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ad Me" sheetId="2" state="visible" r:id="rId4"/>
    <sheet name="Data" sheetId="3" state="visible" r:id="rId5"/>
    <sheet name="Lookup Tables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<sst xmlns="http://schemas.openxmlformats.org/spreadsheetml/2006/main" count="80138" uniqueCount="7065">
  <si>
    <t xml:space="preserve">Retail Sales &amp; Profitability Dashboard</t>
  </si>
  <si>
    <t xml:space="preserve">Sample Superstore dataset · 2015-2018 · 9,994 order line items</t>
  </si>
  <si>
    <t xml:space="preserve">Total Sales</t>
  </si>
  <si>
    <t xml:space="preserve">Total Profit</t>
  </si>
  <si>
    <t xml:space="preserve">Overall Profit Margin</t>
  </si>
  <si>
    <t xml:space="preserve">Order Lines</t>
  </si>
  <si>
    <t xml:space="preserve">Key finding: profit margin declines sharply as discount deepens — orders with no discount average a healthy margin, while orders discounted 40%+ are frequently sold at a loss. See the Discount Tier chart below.</t>
  </si>
  <si>
    <t xml:space="preserve">Retail Sales &amp; Profitability Analysis</t>
  </si>
  <si>
    <t xml:space="preserve">Excel Portfolio Project</t>
  </si>
  <si>
    <t xml:space="preserve">Author: Aseye Amenuveve Gbagbo</t>
  </si>
  <si>
    <t xml:space="preserve">Purpose</t>
  </si>
  <si>
    <t xml:space="preserve">Analyze four years (2015-2018) of retail order data to identify which regions, categories, and discount</t>
  </si>
  <si>
    <t xml:space="preserve">levels drive — or erode — profitability, and present the findings as a formula-driven Excel dashboard.</t>
  </si>
  <si>
    <t xml:space="preserve">Dataset</t>
  </si>
  <si>
    <t xml:space="preserve">9,994 order line items from the widely-used "Sample Superstore" retail dataset (US-based retailer),</t>
  </si>
  <si>
    <t xml:space="preserve">sourced from a public GitHub mirror for portfolio/practice use. Columns: order and ship dates, ship</t>
  </si>
  <si>
    <t xml:space="preserve">mode, customer segment, region/state, product category and sub-category, sales, quantity, discount,</t>
  </si>
  <si>
    <t xml:space="preserve">and profit.</t>
  </si>
  <si>
    <t xml:space="preserve">How this workbook is built</t>
  </si>
  <si>
    <t xml:space="preserve">- Data: the cleaned raw data as an Excel Table, with three helper columns added (Year-Month, Profit</t>
  </si>
  <si>
    <t xml:space="preserve">  Margin, Discount Tier) computed with formulas.</t>
  </si>
  <si>
    <t xml:space="preserve">- Lookup Tables: reference tables used with INDEX/MATCH and nested IF logic (illustrative regional</t>
  </si>
  <si>
    <t xml:space="preserve">  manager names are placeholders for demonstration only, not real staff).</t>
  </si>
  <si>
    <t xml:space="preserve">- Summary: pivot-style breakdowns (by Category, Region, Segment, Discount Tier, and Month) built</t>
  </si>
  <si>
    <t xml:space="preserve">  entirely with SUMIFS/COUNTIFS/AVERAGEIFS formulas against the Data table — recalculates if the</t>
  </si>
  <si>
    <t xml:space="preserve">  underlying data changes.</t>
  </si>
  <si>
    <t xml:space="preserve">- Dashboard: KPI cards and charts summarizing the headline findings.</t>
  </si>
  <si>
    <t xml:space="preserve">Key finding</t>
  </si>
  <si>
    <t xml:space="preserve">Profit margin falls sharply as discount increases: orders with no discount average a healthy margin,</t>
  </si>
  <si>
    <t xml:space="preserve">while orders discounted 30% or more are frequently sold at a loss. See the Dashboard and the</t>
  </si>
  <si>
    <t xml:space="preserve">Discount Tier table on the Summary sheet.</t>
  </si>
  <si>
    <t xml:space="preserve">Tools demonstrated: Excel Tables, SUMIFS/COUNTIFS/AVERAGEIFS, INDEX/MATCH, nested IF, LARGE-based</t>
  </si>
  <si>
    <t xml:space="preserve">ranking, conditional formatting, PivotChart-style dashboard design.</t>
  </si>
  <si>
    <t xml:space="preserve">Order ID</t>
  </si>
  <si>
    <t xml:space="preserve">Order Date</t>
  </si>
  <si>
    <t xml:space="preserve">Ship Date</t>
  </si>
  <si>
    <t xml:space="preserve">Ship Mode</t>
  </si>
  <si>
    <t xml:space="preserve">Segment</t>
  </si>
  <si>
    <t xml:space="preserve">Region</t>
  </si>
  <si>
    <t xml:space="preserve">State</t>
  </si>
  <si>
    <t xml:space="preserve">Category</t>
  </si>
  <si>
    <t xml:space="preserve">Sub-Category</t>
  </si>
  <si>
    <t xml:space="preserve">Product Name</t>
  </si>
  <si>
    <t xml:space="preserve">Sales</t>
  </si>
  <si>
    <t xml:space="preserve">Quantity</t>
  </si>
  <si>
    <t xml:space="preserve">Discount</t>
  </si>
  <si>
    <t xml:space="preserve">Profit</t>
  </si>
  <si>
    <t xml:space="preserve">Year-Month</t>
  </si>
  <si>
    <t xml:space="preserve">Profit Margin</t>
  </si>
  <si>
    <t xml:space="preserve">Discount Tier</t>
  </si>
  <si>
    <t xml:space="preserve">Regional Manager</t>
  </si>
  <si>
    <t xml:space="preserve">CA-2017-152156</t>
  </si>
  <si>
    <t xml:space="preserve">Second Class</t>
  </si>
  <si>
    <t xml:space="preserve">Consumer</t>
  </si>
  <si>
    <t xml:space="preserve">South</t>
  </si>
  <si>
    <t xml:space="preserve">Kentucky</t>
  </si>
  <si>
    <t xml:space="preserve">Furniture</t>
  </si>
  <si>
    <t xml:space="preserve">Bookcases</t>
  </si>
  <si>
    <t xml:space="preserve">Bush Somerset Collection Bookcase</t>
  </si>
  <si>
    <t xml:space="preserve">Chairs</t>
  </si>
  <si>
    <t xml:space="preserve">Hon Deluxe Fabric Upholstered Stacking Chairs, Rounded Back</t>
  </si>
  <si>
    <t xml:space="preserve">CA-2017-138688</t>
  </si>
  <si>
    <t xml:space="preserve">Corporate</t>
  </si>
  <si>
    <t xml:space="preserve">West</t>
  </si>
  <si>
    <t xml:space="preserve">California</t>
  </si>
  <si>
    <t xml:space="preserve">Office Supplies</t>
  </si>
  <si>
    <t xml:space="preserve">Labels</t>
  </si>
  <si>
    <t xml:space="preserve">Self-Adhesive Address Labels for Typewriters by Universal</t>
  </si>
  <si>
    <t xml:space="preserve">US-2016-108966</t>
  </si>
  <si>
    <t xml:space="preserve">Standard Class</t>
  </si>
  <si>
    <t xml:space="preserve">Florida</t>
  </si>
  <si>
    <t xml:space="preserve">Tables</t>
  </si>
  <si>
    <t xml:space="preserve">Bretford CR4500 Series Slim Rectangular Table</t>
  </si>
  <si>
    <t xml:space="preserve">Storage</t>
  </si>
  <si>
    <t xml:space="preserve">Eldon Fold 'N Roll Cart System</t>
  </si>
  <si>
    <t xml:space="preserve">CA-2015-115812</t>
  </si>
  <si>
    <t xml:space="preserve">Furnishings</t>
  </si>
  <si>
    <t xml:space="preserve">Eldon Expressions Wood and Plastic Desk Accessories, Cherry Wood</t>
  </si>
  <si>
    <t xml:space="preserve">Art</t>
  </si>
  <si>
    <t xml:space="preserve">Newell 322</t>
  </si>
  <si>
    <t xml:space="preserve">Technology</t>
  </si>
  <si>
    <t xml:space="preserve">Phones</t>
  </si>
  <si>
    <t xml:space="preserve">Mitel 5320 IP Phone VoIP phone</t>
  </si>
  <si>
    <t xml:space="preserve">Binders</t>
  </si>
  <si>
    <t xml:space="preserve">DXL Angle-View Binders with Locking Rings by Samsill</t>
  </si>
  <si>
    <t xml:space="preserve">Appliances</t>
  </si>
  <si>
    <t xml:space="preserve">Belkin F5C206VTEL 6 Outlet Surge</t>
  </si>
  <si>
    <t xml:space="preserve">Chromcraft Rectangular Conference Tables</t>
  </si>
  <si>
    <t xml:space="preserve">Konftel 250 Conference phone - Charcoal black</t>
  </si>
  <si>
    <t xml:space="preserve">CA-2018-114412</t>
  </si>
  <si>
    <t xml:space="preserve">North Carolina</t>
  </si>
  <si>
    <t xml:space="preserve">Paper</t>
  </si>
  <si>
    <t xml:space="preserve">Xerox 1967</t>
  </si>
  <si>
    <t xml:space="preserve">CA-2017-161389</t>
  </si>
  <si>
    <t xml:space="preserve">Washington</t>
  </si>
  <si>
    <t xml:space="preserve">Fellowes PB200 Plastic Comb Binding Machine</t>
  </si>
  <si>
    <t xml:space="preserve">US-2016-118983</t>
  </si>
  <si>
    <t xml:space="preserve">Home Office</t>
  </si>
  <si>
    <t xml:space="preserve">Central</t>
  </si>
  <si>
    <t xml:space="preserve">Texas</t>
  </si>
  <si>
    <t xml:space="preserve">Holmes Replacement Filter for HEPA Air Cleaner, Very Large Room, HEPA Filter</t>
  </si>
  <si>
    <t xml:space="preserve">Storex DuraTech Recycled Plastic Frosted Binders</t>
  </si>
  <si>
    <t xml:space="preserve">CA-2015-105893</t>
  </si>
  <si>
    <t xml:space="preserve">Wisconsin</t>
  </si>
  <si>
    <t xml:space="preserve">Stur-D-Stor Shelving, Vertical 5-Shelf: 72"H x 36"W x 18 1/2"D</t>
  </si>
  <si>
    <t xml:space="preserve">CA-2015-167164</t>
  </si>
  <si>
    <t xml:space="preserve">Utah</t>
  </si>
  <si>
    <t xml:space="preserve">Fellowes Super Stor/Drawer</t>
  </si>
  <si>
    <t xml:space="preserve">CA-2015-143336</t>
  </si>
  <si>
    <t xml:space="preserve">Newell 341</t>
  </si>
  <si>
    <t xml:space="preserve">Cisco SPA 501G IP Phone</t>
  </si>
  <si>
    <t xml:space="preserve">Wilson Jones Hanging View Binder, White, 1"</t>
  </si>
  <si>
    <t xml:space="preserve">CA-2017-137330</t>
  </si>
  <si>
    <t xml:space="preserve">Nebraska</t>
  </si>
  <si>
    <t xml:space="preserve">Newell 318</t>
  </si>
  <si>
    <t xml:space="preserve">Acco Six-Outlet Power Strip, 4' Cord Length</t>
  </si>
  <si>
    <t xml:space="preserve">US-2018-156909</t>
  </si>
  <si>
    <t xml:space="preserve">East</t>
  </si>
  <si>
    <t xml:space="preserve">Pennsylvania</t>
  </si>
  <si>
    <t xml:space="preserve">Global Deluxe Stacking Chair, Gray</t>
  </si>
  <si>
    <t xml:space="preserve">CA-2016-106320</t>
  </si>
  <si>
    <t xml:space="preserve">CA-2017-121755</t>
  </si>
  <si>
    <t xml:space="preserve">Wilson Jones Active Use Binders</t>
  </si>
  <si>
    <t xml:space="preserve">Accessories</t>
  </si>
  <si>
    <t xml:space="preserve">Imation 8GB Mini TravelDrive USB 2.0 Flash Drive</t>
  </si>
  <si>
    <t xml:space="preserve">US-2016-150630</t>
  </si>
  <si>
    <t xml:space="preserve">Riverside Palais Royal Lawyers Bookcase, Royale Cherry Finish</t>
  </si>
  <si>
    <t xml:space="preserve">Avery Recycled Flexi-View Covers for Binding Systems</t>
  </si>
  <si>
    <t xml:space="preserve">Howard Miller 13-3/4" Diameter Brushed Chrome Round Wall Clock</t>
  </si>
  <si>
    <t xml:space="preserve">Envelopes</t>
  </si>
  <si>
    <t xml:space="preserve">Poly String Tie Envelopes</t>
  </si>
  <si>
    <t xml:space="preserve">BOSTON Model 1800 Electric Pencil Sharpeners, Putty/Woodgrain</t>
  </si>
  <si>
    <t xml:space="preserve">Acco Pressboard Covers with Storage Hooks, 14 7/8" x 11", Executive Red</t>
  </si>
  <si>
    <t xml:space="preserve">Lumber Crayons</t>
  </si>
  <si>
    <t xml:space="preserve">CA-2018-107727</t>
  </si>
  <si>
    <t xml:space="preserve">Easy-staple paper</t>
  </si>
  <si>
    <t xml:space="preserve">CA-2017-117590</t>
  </si>
  <si>
    <t xml:space="preserve">First Class</t>
  </si>
  <si>
    <t xml:space="preserve">GE 30524EE4</t>
  </si>
  <si>
    <t xml:space="preserve">Electrix Architect's Clamp-On Swing Arm Lamp, Black</t>
  </si>
  <si>
    <t xml:space="preserve">CA-2016-117415</t>
  </si>
  <si>
    <t xml:space="preserve">#10-4 1/8" x 9 1/2" Premium Diagonal Seam Envelopes</t>
  </si>
  <si>
    <t xml:space="preserve">Atlantic Metals Mobile 3-Shelf Bookcases, Custom Colors</t>
  </si>
  <si>
    <t xml:space="preserve">Global Fabric Manager's Chair, Dark Gray</t>
  </si>
  <si>
    <t xml:space="preserve">Plantronics HL10 Handset Lifter</t>
  </si>
  <si>
    <t xml:space="preserve">CA-2018-120999</t>
  </si>
  <si>
    <t xml:space="preserve">Illinois</t>
  </si>
  <si>
    <t xml:space="preserve">Panasonic Kx-TS550</t>
  </si>
  <si>
    <t xml:space="preserve">CA-2017-101343</t>
  </si>
  <si>
    <t xml:space="preserve">Eldon Base for stackable storage shelf, platinum</t>
  </si>
  <si>
    <t xml:space="preserve">CA-2018-139619</t>
  </si>
  <si>
    <t xml:space="preserve">Advantus 10-Drawer Portable Organizer, Chrome Metal Frame, Smoke Drawers</t>
  </si>
  <si>
    <t xml:space="preserve">CA-2017-118255</t>
  </si>
  <si>
    <t xml:space="preserve">Minnesota</t>
  </si>
  <si>
    <t xml:space="preserve">Verbatim 25 GB 6x Blu-ray Single Layer Recordable Disc, 25/Pack</t>
  </si>
  <si>
    <t xml:space="preserve">Wilson Jones Leather-Like Binders with DublLock Round Rings</t>
  </si>
  <si>
    <t xml:space="preserve">CA-2015-146703</t>
  </si>
  <si>
    <t xml:space="preserve">Michigan</t>
  </si>
  <si>
    <t xml:space="preserve">Gould Plastics 9-Pocket Panel Bin, 18-3/8w x 5-1/4d x 20-1/2h, Black</t>
  </si>
  <si>
    <t xml:space="preserve">CA-2017-169194</t>
  </si>
  <si>
    <t xml:space="preserve">Delaware</t>
  </si>
  <si>
    <t xml:space="preserve">Imation 8gb Micro Traveldrive Usb 2.0 Flash Drive</t>
  </si>
  <si>
    <t xml:space="preserve">LF Elite 3D Dazzle Designer Hard Case Cover, Lf Stylus Pen and Wiper For Apple Iphone 5c Mini Lite</t>
  </si>
  <si>
    <t xml:space="preserve">CA-2016-115742</t>
  </si>
  <si>
    <t xml:space="preserve">Indiana</t>
  </si>
  <si>
    <t xml:space="preserve">C-Line Peel &amp; Stick Add-On Filing Pockets, 8-3/4 x 5-1/8, 10/Pack</t>
  </si>
  <si>
    <t xml:space="preserve">Avery 485</t>
  </si>
  <si>
    <t xml:space="preserve">Longer-Life Soft White Bulbs</t>
  </si>
  <si>
    <t xml:space="preserve">Global Leather Task Chair, Black</t>
  </si>
  <si>
    <t xml:space="preserve">CA-2017-105816</t>
  </si>
  <si>
    <t xml:space="preserve">New York</t>
  </si>
  <si>
    <t xml:space="preserve">Fasteners</t>
  </si>
  <si>
    <t xml:space="preserve">Advantus Push Pins</t>
  </si>
  <si>
    <t xml:space="preserve">AT&amp;T CL83451 4-Handset Telephone</t>
  </si>
  <si>
    <t xml:space="preserve">CA-2017-111682</t>
  </si>
  <si>
    <t xml:space="preserve">Home/Office Personal File Carts</t>
  </si>
  <si>
    <t xml:space="preserve">Xerox 232</t>
  </si>
  <si>
    <t xml:space="preserve">Novimex Turbo Task Chair</t>
  </si>
  <si>
    <t xml:space="preserve">Array Parchment Paper, Assorted Colors</t>
  </si>
  <si>
    <t xml:space="preserve">Plastic Binding Combs</t>
  </si>
  <si>
    <t xml:space="preserve">Prang Dustless Chalk Sticks</t>
  </si>
  <si>
    <t xml:space="preserve">CA-2016-135545</t>
  </si>
  <si>
    <t xml:space="preserve">Verbatim 25 GB 6x Blu-ray Single Layer Recordable Disc, 3/Pack</t>
  </si>
  <si>
    <t xml:space="preserve">Acco PRESSTEX Data Binder with Storage Hooks, Dark Blue, 14 7/8" X 11"</t>
  </si>
  <si>
    <t xml:space="preserve">Xerox 1943</t>
  </si>
  <si>
    <t xml:space="preserve">Luxo Economy Swing Arm Lamp</t>
  </si>
  <si>
    <t xml:space="preserve">US-2016-164175</t>
  </si>
  <si>
    <t xml:space="preserve">Global Value Mid-Back Manager's Chair, Gray</t>
  </si>
  <si>
    <t xml:space="preserve">CA-2015-106376</t>
  </si>
  <si>
    <t xml:space="preserve">Arizona</t>
  </si>
  <si>
    <t xml:space="preserve">Hunt BOSTON Model 1606 High-Volume Electric Pencil Sharpener, Beige</t>
  </si>
  <si>
    <t xml:space="preserve">netTALK DUO VoIP Telephone Service</t>
  </si>
  <si>
    <t xml:space="preserve">CA-2017-119823</t>
  </si>
  <si>
    <t xml:space="preserve">Virginia</t>
  </si>
  <si>
    <t xml:space="preserve">Snap-A-Way Black Print Carbonless Ruled Speed Letter, Triplicate</t>
  </si>
  <si>
    <t xml:space="preserve">CA-2017-106075</t>
  </si>
  <si>
    <t xml:space="preserve">Avery Binding System Hidden Tab Executive Style Index Sets</t>
  </si>
  <si>
    <t xml:space="preserve">CA-2018-114440</t>
  </si>
  <si>
    <t xml:space="preserve">Telephone Message Books with Fax/Mobile Section, 5 1/2" x 3 3/16"</t>
  </si>
  <si>
    <t xml:space="preserve">US-2016-134026</t>
  </si>
  <si>
    <t xml:space="preserve">Tennessee</t>
  </si>
  <si>
    <t xml:space="preserve">High-Back Leather Manager's Chair</t>
  </si>
  <si>
    <t xml:space="preserve">Tenex Traditional Chairmats for Medium Pile Carpet, Standard Lip, 36" x 48"</t>
  </si>
  <si>
    <t xml:space="preserve">Safco Industrial Wire Shelving System</t>
  </si>
  <si>
    <t xml:space="preserve">US-2018-118038</t>
  </si>
  <si>
    <t xml:space="preserve">Economy Binders</t>
  </si>
  <si>
    <t xml:space="preserve">6" Cubicle Wall Clock, Black</t>
  </si>
  <si>
    <t xml:space="preserve">SimpliFile Personal File, Black Granite, 15w x 6-15/16d x 11-1/4h</t>
  </si>
  <si>
    <t xml:space="preserve">US-2015-147606</t>
  </si>
  <si>
    <t xml:space="preserve">Eldon Expressions Desk Accessory, Wood Pencil Holder, Oak</t>
  </si>
  <si>
    <t xml:space="preserve">CA-2017-127208</t>
  </si>
  <si>
    <t xml:space="preserve">Alabama</t>
  </si>
  <si>
    <t xml:space="preserve">1.7 Cubic Foot Compact "Cube" Office Refrigerators</t>
  </si>
  <si>
    <t xml:space="preserve">Avery Heavy-Duty EZD  Binder With Locking Rings</t>
  </si>
  <si>
    <t xml:space="preserve">CA-2015-139451</t>
  </si>
  <si>
    <t xml:space="preserve">Premium Writing Pencils, Soft, #2 by Central Association for the Blind</t>
  </si>
  <si>
    <t xml:space="preserve">Sortfiler Multipurpose Personal File Organizer, Black</t>
  </si>
  <si>
    <t xml:space="preserve">CA-2016-149734</t>
  </si>
  <si>
    <t xml:space="preserve">Jet-Pak Recycled Peel 'N' Seal Padded Mailers</t>
  </si>
  <si>
    <t xml:space="preserve">US-2018-119662</t>
  </si>
  <si>
    <t xml:space="preserve">Safco Industrial Wire Shelving</t>
  </si>
  <si>
    <t xml:space="preserve">CA-2018-140088</t>
  </si>
  <si>
    <t xml:space="preserve">South Carolina</t>
  </si>
  <si>
    <t xml:space="preserve">Novimex Swivel Fabric Task Chair</t>
  </si>
  <si>
    <t xml:space="preserve">CA-2018-155558</t>
  </si>
  <si>
    <t xml:space="preserve">Logitech LS21 Speaker System - PC Multimedia - 2.1-CH - Wired</t>
  </si>
  <si>
    <t xml:space="preserve">Avery 511</t>
  </si>
  <si>
    <t xml:space="preserve">CA-2017-159695</t>
  </si>
  <si>
    <t xml:space="preserve">Eldon Portable Mobile Manager</t>
  </si>
  <si>
    <t xml:space="preserve">CA-2017-109806</t>
  </si>
  <si>
    <t xml:space="preserve">Turquoise Lead Holder with Pocket Clip</t>
  </si>
  <si>
    <t xml:space="preserve">Xerox 1995</t>
  </si>
  <si>
    <t xml:space="preserve">CA-2016-149587</t>
  </si>
  <si>
    <t xml:space="preserve">Xerox 1999</t>
  </si>
  <si>
    <t xml:space="preserve">Seth Thomas 13 1/2" Wall Clock</t>
  </si>
  <si>
    <t xml:space="preserve">Ibico Standard Transparent Covers</t>
  </si>
  <si>
    <t xml:space="preserve">US-2018-109484</t>
  </si>
  <si>
    <t xml:space="preserve">Oregon</t>
  </si>
  <si>
    <t xml:space="preserve">Flexible Leather- Look Classic Collection Ring Binder</t>
  </si>
  <si>
    <t xml:space="preserve">CA-2018-161018</t>
  </si>
  <si>
    <t xml:space="preserve">9-3/4 Diameter Round Wall Clock</t>
  </si>
  <si>
    <t xml:space="preserve">CA-2018-157833</t>
  </si>
  <si>
    <t xml:space="preserve">Trimflex Flexible Post Binders</t>
  </si>
  <si>
    <t xml:space="preserve">CA-2017-149223</t>
  </si>
  <si>
    <t xml:space="preserve">Fellowes Basic Home/Office Series Surge Protectors</t>
  </si>
  <si>
    <t xml:space="preserve">CA-2017-158568</t>
  </si>
  <si>
    <t xml:space="preserve">Avery Personal Creations Heavyweight Cards</t>
  </si>
  <si>
    <t xml:space="preserve">SanDisk Ultra 64 GB MicroSDHC Class 10 Memory Card</t>
  </si>
  <si>
    <t xml:space="preserve">Avery Hidden Tab Dividers for Binding Systems</t>
  </si>
  <si>
    <t xml:space="preserve">CA-2017-129903</t>
  </si>
  <si>
    <t xml:space="preserve">Universal Premium White Copier/Laser Paper (20Lb. and 87 Bright)</t>
  </si>
  <si>
    <t xml:space="preserve">US-2016-156867</t>
  </si>
  <si>
    <t xml:space="preserve">Colorado</t>
  </si>
  <si>
    <t xml:space="preserve">Logitech K350 2.4Ghz Wireless Keyboard</t>
  </si>
  <si>
    <t xml:space="preserve">Deflect-o DuraMat Lighweight, Studded, Beveled Mat for Low Pile Carpeting</t>
  </si>
  <si>
    <t xml:space="preserve">Avery Trapezoid Ring Binder, 3" Capacity, Black, 1040 sheets</t>
  </si>
  <si>
    <t xml:space="preserve">CA-2018-119004</t>
  </si>
  <si>
    <t xml:space="preserve">Memorex Mini Travel Drive 8 GB USB 2.0 Flash Drive</t>
  </si>
  <si>
    <t xml:space="preserve">Speck Products Candyshell Flip Case</t>
  </si>
  <si>
    <t xml:space="preserve">Newell Chalk Holder</t>
  </si>
  <si>
    <t xml:space="preserve">CA-2016-129476</t>
  </si>
  <si>
    <t xml:space="preserve">Logitech Gaming G510s - Keyboard</t>
  </si>
  <si>
    <t xml:space="preserve">CA-2018-146780</t>
  </si>
  <si>
    <t xml:space="preserve">Magnifier Swing Arm Lamp</t>
  </si>
  <si>
    <t xml:space="preserve">CA-2017-128867</t>
  </si>
  <si>
    <t xml:space="preserve">Iowa</t>
  </si>
  <si>
    <t xml:space="preserve">Hunt PowerHouse Electric Pencil Sharpener, Blue</t>
  </si>
  <si>
    <t xml:space="preserve">Avery Durable Plastic 1" Binders</t>
  </si>
  <si>
    <t xml:space="preserve">CA-2015-115259</t>
  </si>
  <si>
    <t xml:space="preserve">Ohio</t>
  </si>
  <si>
    <t xml:space="preserve">OIC Colored Binder Clips, Assorted Sizes</t>
  </si>
  <si>
    <t xml:space="preserve">Redi-Strip #10 Envelopes, 4 1/8 x 9 1/2</t>
  </si>
  <si>
    <t xml:space="preserve">Xerox 1921</t>
  </si>
  <si>
    <t xml:space="preserve">Tyvek  Top-Opening Peel &amp; Seel Envelopes, Plain White</t>
  </si>
  <si>
    <t xml:space="preserve">CA-2016-110457</t>
  </si>
  <si>
    <t xml:space="preserve">Hon Racetrack Conference Tables</t>
  </si>
  <si>
    <t xml:space="preserve">US-2016-136476</t>
  </si>
  <si>
    <t xml:space="preserve">GBC DocuBind 300 Electric Binding Machine</t>
  </si>
  <si>
    <t xml:space="preserve">CA-2017-103730</t>
  </si>
  <si>
    <t xml:space="preserve">Artistic Insta-Plaque</t>
  </si>
  <si>
    <t xml:space="preserve">Companion Letter/Legal File, Black</t>
  </si>
  <si>
    <t xml:space="preserve">Globe Weis Peel &amp; Seel First Class Envelopes</t>
  </si>
  <si>
    <t xml:space="preserve">KLD Oscar II Style Snap-on Ultra Thin Side Flip Synthetic Leather Cover Case for HTC One HTC M7</t>
  </si>
  <si>
    <t xml:space="preserve">US-2015-152030</t>
  </si>
  <si>
    <t xml:space="preserve">Global Deluxe High-Back Manager's Chair</t>
  </si>
  <si>
    <t xml:space="preserve">US-2015-134614</t>
  </si>
  <si>
    <t xml:space="preserve">Bevis 44 x 96 Conference Tables</t>
  </si>
  <si>
    <t xml:space="preserve">US-2018-107272</t>
  </si>
  <si>
    <t xml:space="preserve">Avery Durable Slant Ring Binders, No Labels</t>
  </si>
  <si>
    <t xml:space="preserve">Trav-L-File Heavy-Duty Shuttle II, Black</t>
  </si>
  <si>
    <t xml:space="preserve">US-2017-125969</t>
  </si>
  <si>
    <t xml:space="preserve">Global Task Chair, Black</t>
  </si>
  <si>
    <t xml:space="preserve">Eldon Cleatmat Plus Chair Mats for High Pile Carpets</t>
  </si>
  <si>
    <t xml:space="preserve">US-2018-164147</t>
  </si>
  <si>
    <t xml:space="preserve">Anker 36W 4-Port USB Wall Charger Travel Power Adapter for iPhone 5s 5c 5</t>
  </si>
  <si>
    <t xml:space="preserve">Xerox 1916</t>
  </si>
  <si>
    <t xml:space="preserve">Staples</t>
  </si>
  <si>
    <t xml:space="preserve">CA-2017-145583</t>
  </si>
  <si>
    <t xml:space="preserve">Xerox 195</t>
  </si>
  <si>
    <t xml:space="preserve">Xerox 1880</t>
  </si>
  <si>
    <t xml:space="preserve">Sanford Colorific Colored Pencils, 12/Box</t>
  </si>
  <si>
    <t xml:space="preserve">Ideal Clamps</t>
  </si>
  <si>
    <t xml:space="preserve">GBC Wire Binding Strips</t>
  </si>
  <si>
    <t xml:space="preserve">Supplies</t>
  </si>
  <si>
    <t xml:space="preserve">Fiskars Softgrip Scissors</t>
  </si>
  <si>
    <t xml:space="preserve">CA-2017-110366</t>
  </si>
  <si>
    <t xml:space="preserve">CA-2018-106180</t>
  </si>
  <si>
    <t xml:space="preserve">Newell 343</t>
  </si>
  <si>
    <t xml:space="preserve">Convenience Packs of Business Envelopes</t>
  </si>
  <si>
    <t xml:space="preserve">Xerox 1911</t>
  </si>
  <si>
    <t xml:space="preserve">CA-2018-155376</t>
  </si>
  <si>
    <t xml:space="preserve">Missouri</t>
  </si>
  <si>
    <t xml:space="preserve">Sanyo 2.5 Cubic Foot Mid-Size Office Refrigerators</t>
  </si>
  <si>
    <t xml:space="preserve">CA-2016-110744</t>
  </si>
  <si>
    <t xml:space="preserve">CA-2015-110072</t>
  </si>
  <si>
    <t xml:space="preserve">Seth Thomas 14" Putty-Colored Wall Clock</t>
  </si>
  <si>
    <t xml:space="preserve">CA-2017-114489</t>
  </si>
  <si>
    <t xml:space="preserve">Plantronics Cordless Phone Headset with In-line Volume - M214C</t>
  </si>
  <si>
    <t xml:space="preserve">Anker Astro 15000mAh USB Portable Charger</t>
  </si>
  <si>
    <t xml:space="preserve">GBC Prestige Therm-A-Bind Covers</t>
  </si>
  <si>
    <t xml:space="preserve">CA-2017-158834</t>
  </si>
  <si>
    <t xml:space="preserve">Belkin 7 Outlet SurgeMaster Surge Protector with Phone Protection</t>
  </si>
  <si>
    <t xml:space="preserve">Jabra BIZ 2300 Duo QD Duo Corded Headset</t>
  </si>
  <si>
    <t xml:space="preserve">CA-2016-124919</t>
  </si>
  <si>
    <t xml:space="preserve">Southworth 25% Cotton Antique Laid Paper &amp; Envelopes</t>
  </si>
  <si>
    <t xml:space="preserve">Xerox 1883</t>
  </si>
  <si>
    <t xml:space="preserve">Tenex Personal Project File with Scoop Front Design, Black</t>
  </si>
  <si>
    <t xml:space="preserve">CA-2016-118948</t>
  </si>
  <si>
    <t xml:space="preserve">Newell 311</t>
  </si>
  <si>
    <t xml:space="preserve">CA-2015-104269</t>
  </si>
  <si>
    <t xml:space="preserve">CA-2017-114104</t>
  </si>
  <si>
    <t xml:space="preserve">Oklahoma</t>
  </si>
  <si>
    <t xml:space="preserve">Avery 519</t>
  </si>
  <si>
    <t xml:space="preserve">Avaya 5420 Digital phone</t>
  </si>
  <si>
    <t xml:space="preserve">CA-2017-162733</t>
  </si>
  <si>
    <t xml:space="preserve">Xerox 1920</t>
  </si>
  <si>
    <t xml:space="preserve">CA-2016-119697</t>
  </si>
  <si>
    <t xml:space="preserve">Lenovo 17-Key USB Numeric Keypad</t>
  </si>
  <si>
    <t xml:space="preserve">CA-2017-154508</t>
  </si>
  <si>
    <t xml:space="preserve">New Mexico</t>
  </si>
  <si>
    <t xml:space="preserve">Staple envelope</t>
  </si>
  <si>
    <t xml:space="preserve">CA-2017-113817</t>
  </si>
  <si>
    <t xml:space="preserve">Wilson Jones International Size A4 Ring Binders</t>
  </si>
  <si>
    <t xml:space="preserve">CA-2015-139892</t>
  </si>
  <si>
    <t xml:space="preserve">BIC Brite Liner Highlighters</t>
  </si>
  <si>
    <t xml:space="preserve">Machines</t>
  </si>
  <si>
    <t xml:space="preserve">Lexmark MX611dhe Monochrome Laser Printer</t>
  </si>
  <si>
    <t xml:space="preserve">Space Solutions HD Industrial Steel Shelving.</t>
  </si>
  <si>
    <t xml:space="preserve">SAFCO Arco Folding Chair</t>
  </si>
  <si>
    <t xml:space="preserve">Sanford Liquid Accent Highlighters</t>
  </si>
  <si>
    <t xml:space="preserve">Kensington 7 Outlet MasterPiece Power Center</t>
  </si>
  <si>
    <t xml:space="preserve">JBL Micro Wireless Portable Bluetooth Speaker</t>
  </si>
  <si>
    <t xml:space="preserve">CA-2015-118962</t>
  </si>
  <si>
    <t xml:space="preserve">Adams Phone Message Book, Professional, 400 Message Capacity, 5 3/6” x 11”</t>
  </si>
  <si>
    <t xml:space="preserve">Xerox 1913</t>
  </si>
  <si>
    <t xml:space="preserve">Global Value Steno Chair, Gray</t>
  </si>
  <si>
    <t xml:space="preserve">US-2015-100853</t>
  </si>
  <si>
    <t xml:space="preserve">Kensington 7 Outlet MasterPiece HOMEOFFICE Power Control Center</t>
  </si>
  <si>
    <t xml:space="preserve">Avery 51</t>
  </si>
  <si>
    <t xml:space="preserve">US-2018-152366</t>
  </si>
  <si>
    <t xml:space="preserve">Acco 7-Outlet Masterpiece Power Center, Wihtout Fax/Phone Line Protection</t>
  </si>
  <si>
    <t xml:space="preserve">US-2016-101511</t>
  </si>
  <si>
    <t xml:space="preserve">Padded Folding Chairs, Black, 4/Carton</t>
  </si>
  <si>
    <t xml:space="preserve">Acme Rosewood Handle Letter Opener</t>
  </si>
  <si>
    <t xml:space="preserve">CA-2016-137225</t>
  </si>
  <si>
    <t xml:space="preserve">Sanford Colorific Eraseable Coloring Pencils, 12 Count</t>
  </si>
  <si>
    <t xml:space="preserve">CA-2015-166191</t>
  </si>
  <si>
    <t xml:space="preserve">Tenex File Box, Personal Filing Tote with Lid, Black</t>
  </si>
  <si>
    <t xml:space="preserve">Imation Secure+ Hardware Encrypted USB 2.0 Flash Drive; 16GB</t>
  </si>
  <si>
    <t xml:space="preserve">CA-2015-158274</t>
  </si>
  <si>
    <t xml:space="preserve">Louisiana</t>
  </si>
  <si>
    <t xml:space="preserve">AT&amp;T TR1909W</t>
  </si>
  <si>
    <t xml:space="preserve">Nokia Lumia 521 (T-Mobile)</t>
  </si>
  <si>
    <t xml:space="preserve">HP Standard 104 key PS/2 Keyboard</t>
  </si>
  <si>
    <t xml:space="preserve">CA-2017-105018</t>
  </si>
  <si>
    <t xml:space="preserve">Connecticut</t>
  </si>
  <si>
    <t xml:space="preserve">Avery Poly Binder Pockets</t>
  </si>
  <si>
    <t xml:space="preserve">CA-2015-123260</t>
  </si>
  <si>
    <t xml:space="preserve">SanDisk Ultra 32 GB MicroSDHC Class 10 Memory Card</t>
  </si>
  <si>
    <t xml:space="preserve">CA-2017-157000</t>
  </si>
  <si>
    <t xml:space="preserve">Personal Filing Tote with Lid, Black/Gray</t>
  </si>
  <si>
    <t xml:space="preserve">CA-2016-102281</t>
  </si>
  <si>
    <t xml:space="preserve">Atlantic Metals Mobile 4-Shelf Bookcases, Custom Colors</t>
  </si>
  <si>
    <t xml:space="preserve">I Need's 3d Hello Kitty Hybrid Silicone Case Cover for HTC One X 4g with 3d Hello Kitty Stylus Pen Green/pink</t>
  </si>
  <si>
    <t xml:space="preserve">Xerox 205</t>
  </si>
  <si>
    <t xml:space="preserve">4009 Highlighters by Sanford</t>
  </si>
  <si>
    <t xml:space="preserve">CA-2016-131457</t>
  </si>
  <si>
    <t xml:space="preserve">CA-2015-140004</t>
  </si>
  <si>
    <t xml:space="preserve">Binney &amp; Smith Crayola Metallic Colored Pencils, 8-Color Set</t>
  </si>
  <si>
    <t xml:space="preserve">Binney &amp; Smith inkTank Erasable Desk Highlighter, Chisel Tip, Yellow, 12/Box</t>
  </si>
  <si>
    <t xml:space="preserve">CA-2018-107720</t>
  </si>
  <si>
    <t xml:space="preserve">New Jersey</t>
  </si>
  <si>
    <t xml:space="preserve">Decoflex Hanging Personal Folder File</t>
  </si>
  <si>
    <t xml:space="preserve">US-2018-124303</t>
  </si>
  <si>
    <t xml:space="preserve">Pressboard Covers with Storage Hooks, 9 1/2" x 11", Light Blue</t>
  </si>
  <si>
    <t xml:space="preserve">Wirebound Message Books, 5-1/2 x 4 Forms, 2 or 4 Forms per Page</t>
  </si>
  <si>
    <t xml:space="preserve">CA-2018-105074</t>
  </si>
  <si>
    <t xml:space="preserve">Southworth 25% Cotton Linen-Finish Paper &amp; Envelopes</t>
  </si>
  <si>
    <t xml:space="preserve">CA-2015-133690</t>
  </si>
  <si>
    <t xml:space="preserve">BoxOffice By Design Rectangular and Half-Moon Meeting Room Tables</t>
  </si>
  <si>
    <t xml:space="preserve">Bravo II Megaboss 12-Amp Hard Body Upright, Replacement Belts, 2 Belts per Pack</t>
  </si>
  <si>
    <t xml:space="preserve">US-2018-116701</t>
  </si>
  <si>
    <t xml:space="preserve">Eureka Sanitaire  Commercial Upright</t>
  </si>
  <si>
    <t xml:space="preserve">CA-2018-126382</t>
  </si>
  <si>
    <t xml:space="preserve">Eldon 200 Class Desk Accessories, Burgundy</t>
  </si>
  <si>
    <t xml:space="preserve">CA-2018-108329</t>
  </si>
  <si>
    <t xml:space="preserve">Nortel Business Series Terminal T7208 Digital phone</t>
  </si>
  <si>
    <t xml:space="preserve">CA-2018-135860</t>
  </si>
  <si>
    <t xml:space="preserve">Tennsco Lockers, Gray</t>
  </si>
  <si>
    <t xml:space="preserve">Panasonic KX-TG6844B Expandable Digital Cordless Telephone</t>
  </si>
  <si>
    <t xml:space="preserve">Advantus Push Pins, Aluminum Head</t>
  </si>
  <si>
    <t xml:space="preserve">Gould Plastics 18-Pocket Panel Bin, 34w x 5-1/4d x 20-1/2h</t>
  </si>
  <si>
    <t xml:space="preserve">CA-2016-101007</t>
  </si>
  <si>
    <t xml:space="preserve">Memorex Micro Travel Drive 8 GB</t>
  </si>
  <si>
    <t xml:space="preserve">CA-2016-146262</t>
  </si>
  <si>
    <t xml:space="preserve">Avery 505</t>
  </si>
  <si>
    <t xml:space="preserve">O'Sullivan 2-Door Barrister Bookcase in Odessa Pine</t>
  </si>
  <si>
    <t xml:space="preserve">Cisco 9971 IP Video Phone Charcoal</t>
  </si>
  <si>
    <t xml:space="preserve">Sony Micro Vault Click 16 GB USB 2.0 Flash Drive</t>
  </si>
  <si>
    <t xml:space="preserve">CA-2017-130162</t>
  </si>
  <si>
    <t xml:space="preserve">Adtran 1202752G1</t>
  </si>
  <si>
    <t xml:space="preserve">CA-2016-169397</t>
  </si>
  <si>
    <t xml:space="preserve">OIC Bulk Pack Metal Binder Clips</t>
  </si>
  <si>
    <t xml:space="preserve">While You Were Out Pads, 50 per Pad, 4 x 5 1/4, Green Cycle</t>
  </si>
  <si>
    <t xml:space="preserve">Executive Impressions 14" Two-Color Numerals Wall Clock</t>
  </si>
  <si>
    <t xml:space="preserve">Swingline SM12-08 MicroCut Jam Free Shredder</t>
  </si>
  <si>
    <t xml:space="preserve">Stanley Bostitch Contemporary Electric Pencil Sharpeners</t>
  </si>
  <si>
    <t xml:space="preserve">CA-2016-163055</t>
  </si>
  <si>
    <t xml:space="preserve">Sanford Uni-Blazer View Highlighters, Chisel Tip, Yellow</t>
  </si>
  <si>
    <t xml:space="preserve">Bevis 36 x 72 Conference Tables</t>
  </si>
  <si>
    <t xml:space="preserve">Rogers Deluxe File Chest</t>
  </si>
  <si>
    <t xml:space="preserve">US-2016-145436</t>
  </si>
  <si>
    <t xml:space="preserve">Global Low Back Tilter Chair</t>
  </si>
  <si>
    <t xml:space="preserve">Global Push Button Manager's Chair, Indigo</t>
  </si>
  <si>
    <t xml:space="preserve">US-2015-156216</t>
  </si>
  <si>
    <t xml:space="preserve">GBC Instant Index System for Binding Systems</t>
  </si>
  <si>
    <t xml:space="preserve">US-2018-100930</t>
  </si>
  <si>
    <t xml:space="preserve">Bush Advantage Collection Round Conference Table</t>
  </si>
  <si>
    <t xml:space="preserve">Bretford Rectangular Conference Table Tops</t>
  </si>
  <si>
    <t xml:space="preserve">Tenex Contemporary Contur Chairmats for Low and Medium Pile Carpet, Computer, 39" x 49"</t>
  </si>
  <si>
    <t xml:space="preserve">Logitech P710e Mobile Speakerphone</t>
  </si>
  <si>
    <t xml:space="preserve">CA-2018-160514</t>
  </si>
  <si>
    <t xml:space="preserve">Xerox 4200 Series MultiUse Premium Copy Paper (20Lb. and 84 Bright)</t>
  </si>
  <si>
    <t xml:space="preserve">CA-2017-157749</t>
  </si>
  <si>
    <t xml:space="preserve">Xerox 1957</t>
  </si>
  <si>
    <t xml:space="preserve">Luxo Professional Fluorescent Magnifier Lamp with Clamp-Mount Base</t>
  </si>
  <si>
    <t xml:space="preserve">Staple-based wall hangings</t>
  </si>
  <si>
    <t xml:space="preserve">PureGear Roll-On Screen Protector</t>
  </si>
  <si>
    <t xml:space="preserve">KI Conference Tables</t>
  </si>
  <si>
    <t xml:space="preserve">Eldon 100 Class Desk Accessories</t>
  </si>
  <si>
    <t xml:space="preserve">CA-2015-131926</t>
  </si>
  <si>
    <t xml:space="preserve">Safco Steel Mobile File Cart</t>
  </si>
  <si>
    <t xml:space="preserve">Adams Telephone Message Book w/Frequently-Called Numbers Space, 400 Messages per Book</t>
  </si>
  <si>
    <t xml:space="preserve">Honeywell Enviracaire Portable HEPA Air Cleaner for 17' x 22' Room</t>
  </si>
  <si>
    <t xml:space="preserve">CA-2017-154739</t>
  </si>
  <si>
    <t xml:space="preserve">Global Leather Highback Executive Chair with Pneumatic Height Adjustment, Black</t>
  </si>
  <si>
    <t xml:space="preserve">CA-2017-145625</t>
  </si>
  <si>
    <t xml:space="preserve">Wirebound Message Books, Two 4 1/4" x 5" Forms per Page</t>
  </si>
  <si>
    <t xml:space="preserve">CA-2017-146941</t>
  </si>
  <si>
    <t xml:space="preserve">Fellowes Personal Hanging Folder Files, Navy</t>
  </si>
  <si>
    <t xml:space="preserve">Tyvek Side-Opening Peel &amp; Seel Expanding Envelopes</t>
  </si>
  <si>
    <t xml:space="preserve">US-2016-159982</t>
  </si>
  <si>
    <t xml:space="preserve">Belkin 19" Vented Equipment Shelf, Black</t>
  </si>
  <si>
    <t xml:space="preserve">Logitech Mobile Speakerphone P710e - speaker phone</t>
  </si>
  <si>
    <t xml:space="preserve">CA-2018-163139</t>
  </si>
  <si>
    <t xml:space="preserve">Sabrent 4-Port USB 2.0 Hub</t>
  </si>
  <si>
    <t xml:space="preserve">Safco Industrial Shelving</t>
  </si>
  <si>
    <t xml:space="preserve">Acco 3-Hole Punch</t>
  </si>
  <si>
    <t xml:space="preserve">US-2018-155299</t>
  </si>
  <si>
    <t xml:space="preserve">Eureka Disposable Bags for Sanitaire Vibra Groomer I Upright Vac</t>
  </si>
  <si>
    <t xml:space="preserve">US-2015-106992</t>
  </si>
  <si>
    <t xml:space="preserve">Xerox WorkCentre 6505DN Laser Multifunction Printer</t>
  </si>
  <si>
    <t xml:space="preserve">CA-2017-125318</t>
  </si>
  <si>
    <t xml:space="preserve">Cisco Small Business SPA 502G VoIP phone</t>
  </si>
  <si>
    <t xml:space="preserve">CA-2016-155040</t>
  </si>
  <si>
    <t xml:space="preserve">Microsoft Sculpt Comfort Mouse</t>
  </si>
  <si>
    <t xml:space="preserve">CA-2018-136826</t>
  </si>
  <si>
    <t xml:space="preserve">Quartet Omega Colored Chalk, 12/Pack</t>
  </si>
  <si>
    <t xml:space="preserve">CA-2017-111010</t>
  </si>
  <si>
    <t xml:space="preserve">Bagged Rubber Bands</t>
  </si>
  <si>
    <t xml:space="preserve">US-2018-145366</t>
  </si>
  <si>
    <t xml:space="preserve">Safco Commercial Shelving</t>
  </si>
  <si>
    <t xml:space="preserve">Recycled Interoffice Envelopes with String and Button Closure, 10 x 13</t>
  </si>
  <si>
    <t xml:space="preserve">CA-2018-163979</t>
  </si>
  <si>
    <t xml:space="preserve">Adjustable Depth Letter/Legal Cart</t>
  </si>
  <si>
    <t xml:space="preserve">CA-2016-155334</t>
  </si>
  <si>
    <t xml:space="preserve">Logitech 910-002974 M325 Wireless Mouse for Web Scrolling</t>
  </si>
  <si>
    <t xml:space="preserve">Regeneration Desk Collection</t>
  </si>
  <si>
    <t xml:space="preserve">Presstex Flexible Ring Binders</t>
  </si>
  <si>
    <t xml:space="preserve">CA-2018-118136</t>
  </si>
  <si>
    <t xml:space="preserve">Ampad Gold Fibre Wirebound Steno Books, 6" x 9", Gregg Ruled</t>
  </si>
  <si>
    <t xml:space="preserve">Newell 330</t>
  </si>
  <si>
    <t xml:space="preserve">CA-2018-132976</t>
  </si>
  <si>
    <t xml:space="preserve">Post-it “Important Message” Note Pad, Neon Colors, 50 Sheets/Pad</t>
  </si>
  <si>
    <t xml:space="preserve">Adams Write n' Stick Phone Message Book, 11" X 5 1/4", 200 Messages</t>
  </si>
  <si>
    <t xml:space="preserve">Eldon Simplefile Box Office</t>
  </si>
  <si>
    <t xml:space="preserve">Avery 489</t>
  </si>
  <si>
    <t xml:space="preserve">US-2016-161991</t>
  </si>
  <si>
    <t xml:space="preserve">Round Ring Binders</t>
  </si>
  <si>
    <t xml:space="preserve">Bose SoundLink Bluetooth Speaker</t>
  </si>
  <si>
    <t xml:space="preserve">CA-2016-130890</t>
  </si>
  <si>
    <t xml:space="preserve">Bevis Round Bullnose 29" High Table Top</t>
  </si>
  <si>
    <t xml:space="preserve">CA-2016-130883</t>
  </si>
  <si>
    <t xml:space="preserve">Microsoft Arc Touch Mouse</t>
  </si>
  <si>
    <t xml:space="preserve">Xerox 216</t>
  </si>
  <si>
    <t xml:space="preserve">CA-2017-112697</t>
  </si>
  <si>
    <t xml:space="preserve">GBC VeloBinder Electric Binding Machine</t>
  </si>
  <si>
    <t xml:space="preserve">Premier Automatic Letter Opener</t>
  </si>
  <si>
    <t xml:space="preserve">CA-2017-110772</t>
  </si>
  <si>
    <t xml:space="preserve">Advantus SlideClip Paper Clips</t>
  </si>
  <si>
    <t xml:space="preserve">Avery 512</t>
  </si>
  <si>
    <t xml:space="preserve">Logitech Wireless Gaming Headset G930</t>
  </si>
  <si>
    <t xml:space="preserve">Bush Westfield Collection Bookcases, Medium Cherry Finish</t>
  </si>
  <si>
    <t xml:space="preserve">CA-2015-111451</t>
  </si>
  <si>
    <t xml:space="preserve">Howard Miller 13" Diameter Goldtone Round Wall Clock</t>
  </si>
  <si>
    <t xml:space="preserve">Global Deluxe Office Fabric Chairs</t>
  </si>
  <si>
    <t xml:space="preserve">Eldon ClusterMat Chair Mat with Cordless Antistatic Protection</t>
  </si>
  <si>
    <t xml:space="preserve">Ibico Laser Imprintable Binding System Covers</t>
  </si>
  <si>
    <t xml:space="preserve">Vinyl Coated Wire Paper Clips in Organizer Box, 800/Box</t>
  </si>
  <si>
    <t xml:space="preserve">CA-2017-142545</t>
  </si>
  <si>
    <t xml:space="preserve">Xerox 223</t>
  </si>
  <si>
    <t xml:space="preserve">Tennsco Stur-D-Stor Boltless Shelving, 5 Shelves, 24" Deep, Sand</t>
  </si>
  <si>
    <t xml:space="preserve">Xerox 1939</t>
  </si>
  <si>
    <t xml:space="preserve">Floodlight Indoor Halogen Bulbs, 1 Bulb per Pack, 60 Watts</t>
  </si>
  <si>
    <t xml:space="preserve">Avery Premier Heavy-Duty Binder with Round Locking Rings</t>
  </si>
  <si>
    <t xml:space="preserve">US-2018-152380</t>
  </si>
  <si>
    <t xml:space="preserve">BPI Conference Tables</t>
  </si>
  <si>
    <t xml:space="preserve">CA-2016-144253</t>
  </si>
  <si>
    <t xml:space="preserve">Electrix 20W Halogen Replacement Bulb for Zoom-In Desk Lamp</t>
  </si>
  <si>
    <t xml:space="preserve">CA-2015-130960</t>
  </si>
  <si>
    <t xml:space="preserve">Newell 350</t>
  </si>
  <si>
    <t xml:space="preserve">CA-2015-111003</t>
  </si>
  <si>
    <t xml:space="preserve">GBC Clear Cover, 8-1/2 x 11, unpunched, 25 covers per pack</t>
  </si>
  <si>
    <t xml:space="preserve">Boston Heavy-Duty Trimline Electric Pencil Sharpeners</t>
  </si>
  <si>
    <t xml:space="preserve">CA-2018-126774</t>
  </si>
  <si>
    <t xml:space="preserve">Faber Castell Col-Erase Pencils</t>
  </si>
  <si>
    <t xml:space="preserve">CA-2017-142902</t>
  </si>
  <si>
    <t xml:space="preserve">C-Line Cubicle Keepers Polyproplyene Holder With Velcro Backings</t>
  </si>
  <si>
    <t xml:space="preserve">Hon 4070 Series Pagoda Armless Upholstered Stacking Chairs</t>
  </si>
  <si>
    <t xml:space="preserve">Eldon Expressions Desk Accessory, Wood Photo Frame, Mahogany</t>
  </si>
  <si>
    <t xml:space="preserve">Avery 509</t>
  </si>
  <si>
    <t xml:space="preserve">CA-2015-120887</t>
  </si>
  <si>
    <t xml:space="preserve">Deflect-o SuperTray Unbreakable Stackable Tray, Letter, Black</t>
  </si>
  <si>
    <t xml:space="preserve">CA-2015-167850</t>
  </si>
  <si>
    <t xml:space="preserve">AT&amp;T 1070 Corded Phone</t>
  </si>
  <si>
    <t xml:space="preserve">Xerox 21</t>
  </si>
  <si>
    <t xml:space="preserve">CA-2015-164259</t>
  </si>
  <si>
    <t xml:space="preserve">Boston School Pro Electric Pencil Sharpener, 1670</t>
  </si>
  <si>
    <t xml:space="preserve">CA-2015-164973</t>
  </si>
  <si>
    <t xml:space="preserve">DMI Arturo Collection Mission-style Design Wood Chair</t>
  </si>
  <si>
    <t xml:space="preserve">Canon imageCLASS MF7460 Monochrome Digital Laser Multifunction Copier</t>
  </si>
  <si>
    <t xml:space="preserve">NETGEAR N750 Dual Band Wi-Fi Gigabit Router</t>
  </si>
  <si>
    <t xml:space="preserve">CA-2015-156601</t>
  </si>
  <si>
    <t xml:space="preserve">OIC Binder Clips</t>
  </si>
  <si>
    <t xml:space="preserve">CA-2017-162138</t>
  </si>
  <si>
    <t xml:space="preserve">Logitech Wireless Headset h800</t>
  </si>
  <si>
    <t xml:space="preserve">CA-2018-153339</t>
  </si>
  <si>
    <t xml:space="preserve">Telescoping Adjustable Floor Lamp</t>
  </si>
  <si>
    <t xml:space="preserve">US-2017-141544</t>
  </si>
  <si>
    <t xml:space="preserve">Aastra 57i VoIP phone</t>
  </si>
  <si>
    <t xml:space="preserve">File Shuttle II and Handi-File, Black</t>
  </si>
  <si>
    <t xml:space="preserve">Hon 2090 “Pillow Soft” Series Mid Back Swivel/Tilt Chairs</t>
  </si>
  <si>
    <t xml:space="preserve">Round Specialty Laser Printer Labels</t>
  </si>
  <si>
    <t xml:space="preserve">GBC Premium Transparent Covers with Diagonal Lined Pattern</t>
  </si>
  <si>
    <t xml:space="preserve">US-2017-150147</t>
  </si>
  <si>
    <t xml:space="preserve">AT&amp;T 841000 Phone</t>
  </si>
  <si>
    <t xml:space="preserve">Ibico Recycled Grain-Textured Covers</t>
  </si>
  <si>
    <t xml:space="preserve">Wilson Jones Custom Binder Spines &amp; Labels</t>
  </si>
  <si>
    <t xml:space="preserve">CA-2016-137946</t>
  </si>
  <si>
    <t xml:space="preserve">Storex Dura Pro Binders</t>
  </si>
  <si>
    <t xml:space="preserve">Copiers</t>
  </si>
  <si>
    <t xml:space="preserve">Hewlett Packard LaserJet 3310 Copier</t>
  </si>
  <si>
    <t xml:space="preserve">Avery Non-Stick Binders</t>
  </si>
  <si>
    <t xml:space="preserve">CA-2015-129924</t>
  </si>
  <si>
    <t xml:space="preserve">Tuff Stuff Recycled Round Ring Binders</t>
  </si>
  <si>
    <t xml:space="preserve">Hon 5100 Series Wood Tables</t>
  </si>
  <si>
    <t xml:space="preserve">CA-2016-128167</t>
  </si>
  <si>
    <t xml:space="preserve">OIC Binder Clips, Mini, 1/4" Capacity, Black</t>
  </si>
  <si>
    <t xml:space="preserve">CA-2015-122336</t>
  </si>
  <si>
    <t xml:space="preserve">Newell 314</t>
  </si>
  <si>
    <t xml:space="preserve">Square Credit Card Reader, 4 1/2" x 4 1/2" x 1", White</t>
  </si>
  <si>
    <t xml:space="preserve">US-2016-120712</t>
  </si>
  <si>
    <t xml:space="preserve">CA-2018-169901</t>
  </si>
  <si>
    <t xml:space="preserve">CA-2018-134306</t>
  </si>
  <si>
    <t xml:space="preserve">Massachusetts</t>
  </si>
  <si>
    <t xml:space="preserve">BIC Brite Liner Highlighters, Chisel Tip</t>
  </si>
  <si>
    <t xml:space="preserve">CA-2017-129714</t>
  </si>
  <si>
    <t xml:space="preserve">Xerox 1881</t>
  </si>
  <si>
    <t xml:space="preserve">Acco Hanging Data Binders</t>
  </si>
  <si>
    <t xml:space="preserve">GBC DocuBind P400 Electric Binding System</t>
  </si>
  <si>
    <t xml:space="preserve">CA-2017-138520</t>
  </si>
  <si>
    <t xml:space="preserve">Sauder Barrister Bookcases</t>
  </si>
  <si>
    <t xml:space="preserve">#10 Gummed Flap White Envelopes, 100/Box</t>
  </si>
  <si>
    <t xml:space="preserve">Dixon Prang Watercolor Pencils, 10-Color Set with Brush</t>
  </si>
  <si>
    <t xml:space="preserve">Adams Phone Message Book, 200 Message Capacity, 8 1/16” x 11”</t>
  </si>
  <si>
    <t xml:space="preserve">CA-2017-130001</t>
  </si>
  <si>
    <t xml:space="preserve">CA-2018-155698</t>
  </si>
  <si>
    <t xml:space="preserve">Georgia</t>
  </si>
  <si>
    <t xml:space="preserve">Belkin 8 Outlet SurgeMaster II Gold Surge Protector with Phone Protection</t>
  </si>
  <si>
    <t xml:space="preserve">Avery Address/Shipping Labels for Typewriters, 4" x 2"</t>
  </si>
  <si>
    <t xml:space="preserve">CA-2018-144904</t>
  </si>
  <si>
    <t xml:space="preserve">Global Ergonomic Managers Chair</t>
  </si>
  <si>
    <t xml:space="preserve">Newell 333</t>
  </si>
  <si>
    <t xml:space="preserve">Eldon Wave Desk Accessories</t>
  </si>
  <si>
    <t xml:space="preserve">CA-2015-123344</t>
  </si>
  <si>
    <t xml:space="preserve">CA-2017-155516</t>
  </si>
  <si>
    <t xml:space="preserve">Same Day</t>
  </si>
  <si>
    <t xml:space="preserve">Wilson Jones “Snap” Scratch Pad Binder Tool for Ring Binders</t>
  </si>
  <si>
    <t xml:space="preserve">Staple remover</t>
  </si>
  <si>
    <t xml:space="preserve">Pizazz Global Quick File</t>
  </si>
  <si>
    <t xml:space="preserve">CA-2018-104745</t>
  </si>
  <si>
    <t xml:space="preserve">Xerox 1930</t>
  </si>
  <si>
    <t xml:space="preserve">File Shuttle I and Handi-File</t>
  </si>
  <si>
    <t xml:space="preserve">US-2015-119137</t>
  </si>
  <si>
    <t xml:space="preserve">NETGEAR AC1750 Dual Band Gigabit Smart WiFi Router</t>
  </si>
  <si>
    <t xml:space="preserve">Newell 324</t>
  </si>
  <si>
    <t xml:space="preserve">Microsoft Natural Keyboard Elite</t>
  </si>
  <si>
    <t xml:space="preserve">US-2017-134656</t>
  </si>
  <si>
    <t xml:space="preserve">Xerox 1960</t>
  </si>
  <si>
    <t xml:space="preserve">US-2018-134481</t>
  </si>
  <si>
    <t xml:space="preserve">Office Impressions End Table, 20-1/2"H x 24"W x 20"D</t>
  </si>
  <si>
    <t xml:space="preserve">CA-2016-130792</t>
  </si>
  <si>
    <t xml:space="preserve">Holmes Odor Grabber</t>
  </si>
  <si>
    <t xml:space="preserve">Akro-Mils 12-Gallon Tote</t>
  </si>
  <si>
    <t xml:space="preserve">GBC Twin Loop Wire Binding Elements, 9/16" Spine, Black</t>
  </si>
  <si>
    <t xml:space="preserve">CA-2017-134775</t>
  </si>
  <si>
    <t xml:space="preserve">Southworth Structures Collection</t>
  </si>
  <si>
    <t xml:space="preserve">Square Ring Data Binders, Rigid 75 Pt. Covers, 11" x 14-7/8"</t>
  </si>
  <si>
    <t xml:space="preserve">CA-2016-125395</t>
  </si>
  <si>
    <t xml:space="preserve">Sony 32GB Class 10 Micro SDHC R40 Memory Card</t>
  </si>
  <si>
    <t xml:space="preserve">US-2016-168935</t>
  </si>
  <si>
    <t xml:space="preserve">Hon Practical Foundations 30 x 60 Training Table, Light Gray/Charcoal</t>
  </si>
  <si>
    <t xml:space="preserve">Logitech Media Keyboard K200</t>
  </si>
  <si>
    <t xml:space="preserve">CA-2016-122756</t>
  </si>
  <si>
    <t xml:space="preserve">Lexmark MarkNet N8150 Wireless Print Server</t>
  </si>
  <si>
    <t xml:space="preserve">3M Hangers With Command Adhesive</t>
  </si>
  <si>
    <t xml:space="preserve">CA-2015-115973</t>
  </si>
  <si>
    <t xml:space="preserve">Crayola Colored Pencils</t>
  </si>
  <si>
    <t xml:space="preserve">CA-2018-101798</t>
  </si>
  <si>
    <t xml:space="preserve">Angle-D Binders with Locking Rings, Label Holders</t>
  </si>
  <si>
    <t xml:space="preserve">US-2015-135972</t>
  </si>
  <si>
    <t xml:space="preserve">Nortel Meridian M3904 Professional Digital phone</t>
  </si>
  <si>
    <t xml:space="preserve">Canon PC1080F Personal Copier</t>
  </si>
  <si>
    <t xml:space="preserve">US-2015-134971</t>
  </si>
  <si>
    <t xml:space="preserve">Wilson Jones Century Plastic Molded Ring Binders</t>
  </si>
  <si>
    <t xml:space="preserve">CA-2018-102946</t>
  </si>
  <si>
    <t xml:space="preserve">Nevada</t>
  </si>
  <si>
    <t xml:space="preserve">Tuf-Vin Binders</t>
  </si>
  <si>
    <t xml:space="preserve">CA-2018-165603</t>
  </si>
  <si>
    <t xml:space="preserve">Rhode Island</t>
  </si>
  <si>
    <t xml:space="preserve">2300 Heavy-Duty Transfer File Systems by Perma</t>
  </si>
  <si>
    <t xml:space="preserve">Xerox 1958</t>
  </si>
  <si>
    <t xml:space="preserve">CA-2016-122259</t>
  </si>
  <si>
    <t xml:space="preserve">Acme 10" Easy Grip Assistive Scissors</t>
  </si>
  <si>
    <t xml:space="preserve">CA-2017-108987</t>
  </si>
  <si>
    <t xml:space="preserve">Super Decoflex Portable Personal File</t>
  </si>
  <si>
    <t xml:space="preserve">Contico 72"H Heavy-Duty Storage System</t>
  </si>
  <si>
    <t xml:space="preserve">Sony 64GB Class 10 Micro SDHC R40 Memory Card</t>
  </si>
  <si>
    <t xml:space="preserve">CA-2015-113166</t>
  </si>
  <si>
    <t xml:space="preserve">Xerox 1974</t>
  </si>
  <si>
    <t xml:space="preserve">CA-2015-155208</t>
  </si>
  <si>
    <t xml:space="preserve">Avery Hi-Liter EverBold Pen Style Fluorescent Highlighters, 4/Pack</t>
  </si>
  <si>
    <t xml:space="preserve">CA-2018-117933</t>
  </si>
  <si>
    <t xml:space="preserve">Staple holder</t>
  </si>
  <si>
    <t xml:space="preserve">CA-2018-117457</t>
  </si>
  <si>
    <t xml:space="preserve">Sharp AL-1530CS Digital Copier</t>
  </si>
  <si>
    <t xml:space="preserve">Wirebound Message Book, 4 per Page</t>
  </si>
  <si>
    <t xml:space="preserve">Bevis Round Conference Table Top, X-Base</t>
  </si>
  <si>
    <t xml:space="preserve">Wirebound Service Call Books, 5 1/2" x 4"</t>
  </si>
  <si>
    <t xml:space="preserve">Self-Adhesive Removable Labels</t>
  </si>
  <si>
    <t xml:space="preserve">Xerox 1908</t>
  </si>
  <si>
    <t xml:space="preserve">O'Sullivan 4-Shelf Bookcase in Odessa Pine</t>
  </si>
  <si>
    <t xml:space="preserve">Novimex High-Tech Fabric Mesh Task Chair</t>
  </si>
  <si>
    <t xml:space="preserve">CA-2018-142636</t>
  </si>
  <si>
    <t xml:space="preserve">Xerox 191</t>
  </si>
  <si>
    <t xml:space="preserve">CA-2018-122105</t>
  </si>
  <si>
    <t xml:space="preserve">Bulldog Vacuum Base Pencil Sharpener</t>
  </si>
  <si>
    <t xml:space="preserve">CA-2017-148796</t>
  </si>
  <si>
    <t xml:space="preserve">Bevis Steel Folding Chairs</t>
  </si>
  <si>
    <t xml:space="preserve">CA-2018-154816</t>
  </si>
  <si>
    <t xml:space="preserve">Xerox 1987</t>
  </si>
  <si>
    <t xml:space="preserve">CA-2018-110478</t>
  </si>
  <si>
    <t xml:space="preserve">American Pencil</t>
  </si>
  <si>
    <t xml:space="preserve">White Envelopes, White Envelopes with Clear Poly Window</t>
  </si>
  <si>
    <t xml:space="preserve">CA-2015-142048</t>
  </si>
  <si>
    <t xml:space="preserve">KeyTronic 6101 Series - Keyboard - Black</t>
  </si>
  <si>
    <t xml:space="preserve">CA-2018-125388</t>
  </si>
  <si>
    <t xml:space="preserve">Westinghouse Mesh Shade Clip-On Gooseneck Lamp, Black</t>
  </si>
  <si>
    <t xml:space="preserve">Crate-A-Files</t>
  </si>
  <si>
    <t xml:space="preserve">CA-2018-155705</t>
  </si>
  <si>
    <t xml:space="preserve">Mississippi</t>
  </si>
  <si>
    <t xml:space="preserve">Hon Multipurpose Stacking Arm Chairs</t>
  </si>
  <si>
    <t xml:space="preserve">CA-2018-149160</t>
  </si>
  <si>
    <t xml:space="preserve">Coloredge Poster Frame</t>
  </si>
  <si>
    <t xml:space="preserve">GBC VeloBinder Manual Binding System</t>
  </si>
  <si>
    <t xml:space="preserve">CA-2015-101476</t>
  </si>
  <si>
    <t xml:space="preserve">Epson WorkForce WF-2530 All-in-One Printer, Copier Scanner</t>
  </si>
  <si>
    <t xml:space="preserve">CA-2018-152275</t>
  </si>
  <si>
    <t xml:space="preserve">Design Ebony Sketching Pencil</t>
  </si>
  <si>
    <t xml:space="preserve">US-2017-123750</t>
  </si>
  <si>
    <t xml:space="preserve">GBC ProClick 150 Presentation Binding System</t>
  </si>
  <si>
    <t xml:space="preserve">Woodgrain Magazine Files by Perma</t>
  </si>
  <si>
    <t xml:space="preserve">CA-2017-127369</t>
  </si>
  <si>
    <t xml:space="preserve">Letter Size Cart</t>
  </si>
  <si>
    <t xml:space="preserve">US-2015-150574</t>
  </si>
  <si>
    <t xml:space="preserve">Insertable Tab Post Binder Dividers</t>
  </si>
  <si>
    <t xml:space="preserve">Belkin QODE FastFit Bluetooth Keyboard</t>
  </si>
  <si>
    <t xml:space="preserve">CA-2017-147375</t>
  </si>
  <si>
    <t xml:space="preserve">Canon Color ImageCLASS MF8580Cdw Wireless Laser All-In-One Printer, Copier, Scanner</t>
  </si>
  <si>
    <t xml:space="preserve">CA-2018-130043</t>
  </si>
  <si>
    <t xml:space="preserve">Xerox 1897</t>
  </si>
  <si>
    <t xml:space="preserve">CA-2018-157252</t>
  </si>
  <si>
    <t xml:space="preserve">Global Deluxe Steno Chair</t>
  </si>
  <si>
    <t xml:space="preserve">CA-2017-115756</t>
  </si>
  <si>
    <t xml:space="preserve">Aluminum Document Frame</t>
  </si>
  <si>
    <t xml:space="preserve">Fellowes Bankers Box Staxonsteel Drawer File/Stacking System</t>
  </si>
  <si>
    <t xml:space="preserve">Eldon Mobile Mega Data Cart  Mega Stackable  Add-On Trays</t>
  </si>
  <si>
    <t xml:space="preserve">Xerox Color Copier Paper, 11" x 17", Ream</t>
  </si>
  <si>
    <t xml:space="preserve">Office Star - Ergonomically Designed Knee Chair</t>
  </si>
  <si>
    <t xml:space="preserve">Avery 520</t>
  </si>
  <si>
    <t xml:space="preserve">CA-2018-154214</t>
  </si>
  <si>
    <t xml:space="preserve">GE General Purpose, Extra Long Life, Showcase &amp; Floodlight Incandescent Bulbs</t>
  </si>
  <si>
    <t xml:space="preserve">CA-2017-166674</t>
  </si>
  <si>
    <t xml:space="preserve">Newell 345</t>
  </si>
  <si>
    <t xml:space="preserve">Fellowes Bankers Box Recycled Super Stor/Drawer</t>
  </si>
  <si>
    <t xml:space="preserve">Boston 1645 Deluxe Heavier-Duty Electric Pencil Sharpener</t>
  </si>
  <si>
    <t xml:space="preserve">50 Colored Long Pencils</t>
  </si>
  <si>
    <t xml:space="preserve">Newell 342</t>
  </si>
  <si>
    <t xml:space="preserve">Belkin Grip Candy Sheer Case / Cover for iPhone 5 and 5S</t>
  </si>
  <si>
    <t xml:space="preserve">CA-2018-147277</t>
  </si>
  <si>
    <t xml:space="preserve">Deluxe Rollaway Locking File with Drawer</t>
  </si>
  <si>
    <t xml:space="preserve">CA-2017-100153</t>
  </si>
  <si>
    <t xml:space="preserve">Memorex Mini Travel Drive 16 GB USB 2.0 Flash Drive</t>
  </si>
  <si>
    <t xml:space="preserve">US-2015-110674</t>
  </si>
  <si>
    <t xml:space="preserve">Global Geo Office Task Chair, Gray</t>
  </si>
  <si>
    <t xml:space="preserve">US-2017-157945</t>
  </si>
  <si>
    <t xml:space="preserve">Hon 4700 Series Mobuis Mid-Back Task Chairs with Adjustable Arms</t>
  </si>
  <si>
    <t xml:space="preserve">CA-2016-109638</t>
  </si>
  <si>
    <t xml:space="preserve">3M Office Air Cleaner</t>
  </si>
  <si>
    <t xml:space="preserve">Logitech G700s Rechargeable Gaming Mouse</t>
  </si>
  <si>
    <t xml:space="preserve">Acco D-Ring Binder w/DublLock</t>
  </si>
  <si>
    <t xml:space="preserve">CA-2017-109869</t>
  </si>
  <si>
    <t xml:space="preserve">Bush Advantage Collection Racetrack Conference Table</t>
  </si>
  <si>
    <t xml:space="preserve">Poly Designer Cover &amp; Back</t>
  </si>
  <si>
    <t xml:space="preserve">Premier Electric Letter Opener</t>
  </si>
  <si>
    <t xml:space="preserve">Fellowes Premier Superior Surge Suppressor, 10-Outlet, With Phone and Remote</t>
  </si>
  <si>
    <t xml:space="preserve">US-2016-101399</t>
  </si>
  <si>
    <t xml:space="preserve">CA-2018-154907</t>
  </si>
  <si>
    <t xml:space="preserve">Bush Mission Pointe Library</t>
  </si>
  <si>
    <t xml:space="preserve">US-2017-100419</t>
  </si>
  <si>
    <t xml:space="preserve">Cardinal Hold-It CD Pocket</t>
  </si>
  <si>
    <t xml:space="preserve">CA-2016-154144</t>
  </si>
  <si>
    <t xml:space="preserve">Eaton Premium Continuous-Feed Paper, 25% Cotton, Letter Size, White, 1000 Shts/Box</t>
  </si>
  <si>
    <t xml:space="preserve">CA-2015-144666</t>
  </si>
  <si>
    <t xml:space="preserve">SAFCO Boltless Steel Shelving</t>
  </si>
  <si>
    <t xml:space="preserve">Sauder Mission Library with Doors, Fruitwood Finish</t>
  </si>
  <si>
    <t xml:space="preserve">Samsung Galaxy Note 3</t>
  </si>
  <si>
    <t xml:space="preserve">Decoflex Hanging Personal Folder File, Blue</t>
  </si>
  <si>
    <t xml:space="preserve">Recycled Desk Saver Line "While You Were Out" Book, 5 1/2" X 4"</t>
  </si>
  <si>
    <t xml:space="preserve">Xerox 1912</t>
  </si>
  <si>
    <t xml:space="preserve">CA-2017-103891</t>
  </si>
  <si>
    <t xml:space="preserve">Cisco SPA525G2 IP Phone - Wireless</t>
  </si>
  <si>
    <t xml:space="preserve">CA-2017-152632</t>
  </si>
  <si>
    <t xml:space="preserve">CA-2017-100790</t>
  </si>
  <si>
    <t xml:space="preserve">Prang Colored Pencils</t>
  </si>
  <si>
    <t xml:space="preserve">Fellowes Strictly Business Drawer File, Letter/Legal Size</t>
  </si>
  <si>
    <t xml:space="preserve">CA-2015-134677</t>
  </si>
  <si>
    <t xml:space="preserve">Imation USB 2.0 Swivel Flash Drive USB flash drive - 4 GB - Pink</t>
  </si>
  <si>
    <t xml:space="preserve">CA-2015-127691</t>
  </si>
  <si>
    <t xml:space="preserve">Logitech G602 Wireless Gaming Mouse</t>
  </si>
  <si>
    <t xml:space="preserve">CA-2018-140963</t>
  </si>
  <si>
    <t xml:space="preserve">Alphabetical Labels for Top Tab Filing</t>
  </si>
  <si>
    <t xml:space="preserve">O'Sullivan Living Dimensions 2-Shelf Bookcases</t>
  </si>
  <si>
    <t xml:space="preserve">iHome FM Clock Radio with Lightning Dock</t>
  </si>
  <si>
    <t xml:space="preserve">CA-2015-154627</t>
  </si>
  <si>
    <t xml:space="preserve">Apple iPhone 5S</t>
  </si>
  <si>
    <t xml:space="preserve">CA-2015-133753</t>
  </si>
  <si>
    <t xml:space="preserve">Square Credit Card Reader</t>
  </si>
  <si>
    <t xml:space="preserve">Logitech M510 Wireless Mouse</t>
  </si>
  <si>
    <t xml:space="preserve">CA-2015-113362</t>
  </si>
  <si>
    <t xml:space="preserve">Fellowes Officeware Wire Shelving</t>
  </si>
  <si>
    <t xml:space="preserve">Colored Envelopes</t>
  </si>
  <si>
    <t xml:space="preserve">CA-2017-169166</t>
  </si>
  <si>
    <t xml:space="preserve">Sony Micro Vault Click 8 GB USB 2.0 Flash Drive</t>
  </si>
  <si>
    <t xml:space="preserve">US-2017-120929</t>
  </si>
  <si>
    <t xml:space="preserve">Balt Solid Wood Rectangular Table</t>
  </si>
  <si>
    <t xml:space="preserve">CA-2016-134782</t>
  </si>
  <si>
    <t xml:space="preserve">Arkansas</t>
  </si>
  <si>
    <t xml:space="preserve">Strathmore #10 Envelopes, Ultimate White</t>
  </si>
  <si>
    <t xml:space="preserve">CA-2017-126158</t>
  </si>
  <si>
    <t xml:space="preserve">Clear Mylar Reinforcing Strips</t>
  </si>
  <si>
    <t xml:space="preserve">Howard Miller 14-1/2" Diameter Chrome Round Wall Clock</t>
  </si>
  <si>
    <t xml:space="preserve">Deflect-O Glasstique Clear Desk Accessories</t>
  </si>
  <si>
    <t xml:space="preserve">US-2017-105578</t>
  </si>
  <si>
    <t xml:space="preserve">Vinyl Sectional Post Binders</t>
  </si>
  <si>
    <t xml:space="preserve">GBC Standard Therm-A-Bind Covers</t>
  </si>
  <si>
    <t xml:space="preserve">Global Troy Executive Leather Low-Back Tilter</t>
  </si>
  <si>
    <t xml:space="preserve">Storex Flexible Poly Binders with Double Pockets</t>
  </si>
  <si>
    <t xml:space="preserve">White Dual Perf Computer Printout Paper, 2700 Sheets, 1 Part, Heavyweight, 20 lbs., 14 7/8 x 11</t>
  </si>
  <si>
    <t xml:space="preserve">CA-2018-134978</t>
  </si>
  <si>
    <t xml:space="preserve">CA-2016-145352</t>
  </si>
  <si>
    <t xml:space="preserve">Rogers Handheld Barrel Pencil Sharpener</t>
  </si>
  <si>
    <t xml:space="preserve">Newell 344</t>
  </si>
  <si>
    <t xml:space="preserve">Personal File Boxes with Fold-Down Carry Handle</t>
  </si>
  <si>
    <t xml:space="preserve">Fellowes PB500 Electric Punch Plastic Comb Binding Machine with Manual Bind</t>
  </si>
  <si>
    <t xml:space="preserve">CA-2018-135307</t>
  </si>
  <si>
    <t xml:space="preserve">Executive Impressions Supervisor Wall Clock</t>
  </si>
  <si>
    <t xml:space="preserve">SanDisk Cruzer 32 GB USB Flash Drive</t>
  </si>
  <si>
    <t xml:space="preserve">CA-2017-106341</t>
  </si>
  <si>
    <t xml:space="preserve">CA-2018-163405</t>
  </si>
  <si>
    <t xml:space="preserve">Newell 327</t>
  </si>
  <si>
    <t xml:space="preserve">Newell 317</t>
  </si>
  <si>
    <t xml:space="preserve">CA-2018-127432</t>
  </si>
  <si>
    <t xml:space="preserve">Montana</t>
  </si>
  <si>
    <t xml:space="preserve">Canon Image Class D660 Copier</t>
  </si>
  <si>
    <t xml:space="preserve">Advantus Rolling Storage Box</t>
  </si>
  <si>
    <t xml:space="preserve">Great White Multi-Use Recycled Paper (20Lb. and 84 Bright)</t>
  </si>
  <si>
    <t xml:space="preserve">Tennsco Single-Tier Lockers</t>
  </si>
  <si>
    <t xml:space="preserve">CA-2016-157812</t>
  </si>
  <si>
    <t xml:space="preserve">Carina Double Wide Media Storage Towers in Natural &amp; Black</t>
  </si>
  <si>
    <t xml:space="preserve">XtraLife ClearVue Slant-D Ring Binders by Cardinal</t>
  </si>
  <si>
    <t xml:space="preserve">CA-2018-145142</t>
  </si>
  <si>
    <t xml:space="preserve">US-2017-139486</t>
  </si>
  <si>
    <t xml:space="preserve">Motorola HK250 Universal Bluetooth Headset</t>
  </si>
  <si>
    <t xml:space="preserve">Imation 16GB Mini TravelDrive USB 2.0 Flash Drive</t>
  </si>
  <si>
    <t xml:space="preserve">CA-2016-158792</t>
  </si>
  <si>
    <t xml:space="preserve">CA-2018-113558</t>
  </si>
  <si>
    <t xml:space="preserve">Global Commerce Series High-Back Swivel/Tilt Chairs</t>
  </si>
  <si>
    <t xml:space="preserve">US-2016-138303</t>
  </si>
  <si>
    <t xml:space="preserve">Eldon Gobal File Keepers</t>
  </si>
  <si>
    <t xml:space="preserve">Martin Yale Chadless Opener Electric Letter Opener</t>
  </si>
  <si>
    <t xml:space="preserve">White Business Envelopes with Contemporary Seam, Recycled White Business Envelopes</t>
  </si>
  <si>
    <t xml:space="preserve">CA-2016-102848</t>
  </si>
  <si>
    <t xml:space="preserve">Safco Contoured Stacking Chairs</t>
  </si>
  <si>
    <t xml:space="preserve">US-2018-129441</t>
  </si>
  <si>
    <t xml:space="preserve">Tenex Chairmats For Use With Carpeted Floors</t>
  </si>
  <si>
    <t xml:space="preserve">CA-2017-168753</t>
  </si>
  <si>
    <t xml:space="preserve">Panasonic KX-TG9471B</t>
  </si>
  <si>
    <t xml:space="preserve">CA-2017-126613</t>
  </si>
  <si>
    <t xml:space="preserve">Sterilite Officeware Hinged File Box</t>
  </si>
  <si>
    <t xml:space="preserve">US-2018-122637</t>
  </si>
  <si>
    <t xml:space="preserve">Premier Elliptical Ring Binder, Black</t>
  </si>
  <si>
    <t xml:space="preserve">CA-2016-147851</t>
  </si>
  <si>
    <t xml:space="preserve">Cardinal Poly Pocket Divider Pockets for Ring Binders</t>
  </si>
  <si>
    <t xml:space="preserve">CA-2016-134894</t>
  </si>
  <si>
    <t xml:space="preserve">Eureka The Boss Cordless Rechargeable Stick Vac</t>
  </si>
  <si>
    <t xml:space="preserve">Situations Contoured Folding Chairs, 4/Set</t>
  </si>
  <si>
    <t xml:space="preserve">CA-2015-140795</t>
  </si>
  <si>
    <t xml:space="preserve">Enermax Aurora Lite Keyboard</t>
  </si>
  <si>
    <t xml:space="preserve">CA-2017-136924</t>
  </si>
  <si>
    <t xml:space="preserve">LG Electronics Tone+ HBS-730 Bluetooth Headset</t>
  </si>
  <si>
    <t xml:space="preserve">US-2016-120161</t>
  </si>
  <si>
    <t xml:space="preserve">CA-2015-103849</t>
  </si>
  <si>
    <t xml:space="preserve">SanDisk Cruzer 64 GB USB Flash Drive</t>
  </si>
  <si>
    <t xml:space="preserve">Xblue XB-1670-86 X16 Small Office Telephone - Titanium</t>
  </si>
  <si>
    <t xml:space="preserve">Deflect-o EconoMat Studded, No Bevel Mat for Low Pile Carpeting</t>
  </si>
  <si>
    <t xml:space="preserve">CA-2018-162929</t>
  </si>
  <si>
    <t xml:space="preserve">Avery Printable Repositionable Plastic Tabs</t>
  </si>
  <si>
    <t xml:space="preserve">Xerox 1898</t>
  </si>
  <si>
    <t xml:space="preserve">CA-2016-113173</t>
  </si>
  <si>
    <t xml:space="preserve">CA-2017-136406</t>
  </si>
  <si>
    <t xml:space="preserve">HON 5400 Series Task Chairs for Big and Tall</t>
  </si>
  <si>
    <t xml:space="preserve">CA-2018-112774</t>
  </si>
  <si>
    <t xml:space="preserve">Howard Miller 11-1/2" Diameter Grantwood Wall Clock</t>
  </si>
  <si>
    <t xml:space="preserve">CA-2018-101945</t>
  </si>
  <si>
    <t xml:space="preserve">Advantus T-Pin Paper Clips</t>
  </si>
  <si>
    <t xml:space="preserve">CA-2018-100650</t>
  </si>
  <si>
    <t xml:space="preserve">Tennsco 16-Compartment Lockers with Coat Rack</t>
  </si>
  <si>
    <t xml:space="preserve">CA-2015-155852</t>
  </si>
  <si>
    <t xml:space="preserve">Zebra Zazzle Fluorescent Highlighters</t>
  </si>
  <si>
    <t xml:space="preserve">CA-2017-113243</t>
  </si>
  <si>
    <t xml:space="preserve">Avery 473</t>
  </si>
  <si>
    <t xml:space="preserve">Bretford “Just In Time” Height-Adjustable Multi-Task Work Tables</t>
  </si>
  <si>
    <t xml:space="preserve">Xerox 226</t>
  </si>
  <si>
    <t xml:space="preserve">CA-2018-118731</t>
  </si>
  <si>
    <t xml:space="preserve">GBC Prepunched Paper, 19-Hole, for Binding Systems, 24-lb</t>
  </si>
  <si>
    <t xml:space="preserve">CA-2015-145576</t>
  </si>
  <si>
    <t xml:space="preserve">Sanitaire Vibra Groomer IR Commercial Upright Vacuum, Replacement Belts</t>
  </si>
  <si>
    <t xml:space="preserve">Advantus Panel Wall Acrylic Frame</t>
  </si>
  <si>
    <t xml:space="preserve">CA-2016-130736</t>
  </si>
  <si>
    <t xml:space="preserve">Alliance Big Bands Rubber Bands, 12/Pack</t>
  </si>
  <si>
    <t xml:space="preserve">CA-2018-137099</t>
  </si>
  <si>
    <t xml:space="preserve">Cisco SPA301</t>
  </si>
  <si>
    <t xml:space="preserve">CA-2018-156951</t>
  </si>
  <si>
    <t xml:space="preserve">Personal Creations Ink Jet Cards and Labels</t>
  </si>
  <si>
    <t xml:space="preserve">GBC White Gloss Covers, Plain Front</t>
  </si>
  <si>
    <t xml:space="preserve">Xerox 222</t>
  </si>
  <si>
    <t xml:space="preserve">Hon Every-Day Series Multi-Task Chairs</t>
  </si>
  <si>
    <t xml:space="preserve">CA-2018-164826</t>
  </si>
  <si>
    <t xml:space="preserve">Cush Cases Heavy Duty Rugged Cover Case for Samsung Galaxy S5 - Purple</t>
  </si>
  <si>
    <t xml:space="preserve">CA-2017-127250</t>
  </si>
  <si>
    <t xml:space="preserve">Newell 332</t>
  </si>
  <si>
    <t xml:space="preserve">CA-2016-149713</t>
  </si>
  <si>
    <t xml:space="preserve">Rediform S.O.S. Phone Message Books</t>
  </si>
  <si>
    <t xml:space="preserve">Acme Value Line Scissors</t>
  </si>
  <si>
    <t xml:space="preserve">CA-2018-118640</t>
  </si>
  <si>
    <t xml:space="preserve">Contract Clock, 14", Brown</t>
  </si>
  <si>
    <t xml:space="preserve">CA-2016-132906</t>
  </si>
  <si>
    <t xml:space="preserve">Martin-Yale Premier Letter Opener</t>
  </si>
  <si>
    <t xml:space="preserve">CA-2018-145233</t>
  </si>
  <si>
    <t xml:space="preserve">AT&amp;T SB67148 SynJ</t>
  </si>
  <si>
    <t xml:space="preserve">Recycled Pressboard Report Cover with Reinforced Top Hinge</t>
  </si>
  <si>
    <t xml:space="preserve">CA-2016-128139</t>
  </si>
  <si>
    <t xml:space="preserve">Dot Matrix Printer Tape Reel Labels, White, 5000/Box</t>
  </si>
  <si>
    <t xml:space="preserve">US-2017-156986</t>
  </si>
  <si>
    <t xml:space="preserve">i.Sound Portable Power - 8000 mAh</t>
  </si>
  <si>
    <t xml:space="preserve">Xerox 225</t>
  </si>
  <si>
    <t xml:space="preserve">Xerox 1894</t>
  </si>
  <si>
    <t xml:space="preserve">CA-2015-135405</t>
  </si>
  <si>
    <t xml:space="preserve">Newell 312</t>
  </si>
  <si>
    <t xml:space="preserve">CA-2015-131450</t>
  </si>
  <si>
    <t xml:space="preserve">Fellowes Superior 10 Outlet Split Surge Protector</t>
  </si>
  <si>
    <t xml:space="preserve">Dana Halogen Swing-Arm Architect Lamp</t>
  </si>
  <si>
    <t xml:space="preserve">CA-2017-120180</t>
  </si>
  <si>
    <t xml:space="preserve">Acme Stainless Steel Office Snips</t>
  </si>
  <si>
    <t xml:space="preserve">US-2017-100720</t>
  </si>
  <si>
    <t xml:space="preserve">Mophie Juice Pack Helium for iPhone</t>
  </si>
  <si>
    <t xml:space="preserve">GE 2-Jack Phone Line Splitter</t>
  </si>
  <si>
    <t xml:space="preserve">CA-2015-149958</t>
  </si>
  <si>
    <t xml:space="preserve">Hot File 7-Pocket, Floor Stand</t>
  </si>
  <si>
    <t xml:space="preserve">Xerox 1889</t>
  </si>
  <si>
    <t xml:space="preserve">US-2015-105767</t>
  </si>
  <si>
    <t xml:space="preserve">Angle-D Ring Binders</t>
  </si>
  <si>
    <t xml:space="preserve">Motorola L804</t>
  </si>
  <si>
    <t xml:space="preserve">CA-2017-161816</t>
  </si>
  <si>
    <t xml:space="preserve">Avery 493</t>
  </si>
  <si>
    <t xml:space="preserve">CA-2017-121223</t>
  </si>
  <si>
    <t xml:space="preserve">Xerox 1972</t>
  </si>
  <si>
    <t xml:space="preserve">Cisco 8x8 Inc. 6753i IP Business Phone System</t>
  </si>
  <si>
    <t xml:space="preserve">CA-2018-138611</t>
  </si>
  <si>
    <t xml:space="preserve">Prestige Round Ring Binders</t>
  </si>
  <si>
    <t xml:space="preserve">CA-2018-117947</t>
  </si>
  <si>
    <t xml:space="preserve">DAX Metal Frame, Desktop, Stepped-Edge</t>
  </si>
  <si>
    <t xml:space="preserve">DAX Value U-Channel Document Frames, Easel Back</t>
  </si>
  <si>
    <t xml:space="preserve">Recycled Easel Ring Binders</t>
  </si>
  <si>
    <t xml:space="preserve">Grandstream GXP1160 VoIP phone</t>
  </si>
  <si>
    <t xml:space="preserve">US-2015-111171</t>
  </si>
  <si>
    <t xml:space="preserve">Cardinal Slant-D Ring Binder, Heavy Gauge Vinyl</t>
  </si>
  <si>
    <t xml:space="preserve">CA-2016-138009</t>
  </si>
  <si>
    <t xml:space="preserve">Global Manager's Adjustable Task Chair, Storm</t>
  </si>
  <si>
    <t xml:space="preserve">Honeywell Enviracaire Portable HEPA Air Cleaner for up to 10 x 16 Room</t>
  </si>
  <si>
    <t xml:space="preserve">Mini 13-1/2 Capacity Data Binder Rack, Pearl</t>
  </si>
  <si>
    <t xml:space="preserve">CA-2018-163020</t>
  </si>
  <si>
    <t xml:space="preserve">Master Caster Door Stop, Brown</t>
  </si>
  <si>
    <t xml:space="preserve">CA-2018-153787</t>
  </si>
  <si>
    <t xml:space="preserve">Belkin Premiere Surge Master II 8-outlet surge protector</t>
  </si>
  <si>
    <t xml:space="preserve">CA-2018-133431</t>
  </si>
  <si>
    <t xml:space="preserve">Acco Pressboard Covers with Storage Hooks, 9 1/2" x 11", Executive Red</t>
  </si>
  <si>
    <t xml:space="preserve">US-2017-135720</t>
  </si>
  <si>
    <t xml:space="preserve">Tennsco Regal Shelving Units</t>
  </si>
  <si>
    <t xml:space="preserve">Imation 32GB Pocket Pro USB 3.0 Flash Drive - 32 GB - Black - 1 P ...</t>
  </si>
  <si>
    <t xml:space="preserve">Jabra SPEAK 410</t>
  </si>
  <si>
    <t xml:space="preserve">CA-2018-144694</t>
  </si>
  <si>
    <t xml:space="preserve">Verbatim 25 GB 6x Blu-ray Single Layer Recordable Disc, 1/Pack</t>
  </si>
  <si>
    <t xml:space="preserve">CA-2016-168004</t>
  </si>
  <si>
    <t xml:space="preserve">Office Star - Mesh Screen back chair with Vinyl seat</t>
  </si>
  <si>
    <t xml:space="preserve">US-2017-123470</t>
  </si>
  <si>
    <t xml:space="preserve">Premium Transparent Presentation Covers by GBC</t>
  </si>
  <si>
    <t xml:space="preserve">Tripp Lite TLP810NET Broadband Surge for Modem/Fax</t>
  </si>
  <si>
    <t xml:space="preserve">CA-2017-115917</t>
  </si>
  <si>
    <t xml:space="preserve">Wilson Jones Turn Tabs Binder Tool for Ring Binders</t>
  </si>
  <si>
    <t xml:space="preserve">CA-2017-147067</t>
  </si>
  <si>
    <t xml:space="preserve">Eldon 200 Class Desk Accessories</t>
  </si>
  <si>
    <t xml:space="preserve">CA-2018-167913</t>
  </si>
  <si>
    <t xml:space="preserve">Economy Rollaway Files</t>
  </si>
  <si>
    <t xml:space="preserve">Avery 480</t>
  </si>
  <si>
    <t xml:space="preserve">CA-2018-106103</t>
  </si>
  <si>
    <t xml:space="preserve">US-2018-127719</t>
  </si>
  <si>
    <t xml:space="preserve">Xerox 1993</t>
  </si>
  <si>
    <t xml:space="preserve">CA-2018-126221</t>
  </si>
  <si>
    <t xml:space="preserve">Eureka The Boss Plus 12-Amp Hard Box Upright Vacuum, Red</t>
  </si>
  <si>
    <t xml:space="preserve">CA-2017-103947</t>
  </si>
  <si>
    <t xml:space="preserve">Belkin F9H710-06 7 Outlet SurgeMaster Surge Protector</t>
  </si>
  <si>
    <t xml:space="preserve">CA-2017-160745</t>
  </si>
  <si>
    <t xml:space="preserve">First Data FD10 PIN Pad</t>
  </si>
  <si>
    <t xml:space="preserve">CA-2017-132661</t>
  </si>
  <si>
    <t xml:space="preserve">CA-2018-140844</t>
  </si>
  <si>
    <t xml:space="preserve">Sony 16GB Class 10 Micro SDHC R40 Memory Card</t>
  </si>
  <si>
    <t xml:space="preserve">CA-2017-137239</t>
  </si>
  <si>
    <t xml:space="preserve">Tripp Lite Isotel 8 Ultra 8 Outlet Metal Surge</t>
  </si>
  <si>
    <t xml:space="preserve">Avery Durable Poly Binders</t>
  </si>
  <si>
    <t xml:space="preserve">Airmail Envelopes</t>
  </si>
  <si>
    <t xml:space="preserve">US-2017-156097</t>
  </si>
  <si>
    <t xml:space="preserve">CA-2016-146563</t>
  </si>
  <si>
    <t xml:space="preserve">Space Solutions Commercial Steel Shelving</t>
  </si>
  <si>
    <t xml:space="preserve">CA-2017-123666</t>
  </si>
  <si>
    <t xml:space="preserve">CA-2017-143308</t>
  </si>
  <si>
    <t xml:space="preserve">CA-2018-132682</t>
  </si>
  <si>
    <t xml:space="preserve">Acme Tagit Stainless Steel Antibacterial Scissors</t>
  </si>
  <si>
    <t xml:space="preserve">ClearOne Communications CHAT 70 OC Speaker Phone</t>
  </si>
  <si>
    <t xml:space="preserve">CA-2015-156314</t>
  </si>
  <si>
    <t xml:space="preserve">Master Giant Foot Doorstop, Safety Yellow</t>
  </si>
  <si>
    <t xml:space="preserve">US-2018-106663</t>
  </si>
  <si>
    <t xml:space="preserve">12-1/2 Diameter Round Wall Clock</t>
  </si>
  <si>
    <t xml:space="preserve">Chromcraft Bull-Nose Wood Round Conference Table Top, Wood Base</t>
  </si>
  <si>
    <t xml:space="preserve">Adams Telephone Message Book W/Dividers/Space For Phone Numbers, 5 1/4"X8 1/2", 200/Messages</t>
  </si>
  <si>
    <t xml:space="preserve">CA-2018-111178</t>
  </si>
  <si>
    <t xml:space="preserve">Newell 331</t>
  </si>
  <si>
    <t xml:space="preserve">CA-2018-130351</t>
  </si>
  <si>
    <t xml:space="preserve">Kensington 6 Outlet Guardian Standard Surge Protector</t>
  </si>
  <si>
    <t xml:space="preserve">Southworth 100% Résumé Paper, 24lb.</t>
  </si>
  <si>
    <t xml:space="preserve">US-2018-119438</t>
  </si>
  <si>
    <t xml:space="preserve">Hoover Portapower Portable Vacuum</t>
  </si>
  <si>
    <t xml:space="preserve">Verbatim 25 GB 6x Blu-ray Single Layer Recordable Disc, 10/Pack</t>
  </si>
  <si>
    <t xml:space="preserve">Howard Miller 13-1/2" Diameter Rosebrook Wall Clock</t>
  </si>
  <si>
    <t xml:space="preserve">Ibico Hi-Tech Manual Binding System</t>
  </si>
  <si>
    <t xml:space="preserve">CA-2017-164511</t>
  </si>
  <si>
    <t xml:space="preserve">Avery Hanging File Binders</t>
  </si>
  <si>
    <t xml:space="preserve">Fellowes Neat Ideas Storage Cubes</t>
  </si>
  <si>
    <t xml:space="preserve">US-2018-168116</t>
  </si>
  <si>
    <t xml:space="preserve">Cubify CubeX 3D Printer Triple Head Print</t>
  </si>
  <si>
    <t xml:space="preserve">CA-2015-157784</t>
  </si>
  <si>
    <t xml:space="preserve">Avery 516</t>
  </si>
  <si>
    <t xml:space="preserve">CA-2018-161480</t>
  </si>
  <si>
    <t xml:space="preserve">Bush Andora Bookcase, Maple/Graphite Gray Finish</t>
  </si>
  <si>
    <t xml:space="preserve">US-2015-117135</t>
  </si>
  <si>
    <t xml:space="preserve">Luxo Professional Magnifying Clamp-On Fluorescent Lamps</t>
  </si>
  <si>
    <t xml:space="preserve">Recycled Eldon Regeneration Jumbo File</t>
  </si>
  <si>
    <t xml:space="preserve">CA-2016-131534</t>
  </si>
  <si>
    <t xml:space="preserve">Imation Bio 8GB USB Flash Drive Imation Corp</t>
  </si>
  <si>
    <t xml:space="preserve">Xerox 1977</t>
  </si>
  <si>
    <t xml:space="preserve">CA-2016-119291</t>
  </si>
  <si>
    <t xml:space="preserve">Avery 490</t>
  </si>
  <si>
    <t xml:space="preserve">Avery 4027 File Folder Labels for Dot Matrix Printers, 5000 Labels per Box, White</t>
  </si>
  <si>
    <t xml:space="preserve">Binney &amp; Smith Crayola Metallic Crayons, 16-Color Pack</t>
  </si>
  <si>
    <t xml:space="preserve">GBC Linen Binding Covers</t>
  </si>
  <si>
    <t xml:space="preserve">CA-2018-114552</t>
  </si>
  <si>
    <t xml:space="preserve">CA-2017-163755</t>
  </si>
  <si>
    <t xml:space="preserve">Tenex "The Solids" Textured Chair Mats</t>
  </si>
  <si>
    <t xml:space="preserve">CA-2016-142027</t>
  </si>
  <si>
    <t xml:space="preserve">Laminate Occasional Tables</t>
  </si>
  <si>
    <t xml:space="preserve">CA-2015-138527</t>
  </si>
  <si>
    <t xml:space="preserve">Xerox 220</t>
  </si>
  <si>
    <t xml:space="preserve">Fellowes 8 Outlet Superior Workstation Surge Protector</t>
  </si>
  <si>
    <t xml:space="preserve">CA-2015-112158</t>
  </si>
  <si>
    <t xml:space="preserve">O'Sullivan Living Dimensions 5-Shelf Bookcases</t>
  </si>
  <si>
    <t xml:space="preserve">CA-2015-113887</t>
  </si>
  <si>
    <t xml:space="preserve">CA-2018-146136</t>
  </si>
  <si>
    <t xml:space="preserve">#10- 4 1/8" x 9 1/2" Security-Tint Envelopes</t>
  </si>
  <si>
    <t xml:space="preserve">US-2018-100048</t>
  </si>
  <si>
    <t xml:space="preserve">Bionaire Personal Warm Mist Humidifier/Vaporizer</t>
  </si>
  <si>
    <t xml:space="preserve">Logitech Wireless Performance Mouse MX for PC and Mac</t>
  </si>
  <si>
    <t xml:space="preserve">CA-2015-153150</t>
  </si>
  <si>
    <t xml:space="preserve">Cardinal Holdit Business Card Pockets</t>
  </si>
  <si>
    <t xml:space="preserve">CA-2015-130092</t>
  </si>
  <si>
    <t xml:space="preserve">CA-2018-108910</t>
  </si>
  <si>
    <t xml:space="preserve">Howard Miller 13" Diameter Pewter Finish Round Wall Clock</t>
  </si>
  <si>
    <t xml:space="preserve">CA-2015-104472</t>
  </si>
  <si>
    <t xml:space="preserve">CA-2017-112942</t>
  </si>
  <si>
    <t xml:space="preserve">Tops Green Bar Computer Printout Paper</t>
  </si>
  <si>
    <t xml:space="preserve">CA-2017-142335</t>
  </si>
  <si>
    <t xml:space="preserve">Chromcraft Bull-Nose Wood Oval Conference Tables &amp; Bases</t>
  </si>
  <si>
    <t xml:space="preserve">Recycled Data-Pak for Archival Bound Computer Printouts, 12-1/2 x 12-1/2 x 16</t>
  </si>
  <si>
    <t xml:space="preserve">CA-2015-117429</t>
  </si>
  <si>
    <t xml:space="preserve">Seth Thomas 16" Steel Case Clock</t>
  </si>
  <si>
    <t xml:space="preserve">CA-2017-114713</t>
  </si>
  <si>
    <t xml:space="preserve">Acme Softgrip Scissors</t>
  </si>
  <si>
    <t xml:space="preserve">CA-2018-144113</t>
  </si>
  <si>
    <t xml:space="preserve">Manila Recycled Extra-Heavyweight Clasp Envelopes, 6" x 9"</t>
  </si>
  <si>
    <t xml:space="preserve">ClearSounds CSC500 Amplified Spirit Phone Corded phone</t>
  </si>
  <si>
    <t xml:space="preserve">US-2017-150861</t>
  </si>
  <si>
    <t xml:space="preserve">Xerox 1964</t>
  </si>
  <si>
    <t xml:space="preserve">Bevis Traditional Conference Table Top, Plinth Base</t>
  </si>
  <si>
    <t xml:space="preserve">Personal Folder Holder, Ebony</t>
  </si>
  <si>
    <t xml:space="preserve">CA-2018-131954</t>
  </si>
  <si>
    <t xml:space="preserve">Logitech Illuminated - Keyboard</t>
  </si>
  <si>
    <t xml:space="preserve">O'Sullivan Cherrywood Estates Traditional Bookcase</t>
  </si>
  <si>
    <t xml:space="preserve">Acco Translucent Poly Ring Binders</t>
  </si>
  <si>
    <t xml:space="preserve">CA-2015-132500</t>
  </si>
  <si>
    <t xml:space="preserve">Logitech Wireless Touch Keyboard K400</t>
  </si>
  <si>
    <t xml:space="preserve">CA-2015-112326</t>
  </si>
  <si>
    <t xml:space="preserve">Avery 508</t>
  </si>
  <si>
    <t xml:space="preserve">GBC Standard Plastic Binding Systems Combs</t>
  </si>
  <si>
    <t xml:space="preserve">US-2017-146710</t>
  </si>
  <si>
    <t xml:space="preserve">Xerox 196</t>
  </si>
  <si>
    <t xml:space="preserve">Fiskars 8" Scissors, 2/Pack</t>
  </si>
  <si>
    <t xml:space="preserve">CA-2015-124429</t>
  </si>
  <si>
    <t xml:space="preserve">CA-2017-150889</t>
  </si>
  <si>
    <t xml:space="preserve">Belkin iPhone and iPad Lightning Cable</t>
  </si>
  <si>
    <t xml:space="preserve">CA-2018-126074</t>
  </si>
  <si>
    <t xml:space="preserve">GBC Durable Plastic Covers</t>
  </si>
  <si>
    <t xml:space="preserve">Nu-Dell Leatherette Frames</t>
  </si>
  <si>
    <t xml:space="preserve">Avery Durable Binders</t>
  </si>
  <si>
    <t xml:space="preserve">CA-2017-110499</t>
  </si>
  <si>
    <t xml:space="preserve">Hewlett Packard 610 Color Digital Copier / Printer</t>
  </si>
  <si>
    <t xml:space="preserve">CA-2016-135272</t>
  </si>
  <si>
    <t xml:space="preserve">CA-2017-140928</t>
  </si>
  <si>
    <t xml:space="preserve">Chromcraft Round Conference Tables</t>
  </si>
  <si>
    <t xml:space="preserve">CA-2015-106803</t>
  </si>
  <si>
    <t xml:space="preserve">CA-2018-117240</t>
  </si>
  <si>
    <t xml:space="preserve">CA-2018-133333</t>
  </si>
  <si>
    <t xml:space="preserve">CA-2016-112319</t>
  </si>
  <si>
    <t xml:space="preserve">CA-2018-126046</t>
  </si>
  <si>
    <t xml:space="preserve">Avery 476</t>
  </si>
  <si>
    <t xml:space="preserve">CA-2016-114923</t>
  </si>
  <si>
    <t xml:space="preserve">CA-2015-162775</t>
  </si>
  <si>
    <t xml:space="preserve">Brown Kraft Recycled Envelopes</t>
  </si>
  <si>
    <t xml:space="preserve">Plantronics S12 Corded Telephone Headset System</t>
  </si>
  <si>
    <t xml:space="preserve">3-ring staple pack</t>
  </si>
  <si>
    <t xml:space="preserve">Fellowes Stor/Drawer Steel Plus Storage Drawers</t>
  </si>
  <si>
    <t xml:space="preserve">CA-2015-106810</t>
  </si>
  <si>
    <t xml:space="preserve">Electrix Halogen Magnifier Lamp</t>
  </si>
  <si>
    <t xml:space="preserve">CA-2017-157245</t>
  </si>
  <si>
    <t xml:space="preserve">Hon 4070 Series Pagoda Round Back Stacking Chairs</t>
  </si>
  <si>
    <t xml:space="preserve">CA-2018-104220</t>
  </si>
  <si>
    <t xml:space="preserve">Cardinal EasyOpen D-Ring Binders</t>
  </si>
  <si>
    <t xml:space="preserve">GBC Instant Report Kit</t>
  </si>
  <si>
    <t xml:space="preserve">Boston 19500 Mighty Mite Electric Pencil Sharpener</t>
  </si>
  <si>
    <t xml:space="preserve">C-Line Magnetic Cubicle Keepers, Clear Polypropylene</t>
  </si>
  <si>
    <t xml:space="preserve">CA-2015-165974</t>
  </si>
  <si>
    <t xml:space="preserve">Dixon My First Ticonderoga Pencil, #2</t>
  </si>
  <si>
    <t xml:space="preserve">CA-2016-144267</t>
  </si>
  <si>
    <t xml:space="preserve">Hon GuestStacker Chair</t>
  </si>
  <si>
    <t xml:space="preserve">Xerox 1927</t>
  </si>
  <si>
    <t xml:space="preserve">US-2016-157014</t>
  </si>
  <si>
    <t xml:space="preserve">Safco Value Mate Series Steel Bookcases, Baked Enamel Finish on Steel, Gray</t>
  </si>
  <si>
    <t xml:space="preserve">Microsoft Natural Ergonomic Keyboard 4000</t>
  </si>
  <si>
    <t xml:space="preserve">CA-2016-154921</t>
  </si>
  <si>
    <t xml:space="preserve">Cameo Buff Policy Envelopes</t>
  </si>
  <si>
    <t xml:space="preserve">CA-2018-129567</t>
  </si>
  <si>
    <t xml:space="preserve">Heavy-Duty E-Z-D Binders</t>
  </si>
  <si>
    <t xml:space="preserve">CA-2016-154620</t>
  </si>
  <si>
    <t xml:space="preserve">Lifetime Advantage Folding Chairs, 4/Carton</t>
  </si>
  <si>
    <t xml:space="preserve">CA-2016-115938</t>
  </si>
  <si>
    <t xml:space="preserve">Acco PRESSTEX Data Binder with Storage Hooks, Dark Blue, 9 1/2" X 11"</t>
  </si>
  <si>
    <t xml:space="preserve">Office Star - Contemporary Task Swivel Chair</t>
  </si>
  <si>
    <t xml:space="preserve">CA-2017-105256</t>
  </si>
  <si>
    <t xml:space="preserve">Cisco Unified IP Phone 7945G VoIP phone</t>
  </si>
  <si>
    <t xml:space="preserve">CA-2015-156433</t>
  </si>
  <si>
    <t xml:space="preserve">Avery 499</t>
  </si>
  <si>
    <t xml:space="preserve">CA-2018-151428</t>
  </si>
  <si>
    <t xml:space="preserve">CA-2016-124653</t>
  </si>
  <si>
    <t xml:space="preserve">Xerox 1887</t>
  </si>
  <si>
    <t xml:space="preserve">Smead Alpha-Z Color-Coded Second Alphabetical Labels and Starter Set</t>
  </si>
  <si>
    <t xml:space="preserve">CA-2016-101910</t>
  </si>
  <si>
    <t xml:space="preserve">CA-2018-105809</t>
  </si>
  <si>
    <t xml:space="preserve">Executive Impressions 14" Contract Wall Clock</t>
  </si>
  <si>
    <t xml:space="preserve">CA-2017-136133</t>
  </si>
  <si>
    <t xml:space="preserve">Belkin 7 Outlet SurgeMaster II</t>
  </si>
  <si>
    <t xml:space="preserve">CA-2017-115504</t>
  </si>
  <si>
    <t xml:space="preserve">Xerox 218</t>
  </si>
  <si>
    <t xml:space="preserve">CA-2018-135783</t>
  </si>
  <si>
    <t xml:space="preserve">Eldon Stackable Tray, Side-Load, Legal, Smoke</t>
  </si>
  <si>
    <t xml:space="preserve">CA-2015-134313</t>
  </si>
  <si>
    <t xml:space="preserve">Model L Table or Wall-Mount Pencil Sharpener</t>
  </si>
  <si>
    <t xml:space="preserve">ClearOne CHATAttach 160 - speaker phone</t>
  </si>
  <si>
    <t xml:space="preserve">CA-2016-140921</t>
  </si>
  <si>
    <t xml:space="preserve">Kensington SlimBlade Notebook Wireless Mouse with Nano Receiver</t>
  </si>
  <si>
    <t xml:space="preserve">CA-2015-151995</t>
  </si>
  <si>
    <t xml:space="preserve">Newell 32</t>
  </si>
  <si>
    <t xml:space="preserve">Belkin F9G930V10-GRY 9 Outlet Surge</t>
  </si>
  <si>
    <t xml:space="preserve">CA-2018-143686</t>
  </si>
  <si>
    <t xml:space="preserve">Razer Tiamat Over Ear 7.1 Surround Sound PC Gaming Headset</t>
  </si>
  <si>
    <t xml:space="preserve">CA-2016-106565</t>
  </si>
  <si>
    <t xml:space="preserve">CA-2017-149370</t>
  </si>
  <si>
    <t xml:space="preserve">Xerox 1968</t>
  </si>
  <si>
    <t xml:space="preserve">CA-2015-140858</t>
  </si>
  <si>
    <t xml:space="preserve">Self-Adhesive Ring Binder Labels</t>
  </si>
  <si>
    <t xml:space="preserve">Global Leather Executive Chair</t>
  </si>
  <si>
    <t xml:space="preserve">GBC Recycled Grain Textured Covers</t>
  </si>
  <si>
    <t xml:space="preserve">Xerox 1941</t>
  </si>
  <si>
    <t xml:space="preserve">CA-2018-101434</t>
  </si>
  <si>
    <t xml:space="preserve">Razer Kraken PRO Over Ear PC and Music Headset</t>
  </si>
  <si>
    <t xml:space="preserve">US-2015-102071</t>
  </si>
  <si>
    <t xml:space="preserve">Kingston Digital DataTraveler 32GB USB 2.0</t>
  </si>
  <si>
    <t xml:space="preserve">CA-2018-126956</t>
  </si>
  <si>
    <t xml:space="preserve">Advantus Plastic Paper Clips</t>
  </si>
  <si>
    <t xml:space="preserve">Acme Forged Steel Scissors with Black Enamel Handles</t>
  </si>
  <si>
    <t xml:space="preserve">Security-Tint Envelopes</t>
  </si>
  <si>
    <t xml:space="preserve">CA-2018-129462</t>
  </si>
  <si>
    <t xml:space="preserve">Global Airflow Leather Mesh Back Chair, Black</t>
  </si>
  <si>
    <t xml:space="preserve">Fellowes Smart Surge Ten-Outlet Protector, Platinum</t>
  </si>
  <si>
    <t xml:space="preserve">Pyle PMP37LED</t>
  </si>
  <si>
    <t xml:space="preserve">Clarity 53712</t>
  </si>
  <si>
    <t xml:space="preserve">CA-2017-165316</t>
  </si>
  <si>
    <t xml:space="preserve">Boston 16801 Nautilus Battery Pencil Sharpener</t>
  </si>
  <si>
    <t xml:space="preserve">Holmes Replacement Filter for HEPA Air Cleaner, Large Room</t>
  </si>
  <si>
    <t xml:space="preserve">Zebra GX420t Direct Thermal/Thermal Transfer Printer</t>
  </si>
  <si>
    <t xml:space="preserve">US-2015-115987</t>
  </si>
  <si>
    <t xml:space="preserve">GBC ProClick Punch Binding System</t>
  </si>
  <si>
    <t xml:space="preserve">US-2018-156083</t>
  </si>
  <si>
    <t xml:space="preserve">Adams Telephone Message Books, 5 1/4” x 11”</t>
  </si>
  <si>
    <t xml:space="preserve">US-2017-137547</t>
  </si>
  <si>
    <t xml:space="preserve">CA-2016-100454</t>
  </si>
  <si>
    <t xml:space="preserve">Newell 335</t>
  </si>
  <si>
    <t xml:space="preserve">O'Sullivan 3-Shelf Heavy-Duty Bookcases</t>
  </si>
  <si>
    <t xml:space="preserve">CA-2017-161669</t>
  </si>
  <si>
    <t xml:space="preserve">Fellowes Binding Cases</t>
  </si>
  <si>
    <t xml:space="preserve">Ibico Plastic and Wire Spiral Binding Combs</t>
  </si>
  <si>
    <t xml:space="preserve">Acme Preferred Stainless Steel Scissors</t>
  </si>
  <si>
    <t xml:space="preserve">Avery 486</t>
  </si>
  <si>
    <t xml:space="preserve">CA-2016-114300</t>
  </si>
  <si>
    <t xml:space="preserve">CA-2018-107503</t>
  </si>
  <si>
    <t xml:space="preserve">Linden 10" Round Wall Clock, Black</t>
  </si>
  <si>
    <t xml:space="preserve">CA-2015-107755</t>
  </si>
  <si>
    <t xml:space="preserve">Maxell DVD-RAM Discs</t>
  </si>
  <si>
    <t xml:space="preserve">CA-2017-152534</t>
  </si>
  <si>
    <t xml:space="preserve">DIXON Oriole Pencils</t>
  </si>
  <si>
    <t xml:space="preserve">Xerox 202</t>
  </si>
  <si>
    <t xml:space="preserve">CA-2017-113747</t>
  </si>
  <si>
    <t xml:space="preserve">CA-2017-123274</t>
  </si>
  <si>
    <t xml:space="preserve">CA-2015-125612</t>
  </si>
  <si>
    <t xml:space="preserve">Xerox 1884</t>
  </si>
  <si>
    <t xml:space="preserve">Acme Box Cutter Scissors</t>
  </si>
  <si>
    <t xml:space="preserve">Staple magnet</t>
  </si>
  <si>
    <t xml:space="preserve">CA-2018-161984</t>
  </si>
  <si>
    <t xml:space="preserve">CA-2015-133851</t>
  </si>
  <si>
    <t xml:space="preserve">Deluxe Chalkboard Eraser Cleaner</t>
  </si>
  <si>
    <t xml:space="preserve">CA-2017-134474</t>
  </si>
  <si>
    <t xml:space="preserve">Logitech MX Performance Wireless Mouse</t>
  </si>
  <si>
    <t xml:space="preserve">Newell 337</t>
  </si>
  <si>
    <t xml:space="preserve">Logitech B530 USB Headset - headset - Full size, Binaural</t>
  </si>
  <si>
    <t xml:space="preserve">CA-2015-149020</t>
  </si>
  <si>
    <t xml:space="preserve">Avery 482</t>
  </si>
  <si>
    <t xml:space="preserve">Howard Miller 11-1/2" Diameter Ridgewood Wall Clock</t>
  </si>
  <si>
    <t xml:space="preserve">CA-2017-134362</t>
  </si>
  <si>
    <t xml:space="preserve">Avery 483</t>
  </si>
  <si>
    <t xml:space="preserve">CA-2015-136742</t>
  </si>
  <si>
    <t xml:space="preserve">Large Capacity Hanging Post Binders</t>
  </si>
  <si>
    <t xml:space="preserve">CA-2017-158099</t>
  </si>
  <si>
    <t xml:space="preserve">GBC Ibimaster 500 Manual ProClick Binding System</t>
  </si>
  <si>
    <t xml:space="preserve">CA-2016-131128</t>
  </si>
  <si>
    <t xml:space="preserve">New Hampshire</t>
  </si>
  <si>
    <t xml:space="preserve">Southworth 100% Cotton The Best Paper</t>
  </si>
  <si>
    <t xml:space="preserve">CA-2015-148488</t>
  </si>
  <si>
    <t xml:space="preserve">CA-2018-114636</t>
  </si>
  <si>
    <t xml:space="preserve">Xerox 1910</t>
  </si>
  <si>
    <t xml:space="preserve">CA-2017-116736</t>
  </si>
  <si>
    <t xml:space="preserve">Logitech G19 Programmable Gaming Keyboard</t>
  </si>
  <si>
    <t xml:space="preserve">US-2015-158638</t>
  </si>
  <si>
    <t xml:space="preserve">Acco Pressboard Covers with Storage Hooks, 14 7/8" x 11", Light Blue</t>
  </si>
  <si>
    <t xml:space="preserve">CA-2018-111689</t>
  </si>
  <si>
    <t xml:space="preserve">Lock-Up Easel 'Spel-Binder'</t>
  </si>
  <si>
    <t xml:space="preserve">CA-2016-129098</t>
  </si>
  <si>
    <t xml:space="preserve">US-2018-123463</t>
  </si>
  <si>
    <t xml:space="preserve">CA-2017-165148</t>
  </si>
  <si>
    <t xml:space="preserve">CA-2015-134061</t>
  </si>
  <si>
    <t xml:space="preserve">Dax Clear Box Frame</t>
  </si>
  <si>
    <t xml:space="preserve">CA-2016-143602</t>
  </si>
  <si>
    <t xml:space="preserve">Fellowes Black Plastic Comb Bindings</t>
  </si>
  <si>
    <t xml:space="preserve">CA-2018-115364</t>
  </si>
  <si>
    <t xml:space="preserve">Eldon Shelf Savers Cubes and Bins</t>
  </si>
  <si>
    <t xml:space="preserve">CA-2018-150707</t>
  </si>
  <si>
    <t xml:space="preserve">Maryland</t>
  </si>
  <si>
    <t xml:space="preserve">CA-2015-104976</t>
  </si>
  <si>
    <t xml:space="preserve">CA-2018-132934</t>
  </si>
  <si>
    <t xml:space="preserve">Anker Ultrathin Bluetooth Wireless Keyboard Aluminum Cover with Stand</t>
  </si>
  <si>
    <t xml:space="preserve">CA-2018-133256</t>
  </si>
  <si>
    <t xml:space="preserve">Ampad Poly Cover Wirebound Steno Book, 6" x 9" Assorted Colors, Gregg Ruled</t>
  </si>
  <si>
    <t xml:space="preserve">Fluorescent Highlighters by Dixon</t>
  </si>
  <si>
    <t xml:space="preserve">Nortel Networks T7316 E Nt8 B27</t>
  </si>
  <si>
    <t xml:space="preserve">CA-2017-105494</t>
  </si>
  <si>
    <t xml:space="preserve">Binding Machine Supplies</t>
  </si>
  <si>
    <t xml:space="preserve">CA-2017-140634</t>
  </si>
  <si>
    <t xml:space="preserve">CA-2015-144407</t>
  </si>
  <si>
    <t xml:space="preserve">CA-2018-160983</t>
  </si>
  <si>
    <t xml:space="preserve">Things To Do Today Pad</t>
  </si>
  <si>
    <t xml:space="preserve">US-2017-114622</t>
  </si>
  <si>
    <t xml:space="preserve">Wilson Jones Hanging Recycled Pressboard Data Binders</t>
  </si>
  <si>
    <t xml:space="preserve">CA-2018-150959</t>
  </si>
  <si>
    <t xml:space="preserve">Permanent Self-Adhesive File Folder Labels for Typewriters by Universal</t>
  </si>
  <si>
    <t xml:space="preserve">Deluxe Heavy-Duty Vinyl Round Ring Binder</t>
  </si>
  <si>
    <t xml:space="preserve">CA-2018-132353</t>
  </si>
  <si>
    <t xml:space="preserve">CA-2017-130477</t>
  </si>
  <si>
    <t xml:space="preserve">Xerox 1923</t>
  </si>
  <si>
    <t xml:space="preserve">Xerox 1931</t>
  </si>
  <si>
    <t xml:space="preserve">CA-2018-143259</t>
  </si>
  <si>
    <t xml:space="preserve">Bush Westfield Collection Bookcases, Fully Assembled</t>
  </si>
  <si>
    <t xml:space="preserve">Gear Head AU3700S Headset</t>
  </si>
  <si>
    <t xml:space="preserve">Wilson Jones Legal Size Ring Binders</t>
  </si>
  <si>
    <t xml:space="preserve">CA-2018-137596</t>
  </si>
  <si>
    <t xml:space="preserve">Polycom CX600 IP Phone VoIP phone</t>
  </si>
  <si>
    <t xml:space="preserve">Maxell iVDR EX 500GB Cartridge</t>
  </si>
  <si>
    <t xml:space="preserve">Fellowes High-Stak Drawer Files</t>
  </si>
  <si>
    <t xml:space="preserve">CA-2016-133627</t>
  </si>
  <si>
    <t xml:space="preserve">CA-2018-102519</t>
  </si>
  <si>
    <t xml:space="preserve">US-2015-141215</t>
  </si>
  <si>
    <t xml:space="preserve">Lesro Sheffield Collection Coffee Table, End Table, Center Table, Corner Table</t>
  </si>
  <si>
    <t xml:space="preserve">CA-2017-165218</t>
  </si>
  <si>
    <t xml:space="preserve">Acco Perma 4000 Stacking Storage Drawers</t>
  </si>
  <si>
    <t xml:space="preserve">CA-2015-138296</t>
  </si>
  <si>
    <t xml:space="preserve">CA-2016-111164</t>
  </si>
  <si>
    <t xml:space="preserve">Maxell 4.7GB DVD-R</t>
  </si>
  <si>
    <t xml:space="preserve">OtterBox Commuter Series Case - iPhone 5 &amp; 5s</t>
  </si>
  <si>
    <t xml:space="preserve">Kensington 4 Outlet MasterPiece Compact Power Control Center</t>
  </si>
  <si>
    <t xml:space="preserve">CA-2017-149797</t>
  </si>
  <si>
    <t xml:space="preserve">CA-2015-132962</t>
  </si>
  <si>
    <t xml:space="preserve">Xerox 1985</t>
  </si>
  <si>
    <t xml:space="preserve">Hypercom P1300 Pinpad</t>
  </si>
  <si>
    <t xml:space="preserve">CA-2016-115091</t>
  </si>
  <si>
    <t xml:space="preserve">CA-2018-144932</t>
  </si>
  <si>
    <t xml:space="preserve">Sanford Prismacolor Professional Thick Lead Art Pencils, 36-Color Set</t>
  </si>
  <si>
    <t xml:space="preserve">CA-2018-114216</t>
  </si>
  <si>
    <t xml:space="preserve">RSVP Cards &amp; Envelopes, Blank White, 8-1/2" X 11", 24 Cards/25 Envelopes/Set</t>
  </si>
  <si>
    <t xml:space="preserve">CA-2017-140081</t>
  </si>
  <si>
    <t xml:space="preserve">Wirebound Message Books, 2 7/8" x 5", 3 Forms per Page</t>
  </si>
  <si>
    <t xml:space="preserve">JM Magazine Binder</t>
  </si>
  <si>
    <t xml:space="preserve">US-2018-111745</t>
  </si>
  <si>
    <t xml:space="preserve">CA-2016-148250</t>
  </si>
  <si>
    <t xml:space="preserve">Xerox 213</t>
  </si>
  <si>
    <t xml:space="preserve">Fellowes 8 Outlet Superior Workstation Surge Protector w/o Phone/Fax/Modem Protection</t>
  </si>
  <si>
    <t xml:space="preserve">CA-2017-105760</t>
  </si>
  <si>
    <t xml:space="preserve">Message Book, Standard Line "While You Were Out", 5 1/2" X 4", 200 Sets/Book</t>
  </si>
  <si>
    <t xml:space="preserve">CA-2017-142958</t>
  </si>
  <si>
    <t xml:space="preserve">Acco Pressboard Covers with Storage Hooks, 14 7/8" x 11", Dark Blue</t>
  </si>
  <si>
    <t xml:space="preserve">CA-2016-120880</t>
  </si>
  <si>
    <t xml:space="preserve">Standard Rollaway File with Lock</t>
  </si>
  <si>
    <t xml:space="preserve">Avery Trapezoid Extra Heavy Duty 4" Binders</t>
  </si>
  <si>
    <t xml:space="preserve">US-2016-140200</t>
  </si>
  <si>
    <t xml:space="preserve">Bevis Boat-Shaped Conference Table</t>
  </si>
  <si>
    <t xml:space="preserve">US-2018-110576</t>
  </si>
  <si>
    <t xml:space="preserve">Deflect-o RollaMat Studded, Beveled Mat for Medium Pile Carpeting</t>
  </si>
  <si>
    <t xml:space="preserve">Riverside Furniture Oval Coffee Table, Oval End Table, End Table with Drawer</t>
  </si>
  <si>
    <t xml:space="preserve">Xerox 210</t>
  </si>
  <si>
    <t xml:space="preserve">CA-2018-131156</t>
  </si>
  <si>
    <t xml:space="preserve">CA-2018-136539</t>
  </si>
  <si>
    <t xml:space="preserve">CA-2018-119305</t>
  </si>
  <si>
    <t xml:space="preserve">CA-2018-102414</t>
  </si>
  <si>
    <t xml:space="preserve">Avery Durable Slant Ring Binders</t>
  </si>
  <si>
    <t xml:space="preserve">Universal Ultra Bright White Copier/Laser Paper, 8 1/2" x 11", Ream</t>
  </si>
  <si>
    <t xml:space="preserve">CA-2016-112571</t>
  </si>
  <si>
    <t xml:space="preserve">Luxo Professional Combination Clamp-On Lamps</t>
  </si>
  <si>
    <t xml:space="preserve">CA-2018-152142</t>
  </si>
  <si>
    <t xml:space="preserve">CA-2016-160059</t>
  </si>
  <si>
    <t xml:space="preserve">Zipper Ring Binder Pockets</t>
  </si>
  <si>
    <t xml:space="preserve">CA-2017-120859</t>
  </si>
  <si>
    <t xml:space="preserve">CA-2015-127488</t>
  </si>
  <si>
    <t xml:space="preserve">Avery File Folder Labels</t>
  </si>
  <si>
    <t xml:space="preserve">CA-2018-135279</t>
  </si>
  <si>
    <t xml:space="preserve">Color-Coded Legal Exhibit Labels</t>
  </si>
  <si>
    <t xml:space="preserve">Xerox 212</t>
  </si>
  <si>
    <t xml:space="preserve">Computer Printout Paper with Letter-Trim Fine Perforations</t>
  </si>
  <si>
    <t xml:space="preserve">Office Impressions Heavy Duty Welded Shelving &amp; Multimedia Storage Drawers</t>
  </si>
  <si>
    <t xml:space="preserve">CA-2015-115791</t>
  </si>
  <si>
    <t xml:space="preserve">DAX Black Cherry Wood-Tone Poster Frame</t>
  </si>
  <si>
    <t xml:space="preserve">US-2018-103247</t>
  </si>
  <si>
    <t xml:space="preserve">US-2018-100209</t>
  </si>
  <si>
    <t xml:space="preserve">Wilson Jones Easy Flow II Sheet Lifters</t>
  </si>
  <si>
    <t xml:space="preserve">CA-2018-159366</t>
  </si>
  <si>
    <t xml:space="preserve">CA-2017-145499</t>
  </si>
  <si>
    <t xml:space="preserve">CA-2016-157035</t>
  </si>
  <si>
    <t xml:space="preserve">Xerox 188</t>
  </si>
  <si>
    <t xml:space="preserve">CA-2017-144939</t>
  </si>
  <si>
    <t xml:space="preserve">CA-2015-163419</t>
  </si>
  <si>
    <t xml:space="preserve">BIC Brite Liner Grip Highlighters, Assorted, 5/Pack</t>
  </si>
  <si>
    <t xml:space="preserve">Samsung Galaxy S III - 16GB - pebble blue (T-Mobile)</t>
  </si>
  <si>
    <t xml:space="preserve">CA-2018-100314</t>
  </si>
  <si>
    <t xml:space="preserve">#10- 4 1/8" x 9 1/2" Recycled Envelopes</t>
  </si>
  <si>
    <t xml:space="preserve">Wasp CCD Handheld Bar Code Reader</t>
  </si>
  <si>
    <t xml:space="preserve">CA-2016-146829</t>
  </si>
  <si>
    <t xml:space="preserve">Acco Suede Grain Vinyl Round Ring Binder</t>
  </si>
  <si>
    <t xml:space="preserve">CA-2018-167899</t>
  </si>
  <si>
    <t xml:space="preserve">Bulldog Table or Wall-Mount Pencil Sharpener</t>
  </si>
  <si>
    <t xml:space="preserve">CA-2016-153549</t>
  </si>
  <si>
    <t xml:space="preserve">CA-2017-110023</t>
  </si>
  <si>
    <t xml:space="preserve">CA-2017-105585</t>
  </si>
  <si>
    <t xml:space="preserve">Xerox 1979</t>
  </si>
  <si>
    <t xml:space="preserve">CA-2015-117639</t>
  </si>
  <si>
    <t xml:space="preserve">Fellowes PB300 Plastic Comb Binding Machine</t>
  </si>
  <si>
    <t xml:space="preserve">Plantronics Voyager Pro Legend</t>
  </si>
  <si>
    <t xml:space="preserve">CA-2016-162537</t>
  </si>
  <si>
    <t xml:space="preserve">Laser &amp; Ink Jet Business Envelopes</t>
  </si>
  <si>
    <t xml:space="preserve">Portable Personal File Box</t>
  </si>
  <si>
    <t xml:space="preserve">Magna Visual Magnetic Picture Hangers</t>
  </si>
  <si>
    <t xml:space="preserve">CA-2017-155488</t>
  </si>
  <si>
    <t xml:space="preserve">CA-2016-124891</t>
  </si>
  <si>
    <t xml:space="preserve">Plantronics CS510 - Over-the-Head monaural Wireless Headset System</t>
  </si>
  <si>
    <t xml:space="preserve">CA-2016-126445</t>
  </si>
  <si>
    <t xml:space="preserve">Fellowes Super Stor/Drawer Files</t>
  </si>
  <si>
    <t xml:space="preserve">CA-2016-111199</t>
  </si>
  <si>
    <t xml:space="preserve">CA-2016-105312</t>
  </si>
  <si>
    <t xml:space="preserve">UniKeep View Case Binders</t>
  </si>
  <si>
    <t xml:space="preserve">US-2018-106705</t>
  </si>
  <si>
    <t xml:space="preserve">CA-2018-135034</t>
  </si>
  <si>
    <t xml:space="preserve">CA-2015-158540</t>
  </si>
  <si>
    <t xml:space="preserve">Eldon Delta Triangular Chair Mat, 52" x 58", Clear</t>
  </si>
  <si>
    <t xml:space="preserve">CA-2018-118437</t>
  </si>
  <si>
    <t xml:space="preserve">Project Tote Personal File</t>
  </si>
  <si>
    <t xml:space="preserve">US-2016-126214</t>
  </si>
  <si>
    <t xml:space="preserve">Enermax Acrylux Wireless Keyboard</t>
  </si>
  <si>
    <t xml:space="preserve">CA-2016-133025</t>
  </si>
  <si>
    <t xml:space="preserve">CA-2016-108665</t>
  </si>
  <si>
    <t xml:space="preserve">G.E. Halogen Desk Lamp Bulbs</t>
  </si>
  <si>
    <t xml:space="preserve">OtterBox Commuter Series Case - Samsung Galaxy S4</t>
  </si>
  <si>
    <t xml:space="preserve">Iceberg Mobile Mega Data/Printer Cart</t>
  </si>
  <si>
    <t xml:space="preserve">CA-2016-124450</t>
  </si>
  <si>
    <t xml:space="preserve">District of Columbia</t>
  </si>
  <si>
    <t xml:space="preserve">Staples in misc. colors</t>
  </si>
  <si>
    <t xml:space="preserve">Global Comet Stacking Arm Chair</t>
  </si>
  <si>
    <t xml:space="preserve">Cisco SPA525G2 5-Line IP Phone</t>
  </si>
  <si>
    <t xml:space="preserve">CA-2016-167269</t>
  </si>
  <si>
    <t xml:space="preserve">Peel &amp; Seel Envelopes</t>
  </si>
  <si>
    <t xml:space="preserve">CA-2018-106964</t>
  </si>
  <si>
    <t xml:space="preserve">GBC Plastic Binding Combs</t>
  </si>
  <si>
    <t xml:space="preserve">CA-2017-126529</t>
  </si>
  <si>
    <t xml:space="preserve">Xerox 2</t>
  </si>
  <si>
    <t xml:space="preserve">Xerox 1935</t>
  </si>
  <si>
    <t xml:space="preserve">Cyber Acoustics AC-202b Speech Recognition Stereo Headset</t>
  </si>
  <si>
    <t xml:space="preserve">CA-2015-163552</t>
  </si>
  <si>
    <t xml:space="preserve">Cisco SPA508G</t>
  </si>
  <si>
    <t xml:space="preserve">Avery 514</t>
  </si>
  <si>
    <t xml:space="preserve">CA-2017-109820</t>
  </si>
  <si>
    <t xml:space="preserve">Southworth 25% Cotton Granite Paper &amp; Envelopes</t>
  </si>
  <si>
    <t xml:space="preserve">CA-2017-113061</t>
  </si>
  <si>
    <t xml:space="preserve">Eldon Advantage Chair Mats for Low to Medium Pile Carpets</t>
  </si>
  <si>
    <t xml:space="preserve">CA-2016-127418</t>
  </si>
  <si>
    <t xml:space="preserve">Aluminum Screw Posts</t>
  </si>
  <si>
    <t xml:space="preserve">CA-2018-121818</t>
  </si>
  <si>
    <t xml:space="preserve">Newell 336</t>
  </si>
  <si>
    <t xml:space="preserve">CA-2017-127670</t>
  </si>
  <si>
    <t xml:space="preserve">CA-2017-102981</t>
  </si>
  <si>
    <t xml:space="preserve">Maxell 4.7GB DVD+RW 3/Pack</t>
  </si>
  <si>
    <t xml:space="preserve">Atlantic Metals Mobile 5-Shelf Bookcases, Custom Colors</t>
  </si>
  <si>
    <t xml:space="preserve">CA-2018-115651</t>
  </si>
  <si>
    <t xml:space="preserve">Quartet Alpha White Chalk, 12/Pack</t>
  </si>
  <si>
    <t xml:space="preserve">Belkin F9S820V06 8 Outlet Surge</t>
  </si>
  <si>
    <t xml:space="preserve">CA-2018-152702</t>
  </si>
  <si>
    <t xml:space="preserve">Global Stack Chair without Arms, Black</t>
  </si>
  <si>
    <t xml:space="preserve">CA-2017-169103</t>
  </si>
  <si>
    <t xml:space="preserve">CA-2015-139192</t>
  </si>
  <si>
    <t xml:space="preserve">US-2016-153500</t>
  </si>
  <si>
    <t xml:space="preserve">Eldon Antistatic Chair Mats for Low to Medium Pile Carpets</t>
  </si>
  <si>
    <t xml:space="preserve">Important Message Pads, 50 4-1/4 x 5-1/2 Forms per Pad</t>
  </si>
  <si>
    <t xml:space="preserve">Howard Miller 12" Round Wall Clock</t>
  </si>
  <si>
    <t xml:space="preserve">CA-2016-110667</t>
  </si>
  <si>
    <t xml:space="preserve">DIXON Ticonderoga Erasable Checking Pencils</t>
  </si>
  <si>
    <t xml:space="preserve">Eldon Advantage Foldable Chair Mats for Low Pile Carpets</t>
  </si>
  <si>
    <t xml:space="preserve">Avery Round Ring Poly Binders</t>
  </si>
  <si>
    <t xml:space="preserve">CA-2018-167150</t>
  </si>
  <si>
    <t xml:space="preserve">Avery Hole Reinforcements</t>
  </si>
  <si>
    <t xml:space="preserve">Wilson Jones Ledger-Size, Piano-Hinge Binder, 2", Blue</t>
  </si>
  <si>
    <t xml:space="preserve">CA-2017-105284</t>
  </si>
  <si>
    <t xml:space="preserve">Stockwell Gold Paper Clips</t>
  </si>
  <si>
    <t xml:space="preserve">US-2016-125374</t>
  </si>
  <si>
    <t xml:space="preserve">CA-2016-161263</t>
  </si>
  <si>
    <t xml:space="preserve">Super Bands, 12/Pack</t>
  </si>
  <si>
    <t xml:space="preserve">Plantronics 81402</t>
  </si>
  <si>
    <t xml:space="preserve">Assorted Color Push Pins</t>
  </si>
  <si>
    <t xml:space="preserve">GBC Velobind Prepunched Cover Sets, Regency Series</t>
  </si>
  <si>
    <t xml:space="preserve">CA-2017-157686</t>
  </si>
  <si>
    <t xml:space="preserve">US-2018-139955</t>
  </si>
  <si>
    <t xml:space="preserve">US-2016-150161</t>
  </si>
  <si>
    <t xml:space="preserve">CA-2016-144652</t>
  </si>
  <si>
    <t xml:space="preserve">CA-2017-152814</t>
  </si>
  <si>
    <t xml:space="preserve">CA-2018-106943</t>
  </si>
  <si>
    <t xml:space="preserve">3M Organizer Strips</t>
  </si>
  <si>
    <t xml:space="preserve">CA-2017-134348</t>
  </si>
  <si>
    <t xml:space="preserve">Avery Durable Slant Ring Binders With Label Holder</t>
  </si>
  <si>
    <t xml:space="preserve">Micropad Numeric Keypads</t>
  </si>
  <si>
    <t xml:space="preserve">CA-2017-161781</t>
  </si>
  <si>
    <t xml:space="preserve">Newell 328</t>
  </si>
  <si>
    <t xml:space="preserve">CA-2018-132521</t>
  </si>
  <si>
    <t xml:space="preserve">Belkin 8 Outlet SurgeMaster II Gold Surge Protector</t>
  </si>
  <si>
    <t xml:space="preserve">CA-2016-110016</t>
  </si>
  <si>
    <t xml:space="preserve">Global High-Back Leather Tilter, Burgundy</t>
  </si>
  <si>
    <t xml:space="preserve">US-2017-143819</t>
  </si>
  <si>
    <t xml:space="preserve">Ativa V4110MDD Micro-Cut Shredder</t>
  </si>
  <si>
    <t xml:space="preserve">CA-2017-167584</t>
  </si>
  <si>
    <t xml:space="preserve">Xerox 224</t>
  </si>
  <si>
    <t xml:space="preserve">CA-2017-166163</t>
  </si>
  <si>
    <t xml:space="preserve">Avery 488</t>
  </si>
  <si>
    <t xml:space="preserve">CA-2018-158407</t>
  </si>
  <si>
    <t xml:space="preserve">Innergie mMini Combo Duo USB Travel Charging Kit</t>
  </si>
  <si>
    <t xml:space="preserve">CA-2016-143490</t>
  </si>
  <si>
    <t xml:space="preserve">Stanley Contemporary Battery Pencil Sharpeners</t>
  </si>
  <si>
    <t xml:space="preserve">AT&amp;T 1080 Corded phone</t>
  </si>
  <si>
    <t xml:space="preserve">CA-2016-165085</t>
  </si>
  <si>
    <t xml:space="preserve">Xerox 1950</t>
  </si>
  <si>
    <t xml:space="preserve">CA-2018-160423</t>
  </si>
  <si>
    <t xml:space="preserve">Fellowes Mobile File Cart, Black</t>
  </si>
  <si>
    <t xml:space="preserve">GBC Recycled VeloBinder Covers</t>
  </si>
  <si>
    <t xml:space="preserve">CA-2015-159338</t>
  </si>
  <si>
    <t xml:space="preserve">Hon 4060 Series Tables</t>
  </si>
  <si>
    <t xml:space="preserve">CA-2017-107216</t>
  </si>
  <si>
    <t xml:space="preserve">Newell 326</t>
  </si>
  <si>
    <t xml:space="preserve">Logitech ClearChat Comfort/USB Headset H390</t>
  </si>
  <si>
    <t xml:space="preserve">Newell 346</t>
  </si>
  <si>
    <t xml:space="preserve">US-2018-145863</t>
  </si>
  <si>
    <t xml:space="preserve">CA-2017-112340</t>
  </si>
  <si>
    <t xml:space="preserve">Rediform Wirebound "Phone Memo" Message Book, 11 x 5-3/4</t>
  </si>
  <si>
    <t xml:space="preserve">US-2017-110156</t>
  </si>
  <si>
    <t xml:space="preserve">GBC Standard Recycled Report Covers, Clear Plastic Sheets</t>
  </si>
  <si>
    <t xml:space="preserve">Recycled Interoffice Envelopes with Re-Use-A-Seal Closure, 10 x 13</t>
  </si>
  <si>
    <t xml:space="preserve">invisibleSHIELD by ZAGG Smudge-Free Screen Protector</t>
  </si>
  <si>
    <t xml:space="preserve">Xerox 1905</t>
  </si>
  <si>
    <t xml:space="preserve">CA-2018-140585</t>
  </si>
  <si>
    <t xml:space="preserve">Bush Saratoga Collection 5-Shelf Bookcase, Hanover Cherry, *Special Order</t>
  </si>
  <si>
    <t xml:space="preserve">CA-2017-144855</t>
  </si>
  <si>
    <t xml:space="preserve">CA-2016-142755</t>
  </si>
  <si>
    <t xml:space="preserve">Ampad Evidence Wirebond Steno Books, 6" x 9"</t>
  </si>
  <si>
    <t xml:space="preserve">US-2015-147627</t>
  </si>
  <si>
    <t xml:space="preserve">Apple iPhone 5C</t>
  </si>
  <si>
    <t xml:space="preserve">Newell 351</t>
  </si>
  <si>
    <t xml:space="preserve">CA-2016-105970</t>
  </si>
  <si>
    <t xml:space="preserve">CA-2017-112102</t>
  </si>
  <si>
    <t xml:space="preserve">KI Adjustable-Height Table</t>
  </si>
  <si>
    <t xml:space="preserve">Xerox 1945</t>
  </si>
  <si>
    <t xml:space="preserve">US-2017-114776</t>
  </si>
  <si>
    <t xml:space="preserve">US-2017-134908</t>
  </si>
  <si>
    <t xml:space="preserve">Avery 502</t>
  </si>
  <si>
    <t xml:space="preserve">US-2017-148803</t>
  </si>
  <si>
    <t xml:space="preserve">Steel Personal Filing/Posting Tote</t>
  </si>
  <si>
    <t xml:space="preserve">CA-2017-152170</t>
  </si>
  <si>
    <t xml:space="preserve">Tyvek  Top-Opening Peel &amp; Seel  Envelopes, Gray</t>
  </si>
  <si>
    <t xml:space="preserve">Xerox 1896</t>
  </si>
  <si>
    <t xml:space="preserve">Cardinal Slant-D Ring Binders</t>
  </si>
  <si>
    <t xml:space="preserve">CA-2015-146969</t>
  </si>
  <si>
    <t xml:space="preserve">Stockwell Push Pins</t>
  </si>
  <si>
    <t xml:space="preserve">Star Micronics TSP800 TSP847IIU Receipt Printer</t>
  </si>
  <si>
    <t xml:space="preserve">CA-2016-112452</t>
  </si>
  <si>
    <t xml:space="preserve">Hoover Shoulder Vac Commercial Portable Vacuum</t>
  </si>
  <si>
    <t xml:space="preserve">Acco Expandable Hanging Binders</t>
  </si>
  <si>
    <t xml:space="preserve">Shocksock Galaxy S4 Armband</t>
  </si>
  <si>
    <t xml:space="preserve">Brother DCP1000 Digital 3 in 1 Multifunction Machine</t>
  </si>
  <si>
    <t xml:space="preserve">CA-2016-113971</t>
  </si>
  <si>
    <t xml:space="preserve">Eldon Regeneration Recycled Desk Accessories, Smoke</t>
  </si>
  <si>
    <t xml:space="preserve">CA-2017-160395</t>
  </si>
  <si>
    <t xml:space="preserve">Crayola Anti Dust Chalk, 12/Pack</t>
  </si>
  <si>
    <t xml:space="preserve">CA-2015-136567</t>
  </si>
  <si>
    <t xml:space="preserve">SAFCO Commercial Wire Shelving, 72h</t>
  </si>
  <si>
    <t xml:space="preserve">Chromcraft 48" x 96" Racetrack Double Pedestal Table</t>
  </si>
  <si>
    <t xml:space="preserve">CA-2017-149314</t>
  </si>
  <si>
    <t xml:space="preserve">Hon Deluxe Fabric Upholstered Stacking Chairs</t>
  </si>
  <si>
    <t xml:space="preserve">CA-2018-147039</t>
  </si>
  <si>
    <t xml:space="preserve">Belkin 325VA UPS Surge Protector, 6'</t>
  </si>
  <si>
    <t xml:space="preserve">CA-2015-126522</t>
  </si>
  <si>
    <t xml:space="preserve">CA-2015-127964</t>
  </si>
  <si>
    <t xml:space="preserve">PowerGen Dual USB Car Charger</t>
  </si>
  <si>
    <t xml:space="preserve">Cardinal HOLDit! Binder Insert Strips,Extra Strips</t>
  </si>
  <si>
    <t xml:space="preserve">CA-2015-117709</t>
  </si>
  <si>
    <t xml:space="preserve">CA-2016-125416</t>
  </si>
  <si>
    <t xml:space="preserve">CA-2018-145226</t>
  </si>
  <si>
    <t xml:space="preserve">C-Line Cubicle Keepers Polyproplyene Holder w/Velcro Back, 8-1/2x11, 25/Bx</t>
  </si>
  <si>
    <t xml:space="preserve">Xerox 1996</t>
  </si>
  <si>
    <t xml:space="preserve">Iris Project Case</t>
  </si>
  <si>
    <t xml:space="preserve">US-2015-100279</t>
  </si>
  <si>
    <t xml:space="preserve">Geographics Note Cards, Blank, White, 8 1/2" x 11"</t>
  </si>
  <si>
    <t xml:space="preserve">CA-2015-158064</t>
  </si>
  <si>
    <t xml:space="preserve">ACCOHIDE Binder by Acco</t>
  </si>
  <si>
    <t xml:space="preserve">US-2016-104430</t>
  </si>
  <si>
    <t xml:space="preserve">CA-2016-132080</t>
  </si>
  <si>
    <t xml:space="preserve">Avery 3 1/2" Diskette Storage Pages, 10/Pack</t>
  </si>
  <si>
    <t xml:space="preserve">CA-2017-161207</t>
  </si>
  <si>
    <t xml:space="preserve">CA-2015-120243</t>
  </si>
  <si>
    <t xml:space="preserve">Staple-on labels</t>
  </si>
  <si>
    <t xml:space="preserve">CA-2017-113621</t>
  </si>
  <si>
    <t xml:space="preserve">Harbour Creations Steel Folding Chair</t>
  </si>
  <si>
    <t xml:space="preserve">CA-2017-168081</t>
  </si>
  <si>
    <t xml:space="preserve">CA-2015-128146</t>
  </si>
  <si>
    <t xml:space="preserve">Wireless Extenders zBoost YX545 SOHO Signal Booster</t>
  </si>
  <si>
    <t xml:space="preserve">OIC #2 Pencils, Medium Soft</t>
  </si>
  <si>
    <t xml:space="preserve">CA-2018-138779</t>
  </si>
  <si>
    <t xml:space="preserve">Sannysis Cute Owl Design Soft Skin Case Cover for Samsung Galaxy S4</t>
  </si>
  <si>
    <t xml:space="preserve">CA-2015-127131</t>
  </si>
  <si>
    <t xml:space="preserve">Peel &amp; Stick Add-On Corner Pockets</t>
  </si>
  <si>
    <t xml:space="preserve">Carina 42"Hx23 3/4"W Media Storage Unit</t>
  </si>
  <si>
    <t xml:space="preserve">CA-2018-117212</t>
  </si>
  <si>
    <t xml:space="preserve">Toshiba IPT2010-SD IP Telephone</t>
  </si>
  <si>
    <t xml:space="preserve">GuestStacker Chair with Chrome Finish Legs</t>
  </si>
  <si>
    <t xml:space="preserve">Xerox 1924</t>
  </si>
  <si>
    <t xml:space="preserve">US-2016-130519</t>
  </si>
  <si>
    <t xml:space="preserve">Ultra Door Push Plate</t>
  </si>
  <si>
    <t xml:space="preserve">CA-2017-130946</t>
  </si>
  <si>
    <t xml:space="preserve">Kensington Orbit Wireless Mobile Trackball for PC and Mac</t>
  </si>
  <si>
    <t xml:space="preserve">Global Chrome Stack Chair</t>
  </si>
  <si>
    <t xml:space="preserve">CA-2017-114727</t>
  </si>
  <si>
    <t xml:space="preserve">Sauder Facets Collection Locker/File Cabinet, Sky Alder Finish</t>
  </si>
  <si>
    <t xml:space="preserve">CA-2018-133235</t>
  </si>
  <si>
    <t xml:space="preserve">CA-2017-137050</t>
  </si>
  <si>
    <t xml:space="preserve">Newell 315</t>
  </si>
  <si>
    <t xml:space="preserve">Pressboard Data Binders by Wilson Jones</t>
  </si>
  <si>
    <t xml:space="preserve">US-2018-118087</t>
  </si>
  <si>
    <t xml:space="preserve">Wilson Jones Standard D-Ring Binders</t>
  </si>
  <si>
    <t xml:space="preserve">Eldon Expressions Punched Metal &amp; Wood Desk Accessories, Pewter &amp; Cherry</t>
  </si>
  <si>
    <t xml:space="preserve">Samsung Galaxy Note 2</t>
  </si>
  <si>
    <t xml:space="preserve">CA-2015-110184</t>
  </si>
  <si>
    <t xml:space="preserve">GE DSL Phone Line Filter</t>
  </si>
  <si>
    <t xml:space="preserve">CA-2017-126004</t>
  </si>
  <si>
    <t xml:space="preserve">Carina Media Storage Towers in Natural &amp; Black</t>
  </si>
  <si>
    <t xml:space="preserve">Fellowes Econo/Stor Drawers</t>
  </si>
  <si>
    <t xml:space="preserve">CA-2018-100013</t>
  </si>
  <si>
    <t xml:space="preserve">SANFORD Liquid Accent Tank-Style Highlighters</t>
  </si>
  <si>
    <t xml:space="preserve">CA-2016-132570</t>
  </si>
  <si>
    <t xml:space="preserve">Blue String-Tie &amp; Button Interoffice Envelopes, 10 x 13</t>
  </si>
  <si>
    <t xml:space="preserve">CA-2017-153682</t>
  </si>
  <si>
    <t xml:space="preserve">Canon Imageclass D680 Copier / Fax</t>
  </si>
  <si>
    <t xml:space="preserve">CA-2017-144344</t>
  </si>
  <si>
    <t xml:space="preserve">24-Hour Round Wall Clock</t>
  </si>
  <si>
    <t xml:space="preserve">Eldon Radial Chair Mat for Low to Medium Pile Carpets</t>
  </si>
  <si>
    <t xml:space="preserve">CA-2015-127012</t>
  </si>
  <si>
    <t xml:space="preserve">Eldon Image Series Desk Accessories, Ebony</t>
  </si>
  <si>
    <t xml:space="preserve">Sanford 52201 APSCO Electric Pencil Sharpener</t>
  </si>
  <si>
    <t xml:space="preserve">CA-2017-128727</t>
  </si>
  <si>
    <t xml:space="preserve">Samsung Replacement EH64AVFWE Premium Headset</t>
  </si>
  <si>
    <t xml:space="preserve">US-2017-162859</t>
  </si>
  <si>
    <t xml:space="preserve">GBC DocuBind P100 Manual Binding Machine</t>
  </si>
  <si>
    <t xml:space="preserve">CA-2018-133641</t>
  </si>
  <si>
    <t xml:space="preserve">Fashion Color Clasp Envelopes</t>
  </si>
  <si>
    <t xml:space="preserve">CA-2015-168494</t>
  </si>
  <si>
    <t xml:space="preserve">Hon Non-Folding Utility Tables</t>
  </si>
  <si>
    <t xml:space="preserve">Bestar Classic Bookcase</t>
  </si>
  <si>
    <t xml:space="preserve">CA-2018-115602</t>
  </si>
  <si>
    <t xml:space="preserve">Office Star - Contemporary Swivel Chair with Padded Adjustable Arms and Flex Back</t>
  </si>
  <si>
    <t xml:space="preserve">Sanford Pocket Accent Highlighters</t>
  </si>
  <si>
    <t xml:space="preserve">CA-2016-154956</t>
  </si>
  <si>
    <t xml:space="preserve">Mitel MiVoice 5330e IP Phone</t>
  </si>
  <si>
    <t xml:space="preserve">CA-2018-144638</t>
  </si>
  <si>
    <t xml:space="preserve">Westinghouse Clip-On Gooseneck Lamps</t>
  </si>
  <si>
    <t xml:space="preserve">Howard Miller Distant Time Traveler Alarm Clock</t>
  </si>
  <si>
    <t xml:space="preserve">US-2017-168620</t>
  </si>
  <si>
    <t xml:space="preserve">Tennsco Double-Tier Lockers</t>
  </si>
  <si>
    <t xml:space="preserve">CA-2018-117079</t>
  </si>
  <si>
    <t xml:space="preserve">Wilson SignalBoost 841262 DB PRO Amplifier Kit</t>
  </si>
  <si>
    <t xml:space="preserve">US-2017-144393</t>
  </si>
  <si>
    <t xml:space="preserve">XtraLife ClearVue Slant-D Ring Binder, White, 3"</t>
  </si>
  <si>
    <t xml:space="preserve">CA-2018-105053</t>
  </si>
  <si>
    <t xml:space="preserve">CA-2017-155992</t>
  </si>
  <si>
    <t xml:space="preserve">CA-2018-110380</t>
  </si>
  <si>
    <t xml:space="preserve">Pencil and Crayon Sharpener</t>
  </si>
  <si>
    <t xml:space="preserve">US-2015-167738</t>
  </si>
  <si>
    <t xml:space="preserve">CA-2018-121412</t>
  </si>
  <si>
    <t xml:space="preserve">CA-2018-100426</t>
  </si>
  <si>
    <t xml:space="preserve">Ampad Phone Message Book, Recycled, 400 Message Capacity, 5 ¾” x 11”</t>
  </si>
  <si>
    <t xml:space="preserve">US-2017-103646</t>
  </si>
  <si>
    <t xml:space="preserve">Fellowes Bankers Box Stor/Drawer Steel Plus</t>
  </si>
  <si>
    <t xml:space="preserve">Performers Binder/Pad Holder, Black</t>
  </si>
  <si>
    <t xml:space="preserve">CA-2017-119186</t>
  </si>
  <si>
    <t xml:space="preserve">Office Star Flex Back Scooter Chair with White Frame</t>
  </si>
  <si>
    <t xml:space="preserve">Logitech G13 Programmable Gameboard with LCD Display</t>
  </si>
  <si>
    <t xml:space="preserve">CA-2017-148698</t>
  </si>
  <si>
    <t xml:space="preserve">Panasonic KP-380BK Classic Electric Pencil Sharpener</t>
  </si>
  <si>
    <t xml:space="preserve">CA-2015-163293</t>
  </si>
  <si>
    <t xml:space="preserve">Memorex Froggy Flash Drive 4 GB</t>
  </si>
  <si>
    <t xml:space="preserve">Maxell 74 Minute CD-R Spindle, 50/Pack</t>
  </si>
  <si>
    <t xml:space="preserve">CA-2017-160815</t>
  </si>
  <si>
    <t xml:space="preserve">Geemarc AmpliPOWER60</t>
  </si>
  <si>
    <t xml:space="preserve">CA-2018-122154</t>
  </si>
  <si>
    <t xml:space="preserve">Avery 48</t>
  </si>
  <si>
    <t xml:space="preserve">Avery Arch Ring Binders</t>
  </si>
  <si>
    <t xml:space="preserve">Xerox 1915</t>
  </si>
  <si>
    <t xml:space="preserve">US-2016-149692</t>
  </si>
  <si>
    <t xml:space="preserve">Avery Reinforcements for Hole-Punch Pages</t>
  </si>
  <si>
    <t xml:space="preserve">CA-2017-119445</t>
  </si>
  <si>
    <t xml:space="preserve">CA-2016-124268</t>
  </si>
  <si>
    <t xml:space="preserve">Colorific Watercolor Pencils</t>
  </si>
  <si>
    <t xml:space="preserve">CA-2017-154711</t>
  </si>
  <si>
    <t xml:space="preserve">BIC Liqua Brite Liner</t>
  </si>
  <si>
    <t xml:space="preserve">CA-2017-163384</t>
  </si>
  <si>
    <t xml:space="preserve">ACCOHIDE 3-Ring Binder, Blue, 1"</t>
  </si>
  <si>
    <t xml:space="preserve">CA-2016-101707</t>
  </si>
  <si>
    <t xml:space="preserve">Xerox 1973</t>
  </si>
  <si>
    <t xml:space="preserve">CA-2016-138898</t>
  </si>
  <si>
    <t xml:space="preserve">CA-2018-115427</t>
  </si>
  <si>
    <t xml:space="preserve">GBC Binding covers</t>
  </si>
  <si>
    <t xml:space="preserve">CA-2017-134425</t>
  </si>
  <si>
    <t xml:space="preserve">CA-2016-121391</t>
  </si>
  <si>
    <t xml:space="preserve">CA-2017-137043</t>
  </si>
  <si>
    <t xml:space="preserve">CA-2016-115847</t>
  </si>
  <si>
    <t xml:space="preserve">Sauder Cornerstone Collection Library</t>
  </si>
  <si>
    <t xml:space="preserve">US-2018-126179</t>
  </si>
  <si>
    <t xml:space="preserve">Westinghouse Floor Lamp with Metal Mesh Shade, Black</t>
  </si>
  <si>
    <t xml:space="preserve">CA-2017-101966</t>
  </si>
  <si>
    <t xml:space="preserve">Blue Parrot B250XT Professional Grade Wireless Bluetooth Headset with</t>
  </si>
  <si>
    <t xml:space="preserve">CA-2017-141397</t>
  </si>
  <si>
    <t xml:space="preserve">Belkin 6 Outlet Metallic Surge Strip</t>
  </si>
  <si>
    <t xml:space="preserve">Hon Valutask Swivel Chairs</t>
  </si>
  <si>
    <t xml:space="preserve">CA-2017-141082</t>
  </si>
  <si>
    <t xml:space="preserve">Avery 517</t>
  </si>
  <si>
    <t xml:space="preserve">Avery 477</t>
  </si>
  <si>
    <t xml:space="preserve">US-2017-134488</t>
  </si>
  <si>
    <t xml:space="preserve">CA-2017-145919</t>
  </si>
  <si>
    <t xml:space="preserve">Eureka Recycled Copy Paper 8 1/2" x 11", Ream</t>
  </si>
  <si>
    <t xml:space="preserve">Seth Thomas 12" Clock w/ Goldtone Case</t>
  </si>
  <si>
    <t xml:space="preserve">CA-2018-157651</t>
  </si>
  <si>
    <t xml:space="preserve">Memorex Froggy Flash Drive 8 GB</t>
  </si>
  <si>
    <t xml:space="preserve">CA-2015-160773</t>
  </si>
  <si>
    <t xml:space="preserve">CA-2018-167703</t>
  </si>
  <si>
    <t xml:space="preserve">CA-2018-121804</t>
  </si>
  <si>
    <t xml:space="preserve">Acco 6 Outlet Guardian Premium Surge Suppressor</t>
  </si>
  <si>
    <t xml:space="preserve">CA-2018-162635</t>
  </si>
  <si>
    <t xml:space="preserve">Avoid Verbal Orders Carbonless Minifold Book</t>
  </si>
  <si>
    <t xml:space="preserve">CA-2015-107153</t>
  </si>
  <si>
    <t xml:space="preserve">US-2015-117058</t>
  </si>
  <si>
    <t xml:space="preserve">Fellowes Presentation Covers for Comb Binding Machines</t>
  </si>
  <si>
    <t xml:space="preserve">CA-2016-120439</t>
  </si>
  <si>
    <t xml:space="preserve">CA-2017-128258</t>
  </si>
  <si>
    <t xml:space="preserve">CA-2018-106033</t>
  </si>
  <si>
    <t xml:space="preserve">Panasonic KP-310 Heavy-Duty Electric Pencil Sharpener</t>
  </si>
  <si>
    <t xml:space="preserve">CA-2017-142762</t>
  </si>
  <si>
    <t xml:space="preserve">CA-2018-127705</t>
  </si>
  <si>
    <t xml:space="preserve">CA-2015-122567</t>
  </si>
  <si>
    <t xml:space="preserve">Holmes Cool Mist Humidifier for the Whole House with 8-Gallon Output per Day, Extended Life Filter</t>
  </si>
  <si>
    <t xml:space="preserve">CA-2015-121664</t>
  </si>
  <si>
    <t xml:space="preserve">CA-2017-122133</t>
  </si>
  <si>
    <t xml:space="preserve">SAFCO Commercial Wire Shelving, Black</t>
  </si>
  <si>
    <t xml:space="preserve">US-2018-123281</t>
  </si>
  <si>
    <t xml:space="preserve">CA-2018-100524</t>
  </si>
  <si>
    <t xml:space="preserve">Tensor Computer Mounted Lamp</t>
  </si>
  <si>
    <t xml:space="preserve">Polycom SoundPoint IP 450 VoIP phone</t>
  </si>
  <si>
    <t xml:space="preserve">Rediform S.O.S. 1-Up Phone Message Bk, 4-1/4x3-1/16 Bk, 1 Form/Pg, 40 Messages/Bk, 3/Pk</t>
  </si>
  <si>
    <t xml:space="preserve">CA-2018-113481</t>
  </si>
  <si>
    <t xml:space="preserve">Cisco CP-7937G Unified IP Conference Station Phone</t>
  </si>
  <si>
    <t xml:space="preserve">CA-2016-131758</t>
  </si>
  <si>
    <t xml:space="preserve">Boston 16701 Slimline Battery Pencil Sharpener</t>
  </si>
  <si>
    <t xml:space="preserve">Avery 494</t>
  </si>
  <si>
    <t xml:space="preserve">CA-2015-118339</t>
  </si>
  <si>
    <t xml:space="preserve">Memo Book, 100 Message Capacity, 5 3/8” x 11”</t>
  </si>
  <si>
    <t xml:space="preserve">Newell 35</t>
  </si>
  <si>
    <t xml:space="preserve">Wilson Jones 14 Line Acrylic Coated Pressboard Data Binders</t>
  </si>
  <si>
    <t xml:space="preserve">Avery Non-Stick Heavy Duty View Round Locking Ring Binders</t>
  </si>
  <si>
    <t xml:space="preserve">CA-2015-153976</t>
  </si>
  <si>
    <t xml:space="preserve">CA-2017-162901</t>
  </si>
  <si>
    <t xml:space="preserve">Hanging Personal Folder File</t>
  </si>
  <si>
    <t xml:space="preserve">CA-2018-162978</t>
  </si>
  <si>
    <t xml:space="preserve">US-2015-160444</t>
  </si>
  <si>
    <t xml:space="preserve">CA-2017-145247</t>
  </si>
  <si>
    <t xml:space="preserve">Xerox 1909</t>
  </si>
  <si>
    <t xml:space="preserve">CA-2018-160045</t>
  </si>
  <si>
    <t xml:space="preserve">US-2015-151925</t>
  </si>
  <si>
    <t xml:space="preserve">Leather Task Chair, Black</t>
  </si>
  <si>
    <t xml:space="preserve">CA-2018-125199</t>
  </si>
  <si>
    <t xml:space="preserve">It's Hot Message Books with Stickers, 2 3/4" x 5"</t>
  </si>
  <si>
    <t xml:space="preserve">Digium D40 VoIP phone</t>
  </si>
  <si>
    <t xml:space="preserve">US-2018-155425</t>
  </si>
  <si>
    <t xml:space="preserve">DYMO CardScan Personal V9 Business Card Scanner</t>
  </si>
  <si>
    <t xml:space="preserve">Case Logic 2.4GHz Wireless Keyboard</t>
  </si>
  <si>
    <t xml:space="preserve">CA-2018-133249</t>
  </si>
  <si>
    <t xml:space="preserve">US-2016-103471</t>
  </si>
  <si>
    <t xml:space="preserve">CA-2018-136672</t>
  </si>
  <si>
    <t xml:space="preserve">Logitech Desktop MK120 Mouse and keyboard Combo</t>
  </si>
  <si>
    <t xml:space="preserve">US-2015-157021</t>
  </si>
  <si>
    <t xml:space="preserve">Pressboard Data Binder, Crimson, 12" X 8 1/2"</t>
  </si>
  <si>
    <t xml:space="preserve">CA-2016-120362</t>
  </si>
  <si>
    <t xml:space="preserve">Lesro Round Back Collection Coffee Table, End Table</t>
  </si>
  <si>
    <t xml:space="preserve">CA-2015-126361</t>
  </si>
  <si>
    <t xml:space="preserve">Hoover WindTunnel Plus Canister Vacuum</t>
  </si>
  <si>
    <t xml:space="preserve">Xerox 1934</t>
  </si>
  <si>
    <t xml:space="preserve">Newell 329</t>
  </si>
  <si>
    <t xml:space="preserve">Panasonic KX T7731-B Digital phone</t>
  </si>
  <si>
    <t xml:space="preserve">Safco Wire Cube Shelving System, For Use as 4 or 5 14" Cubes, Black</t>
  </si>
  <si>
    <t xml:space="preserve">US-2017-100566</t>
  </si>
  <si>
    <t xml:space="preserve">US-2017-108504</t>
  </si>
  <si>
    <t xml:space="preserve">White Computer Printout Paper by Universal</t>
  </si>
  <si>
    <t xml:space="preserve">Revere Boxed Rubber Bands by Revere</t>
  </si>
  <si>
    <t xml:space="preserve">Eldon 200 Class Desk Accessories, Black</t>
  </si>
  <si>
    <t xml:space="preserve">Ames Color-File Green Diamond Border X-ray Mailers</t>
  </si>
  <si>
    <t xml:space="preserve">CA-2018-124828</t>
  </si>
  <si>
    <t xml:space="preserve">US-2018-117247</t>
  </si>
  <si>
    <t xml:space="preserve">Bevis Oval Conference Table, Walnut</t>
  </si>
  <si>
    <t xml:space="preserve">Hon 61000 Series Interactive Training Tables</t>
  </si>
  <si>
    <t xml:space="preserve">CA-2017-124485</t>
  </si>
  <si>
    <t xml:space="preserve">Acco PRESSTEX Data Binder with Storage Hooks, Light Blue, 9 1/2" X 11"</t>
  </si>
  <si>
    <t xml:space="preserve">Xerox 217</t>
  </si>
  <si>
    <t xml:space="preserve">CA-2017-159212</t>
  </si>
  <si>
    <t xml:space="preserve">US-2017-161396</t>
  </si>
  <si>
    <t xml:space="preserve">Bush Andora Conference Table, Maple/Graphite Gray Finish</t>
  </si>
  <si>
    <t xml:space="preserve">Xerox 189</t>
  </si>
  <si>
    <t xml:space="preserve">US-2015-118486</t>
  </si>
  <si>
    <t xml:space="preserve">CA-2017-130407</t>
  </si>
  <si>
    <t xml:space="preserve">Panasonic KP-150 Electric Pencil Sharpener</t>
  </si>
  <si>
    <t xml:space="preserve">US-2017-122245</t>
  </si>
  <si>
    <t xml:space="preserve">CA-2018-105144</t>
  </si>
  <si>
    <t xml:space="preserve">CA-2017-136329</t>
  </si>
  <si>
    <t xml:space="preserve">CA-2015-146640</t>
  </si>
  <si>
    <t xml:space="preserve">GBC Recycled Regency Composition Covers</t>
  </si>
  <si>
    <t xml:space="preserve">CA-2018-115994</t>
  </si>
  <si>
    <t xml:space="preserve">DAX Executive Solid Wood Document Frame, Desktop or Hang, Mahogany, 5 x 7</t>
  </si>
  <si>
    <t xml:space="preserve">CA-2016-126697</t>
  </si>
  <si>
    <t xml:space="preserve">ShoreTel ShorePhone IP 230 VoIP phone</t>
  </si>
  <si>
    <t xml:space="preserve">CA-2016-124800</t>
  </si>
  <si>
    <t xml:space="preserve">Petty Cash Envelope</t>
  </si>
  <si>
    <t xml:space="preserve">3M Replacement Filter for Office Air Cleaner for 20' x 33' Room</t>
  </si>
  <si>
    <t xml:space="preserve">Samsung Rugby III</t>
  </si>
  <si>
    <t xml:space="preserve">US-2016-164448</t>
  </si>
  <si>
    <t xml:space="preserve">Acco Four Pocket Poly Ring Binder with Label Holder, Smoke, 1"</t>
  </si>
  <si>
    <t xml:space="preserve">CA-2018-122700</t>
  </si>
  <si>
    <t xml:space="preserve">CA-2015-120768</t>
  </si>
  <si>
    <t xml:space="preserve">Canvas Sectional Post Binders</t>
  </si>
  <si>
    <t xml:space="preserve">US-2017-153129</t>
  </si>
  <si>
    <t xml:space="preserve">Strathmore Photo Mount Cards</t>
  </si>
  <si>
    <t xml:space="preserve">CA-2018-106852</t>
  </si>
  <si>
    <t xml:space="preserve">Xerox 203</t>
  </si>
  <si>
    <t xml:space="preserve">CA-2016-139731</t>
  </si>
  <si>
    <t xml:space="preserve">Plantronics Audio 995 Wireless Stereo Headset</t>
  </si>
  <si>
    <t xml:space="preserve">CA-2018-122735</t>
  </si>
  <si>
    <t xml:space="preserve">Xerox 1948</t>
  </si>
  <si>
    <t xml:space="preserve">CA-2018-128160</t>
  </si>
  <si>
    <t xml:space="preserve">CA-2018-117695</t>
  </si>
  <si>
    <t xml:space="preserve">CA-2016-166135</t>
  </si>
  <si>
    <t xml:space="preserve">CA-2017-133725</t>
  </si>
  <si>
    <t xml:space="preserve">CA-2018-102337</t>
  </si>
  <si>
    <t xml:space="preserve">Global Super Steno Chair</t>
  </si>
  <si>
    <t xml:space="preserve">OtterBox Defender Series Case - Samsung Galaxy S4</t>
  </si>
  <si>
    <t xml:space="preserve">US-2015-112564</t>
  </si>
  <si>
    <t xml:space="preserve">Wilson Jones Suede Grain Vinyl Binders</t>
  </si>
  <si>
    <t xml:space="preserve">CA-2016-145821</t>
  </si>
  <si>
    <t xml:space="preserve">OtterBox Defender Series Case - iPhone 5c</t>
  </si>
  <si>
    <t xml:space="preserve">US-2016-160150</t>
  </si>
  <si>
    <t xml:space="preserve">Wilson Jones DublLock D-Ring Binders</t>
  </si>
  <si>
    <t xml:space="preserve">CA-2017-133711</t>
  </si>
  <si>
    <t xml:space="preserve">Surelock Post Binders</t>
  </si>
  <si>
    <t xml:space="preserve">Hewlett-Packard Deskjet 3050a All-in-One Color Inkjet Printer</t>
  </si>
  <si>
    <t xml:space="preserve">CA-2018-148474</t>
  </si>
  <si>
    <t xml:space="preserve">Ibico Plastic Spiral Binding Combs</t>
  </si>
  <si>
    <t xml:space="preserve">Iceberg OfficeWorks 42" Round Tables</t>
  </si>
  <si>
    <t xml:space="preserve">CA-2016-111297</t>
  </si>
  <si>
    <t xml:space="preserve">CA-2017-123722</t>
  </si>
  <si>
    <t xml:space="preserve">CA-2015-155271</t>
  </si>
  <si>
    <t xml:space="preserve">DAX Wood Document Frame</t>
  </si>
  <si>
    <t xml:space="preserve">CA-2016-119907</t>
  </si>
  <si>
    <t xml:space="preserve">Wilson Jones Heavy-Duty Casebound Ring Binders with Metal Hinges</t>
  </si>
  <si>
    <t xml:space="preserve">US-2017-128902</t>
  </si>
  <si>
    <t xml:space="preserve">CA-2017-152289</t>
  </si>
  <si>
    <t xml:space="preserve">US-2017-104794</t>
  </si>
  <si>
    <t xml:space="preserve">CA-2015-151708</t>
  </si>
  <si>
    <t xml:space="preserve">CA-2016-100769</t>
  </si>
  <si>
    <t xml:space="preserve">CA-2018-139199</t>
  </si>
  <si>
    <t xml:space="preserve">Global Executive Mid-Back Manager's Chair</t>
  </si>
  <si>
    <t xml:space="preserve">Xerox 1946</t>
  </si>
  <si>
    <t xml:space="preserve">US-2016-161466</t>
  </si>
  <si>
    <t xml:space="preserve">Newell 320</t>
  </si>
  <si>
    <t xml:space="preserve">CA-2018-164959</t>
  </si>
  <si>
    <t xml:space="preserve">US-2016-105676</t>
  </si>
  <si>
    <t xml:space="preserve">Eldon Image Series Desk Accessories, Burgundy</t>
  </si>
  <si>
    <t xml:space="preserve">CA-2017-113138</t>
  </si>
  <si>
    <t xml:space="preserve">Newell 340</t>
  </si>
  <si>
    <t xml:space="preserve">US-2018-104955</t>
  </si>
  <si>
    <t xml:space="preserve">Avery 506</t>
  </si>
  <si>
    <t xml:space="preserve">CA-2017-121958</t>
  </si>
  <si>
    <t xml:space="preserve">CA-2018-121468</t>
  </si>
  <si>
    <t xml:space="preserve">US-2017-108455</t>
  </si>
  <si>
    <t xml:space="preserve">Xerox 192</t>
  </si>
  <si>
    <t xml:space="preserve">HP Office Recycled Paper (20Lb. and 87 Bright)</t>
  </si>
  <si>
    <t xml:space="preserve">X-Rack File for Hanging Folders</t>
  </si>
  <si>
    <t xml:space="preserve">CA-2018-101210</t>
  </si>
  <si>
    <t xml:space="preserve">Xerox 199</t>
  </si>
  <si>
    <t xml:space="preserve">US-2017-108098</t>
  </si>
  <si>
    <t xml:space="preserve">WD My Passport Ultra 500GB Portable External Hard Drive</t>
  </si>
  <si>
    <t xml:space="preserve">CA-2015-119032</t>
  </si>
  <si>
    <t xml:space="preserve">CA-2016-140410</t>
  </si>
  <si>
    <t xml:space="preserve">Cisco IP Phone 7961G-GE VoIP phone</t>
  </si>
  <si>
    <t xml:space="preserve">Logitech Trackman Marble Mouse</t>
  </si>
  <si>
    <t xml:space="preserve">CA-2015-136280</t>
  </si>
  <si>
    <t xml:space="preserve">CA-2018-151911</t>
  </si>
  <si>
    <t xml:space="preserve">CA-2018-166436</t>
  </si>
  <si>
    <t xml:space="preserve">Adams Telephone Message Book W/Dividers/Space For Phone Numbers, 5 1/4"X8 1/2", 300/Messages</t>
  </si>
  <si>
    <t xml:space="preserve">CA-2018-139661</t>
  </si>
  <si>
    <t xml:space="preserve">CA-2015-123925</t>
  </si>
  <si>
    <t xml:space="preserve">CA-2018-152485</t>
  </si>
  <si>
    <t xml:space="preserve">Acco Perma 3000 Stacking Storage Drawers</t>
  </si>
  <si>
    <t xml:space="preserve">CA-2017-141586</t>
  </si>
  <si>
    <t xml:space="preserve">CA-2018-130386</t>
  </si>
  <si>
    <t xml:space="preserve">Xerox 197</t>
  </si>
  <si>
    <t xml:space="preserve">CA-2017-100468</t>
  </si>
  <si>
    <t xml:space="preserve">iKross Bluetooth Portable Keyboard + Cell Phone Stand Holder + Brush for Apple iPhone 5S 5C 5, 4S 4</t>
  </si>
  <si>
    <t xml:space="preserve">CA-2016-153388</t>
  </si>
  <si>
    <t xml:space="preserve">Hon 2111 Invitation Series Corner Table</t>
  </si>
  <si>
    <t xml:space="preserve">CA-2018-154935</t>
  </si>
  <si>
    <t xml:space="preserve">CA-2017-134208</t>
  </si>
  <si>
    <t xml:space="preserve">Lexmark X 9575 Professional All-in-One Color Printer</t>
  </si>
  <si>
    <t xml:space="preserve">CA-2018-108294</t>
  </si>
  <si>
    <t xml:space="preserve">Ibico Covers for Plastic or Wire Binding Elements</t>
  </si>
  <si>
    <t xml:space="preserve">CA-2018-103611</t>
  </si>
  <si>
    <t xml:space="preserve">CA-2018-100384</t>
  </si>
  <si>
    <t xml:space="preserve">CA-2018-112809</t>
  </si>
  <si>
    <t xml:space="preserve">US-2018-160759</t>
  </si>
  <si>
    <t xml:space="preserve">CA-2018-148446</t>
  </si>
  <si>
    <t xml:space="preserve">CA-2015-111059</t>
  </si>
  <si>
    <t xml:space="preserve">CA-2018-116204</t>
  </si>
  <si>
    <t xml:space="preserve">CA-2018-109946</t>
  </si>
  <si>
    <t xml:space="preserve">Newell 325</t>
  </si>
  <si>
    <t xml:space="preserve">CA-2016-144806</t>
  </si>
  <si>
    <t xml:space="preserve">Xerox 1970</t>
  </si>
  <si>
    <t xml:space="preserve">CA-2017-122392</t>
  </si>
  <si>
    <t xml:space="preserve">12 Colored Short Pencils</t>
  </si>
  <si>
    <t xml:space="preserve">Master Caster Door Stop, Large Neon Orange</t>
  </si>
  <si>
    <t xml:space="preserve">CA-2016-148432</t>
  </si>
  <si>
    <t xml:space="preserve">Rubber Band Ball</t>
  </si>
  <si>
    <t xml:space="preserve">Loose Memo Sheets</t>
  </si>
  <si>
    <t xml:space="preserve">CA-2016-103793</t>
  </si>
  <si>
    <t xml:space="preserve">Xerox 1988</t>
  </si>
  <si>
    <t xml:space="preserve">CA-2018-159884</t>
  </si>
  <si>
    <t xml:space="preserve">Neat Ideas Personal Hanging Folder Files, Black</t>
  </si>
  <si>
    <t xml:space="preserve">CA-2017-139885</t>
  </si>
  <si>
    <t xml:space="preserve">Belkin OmniView SE Rackmount Kit</t>
  </si>
  <si>
    <t xml:space="preserve">CA-2018-124086</t>
  </si>
  <si>
    <t xml:space="preserve">CA-2017-112389</t>
  </si>
  <si>
    <t xml:space="preserve">Rogers Jumbo File, Granite</t>
  </si>
  <si>
    <t xml:space="preserve">Commercial WindTunnel Clean Air Upright Vacuum, Replacement Belts, Filtration Bags</t>
  </si>
  <si>
    <t xml:space="preserve">CA-2018-121888</t>
  </si>
  <si>
    <t xml:space="preserve">CA-2015-166884</t>
  </si>
  <si>
    <t xml:space="preserve">CA-2015-107181</t>
  </si>
  <si>
    <t xml:space="preserve">CA-2015-150245</t>
  </si>
  <si>
    <t xml:space="preserve">CA-2016-111395</t>
  </si>
  <si>
    <t xml:space="preserve">Tenex Personal Self-Stacking Standard File Box, Black/Gray</t>
  </si>
  <si>
    <t xml:space="preserve">CA-2015-134278</t>
  </si>
  <si>
    <t xml:space="preserve">US-2018-124926</t>
  </si>
  <si>
    <t xml:space="preserve">Hoover Commercial Soft Guard Upright Vacuum And Disposable Filtration Bags</t>
  </si>
  <si>
    <t xml:space="preserve">CA-2017-159345</t>
  </si>
  <si>
    <t xml:space="preserve">CA-2015-130274</t>
  </si>
  <si>
    <t xml:space="preserve">Avery 481</t>
  </si>
  <si>
    <t xml:space="preserve">CA-2018-158386</t>
  </si>
  <si>
    <t xml:space="preserve">CA-2016-111507</t>
  </si>
  <si>
    <t xml:space="preserve">Newell 310</t>
  </si>
  <si>
    <t xml:space="preserve">CA-2018-120761</t>
  </si>
  <si>
    <t xml:space="preserve">CA-2017-109176</t>
  </si>
  <si>
    <t xml:space="preserve">Newell 319</t>
  </si>
  <si>
    <t xml:space="preserve">CA-2016-112116</t>
  </si>
  <si>
    <t xml:space="preserve">CA-2017-126809</t>
  </si>
  <si>
    <t xml:space="preserve">CA-2015-105172</t>
  </si>
  <si>
    <t xml:space="preserve">Avery 518</t>
  </si>
  <si>
    <t xml:space="preserve">CA-2018-107293</t>
  </si>
  <si>
    <t xml:space="preserve">US-2018-102890</t>
  </si>
  <si>
    <t xml:space="preserve">CA-2016-158554</t>
  </si>
  <si>
    <t xml:space="preserve">CA-2015-116239</t>
  </si>
  <si>
    <t xml:space="preserve">Sensible Storage WireTech Storage Systems</t>
  </si>
  <si>
    <t xml:space="preserve">CA-2016-132101</t>
  </si>
  <si>
    <t xml:space="preserve">CA-2016-129112</t>
  </si>
  <si>
    <t xml:space="preserve">Kingston Digital DataTraveler 16GB USB 2.0</t>
  </si>
  <si>
    <t xml:space="preserve">GBC Imprintable Covers</t>
  </si>
  <si>
    <t xml:space="preserve">US-2018-152002</t>
  </si>
  <si>
    <t xml:space="preserve">CA-2018-165029</t>
  </si>
  <si>
    <t xml:space="preserve">Newell 347</t>
  </si>
  <si>
    <t xml:space="preserve">US-2015-157385</t>
  </si>
  <si>
    <t xml:space="preserve">Pastel Pink Envelopes</t>
  </si>
  <si>
    <t xml:space="preserve">Belkin F8E887 USB Wired Ergonomic Keyboard</t>
  </si>
  <si>
    <t xml:space="preserve">CA-2015-101602</t>
  </si>
  <si>
    <t xml:space="preserve">ARKON Windshield Dashboard Air Vent Car Mount Holder</t>
  </si>
  <si>
    <t xml:space="preserve">CA-2017-109057</t>
  </si>
  <si>
    <t xml:space="preserve">CA-2017-154403</t>
  </si>
  <si>
    <t xml:space="preserve">Xerox 1949</t>
  </si>
  <si>
    <t xml:space="preserve">CA-2017-102456</t>
  </si>
  <si>
    <t xml:space="preserve">Conquest 14 Commercial Heavy-Duty Upright Vacuum, Collection System, Accessory Kit</t>
  </si>
  <si>
    <t xml:space="preserve">CA-2016-131338</t>
  </si>
  <si>
    <t xml:space="preserve">Xerox 1886</t>
  </si>
  <si>
    <t xml:space="preserve">Acco Clips to Go Binder Clips, 24 Clips in Two Sizes</t>
  </si>
  <si>
    <t xml:space="preserve">CA-2017-109911</t>
  </si>
  <si>
    <t xml:space="preserve">US-2017-132423</t>
  </si>
  <si>
    <t xml:space="preserve">Dixon Ticonderoga Erasable Colored Pencil Set, 12-Color</t>
  </si>
  <si>
    <t xml:space="preserve">CA-2016-122826</t>
  </si>
  <si>
    <t xml:space="preserve">Pyle PRT45 Retro Home Telephone</t>
  </si>
  <si>
    <t xml:space="preserve">CA-2015-117317</t>
  </si>
  <si>
    <t xml:space="preserve">Spiral Phone Message Books with Labels by Adams</t>
  </si>
  <si>
    <t xml:space="preserve">CA-2016-118423</t>
  </si>
  <si>
    <t xml:space="preserve">Sauder Inglewood Library Bookcases</t>
  </si>
  <si>
    <t xml:space="preserve">CA-2018-149181</t>
  </si>
  <si>
    <t xml:space="preserve">CA-2018-132234</t>
  </si>
  <si>
    <t xml:space="preserve">CA-2018-158876</t>
  </si>
  <si>
    <t xml:space="preserve">Xerox 1901</t>
  </si>
  <si>
    <t xml:space="preserve">Acme Elite Stainless Steel Scissors</t>
  </si>
  <si>
    <t xml:space="preserve">CA-2017-164672</t>
  </si>
  <si>
    <t xml:space="preserve">Tenex 46" x 60" Computer Anti-Static Chairmat, Rectangular Shaped</t>
  </si>
  <si>
    <t xml:space="preserve">US-2017-132857</t>
  </si>
  <si>
    <t xml:space="preserve">Prang Drawing Pencil Set</t>
  </si>
  <si>
    <t xml:space="preserve">CA-2018-116645</t>
  </si>
  <si>
    <t xml:space="preserve">BOSTON Ranger #55 Pencil Sharpener, Black</t>
  </si>
  <si>
    <t xml:space="preserve">US-2017-115819</t>
  </si>
  <si>
    <t xml:space="preserve">Newell 307</t>
  </si>
  <si>
    <t xml:space="preserve">Panasonic KP-4ABK Battery-Operated Pencil Sharpener</t>
  </si>
  <si>
    <t xml:space="preserve">Avery Binder Labels</t>
  </si>
  <si>
    <t xml:space="preserve">CA-2015-156349</t>
  </si>
  <si>
    <t xml:space="preserve">VTech DS6151</t>
  </si>
  <si>
    <t xml:space="preserve">CA-2018-138380</t>
  </si>
  <si>
    <t xml:space="preserve">US-2017-113509</t>
  </si>
  <si>
    <t xml:space="preserve">V7 USB Numeric Keypad</t>
  </si>
  <si>
    <t xml:space="preserve">CA-2016-130022</t>
  </si>
  <si>
    <t xml:space="preserve">Peel-Off China Markers</t>
  </si>
  <si>
    <t xml:space="preserve">US-2017-118780</t>
  </si>
  <si>
    <t xml:space="preserve">Acco Perma 2700 Stacking Storage Drawers</t>
  </si>
  <si>
    <t xml:space="preserve">Wirebound Message Books, Four 2 3/4 x 5 White Forms per Page</t>
  </si>
  <si>
    <t xml:space="preserve">CA-2018-108560</t>
  </si>
  <si>
    <t xml:space="preserve">GE 48" Fluorescent Tube, Cool White Energy Saver, 34 Watts, 30/Box</t>
  </si>
  <si>
    <t xml:space="preserve">Micro Innovations USB RF Wireless Keyboard with Mouse</t>
  </si>
  <si>
    <t xml:space="preserve">CA-2016-157084</t>
  </si>
  <si>
    <t xml:space="preserve">Plantronics Savi W720 Multi-Device Wireless Headset System</t>
  </si>
  <si>
    <t xml:space="preserve">CA-2016-164539</t>
  </si>
  <si>
    <t xml:space="preserve">CA-2016-143119</t>
  </si>
  <si>
    <t xml:space="preserve">CA-2018-101049</t>
  </si>
  <si>
    <t xml:space="preserve">Stacking Tray, Side-Loading, Legal, Smoke</t>
  </si>
  <si>
    <t xml:space="preserve">CA-2017-106530</t>
  </si>
  <si>
    <t xml:space="preserve">Smead Adjustable Mobile File Trolley with Lockable Top</t>
  </si>
  <si>
    <t xml:space="preserve">CA-2015-168984</t>
  </si>
  <si>
    <t xml:space="preserve">Jawbone MINI JAMBOX Wireless Bluetooth Speaker</t>
  </si>
  <si>
    <t xml:space="preserve">CA-2017-157266</t>
  </si>
  <si>
    <t xml:space="preserve">Weyerhaeuser First Choice Laser/Copy Paper (20Lb. and 88 Bright)</t>
  </si>
  <si>
    <t xml:space="preserve">US-2015-134712</t>
  </si>
  <si>
    <t xml:space="preserve">CA-2016-111829</t>
  </si>
  <si>
    <t xml:space="preserve">Canon PC940 Copier</t>
  </si>
  <si>
    <t xml:space="preserve">Multicolor Computer Printout Paper</t>
  </si>
  <si>
    <t xml:space="preserve">CA-2016-105221</t>
  </si>
  <si>
    <t xml:space="preserve">Brites Rubber Bands, 1 1/2 oz. Box</t>
  </si>
  <si>
    <t xml:space="preserve">CA-2016-120341</t>
  </si>
  <si>
    <t xml:space="preserve">Catalog Binders with Expanding Posts</t>
  </si>
  <si>
    <t xml:space="preserve">Grandstream GXP2100 Mainstream Business Phone</t>
  </si>
  <si>
    <t xml:space="preserve">CA-2015-135699</t>
  </si>
  <si>
    <t xml:space="preserve">Xerox 1940</t>
  </si>
  <si>
    <t xml:space="preserve">Xerox 1986</t>
  </si>
  <si>
    <t xml:space="preserve">US-2018-132444</t>
  </si>
  <si>
    <t xml:space="preserve">Binder Clips by OIC</t>
  </si>
  <si>
    <t xml:space="preserve">Wilson Jones 1" Hanging DublLock Ring Binders</t>
  </si>
  <si>
    <t xml:space="preserve">CA-2015-127159</t>
  </si>
  <si>
    <t xml:space="preserve">CA-2018-161809</t>
  </si>
  <si>
    <t xml:space="preserve">RCA Visys Integrated PBX 8-Line Router</t>
  </si>
  <si>
    <t xml:space="preserve">CA-2018-127285</t>
  </si>
  <si>
    <t xml:space="preserve">CA-2018-144526</t>
  </si>
  <si>
    <t xml:space="preserve">GBC VeloBind Cover Sets</t>
  </si>
  <si>
    <t xml:space="preserve">CA-2017-128531</t>
  </si>
  <si>
    <t xml:space="preserve">Colored Push Pins</t>
  </si>
  <si>
    <t xml:space="preserve">Logitech G105 Gaming Keyboard</t>
  </si>
  <si>
    <t xml:space="preserve">Xerox 1925</t>
  </si>
  <si>
    <t xml:space="preserve">US-2016-157154</t>
  </si>
  <si>
    <t xml:space="preserve">CA-2018-159457</t>
  </si>
  <si>
    <t xml:space="preserve">QVS USB Car Charger 2-Port 2.1Amp for iPod/iPhone/iPad/iPad 2/iPad 3</t>
  </si>
  <si>
    <t xml:space="preserve">CA-2017-107615</t>
  </si>
  <si>
    <t xml:space="preserve">CA-2018-111647</t>
  </si>
  <si>
    <t xml:space="preserve">CA-2016-150560</t>
  </si>
  <si>
    <t xml:space="preserve">CA-2016-143077</t>
  </si>
  <si>
    <t xml:space="preserve">CA-2017-122728</t>
  </si>
  <si>
    <t xml:space="preserve">CA-2015-122882</t>
  </si>
  <si>
    <t xml:space="preserve">DAX Natural Wood-Tone Poster Frame</t>
  </si>
  <si>
    <t xml:space="preserve">StarTech.com 10/100 VDSL2 Ethernet Extender Kit</t>
  </si>
  <si>
    <t xml:space="preserve">US-2017-101497</t>
  </si>
  <si>
    <t xml:space="preserve">CA-2017-147585</t>
  </si>
  <si>
    <t xml:space="preserve">CA-2018-149489</t>
  </si>
  <si>
    <t xml:space="preserve">Acco Smartsocket Table Surge Protector, 6 Color-Coded Adapter Outlets</t>
  </si>
  <si>
    <t xml:space="preserve">GBC ProClick Spines for 32-Hole Punch</t>
  </si>
  <si>
    <t xml:space="preserve">CA-2018-143798</t>
  </si>
  <si>
    <t xml:space="preserve">CA-2015-142839</t>
  </si>
  <si>
    <t xml:space="preserve">CA-2018-129833</t>
  </si>
  <si>
    <t xml:space="preserve">US-2017-154361</t>
  </si>
  <si>
    <t xml:space="preserve">US-2017-158708</t>
  </si>
  <si>
    <t xml:space="preserve">Memorex Mini Travel Drive 4 GB USB 2.0 Flash Drive</t>
  </si>
  <si>
    <t xml:space="preserve">CA-2016-156335</t>
  </si>
  <si>
    <t xml:space="preserve">Memorex Micro Travel Drive 16 GB</t>
  </si>
  <si>
    <t xml:space="preserve">CA-2016-148376</t>
  </si>
  <si>
    <t xml:space="preserve">Avery 497</t>
  </si>
  <si>
    <t xml:space="preserve">CA-2015-135657</t>
  </si>
  <si>
    <t xml:space="preserve">CA-2016-114069</t>
  </si>
  <si>
    <t xml:space="preserve">CA-2015-139857</t>
  </si>
  <si>
    <t xml:space="preserve">CA-2017-106306</t>
  </si>
  <si>
    <t xml:space="preserve">CA-2016-100545</t>
  </si>
  <si>
    <t xml:space="preserve">CA-2018-123491</t>
  </si>
  <si>
    <t xml:space="preserve">Avery 500</t>
  </si>
  <si>
    <t xml:space="preserve">"While you Were Out" Message Book, One Form per Page</t>
  </si>
  <si>
    <t xml:space="preserve">CA-2016-145401</t>
  </si>
  <si>
    <t xml:space="preserve">Rediform Voice Mail Log Books</t>
  </si>
  <si>
    <t xml:space="preserve">US-2018-124968</t>
  </si>
  <si>
    <t xml:space="preserve">CA-2018-104003</t>
  </si>
  <si>
    <t xml:space="preserve">O'Sullivan Manor Hill 2-Door Library in Brianna Oak</t>
  </si>
  <si>
    <t xml:space="preserve">CA-2017-154788</t>
  </si>
  <si>
    <t xml:space="preserve">CA-2017-169943</t>
  </si>
  <si>
    <t xml:space="preserve">Nu-Dell Float Frame 11 x 14 1/2</t>
  </si>
  <si>
    <t xml:space="preserve">US-2016-123218</t>
  </si>
  <si>
    <t xml:space="preserve">Logitech G600 MMO Gaming Mouse</t>
  </si>
  <si>
    <t xml:space="preserve">Sauder Facets Collection Library, Sky Alder Finish</t>
  </si>
  <si>
    <t xml:space="preserve">CA-2016-127453</t>
  </si>
  <si>
    <t xml:space="preserve">Avanti 4.4 Cu. Ft. Refrigerator</t>
  </si>
  <si>
    <t xml:space="preserve">Hoover Replacement Belt for Commercial Guardsman Heavy-Duty Upright Vacuum</t>
  </si>
  <si>
    <t xml:space="preserve">Fellowes Advanced 8 Outlet Surge Suppressor with Phone/Fax Protection</t>
  </si>
  <si>
    <t xml:space="preserve">US-2018-164056</t>
  </si>
  <si>
    <t xml:space="preserve">SAFCO PlanMaster Heigh-Adjustable Drafting Table Base, 43w x 30d x 30-37h, Black</t>
  </si>
  <si>
    <t xml:space="preserve">CA-2017-106894</t>
  </si>
  <si>
    <t xml:space="preserve">CA-2015-125136</t>
  </si>
  <si>
    <t xml:space="preserve">White GlueTop Scratch Pads</t>
  </si>
  <si>
    <t xml:space="preserve">US-2017-131149</t>
  </si>
  <si>
    <t xml:space="preserve">CA-2018-101483</t>
  </si>
  <si>
    <t xml:space="preserve">Holmes HEPA Air Purifier</t>
  </si>
  <si>
    <t xml:space="preserve">CA-2016-130204</t>
  </si>
  <si>
    <t xml:space="preserve">TRENDnet 56K USB 2.0 Phone, Internet and Fax Modem</t>
  </si>
  <si>
    <t xml:space="preserve">CA-2015-110527</t>
  </si>
  <si>
    <t xml:space="preserve">CA-2018-152807</t>
  </si>
  <si>
    <t xml:space="preserve">Xerox 231</t>
  </si>
  <si>
    <t xml:space="preserve">CA-2015-133270</t>
  </si>
  <si>
    <t xml:space="preserve">CA-2017-155670</t>
  </si>
  <si>
    <t xml:space="preserve">US-2015-157406</t>
  </si>
  <si>
    <t xml:space="preserve">CA-2016-139094</t>
  </si>
  <si>
    <t xml:space="preserve">Hon 2111 Invitation Series Straight Table</t>
  </si>
  <si>
    <t xml:space="preserve">CA-2018-168837</t>
  </si>
  <si>
    <t xml:space="preserve">CA-2018-116715</t>
  </si>
  <si>
    <t xml:space="preserve">Xerox 1962</t>
  </si>
  <si>
    <t xml:space="preserve">CA-2016-135622</t>
  </si>
  <si>
    <t xml:space="preserve">Wilson Electronics DB Pro Signal Booster</t>
  </si>
  <si>
    <t xml:space="preserve">US-2016-107349</t>
  </si>
  <si>
    <t xml:space="preserve">CA-2015-139017</t>
  </si>
  <si>
    <t xml:space="preserve">CA-2015-141817</t>
  </si>
  <si>
    <t xml:space="preserve">CA-2016-130785</t>
  </si>
  <si>
    <t xml:space="preserve">Sauder Camden County Barrister Bookcase, Planked Cherry Finish</t>
  </si>
  <si>
    <t xml:space="preserve">DXL Angle-View Binders with Locking Rings, Black</t>
  </si>
  <si>
    <t xml:space="preserve">Sauder Camden County Collection Libraries, Planked Cherry Finish</t>
  </si>
  <si>
    <t xml:space="preserve">CA-2017-110254</t>
  </si>
  <si>
    <t xml:space="preserve">Advantus Panel Wall Certificate Holder - 8.5x11</t>
  </si>
  <si>
    <t xml:space="preserve">Avery 478</t>
  </si>
  <si>
    <t xml:space="preserve">US-2015-158057</t>
  </si>
  <si>
    <t xml:space="preserve">CA-2018-146024</t>
  </si>
  <si>
    <t xml:space="preserve">CA-2017-129686</t>
  </si>
  <si>
    <t xml:space="preserve">CA-2015-118976</t>
  </si>
  <si>
    <t xml:space="preserve">Acco Data Flex Cable Posts For Top &amp; Bottom Load Binders, 6" Capacity</t>
  </si>
  <si>
    <t xml:space="preserve">Recycled Steel Personal File for Standard File Folders</t>
  </si>
  <si>
    <t xml:space="preserve">Blackstonian Pencils</t>
  </si>
  <si>
    <t xml:space="preserve">CA-2016-105347</t>
  </si>
  <si>
    <t xml:space="preserve">Xerox 1919</t>
  </si>
  <si>
    <t xml:space="preserve">CA-2017-124667</t>
  </si>
  <si>
    <t xml:space="preserve">CA-2016-111094</t>
  </si>
  <si>
    <t xml:space="preserve">Tops Wirebound Message Log Books</t>
  </si>
  <si>
    <t xml:space="preserve">CA-2018-166317</t>
  </si>
  <si>
    <t xml:space="preserve">AT&amp;T CL82213</t>
  </si>
  <si>
    <t xml:space="preserve">CA-2016-154326</t>
  </si>
  <si>
    <t xml:space="preserve">Maxell LTO Ultrium - 800 GB</t>
  </si>
  <si>
    <t xml:space="preserve">CA-2015-102008</t>
  </si>
  <si>
    <t xml:space="preserve">CA-2015-120474</t>
  </si>
  <si>
    <t xml:space="preserve">Office Star - Professional Matrix Back Chair with 2-to-1 Synchro Tilt and Mesh Fabric Seat</t>
  </si>
  <si>
    <t xml:space="preserve">Hunt BOSTON Vista Battery-Operated Pencil Sharpener, Black</t>
  </si>
  <si>
    <t xml:space="preserve">CA-2015-104773</t>
  </si>
  <si>
    <t xml:space="preserve">CA-2017-140774</t>
  </si>
  <si>
    <t xml:space="preserve">Kansas</t>
  </si>
  <si>
    <t xml:space="preserve">US-2018-139465</t>
  </si>
  <si>
    <t xml:space="preserve">GE 30522EE2</t>
  </si>
  <si>
    <t xml:space="preserve">CA-2017-100965</t>
  </si>
  <si>
    <t xml:space="preserve">CA-2017-121034</t>
  </si>
  <si>
    <t xml:space="preserve">Ink Jet Note and Greeting Cards, 8-1/2" x 5-1/2" Card Size</t>
  </si>
  <si>
    <t xml:space="preserve">CA-2017-149461</t>
  </si>
  <si>
    <t xml:space="preserve">CA-2018-158379</t>
  </si>
  <si>
    <t xml:space="preserve">Logitech Wireless Marathon Mouse M705</t>
  </si>
  <si>
    <t xml:space="preserve">US-2017-116729</t>
  </si>
  <si>
    <t xml:space="preserve">CA-2017-164938</t>
  </si>
  <si>
    <t xml:space="preserve">Mediabridge Sport Armband iPhone 5s</t>
  </si>
  <si>
    <t xml:space="preserve">CA-2017-165484</t>
  </si>
  <si>
    <t xml:space="preserve">DAX Cubicle Frames - 8x10</t>
  </si>
  <si>
    <t xml:space="preserve">Xerox 1929</t>
  </si>
  <si>
    <t xml:space="preserve">CA-2015-132612</t>
  </si>
  <si>
    <t xml:space="preserve">US-2018-161193</t>
  </si>
  <si>
    <t xml:space="preserve">CA-2016-131597</t>
  </si>
  <si>
    <t xml:space="preserve">CA-2016-164833</t>
  </si>
  <si>
    <t xml:space="preserve">Avery 501</t>
  </si>
  <si>
    <t xml:space="preserve">CA-2016-125423</t>
  </si>
  <si>
    <t xml:space="preserve">Avery 513</t>
  </si>
  <si>
    <t xml:space="preserve">US-2015-130379</t>
  </si>
  <si>
    <t xml:space="preserve">Harmony Air Purifier</t>
  </si>
  <si>
    <t xml:space="preserve">Electrix Incandescent Magnifying Lamp, Black</t>
  </si>
  <si>
    <t xml:space="preserve">CA-2017-168956</t>
  </si>
  <si>
    <t xml:space="preserve">Honeywell Enviracaire Portable Air Cleaner for up to 8 x 10 Room</t>
  </si>
  <si>
    <t xml:space="preserve">Global Stack Chair with Arms, Black</t>
  </si>
  <si>
    <t xml:space="preserve">Xerox 206</t>
  </si>
  <si>
    <t xml:space="preserve">CA-2017-167507</t>
  </si>
  <si>
    <t xml:space="preserve">Seth Thomas 14" Day/Date Wall Clock</t>
  </si>
  <si>
    <t xml:space="preserve">CA-2017-109344</t>
  </si>
  <si>
    <t xml:space="preserve">Samsung Galaxy S4 Mini</t>
  </si>
  <si>
    <t xml:space="preserve">US-2016-140851</t>
  </si>
  <si>
    <t xml:space="preserve">CA-2015-103373</t>
  </si>
  <si>
    <t xml:space="preserve">Apple iPhone 5</t>
  </si>
  <si>
    <t xml:space="preserve">CA-2018-145884</t>
  </si>
  <si>
    <t xml:space="preserve">Polycom VVX 310 VoIP phone</t>
  </si>
  <si>
    <t xml:space="preserve">CA-2016-131422</t>
  </si>
  <si>
    <t xml:space="preserve">CA-2018-162691</t>
  </si>
  <si>
    <t xml:space="preserve">Bady BDG101FRU Card Printer</t>
  </si>
  <si>
    <t xml:space="preserve">Xerox 1998</t>
  </si>
  <si>
    <t xml:space="preserve">CA-2015-141278</t>
  </si>
  <si>
    <t xml:space="preserve">CA-2018-122693</t>
  </si>
  <si>
    <t xml:space="preserve">CA-2015-117345</t>
  </si>
  <si>
    <t xml:space="preserve">Honeywell Quietcare HEPA Air Cleaner</t>
  </si>
  <si>
    <t xml:space="preserve">CA-2017-157763</t>
  </si>
  <si>
    <t xml:space="preserve">Hon Olson Stacker Stools</t>
  </si>
  <si>
    <t xml:space="preserve">CA-2016-135391</t>
  </si>
  <si>
    <t xml:space="preserve">Dana Fluorescent Magnifying Lamp, White, 36"</t>
  </si>
  <si>
    <t xml:space="preserve">US-2018-113852</t>
  </si>
  <si>
    <t xml:space="preserve">US-2018-158512</t>
  </si>
  <si>
    <t xml:space="preserve">Flat Face Poster Frame</t>
  </si>
  <si>
    <t xml:space="preserve">CA-2018-128370</t>
  </si>
  <si>
    <t xml:space="preserve">CA-2016-160472</t>
  </si>
  <si>
    <t xml:space="preserve">Multi-Use Personal File Cart and Caster Set, Three Stacking Bins</t>
  </si>
  <si>
    <t xml:space="preserve">Xerox 1981</t>
  </si>
  <si>
    <t xml:space="preserve">Tops White Computer Printout Paper</t>
  </si>
  <si>
    <t xml:space="preserve">CA-2015-114643</t>
  </si>
  <si>
    <t xml:space="preserve">US-2018-158218</t>
  </si>
  <si>
    <t xml:space="preserve">Wilson Jones Elliptical Ring 3 1/2" Capacity Binders, 800 sheets</t>
  </si>
  <si>
    <t xml:space="preserve">CA-2016-121608</t>
  </si>
  <si>
    <t xml:space="preserve">Classic Ivory Antique Telephone ZL1810</t>
  </si>
  <si>
    <t xml:space="preserve">US-2018-121251</t>
  </si>
  <si>
    <t xml:space="preserve">Sauder Forest Hills Library with Doors, Woodland Oak Finish</t>
  </si>
  <si>
    <t xml:space="preserve">CA-2015-151078</t>
  </si>
  <si>
    <t xml:space="preserve">US-2017-100839</t>
  </si>
  <si>
    <t xml:space="preserve">Executive Impressions 8-1/2" Career Panel/Partition Cubicle Clock</t>
  </si>
  <si>
    <t xml:space="preserve">US-2018-116659</t>
  </si>
  <si>
    <t xml:space="preserve">Jabra SPEAK 410 Multidevice Speakerphone</t>
  </si>
  <si>
    <t xml:space="preserve">CA-2018-118857</t>
  </si>
  <si>
    <t xml:space="preserve">CA-2016-127110</t>
  </si>
  <si>
    <t xml:space="preserve">Xerox 211</t>
  </si>
  <si>
    <t xml:space="preserve">Tennsco Industrial Shelving</t>
  </si>
  <si>
    <t xml:space="preserve">CA-2017-148201</t>
  </si>
  <si>
    <t xml:space="preserve">CA-2015-116932</t>
  </si>
  <si>
    <t xml:space="preserve">Newell 334</t>
  </si>
  <si>
    <t xml:space="preserve">Hon 30" x 60" Table with Locking Drawer</t>
  </si>
  <si>
    <t xml:space="preserve">CA-2018-142888</t>
  </si>
  <si>
    <t xml:space="preserve">Safco Drafting Table</t>
  </si>
  <si>
    <t xml:space="preserve">CA-2015-147914</t>
  </si>
  <si>
    <t xml:space="preserve">US-2017-112977</t>
  </si>
  <si>
    <t xml:space="preserve">CA-2018-112039</t>
  </si>
  <si>
    <t xml:space="preserve">CA-2018-118885</t>
  </si>
  <si>
    <t xml:space="preserve">US-2018-166611</t>
  </si>
  <si>
    <t xml:space="preserve">CA-2016-109512</t>
  </si>
  <si>
    <t xml:space="preserve">CA-2017-118570</t>
  </si>
  <si>
    <t xml:space="preserve">CA-2018-154718</t>
  </si>
  <si>
    <t xml:space="preserve">Avery 510</t>
  </si>
  <si>
    <t xml:space="preserve">CA-2017-147578</t>
  </si>
  <si>
    <t xml:space="preserve">Ultra Door Pull Handle</t>
  </si>
  <si>
    <t xml:space="preserve">CA-2015-140165</t>
  </si>
  <si>
    <t xml:space="preserve">CA-2015-142587</t>
  </si>
  <si>
    <t xml:space="preserve">CA-2015-157623</t>
  </si>
  <si>
    <t xml:space="preserve">Avery Hi-Liter Fluorescent Desk Style Markers</t>
  </si>
  <si>
    <t xml:space="preserve">CA-2018-145310</t>
  </si>
  <si>
    <t xml:space="preserve">CA-2017-100083</t>
  </si>
  <si>
    <t xml:space="preserve">IBM Multi-Purpose Copy Paper, 8 1/2 x 11", Case</t>
  </si>
  <si>
    <t xml:space="preserve">US-2018-108063</t>
  </si>
  <si>
    <t xml:space="preserve">Newell 309</t>
  </si>
  <si>
    <t xml:space="preserve">CA-2016-109197</t>
  </si>
  <si>
    <t xml:space="preserve">CA-2018-141789</t>
  </si>
  <si>
    <t xml:space="preserve">GBC DocuBind TL300 Electric Binding System</t>
  </si>
  <si>
    <t xml:space="preserve">CA-2015-169775</t>
  </si>
  <si>
    <t xml:space="preserve">Jiffy Padded Mailers with Self-Seal Closure</t>
  </si>
  <si>
    <t xml:space="preserve">GBC DocuBind 200 Manual Binding Machine</t>
  </si>
  <si>
    <t xml:space="preserve">CA-2017-140543</t>
  </si>
  <si>
    <t xml:space="preserve">CA-2017-151141</t>
  </si>
  <si>
    <t xml:space="preserve">SKILCRAFT Telephone Shoulder Rest, 2" x 6.5" x 2.5", Black</t>
  </si>
  <si>
    <t xml:space="preserve">CA-2018-167094</t>
  </si>
  <si>
    <t xml:space="preserve">Global Comet Stacking Armless Chair</t>
  </si>
  <si>
    <t xml:space="preserve">CA-2018-154410</t>
  </si>
  <si>
    <t xml:space="preserve">US-2017-150567</t>
  </si>
  <si>
    <t xml:space="preserve">Pressboard Hanging Data Binders for Unburst Sheets</t>
  </si>
  <si>
    <t xml:space="preserve">CA-2016-157959</t>
  </si>
  <si>
    <t xml:space="preserve">Hand-Finished Solid Wood Document Frame</t>
  </si>
  <si>
    <t xml:space="preserve">CA-2018-105886</t>
  </si>
  <si>
    <t xml:space="preserve">DAX Charcoal/Nickel-Tone Document Frame, 5 x 7</t>
  </si>
  <si>
    <t xml:space="preserve">CA-2017-105963</t>
  </si>
  <si>
    <t xml:space="preserve">CA-2018-121503</t>
  </si>
  <si>
    <t xml:space="preserve">Xerox 1891</t>
  </si>
  <si>
    <t xml:space="preserve">Hewlett-Packard Deskjet 5550 Printer</t>
  </si>
  <si>
    <t xml:space="preserve">CA-2015-103366</t>
  </si>
  <si>
    <t xml:space="preserve">CA-2018-124597</t>
  </si>
  <si>
    <t xml:space="preserve">Avery 474</t>
  </si>
  <si>
    <t xml:space="preserve">CA-2016-105634</t>
  </si>
  <si>
    <t xml:space="preserve">CA-2016-123673</t>
  </si>
  <si>
    <t xml:space="preserve">Panasonic KX T7736-B Digital phone</t>
  </si>
  <si>
    <t xml:space="preserve">US-2018-111423</t>
  </si>
  <si>
    <t xml:space="preserve">GBC DocuBind TL200 Manual Binding Machine</t>
  </si>
  <si>
    <t xml:space="preserve">Global Commerce Series Low-Back Swivel/Tilt Chairs</t>
  </si>
  <si>
    <t xml:space="preserve">CA-2016-125178</t>
  </si>
  <si>
    <t xml:space="preserve">CA-2017-156685</t>
  </si>
  <si>
    <t xml:space="preserve">Cisco SPA 502G IP Phone</t>
  </si>
  <si>
    <t xml:space="preserve">CA-2018-126865</t>
  </si>
  <si>
    <t xml:space="preserve">CA-2018-102834</t>
  </si>
  <si>
    <t xml:space="preserve">US-2017-139710</t>
  </si>
  <si>
    <t xml:space="preserve">Avaya 4621SW VoIP phone</t>
  </si>
  <si>
    <t xml:space="preserve">CA-2018-121538</t>
  </si>
  <si>
    <t xml:space="preserve">US-2018-101539</t>
  </si>
  <si>
    <t xml:space="preserve">Xerox 214</t>
  </si>
  <si>
    <t xml:space="preserve">CA-2017-152121</t>
  </si>
  <si>
    <t xml:space="preserve">Motorola Moto X</t>
  </si>
  <si>
    <t xml:space="preserve">CA-2018-161200</t>
  </si>
  <si>
    <t xml:space="preserve">O'Sullivan 2-Shelf Heavy-Duty Bookcases</t>
  </si>
  <si>
    <t xml:space="preserve">CA-2018-101245</t>
  </si>
  <si>
    <t xml:space="preserve">Enermax Briskie RF Wireless Keyboard and Mouse Combo</t>
  </si>
  <si>
    <t xml:space="preserve">CA-2016-141768</t>
  </si>
  <si>
    <t xml:space="preserve">CA-2017-112109</t>
  </si>
  <si>
    <t xml:space="preserve">GBC Twin Loop Wire Binding Elements</t>
  </si>
  <si>
    <t xml:space="preserve">Perma STOR-ALL Hanging File Box, 13 1/8"W x 12 1/4"D x 10 1/2"H</t>
  </si>
  <si>
    <t xml:space="preserve">CA-2018-144064</t>
  </si>
  <si>
    <t xml:space="preserve">CA-2017-108581</t>
  </si>
  <si>
    <t xml:space="preserve">CA-2018-157987</t>
  </si>
  <si>
    <t xml:space="preserve">BIC Brite Liner Grip Highlighters</t>
  </si>
  <si>
    <t xml:space="preserve">WD My Passport Ultra 2TB Portable External Hard Drive</t>
  </si>
  <si>
    <t xml:space="preserve">CA-2018-110905</t>
  </si>
  <si>
    <t xml:space="preserve">Holmes Replacement Filter for HEPA Air Cleaner, Medium Room</t>
  </si>
  <si>
    <t xml:space="preserve">Imation Clip USB flash drive - 8 GB</t>
  </si>
  <si>
    <t xml:space="preserve">Newell 3-Hole Punched Plastic Slotted Magazine Holders for Binders</t>
  </si>
  <si>
    <t xml:space="preserve">Acco 6 Outlet Guardian Standard Surge Suppressor</t>
  </si>
  <si>
    <t xml:space="preserve">CA-2018-165841</t>
  </si>
  <si>
    <t xml:space="preserve">Acme Hot Forged Carbon Steel Scissors with Nickel-Plated Handles, 3 7/8" Cut, 8"L</t>
  </si>
  <si>
    <t xml:space="preserve">CA-2018-117485</t>
  </si>
  <si>
    <t xml:space="preserve">CA-2018-140242</t>
  </si>
  <si>
    <t xml:space="preserve">CA-2015-148950</t>
  </si>
  <si>
    <t xml:space="preserve">Avery Heavy-Duty EZD View Binder with Locking Rings</t>
  </si>
  <si>
    <t xml:space="preserve">Belkin Standard 104 key USB Keyboard</t>
  </si>
  <si>
    <t xml:space="preserve">CA-2015-110408</t>
  </si>
  <si>
    <t xml:space="preserve">Avaya IP Phone 1140E VoIP phone</t>
  </si>
  <si>
    <t xml:space="preserve">Global Wood Trimmed Manager's Task Chair, Khaki</t>
  </si>
  <si>
    <t xml:space="preserve">CA-2016-109939</t>
  </si>
  <si>
    <t xml:space="preserve">Newell 321</t>
  </si>
  <si>
    <t xml:space="preserve">CA-2017-112669</t>
  </si>
  <si>
    <t xml:space="preserve">CA-2016-119592</t>
  </si>
  <si>
    <t xml:space="preserve">CA-2015-122749</t>
  </si>
  <si>
    <t xml:space="preserve">Jabra Supreme Plus Driver Edition Headset</t>
  </si>
  <si>
    <t xml:space="preserve">CA-2015-164721</t>
  </si>
  <si>
    <t xml:space="preserve">CA-2017-147417</t>
  </si>
  <si>
    <t xml:space="preserve">CA-2016-127509</t>
  </si>
  <si>
    <t xml:space="preserve">Binder Posts</t>
  </si>
  <si>
    <t xml:space="preserve">Bevis Round Conference Table Top &amp; Single Column Base</t>
  </si>
  <si>
    <t xml:space="preserve">Xerox 1978</t>
  </si>
  <si>
    <t xml:space="preserve">CA-2018-111374</t>
  </si>
  <si>
    <t xml:space="preserve">CA-2018-133648</t>
  </si>
  <si>
    <t xml:space="preserve">Eldon Spacemaker Box, Quick-Snap Lid, Clear</t>
  </si>
  <si>
    <t xml:space="preserve">Plymouth Boxed Rubber Bands by Plymouth</t>
  </si>
  <si>
    <t xml:space="preserve">US-2018-147221</t>
  </si>
  <si>
    <t xml:space="preserve">3.6 Cubic Foot Counter Height Office Refrigerator</t>
  </si>
  <si>
    <t xml:space="preserve">CA-2015-131905</t>
  </si>
  <si>
    <t xml:space="preserve">CA-2018-166128</t>
  </si>
  <si>
    <t xml:space="preserve">CA-2018-163510</t>
  </si>
  <si>
    <t xml:space="preserve">US-2018-143028</t>
  </si>
  <si>
    <t xml:space="preserve">CA-2015-111150</t>
  </si>
  <si>
    <t xml:space="preserve">CA-2018-165386</t>
  </si>
  <si>
    <t xml:space="preserve">O'Sullivan Elevations Bookcase, Cherry Finish</t>
  </si>
  <si>
    <t xml:space="preserve">CA-2015-116407</t>
  </si>
  <si>
    <t xml:space="preserve">CA-2016-155761</t>
  </si>
  <si>
    <t xml:space="preserve">Eldon ProFile File 'N Store Portable File Tub Letter/Legal Size Black</t>
  </si>
  <si>
    <t xml:space="preserve">CA-2017-145905</t>
  </si>
  <si>
    <t xml:space="preserve">Southworth Parchment Paper &amp; Envelopes</t>
  </si>
  <si>
    <t xml:space="preserve">CA-2016-113110</t>
  </si>
  <si>
    <t xml:space="preserve">CA-2017-168354</t>
  </si>
  <si>
    <t xml:space="preserve">US-2018-111241</t>
  </si>
  <si>
    <t xml:space="preserve">CA-2016-114237</t>
  </si>
  <si>
    <t xml:space="preserve">CA-2017-113516</t>
  </si>
  <si>
    <t xml:space="preserve">CA-2016-117961</t>
  </si>
  <si>
    <t xml:space="preserve">Tennsco Lockers, Sand</t>
  </si>
  <si>
    <t xml:space="preserve">CA-2017-128923</t>
  </si>
  <si>
    <t xml:space="preserve">CA-2018-162481</t>
  </si>
  <si>
    <t xml:space="preserve">CA-2016-119214</t>
  </si>
  <si>
    <t xml:space="preserve">CA-2016-122287</t>
  </si>
  <si>
    <t xml:space="preserve">Xerox 1922</t>
  </si>
  <si>
    <t xml:space="preserve">CA-2016-104493</t>
  </si>
  <si>
    <t xml:space="preserve">GBC Personal VeloBind Strips</t>
  </si>
  <si>
    <t xml:space="preserve">US-2018-158946</t>
  </si>
  <si>
    <t xml:space="preserve">CA-2015-129168</t>
  </si>
  <si>
    <t xml:space="preserve">CA-2017-131835</t>
  </si>
  <si>
    <t xml:space="preserve">CA-2016-142237</t>
  </si>
  <si>
    <t xml:space="preserve">Novimex Fabric Task Chair</t>
  </si>
  <si>
    <t xml:space="preserve">Master Big Foot Doorstop, Beige</t>
  </si>
  <si>
    <t xml:space="preserve">CA-2017-136434</t>
  </si>
  <si>
    <t xml:space="preserve">CA-2018-120376</t>
  </si>
  <si>
    <t xml:space="preserve">Microsoft Wireless Mobile Mouse 4000</t>
  </si>
  <si>
    <t xml:space="preserve">CA-2015-106439</t>
  </si>
  <si>
    <t xml:space="preserve">Letter/Legal File Tote with Clear Snap-On Lid, Black Granite</t>
  </si>
  <si>
    <t xml:space="preserve">Avery Framed View Binder, EZD Ring (Locking), Navy, 1 1/2"</t>
  </si>
  <si>
    <t xml:space="preserve">Xerox 1952</t>
  </si>
  <si>
    <t xml:space="preserve">Fellowes Twister Kit, Gray/Clear, 3/pkg</t>
  </si>
  <si>
    <t xml:space="preserve">CA-2016-133452</t>
  </si>
  <si>
    <t xml:space="preserve">Plantronics Audio 478 Stereo USB Headset</t>
  </si>
  <si>
    <t xml:space="preserve">Hon 94000 Series Round Tables</t>
  </si>
  <si>
    <t xml:space="preserve">CA-2017-146521</t>
  </si>
  <si>
    <t xml:space="preserve">US-2018-110996</t>
  </si>
  <si>
    <t xml:space="preserve">CA-2017-129693</t>
  </si>
  <si>
    <t xml:space="preserve">CA-2018-122504</t>
  </si>
  <si>
    <t xml:space="preserve">Anker Ultra-Slim Mini Bluetooth 3.0 Wireless Keyboard</t>
  </si>
  <si>
    <t xml:space="preserve">Plantronics CS 50-USB - headset - Convertible, Monaural</t>
  </si>
  <si>
    <t xml:space="preserve">CA-2015-131051</t>
  </si>
  <si>
    <t xml:space="preserve">CA-2018-140676</t>
  </si>
  <si>
    <t xml:space="preserve">CA-2016-120103</t>
  </si>
  <si>
    <t xml:space="preserve">Computer Printout Paper with Letter-Trim Perforations</t>
  </si>
  <si>
    <t xml:space="preserve">CA-2018-104647</t>
  </si>
  <si>
    <t xml:space="preserve">CA-2015-110352</t>
  </si>
  <si>
    <t xml:space="preserve">CA-2017-140501</t>
  </si>
  <si>
    <t xml:space="preserve">Avery 52</t>
  </si>
  <si>
    <t xml:space="preserve">Translucent Push Pins by OIC</t>
  </si>
  <si>
    <t xml:space="preserve">CA-2016-139290</t>
  </si>
  <si>
    <t xml:space="preserve">Avery 507</t>
  </si>
  <si>
    <t xml:space="preserve">CA-2018-166142</t>
  </si>
  <si>
    <t xml:space="preserve">CA-2015-145926</t>
  </si>
  <si>
    <t xml:space="preserve">CA-2016-149678</t>
  </si>
  <si>
    <t xml:space="preserve">US-2016-164357</t>
  </si>
  <si>
    <t xml:space="preserve">Newell 349</t>
  </si>
  <si>
    <t xml:space="preserve">US-2017-146570</t>
  </si>
  <si>
    <t xml:space="preserve">GBC DocuBind P50 Personal Binding Machine</t>
  </si>
  <si>
    <t xml:space="preserve">Boston KS Multi-Size Manual Pencil Sharpener</t>
  </si>
  <si>
    <t xml:space="preserve">CA-2018-124401</t>
  </si>
  <si>
    <t xml:space="preserve">US-2015-140116</t>
  </si>
  <si>
    <t xml:space="preserve">Tennsco 6- and 18-Compartment Lockers</t>
  </si>
  <si>
    <t xml:space="preserve">CA-2015-123295</t>
  </si>
  <si>
    <t xml:space="preserve">CA-2018-167101</t>
  </si>
  <si>
    <t xml:space="preserve">Xerox 1888</t>
  </si>
  <si>
    <t xml:space="preserve">US-2015-167633</t>
  </si>
  <si>
    <t xml:space="preserve">US-2015-152723</t>
  </si>
  <si>
    <t xml:space="preserve">CA-2016-164882</t>
  </si>
  <si>
    <t xml:space="preserve">Newell 308</t>
  </si>
  <si>
    <t xml:space="preserve">Polycom SoundStation2 EX Conference phone</t>
  </si>
  <si>
    <t xml:space="preserve">Mobile Personal File Cube</t>
  </si>
  <si>
    <t xml:space="preserve">DMI Eclipse Executive Suite Bookcases</t>
  </si>
  <si>
    <t xml:space="preserve">CA-2016-159786</t>
  </si>
  <si>
    <t xml:space="preserve">CA-2017-130267</t>
  </si>
  <si>
    <t xml:space="preserve">CA-2018-155460</t>
  </si>
  <si>
    <t xml:space="preserve">US-2018-168690</t>
  </si>
  <si>
    <t xml:space="preserve">CA-2018-158246</t>
  </si>
  <si>
    <t xml:space="preserve">CA-2018-167381</t>
  </si>
  <si>
    <t xml:space="preserve">CA-2018-144862</t>
  </si>
  <si>
    <t xml:space="preserve">Quality Park Security Envelopes</t>
  </si>
  <si>
    <t xml:space="preserve">Belkin SportFit Armband For iPhone 5s/5c, Fuchsia</t>
  </si>
  <si>
    <t xml:space="preserve">CA-2015-126032</t>
  </si>
  <si>
    <t xml:space="preserve">CA-2016-134859</t>
  </si>
  <si>
    <t xml:space="preserve">DataProducts Ampli Magnifier Task Lamp, Black,</t>
  </si>
  <si>
    <t xml:space="preserve">US-2015-114188</t>
  </si>
  <si>
    <t xml:space="preserve">Acco 6 Outlet Guardian Basic Surge Suppressor</t>
  </si>
  <si>
    <t xml:space="preserve">Sanford Colorific Scented Colored Pencils, 12/Pack</t>
  </si>
  <si>
    <t xml:space="preserve">CA-2016-156524</t>
  </si>
  <si>
    <t xml:space="preserve">Message Book, Phone, Wirebound Standard Line Memo, 2 3/4" X 5"</t>
  </si>
  <si>
    <t xml:space="preserve">CA-2016-122210</t>
  </si>
  <si>
    <t xml:space="preserve">Motorla HX550 Universal Bluetooth Headset</t>
  </si>
  <si>
    <t xml:space="preserve">CA-2016-156377</t>
  </si>
  <si>
    <t xml:space="preserve">Eldon Expressions Wood Desk Accessories, Oak</t>
  </si>
  <si>
    <t xml:space="preserve">US-2018-157896</t>
  </si>
  <si>
    <t xml:space="preserve">CA-2015-159520</t>
  </si>
  <si>
    <t xml:space="preserve">Acme Office Executive Series Stainless Steel Trimmers</t>
  </si>
  <si>
    <t xml:space="preserve">Chromcraft Bull-Nose Wood 48" x 96" Rectangular Conference Tables</t>
  </si>
  <si>
    <t xml:space="preserve">CA-2017-155481</t>
  </si>
  <si>
    <t xml:space="preserve">US-2017-152051</t>
  </si>
  <si>
    <t xml:space="preserve">CA-2015-141607</t>
  </si>
  <si>
    <t xml:space="preserve">CA-2018-102771</t>
  </si>
  <si>
    <t xml:space="preserve">Spigen Samsung Galaxy S5 Case Wallet</t>
  </si>
  <si>
    <t xml:space="preserve">US-2018-139969</t>
  </si>
  <si>
    <t xml:space="preserve">CA-2015-167360</t>
  </si>
  <si>
    <t xml:space="preserve">CA-2016-123505</t>
  </si>
  <si>
    <t xml:space="preserve">CA-2017-117282</t>
  </si>
  <si>
    <t xml:space="preserve">US-2017-120460</t>
  </si>
  <si>
    <t xml:space="preserve">CA-2017-111115</t>
  </si>
  <si>
    <t xml:space="preserve">CA-2015-124646</t>
  </si>
  <si>
    <t xml:space="preserve">CA-2018-148166</t>
  </si>
  <si>
    <t xml:space="preserve">Newell 33</t>
  </si>
  <si>
    <t xml:space="preserve">CA-2017-159737</t>
  </si>
  <si>
    <t xml:space="preserve">CA-2017-141019</t>
  </si>
  <si>
    <t xml:space="preserve">CA-2017-101938</t>
  </si>
  <si>
    <t xml:space="preserve">Panasonic KP-350BK Electric Pencil Sharpener with Auto Stop</t>
  </si>
  <si>
    <t xml:space="preserve">CA-2018-166296</t>
  </si>
  <si>
    <t xml:space="preserve">CA-2017-154018</t>
  </si>
  <si>
    <t xml:space="preserve">Array Memo Cubes</t>
  </si>
  <si>
    <t xml:space="preserve">CA-2018-117870</t>
  </si>
  <si>
    <t xml:space="preserve">US-2018-137491</t>
  </si>
  <si>
    <t xml:space="preserve">CA-2015-152296</t>
  </si>
  <si>
    <t xml:space="preserve">Wilson Jones data.warehouse D-Ring Binders with DublLock</t>
  </si>
  <si>
    <t xml:space="preserve">CA-2017-112025</t>
  </si>
  <si>
    <t xml:space="preserve">CA-2016-132507</t>
  </si>
  <si>
    <t xml:space="preserve">CA-2017-125738</t>
  </si>
  <si>
    <t xml:space="preserve">Xerox 1982</t>
  </si>
  <si>
    <t xml:space="preserve">CA-2017-128818</t>
  </si>
  <si>
    <t xml:space="preserve">Hon Mobius Operator's Chair</t>
  </si>
  <si>
    <t xml:space="preserve">CA-2018-124576</t>
  </si>
  <si>
    <t xml:space="preserve">CA-2017-101378</t>
  </si>
  <si>
    <t xml:space="preserve">CA-2018-143063</t>
  </si>
  <si>
    <t xml:space="preserve">CA-2017-118913</t>
  </si>
  <si>
    <t xml:space="preserve">Fellowes Mighty 8 Compact Surge Protector</t>
  </si>
  <si>
    <t xml:space="preserve">CA-2017-128412</t>
  </si>
  <si>
    <t xml:space="preserve">Harmony HEPA Quiet Air Purifiers</t>
  </si>
  <si>
    <t xml:space="preserve">CA-2017-136483</t>
  </si>
  <si>
    <t xml:space="preserve">CA-2015-163013</t>
  </si>
  <si>
    <t xml:space="preserve">CA-2016-135363</t>
  </si>
  <si>
    <t xml:space="preserve">US-2015-165659</t>
  </si>
  <si>
    <t xml:space="preserve">CA-2016-138002</t>
  </si>
  <si>
    <t xml:space="preserve">Howard Miller 16" Diameter Gallery Wall Clock</t>
  </si>
  <si>
    <t xml:space="preserve">CA-2016-128860</t>
  </si>
  <si>
    <t xml:space="preserve">Eldon Executive Woodline II Desk Accessories, Mahogany</t>
  </si>
  <si>
    <t xml:space="preserve">CA-2017-164350</t>
  </si>
  <si>
    <t xml:space="preserve">Boston Model 1800 Electric Pencil Sharpener, Gray</t>
  </si>
  <si>
    <t xml:space="preserve">US-2015-103905</t>
  </si>
  <si>
    <t xml:space="preserve">CA-2016-129854</t>
  </si>
  <si>
    <t xml:space="preserve">CA-2015-125556</t>
  </si>
  <si>
    <t xml:space="preserve">Polycom SoundPoint Pro SE-225 Corded phone</t>
  </si>
  <si>
    <t xml:space="preserve">CA-2017-162313</t>
  </si>
  <si>
    <t xml:space="preserve">Euro-Pro Shark Turbo Vacuum</t>
  </si>
  <si>
    <t xml:space="preserve">CA-2018-107874</t>
  </si>
  <si>
    <t xml:space="preserve">CA-2018-129378</t>
  </si>
  <si>
    <t xml:space="preserve">Metal Folding Chairs, Beige, 4/Carton</t>
  </si>
  <si>
    <t xml:space="preserve">CA-2015-151953</t>
  </si>
  <si>
    <t xml:space="preserve">Nontoxic Chalk</t>
  </si>
  <si>
    <t xml:space="preserve">CA-2018-130841</t>
  </si>
  <si>
    <t xml:space="preserve">CA-2016-131884</t>
  </si>
  <si>
    <t xml:space="preserve">CA-2018-121909</t>
  </si>
  <si>
    <t xml:space="preserve">Xerox 1991</t>
  </si>
  <si>
    <t xml:space="preserve">CA-2017-106383</t>
  </si>
  <si>
    <t xml:space="preserve">Atlantic Metals Mobile 2-Shelf Bookcases, Custom Colors</t>
  </si>
  <si>
    <t xml:space="preserve">CA-2018-130771</t>
  </si>
  <si>
    <t xml:space="preserve">CA-2017-139157</t>
  </si>
  <si>
    <t xml:space="preserve">CA-2015-128055</t>
  </si>
  <si>
    <t xml:space="preserve">Fellowes Advanced Computer Series Surge Protectors</t>
  </si>
  <si>
    <t xml:space="preserve">CA-2018-157091</t>
  </si>
  <si>
    <t xml:space="preserve">CA-2018-132122</t>
  </si>
  <si>
    <t xml:space="preserve">Recycled Steel Personal File for Hanging File Folders</t>
  </si>
  <si>
    <t xml:space="preserve">CA-2016-123232</t>
  </si>
  <si>
    <t xml:space="preserve">HTC One</t>
  </si>
  <si>
    <t xml:space="preserve">CA-2018-104066</t>
  </si>
  <si>
    <t xml:space="preserve">Vermont</t>
  </si>
  <si>
    <t xml:space="preserve">CA-2016-145849</t>
  </si>
  <si>
    <t xml:space="preserve">Manco Dry-Lighter Erasable Highlighter</t>
  </si>
  <si>
    <t xml:space="preserve">CA-2017-122322</t>
  </si>
  <si>
    <t xml:space="preserve">Fiskars Home &amp; Office Scissors</t>
  </si>
  <si>
    <t xml:space="preserve">CA-2018-166849</t>
  </si>
  <si>
    <t xml:space="preserve">Eldon Cleatmat Chair Mats for Medium Pile Carpets</t>
  </si>
  <si>
    <t xml:space="preserve">CA-2017-146633</t>
  </si>
  <si>
    <t xml:space="preserve">Avery Self-Adhesive Photo Pockets for Polaroid Photos</t>
  </si>
  <si>
    <t xml:space="preserve">US-2017-126893</t>
  </si>
  <si>
    <t xml:space="preserve">CA-2018-103380</t>
  </si>
  <si>
    <t xml:space="preserve">CA-2016-116092</t>
  </si>
  <si>
    <t xml:space="preserve">Xerox 1959</t>
  </si>
  <si>
    <t xml:space="preserve">Kensington 6 Outlet MasterPiece HOMEOFFICE Power Control Center</t>
  </si>
  <si>
    <t xml:space="preserve">Xerox 22</t>
  </si>
  <si>
    <t xml:space="preserve">CA-2017-117849</t>
  </si>
  <si>
    <t xml:space="preserve">CA-2016-169201</t>
  </si>
  <si>
    <t xml:space="preserve">CA-2017-164091</t>
  </si>
  <si>
    <t xml:space="preserve">Maine</t>
  </si>
  <si>
    <t xml:space="preserve">Wi-Ex zBoost YX540 Cellular Phone Signal Booster</t>
  </si>
  <si>
    <t xml:space="preserve">CA-2018-105214</t>
  </si>
  <si>
    <t xml:space="preserve">Wirebound Message Books, Four 2 3/4" x 5" Forms per Page, 600 Sets per Book</t>
  </si>
  <si>
    <t xml:space="preserve">CA-2016-117611</t>
  </si>
  <si>
    <t xml:space="preserve">US-2016-137960</t>
  </si>
  <si>
    <t xml:space="preserve">CA-2018-122994</t>
  </si>
  <si>
    <t xml:space="preserve">CA-2017-131065</t>
  </si>
  <si>
    <t xml:space="preserve">Logitech diNovo Edge Keyboard</t>
  </si>
  <si>
    <t xml:space="preserve">CA-2018-149146</t>
  </si>
  <si>
    <t xml:space="preserve">Xerox 1989</t>
  </si>
  <si>
    <t xml:space="preserve">CA-2018-137470</t>
  </si>
  <si>
    <t xml:space="preserve">Xerox 1984</t>
  </si>
  <si>
    <t xml:space="preserve">CA-2018-105480</t>
  </si>
  <si>
    <t xml:space="preserve">Xerox 227</t>
  </si>
  <si>
    <t xml:space="preserve">CA-2018-164917</t>
  </si>
  <si>
    <t xml:space="preserve">CA-2016-102036</t>
  </si>
  <si>
    <t xml:space="preserve">Fellowes Bases and Tops For Staxonsteel/High-Stak Systems</t>
  </si>
  <si>
    <t xml:space="preserve">CA-2016-142944</t>
  </si>
  <si>
    <t xml:space="preserve">Deflect-o Glass Clear Studded Chair Mats</t>
  </si>
  <si>
    <t xml:space="preserve">Canon PC1060 Personal Laser Copier</t>
  </si>
  <si>
    <t xml:space="preserve">CA-2015-157882</t>
  </si>
  <si>
    <t xml:space="preserve">Bevis Round Conference Room Tables and Bases</t>
  </si>
  <si>
    <t xml:space="preserve">CA-2015-104283</t>
  </si>
  <si>
    <t xml:space="preserve">CA-2018-142622</t>
  </si>
  <si>
    <t xml:space="preserve">CA-2017-132143</t>
  </si>
  <si>
    <t xml:space="preserve">CA-2016-153108</t>
  </si>
  <si>
    <t xml:space="preserve">CA-2017-112676</t>
  </si>
  <si>
    <t xml:space="preserve">Xerox 1965</t>
  </si>
  <si>
    <t xml:space="preserve">CA-2018-165687</t>
  </si>
  <si>
    <t xml:space="preserve">Bionaire 99.97% HEPA Air Cleaner</t>
  </si>
  <si>
    <t xml:space="preserve">US-2018-112928</t>
  </si>
  <si>
    <t xml:space="preserve">Eureka Sanitaire  Multi-Pro Heavy-Duty Upright, Disposable Bags</t>
  </si>
  <si>
    <t xml:space="preserve">CA-2018-143343</t>
  </si>
  <si>
    <t xml:space="preserve">CA-2018-115154</t>
  </si>
  <si>
    <t xml:space="preserve">Balt Solid Wood Round Tables</t>
  </si>
  <si>
    <t xml:space="preserve">CA-2016-149342</t>
  </si>
  <si>
    <t xml:space="preserve">CA-2016-130995</t>
  </si>
  <si>
    <t xml:space="preserve">CA-2018-127929</t>
  </si>
  <si>
    <t xml:space="preserve">CA-2016-113145</t>
  </si>
  <si>
    <t xml:space="preserve">Plantronics MX500i Earset</t>
  </si>
  <si>
    <t xml:space="preserve">CA-2015-162362</t>
  </si>
  <si>
    <t xml:space="preserve">CA-2017-106558</t>
  </si>
  <si>
    <t xml:space="preserve">CA-2018-157931</t>
  </si>
  <si>
    <t xml:space="preserve">CA-2017-115574</t>
  </si>
  <si>
    <t xml:space="preserve">CA-2016-160794</t>
  </si>
  <si>
    <t xml:space="preserve">CA-2018-116225</t>
  </si>
  <si>
    <t xml:space="preserve">US-2018-120418</t>
  </si>
  <si>
    <t xml:space="preserve">CA-2018-122035</t>
  </si>
  <si>
    <t xml:space="preserve">South Dakota</t>
  </si>
  <si>
    <t xml:space="preserve">Logitech G35 7.1-Channel Surround Sound Headset</t>
  </si>
  <si>
    <t xml:space="preserve">CA-2016-117828</t>
  </si>
  <si>
    <t xml:space="preserve">CA-2018-165491</t>
  </si>
  <si>
    <t xml:space="preserve">Imation Secure Drive + Hardware Encrypted USB flash drive - 16 GB</t>
  </si>
  <si>
    <t xml:space="preserve">CA-2016-109470</t>
  </si>
  <si>
    <t xml:space="preserve">CA-2016-105102</t>
  </si>
  <si>
    <t xml:space="preserve">CA-2018-138422</t>
  </si>
  <si>
    <t xml:space="preserve">Wausau Papers Astrobrights Colored Envelopes</t>
  </si>
  <si>
    <t xml:space="preserve">US-2016-147739</t>
  </si>
  <si>
    <t xml:space="preserve">Tenex Antistatic Computer Chair Mats</t>
  </si>
  <si>
    <t xml:space="preserve">CA-2017-155187</t>
  </si>
  <si>
    <t xml:space="preserve">REDIFORM Incoming/Outgoing Call Register, 11" X 8 1/2", 100 Messages</t>
  </si>
  <si>
    <t xml:space="preserve">CA-2018-169285</t>
  </si>
  <si>
    <t xml:space="preserve">CA-2015-140886</t>
  </si>
  <si>
    <t xml:space="preserve">CA-2018-152695</t>
  </si>
  <si>
    <t xml:space="preserve">Tripp Lite Isotel 6 Outlet Surge Protector with Fax/Modem Protection</t>
  </si>
  <si>
    <t xml:space="preserve">CA-2015-110639</t>
  </si>
  <si>
    <t xml:space="preserve">Xerox 1994</t>
  </si>
  <si>
    <t xml:space="preserve">CA-2015-121727</t>
  </si>
  <si>
    <t xml:space="preserve">CA-2017-137736</t>
  </si>
  <si>
    <t xml:space="preserve">US-2015-143231</t>
  </si>
  <si>
    <t xml:space="preserve">Nu-Dell Executive Frame</t>
  </si>
  <si>
    <t xml:space="preserve">US-2015-155894</t>
  </si>
  <si>
    <t xml:space="preserve">CA-2017-119025</t>
  </si>
  <si>
    <t xml:space="preserve">Belkin 5 Outlet SurgeMaster Power Centers</t>
  </si>
  <si>
    <t xml:space="preserve">CA-2017-159373</t>
  </si>
  <si>
    <t xml:space="preserve">TOPS Carbonless Receipt Book, Four 2-3/4 x 7-1/4 Money Receipts per Page</t>
  </si>
  <si>
    <t xml:space="preserve">Insertable Tab Indexes For Data Binders</t>
  </si>
  <si>
    <t xml:space="preserve">CA-2018-109701</t>
  </si>
  <si>
    <t xml:space="preserve">Satellite Sectional Post Binders</t>
  </si>
  <si>
    <t xml:space="preserve">CA-2016-111514</t>
  </si>
  <si>
    <t xml:space="preserve">Memorex Micro Travel Drive 32 GB</t>
  </si>
  <si>
    <t xml:space="preserve">Lexmark S315 Color Inkjet Printer</t>
  </si>
  <si>
    <t xml:space="preserve">US-2015-148838</t>
  </si>
  <si>
    <t xml:space="preserve">Xerox 1926</t>
  </si>
  <si>
    <t xml:space="preserve">Xerox 1918</t>
  </si>
  <si>
    <t xml:space="preserve">CA-2018-136497</t>
  </si>
  <si>
    <t xml:space="preserve">SpineVue Locking Slant-D Ring Binders by Cardinal</t>
  </si>
  <si>
    <t xml:space="preserve">US-2017-108637</t>
  </si>
  <si>
    <t xml:space="preserve">Eureka The Boss Lite 10-Amp Upright Vacuum, Blue</t>
  </si>
  <si>
    <t xml:space="preserve">CA-2015-102295</t>
  </si>
  <si>
    <t xml:space="preserve">Global Leather &amp; Oak Executive Chair, Burgundy</t>
  </si>
  <si>
    <t xml:space="preserve">CA-2018-123659</t>
  </si>
  <si>
    <t xml:space="preserve">US-2017-129469</t>
  </si>
  <si>
    <t xml:space="preserve">Rubbermaid ClusterMat Chairmats, Mat Size- 66" x 60", Lip 20" x 11" -90 Degree Angle</t>
  </si>
  <si>
    <t xml:space="preserve">Dixon Ticonderoga Maple Cedar Pencil, #2</t>
  </si>
  <si>
    <t xml:space="preserve">CA-2018-155152</t>
  </si>
  <si>
    <t xml:space="preserve">CA-2017-159940</t>
  </si>
  <si>
    <t xml:space="preserve">Acco Hot Clips Clips to Go</t>
  </si>
  <si>
    <t xml:space="preserve">CA-2018-119669</t>
  </si>
  <si>
    <t xml:space="preserve">US-2015-164616</t>
  </si>
  <si>
    <t xml:space="preserve">Acme Kleencut Forged Steel Scissors</t>
  </si>
  <si>
    <t xml:space="preserve">CA-2016-148628</t>
  </si>
  <si>
    <t xml:space="preserve">CA-2017-118052</t>
  </si>
  <si>
    <t xml:space="preserve">Xerox 1951</t>
  </si>
  <si>
    <t xml:space="preserve">DAX Solid Wood Frames</t>
  </si>
  <si>
    <t xml:space="preserve">US-2018-117534</t>
  </si>
  <si>
    <t xml:space="preserve">Acco Smartsocket Color-Coded Six-Outlet AC Adapter Model Surge Protectors</t>
  </si>
  <si>
    <t xml:space="preserve">Clearsounds A400</t>
  </si>
  <si>
    <t xml:space="preserve">Hewlett Packard 310 Color Digital Copier</t>
  </si>
  <si>
    <t xml:space="preserve">CA-2016-145065</t>
  </si>
  <si>
    <t xml:space="preserve">Recycled Premium Regency Composition Covers</t>
  </si>
  <si>
    <t xml:space="preserve">US-2016-127040</t>
  </si>
  <si>
    <t xml:space="preserve">Xerox 219</t>
  </si>
  <si>
    <t xml:space="preserve">Xerox 1903</t>
  </si>
  <si>
    <t xml:space="preserve">Logitech VX Revolution Cordless Laser Mouse for Notebooks (Black)</t>
  </si>
  <si>
    <t xml:space="preserve">CA-2017-128111</t>
  </si>
  <si>
    <t xml:space="preserve">CA-2016-137897</t>
  </si>
  <si>
    <t xml:space="preserve">CA-2018-169264</t>
  </si>
  <si>
    <t xml:space="preserve">CA-2018-147361</t>
  </si>
  <si>
    <t xml:space="preserve">CA-2018-145877</t>
  </si>
  <si>
    <t xml:space="preserve">US-2017-110170</t>
  </si>
  <si>
    <t xml:space="preserve">O'Sullivan Plantations 2-Door Library in Landvery Oak</t>
  </si>
  <si>
    <t xml:space="preserve">CA-2018-108574</t>
  </si>
  <si>
    <t xml:space="preserve">CA-2018-144589</t>
  </si>
  <si>
    <t xml:space="preserve">Panasonic KX-TG9541B DECT 6.0 Digital 2-Line Expandable Cordless Phone With Digital Answering System</t>
  </si>
  <si>
    <t xml:space="preserve">CA-2018-155985</t>
  </si>
  <si>
    <t xml:space="preserve">CA-2015-162684</t>
  </si>
  <si>
    <t xml:space="preserve">CA-2016-142041</t>
  </si>
  <si>
    <t xml:space="preserve">CA-2015-151295</t>
  </si>
  <si>
    <t xml:space="preserve">CA-2017-156300</t>
  </si>
  <si>
    <t xml:space="preserve">CA-2016-146087</t>
  </si>
  <si>
    <t xml:space="preserve">CA-2018-168655</t>
  </si>
  <si>
    <t xml:space="preserve">CA-2017-107202</t>
  </si>
  <si>
    <t xml:space="preserve">Panasonic KX MB2061 Multifunction Printer</t>
  </si>
  <si>
    <t xml:space="preserve">CA-2018-159597</t>
  </si>
  <si>
    <t xml:space="preserve">Razer Kraken 7.1 Surround Sound Over Ear USB Gaming Headset</t>
  </si>
  <si>
    <t xml:space="preserve">CA-2017-155551</t>
  </si>
  <si>
    <t xml:space="preserve">US-2018-147669</t>
  </si>
  <si>
    <t xml:space="preserve">Hon Rectangular Conference Tables</t>
  </si>
  <si>
    <t xml:space="preserve">CA-2017-169922</t>
  </si>
  <si>
    <t xml:space="preserve">Computer Printout Index Tabs</t>
  </si>
  <si>
    <t xml:space="preserve">GBC Wire Binding Combs</t>
  </si>
  <si>
    <t xml:space="preserve">CA-2018-100748</t>
  </si>
  <si>
    <t xml:space="preserve">CA-2018-129805</t>
  </si>
  <si>
    <t xml:space="preserve">CA-2015-148586</t>
  </si>
  <si>
    <t xml:space="preserve">Iceberg Nesting Folding Chair, 19w x 6d x 43h</t>
  </si>
  <si>
    <t xml:space="preserve">US-2018-112613</t>
  </si>
  <si>
    <t xml:space="preserve">CA-2016-154746</t>
  </si>
  <si>
    <t xml:space="preserve">Honeywell Enviracaire Portable HEPA Air Cleaner for 16' x 20' Room</t>
  </si>
  <si>
    <t xml:space="preserve">CA-2018-140053</t>
  </si>
  <si>
    <t xml:space="preserve">CA-2015-164210</t>
  </si>
  <si>
    <t xml:space="preserve">Bevis Rectangular Conference Tables</t>
  </si>
  <si>
    <t xml:space="preserve">CA-2018-139948</t>
  </si>
  <si>
    <t xml:space="preserve">CA-2017-146934</t>
  </si>
  <si>
    <t xml:space="preserve">Ampad #10 Peel &amp; Seel Holiday Envelopes</t>
  </si>
  <si>
    <t xml:space="preserve">CA-2016-100573</t>
  </si>
  <si>
    <t xml:space="preserve">CA-2017-119165</t>
  </si>
  <si>
    <t xml:space="preserve">CA-2016-128027</t>
  </si>
  <si>
    <t xml:space="preserve">CA-2017-140207</t>
  </si>
  <si>
    <t xml:space="preserve">Cardinal Holdit Data Disk Pockets</t>
  </si>
  <si>
    <t xml:space="preserve">CA-2018-140949</t>
  </si>
  <si>
    <t xml:space="preserve">Avery 496</t>
  </si>
  <si>
    <t xml:space="preserve">CA-2018-138548</t>
  </si>
  <si>
    <t xml:space="preserve">CA-2016-142419</t>
  </si>
  <si>
    <t xml:space="preserve">CA-2018-148691</t>
  </si>
  <si>
    <t xml:space="preserve">CA-2018-128755</t>
  </si>
  <si>
    <t xml:space="preserve">Black Print Carbonless Snap-Off Rapid Letter, 8 1/2" x 7"</t>
  </si>
  <si>
    <t xml:space="preserve">Xerox 23</t>
  </si>
  <si>
    <t xml:space="preserve">US-2017-135923</t>
  </si>
  <si>
    <t xml:space="preserve">Eldon Pizzaz Desk Accessories</t>
  </si>
  <si>
    <t xml:space="preserve">Sauder Forest Hills Library, Woodland Oak Finish</t>
  </si>
  <si>
    <t xml:space="preserve">CA-2017-114972</t>
  </si>
  <si>
    <t xml:space="preserve">Global Deluxe High-Back Office Chair in Storm</t>
  </si>
  <si>
    <t xml:space="preserve">Kensington K72356US Mouse-in-a-Box USB Desktop Mouse</t>
  </si>
  <si>
    <t xml:space="preserve">Avery 50</t>
  </si>
  <si>
    <t xml:space="preserve">CA-2018-102750</t>
  </si>
  <si>
    <t xml:space="preserve">CA-2015-145212</t>
  </si>
  <si>
    <t xml:space="preserve">CA-2018-141992</t>
  </si>
  <si>
    <t xml:space="preserve">Fiskars Spring-Action Scissors</t>
  </si>
  <si>
    <t xml:space="preserve">CA-2018-147956</t>
  </si>
  <si>
    <t xml:space="preserve">CA-2018-126067</t>
  </si>
  <si>
    <t xml:space="preserve">Anker 24W Portable Micro USB Car Charger</t>
  </si>
  <si>
    <t xml:space="preserve">CA-2016-104514</t>
  </si>
  <si>
    <t xml:space="preserve">SAFCO Mobile Desk Side File, Wire Frame</t>
  </si>
  <si>
    <t xml:space="preserve">Newell 313</t>
  </si>
  <si>
    <t xml:space="preserve">CA-2016-141040</t>
  </si>
  <si>
    <t xml:space="preserve">Jawbone JAMBOX Wireless Bluetooth Speaker</t>
  </si>
  <si>
    <t xml:space="preserve">Xerox 1895</t>
  </si>
  <si>
    <t xml:space="preserve">CA-2015-113579</t>
  </si>
  <si>
    <t xml:space="preserve">CA-2015-144624</t>
  </si>
  <si>
    <t xml:space="preserve">CA-2017-146206</t>
  </si>
  <si>
    <t xml:space="preserve">CA-2015-136644</t>
  </si>
  <si>
    <t xml:space="preserve">CA-2016-122371</t>
  </si>
  <si>
    <t xml:space="preserve">CA-2017-126935</t>
  </si>
  <si>
    <t xml:space="preserve">US-2018-133781</t>
  </si>
  <si>
    <t xml:space="preserve">#10 White Business Envelopes,4 1/8 x 9 1/2</t>
  </si>
  <si>
    <t xml:space="preserve">CA-2018-131618</t>
  </si>
  <si>
    <t xml:space="preserve">CA-2017-149482</t>
  </si>
  <si>
    <t xml:space="preserve">CA-2015-143917</t>
  </si>
  <si>
    <t xml:space="preserve">High Speed Automatic Electric Letter Opener</t>
  </si>
  <si>
    <t xml:space="preserve">CA-2016-120397</t>
  </si>
  <si>
    <t xml:space="preserve">Belkin 8 Outlet Surge Protector</t>
  </si>
  <si>
    <t xml:space="preserve">CA-2018-163902</t>
  </si>
  <si>
    <t xml:space="preserve">Panasonic KX TS3282B Corded phone</t>
  </si>
  <si>
    <t xml:space="preserve">CA-2017-136812</t>
  </si>
  <si>
    <t xml:space="preserve">Tennsco Snap-Together Open Shelving Units, Starter Sets and Add-On Units</t>
  </si>
  <si>
    <t xml:space="preserve">CA-2016-102722</t>
  </si>
  <si>
    <t xml:space="preserve">CA-2018-155089</t>
  </si>
  <si>
    <t xml:space="preserve">CA-2017-124506</t>
  </si>
  <si>
    <t xml:space="preserve">CA-2015-106572</t>
  </si>
  <si>
    <t xml:space="preserve">CA-2015-128888</t>
  </si>
  <si>
    <t xml:space="preserve">CA-2018-123134</t>
  </si>
  <si>
    <t xml:space="preserve">CA-2017-124352</t>
  </si>
  <si>
    <t xml:space="preserve">Avery 49</t>
  </si>
  <si>
    <t xml:space="preserve">Hoover Upright Vacuum With Dirt Cup</t>
  </si>
  <si>
    <t xml:space="preserve">CA-2016-124541</t>
  </si>
  <si>
    <t xml:space="preserve">Maxell 4.7GB DVD-RW 3/Pack</t>
  </si>
  <si>
    <t xml:space="preserve">CA-2015-108707</t>
  </si>
  <si>
    <t xml:space="preserve">CA-2015-111500</t>
  </si>
  <si>
    <t xml:space="preserve">US-2018-117723</t>
  </si>
  <si>
    <t xml:space="preserve">CA-2016-143238</t>
  </si>
  <si>
    <t xml:space="preserve">CA-2016-168746</t>
  </si>
  <si>
    <t xml:space="preserve">Nortel Meridian M5316 Digital phone</t>
  </si>
  <si>
    <t xml:space="preserve">CA-2016-113404</t>
  </si>
  <si>
    <t xml:space="preserve">CA-2017-144792</t>
  </si>
  <si>
    <t xml:space="preserve">CA-2015-164385</t>
  </si>
  <si>
    <t xml:space="preserve">US-2017-114174</t>
  </si>
  <si>
    <t xml:space="preserve">Bush Westfield Collection Bookcases, Dark Cherry Finish</t>
  </si>
  <si>
    <t xml:space="preserve">CA-2018-108070</t>
  </si>
  <si>
    <t xml:space="preserve">US-2016-128090</t>
  </si>
  <si>
    <t xml:space="preserve">CA-2018-101042</t>
  </si>
  <si>
    <t xml:space="preserve">3M Polarizing Task Lamp with Clamp Arm, Light Gray</t>
  </si>
  <si>
    <t xml:space="preserve">CA-2017-155439</t>
  </si>
  <si>
    <t xml:space="preserve">CA-2017-118626</t>
  </si>
  <si>
    <t xml:space="preserve">HTC One Mini</t>
  </si>
  <si>
    <t xml:space="preserve">CA-2016-111458</t>
  </si>
  <si>
    <t xml:space="preserve">Dell Slim USB Multimedia Keyboard</t>
  </si>
  <si>
    <t xml:space="preserve">US-2017-126844</t>
  </si>
  <si>
    <t xml:space="preserve">Contemporary Wood/Metal Frame</t>
  </si>
  <si>
    <t xml:space="preserve">US-2016-112508</t>
  </si>
  <si>
    <t xml:space="preserve">CA-2016-147788</t>
  </si>
  <si>
    <t xml:space="preserve">O'Sullivan Living Dimensions 3-Shelf Bookcases</t>
  </si>
  <si>
    <t xml:space="preserve">CA-2016-144288</t>
  </si>
  <si>
    <t xml:space="preserve">CA-2016-110632</t>
  </si>
  <si>
    <t xml:space="preserve">KeyTronic KT800P2 - Keyboard - Black</t>
  </si>
  <si>
    <t xml:space="preserve">CA-2018-109589</t>
  </si>
  <si>
    <t xml:space="preserve">CA-2018-123967</t>
  </si>
  <si>
    <t xml:space="preserve">GBC Standard Plastic Binding Systems' Combs</t>
  </si>
  <si>
    <t xml:space="preserve">CA-2018-148929</t>
  </si>
  <si>
    <t xml:space="preserve">CA-2018-134404</t>
  </si>
  <si>
    <t xml:space="preserve">CA-2018-109778</t>
  </si>
  <si>
    <t xml:space="preserve">CA-2017-155845</t>
  </si>
  <si>
    <t xml:space="preserve">CA-2018-145128</t>
  </si>
  <si>
    <t xml:space="preserve">CA-2015-129091</t>
  </si>
  <si>
    <t xml:space="preserve">Holmes Harmony HEPA Air Purifier for 17 x 20 Room</t>
  </si>
  <si>
    <t xml:space="preserve">US-2015-155502</t>
  </si>
  <si>
    <t xml:space="preserve">GE General Use Halogen Bulbs, 100 Watts, 1 Bulb per Pack</t>
  </si>
  <si>
    <t xml:space="preserve">Macally Suction Cup Mount</t>
  </si>
  <si>
    <t xml:space="preserve">Eldon Image Series Black Desk Accessories</t>
  </si>
  <si>
    <t xml:space="preserve">CA-2016-121041</t>
  </si>
  <si>
    <t xml:space="preserve">CA-2018-131695</t>
  </si>
  <si>
    <t xml:space="preserve">Executive Impressions 14"</t>
  </si>
  <si>
    <t xml:space="preserve">CA-2017-137729</t>
  </si>
  <si>
    <t xml:space="preserve">US-2017-115455</t>
  </si>
  <si>
    <t xml:space="preserve">Executive Impressions 12" Wall Clock</t>
  </si>
  <si>
    <t xml:space="preserve">Bretford CR8500 Series Meeting Room Furniture</t>
  </si>
  <si>
    <t xml:space="preserve">CA-2018-128300</t>
  </si>
  <si>
    <t xml:space="preserve">CA-2018-149048</t>
  </si>
  <si>
    <t xml:space="preserve">Plantronics Calisto P620-M USB Wireless Speakerphone System</t>
  </si>
  <si>
    <t xml:space="preserve">Hammermill CopyPlus Copy Paper (20Lb. and 84 Bright)</t>
  </si>
  <si>
    <t xml:space="preserve">CA-2018-108553</t>
  </si>
  <si>
    <t xml:space="preserve">CA-2017-165848</t>
  </si>
  <si>
    <t xml:space="preserve">Panasonic KX MC6040 Color Laser Multifunction Printer</t>
  </si>
  <si>
    <t xml:space="preserve">CA-2015-112718</t>
  </si>
  <si>
    <t xml:space="preserve">CA-2017-154053</t>
  </si>
  <si>
    <t xml:space="preserve">Berol Giant Pencil Sharpener</t>
  </si>
  <si>
    <t xml:space="preserve">CA-2015-127446</t>
  </si>
  <si>
    <t xml:space="preserve">KeyTronic KT400U2 - Keyboard - Black</t>
  </si>
  <si>
    <t xml:space="preserve">CA-2017-137204</t>
  </si>
  <si>
    <t xml:space="preserve">CA-2015-147298</t>
  </si>
  <si>
    <t xml:space="preserve">CA-2018-147942</t>
  </si>
  <si>
    <t xml:space="preserve">Avery 498</t>
  </si>
  <si>
    <t xml:space="preserve">CA-2018-115931</t>
  </si>
  <si>
    <t xml:space="preserve">CA-2015-164861</t>
  </si>
  <si>
    <t xml:space="preserve">CA-2018-127180</t>
  </si>
  <si>
    <t xml:space="preserve">Canon imageCLASS 2200 Advanced Copier</t>
  </si>
  <si>
    <t xml:space="preserve">US-2018-165344</t>
  </si>
  <si>
    <t xml:space="preserve">Epson TM-T88V Direct Thermal Printer - Monochrome - Desktop</t>
  </si>
  <si>
    <t xml:space="preserve">Accohide Poly Flexible Ring Binders</t>
  </si>
  <si>
    <t xml:space="preserve">CA-2016-168186</t>
  </si>
  <si>
    <t xml:space="preserve">US-2018-110604</t>
  </si>
  <si>
    <t xml:space="preserve">SAFCO Optional Arm Kit for Workspace Cribbage Stacking Chair</t>
  </si>
  <si>
    <t xml:space="preserve">CA-2016-116750</t>
  </si>
  <si>
    <t xml:space="preserve">Stackable Trays</t>
  </si>
  <si>
    <t xml:space="preserve">CA-2016-162369</t>
  </si>
  <si>
    <t xml:space="preserve">CA-2018-108441</t>
  </si>
  <si>
    <t xml:space="preserve">TOPS Voice Message Log Book, Flash Format</t>
  </si>
  <si>
    <t xml:space="preserve">Boston 1730 StandUp Electric Pencil Sharpener</t>
  </si>
  <si>
    <t xml:space="preserve">CA-2016-169740</t>
  </si>
  <si>
    <t xml:space="preserve">CA-2017-124051</t>
  </si>
  <si>
    <t xml:space="preserve">CA-2017-149111</t>
  </si>
  <si>
    <t xml:space="preserve">CA-2015-131002</t>
  </si>
  <si>
    <t xml:space="preserve">Executive Impressions 13" Clairmont Wall Clock</t>
  </si>
  <si>
    <t xml:space="preserve">GBC Laser Imprintable Binding System Covers, Desert Sand</t>
  </si>
  <si>
    <t xml:space="preserve">Xerox 2000</t>
  </si>
  <si>
    <t xml:space="preserve">US-2017-146794</t>
  </si>
  <si>
    <t xml:space="preserve">CA-2018-112515</t>
  </si>
  <si>
    <t xml:space="preserve">Green Bar Computer Printout Paper</t>
  </si>
  <si>
    <t xml:space="preserve">Global Adaptabilites Bookcase, Cherry/Storm Gray Finish</t>
  </si>
  <si>
    <t xml:space="preserve">GBC Pre-Punched Binding Paper, Plastic, White, 8-1/2" x 11"</t>
  </si>
  <si>
    <t xml:space="preserve">CA-2017-150343</t>
  </si>
  <si>
    <t xml:space="preserve">CA-2016-135538</t>
  </si>
  <si>
    <t xml:space="preserve">CA-2018-123372</t>
  </si>
  <si>
    <t xml:space="preserve">Google Nexus 5</t>
  </si>
  <si>
    <t xml:space="preserve">CA-2018-159604</t>
  </si>
  <si>
    <t xml:space="preserve">CA-2017-164784</t>
  </si>
  <si>
    <t xml:space="preserve">CA-2017-111794</t>
  </si>
  <si>
    <t xml:space="preserve">US-2016-139759</t>
  </si>
  <si>
    <t xml:space="preserve">CA-2015-126403</t>
  </si>
  <si>
    <t xml:space="preserve">Global Italian Leather Office Chair</t>
  </si>
  <si>
    <t xml:space="preserve">Advantus Motivational Note Cards</t>
  </si>
  <si>
    <t xml:space="preserve">CA-2018-136875</t>
  </si>
  <si>
    <t xml:space="preserve">CA-2018-132185</t>
  </si>
  <si>
    <t xml:space="preserve">US-2015-160780</t>
  </si>
  <si>
    <t xml:space="preserve">CA-2018-127026</t>
  </si>
  <si>
    <t xml:space="preserve">Avery Flip-Chart Easel Binder, Black</t>
  </si>
  <si>
    <t xml:space="preserve">I.R.I.S IRISCard Anywhere 5 Card Scanner</t>
  </si>
  <si>
    <t xml:space="preserve">Ativa D5772 2-Line 5.8GHz Digital Expandable Corded/Cordless Phone System with Answering &amp; Caller ID/Call Waiting, Black/Silver</t>
  </si>
  <si>
    <t xml:space="preserve">CA-2018-137085</t>
  </si>
  <si>
    <t xml:space="preserve">CA-2017-133123</t>
  </si>
  <si>
    <t xml:space="preserve">US-2017-128195</t>
  </si>
  <si>
    <t xml:space="preserve">Ibico Presentation Index for Binding Systems</t>
  </si>
  <si>
    <t xml:space="preserve">CA-2016-153220</t>
  </si>
  <si>
    <t xml:space="preserve">Adams "While You Were Out" Message Pads</t>
  </si>
  <si>
    <t xml:space="preserve">CA-2015-123064</t>
  </si>
  <si>
    <t xml:space="preserve">CA-2018-156412</t>
  </si>
  <si>
    <t xml:space="preserve">US-2017-144211</t>
  </si>
  <si>
    <t xml:space="preserve">Wirebound Four 2-3/4 x 5 Forms per Page, 400 Sets per Book</t>
  </si>
  <si>
    <t xml:space="preserve">AT&amp;T 17929 Lendline Telephone</t>
  </si>
  <si>
    <t xml:space="preserve">CA-2017-138079</t>
  </si>
  <si>
    <t xml:space="preserve">CA-2015-143182</t>
  </si>
  <si>
    <t xml:space="preserve">CA-2017-161662</t>
  </si>
  <si>
    <t xml:space="preserve">CA-2015-145317</t>
  </si>
  <si>
    <t xml:space="preserve">Hewlett-Packard Deskjet 6540 Color Inkjet Printer</t>
  </si>
  <si>
    <t xml:space="preserve">Cisco TelePresence System EX90 Videoconferencing Unit</t>
  </si>
  <si>
    <t xml:space="preserve">Avery Fluorescent Highlighter Four-Color Set</t>
  </si>
  <si>
    <t xml:space="preserve">CA-2015-143413</t>
  </si>
  <si>
    <t xml:space="preserve">Xerox 1944</t>
  </si>
  <si>
    <t xml:space="preserve">CA-2018-156818</t>
  </si>
  <si>
    <t xml:space="preserve">CA-2018-155873</t>
  </si>
  <si>
    <t xml:space="preserve">Xerox 215</t>
  </si>
  <si>
    <t xml:space="preserve">Xerox 1885</t>
  </si>
  <si>
    <t xml:space="preserve">CA-2016-121797</t>
  </si>
  <si>
    <t xml:space="preserve">Computer Room Manger, 14"</t>
  </si>
  <si>
    <t xml:space="preserve">US-2016-120572</t>
  </si>
  <si>
    <t xml:space="preserve">CA-2018-132430</t>
  </si>
  <si>
    <t xml:space="preserve">CA-2018-146031</t>
  </si>
  <si>
    <t xml:space="preserve">CA-2015-110100</t>
  </si>
  <si>
    <t xml:space="preserve">AT&amp;T CL2909</t>
  </si>
  <si>
    <t xml:space="preserve">CA-2016-103723</t>
  </si>
  <si>
    <t xml:space="preserve">CA-2015-127187</t>
  </si>
  <si>
    <t xml:space="preserve">Plantronics Voyager Pro HD - Bluetooth Headset</t>
  </si>
  <si>
    <t xml:space="preserve">CA-2018-128475</t>
  </si>
  <si>
    <t xml:space="preserve">CA-2015-100006</t>
  </si>
  <si>
    <t xml:space="preserve">AT&amp;T EL51110 DECT</t>
  </si>
  <si>
    <t xml:space="preserve">CA-2018-144827</t>
  </si>
  <si>
    <t xml:space="preserve">CA-2015-110030</t>
  </si>
  <si>
    <t xml:space="preserve">CA-2015-121286</t>
  </si>
  <si>
    <t xml:space="preserve">CA-2017-164735</t>
  </si>
  <si>
    <t xml:space="preserve">CA-2015-153479</t>
  </si>
  <si>
    <t xml:space="preserve">CA-2018-149888</t>
  </si>
  <si>
    <t xml:space="preserve">CA-2018-119193</t>
  </si>
  <si>
    <t xml:space="preserve">CA-2018-104801</t>
  </si>
  <si>
    <t xml:space="preserve">CA-2015-107594</t>
  </si>
  <si>
    <t xml:space="preserve">CA-2016-129770</t>
  </si>
  <si>
    <t xml:space="preserve">CA-2016-115798</t>
  </si>
  <si>
    <t xml:space="preserve">BlackBerry Q10</t>
  </si>
  <si>
    <t xml:space="preserve">CA-2018-122707</t>
  </si>
  <si>
    <t xml:space="preserve">Compact Automatic Electric Letter Opener</t>
  </si>
  <si>
    <t xml:space="preserve">SanDisk Ultra 16 GB MicroSDHC Class 10 Memory Card</t>
  </si>
  <si>
    <t xml:space="preserve">CA-2017-165015</t>
  </si>
  <si>
    <t xml:space="preserve">CA-2015-149244</t>
  </si>
  <si>
    <t xml:space="preserve">CA-2016-140144</t>
  </si>
  <si>
    <t xml:space="preserve">CA-2018-163321</t>
  </si>
  <si>
    <t xml:space="preserve">CA-2015-155887</t>
  </si>
  <si>
    <t xml:space="preserve">US-2016-165449</t>
  </si>
  <si>
    <t xml:space="preserve">SanDisk Cruzer 8 GB USB Flash Drive</t>
  </si>
  <si>
    <t xml:space="preserve">CA-2016-110247</t>
  </si>
  <si>
    <t xml:space="preserve">US-2015-141257</t>
  </si>
  <si>
    <t xml:space="preserve">Hon Deluxe Fabric Upholstered Stacking Chairs, Squared Back</t>
  </si>
  <si>
    <t xml:space="preserve">CA-2015-154669</t>
  </si>
  <si>
    <t xml:space="preserve">Advantus Rolling Drawer Organizers</t>
  </si>
  <si>
    <t xml:space="preserve">CA-2015-158029</t>
  </si>
  <si>
    <t xml:space="preserve">CA-2016-155306</t>
  </si>
  <si>
    <t xml:space="preserve">CA-2017-127775</t>
  </si>
  <si>
    <t xml:space="preserve">CA-2017-146171</t>
  </si>
  <si>
    <t xml:space="preserve">CA-2015-129574</t>
  </si>
  <si>
    <t xml:space="preserve">CA-2018-126536</t>
  </si>
  <si>
    <t xml:space="preserve">Maxell 4.7GB DVD-R 5/Pack</t>
  </si>
  <si>
    <t xml:space="preserve">CA-2018-165757</t>
  </si>
  <si>
    <t xml:space="preserve">GBC Plasticlear Binding Covers</t>
  </si>
  <si>
    <t xml:space="preserve">Plastic Stacking Crates &amp; Casters</t>
  </si>
  <si>
    <t xml:space="preserve">CA-2018-167752</t>
  </si>
  <si>
    <t xml:space="preserve">Belkin F9M820V08 8 Outlet Surge</t>
  </si>
  <si>
    <t xml:space="preserve">US-2016-122140</t>
  </si>
  <si>
    <t xml:space="preserve">APC 7 Outlet Network SurgeArrest Surge Protector</t>
  </si>
  <si>
    <t xml:space="preserve">CA-2017-163986</t>
  </si>
  <si>
    <t xml:space="preserve">CA-2018-158967</t>
  </si>
  <si>
    <t xml:space="preserve">CA-2017-131576</t>
  </si>
  <si>
    <t xml:space="preserve">CA-2018-143455</t>
  </si>
  <si>
    <t xml:space="preserve">CA-2017-144729</t>
  </si>
  <si>
    <t xml:space="preserve">CA-2016-127019</t>
  </si>
  <si>
    <t xml:space="preserve">CA-2016-138534</t>
  </si>
  <si>
    <t xml:space="preserve">CA-2018-108322</t>
  </si>
  <si>
    <t xml:space="preserve">Maxell 4.7GB DVD+R 5/Pack</t>
  </si>
  <si>
    <t xml:space="preserve">CA-2018-167668</t>
  </si>
  <si>
    <t xml:space="preserve">CA-2018-146724</t>
  </si>
  <si>
    <t xml:space="preserve">CA-2017-139878</t>
  </si>
  <si>
    <t xml:space="preserve">US-2017-106677</t>
  </si>
  <si>
    <t xml:space="preserve">Anker Astro Mini 3000mAh Ultra-Compact Portable Charger</t>
  </si>
  <si>
    <t xml:space="preserve">CA-2017-116974</t>
  </si>
  <si>
    <t xml:space="preserve">CA-2016-149972</t>
  </si>
  <si>
    <t xml:space="preserve">Advantus Map Pennant Flags and Round Head Tacks</t>
  </si>
  <si>
    <t xml:space="preserve">US-2015-117744</t>
  </si>
  <si>
    <t xml:space="preserve">CA-2015-125514</t>
  </si>
  <si>
    <t xml:space="preserve">CA-2015-154599</t>
  </si>
  <si>
    <t xml:space="preserve">CA-2018-158743</t>
  </si>
  <si>
    <t xml:space="preserve">CA-2017-153318</t>
  </si>
  <si>
    <t xml:space="preserve">US-2016-110163</t>
  </si>
  <si>
    <t xml:space="preserve">CA-2018-143329</t>
  </si>
  <si>
    <t xml:space="preserve">CA-2016-159380</t>
  </si>
  <si>
    <t xml:space="preserve">Xerox 1953</t>
  </si>
  <si>
    <t xml:space="preserve">CA-2016-122623</t>
  </si>
  <si>
    <t xml:space="preserve">CA-2016-148635</t>
  </si>
  <si>
    <t xml:space="preserve">Xerox 228</t>
  </si>
  <si>
    <t xml:space="preserve">CA-2016-135685</t>
  </si>
  <si>
    <t xml:space="preserve">Advantus Employee of the Month Certificate Frame, 11 x 13-1/2</t>
  </si>
  <si>
    <t xml:space="preserve">CA-2016-104626</t>
  </si>
  <si>
    <t xml:space="preserve">CA-2017-160500</t>
  </si>
  <si>
    <t xml:space="preserve">CA-2017-100202</t>
  </si>
  <si>
    <t xml:space="preserve">CA-2018-131016</t>
  </si>
  <si>
    <t xml:space="preserve">US-2015-112914</t>
  </si>
  <si>
    <t xml:space="preserve">Xerox 1954</t>
  </si>
  <si>
    <t xml:space="preserve">CA-2017-124149</t>
  </si>
  <si>
    <t xml:space="preserve">Embossed Ink Jet Note Cards</t>
  </si>
  <si>
    <t xml:space="preserve">Xerox 1942</t>
  </si>
  <si>
    <t xml:space="preserve">CA-2015-148915</t>
  </si>
  <si>
    <t xml:space="preserve">Carina Mini System Audio Rack, Model AR050B</t>
  </si>
  <si>
    <t xml:space="preserve">CA-2018-134649</t>
  </si>
  <si>
    <t xml:space="preserve">CA-2018-110842</t>
  </si>
  <si>
    <t xml:space="preserve">Xerox 201</t>
  </si>
  <si>
    <t xml:space="preserve">CA-2017-147368</t>
  </si>
  <si>
    <t xml:space="preserve">US-2016-104185</t>
  </si>
  <si>
    <t xml:space="preserve">US-2015-125521</t>
  </si>
  <si>
    <t xml:space="preserve">US-2018-135062</t>
  </si>
  <si>
    <t xml:space="preserve">CA-2018-135650</t>
  </si>
  <si>
    <t xml:space="preserve">CA-2018-112865</t>
  </si>
  <si>
    <t xml:space="preserve">US-2017-162852</t>
  </si>
  <si>
    <t xml:space="preserve">CA-2018-138163</t>
  </si>
  <si>
    <t xml:space="preserve">CA-2018-152093</t>
  </si>
  <si>
    <t xml:space="preserve">CA-2018-157854</t>
  </si>
  <si>
    <t xml:space="preserve">Eldon Expressions Punched Metal &amp; Wood Desk Accessories, Black &amp; Cherry</t>
  </si>
  <si>
    <t xml:space="preserve">CA-2017-123617</t>
  </si>
  <si>
    <t xml:space="preserve">US-2017-128293</t>
  </si>
  <si>
    <t xml:space="preserve">CA-2018-107342</t>
  </si>
  <si>
    <t xml:space="preserve">CA-2017-136371</t>
  </si>
  <si>
    <t xml:space="preserve">GE 4 Foot Flourescent Tube, 40 Watt</t>
  </si>
  <si>
    <t xml:space="preserve">CA-2018-137344</t>
  </si>
  <si>
    <t xml:space="preserve">CA-2018-169810</t>
  </si>
  <si>
    <t xml:space="preserve">CA-2017-128594</t>
  </si>
  <si>
    <t xml:space="preserve">CA-2017-154690</t>
  </si>
  <si>
    <t xml:space="preserve">CA-2018-138975</t>
  </si>
  <si>
    <t xml:space="preserve">Nokia Lumia 925</t>
  </si>
  <si>
    <t xml:space="preserve">CA-2018-106537</t>
  </si>
  <si>
    <t xml:space="preserve">US-2018-103828</t>
  </si>
  <si>
    <t xml:space="preserve">CA-2017-115588</t>
  </si>
  <si>
    <t xml:space="preserve">CA-2018-143861</t>
  </si>
  <si>
    <t xml:space="preserve">Dana Swing-Arm Lamps</t>
  </si>
  <si>
    <t xml:space="preserve">CA-2015-148040</t>
  </si>
  <si>
    <t xml:space="preserve">CA-2018-135167</t>
  </si>
  <si>
    <t xml:space="preserve">CA-2018-137022</t>
  </si>
  <si>
    <t xml:space="preserve">US-2018-102638</t>
  </si>
  <si>
    <t xml:space="preserve">US-2017-167339</t>
  </si>
  <si>
    <t xml:space="preserve">CA-2017-152072</t>
  </si>
  <si>
    <t xml:space="preserve">CA-2017-102932</t>
  </si>
  <si>
    <t xml:space="preserve">CA-2015-165540</t>
  </si>
  <si>
    <t xml:space="preserve">CA-2017-130799</t>
  </si>
  <si>
    <t xml:space="preserve">CA-2017-164483</t>
  </si>
  <si>
    <t xml:space="preserve">US-2017-159856</t>
  </si>
  <si>
    <t xml:space="preserve">CA-2018-102099</t>
  </si>
  <si>
    <t xml:space="preserve">CA-2018-164049</t>
  </si>
  <si>
    <t xml:space="preserve">Wirebound Message Books, Four 2 3/4 x 5 Forms per Page, 200 Sets per Book</t>
  </si>
  <si>
    <t xml:space="preserve">CA-2015-142727</t>
  </si>
  <si>
    <t xml:space="preserve">CA-2018-139913</t>
  </si>
  <si>
    <t xml:space="preserve">Xerox 1969</t>
  </si>
  <si>
    <t xml:space="preserve">Eldon 200 Class Desk Accessories, Smoke</t>
  </si>
  <si>
    <t xml:space="preserve">CA-2015-169033</t>
  </si>
  <si>
    <t xml:space="preserve">US-2017-164630</t>
  </si>
  <si>
    <t xml:space="preserve">US-2016-114839</t>
  </si>
  <si>
    <t xml:space="preserve">CA-2016-166464</t>
  </si>
  <si>
    <t xml:space="preserve">CA-2018-124898</t>
  </si>
  <si>
    <t xml:space="preserve">CA-2017-164035</t>
  </si>
  <si>
    <t xml:space="preserve">CA-2017-153577</t>
  </si>
  <si>
    <t xml:space="preserve">CA-2015-127586</t>
  </si>
  <si>
    <t xml:space="preserve">Dual Level, Single-Width Filing Carts</t>
  </si>
  <si>
    <t xml:space="preserve">CA-2018-121615</t>
  </si>
  <si>
    <t xml:space="preserve">Xerox 1971</t>
  </si>
  <si>
    <t xml:space="preserve">CA-2018-166415</t>
  </si>
  <si>
    <t xml:space="preserve">CA-2016-118444</t>
  </si>
  <si>
    <t xml:space="preserve">CA-2015-113929</t>
  </si>
  <si>
    <t xml:space="preserve">Boston 16750 Black Compact Battery Pencil Sharpener</t>
  </si>
  <si>
    <t xml:space="preserve">CA-2016-134747</t>
  </si>
  <si>
    <t xml:space="preserve">CA-2018-155047</t>
  </si>
  <si>
    <t xml:space="preserve">Eberhard Faber 3 1/2" Golf Pencils</t>
  </si>
  <si>
    <t xml:space="preserve">CA-2017-160129</t>
  </si>
  <si>
    <t xml:space="preserve">CA-2018-164329</t>
  </si>
  <si>
    <t xml:space="preserve">US-2016-141453</t>
  </si>
  <si>
    <t xml:space="preserve">CA-2015-156993</t>
  </si>
  <si>
    <t xml:space="preserve">CA-2015-157721</t>
  </si>
  <si>
    <t xml:space="preserve">Tenex Carpeted, Granite-Look or Clear Contemporary Contour Shape Chair Mats</t>
  </si>
  <si>
    <t xml:space="preserve">CA-2018-128629</t>
  </si>
  <si>
    <t xml:space="preserve">CA-2018-158106</t>
  </si>
  <si>
    <t xml:space="preserve">US-2018-120390</t>
  </si>
  <si>
    <t xml:space="preserve">CA-2018-143434</t>
  </si>
  <si>
    <t xml:space="preserve">CA-2016-168564</t>
  </si>
  <si>
    <t xml:space="preserve">US-2017-169040</t>
  </si>
  <si>
    <t xml:space="preserve">CA-2018-155880</t>
  </si>
  <si>
    <t xml:space="preserve">Global Highback Leather Tilter in Burgundy</t>
  </si>
  <si>
    <t xml:space="preserve">CA-2018-126242</t>
  </si>
  <si>
    <t xml:space="preserve">Executive Impressions 13-1/2" Indoor/Outdoor Wall Clock</t>
  </si>
  <si>
    <t xml:space="preserve">CA-2017-166443</t>
  </si>
  <si>
    <t xml:space="preserve">CA-2018-169859</t>
  </si>
  <si>
    <t xml:space="preserve">Eldon 400 Class Desk Accessories, Black Carbon</t>
  </si>
  <si>
    <t xml:space="preserve">Wilson Jones Clip &amp; Carry Folder Binder Tool for Ring Binders, Clear</t>
  </si>
  <si>
    <t xml:space="preserve">CA-2018-134915</t>
  </si>
  <si>
    <t xml:space="preserve">Harbour Creations 67200 Series Stacking Chairs</t>
  </si>
  <si>
    <t xml:space="preserve">Tenex V2T-RE Standard Weight Series Chair Mat, 45" x 53", Lip 25" x 12"</t>
  </si>
  <si>
    <t xml:space="preserve">Samsung Galaxy Mega 6.3</t>
  </si>
  <si>
    <t xml:space="preserve">CA-2017-153353</t>
  </si>
  <si>
    <t xml:space="preserve">CA-2018-123638</t>
  </si>
  <si>
    <t xml:space="preserve">CA-2018-168900</t>
  </si>
  <si>
    <t xml:space="preserve">CA-2016-158456</t>
  </si>
  <si>
    <t xml:space="preserve">CA-2018-143665</t>
  </si>
  <si>
    <t xml:space="preserve">CA-2018-137428</t>
  </si>
  <si>
    <t xml:space="preserve">DAX Two-Tone Rosewood/Black Document Frame, Desktop, 5 x 7</t>
  </si>
  <si>
    <t xml:space="preserve">CA-2015-162866</t>
  </si>
  <si>
    <t xml:space="preserve">CA-2018-167941</t>
  </si>
  <si>
    <t xml:space="preserve">CA-2018-111808</t>
  </si>
  <si>
    <t xml:space="preserve">CA-2016-137512</t>
  </si>
  <si>
    <t xml:space="preserve">Xerox 198</t>
  </si>
  <si>
    <t xml:space="preserve">CA-2018-139773</t>
  </si>
  <si>
    <t xml:space="preserve">Safco Chair Connectors, 6/Carton</t>
  </si>
  <si>
    <t xml:space="preserve">CA-2018-134607</t>
  </si>
  <si>
    <t xml:space="preserve">CA-2015-109232</t>
  </si>
  <si>
    <t xml:space="preserve">CA-2016-139850</t>
  </si>
  <si>
    <t xml:space="preserve">Xerox 1997</t>
  </si>
  <si>
    <t xml:space="preserve">CA-2015-131310</t>
  </si>
  <si>
    <t xml:space="preserve">US-2015-112872</t>
  </si>
  <si>
    <t xml:space="preserve">CA-2017-139269</t>
  </si>
  <si>
    <t xml:space="preserve">Eldon Expressions Mahogany Wood Desk Collection</t>
  </si>
  <si>
    <t xml:space="preserve">CA-2017-139010</t>
  </si>
  <si>
    <t xml:space="preserve">CA-2017-134376</t>
  </si>
  <si>
    <t xml:space="preserve">CA-2018-147291</t>
  </si>
  <si>
    <t xml:space="preserve">CA-2017-112893</t>
  </si>
  <si>
    <t xml:space="preserve">VariCap6 Expandable Binder</t>
  </si>
  <si>
    <t xml:space="preserve">US-2015-150532</t>
  </si>
  <si>
    <t xml:space="preserve">CA-2015-138317</t>
  </si>
  <si>
    <t xml:space="preserve">Stacking Trays by OIC</t>
  </si>
  <si>
    <t xml:space="preserve">Epson Perfection V600 Photo Scanner</t>
  </si>
  <si>
    <t xml:space="preserve">CA-2016-130610</t>
  </si>
  <si>
    <t xml:space="preserve">Durable Pressboard Binders</t>
  </si>
  <si>
    <t xml:space="preserve">CA-2018-104381</t>
  </si>
  <si>
    <t xml:space="preserve">CA-2017-131499</t>
  </si>
  <si>
    <t xml:space="preserve">Kensington 7 Outlet MasterPiece Power Center with Fax/Phone Line Protection</t>
  </si>
  <si>
    <t xml:space="preserve">CA-2015-148761</t>
  </si>
  <si>
    <t xml:space="preserve">CA-2018-116519</t>
  </si>
  <si>
    <t xml:space="preserve">CA-2015-130729</t>
  </si>
  <si>
    <t xml:space="preserve">CA-2017-124772</t>
  </si>
  <si>
    <t xml:space="preserve">CA-2017-115525</t>
  </si>
  <si>
    <t xml:space="preserve">CA-2018-134845</t>
  </si>
  <si>
    <t xml:space="preserve">US-2016-138919</t>
  </si>
  <si>
    <t xml:space="preserve">US-2017-160528</t>
  </si>
  <si>
    <t xml:space="preserve">CA-2016-123568</t>
  </si>
  <si>
    <t xml:space="preserve">Alliance Rubber Bands</t>
  </si>
  <si>
    <t xml:space="preserve">CA-2018-124674</t>
  </si>
  <si>
    <t xml:space="preserve">CA-2016-164441</t>
  </si>
  <si>
    <t xml:space="preserve">CA-2018-169054</t>
  </si>
  <si>
    <t xml:space="preserve">CA-2015-106719</t>
  </si>
  <si>
    <t xml:space="preserve">SlimView Poly Binder, 3/8"</t>
  </si>
  <si>
    <t xml:space="preserve">CA-2018-116855</t>
  </si>
  <si>
    <t xml:space="preserve">US-2017-164189</t>
  </si>
  <si>
    <t xml:space="preserve">CA-2016-168480</t>
  </si>
  <si>
    <t xml:space="preserve">US-2017-114293</t>
  </si>
  <si>
    <t xml:space="preserve">CA-2018-134173</t>
  </si>
  <si>
    <t xml:space="preserve">US-2016-123960</t>
  </si>
  <si>
    <t xml:space="preserve">Boston Electric Pencil Sharpener, Model 1818, Charcoal Black</t>
  </si>
  <si>
    <t xml:space="preserve">DAX Clear Channel Poster Frame</t>
  </si>
  <si>
    <t xml:space="preserve">CA-2018-101749</t>
  </si>
  <si>
    <t xml:space="preserve">US-2017-147991</t>
  </si>
  <si>
    <t xml:space="preserve">CA-2018-149559</t>
  </si>
  <si>
    <t xml:space="preserve">#10 Self-Seal White Envelopes</t>
  </si>
  <si>
    <t xml:space="preserve">Hon Pagoda Stacking Chairs</t>
  </si>
  <si>
    <t xml:space="preserve">CA-2016-135174</t>
  </si>
  <si>
    <t xml:space="preserve">CA-2018-125290</t>
  </si>
  <si>
    <t xml:space="preserve">Newell 339</t>
  </si>
  <si>
    <t xml:space="preserve">CA-2015-137351</t>
  </si>
  <si>
    <t xml:space="preserve">CA-2018-121419</t>
  </si>
  <si>
    <t xml:space="preserve">US-2018-148054</t>
  </si>
  <si>
    <t xml:space="preserve">Idaho</t>
  </si>
  <si>
    <t xml:space="preserve">36X48 HARDFLOOR CHAIRMAT</t>
  </si>
  <si>
    <t xml:space="preserve">CA-2017-128517</t>
  </si>
  <si>
    <t xml:space="preserve">US-2016-100377</t>
  </si>
  <si>
    <t xml:space="preserve">CA-2018-131492</t>
  </si>
  <si>
    <t xml:space="preserve">Anderson Hickey Conga Table Tops &amp; Accessories</t>
  </si>
  <si>
    <t xml:space="preserve">CA-2017-144554</t>
  </si>
  <si>
    <t xml:space="preserve">CA-2018-127621</t>
  </si>
  <si>
    <t xml:space="preserve">CA-2016-145184</t>
  </si>
  <si>
    <t xml:space="preserve">Apple EarPods with Remote and Mic</t>
  </si>
  <si>
    <t xml:space="preserve">Perixx PERIBOARD-512B, Ergonomic Split Keyboard</t>
  </si>
  <si>
    <t xml:space="preserve">CA-2018-106859</t>
  </si>
  <si>
    <t xml:space="preserve">Logitech Wireless Headset H600 Over-The-Head Design</t>
  </si>
  <si>
    <t xml:space="preserve">Xerox 230</t>
  </si>
  <si>
    <t xml:space="preserve">US-2018-120089</t>
  </si>
  <si>
    <t xml:space="preserve">CA-2015-119375</t>
  </si>
  <si>
    <t xml:space="preserve">Eldon Econocleat Chair Mats for Low Pile Carpets</t>
  </si>
  <si>
    <t xml:space="preserve">CA-2017-125206</t>
  </si>
  <si>
    <t xml:space="preserve">CA-2016-126137</t>
  </si>
  <si>
    <t xml:space="preserve">CA-2015-143903</t>
  </si>
  <si>
    <t xml:space="preserve">CA-2015-104780</t>
  </si>
  <si>
    <t xml:space="preserve">CA-2018-101182</t>
  </si>
  <si>
    <t xml:space="preserve">US-2018-132297</t>
  </si>
  <si>
    <t xml:space="preserve">CA-2015-100328</t>
  </si>
  <si>
    <t xml:space="preserve">CA-2018-118773</t>
  </si>
  <si>
    <t xml:space="preserve">US-2018-159205</t>
  </si>
  <si>
    <t xml:space="preserve">Vtech CS6719</t>
  </si>
  <si>
    <t xml:space="preserve">CA-2017-112123</t>
  </si>
  <si>
    <t xml:space="preserve">Xerox 194</t>
  </si>
  <si>
    <t xml:space="preserve">CA-2016-114468</t>
  </si>
  <si>
    <t xml:space="preserve">CA-2018-135692</t>
  </si>
  <si>
    <t xml:space="preserve">CA-2018-131233</t>
  </si>
  <si>
    <t xml:space="preserve">CA-2018-119578</t>
  </si>
  <si>
    <t xml:space="preserve">Bush Cubix Collection Bookcases, Fully Assembled</t>
  </si>
  <si>
    <t xml:space="preserve">CA-2017-124562</t>
  </si>
  <si>
    <t xml:space="preserve">Universal Recycled Hanging Pressboard Report Binders, Letter Size</t>
  </si>
  <si>
    <t xml:space="preserve">US-2018-140074</t>
  </si>
  <si>
    <t xml:space="preserve">Xerox 1980</t>
  </si>
  <si>
    <t xml:space="preserve">CA-2017-103037</t>
  </si>
  <si>
    <t xml:space="preserve">CA-2018-127460</t>
  </si>
  <si>
    <t xml:space="preserve">CA-2017-121671</t>
  </si>
  <si>
    <t xml:space="preserve">Strathmore Photo Frame Cards</t>
  </si>
  <si>
    <t xml:space="preserve">CA-2017-150350</t>
  </si>
  <si>
    <t xml:space="preserve">Okidata C331dn Printer</t>
  </si>
  <si>
    <t xml:space="preserve">CA-2016-121720</t>
  </si>
  <si>
    <t xml:space="preserve">Seth Thomas 8 1/2" Cubicle Clock</t>
  </si>
  <si>
    <t xml:space="preserve">CA-2018-149895</t>
  </si>
  <si>
    <t xml:space="preserve">Aastra 6757i CT Wireless VoIP phone</t>
  </si>
  <si>
    <t xml:space="preserve">CA-2018-147564</t>
  </si>
  <si>
    <t xml:space="preserve">Xerox 1907</t>
  </si>
  <si>
    <t xml:space="preserve">CA-2015-136399</t>
  </si>
  <si>
    <t xml:space="preserve">CA-2015-107916</t>
  </si>
  <si>
    <t xml:space="preserve">G.E. Longer-Life Indoor Recessed Floodlight Bulbs</t>
  </si>
  <si>
    <t xml:space="preserve">CA-2018-164168</t>
  </si>
  <si>
    <t xml:space="preserve">Panasonic KX TS3282W Corded phone</t>
  </si>
  <si>
    <t xml:space="preserve">CA-2016-112557</t>
  </si>
  <si>
    <t xml:space="preserve">US-2015-122959</t>
  </si>
  <si>
    <t xml:space="preserve">CA-2018-162572</t>
  </si>
  <si>
    <t xml:space="preserve">US-2017-148110</t>
  </si>
  <si>
    <t xml:space="preserve">CA-2018-131828</t>
  </si>
  <si>
    <t xml:space="preserve">Global Leather and Oak Executive Chair, Black</t>
  </si>
  <si>
    <t xml:space="preserve">CA-2015-109218</t>
  </si>
  <si>
    <t xml:space="preserve">CA-2017-120558</t>
  </si>
  <si>
    <t xml:space="preserve">US-2015-109036</t>
  </si>
  <si>
    <t xml:space="preserve">CA-2016-147830</t>
  </si>
  <si>
    <t xml:space="preserve">Cubify CubeX 3D Printer Double Head Print</t>
  </si>
  <si>
    <t xml:space="preserve">CA-2018-150497</t>
  </si>
  <si>
    <t xml:space="preserve">Ibico Ibimaster 300 Manual Binding System</t>
  </si>
  <si>
    <t xml:space="preserve">CA-2015-128986</t>
  </si>
  <si>
    <t xml:space="preserve">CA-2016-139584</t>
  </si>
  <si>
    <t xml:space="preserve">US-2017-162677</t>
  </si>
  <si>
    <t xml:space="preserve">US-2015-150924</t>
  </si>
  <si>
    <t xml:space="preserve">Wilson Jones Impact Binders</t>
  </si>
  <si>
    <t xml:space="preserve">CA-2015-153969</t>
  </si>
  <si>
    <t xml:space="preserve">Newell 34</t>
  </si>
  <si>
    <t xml:space="preserve">Polycom CX300 Desktop Phone USB VoIP phone</t>
  </si>
  <si>
    <t xml:space="preserve">CA-2017-146682</t>
  </si>
  <si>
    <t xml:space="preserve">CA-2017-138695</t>
  </si>
  <si>
    <t xml:space="preserve">CA-2018-107461</t>
  </si>
  <si>
    <t xml:space="preserve">US-2017-133879</t>
  </si>
  <si>
    <t xml:space="preserve">CA-2018-157483</t>
  </si>
  <si>
    <t xml:space="preserve">Boston 1799 Powerhouse Electric Pencil Sharpener</t>
  </si>
  <si>
    <t xml:space="preserve">US-2018-132059</t>
  </si>
  <si>
    <t xml:space="preserve">CA-2018-122280</t>
  </si>
  <si>
    <t xml:space="preserve">CA-2018-105235</t>
  </si>
  <si>
    <t xml:space="preserve">CA-2018-152912</t>
  </si>
  <si>
    <t xml:space="preserve">CA-2015-123498</t>
  </si>
  <si>
    <t xml:space="preserve">CA-2018-159352</t>
  </si>
  <si>
    <t xml:space="preserve">US-2018-146416</t>
  </si>
  <si>
    <t xml:space="preserve">Wilson Jones Four-Pocket Poly Binders</t>
  </si>
  <si>
    <t xml:space="preserve">US-2016-163783</t>
  </si>
  <si>
    <t xml:space="preserve">Sterilite Show Offs Storage Containers</t>
  </si>
  <si>
    <t xml:space="preserve">CA-2018-123981</t>
  </si>
  <si>
    <t xml:space="preserve">CA-2018-158953</t>
  </si>
  <si>
    <t xml:space="preserve">CA-2015-165428</t>
  </si>
  <si>
    <t xml:space="preserve">CA-2017-169026</t>
  </si>
  <si>
    <t xml:space="preserve">Alliance Super-Size Bands, Assorted Sizes</t>
  </si>
  <si>
    <t xml:space="preserve">CA-2018-109750</t>
  </si>
  <si>
    <t xml:space="preserve">CA-2016-149384</t>
  </si>
  <si>
    <t xml:space="preserve">CA-2015-131527</t>
  </si>
  <si>
    <t xml:space="preserve">BlueLounge Milo Smartphone Stand, White/Metallic</t>
  </si>
  <si>
    <t xml:space="preserve">CA-2018-164000</t>
  </si>
  <si>
    <t xml:space="preserve">CA-2015-164224</t>
  </si>
  <si>
    <t xml:space="preserve">CA-2015-158372</t>
  </si>
  <si>
    <t xml:space="preserve">Avery White Multi-Purpose Labels</t>
  </si>
  <si>
    <t xml:space="preserve">CA-2017-108882</t>
  </si>
  <si>
    <t xml:space="preserve">Logitech G500s Laser Gaming Mouse with Adjustable Weight Tuning</t>
  </si>
  <si>
    <t xml:space="preserve">US-2018-108245</t>
  </si>
  <si>
    <t xml:space="preserve">CA-2015-142314</t>
  </si>
  <si>
    <t xml:space="preserve">CA-2017-132409</t>
  </si>
  <si>
    <t xml:space="preserve">CA-2018-150189</t>
  </si>
  <si>
    <t xml:space="preserve">CA-2015-114433</t>
  </si>
  <si>
    <t xml:space="preserve">CA-2018-104640</t>
  </si>
  <si>
    <t xml:space="preserve">US-2016-137008</t>
  </si>
  <si>
    <t xml:space="preserve">CA-2015-108189</t>
  </si>
  <si>
    <t xml:space="preserve">Letter or Legal Size Expandable Poly String Tie Envelopes</t>
  </si>
  <si>
    <t xml:space="preserve">Stiletto Hand Letter Openers</t>
  </si>
  <si>
    <t xml:space="preserve">CA-2015-154641</t>
  </si>
  <si>
    <t xml:space="preserve">CA-2018-131625</t>
  </si>
  <si>
    <t xml:space="preserve">US-2018-156356</t>
  </si>
  <si>
    <t xml:space="preserve">Tennsco Commercial Shelving</t>
  </si>
  <si>
    <t xml:space="preserve">CA-2017-138933</t>
  </si>
  <si>
    <t xml:space="preserve">CA-2017-140746</t>
  </si>
  <si>
    <t xml:space="preserve">CA-2017-146836</t>
  </si>
  <si>
    <t xml:space="preserve">US-2017-127971</t>
  </si>
  <si>
    <t xml:space="preserve">Samsung HM1900 Bluetooth Headset</t>
  </si>
  <si>
    <t xml:space="preserve">US-2017-140809</t>
  </si>
  <si>
    <t xml:space="preserve">CA-2018-114524</t>
  </si>
  <si>
    <t xml:space="preserve">CA-2018-113355</t>
  </si>
  <si>
    <t xml:space="preserve">Cisco SPA112 2 Port Phone Adapter</t>
  </si>
  <si>
    <t xml:space="preserve">US-2018-140907</t>
  </si>
  <si>
    <t xml:space="preserve">Col-Erase Pencils with Erasers</t>
  </si>
  <si>
    <t xml:space="preserve">CA-2017-159730</t>
  </si>
  <si>
    <t xml:space="preserve">CA-2017-157868</t>
  </si>
  <si>
    <t xml:space="preserve">CA-2018-119389</t>
  </si>
  <si>
    <t xml:space="preserve">CA-2018-110373</t>
  </si>
  <si>
    <t xml:space="preserve">CA-2017-155474</t>
  </si>
  <si>
    <t xml:space="preserve">CA-2016-155453</t>
  </si>
  <si>
    <t xml:space="preserve">US-2017-161844</t>
  </si>
  <si>
    <t xml:space="preserve">US-2017-162103</t>
  </si>
  <si>
    <t xml:space="preserve">CA-2015-151554</t>
  </si>
  <si>
    <t xml:space="preserve">Xerox 221</t>
  </si>
  <si>
    <t xml:space="preserve">CA-2015-140662</t>
  </si>
  <si>
    <t xml:space="preserve">CA-2017-122518</t>
  </si>
  <si>
    <t xml:space="preserve">US-2015-126571</t>
  </si>
  <si>
    <t xml:space="preserve">CA-2015-143840</t>
  </si>
  <si>
    <t xml:space="preserve">Plantronics Encore H101 Dual Earpieces Headset</t>
  </si>
  <si>
    <t xml:space="preserve">CA-2015-115980</t>
  </si>
  <si>
    <t xml:space="preserve">CA-2016-155145</t>
  </si>
  <si>
    <t xml:space="preserve">CA-2016-146038</t>
  </si>
  <si>
    <t xml:space="preserve">CA-2018-133865</t>
  </si>
  <si>
    <t xml:space="preserve">CA-2018-116358</t>
  </si>
  <si>
    <t xml:space="preserve">CA-2015-102988</t>
  </si>
  <si>
    <t xml:space="preserve">US-2015-117170</t>
  </si>
  <si>
    <t xml:space="preserve">CA-2015-159478</t>
  </si>
  <si>
    <t xml:space="preserve">CA-2015-103702</t>
  </si>
  <si>
    <t xml:space="preserve">CA-2018-150525</t>
  </si>
  <si>
    <t xml:space="preserve">Disposable Triple-Filter Dust Bags</t>
  </si>
  <si>
    <t xml:space="preserve">CA-2016-157770</t>
  </si>
  <si>
    <t xml:space="preserve">Memorex Mini Travel Drive 64 GB USB 2.0 Flash Drive</t>
  </si>
  <si>
    <t xml:space="preserve">CA-2017-167290</t>
  </si>
  <si>
    <t xml:space="preserve">CA-2015-106264</t>
  </si>
  <si>
    <t xml:space="preserve">CA-2015-138023</t>
  </si>
  <si>
    <t xml:space="preserve">CA-2018-113418</t>
  </si>
  <si>
    <t xml:space="preserve">Fellowes Powershred HS-440 4-Sheet High Security Shredder</t>
  </si>
  <si>
    <t xml:space="preserve">US-2016-110569</t>
  </si>
  <si>
    <t xml:space="preserve">CA-2018-136308</t>
  </si>
  <si>
    <t xml:space="preserve">US-2015-159926</t>
  </si>
  <si>
    <t xml:space="preserve">Motorola Droid Maxx</t>
  </si>
  <si>
    <t xml:space="preserve">CA-2015-104738</t>
  </si>
  <si>
    <t xml:space="preserve">CA-2016-144386</t>
  </si>
  <si>
    <t xml:space="preserve">CA-2017-111416</t>
  </si>
  <si>
    <t xml:space="preserve">CA-2017-162747</t>
  </si>
  <si>
    <t xml:space="preserve">US-2015-133130</t>
  </si>
  <si>
    <t xml:space="preserve">CA-2018-169978</t>
  </si>
  <si>
    <t xml:space="preserve">CA-2018-161739</t>
  </si>
  <si>
    <t xml:space="preserve">CA-2016-165057</t>
  </si>
  <si>
    <t xml:space="preserve">CA-2015-134551</t>
  </si>
  <si>
    <t xml:space="preserve">CA-2016-120810</t>
  </si>
  <si>
    <t xml:space="preserve">CA-2015-165309</t>
  </si>
  <si>
    <t xml:space="preserve">Xerox 1893</t>
  </si>
  <si>
    <t xml:space="preserve">CA-2018-122595</t>
  </si>
  <si>
    <t xml:space="preserve">Kensington Expert Mouse Optical USB Trackball for PC or Mac</t>
  </si>
  <si>
    <t xml:space="preserve">Master Caster Door Stop, Gray</t>
  </si>
  <si>
    <t xml:space="preserve">US-2018-109253</t>
  </si>
  <si>
    <t xml:space="preserve">Tenex Chairmats For Use with Hard Floors</t>
  </si>
  <si>
    <t xml:space="preserve">Acco Flexible ACCOHIDE Square Ring Data Binder, Dark Blue, 11 1/2" X 14" 7/8"</t>
  </si>
  <si>
    <t xml:space="preserve">Fellowes Command Center 5-outlet power strip</t>
  </si>
  <si>
    <t xml:space="preserve">CA-2017-145982</t>
  </si>
  <si>
    <t xml:space="preserve">CA-2016-112014</t>
  </si>
  <si>
    <t xml:space="preserve">CA-2018-154732</t>
  </si>
  <si>
    <t xml:space="preserve">US-2017-157308</t>
  </si>
  <si>
    <t xml:space="preserve">CA-2017-147536</t>
  </si>
  <si>
    <t xml:space="preserve">US-2015-134733</t>
  </si>
  <si>
    <t xml:space="preserve">Rush Hierlooms Collection 1" Thick Stackable Bookcases</t>
  </si>
  <si>
    <t xml:space="preserve">US-2015-150434</t>
  </si>
  <si>
    <t xml:space="preserve">Barricks 18" x 48" Non-Folding Utility Table with Bottom Storage Shelf</t>
  </si>
  <si>
    <t xml:space="preserve">CA-2018-100335</t>
  </si>
  <si>
    <t xml:space="preserve">CA-2017-139234</t>
  </si>
  <si>
    <t xml:space="preserve">US-2016-142020</t>
  </si>
  <si>
    <t xml:space="preserve">Executive Impressions 10" Spectator Wall Clock</t>
  </si>
  <si>
    <t xml:space="preserve">CA-2016-139962</t>
  </si>
  <si>
    <t xml:space="preserve">CA-2017-130050</t>
  </si>
  <si>
    <t xml:space="preserve">CA-2015-115161</t>
  </si>
  <si>
    <t xml:space="preserve">CA-2015-165379</t>
  </si>
  <si>
    <t xml:space="preserve">CA-2016-115511</t>
  </si>
  <si>
    <t xml:space="preserve">Hon Metal Bookcases, Putty</t>
  </si>
  <si>
    <t xml:space="preserve">CA-2017-134887</t>
  </si>
  <si>
    <t xml:space="preserve">CA-2018-123778</t>
  </si>
  <si>
    <t xml:space="preserve">CA-2016-161718</t>
  </si>
  <si>
    <t xml:space="preserve">CA-2017-100671</t>
  </si>
  <si>
    <t xml:space="preserve">Tenex Personal Filing Tote With Secure Closure Lid, Black/Frost</t>
  </si>
  <si>
    <t xml:space="preserve">CA-2018-142867</t>
  </si>
  <si>
    <t xml:space="preserve">Xerox 1900</t>
  </si>
  <si>
    <t xml:space="preserve">CA-2018-103156</t>
  </si>
  <si>
    <t xml:space="preserve">OIC Stacking Trays</t>
  </si>
  <si>
    <t xml:space="preserve">US-2018-162208</t>
  </si>
  <si>
    <t xml:space="preserve">CA-2016-130659</t>
  </si>
  <si>
    <t xml:space="preserve">Global Armless Task Chair, Royal Blue</t>
  </si>
  <si>
    <t xml:space="preserve">CA-2018-148404</t>
  </si>
  <si>
    <t xml:space="preserve">CA-2018-101077</t>
  </si>
  <si>
    <t xml:space="preserve">CA-2015-166471</t>
  </si>
  <si>
    <t xml:space="preserve">CA-2015-105340</t>
  </si>
  <si>
    <t xml:space="preserve">US-2018-131583</t>
  </si>
  <si>
    <t xml:space="preserve">US-2018-148362</t>
  </si>
  <si>
    <t xml:space="preserve">CA-2015-102274</t>
  </si>
  <si>
    <t xml:space="preserve">CA-2016-129700</t>
  </si>
  <si>
    <t xml:space="preserve">CA-2018-168739</t>
  </si>
  <si>
    <t xml:space="preserve">Eldon Executive Woodline II Cherry Finish Desk Accessories</t>
  </si>
  <si>
    <t xml:space="preserve">CA-2016-152527</t>
  </si>
  <si>
    <t xml:space="preserve">US-2015-150119</t>
  </si>
  <si>
    <t xml:space="preserve">US-2018-150847</t>
  </si>
  <si>
    <t xml:space="preserve">CA-2017-100244</t>
  </si>
  <si>
    <t xml:space="preserve">CA-2017-116540</t>
  </si>
  <si>
    <t xml:space="preserve">CA-2016-151841</t>
  </si>
  <si>
    <t xml:space="preserve">CA-2016-150791</t>
  </si>
  <si>
    <t xml:space="preserve">CA-2017-134803</t>
  </si>
  <si>
    <t xml:space="preserve">CA-2016-153381</t>
  </si>
  <si>
    <t xml:space="preserve">US-2018-111024</t>
  </si>
  <si>
    <t xml:space="preserve">Message Book, Wirebound, Four 5 1/2" X 4" Forms/Pg., 200 Dupl. Sets/Book</t>
  </si>
  <si>
    <t xml:space="preserve">CA-2018-148264</t>
  </si>
  <si>
    <t xml:space="preserve">Tenex Traditional Chairmats for Hard Floors, Average Lip, 36" x 48"</t>
  </si>
  <si>
    <t xml:space="preserve">CA-2018-131212</t>
  </si>
  <si>
    <t xml:space="preserve">US-2016-100531</t>
  </si>
  <si>
    <t xml:space="preserve">CA-2018-152583</t>
  </si>
  <si>
    <t xml:space="preserve">CA-2016-144099</t>
  </si>
  <si>
    <t xml:space="preserve">CA-2015-158337</t>
  </si>
  <si>
    <t xml:space="preserve">CA-2018-168858</t>
  </si>
  <si>
    <t xml:space="preserve">CA-2017-116344</t>
  </si>
  <si>
    <t xml:space="preserve">CA-2016-131779</t>
  </si>
  <si>
    <t xml:space="preserve">CA-2017-158869</t>
  </si>
  <si>
    <t xml:space="preserve">CA-2018-102554</t>
  </si>
  <si>
    <t xml:space="preserve">CA-2017-162614</t>
  </si>
  <si>
    <t xml:space="preserve">CA-2015-168592</t>
  </si>
  <si>
    <t xml:space="preserve">CA-2015-157609</t>
  </si>
  <si>
    <t xml:space="preserve">Polycom VoiceStation 500 Conference phone</t>
  </si>
  <si>
    <t xml:space="preserve">CA-2016-153325</t>
  </si>
  <si>
    <t xml:space="preserve">CA-2016-153626</t>
  </si>
  <si>
    <t xml:space="preserve">Binney &amp; Smith inkTank Desk Highlighter, Chisel Tip, Yellow, 12/Box</t>
  </si>
  <si>
    <t xml:space="preserve">CA-2017-166485</t>
  </si>
  <si>
    <t xml:space="preserve">Speediset Carbonless Redi-Letter 7" x 8 1/2"</t>
  </si>
  <si>
    <t xml:space="preserve">CA-2018-136448</t>
  </si>
  <si>
    <t xml:space="preserve">CA-2018-114258</t>
  </si>
  <si>
    <t xml:space="preserve">CA-2016-152611</t>
  </si>
  <si>
    <t xml:space="preserve">CA-2017-165470</t>
  </si>
  <si>
    <t xml:space="preserve">CA-2018-128699</t>
  </si>
  <si>
    <t xml:space="preserve">US-2016-147242</t>
  </si>
  <si>
    <t xml:space="preserve">CA-2017-146143</t>
  </si>
  <si>
    <t xml:space="preserve">CA-2016-100888</t>
  </si>
  <si>
    <t xml:space="preserve">US-2017-150035</t>
  </si>
  <si>
    <t xml:space="preserve">CA-2018-122644</t>
  </si>
  <si>
    <t xml:space="preserve">CA-2018-111815</t>
  </si>
  <si>
    <t xml:space="preserve">CA-2017-144911</t>
  </si>
  <si>
    <t xml:space="preserve">CA-2015-143385</t>
  </si>
  <si>
    <t xml:space="preserve">CA-2017-131289</t>
  </si>
  <si>
    <t xml:space="preserve">Xerox 204</t>
  </si>
  <si>
    <t xml:space="preserve">CA-2015-124023</t>
  </si>
  <si>
    <t xml:space="preserve">CA-2015-124688</t>
  </si>
  <si>
    <t xml:space="preserve">CA-2017-151169</t>
  </si>
  <si>
    <t xml:space="preserve">US-2017-134761</t>
  </si>
  <si>
    <t xml:space="preserve">CA-2018-120705</t>
  </si>
  <si>
    <t xml:space="preserve">CA-2016-157322</t>
  </si>
  <si>
    <t xml:space="preserve">CA-2018-142034</t>
  </si>
  <si>
    <t xml:space="preserve">KeyTronic E03601U1 - Keyboard - Beige</t>
  </si>
  <si>
    <t xml:space="preserve">Imation Bio 2GB USB Flash Drive Imation Corp</t>
  </si>
  <si>
    <t xml:space="preserve">CA-2017-107328</t>
  </si>
  <si>
    <t xml:space="preserve">CA-2017-108616</t>
  </si>
  <si>
    <t xml:space="preserve">CA-2018-125115</t>
  </si>
  <si>
    <t xml:space="preserve">CA-2017-150945</t>
  </si>
  <si>
    <t xml:space="preserve">CA-2015-166863</t>
  </si>
  <si>
    <t xml:space="preserve">Hon Metal Bookcases, Black</t>
  </si>
  <si>
    <t xml:space="preserve">CA-2018-140326</t>
  </si>
  <si>
    <t xml:space="preserve">Bush Birmingham Collection Bookcase, Dark Cherry</t>
  </si>
  <si>
    <t xml:space="preserve">CA-2017-168536</t>
  </si>
  <si>
    <t xml:space="preserve">US-2017-113649</t>
  </si>
  <si>
    <t xml:space="preserve">CA-2016-124975</t>
  </si>
  <si>
    <t xml:space="preserve">CA-2016-168767</t>
  </si>
  <si>
    <t xml:space="preserve">CA-2017-114482</t>
  </si>
  <si>
    <t xml:space="preserve">CA-2017-137673</t>
  </si>
  <si>
    <t xml:space="preserve">CA-2017-132731</t>
  </si>
  <si>
    <t xml:space="preserve">AT&amp;T 1080 Phone</t>
  </si>
  <si>
    <t xml:space="preserve">CA-2018-148922</t>
  </si>
  <si>
    <t xml:space="preserve">Avery Metallic Poly Binders</t>
  </si>
  <si>
    <t xml:space="preserve">CA-2017-130680</t>
  </si>
  <si>
    <t xml:space="preserve">CA-2016-141145</t>
  </si>
  <si>
    <t xml:space="preserve">US-2017-152835</t>
  </si>
  <si>
    <t xml:space="preserve">CA-2017-155565</t>
  </si>
  <si>
    <t xml:space="preserve">CA-2015-110849</t>
  </si>
  <si>
    <t xml:space="preserve">Ativa MDM8000 8-Sheet Micro-Cut Shredder</t>
  </si>
  <si>
    <t xml:space="preserve">CA-2017-145842</t>
  </si>
  <si>
    <t xml:space="preserve">CA-2015-158771</t>
  </si>
  <si>
    <t xml:space="preserve">CA-2017-157511</t>
  </si>
  <si>
    <t xml:space="preserve">CA-2018-121216</t>
  </si>
  <si>
    <t xml:space="preserve">Acco 6 Outlet Guardian Premium Plus Surge Suppressor</t>
  </si>
  <si>
    <t xml:space="preserve">CA-2018-155292</t>
  </si>
  <si>
    <t xml:space="preserve">Smead Alpha-Z Color-Coded Name Labels First Letter Starter Set</t>
  </si>
  <si>
    <t xml:space="preserve">CA-2017-152555</t>
  </si>
  <si>
    <t xml:space="preserve">CA-2018-107832</t>
  </si>
  <si>
    <t xml:space="preserve">CA-2015-120838</t>
  </si>
  <si>
    <t xml:space="preserve">Ooma Telo VoIP Home Phone System</t>
  </si>
  <si>
    <t xml:space="preserve">CA-2018-118542</t>
  </si>
  <si>
    <t xml:space="preserve">CA-2018-152737</t>
  </si>
  <si>
    <t xml:space="preserve">CA-2018-109757</t>
  </si>
  <si>
    <t xml:space="preserve">Telephone Message Books with Fax/Mobile Section, 4 1/4" x 6"</t>
  </si>
  <si>
    <t xml:space="preserve">CA-2017-130029</t>
  </si>
  <si>
    <t xml:space="preserve">Xerox 200</t>
  </si>
  <si>
    <t xml:space="preserve">CA-2018-103877</t>
  </si>
  <si>
    <t xml:space="preserve">CA-2017-137176</t>
  </si>
  <si>
    <t xml:space="preserve">CA-2018-168109</t>
  </si>
  <si>
    <t xml:space="preserve">Okidata MB491 Multifunction Printer</t>
  </si>
  <si>
    <t xml:space="preserve">US-2018-126081</t>
  </si>
  <si>
    <t xml:space="preserve">CA-2018-117023</t>
  </si>
  <si>
    <t xml:space="preserve">CA-2016-143532</t>
  </si>
  <si>
    <t xml:space="preserve">CA-2017-103163</t>
  </si>
  <si>
    <t xml:space="preserve">CA-2017-104157</t>
  </si>
  <si>
    <t xml:space="preserve">Akro Stacking Bins</t>
  </si>
  <si>
    <t xml:space="preserve">CA-2018-117807</t>
  </si>
  <si>
    <t xml:space="preserve">CA-2016-121650</t>
  </si>
  <si>
    <t xml:space="preserve">Avery Hi-Liter Comfort Grip Fluorescent Highlighter, Yellow Ink</t>
  </si>
  <si>
    <t xml:space="preserve">CA-2018-161823</t>
  </si>
  <si>
    <t xml:space="preserve">CA-2018-121839</t>
  </si>
  <si>
    <t xml:space="preserve">CA-2018-158729</t>
  </si>
  <si>
    <t xml:space="preserve">CA-2018-146535</t>
  </si>
  <si>
    <t xml:space="preserve">CA-2015-154186</t>
  </si>
  <si>
    <t xml:space="preserve">CA-2017-108434</t>
  </si>
  <si>
    <t xml:space="preserve">CA-2017-164154</t>
  </si>
  <si>
    <t xml:space="preserve">CA-2018-148012</t>
  </si>
  <si>
    <t xml:space="preserve">CA-2015-102869</t>
  </si>
  <si>
    <t xml:space="preserve">Rosewill 107 Normal Keys USB Wired Standard Keyboard</t>
  </si>
  <si>
    <t xml:space="preserve">CA-2018-138310</t>
  </si>
  <si>
    <t xml:space="preserve">CA-2015-159835</t>
  </si>
  <si>
    <t xml:space="preserve">CA-2018-112956</t>
  </si>
  <si>
    <t xml:space="preserve">CA-2017-119683</t>
  </si>
  <si>
    <t xml:space="preserve">CA-2015-163559</t>
  </si>
  <si>
    <t xml:space="preserve">CA-2015-140228</t>
  </si>
  <si>
    <t xml:space="preserve">US-2017-131674</t>
  </si>
  <si>
    <t xml:space="preserve">CA-2016-110093</t>
  </si>
  <si>
    <t xml:space="preserve">CA-2018-112529</t>
  </si>
  <si>
    <t xml:space="preserve">CA-2017-154536</t>
  </si>
  <si>
    <t xml:space="preserve">CA-2018-141929</t>
  </si>
  <si>
    <t xml:space="preserve">CA-2017-109743</t>
  </si>
  <si>
    <t xml:space="preserve">PayAnywhere Card Reader</t>
  </si>
  <si>
    <t xml:space="preserve">CA-2015-159184</t>
  </si>
  <si>
    <t xml:space="preserve">CA-2018-113530</t>
  </si>
  <si>
    <t xml:space="preserve">CA-2015-169726</t>
  </si>
  <si>
    <t xml:space="preserve">CA-2018-155957</t>
  </si>
  <si>
    <t xml:space="preserve">CA-2018-132178</t>
  </si>
  <si>
    <t xml:space="preserve">CA-2017-145177</t>
  </si>
  <si>
    <t xml:space="preserve">Xerox 1882</t>
  </si>
  <si>
    <t xml:space="preserve">Memorex 25GB 6X Branded Blu-Ray Recordable Disc, 30/Pack</t>
  </si>
  <si>
    <t xml:space="preserve">CA-2015-156594</t>
  </si>
  <si>
    <t xml:space="preserve">Boston Home &amp; Office Model 2000 Electric Pencil Sharpeners</t>
  </si>
  <si>
    <t xml:space="preserve">Newell 31</t>
  </si>
  <si>
    <t xml:space="preserve">Premium Transparent Presentation Covers, No Pattern/Clear, 8 1/2" x 11"</t>
  </si>
  <si>
    <t xml:space="preserve">CA-2015-146528</t>
  </si>
  <si>
    <t xml:space="preserve">Xerox 1966</t>
  </si>
  <si>
    <t xml:space="preserve">Acme Kleen Earth Office Shears</t>
  </si>
  <si>
    <t xml:space="preserve">CA-2016-168459</t>
  </si>
  <si>
    <t xml:space="preserve">CA-2018-109960</t>
  </si>
  <si>
    <t xml:space="preserve">Maxell Pro 80 Minute CD-R, 10/Pack</t>
  </si>
  <si>
    <t xml:space="preserve">CA-2018-133004</t>
  </si>
  <si>
    <t xml:space="preserve">CA-2018-168102</t>
  </si>
  <si>
    <t xml:space="preserve">CA-2018-158036</t>
  </si>
  <si>
    <t xml:space="preserve">Imation Swivel Flash Drive USB flash drive - 8 GB</t>
  </si>
  <si>
    <t xml:space="preserve">CA-2016-128083</t>
  </si>
  <si>
    <t xml:space="preserve">Acrylic Self-Standing Desk Frames</t>
  </si>
  <si>
    <t xml:space="preserve">CA-2017-161676</t>
  </si>
  <si>
    <t xml:space="preserve">Elite 5" Scissors</t>
  </si>
  <si>
    <t xml:space="preserve">CA-2017-155005</t>
  </si>
  <si>
    <t xml:space="preserve">US-2018-129777</t>
  </si>
  <si>
    <t xml:space="preserve">CA-2015-129364</t>
  </si>
  <si>
    <t xml:space="preserve">Acco Side-Punched Conventional Columnar Pads</t>
  </si>
  <si>
    <t xml:space="preserve">Avery 492</t>
  </si>
  <si>
    <t xml:space="preserve">Adjustable Personal File Tote</t>
  </si>
  <si>
    <t xml:space="preserve">CA-2017-104969</t>
  </si>
  <si>
    <t xml:space="preserve">CA-2018-154109</t>
  </si>
  <si>
    <t xml:space="preserve">CA-2016-156440</t>
  </si>
  <si>
    <t xml:space="preserve">CA-2016-132626</t>
  </si>
  <si>
    <t xml:space="preserve">Avery 05222 Permanent Self-Adhesive File Folder Labels for Typewriters, on Rolls, White, 250/Roll</t>
  </si>
  <si>
    <t xml:space="preserve">Prismacolor Color Pencil Set</t>
  </si>
  <si>
    <t xml:space="preserve">CA-2017-102792</t>
  </si>
  <si>
    <t xml:space="preserve">CA-2017-108567</t>
  </si>
  <si>
    <t xml:space="preserve">CA-2018-140760</t>
  </si>
  <si>
    <t xml:space="preserve">US-2016-131359</t>
  </si>
  <si>
    <t xml:space="preserve">Sharp 1540cs Digital Laser Copier</t>
  </si>
  <si>
    <t xml:space="preserve">Eldon Regeneration Recycled Desk Accessories, Black</t>
  </si>
  <si>
    <t xml:space="preserve">CA-2017-142097</t>
  </si>
  <si>
    <t xml:space="preserve">CA-2016-151680</t>
  </si>
  <si>
    <t xml:space="preserve">CA-2015-140039</t>
  </si>
  <si>
    <t xml:space="preserve">Eldon File Chest Portable File</t>
  </si>
  <si>
    <t xml:space="preserve">CA-2018-160416</t>
  </si>
  <si>
    <t xml:space="preserve">CA-2018-169411</t>
  </si>
  <si>
    <t xml:space="preserve">CA-2017-126543</t>
  </si>
  <si>
    <t xml:space="preserve">CA-2016-104941</t>
  </si>
  <si>
    <t xml:space="preserve">CA-2018-160087</t>
  </si>
  <si>
    <t xml:space="preserve">CA-2015-120544</t>
  </si>
  <si>
    <t xml:space="preserve">CA-2018-113670</t>
  </si>
  <si>
    <t xml:space="preserve">CA-2018-166198</t>
  </si>
  <si>
    <t xml:space="preserve">Verbatim Slim CD and DVD Storage Cases, 50/Pack</t>
  </si>
  <si>
    <t xml:space="preserve">CA-2015-135608</t>
  </si>
  <si>
    <t xml:space="preserve">CA-2018-144568</t>
  </si>
  <si>
    <t xml:space="preserve">CA-2017-142370</t>
  </si>
  <si>
    <t xml:space="preserve">Letter Slitter</t>
  </si>
  <si>
    <t xml:space="preserve">CA-2017-105900</t>
  </si>
  <si>
    <t xml:space="preserve">CA-2017-151155</t>
  </si>
  <si>
    <t xml:space="preserve">CA-2018-144036</t>
  </si>
  <si>
    <t xml:space="preserve">US-2015-169789</t>
  </si>
  <si>
    <t xml:space="preserve">CA-2018-127264</t>
  </si>
  <si>
    <t xml:space="preserve">CA-2017-151512</t>
  </si>
  <si>
    <t xml:space="preserve">CA-2017-165169</t>
  </si>
  <si>
    <t xml:space="preserve">CA-2016-109575</t>
  </si>
  <si>
    <t xml:space="preserve">Samsung Galaxy S4 Active</t>
  </si>
  <si>
    <t xml:space="preserve">CA-2018-168193</t>
  </si>
  <si>
    <t xml:space="preserve">CA-2017-115476</t>
  </si>
  <si>
    <t xml:space="preserve">CA-2017-133340</t>
  </si>
  <si>
    <t xml:space="preserve">CA-2017-137848</t>
  </si>
  <si>
    <t xml:space="preserve">CA-2015-113047</t>
  </si>
  <si>
    <t xml:space="preserve">CA-2017-149979</t>
  </si>
  <si>
    <t xml:space="preserve">CA-2018-161956</t>
  </si>
  <si>
    <t xml:space="preserve">CA-2017-116799</t>
  </si>
  <si>
    <t xml:space="preserve">Office Star - Mid Back Dual function Ergonomic High Back Chair with 2-Way Adjustable Arms</t>
  </si>
  <si>
    <t xml:space="preserve">CA-2017-111283</t>
  </si>
  <si>
    <t xml:space="preserve">CA-2016-167745</t>
  </si>
  <si>
    <t xml:space="preserve">CA-2018-104577</t>
  </si>
  <si>
    <t xml:space="preserve">CA-2017-156251</t>
  </si>
  <si>
    <t xml:space="preserve">CA-2018-125878</t>
  </si>
  <si>
    <t xml:space="preserve">CA-2017-163153</t>
  </si>
  <si>
    <t xml:space="preserve">CA-2016-103205</t>
  </si>
  <si>
    <t xml:space="preserve">CA-2015-153913</t>
  </si>
  <si>
    <t xml:space="preserve">CA-2017-155530</t>
  </si>
  <si>
    <t xml:space="preserve">US-2017-101196</t>
  </si>
  <si>
    <t xml:space="preserve">CA-2015-115357</t>
  </si>
  <si>
    <t xml:space="preserve">US-2015-102715</t>
  </si>
  <si>
    <t xml:space="preserve">Acco Banker's Clasps, 5 3/4"-Long</t>
  </si>
  <si>
    <t xml:space="preserve">Logitech Wireless Anywhere Mouse MX for PC and Mac</t>
  </si>
  <si>
    <t xml:space="preserve">CA-2016-107937</t>
  </si>
  <si>
    <t xml:space="preserve">US-2018-148768</t>
  </si>
  <si>
    <t xml:space="preserve">CA-2018-118521</t>
  </si>
  <si>
    <t xml:space="preserve">CA-2015-149643</t>
  </si>
  <si>
    <t xml:space="preserve">CA-2016-135314</t>
  </si>
  <si>
    <t xml:space="preserve">CA-2018-165204</t>
  </si>
  <si>
    <t xml:space="preserve">CA-2018-125752</t>
  </si>
  <si>
    <t xml:space="preserve">CA-2018-112487</t>
  </si>
  <si>
    <t xml:space="preserve">Acco Economy Flexible Poly Round Ring Binder</t>
  </si>
  <si>
    <t xml:space="preserve">CA-2017-144218</t>
  </si>
  <si>
    <t xml:space="preserve">CA-2017-169971</t>
  </si>
  <si>
    <t xml:space="preserve">US-2017-133508</t>
  </si>
  <si>
    <t xml:space="preserve">CA-2015-107139</t>
  </si>
  <si>
    <t xml:space="preserve">CA-2016-111325</t>
  </si>
  <si>
    <t xml:space="preserve">CA-2016-163762</t>
  </si>
  <si>
    <t xml:space="preserve">US-2015-117163</t>
  </si>
  <si>
    <t xml:space="preserve">Balt Split Level Computer Training Table</t>
  </si>
  <si>
    <t xml:space="preserve">Dixon Ticonderoga Core-Lock Colored Pencils</t>
  </si>
  <si>
    <t xml:space="preserve">CA-2018-121314</t>
  </si>
  <si>
    <t xml:space="preserve">CA-2018-147760</t>
  </si>
  <si>
    <t xml:space="preserve">CA-2017-156503</t>
  </si>
  <si>
    <t xml:space="preserve">SAFCO Folding Chair Trolley</t>
  </si>
  <si>
    <t xml:space="preserve">CA-2016-113628</t>
  </si>
  <si>
    <t xml:space="preserve">Office Star - Contemporary Task Swivel chair with Loop Arms, Charcoal</t>
  </si>
  <si>
    <t xml:space="preserve">CA-2018-147753</t>
  </si>
  <si>
    <t xml:space="preserve">Avery 515</t>
  </si>
  <si>
    <t xml:space="preserve">CA-2016-103961</t>
  </si>
  <si>
    <t xml:space="preserve">CA-2017-152471</t>
  </si>
  <si>
    <t xml:space="preserve">CA-2016-102582</t>
  </si>
  <si>
    <t xml:space="preserve">CA-2018-141873</t>
  </si>
  <si>
    <t xml:space="preserve">TOPS 4 x 6 Fluorescent Color Memo Sheets, 500 Sheets per Pack</t>
  </si>
  <si>
    <t xml:space="preserve">CA-2016-140984</t>
  </si>
  <si>
    <t xml:space="preserve">CA-2015-132801</t>
  </si>
  <si>
    <t xml:space="preserve">CA-2018-141733</t>
  </si>
  <si>
    <t xml:space="preserve">US-2016-111927</t>
  </si>
  <si>
    <t xml:space="preserve">Executive Impressions 13" Chairman Wall Clock</t>
  </si>
  <si>
    <t xml:space="preserve">CA-2015-105984</t>
  </si>
  <si>
    <t xml:space="preserve">CA-2015-100363</t>
  </si>
  <si>
    <t xml:space="preserve">Things To Do Today Spiral Book</t>
  </si>
  <si>
    <t xml:space="preserve">CA-2015-126760</t>
  </si>
  <si>
    <t xml:space="preserve">Logitech Illuminated Ultrathin Keyboard with Backlighting</t>
  </si>
  <si>
    <t xml:space="preserve">US-2015-109162</t>
  </si>
  <si>
    <t xml:space="preserve">CA-2015-101931</t>
  </si>
  <si>
    <t xml:space="preserve">Serrated Blade or Curved Handle Hand Letter Openers</t>
  </si>
  <si>
    <t xml:space="preserve">CA-2018-129000</t>
  </si>
  <si>
    <t xml:space="preserve">CA-2018-161053</t>
  </si>
  <si>
    <t xml:space="preserve">Ibico EB-19 Dual Function Manual Binding System</t>
  </si>
  <si>
    <t xml:space="preserve">CA-2016-142377</t>
  </si>
  <si>
    <t xml:space="preserve">CA-2016-127593</t>
  </si>
  <si>
    <t xml:space="preserve">CA-2018-130526</t>
  </si>
  <si>
    <t xml:space="preserve">US-2018-131849</t>
  </si>
  <si>
    <t xml:space="preserve">Eldon 300 Class Desk Accessories, Black</t>
  </si>
  <si>
    <t xml:space="preserve">US-2018-105389</t>
  </si>
  <si>
    <t xml:space="preserve">CA-2015-140816</t>
  </si>
  <si>
    <t xml:space="preserve">Logitech G430 Surround Sound Gaming Headset with Dolby 7.1 Technology</t>
  </si>
  <si>
    <t xml:space="preserve">CA-2018-154039</t>
  </si>
  <si>
    <t xml:space="preserve">LG Exalt</t>
  </si>
  <si>
    <t xml:space="preserve">CA-2015-135755</t>
  </si>
  <si>
    <t xml:space="preserve">GBC Poly Designer Binding Covers</t>
  </si>
  <si>
    <t xml:space="preserve">CA-2018-123246</t>
  </si>
  <si>
    <t xml:space="preserve">Economy #2 Pencils</t>
  </si>
  <si>
    <t xml:space="preserve">CA-2016-157133</t>
  </si>
  <si>
    <t xml:space="preserve">Eldon "L" Workstation Diamond Chairmat</t>
  </si>
  <si>
    <t xml:space="preserve">CA-2015-124709</t>
  </si>
  <si>
    <t xml:space="preserve">CA-2018-146360</t>
  </si>
  <si>
    <t xml:space="preserve">CA-2016-132486</t>
  </si>
  <si>
    <t xml:space="preserve">CA-2017-136231</t>
  </si>
  <si>
    <t xml:space="preserve">CA-2017-140641</t>
  </si>
  <si>
    <t xml:space="preserve">CA-2015-151001</t>
  </si>
  <si>
    <t xml:space="preserve">CA-2016-129896</t>
  </si>
  <si>
    <t xml:space="preserve">DAX Copper Panel Document Frame, 5 x 7 Size</t>
  </si>
  <si>
    <t xml:space="preserve">CA-2015-152849</t>
  </si>
  <si>
    <t xml:space="preserve">US-2018-127341</t>
  </si>
  <si>
    <t xml:space="preserve">CA-2017-167759</t>
  </si>
  <si>
    <t xml:space="preserve">CA-2015-100895</t>
  </si>
  <si>
    <t xml:space="preserve">US-2017-163881</t>
  </si>
  <si>
    <t xml:space="preserve">US-2017-144547</t>
  </si>
  <si>
    <t xml:space="preserve">US-2015-112200</t>
  </si>
  <si>
    <t xml:space="preserve">CA-2018-110212</t>
  </si>
  <si>
    <t xml:space="preserve">Maxell 74 Minute CDR, 10/Pack</t>
  </si>
  <si>
    <t xml:space="preserve">CA-2018-134285</t>
  </si>
  <si>
    <t xml:space="preserve">CA-2018-102267</t>
  </si>
  <si>
    <t xml:space="preserve">CA-2018-157980</t>
  </si>
  <si>
    <t xml:space="preserve">CA-2016-121097</t>
  </si>
  <si>
    <t xml:space="preserve">CA-2016-151043</t>
  </si>
  <si>
    <t xml:space="preserve">Micro Innovations Wireless Classic Keyboard with Mouse</t>
  </si>
  <si>
    <t xml:space="preserve">US-2016-119312</t>
  </si>
  <si>
    <t xml:space="preserve">CA-2016-167010</t>
  </si>
  <si>
    <t xml:space="preserve">Bush Heritage Pine Collection 5-Shelf Bookcase, Albany Pine Finish, *Special Order</t>
  </si>
  <si>
    <t xml:space="preserve">CA-2018-126788</t>
  </si>
  <si>
    <t xml:space="preserve">LG G3</t>
  </si>
  <si>
    <t xml:space="preserve">CA-2018-148068</t>
  </si>
  <si>
    <t xml:space="preserve">US-2018-142573</t>
  </si>
  <si>
    <t xml:space="preserve">Riverleaf Stik-Withit Designer Note Cubes</t>
  </si>
  <si>
    <t xml:space="preserve">US-2016-148817</t>
  </si>
  <si>
    <t xml:space="preserve">CA-2017-110044</t>
  </si>
  <si>
    <t xml:space="preserve">CA-2018-146920</t>
  </si>
  <si>
    <t xml:space="preserve">HP Office Paper (20Lb. and 87 Bright)</t>
  </si>
  <si>
    <t xml:space="preserve">CA-2015-103940</t>
  </si>
  <si>
    <t xml:space="preserve">CA-2017-162082</t>
  </si>
  <si>
    <t xml:space="preserve">CA-2017-132094</t>
  </si>
  <si>
    <t xml:space="preserve">Binney &amp; Smith inkTank Erasable Pocket Highlighter, Chisel Tip, Yellow</t>
  </si>
  <si>
    <t xml:space="preserve">CA-2018-123001</t>
  </si>
  <si>
    <t xml:space="preserve">CA-2016-118955</t>
  </si>
  <si>
    <t xml:space="preserve">US-2017-143448</t>
  </si>
  <si>
    <t xml:space="preserve">CA-2018-117863</t>
  </si>
  <si>
    <t xml:space="preserve">CA-2018-160458</t>
  </si>
  <si>
    <t xml:space="preserve">US-2017-142685</t>
  </si>
  <si>
    <t xml:space="preserve">CA-2017-133144</t>
  </si>
  <si>
    <t xml:space="preserve">CA-2018-167871</t>
  </si>
  <si>
    <t xml:space="preserve">CA-2017-119963</t>
  </si>
  <si>
    <t xml:space="preserve">CA-2015-121167</t>
  </si>
  <si>
    <t xml:space="preserve">US-2017-151862</t>
  </si>
  <si>
    <t xml:space="preserve">RCA ViSYS 25423RE1 Corded phone</t>
  </si>
  <si>
    <t xml:space="preserve">CA-2018-152961</t>
  </si>
  <si>
    <t xml:space="preserve">CA-2015-133228</t>
  </si>
  <si>
    <t xml:space="preserve">CA-2017-114951</t>
  </si>
  <si>
    <t xml:space="preserve">CA-2017-156573</t>
  </si>
  <si>
    <t xml:space="preserve">3M Polarizing Light Filter Sleeves</t>
  </si>
  <si>
    <t xml:space="preserve">CA-2016-113901</t>
  </si>
  <si>
    <t xml:space="preserve">CA-2018-134838</t>
  </si>
  <si>
    <t xml:space="preserve">CA-2017-120257</t>
  </si>
  <si>
    <t xml:space="preserve">Newell 348</t>
  </si>
  <si>
    <t xml:space="preserve">CA-2015-164910</t>
  </si>
  <si>
    <t xml:space="preserve">CA-2017-149902</t>
  </si>
  <si>
    <t xml:space="preserve">CA-2017-146010</t>
  </si>
  <si>
    <t xml:space="preserve">US-2016-163685</t>
  </si>
  <si>
    <t xml:space="preserve">Xerox 1928</t>
  </si>
  <si>
    <t xml:space="preserve">CA-2015-135090</t>
  </si>
  <si>
    <t xml:space="preserve">CA-2016-132374</t>
  </si>
  <si>
    <t xml:space="preserve">CA-2017-167556</t>
  </si>
  <si>
    <t xml:space="preserve">US-2017-116400</t>
  </si>
  <si>
    <t xml:space="preserve">Eldon Expressions Wood and Plastic Desk Accessories, Oak</t>
  </si>
  <si>
    <t xml:space="preserve">CA-2018-101308</t>
  </si>
  <si>
    <t xml:space="preserve">CA-2015-114517</t>
  </si>
  <si>
    <t xml:space="preserve">CA-2018-119564</t>
  </si>
  <si>
    <t xml:space="preserve">CA-2017-135265</t>
  </si>
  <si>
    <t xml:space="preserve">CA-2017-108735</t>
  </si>
  <si>
    <t xml:space="preserve">CA-2018-112333</t>
  </si>
  <si>
    <t xml:space="preserve">Black &amp; Decker Filter for Double Action Dustbuster Cordless Vac BLDV7210</t>
  </si>
  <si>
    <t xml:space="preserve">US-2017-159415</t>
  </si>
  <si>
    <t xml:space="preserve">Ultra Door Kickplate, 8"H x 34"W</t>
  </si>
  <si>
    <t xml:space="preserve">CA-2015-122588</t>
  </si>
  <si>
    <t xml:space="preserve">CA-2015-137589</t>
  </si>
  <si>
    <t xml:space="preserve">CA-2016-161998</t>
  </si>
  <si>
    <t xml:space="preserve">CA-2016-105627</t>
  </si>
  <si>
    <t xml:space="preserve">Boston 1900 Electric Pencil Sharpener</t>
  </si>
  <si>
    <t xml:space="preserve">US-2016-149629</t>
  </si>
  <si>
    <t xml:space="preserve">CA-2015-116834</t>
  </si>
  <si>
    <t xml:space="preserve">WD My Passport Ultra 1TB Portable External Hard Drive</t>
  </si>
  <si>
    <t xml:space="preserve">CA-2017-145730</t>
  </si>
  <si>
    <t xml:space="preserve">Canon PC170 Desktop Personal Copier</t>
  </si>
  <si>
    <t xml:space="preserve">US-2016-168732</t>
  </si>
  <si>
    <t xml:space="preserve">Memorex 25GB 6X Branded Blu-Ray Recordable Disc, 15/Pack</t>
  </si>
  <si>
    <t xml:space="preserve">CA-2016-107468</t>
  </si>
  <si>
    <t xml:space="preserve">CA-2018-144463</t>
  </si>
  <si>
    <t xml:space="preserve">Howard Miller 11-1/2" Diameter Brentwood Wall Clock</t>
  </si>
  <si>
    <t xml:space="preserve">CA-2018-100811</t>
  </si>
  <si>
    <t xml:space="preserve">CA-2016-153612</t>
  </si>
  <si>
    <t xml:space="preserve">CA-2016-165624</t>
  </si>
  <si>
    <t xml:space="preserve">Xerox 1890</t>
  </si>
  <si>
    <t xml:space="preserve">CA-2015-154963</t>
  </si>
  <si>
    <t xml:space="preserve">CA-2018-130764</t>
  </si>
  <si>
    <t xml:space="preserve">Jackery Bar Premium Fast-charging Portable Charger</t>
  </si>
  <si>
    <t xml:space="preserve">CA-2018-139311</t>
  </si>
  <si>
    <t xml:space="preserve">CA-2018-124296</t>
  </si>
  <si>
    <t xml:space="preserve">CA-2017-169957</t>
  </si>
  <si>
    <t xml:space="preserve">US-2017-108777</t>
  </si>
  <si>
    <t xml:space="preserve">CA-2016-148859</t>
  </si>
  <si>
    <t xml:space="preserve">CA-2015-110786</t>
  </si>
  <si>
    <t xml:space="preserve">CA-2016-137750</t>
  </si>
  <si>
    <t xml:space="preserve">CA-2016-136378</t>
  </si>
  <si>
    <t xml:space="preserve">CA-2018-100356</t>
  </si>
  <si>
    <t xml:space="preserve">US-2016-166520</t>
  </si>
  <si>
    <t xml:space="preserve">CA-2018-136350</t>
  </si>
  <si>
    <t xml:space="preserve">CA-2015-122931</t>
  </si>
  <si>
    <t xml:space="preserve">Permanent Self-Adhesive File Folder Labels for Typewriters, 1 1/8 x 3 1/2, White</t>
  </si>
  <si>
    <t xml:space="preserve">CA-2015-163034</t>
  </si>
  <si>
    <t xml:space="preserve">CA-2016-124058</t>
  </si>
  <si>
    <t xml:space="preserve">CA-2017-129196</t>
  </si>
  <si>
    <t xml:space="preserve">US-2016-138716</t>
  </si>
  <si>
    <t xml:space="preserve">US-2017-122182</t>
  </si>
  <si>
    <t xml:space="preserve">US-2015-130358</t>
  </si>
  <si>
    <t xml:space="preserve">CA-2015-102673</t>
  </si>
  <si>
    <t xml:space="preserve">Cisco IP Phone 7961G VoIP phone - Dark gray</t>
  </si>
  <si>
    <t xml:space="preserve">CA-2017-145303</t>
  </si>
  <si>
    <t xml:space="preserve">CA-2016-156104</t>
  </si>
  <si>
    <t xml:space="preserve">US-2016-164308</t>
  </si>
  <si>
    <t xml:space="preserve">CA-2018-108112</t>
  </si>
  <si>
    <t xml:space="preserve">CA-2016-100685</t>
  </si>
  <si>
    <t xml:space="preserve">CA-2016-165414</t>
  </si>
  <si>
    <t xml:space="preserve">CA-2017-140417</t>
  </si>
  <si>
    <t xml:space="preserve">US-2018-151316</t>
  </si>
  <si>
    <t xml:space="preserve">CA-2018-163692</t>
  </si>
  <si>
    <t xml:space="preserve">CA-2017-111913</t>
  </si>
  <si>
    <t xml:space="preserve">US-2015-156559</t>
  </si>
  <si>
    <t xml:space="preserve">Hon Metal Bookcases, Gray</t>
  </si>
  <si>
    <t xml:space="preserve">CA-2017-161473</t>
  </si>
  <si>
    <t xml:space="preserve">CA-2018-166576</t>
  </si>
  <si>
    <t xml:space="preserve">CA-2016-102491</t>
  </si>
  <si>
    <t xml:space="preserve">CA-2015-116904</t>
  </si>
  <si>
    <t xml:space="preserve">Ibico EPK-21 Electric Binding System</t>
  </si>
  <si>
    <t xml:space="preserve">US-2018-102288</t>
  </si>
  <si>
    <t xml:space="preserve">Holmes Visible Mist Ultrasonic Humidifier with 2.3-Gallon Output per Day, Replacement Filter</t>
  </si>
  <si>
    <t xml:space="preserve">CA-2018-137456</t>
  </si>
  <si>
    <t xml:space="preserve">US-2018-155999</t>
  </si>
  <si>
    <t xml:space="preserve">US-2017-148334</t>
  </si>
  <si>
    <t xml:space="preserve">CA-2016-105599</t>
  </si>
  <si>
    <t xml:space="preserve">CA-2016-153717</t>
  </si>
  <si>
    <t xml:space="preserve">Rush Hierlooms Collection Rich Wood Bookcases</t>
  </si>
  <si>
    <t xml:space="preserve">CA-2016-116687</t>
  </si>
  <si>
    <t xml:space="preserve">CA-2017-163573</t>
  </si>
  <si>
    <t xml:space="preserve">CA-2016-153416</t>
  </si>
  <si>
    <t xml:space="preserve">CA-2018-117394</t>
  </si>
  <si>
    <t xml:space="preserve">Kingston Digital DataTraveler 8GB USB 2.0</t>
  </si>
  <si>
    <t xml:space="preserve">CA-2018-133823</t>
  </si>
  <si>
    <t xml:space="preserve">CA-2015-127523</t>
  </si>
  <si>
    <t xml:space="preserve">CA-2018-123239</t>
  </si>
  <si>
    <t xml:space="preserve">CA-2018-156769</t>
  </si>
  <si>
    <t xml:space="preserve">CA-2015-127299</t>
  </si>
  <si>
    <t xml:space="preserve">HP Designjet T520 Inkjet Large Format Printer - 24" Color</t>
  </si>
  <si>
    <t xml:space="preserve">CA-2016-121272</t>
  </si>
  <si>
    <t xml:space="preserve">CA-2015-115336</t>
  </si>
  <si>
    <t xml:space="preserve">CA-2016-111703</t>
  </si>
  <si>
    <t xml:space="preserve">CA-2015-128839</t>
  </si>
  <si>
    <t xml:space="preserve">CA-2018-105914</t>
  </si>
  <si>
    <t xml:space="preserve">CA-2018-110926</t>
  </si>
  <si>
    <t xml:space="preserve">CA-2017-117226</t>
  </si>
  <si>
    <t xml:space="preserve">CA-2018-127313</t>
  </si>
  <si>
    <t xml:space="preserve">CA-2017-136287</t>
  </si>
  <si>
    <t xml:space="preserve">US-2015-107699</t>
  </si>
  <si>
    <t xml:space="preserve">CA-2018-112725</t>
  </si>
  <si>
    <t xml:space="preserve">Newell 338</t>
  </si>
  <si>
    <t xml:space="preserve">CA-2016-136196</t>
  </si>
  <si>
    <t xml:space="preserve">CA-2018-106068</t>
  </si>
  <si>
    <t xml:space="preserve">CA-2018-100160</t>
  </si>
  <si>
    <t xml:space="preserve">CA-2017-139689</t>
  </si>
  <si>
    <t xml:space="preserve">CA-2016-101091</t>
  </si>
  <si>
    <t xml:space="preserve">CA-2015-126907</t>
  </si>
  <si>
    <t xml:space="preserve">US-2017-164588</t>
  </si>
  <si>
    <t xml:space="preserve">CA-2018-115546</t>
  </si>
  <si>
    <t xml:space="preserve">CA-2016-163587</t>
  </si>
  <si>
    <t xml:space="preserve">US-2018-106131</t>
  </si>
  <si>
    <t xml:space="preserve">CA-2016-160213</t>
  </si>
  <si>
    <t xml:space="preserve">CA-2015-157924</t>
  </si>
  <si>
    <t xml:space="preserve">Global Enterprise Series Seating High-Back Swivel/Tilt Chairs</t>
  </si>
  <si>
    <t xml:space="preserve">CA-2016-100216</t>
  </si>
  <si>
    <t xml:space="preserve">CA-2018-100601</t>
  </si>
  <si>
    <t xml:space="preserve">CA-2017-152163</t>
  </si>
  <si>
    <t xml:space="preserve">CA-2016-154340</t>
  </si>
  <si>
    <t xml:space="preserve">CA-2015-128846</t>
  </si>
  <si>
    <t xml:space="preserve">CA-2017-148593</t>
  </si>
  <si>
    <t xml:space="preserve">US-2018-119039</t>
  </si>
  <si>
    <t xml:space="preserve">CA-2018-128426</t>
  </si>
  <si>
    <t xml:space="preserve">US-2018-136868</t>
  </si>
  <si>
    <t xml:space="preserve">CA-2017-143749</t>
  </si>
  <si>
    <t xml:space="preserve">O'Sullivan 5-Shelf Heavy-Duty Bookcases</t>
  </si>
  <si>
    <t xml:space="preserve">CA-2017-111493</t>
  </si>
  <si>
    <t xml:space="preserve">CA-2018-112536</t>
  </si>
  <si>
    <t xml:space="preserve">CA-2017-157714</t>
  </si>
  <si>
    <t xml:space="preserve">Hammermill Color Copier Paper (28Lb. and 96 Bright)</t>
  </si>
  <si>
    <t xml:space="preserve">CA-2018-166709</t>
  </si>
  <si>
    <t xml:space="preserve">CA-2016-129392</t>
  </si>
  <si>
    <t xml:space="preserve">Xerox 1990</t>
  </si>
  <si>
    <t xml:space="preserve">CA-2016-150875</t>
  </si>
  <si>
    <t xml:space="preserve">CA-2016-154200</t>
  </si>
  <si>
    <t xml:space="preserve">CA-2017-124233</t>
  </si>
  <si>
    <t xml:space="preserve">US-2016-134271</t>
  </si>
  <si>
    <t xml:space="preserve">US-2017-161683</t>
  </si>
  <si>
    <t xml:space="preserve">CA-2016-143105</t>
  </si>
  <si>
    <t xml:space="preserve">CA-2015-145387</t>
  </si>
  <si>
    <t xml:space="preserve">CA-2018-109715</t>
  </si>
  <si>
    <t xml:space="preserve">CA-2015-166457</t>
  </si>
  <si>
    <t xml:space="preserve">Xerox 1933</t>
  </si>
  <si>
    <t xml:space="preserve">CA-2017-164637</t>
  </si>
  <si>
    <t xml:space="preserve">Green Canvas Binder for 8-1/2" x 14" Sheets</t>
  </si>
  <si>
    <t xml:space="preserve">CA-2015-103590</t>
  </si>
  <si>
    <t xml:space="preserve">Park Ridge Embossed Executive Business Envelopes</t>
  </si>
  <si>
    <t xml:space="preserve">CA-2016-111234</t>
  </si>
  <si>
    <t xml:space="preserve">CA-2018-149881</t>
  </si>
  <si>
    <t xml:space="preserve">Safco Value Mate Steel Bookcase, Baked Enamel Finish on Steel, Black</t>
  </si>
  <si>
    <t xml:space="preserve">CA-2018-134565</t>
  </si>
  <si>
    <t xml:space="preserve">Cisco Desktop Collaboration Experience DX650 IP Video Phone</t>
  </si>
  <si>
    <t xml:space="preserve">CA-2017-108644</t>
  </si>
  <si>
    <t xml:space="preserve">US-2015-102631</t>
  </si>
  <si>
    <t xml:space="preserve">Howard Miller 12-3/4 Diameter Accuwave DS  Wall Clock</t>
  </si>
  <si>
    <t xml:space="preserve">CA-2018-120327</t>
  </si>
  <si>
    <t xml:space="preserve">CA-2016-154970</t>
  </si>
  <si>
    <t xml:space="preserve">CA-2017-113803</t>
  </si>
  <si>
    <t xml:space="preserve">CA-2018-100223</t>
  </si>
  <si>
    <t xml:space="preserve">Xerox 1975</t>
  </si>
  <si>
    <t xml:space="preserve">CA-2015-168823</t>
  </si>
  <si>
    <t xml:space="preserve">CA-2017-162404</t>
  </si>
  <si>
    <t xml:space="preserve">CA-2018-104024</t>
  </si>
  <si>
    <t xml:space="preserve">Newell 323</t>
  </si>
  <si>
    <t xml:space="preserve">CA-2018-147144</t>
  </si>
  <si>
    <t xml:space="preserve">Boston 1827 Commercial Additional Cutter, Drive Gear &amp; Gear Rack for 1606</t>
  </si>
  <si>
    <t xml:space="preserve">CA-2018-158673</t>
  </si>
  <si>
    <t xml:space="preserve">CA-2015-133704</t>
  </si>
  <si>
    <t xml:space="preserve">CA-2017-159142</t>
  </si>
  <si>
    <t xml:space="preserve">CA-2015-138436</t>
  </si>
  <si>
    <t xml:space="preserve">CA-2018-117702</t>
  </si>
  <si>
    <t xml:space="preserve">CA-2017-157336</t>
  </si>
  <si>
    <t xml:space="preserve">CA-2015-168130</t>
  </si>
  <si>
    <t xml:space="preserve">CA-2016-155068</t>
  </si>
  <si>
    <t xml:space="preserve">CA-2018-163160</t>
  </si>
  <si>
    <t xml:space="preserve">CA-2016-101924</t>
  </si>
  <si>
    <t xml:space="preserve">CA-2017-124793</t>
  </si>
  <si>
    <t xml:space="preserve">CA-2018-118367</t>
  </si>
  <si>
    <t xml:space="preserve">CA-2018-164819</t>
  </si>
  <si>
    <t xml:space="preserve">CA-2018-158344</t>
  </si>
  <si>
    <t xml:space="preserve">CA-2018-123351</t>
  </si>
  <si>
    <t xml:space="preserve">CA-2018-110429</t>
  </si>
  <si>
    <t xml:space="preserve">Mead 1st Gear 2" Zipper Binder, Asst. Colors</t>
  </si>
  <si>
    <t xml:space="preserve">US-2017-131611</t>
  </si>
  <si>
    <t xml:space="preserve">US-2018-124821</t>
  </si>
  <si>
    <t xml:space="preserve">CA-2016-166975</t>
  </si>
  <si>
    <t xml:space="preserve">CA-2017-123806</t>
  </si>
  <si>
    <t xml:space="preserve">US-2018-158505</t>
  </si>
  <si>
    <t xml:space="preserve">CA-2016-142692</t>
  </si>
  <si>
    <t xml:space="preserve">CA-2016-123456</t>
  </si>
  <si>
    <t xml:space="preserve">CA-2018-151358</t>
  </si>
  <si>
    <t xml:space="preserve">US-2017-107440</t>
  </si>
  <si>
    <t xml:space="preserve">3D Systems Cube Printer, 2nd Generation, Magenta</t>
  </si>
  <si>
    <t xml:space="preserve">CA-2015-166989</t>
  </si>
  <si>
    <t xml:space="preserve">CA-2015-103100</t>
  </si>
  <si>
    <t xml:space="preserve">Avery 487</t>
  </si>
  <si>
    <t xml:space="preserve">CA-2016-105690</t>
  </si>
  <si>
    <t xml:space="preserve">CA-2018-127516</t>
  </si>
  <si>
    <t xml:space="preserve">US-2016-117184</t>
  </si>
  <si>
    <t xml:space="preserve">CA-2018-102407</t>
  </si>
  <si>
    <t xml:space="preserve">CA-2018-130967</t>
  </si>
  <si>
    <t xml:space="preserve">CA-2018-101581</t>
  </si>
  <si>
    <t xml:space="preserve">CA-2018-169124</t>
  </si>
  <si>
    <t xml:space="preserve">CA-2018-117261</t>
  </si>
  <si>
    <t xml:space="preserve">CA-2018-129021</t>
  </si>
  <si>
    <t xml:space="preserve">CA-2015-123253</t>
  </si>
  <si>
    <t xml:space="preserve">CA-2017-121601</t>
  </si>
  <si>
    <t xml:space="preserve">CA-2015-162278</t>
  </si>
  <si>
    <t xml:space="preserve">CA-2017-161095</t>
  </si>
  <si>
    <t xml:space="preserve">CA-2015-125829</t>
  </si>
  <si>
    <t xml:space="preserve">Hewlett-Packard Deskjet D4360 Printer</t>
  </si>
  <si>
    <t xml:space="preserve">CA-2015-123127</t>
  </si>
  <si>
    <t xml:space="preserve">CA-2016-115945</t>
  </si>
  <si>
    <t xml:space="preserve">CA-2016-136735</t>
  </si>
  <si>
    <t xml:space="preserve">US-2018-136189</t>
  </si>
  <si>
    <t xml:space="preserve">DAX Wood Document Frame.</t>
  </si>
  <si>
    <t xml:space="preserve">CA-2015-152345</t>
  </si>
  <si>
    <t xml:space="preserve">US-2016-147662</t>
  </si>
  <si>
    <t xml:space="preserve">CA-2017-153346</t>
  </si>
  <si>
    <t xml:space="preserve">CA-2018-118360</t>
  </si>
  <si>
    <t xml:space="preserve">CA-2018-149853</t>
  </si>
  <si>
    <t xml:space="preserve">Xerox 208</t>
  </si>
  <si>
    <t xml:space="preserve">CA-2018-107909</t>
  </si>
  <si>
    <t xml:space="preserve">CA-2016-112375</t>
  </si>
  <si>
    <t xml:space="preserve">Memorex Micro Travel Drive 4 GB</t>
  </si>
  <si>
    <t xml:space="preserve">CA-2016-154795</t>
  </si>
  <si>
    <t xml:space="preserve">#6 3/4 Gummed Flap White Envelopes</t>
  </si>
  <si>
    <t xml:space="preserve">CA-2016-125234</t>
  </si>
  <si>
    <t xml:space="preserve">CA-2018-133501</t>
  </si>
  <si>
    <t xml:space="preserve">US-2015-129609</t>
  </si>
  <si>
    <t xml:space="preserve">CA-2018-130309</t>
  </si>
  <si>
    <t xml:space="preserve">CA-2018-105410</t>
  </si>
  <si>
    <t xml:space="preserve">CA-2017-120355</t>
  </si>
  <si>
    <t xml:space="preserve">DAX Two-Tone Silver Metal Document Frame</t>
  </si>
  <si>
    <t xml:space="preserve">CA-2018-169894</t>
  </si>
  <si>
    <t xml:space="preserve">US-2018-100482</t>
  </si>
  <si>
    <t xml:space="preserve">CA-2018-107748</t>
  </si>
  <si>
    <t xml:space="preserve">CA-2018-153654</t>
  </si>
  <si>
    <t xml:space="preserve">CA-2016-155600</t>
  </si>
  <si>
    <t xml:space="preserve">CA-2018-162565</t>
  </si>
  <si>
    <t xml:space="preserve">CA-2017-127642</t>
  </si>
  <si>
    <t xml:space="preserve">US-2018-163195</t>
  </si>
  <si>
    <t xml:space="preserve">CA-2018-111332</t>
  </si>
  <si>
    <t xml:space="preserve">North Dakota</t>
  </si>
  <si>
    <t xml:space="preserve">CA-2018-117044</t>
  </si>
  <si>
    <t xml:space="preserve">US-2017-165078</t>
  </si>
  <si>
    <t xml:space="preserve">Avery 503</t>
  </si>
  <si>
    <t xml:space="preserve">US-2018-169320</t>
  </si>
  <si>
    <t xml:space="preserve">CA-2017-158575</t>
  </si>
  <si>
    <t xml:space="preserve">Holmes 99% HEPA Air Purifier</t>
  </si>
  <si>
    <t xml:space="preserve">CA-2015-166954</t>
  </si>
  <si>
    <t xml:space="preserve">CA-2016-140830</t>
  </si>
  <si>
    <t xml:space="preserve">CA-2016-152891</t>
  </si>
  <si>
    <t xml:space="preserve">US-2016-122784</t>
  </si>
  <si>
    <t xml:space="preserve">O'Sullivan Cherrywood Estates Traditional Barrister Bookcase</t>
  </si>
  <si>
    <t xml:space="preserve">CA-2017-156811</t>
  </si>
  <si>
    <t xml:space="preserve">CA-2018-111556</t>
  </si>
  <si>
    <t xml:space="preserve">CA-2017-108868</t>
  </si>
  <si>
    <t xml:space="preserve">CA-2015-142965</t>
  </si>
  <si>
    <t xml:space="preserve">CA-2017-148740</t>
  </si>
  <si>
    <t xml:space="preserve">US-2015-138758</t>
  </si>
  <si>
    <t xml:space="preserve">CA-2017-131737</t>
  </si>
  <si>
    <t xml:space="preserve">CA-2017-114538</t>
  </si>
  <si>
    <t xml:space="preserve">SANFORD Major Accent Highlighters</t>
  </si>
  <si>
    <t xml:space="preserve">CA-2015-127936</t>
  </si>
  <si>
    <t xml:space="preserve">CA-2016-164336</t>
  </si>
  <si>
    <t xml:space="preserve">CA-2017-100041</t>
  </si>
  <si>
    <t xml:space="preserve">US-2015-154879</t>
  </si>
  <si>
    <t xml:space="preserve">CA-2015-130624</t>
  </si>
  <si>
    <t xml:space="preserve">CA-2018-132339</t>
  </si>
  <si>
    <t xml:space="preserve">CA-2015-153983</t>
  </si>
  <si>
    <t xml:space="preserve">CA-2018-112900</t>
  </si>
  <si>
    <t xml:space="preserve">CA-2015-160157</t>
  </si>
  <si>
    <t xml:space="preserve">CA-2015-139633</t>
  </si>
  <si>
    <t xml:space="preserve">CA-2016-163090</t>
  </si>
  <si>
    <t xml:space="preserve">CA-2015-117016</t>
  </si>
  <si>
    <t xml:space="preserve">CA-2018-159464</t>
  </si>
  <si>
    <t xml:space="preserve">Hon 4-Shelf Metal Bookcases</t>
  </si>
  <si>
    <t xml:space="preserve">US-2018-103226</t>
  </si>
  <si>
    <t xml:space="preserve">CA-2018-119452</t>
  </si>
  <si>
    <t xml:space="preserve">CA-2018-147725</t>
  </si>
  <si>
    <t xml:space="preserve">CA-2017-168893</t>
  </si>
  <si>
    <t xml:space="preserve">Global Adaptabilities Conference Tables</t>
  </si>
  <si>
    <t xml:space="preserve">CA-2017-163398</t>
  </si>
  <si>
    <t xml:space="preserve">Newell 316</t>
  </si>
  <si>
    <t xml:space="preserve">CA-2017-162726</t>
  </si>
  <si>
    <t xml:space="preserve">US-2017-111290</t>
  </si>
  <si>
    <t xml:space="preserve">Fellowes Staxonsteel Drawer Files</t>
  </si>
  <si>
    <t xml:space="preserve">Avery Hi-Liter Smear-Safe Highlighters</t>
  </si>
  <si>
    <t xml:space="preserve">US-2015-147704</t>
  </si>
  <si>
    <t xml:space="preserve">CA-2016-121965</t>
  </si>
  <si>
    <t xml:space="preserve">CA-2017-147137</t>
  </si>
  <si>
    <t xml:space="preserve">Inter-Office Recycled Envelopes, Brown Kraft, Button-String,10" x 13" , 100/Box</t>
  </si>
  <si>
    <t xml:space="preserve">US-2016-146745</t>
  </si>
  <si>
    <t xml:space="preserve">CA-2018-115175</t>
  </si>
  <si>
    <t xml:space="preserve">CA-2018-105851</t>
  </si>
  <si>
    <t xml:space="preserve">US-2018-125717</t>
  </si>
  <si>
    <t xml:space="preserve">Xerox 1992</t>
  </si>
  <si>
    <t xml:space="preserve">CA-2016-163895</t>
  </si>
  <si>
    <t xml:space="preserve">CA-2018-168641</t>
  </si>
  <si>
    <t xml:space="preserve">CA-2018-156895</t>
  </si>
  <si>
    <t xml:space="preserve">CA-2018-121300</t>
  </si>
  <si>
    <t xml:space="preserve">Riverside Furniture Stanwyck Manor Table Series</t>
  </si>
  <si>
    <t xml:space="preserve">CA-2018-130211</t>
  </si>
  <si>
    <t xml:space="preserve">Fellowes Recycled Storage Drawers</t>
  </si>
  <si>
    <t xml:space="preserve">CA-2015-147235</t>
  </si>
  <si>
    <t xml:space="preserve">Xerox 190</t>
  </si>
  <si>
    <t xml:space="preserve">CA-2017-109365</t>
  </si>
  <si>
    <t xml:space="preserve">Xerox 1892</t>
  </si>
  <si>
    <t xml:space="preserve">CA-2016-162621</t>
  </si>
  <si>
    <t xml:space="preserve">CA-2018-105921</t>
  </si>
  <si>
    <t xml:space="preserve">CA-2015-150798</t>
  </si>
  <si>
    <t xml:space="preserve">CA-2018-112753</t>
  </si>
  <si>
    <t xml:space="preserve">CA-2018-155075</t>
  </si>
  <si>
    <t xml:space="preserve">CA-2015-103401</t>
  </si>
  <si>
    <t xml:space="preserve">CA-2017-124814</t>
  </si>
  <si>
    <t xml:space="preserve">CA-2015-116757</t>
  </si>
  <si>
    <t xml:space="preserve">US-2015-138247</t>
  </si>
  <si>
    <t xml:space="preserve">Seidio BD2-HK3IPH5-BK DILEX Case and Holster Combo for Apple iPhone 5/5s - Black</t>
  </si>
  <si>
    <t xml:space="preserve">CA-2018-167003</t>
  </si>
  <si>
    <t xml:space="preserve">CA-2017-119935</t>
  </si>
  <si>
    <t xml:space="preserve">CA-2017-118969</t>
  </si>
  <si>
    <t xml:space="preserve">CA-2017-145240</t>
  </si>
  <si>
    <t xml:space="preserve">CA-2017-120873</t>
  </si>
  <si>
    <t xml:space="preserve">US-2018-111920</t>
  </si>
  <si>
    <t xml:space="preserve">US-2017-128678</t>
  </si>
  <si>
    <t xml:space="preserve">TOPS "Important Message" Pads, Canary, 4-1/4 x 5-1/2, 50 Sheets per Pad</t>
  </si>
  <si>
    <t xml:space="preserve">CA-2017-101385</t>
  </si>
  <si>
    <t xml:space="preserve">CA-2018-107167</t>
  </si>
  <si>
    <t xml:space="preserve">24 Capacity Maxi Data Binder Racks, Pearl</t>
  </si>
  <si>
    <t xml:space="preserve">CA-2015-109491</t>
  </si>
  <si>
    <t xml:space="preserve">CA-2018-105445</t>
  </si>
  <si>
    <t xml:space="preserve">CA-2015-107454</t>
  </si>
  <si>
    <t xml:space="preserve">US-2018-105046</t>
  </si>
  <si>
    <t xml:space="preserve">Southworth 25% Cotton Premium Laser Paper and Envelopes</t>
  </si>
  <si>
    <t xml:space="preserve">CA-2018-152856</t>
  </si>
  <si>
    <t xml:space="preserve">CA-2017-134691</t>
  </si>
  <si>
    <t xml:space="preserve">CA-2017-118759</t>
  </si>
  <si>
    <t xml:space="preserve">CA-2015-140403</t>
  </si>
  <si>
    <t xml:space="preserve">CA-2016-163104</t>
  </si>
  <si>
    <t xml:space="preserve">CA-2018-138464</t>
  </si>
  <si>
    <t xml:space="preserve">CA-2016-104129</t>
  </si>
  <si>
    <t xml:space="preserve">US-2018-132206</t>
  </si>
  <si>
    <t xml:space="preserve">CA-2018-113474</t>
  </si>
  <si>
    <t xml:space="preserve">Multimedia Mailers</t>
  </si>
  <si>
    <t xml:space="preserve">CA-2016-126557</t>
  </si>
  <si>
    <t xml:space="preserve">US-2018-107636</t>
  </si>
  <si>
    <t xml:space="preserve">Avery 5</t>
  </si>
  <si>
    <t xml:space="preserve">US-2015-165862</t>
  </si>
  <si>
    <t xml:space="preserve">US-2015-106334</t>
  </si>
  <si>
    <t xml:space="preserve">CA-2017-101448</t>
  </si>
  <si>
    <t xml:space="preserve">CA-2016-130218</t>
  </si>
  <si>
    <t xml:space="preserve">US-2018-117331</t>
  </si>
  <si>
    <t xml:space="preserve">CA-2015-127383</t>
  </si>
  <si>
    <t xml:space="preserve">CA-2015-110219</t>
  </si>
  <si>
    <t xml:space="preserve">CA-2016-118871</t>
  </si>
  <si>
    <t xml:space="preserve">Jensen SMPS-640 - speaker phone</t>
  </si>
  <si>
    <t xml:space="preserve">Master Caster Door Stop, Large Brown</t>
  </si>
  <si>
    <t xml:space="preserve">CA-2018-129490</t>
  </si>
  <si>
    <t xml:space="preserve">CA-2015-101175</t>
  </si>
  <si>
    <t xml:space="preserve">US-2018-149510</t>
  </si>
  <si>
    <t xml:space="preserve">CA-2016-111990</t>
  </si>
  <si>
    <t xml:space="preserve">CA-2015-169460</t>
  </si>
  <si>
    <t xml:space="preserve">US-2016-152128</t>
  </si>
  <si>
    <t xml:space="preserve">CA-2018-126662</t>
  </si>
  <si>
    <t xml:space="preserve">CA-2017-139395</t>
  </si>
  <si>
    <t xml:space="preserve">Fellowes Desktop Hanging File Manager</t>
  </si>
  <si>
    <t xml:space="preserve">US-2015-121734</t>
  </si>
  <si>
    <t xml:space="preserve">CA-2016-110947</t>
  </si>
  <si>
    <t xml:space="preserve">US-2015-150126</t>
  </si>
  <si>
    <t xml:space="preserve">Xerox 1956</t>
  </si>
  <si>
    <t xml:space="preserve">CA-2016-164427</t>
  </si>
  <si>
    <t xml:space="preserve">CA-2017-120250</t>
  </si>
  <si>
    <t xml:space="preserve">Nu-Dell Oak Frame</t>
  </si>
  <si>
    <t xml:space="preserve">CA-2017-121993</t>
  </si>
  <si>
    <t xml:space="preserve">US-2017-100405</t>
  </si>
  <si>
    <t xml:space="preserve">US-2018-163790</t>
  </si>
  <si>
    <t xml:space="preserve">GBC Therma-A-Bind 250T Electric Binding System</t>
  </si>
  <si>
    <t xml:space="preserve">Document Clip Frames</t>
  </si>
  <si>
    <t xml:space="preserve">CA-2017-129868</t>
  </si>
  <si>
    <t xml:space="preserve">Hoover Replacement Belts For Soft Guard &amp; Commercial Ltweight Upright Vacs, 2/Pk</t>
  </si>
  <si>
    <t xml:space="preserve">CA-2017-140564</t>
  </si>
  <si>
    <t xml:space="preserve">US-2018-169502</t>
  </si>
  <si>
    <t xml:space="preserve">CA-2016-146948</t>
  </si>
  <si>
    <t xml:space="preserve">US-2016-113327</t>
  </si>
  <si>
    <t xml:space="preserve">Xerox 1937</t>
  </si>
  <si>
    <t xml:space="preserve">CA-2016-135020</t>
  </si>
  <si>
    <t xml:space="preserve">US-2018-141852</t>
  </si>
  <si>
    <t xml:space="preserve">CA-2017-109407</t>
  </si>
  <si>
    <t xml:space="preserve">US-2017-165953</t>
  </si>
  <si>
    <t xml:space="preserve">CA-2017-144540</t>
  </si>
  <si>
    <t xml:space="preserve">CA-2016-159863</t>
  </si>
  <si>
    <t xml:space="preserve">CA-2016-117800</t>
  </si>
  <si>
    <t xml:space="preserve">CA-2018-145219</t>
  </si>
  <si>
    <t xml:space="preserve">CA-2016-161214</t>
  </si>
  <si>
    <t xml:space="preserve">CA-2018-147228</t>
  </si>
  <si>
    <t xml:space="preserve">CA-2017-101336</t>
  </si>
  <si>
    <t xml:space="preserve">US-2016-126235</t>
  </si>
  <si>
    <t xml:space="preserve">DAX Cubicle Frames, 8-1/2 x 11</t>
  </si>
  <si>
    <t xml:space="preserve">CA-2018-168396</t>
  </si>
  <si>
    <t xml:space="preserve">CA-2016-130456</t>
  </si>
  <si>
    <t xml:space="preserve">Sauder Camden County Collection Library</t>
  </si>
  <si>
    <t xml:space="preserve">CA-2018-116288</t>
  </si>
  <si>
    <t xml:space="preserve">CA-2018-168228</t>
  </si>
  <si>
    <t xml:space="preserve">CA-2017-102162</t>
  </si>
  <si>
    <t xml:space="preserve">Canon PC-428 Personal Copier</t>
  </si>
  <si>
    <t xml:space="preserve">CA-2018-130141</t>
  </si>
  <si>
    <t xml:space="preserve">Office Star - Ergonomic Mid Back Chair with 2-Way Adjustable Arms</t>
  </si>
  <si>
    <t xml:space="preserve">CA-2016-147501</t>
  </si>
  <si>
    <t xml:space="preserve">CA-2017-143910</t>
  </si>
  <si>
    <t xml:space="preserve">CA-2015-146885</t>
  </si>
  <si>
    <t xml:space="preserve">CA-2017-139556</t>
  </si>
  <si>
    <t xml:space="preserve">CA-2018-129357</t>
  </si>
  <si>
    <t xml:space="preserve">Xerox 1917</t>
  </si>
  <si>
    <t xml:space="preserve">CA-2018-150987</t>
  </si>
  <si>
    <t xml:space="preserve">CA-2018-132647</t>
  </si>
  <si>
    <t xml:space="preserve">CA-2018-159107</t>
  </si>
  <si>
    <t xml:space="preserve">CA-2015-160738</t>
  </si>
  <si>
    <t xml:space="preserve">CA-2016-112130</t>
  </si>
  <si>
    <t xml:space="preserve">SanDisk Cruzer 16 GB USB Flash Drive</t>
  </si>
  <si>
    <t xml:space="preserve">CA-2017-111409</t>
  </si>
  <si>
    <t xml:space="preserve">CA-2017-116232</t>
  </si>
  <si>
    <t xml:space="preserve">CA-2017-116547</t>
  </si>
  <si>
    <t xml:space="preserve">US-2018-133200</t>
  </si>
  <si>
    <t xml:space="preserve">CA-2017-133550</t>
  </si>
  <si>
    <t xml:space="preserve">CA-2018-139416</t>
  </si>
  <si>
    <t xml:space="preserve">CA-2015-114510</t>
  </si>
  <si>
    <t xml:space="preserve">Imation 30456 USB Flash Drive 8GB</t>
  </si>
  <si>
    <t xml:space="preserve">CA-2017-169215</t>
  </si>
  <si>
    <t xml:space="preserve">CA-2017-127698</t>
  </si>
  <si>
    <t xml:space="preserve">CA-2017-159912</t>
  </si>
  <si>
    <t xml:space="preserve">CA-2017-101987</t>
  </si>
  <si>
    <t xml:space="preserve">Panasonic KX TS208W Corded phone</t>
  </si>
  <si>
    <t xml:space="preserve">US-2018-154851</t>
  </si>
  <si>
    <t xml:space="preserve">CA-2015-138681</t>
  </si>
  <si>
    <t xml:space="preserve">US-2016-138121</t>
  </si>
  <si>
    <t xml:space="preserve">CA-2018-140298</t>
  </si>
  <si>
    <t xml:space="preserve">CA-2017-166240</t>
  </si>
  <si>
    <t xml:space="preserve">CA-2017-158435</t>
  </si>
  <si>
    <t xml:space="preserve">CA-2018-138149</t>
  </si>
  <si>
    <t xml:space="preserve">CA-2015-112403</t>
  </si>
  <si>
    <t xml:space="preserve">CA-2015-108273</t>
  </si>
  <si>
    <t xml:space="preserve">CA-2018-121643</t>
  </si>
  <si>
    <t xml:space="preserve">US-2016-122910</t>
  </si>
  <si>
    <t xml:space="preserve">CA-2018-143126</t>
  </si>
  <si>
    <t xml:space="preserve">CA-2016-129042</t>
  </si>
  <si>
    <t xml:space="preserve">CA-2016-109736</t>
  </si>
  <si>
    <t xml:space="preserve">CA-2016-142601</t>
  </si>
  <si>
    <t xml:space="preserve">Xerox 19</t>
  </si>
  <si>
    <t xml:space="preserve">CA-2015-106229</t>
  </si>
  <si>
    <t xml:space="preserve">US-2018-135230</t>
  </si>
  <si>
    <t xml:space="preserve">CA-2017-159653</t>
  </si>
  <si>
    <t xml:space="preserve">CA-2017-131968</t>
  </si>
  <si>
    <t xml:space="preserve">CA-2015-119151</t>
  </si>
  <si>
    <t xml:space="preserve">CA-2015-123323</t>
  </si>
  <si>
    <t xml:space="preserve">CA-2017-124681</t>
  </si>
  <si>
    <t xml:space="preserve">SanDisk Cruzer 4 GB USB Flash Drive</t>
  </si>
  <si>
    <t xml:space="preserve">US-2016-103996</t>
  </si>
  <si>
    <t xml:space="preserve">CA-2017-120530</t>
  </si>
  <si>
    <t xml:space="preserve">CA-2016-155054</t>
  </si>
  <si>
    <t xml:space="preserve">CA-2016-105725</t>
  </si>
  <si>
    <t xml:space="preserve">CA-2018-164364</t>
  </si>
  <si>
    <t xml:space="preserve">CA-2018-168123</t>
  </si>
  <si>
    <t xml:space="preserve">CA-2017-120005</t>
  </si>
  <si>
    <t xml:space="preserve">CA-2017-123526</t>
  </si>
  <si>
    <t xml:space="preserve">CA-2017-127649</t>
  </si>
  <si>
    <t xml:space="preserve">CA-2017-159989</t>
  </si>
  <si>
    <t xml:space="preserve">CA-2018-103499</t>
  </si>
  <si>
    <t xml:space="preserve">US-2016-167220</t>
  </si>
  <si>
    <t xml:space="preserve">AmazonBasics 3-Button USB Wired Mouse</t>
  </si>
  <si>
    <t xml:space="preserve">CA-2018-126354</t>
  </si>
  <si>
    <t xml:space="preserve">14-7/8 x 11 Blue Bar Computer Printout Paper</t>
  </si>
  <si>
    <t xml:space="preserve">CA-2018-169817</t>
  </si>
  <si>
    <t xml:space="preserve">US-2018-144582</t>
  </si>
  <si>
    <t xml:space="preserve">CA-2015-121573</t>
  </si>
  <si>
    <t xml:space="preserve">CA-2017-117660</t>
  </si>
  <si>
    <t xml:space="preserve">CA-2015-112851</t>
  </si>
  <si>
    <t xml:space="preserve">Tyvek Interoffice Envelopes, 9 1/2" x 12 1/2", 100/Box</t>
  </si>
  <si>
    <t xml:space="preserve">CA-2018-123701</t>
  </si>
  <si>
    <t xml:space="preserve">CA-2016-118227</t>
  </si>
  <si>
    <t xml:space="preserve">CA-2016-123155</t>
  </si>
  <si>
    <t xml:space="preserve">CA-2018-158883</t>
  </si>
  <si>
    <t xml:space="preserve">US-2017-114888</t>
  </si>
  <si>
    <t xml:space="preserve">Kleencut Forged Office Shears by Acme United Corporation</t>
  </si>
  <si>
    <t xml:space="preserve">US-2015-167262</t>
  </si>
  <si>
    <t xml:space="preserve">CA-2018-119746</t>
  </si>
  <si>
    <t xml:space="preserve">CA-2018-108091</t>
  </si>
  <si>
    <t xml:space="preserve">CA-2017-101630</t>
  </si>
  <si>
    <t xml:space="preserve">CA-2018-132346</t>
  </si>
  <si>
    <t xml:space="preserve">CA-2015-150301</t>
  </si>
  <si>
    <t xml:space="preserve">CA-2015-159310</t>
  </si>
  <si>
    <t xml:space="preserve">Avery Triangle Shaped Sheet Lifters, Black, 2/Pack</t>
  </si>
  <si>
    <t xml:space="preserve">US-2018-147984</t>
  </si>
  <si>
    <t xml:space="preserve">CA-2016-104346</t>
  </si>
  <si>
    <t xml:space="preserve">Logitech Keyboard K120</t>
  </si>
  <si>
    <t xml:space="preserve">Xerox 1932</t>
  </si>
  <si>
    <t xml:space="preserve">US-2016-141684</t>
  </si>
  <si>
    <t xml:space="preserve">CA-2016-144722</t>
  </si>
  <si>
    <t xml:space="preserve">CA-2016-120516</t>
  </si>
  <si>
    <t xml:space="preserve">US-2017-148901</t>
  </si>
  <si>
    <t xml:space="preserve">Dixon Ticonderoga Pencils</t>
  </si>
  <si>
    <t xml:space="preserve">CA-2018-136364</t>
  </si>
  <si>
    <t xml:space="preserve">CA-2016-137708</t>
  </si>
  <si>
    <t xml:space="preserve">CA-2015-149055</t>
  </si>
  <si>
    <t xml:space="preserve">CA-2016-151589</t>
  </si>
  <si>
    <t xml:space="preserve">CA-2017-121370</t>
  </si>
  <si>
    <t xml:space="preserve">DAX Contemporary Wood Frame with Silver Metal Mat, Desktop, 11 x 14 Size</t>
  </si>
  <si>
    <t xml:space="preserve">CA-2017-111696</t>
  </si>
  <si>
    <t xml:space="preserve">CA-2015-139598</t>
  </si>
  <si>
    <t xml:space="preserve">CA-2018-117436</t>
  </si>
  <si>
    <t xml:space="preserve">CA-2016-140025</t>
  </si>
  <si>
    <t xml:space="preserve">CA-2017-134222</t>
  </si>
  <si>
    <t xml:space="preserve">CA-2017-140018</t>
  </si>
  <si>
    <t xml:space="preserve">Texas Instrument TI-15 Fraction Calculator</t>
  </si>
  <si>
    <t xml:space="preserve">US-2018-136707</t>
  </si>
  <si>
    <t xml:space="preserve">CA-2015-152562</t>
  </si>
  <si>
    <t xml:space="preserve">CA-2017-152408</t>
  </si>
  <si>
    <t xml:space="preserve">CA-2015-120278</t>
  </si>
  <si>
    <t xml:space="preserve">CA-2018-167661</t>
  </si>
  <si>
    <t xml:space="preserve">CA-2018-106831</t>
  </si>
  <si>
    <t xml:space="preserve">CA-2018-154123</t>
  </si>
  <si>
    <t xml:space="preserve">CA-2017-136049</t>
  </si>
  <si>
    <t xml:space="preserve">CA-2018-118402</t>
  </si>
  <si>
    <t xml:space="preserve">US-2017-139388</t>
  </si>
  <si>
    <t xml:space="preserve">US-2015-128685</t>
  </si>
  <si>
    <t xml:space="preserve">CA-2016-124044</t>
  </si>
  <si>
    <t xml:space="preserve">CA-2015-164469</t>
  </si>
  <si>
    <t xml:space="preserve">CA-2015-107818</t>
  </si>
  <si>
    <t xml:space="preserve">CA-2015-113320</t>
  </si>
  <si>
    <t xml:space="preserve">CA-2016-137526</t>
  </si>
  <si>
    <t xml:space="preserve">Deflect-o EconoMat Nonstudded, No Bevel Mat</t>
  </si>
  <si>
    <t xml:space="preserve">CA-2018-136063</t>
  </si>
  <si>
    <t xml:space="preserve">CA-2017-101546</t>
  </si>
  <si>
    <t xml:space="preserve">CA-2015-138940</t>
  </si>
  <si>
    <t xml:space="preserve">CA-2017-125164</t>
  </si>
  <si>
    <t xml:space="preserve">CA-2018-163531</t>
  </si>
  <si>
    <t xml:space="preserve">CA-2018-122490</t>
  </si>
  <si>
    <t xml:space="preserve">CA-2018-131366</t>
  </si>
  <si>
    <t xml:space="preserve">CA-2018-164042</t>
  </si>
  <si>
    <t xml:space="preserve">OIC Thumb-Tacks</t>
  </si>
  <si>
    <t xml:space="preserve">CA-2015-132864</t>
  </si>
  <si>
    <t xml:space="preserve">US-2015-155817</t>
  </si>
  <si>
    <t xml:space="preserve">US-2017-131891</t>
  </si>
  <si>
    <t xml:space="preserve">CA-2018-143567</t>
  </si>
  <si>
    <t xml:space="preserve">CA-2018-104080</t>
  </si>
  <si>
    <t xml:space="preserve">CA-2015-151379</t>
  </si>
  <si>
    <t xml:space="preserve">CA-2017-163167</t>
  </si>
  <si>
    <t xml:space="preserve">CA-2017-135776</t>
  </si>
  <si>
    <t xml:space="preserve">Sanford EarthWrite Recycled Pencils, Medium Soft, #2</t>
  </si>
  <si>
    <t xml:space="preserve">US-2015-122021</t>
  </si>
  <si>
    <t xml:space="preserve">CA-2017-130484</t>
  </si>
  <si>
    <t xml:space="preserve">CA-2018-120936</t>
  </si>
  <si>
    <t xml:space="preserve">CA-2018-110884</t>
  </si>
  <si>
    <t xml:space="preserve">US-2015-161613</t>
  </si>
  <si>
    <t xml:space="preserve">US-2015-146353</t>
  </si>
  <si>
    <t xml:space="preserve">CA-2015-133809</t>
  </si>
  <si>
    <t xml:space="preserve">PNY Rapid USB Car Charger - Black</t>
  </si>
  <si>
    <t xml:space="preserve">CA-2018-127306</t>
  </si>
  <si>
    <t xml:space="preserve">CA-2016-161830</t>
  </si>
  <si>
    <t xml:space="preserve">CA-2018-163125</t>
  </si>
  <si>
    <t xml:space="preserve">Hon Every-Day Chair Series Swivel Task Chairs</t>
  </si>
  <si>
    <t xml:space="preserve">CA-2017-160304</t>
  </si>
  <si>
    <t xml:space="preserve">CA-2018-101728</t>
  </si>
  <si>
    <t xml:space="preserve">CA-2018-114055</t>
  </si>
  <si>
    <t xml:space="preserve">CA-2018-126438</t>
  </si>
  <si>
    <t xml:space="preserve">CA-2018-117653</t>
  </si>
  <si>
    <t xml:space="preserve">CA-2018-143245</t>
  </si>
  <si>
    <t xml:space="preserve">US-2015-138828</t>
  </si>
  <si>
    <t xml:space="preserve">CA-2018-143651</t>
  </si>
  <si>
    <t xml:space="preserve">CA-2016-106978</t>
  </si>
  <si>
    <t xml:space="preserve">CA-2016-155124</t>
  </si>
  <si>
    <t xml:space="preserve">SmartStand Mobile Device Holder, Assorted Colors</t>
  </si>
  <si>
    <t xml:space="preserve">CA-2018-150931</t>
  </si>
  <si>
    <t xml:space="preserve">CA-2015-157147</t>
  </si>
  <si>
    <t xml:space="preserve">CA-2016-156482</t>
  </si>
  <si>
    <t xml:space="preserve">CA-2018-106782</t>
  </si>
  <si>
    <t xml:space="preserve">CA-2017-151372</t>
  </si>
  <si>
    <t xml:space="preserve">CA-2015-102085</t>
  </si>
  <si>
    <t xml:space="preserve">CA-2018-107125</t>
  </si>
  <si>
    <t xml:space="preserve">CA-2017-125815</t>
  </si>
  <si>
    <t xml:space="preserve">CA-2016-144190</t>
  </si>
  <si>
    <t xml:space="preserve">CA-2018-117926</t>
  </si>
  <si>
    <t xml:space="preserve">Belkin 8-Outlet Premiere SurgeMaster II Surge Protectors</t>
  </si>
  <si>
    <t xml:space="preserve">CA-2016-153906</t>
  </si>
  <si>
    <t xml:space="preserve">CA-2015-160262</t>
  </si>
  <si>
    <t xml:space="preserve">CA-2016-127607</t>
  </si>
  <si>
    <t xml:space="preserve">CA-2017-166226</t>
  </si>
  <si>
    <t xml:space="preserve">CA-2015-156587</t>
  </si>
  <si>
    <t xml:space="preserve">CA-2017-141180</t>
  </si>
  <si>
    <t xml:space="preserve">CA-2016-109708</t>
  </si>
  <si>
    <t xml:space="preserve">CA-2016-122406</t>
  </si>
  <si>
    <t xml:space="preserve">US-2017-153815</t>
  </si>
  <si>
    <t xml:space="preserve">CA-2017-164896</t>
  </si>
  <si>
    <t xml:space="preserve">CA-2016-142202</t>
  </si>
  <si>
    <t xml:space="preserve">CA-2016-165050</t>
  </si>
  <si>
    <t xml:space="preserve">US-2017-131114</t>
  </si>
  <si>
    <t xml:space="preserve">CA-2015-160066</t>
  </si>
  <si>
    <t xml:space="preserve">CA-2017-109925</t>
  </si>
  <si>
    <t xml:space="preserve">CA-2016-160696</t>
  </si>
  <si>
    <t xml:space="preserve">CA-2015-125171</t>
  </si>
  <si>
    <t xml:space="preserve">CA-2017-149279</t>
  </si>
  <si>
    <t xml:space="preserve">CA-2018-107321</t>
  </si>
  <si>
    <t xml:space="preserve">US-2018-122714</t>
  </si>
  <si>
    <t xml:space="preserve">CA-2016-153038</t>
  </si>
  <si>
    <t xml:space="preserve">CA-2015-132227</t>
  </si>
  <si>
    <t xml:space="preserve">CA-2018-155824</t>
  </si>
  <si>
    <t xml:space="preserve">Euro Pro Shark Stick Mini Vacuum</t>
  </si>
  <si>
    <t xml:space="preserve">CA-2017-129238</t>
  </si>
  <si>
    <t xml:space="preserve">CA-2018-159688</t>
  </si>
  <si>
    <t xml:space="preserve">CA-2017-136126</t>
  </si>
  <si>
    <t xml:space="preserve">CA-2017-155033</t>
  </si>
  <si>
    <t xml:space="preserve">Astroparche Fine Business Paper</t>
  </si>
  <si>
    <t xml:space="preserve">CA-2015-156006</t>
  </si>
  <si>
    <t xml:space="preserve">CA-2016-158659</t>
  </si>
  <si>
    <t xml:space="preserve">CA-2016-169796</t>
  </si>
  <si>
    <t xml:space="preserve">Zebra ZM400 Thermal Label Printer</t>
  </si>
  <si>
    <t xml:space="preserve">CA-2016-102876</t>
  </si>
  <si>
    <t xml:space="preserve">US-2018-139647</t>
  </si>
  <si>
    <t xml:space="preserve">US-2018-160465</t>
  </si>
  <si>
    <t xml:space="preserve">Letter Size File</t>
  </si>
  <si>
    <t xml:space="preserve">Dexim XPower Skin Super-Thin Power Case for iPhone 5 - Black</t>
  </si>
  <si>
    <t xml:space="preserve">CA-2015-153850</t>
  </si>
  <si>
    <t xml:space="preserve">Samsung Galaxy S4</t>
  </si>
  <si>
    <t xml:space="preserve">CA-2015-127558</t>
  </si>
  <si>
    <t xml:space="preserve">CA-2018-136511</t>
  </si>
  <si>
    <t xml:space="preserve">CA-2017-133795</t>
  </si>
  <si>
    <t xml:space="preserve">US-2018-130953</t>
  </si>
  <si>
    <t xml:space="preserve">Office Star Flex Back Scooter Chair with Aluminum Finish Frame</t>
  </si>
  <si>
    <t xml:space="preserve">CA-2015-151792</t>
  </si>
  <si>
    <t xml:space="preserve">CA-2018-139304</t>
  </si>
  <si>
    <t xml:space="preserve">CA-2017-155166</t>
  </si>
  <si>
    <t xml:space="preserve">CA-2016-103954</t>
  </si>
  <si>
    <t xml:space="preserve">CA-2015-169803</t>
  </si>
  <si>
    <t xml:space="preserve">CA-2018-141719</t>
  </si>
  <si>
    <t xml:space="preserve">CA-2016-136469</t>
  </si>
  <si>
    <t xml:space="preserve">CA-2017-158694</t>
  </si>
  <si>
    <t xml:space="preserve">US-2015-104759</t>
  </si>
  <si>
    <t xml:space="preserve">CA-2016-150511</t>
  </si>
  <si>
    <t xml:space="preserve">CA-2016-134922</t>
  </si>
  <si>
    <t xml:space="preserve">US-2018-120607</t>
  </si>
  <si>
    <t xml:space="preserve">CA-2016-141243</t>
  </si>
  <si>
    <t xml:space="preserve">CA-2016-162166</t>
  </si>
  <si>
    <t xml:space="preserve">CA-2017-120796</t>
  </si>
  <si>
    <t xml:space="preserve">CA-2017-109722</t>
  </si>
  <si>
    <t xml:space="preserve">CA-2016-136798</t>
  </si>
  <si>
    <t xml:space="preserve">CA-2018-122196</t>
  </si>
  <si>
    <t xml:space="preserve">CA-2018-142090</t>
  </si>
  <si>
    <t xml:space="preserve">CA-2018-160934</t>
  </si>
  <si>
    <t xml:space="preserve">CA-2015-124478</t>
  </si>
  <si>
    <t xml:space="preserve">CA-2016-145485</t>
  </si>
  <si>
    <t xml:space="preserve">CA-2018-151071</t>
  </si>
  <si>
    <t xml:space="preserve">CA-2015-134572</t>
  </si>
  <si>
    <t xml:space="preserve">CA-2018-143217</t>
  </si>
  <si>
    <t xml:space="preserve">US-2018-133312</t>
  </si>
  <si>
    <t xml:space="preserve">US-2016-137533</t>
  </si>
  <si>
    <t xml:space="preserve">CA-2017-155138</t>
  </si>
  <si>
    <t xml:space="preserve">CA-2017-108350</t>
  </si>
  <si>
    <t xml:space="preserve">CA-2016-144302</t>
  </si>
  <si>
    <t xml:space="preserve">CA-2016-109001</t>
  </si>
  <si>
    <t xml:space="preserve">Samsung Convoy 3</t>
  </si>
  <si>
    <t xml:space="preserve">CA-2018-132738</t>
  </si>
  <si>
    <t xml:space="preserve">CA-2018-156720</t>
  </si>
  <si>
    <t xml:space="preserve">CA-2016-119102</t>
  </si>
  <si>
    <t xml:space="preserve">US-2015-140452</t>
  </si>
  <si>
    <t xml:space="preserve">CA-2016-141936</t>
  </si>
  <si>
    <t xml:space="preserve">CA-2015-158442</t>
  </si>
  <si>
    <t xml:space="preserve">CA-2016-167374</t>
  </si>
  <si>
    <t xml:space="preserve">CA-2015-116568</t>
  </si>
  <si>
    <t xml:space="preserve">CA-2016-147102</t>
  </si>
  <si>
    <t xml:space="preserve">CA-2018-132213</t>
  </si>
  <si>
    <t xml:space="preserve">CA-2015-138450</t>
  </si>
  <si>
    <t xml:space="preserve">CA-2016-153073</t>
  </si>
  <si>
    <t xml:space="preserve">Eldon Imàge Series Desk Accessories, Clear</t>
  </si>
  <si>
    <t xml:space="preserve">CA-2017-147970</t>
  </si>
  <si>
    <t xml:space="preserve">CA-2017-150658</t>
  </si>
  <si>
    <t xml:space="preserve">CA-2018-125640</t>
  </si>
  <si>
    <t xml:space="preserve">Avery 491</t>
  </si>
  <si>
    <t xml:space="preserve">CA-2018-154137</t>
  </si>
  <si>
    <t xml:space="preserve">CA-2016-127173</t>
  </si>
  <si>
    <t xml:space="preserve">CA-2015-149538</t>
  </si>
  <si>
    <t xml:space="preserve">Xerox 209</t>
  </si>
  <si>
    <t xml:space="preserve">CA-2015-160766</t>
  </si>
  <si>
    <t xml:space="preserve">CA-2018-146626</t>
  </si>
  <si>
    <t xml:space="preserve">CA-2016-123330</t>
  </si>
  <si>
    <t xml:space="preserve">CA-2018-155607</t>
  </si>
  <si>
    <t xml:space="preserve">CA-2017-151323</t>
  </si>
  <si>
    <t xml:space="preserve">CA-2016-146696</t>
  </si>
  <si>
    <t xml:space="preserve">CA-2017-128972</t>
  </si>
  <si>
    <t xml:space="preserve">CA-2018-128335</t>
  </si>
  <si>
    <t xml:space="preserve">CA-2016-154886</t>
  </si>
  <si>
    <t xml:space="preserve">CA-2017-111213</t>
  </si>
  <si>
    <t xml:space="preserve">CA-2018-161333</t>
  </si>
  <si>
    <t xml:space="preserve">CA-2018-128734</t>
  </si>
  <si>
    <t xml:space="preserve">CA-2015-141796</t>
  </si>
  <si>
    <t xml:space="preserve">CA-2018-125101</t>
  </si>
  <si>
    <t xml:space="preserve">CA-2018-169929</t>
  </si>
  <si>
    <t xml:space="preserve">US-2015-121566</t>
  </si>
  <si>
    <t xml:space="preserve">US-2016-124219</t>
  </si>
  <si>
    <t xml:space="preserve">CA-2018-163006</t>
  </si>
  <si>
    <t xml:space="preserve">CA-2016-156146</t>
  </si>
  <si>
    <t xml:space="preserve">CA-2015-111192</t>
  </si>
  <si>
    <t xml:space="preserve">CA-2017-115378</t>
  </si>
  <si>
    <t xml:space="preserve">CA-2016-161627</t>
  </si>
  <si>
    <t xml:space="preserve">CA-2015-121006</t>
  </si>
  <si>
    <t xml:space="preserve">CA-2017-122903</t>
  </si>
  <si>
    <t xml:space="preserve">CA-2016-107741</t>
  </si>
  <si>
    <t xml:space="preserve">CA-2018-106432</t>
  </si>
  <si>
    <t xml:space="preserve">CA-2017-148908</t>
  </si>
  <si>
    <t xml:space="preserve">CA-2017-123015</t>
  </si>
  <si>
    <t xml:space="preserve">US-2016-120502</t>
  </si>
  <si>
    <t xml:space="preserve">CA-2018-108749</t>
  </si>
  <si>
    <t xml:space="preserve">CA-2018-163335</t>
  </si>
  <si>
    <t xml:space="preserve">CA-2016-134719</t>
  </si>
  <si>
    <t xml:space="preserve">US-2016-154389</t>
  </si>
  <si>
    <t xml:space="preserve">CA-2016-115567</t>
  </si>
  <si>
    <t xml:space="preserve">US-2018-136679</t>
  </si>
  <si>
    <t xml:space="preserve">US-2018-141943</t>
  </si>
  <si>
    <t xml:space="preserve">Peel &amp; Seel Recycled Catalog Envelopes, Brown</t>
  </si>
  <si>
    <t xml:space="preserve">CA-2015-101560</t>
  </si>
  <si>
    <t xml:space="preserve">CA-2015-159709</t>
  </si>
  <si>
    <t xml:space="preserve">CA-2017-103982</t>
  </si>
  <si>
    <t xml:space="preserve">CA-2016-142454</t>
  </si>
  <si>
    <t xml:space="preserve">CA-2016-102016</t>
  </si>
  <si>
    <t xml:space="preserve">CA-2016-156755</t>
  </si>
  <si>
    <t xml:space="preserve">CA-2016-130876</t>
  </si>
  <si>
    <t xml:space="preserve">CA-2017-145898</t>
  </si>
  <si>
    <t xml:space="preserve">US-2018-159562</t>
  </si>
  <si>
    <t xml:space="preserve">CA-2018-134635</t>
  </si>
  <si>
    <t xml:space="preserve">CA-2018-167080</t>
  </si>
  <si>
    <t xml:space="preserve">CA-2018-145653</t>
  </si>
  <si>
    <t xml:space="preserve">CA-2015-140487</t>
  </si>
  <si>
    <t xml:space="preserve">CA-2018-117401</t>
  </si>
  <si>
    <t xml:space="preserve">Avanti 1.7 Cu. Ft. Refrigerator</t>
  </si>
  <si>
    <t xml:space="preserve">US-2018-109582</t>
  </si>
  <si>
    <t xml:space="preserve">CA-2017-119865</t>
  </si>
  <si>
    <t xml:space="preserve">US-2015-147648</t>
  </si>
  <si>
    <t xml:space="preserve">CA-2018-124436</t>
  </si>
  <si>
    <t xml:space="preserve">CA-2015-115084</t>
  </si>
  <si>
    <t xml:space="preserve">CA-2018-131037</t>
  </si>
  <si>
    <t xml:space="preserve">CA-2017-111143</t>
  </si>
  <si>
    <t xml:space="preserve">CA-2015-166744</t>
  </si>
  <si>
    <t xml:space="preserve">CA-2017-116561</t>
  </si>
  <si>
    <t xml:space="preserve">CA-2017-110730</t>
  </si>
  <si>
    <t xml:space="preserve">Acme Design Stainless Steel Bent Scissors</t>
  </si>
  <si>
    <t xml:space="preserve">CA-2018-146367</t>
  </si>
  <si>
    <t xml:space="preserve">CA-2017-149454</t>
  </si>
  <si>
    <t xml:space="preserve">CA-2017-156265</t>
  </si>
  <si>
    <t xml:space="preserve">Barricks Non-Folding Utility Table with Steel Legs, Laminate Tops</t>
  </si>
  <si>
    <t xml:space="preserve">US-2016-168914</t>
  </si>
  <si>
    <t xml:space="preserve">US-2018-110989</t>
  </si>
  <si>
    <t xml:space="preserve">CA-2016-106215</t>
  </si>
  <si>
    <t xml:space="preserve">US-2017-169369</t>
  </si>
  <si>
    <t xml:space="preserve">CA-2016-132318</t>
  </si>
  <si>
    <t xml:space="preserve">US-2015-131982</t>
  </si>
  <si>
    <t xml:space="preserve">CA-2016-125185</t>
  </si>
  <si>
    <t xml:space="preserve">CA-2017-130078</t>
  </si>
  <si>
    <t xml:space="preserve">US-2018-114034</t>
  </si>
  <si>
    <t xml:space="preserve">US-2018-115595</t>
  </si>
  <si>
    <t xml:space="preserve">CA-2018-158722</t>
  </si>
  <si>
    <t xml:space="preserve">CA-2015-105165</t>
  </si>
  <si>
    <t xml:space="preserve">CA-2018-147452</t>
  </si>
  <si>
    <t xml:space="preserve">US-2018-114657</t>
  </si>
  <si>
    <t xml:space="preserve">Hewlett-Packard 300S Scientific Calculator</t>
  </si>
  <si>
    <t xml:space="preserve">CA-2018-144484</t>
  </si>
  <si>
    <t xml:space="preserve">CA-2018-125913</t>
  </si>
  <si>
    <t xml:space="preserve">US-2017-158309</t>
  </si>
  <si>
    <t xml:space="preserve">CA-2016-162887</t>
  </si>
  <si>
    <t xml:space="preserve">CA-2018-147333</t>
  </si>
  <si>
    <t xml:space="preserve">CA-2015-113859</t>
  </si>
  <si>
    <t xml:space="preserve">CA-2015-159681</t>
  </si>
  <si>
    <t xml:space="preserve">US-2018-104094</t>
  </si>
  <si>
    <t xml:space="preserve">CA-2018-152709</t>
  </si>
  <si>
    <t xml:space="preserve">CA-2016-105158</t>
  </si>
  <si>
    <t xml:space="preserve">CA-2015-133424</t>
  </si>
  <si>
    <t xml:space="preserve">CA-2018-105991</t>
  </si>
  <si>
    <t xml:space="preserve">US-2018-136784</t>
  </si>
  <si>
    <t xml:space="preserve">CA-2015-146283</t>
  </si>
  <si>
    <t xml:space="preserve">CA-2018-151218</t>
  </si>
  <si>
    <t xml:space="preserve">CA-2016-111073</t>
  </si>
  <si>
    <t xml:space="preserve">CA-2018-144883</t>
  </si>
  <si>
    <t xml:space="preserve">Avery 495</t>
  </si>
  <si>
    <t xml:space="preserve">CA-2018-142174</t>
  </si>
  <si>
    <t xml:space="preserve">CA-2018-108791</t>
  </si>
  <si>
    <t xml:space="preserve">CA-2017-106656</t>
  </si>
  <si>
    <t xml:space="preserve">CA-2017-113831</t>
  </si>
  <si>
    <t xml:space="preserve">US-2015-139500</t>
  </si>
  <si>
    <t xml:space="preserve">US-2015-166310</t>
  </si>
  <si>
    <t xml:space="preserve">US-2017-168410</t>
  </si>
  <si>
    <t xml:space="preserve">iOttie HLCRIO102 Car Mount</t>
  </si>
  <si>
    <t xml:space="preserve">CA-2018-131254</t>
  </si>
  <si>
    <t xml:space="preserve">Avery Hi-Liter GlideStik Fluorescent Highlighter, Yellow Ink</t>
  </si>
  <si>
    <t xml:space="preserve">CA-2017-123414</t>
  </si>
  <si>
    <t xml:space="preserve">CA-2018-137876</t>
  </si>
  <si>
    <t xml:space="preserve">CA-2017-154060</t>
  </si>
  <si>
    <t xml:space="preserve">US-2018-162558</t>
  </si>
  <si>
    <t xml:space="preserve">Eldon 500 Class Desk Accessories</t>
  </si>
  <si>
    <t xml:space="preserve">CA-2018-134439</t>
  </si>
  <si>
    <t xml:space="preserve">CA-2016-119508</t>
  </si>
  <si>
    <t xml:space="preserve">CA-2016-152681</t>
  </si>
  <si>
    <t xml:space="preserve">CA-2015-130813</t>
  </si>
  <si>
    <t xml:space="preserve">CA-2016-120320</t>
  </si>
  <si>
    <t xml:space="preserve">CA-2017-111941</t>
  </si>
  <si>
    <t xml:space="preserve">CA-2017-123120</t>
  </si>
  <si>
    <t xml:space="preserve">CA-2015-103331</t>
  </si>
  <si>
    <t xml:space="preserve">CA-2016-169278</t>
  </si>
  <si>
    <t xml:space="preserve">CA-2018-111577</t>
  </si>
  <si>
    <t xml:space="preserve">CA-2016-146486</t>
  </si>
  <si>
    <t xml:space="preserve">US-2015-168501</t>
  </si>
  <si>
    <t xml:space="preserve">CA-2016-112053</t>
  </si>
  <si>
    <t xml:space="preserve">CA-2018-108539</t>
  </si>
  <si>
    <t xml:space="preserve">CA-2016-149811</t>
  </si>
  <si>
    <t xml:space="preserve">US-2018-103814</t>
  </si>
  <si>
    <t xml:space="preserve">CA-2017-123932</t>
  </si>
  <si>
    <t xml:space="preserve">US-2017-101616</t>
  </si>
  <si>
    <t xml:space="preserve">CA-2015-113768</t>
  </si>
  <si>
    <t xml:space="preserve">EcoTones Memo Sheets</t>
  </si>
  <si>
    <t xml:space="preserve">CA-2017-138037</t>
  </si>
  <si>
    <t xml:space="preserve">CA-2015-150490</t>
  </si>
  <si>
    <t xml:space="preserve">US-2018-126060</t>
  </si>
  <si>
    <t xml:space="preserve">CA-2018-100951</t>
  </si>
  <si>
    <t xml:space="preserve">CA-2017-122017</t>
  </si>
  <si>
    <t xml:space="preserve">CA-2015-123477</t>
  </si>
  <si>
    <t xml:space="preserve">CA-2017-107790</t>
  </si>
  <si>
    <t xml:space="preserve">CA-2018-158071</t>
  </si>
  <si>
    <t xml:space="preserve">CA-2018-147403</t>
  </si>
  <si>
    <t xml:space="preserve">Xerox 1906</t>
  </si>
  <si>
    <t xml:space="preserve">US-2018-136721</t>
  </si>
  <si>
    <t xml:space="preserve">CA-2016-118738</t>
  </si>
  <si>
    <t xml:space="preserve">CA-2018-134152</t>
  </si>
  <si>
    <t xml:space="preserve">CA-2015-125542</t>
  </si>
  <si>
    <t xml:space="preserve">CA-2017-136021</t>
  </si>
  <si>
    <t xml:space="preserve">Texas Instruments TI-34 Scientific Calculator</t>
  </si>
  <si>
    <t xml:space="preserve">CA-2017-149195</t>
  </si>
  <si>
    <t xml:space="preserve">CA-2018-161410</t>
  </si>
  <si>
    <t xml:space="preserve">CA-2018-152786</t>
  </si>
  <si>
    <t xml:space="preserve">CA-2018-164707</t>
  </si>
  <si>
    <t xml:space="preserve">CA-2018-163874</t>
  </si>
  <si>
    <t xml:space="preserve">US-2015-123183</t>
  </si>
  <si>
    <t xml:space="preserve">CA-2015-104829</t>
  </si>
  <si>
    <t xml:space="preserve">US-2017-147340</t>
  </si>
  <si>
    <t xml:space="preserve">CA-2017-145492</t>
  </si>
  <si>
    <t xml:space="preserve">CA-2017-163202</t>
  </si>
  <si>
    <t xml:space="preserve">CA-2017-117681</t>
  </si>
  <si>
    <t xml:space="preserve">CA-2018-132262</t>
  </si>
  <si>
    <t xml:space="preserve">CA-2018-123043</t>
  </si>
  <si>
    <t xml:space="preserve">US-2017-143280</t>
  </si>
  <si>
    <t xml:space="preserve">CA-2018-108854</t>
  </si>
  <si>
    <t xml:space="preserve">Standard Line “While You Were Out” Hardbound Telephone Message Book</t>
  </si>
  <si>
    <t xml:space="preserve">CA-2018-166856</t>
  </si>
  <si>
    <t xml:space="preserve">Kingston Digital DataTraveler 64GB USB 2.0</t>
  </si>
  <si>
    <t xml:space="preserve">CA-2017-153157</t>
  </si>
  <si>
    <t xml:space="preserve">US-2018-125647</t>
  </si>
  <si>
    <t xml:space="preserve">CA-2015-132542</t>
  </si>
  <si>
    <t xml:space="preserve">GBC VeloBinder Strips</t>
  </si>
  <si>
    <t xml:space="preserve">CA-2016-110877</t>
  </si>
  <si>
    <t xml:space="preserve">US-2017-151827</t>
  </si>
  <si>
    <t xml:space="preserve">US-2017-163258</t>
  </si>
  <si>
    <t xml:space="preserve">CA-2018-103009</t>
  </si>
  <si>
    <t xml:space="preserve">Xerox 1963</t>
  </si>
  <si>
    <t xml:space="preserve">US-2018-120649</t>
  </si>
  <si>
    <t xml:space="preserve">CA-2017-153598</t>
  </si>
  <si>
    <t xml:space="preserve">Logitech Z-906 Speaker sys - home theater - 5.1-CH</t>
  </si>
  <si>
    <t xml:space="preserve">US-2017-108497</t>
  </si>
  <si>
    <t xml:space="preserve">CA-2017-113096</t>
  </si>
  <si>
    <t xml:space="preserve">CA-2015-136861</t>
  </si>
  <si>
    <t xml:space="preserve">CA-2018-117422</t>
  </si>
  <si>
    <t xml:space="preserve">CA-2018-129707</t>
  </si>
  <si>
    <t xml:space="preserve">CA-2016-160171</t>
  </si>
  <si>
    <t xml:space="preserve">Sanyo Counter Height Refrigerator with Crisper, 3.6 Cubic Foot, Stainless Steel/Black</t>
  </si>
  <si>
    <t xml:space="preserve">CA-2015-103317</t>
  </si>
  <si>
    <t xml:space="preserve">Luxo Adjustable Task Clamp Lamp</t>
  </si>
  <si>
    <t xml:space="preserve">CA-2017-167115</t>
  </si>
  <si>
    <t xml:space="preserve">US-2018-153633</t>
  </si>
  <si>
    <t xml:space="preserve">CA-2018-155929</t>
  </si>
  <si>
    <t xml:space="preserve">Unpadded Memo Slips</t>
  </si>
  <si>
    <t xml:space="preserve">CA-2016-148712</t>
  </si>
  <si>
    <t xml:space="preserve">Barrel Sharpener</t>
  </si>
  <si>
    <t xml:space="preserve">CA-2017-128307</t>
  </si>
  <si>
    <t xml:space="preserve">US-2017-127425</t>
  </si>
  <si>
    <t xml:space="preserve">US-2015-119081</t>
  </si>
  <si>
    <t xml:space="preserve">CA-2017-140613</t>
  </si>
  <si>
    <t xml:space="preserve">US-2018-108700</t>
  </si>
  <si>
    <t xml:space="preserve">CA-2018-160962</t>
  </si>
  <si>
    <t xml:space="preserve">CA-2018-130631</t>
  </si>
  <si>
    <t xml:space="preserve">Acco Glide Clips</t>
  </si>
  <si>
    <t xml:space="preserve">CA-2018-116680</t>
  </si>
  <si>
    <t xml:space="preserve">Bush Cubix Conference Tables, Fully Assembled</t>
  </si>
  <si>
    <t xml:space="preserve">US-2015-107405</t>
  </si>
  <si>
    <t xml:space="preserve">CA-2018-101574</t>
  </si>
  <si>
    <t xml:space="preserve">CA-2015-146591</t>
  </si>
  <si>
    <t xml:space="preserve">CA-2015-107706</t>
  </si>
  <si>
    <t xml:space="preserve">CA-2017-122448</t>
  </si>
  <si>
    <t xml:space="preserve">CA-2015-132451</t>
  </si>
  <si>
    <t xml:space="preserve">CA-2017-158547</t>
  </si>
  <si>
    <t xml:space="preserve">CA-2018-116946</t>
  </si>
  <si>
    <t xml:space="preserve">CA-2018-121741</t>
  </si>
  <si>
    <t xml:space="preserve">CA-2018-169691</t>
  </si>
  <si>
    <t xml:space="preserve">CA-2017-121356</t>
  </si>
  <si>
    <t xml:space="preserve">CA-2015-101770</t>
  </si>
  <si>
    <t xml:space="preserve">CA-2018-105487</t>
  </si>
  <si>
    <t xml:space="preserve">CA-2018-148999</t>
  </si>
  <si>
    <t xml:space="preserve">Office Star - Contemporary Task Swivel chair with 2-way adjustable arms, Plum</t>
  </si>
  <si>
    <t xml:space="preserve">CA-2015-107573</t>
  </si>
  <si>
    <t xml:space="preserve">CA-2016-156608</t>
  </si>
  <si>
    <t xml:space="preserve">CA-2018-134495</t>
  </si>
  <si>
    <t xml:space="preserve">CA-2018-164098</t>
  </si>
  <si>
    <t xml:space="preserve">CA-2015-105249</t>
  </si>
  <si>
    <t xml:space="preserve">CA-2016-113523</t>
  </si>
  <si>
    <t xml:space="preserve">CA-2018-117821</t>
  </si>
  <si>
    <t xml:space="preserve">CA-2018-164378</t>
  </si>
  <si>
    <t xml:space="preserve">CA-2018-127782</t>
  </si>
  <si>
    <t xml:space="preserve">US-2017-162026</t>
  </si>
  <si>
    <t xml:space="preserve">CA-2017-150000</t>
  </si>
  <si>
    <t xml:space="preserve">CA-2016-168529</t>
  </si>
  <si>
    <t xml:space="preserve">US-2018-152569</t>
  </si>
  <si>
    <t xml:space="preserve">US-2015-137680</t>
  </si>
  <si>
    <t xml:space="preserve">CA-2016-103177</t>
  </si>
  <si>
    <t xml:space="preserve">RCA H5401RE1 DECT 6.0 4-Line Cordless Handset With Caller ID/Call Waiting</t>
  </si>
  <si>
    <t xml:space="preserve">US-2017-138408</t>
  </si>
  <si>
    <t xml:space="preserve">CA-2018-117667</t>
  </si>
  <si>
    <t xml:space="preserve">CA-2017-110982</t>
  </si>
  <si>
    <t xml:space="preserve">CA-2017-147123</t>
  </si>
  <si>
    <t xml:space="preserve">CA-2018-154501</t>
  </si>
  <si>
    <t xml:space="preserve">CA-2018-166933</t>
  </si>
  <si>
    <t xml:space="preserve">CA-2016-142055</t>
  </si>
  <si>
    <t xml:space="preserve">CA-2016-137106</t>
  </si>
  <si>
    <t xml:space="preserve">CA-2018-136609</t>
  </si>
  <si>
    <t xml:space="preserve">CA-2018-160885</t>
  </si>
  <si>
    <t xml:space="preserve">US-2017-167472</t>
  </si>
  <si>
    <t xml:space="preserve">CA-2016-120551</t>
  </si>
  <si>
    <t xml:space="preserve">US-2018-150595</t>
  </si>
  <si>
    <t xml:space="preserve">CA-2017-134936</t>
  </si>
  <si>
    <t xml:space="preserve">SAFCO PlanMaster Boards, 60w x 37-1/2d, White Melamine</t>
  </si>
  <si>
    <t xml:space="preserve">CA-2018-102967</t>
  </si>
  <si>
    <t xml:space="preserve">CA-2018-151008</t>
  </si>
  <si>
    <t xml:space="preserve">CA-2015-159800</t>
  </si>
  <si>
    <t xml:space="preserve">US-2015-159618</t>
  </si>
  <si>
    <t xml:space="preserve">CA-2018-116113</t>
  </si>
  <si>
    <t xml:space="preserve">CA-2016-125066</t>
  </si>
  <si>
    <t xml:space="preserve">US-2016-114741</t>
  </si>
  <si>
    <t xml:space="preserve">Xerox 20</t>
  </si>
  <si>
    <t xml:space="preserve">CA-2018-133263</t>
  </si>
  <si>
    <t xml:space="preserve">CA-2018-157966</t>
  </si>
  <si>
    <t xml:space="preserve">HP Officejet Pro 8600 e-All-In-One Printer, Copier, Scanner, Fax</t>
  </si>
  <si>
    <t xml:space="preserve">CA-2015-151162</t>
  </si>
  <si>
    <t xml:space="preserve">Black Print Carbonless 8 1/2" x 8 1/4" Rapid Memo Book</t>
  </si>
  <si>
    <t xml:space="preserve">Lunatik TT5L-002 Taktik Strike Impact Protection System for iPhone 5</t>
  </si>
  <si>
    <t xml:space="preserve">CA-2017-136686</t>
  </si>
  <si>
    <t xml:space="preserve">CA-2018-137498</t>
  </si>
  <si>
    <t xml:space="preserve">CA-2018-163818</t>
  </si>
  <si>
    <t xml:space="preserve">CA-2017-161158</t>
  </si>
  <si>
    <t xml:space="preserve">CA-2015-116673</t>
  </si>
  <si>
    <t xml:space="preserve">CA-2018-105333</t>
  </si>
  <si>
    <t xml:space="preserve">Iris 3-Drawer Stacking Bin, Black</t>
  </si>
  <si>
    <t xml:space="preserve">Panasonic Business Telephones KX-T7736</t>
  </si>
  <si>
    <t xml:space="preserve">CA-2016-149993</t>
  </si>
  <si>
    <t xml:space="preserve">CA-2015-168158</t>
  </si>
  <si>
    <t xml:space="preserve">CA-2017-115224</t>
  </si>
  <si>
    <t xml:space="preserve">CA-2015-164742</t>
  </si>
  <si>
    <t xml:space="preserve">US-2018-108014</t>
  </si>
  <si>
    <t xml:space="preserve">CA-2018-160325</t>
  </si>
  <si>
    <t xml:space="preserve">CA-2016-159779</t>
  </si>
  <si>
    <t xml:space="preserve">CA-2018-151176</t>
  </si>
  <si>
    <t xml:space="preserve">CA-2015-108903</t>
  </si>
  <si>
    <t xml:space="preserve">Hunt Boston Vacuum Mount KS Pencil Sharpener</t>
  </si>
  <si>
    <t xml:space="preserve">CA-2017-117919</t>
  </si>
  <si>
    <t xml:space="preserve">Portfile Personal File Boxes</t>
  </si>
  <si>
    <t xml:space="preserve">CA-2016-142475</t>
  </si>
  <si>
    <t xml:space="preserve">CA-2017-134516</t>
  </si>
  <si>
    <t xml:space="preserve">CA-2018-105193</t>
  </si>
  <si>
    <t xml:space="preserve">CA-2016-168634</t>
  </si>
  <si>
    <t xml:space="preserve">CA-2018-117198</t>
  </si>
  <si>
    <t xml:space="preserve">CA-2016-145828</t>
  </si>
  <si>
    <t xml:space="preserve">CA-2018-121027</t>
  </si>
  <si>
    <t xml:space="preserve">CA-2017-147431</t>
  </si>
  <si>
    <t xml:space="preserve">Belkin 19" Center-Weighted Shelf, Gray</t>
  </si>
  <si>
    <t xml:space="preserve">CA-2017-158001</t>
  </si>
  <si>
    <t xml:space="preserve">CA-2018-125745</t>
  </si>
  <si>
    <t xml:space="preserve">CA-2016-101154</t>
  </si>
  <si>
    <t xml:space="preserve">US-2017-124163</t>
  </si>
  <si>
    <t xml:space="preserve">CA-2017-121748</t>
  </si>
  <si>
    <t xml:space="preserve">CA-2015-126683</t>
  </si>
  <si>
    <t xml:space="preserve">CA-2018-148810</t>
  </si>
  <si>
    <t xml:space="preserve">Hon Comfortask Task/Swivel Chairs</t>
  </si>
  <si>
    <t xml:space="preserve">US-2017-146066</t>
  </si>
  <si>
    <t xml:space="preserve">CA-2015-127614</t>
  </si>
  <si>
    <t xml:space="preserve">CA-2017-101742</t>
  </si>
  <si>
    <t xml:space="preserve">CA-2016-134943</t>
  </si>
  <si>
    <t xml:space="preserve">CA-2018-123022</t>
  </si>
  <si>
    <t xml:space="preserve">CA-2018-113208</t>
  </si>
  <si>
    <t xml:space="preserve">Career Cubicle Clock, 8 1/4", Black</t>
  </si>
  <si>
    <t xml:space="preserve">CA-2015-154893</t>
  </si>
  <si>
    <t xml:space="preserve">CA-2015-147900</t>
  </si>
  <si>
    <t xml:space="preserve">CA-2018-106355</t>
  </si>
  <si>
    <t xml:space="preserve">CA-2017-127985</t>
  </si>
  <si>
    <t xml:space="preserve">CA-2016-166604</t>
  </si>
  <si>
    <t xml:space="preserve">CA-2018-120719</t>
  </si>
  <si>
    <t xml:space="preserve">CA-2018-127117</t>
  </si>
  <si>
    <t xml:space="preserve">CA-2016-104241</t>
  </si>
  <si>
    <t xml:space="preserve">CA-2018-168179</t>
  </si>
  <si>
    <t xml:space="preserve">CA-2018-142342</t>
  </si>
  <si>
    <t xml:space="preserve">CA-2018-109099</t>
  </si>
  <si>
    <t xml:space="preserve">US-2015-134187</t>
  </si>
  <si>
    <t xml:space="preserve">CA-2017-145261</t>
  </si>
  <si>
    <t xml:space="preserve">CA-2017-108875</t>
  </si>
  <si>
    <t xml:space="preserve">CA-2017-141957</t>
  </si>
  <si>
    <t xml:space="preserve">Boston 16765 Mini Stand Up Battery Pencil Sharpener</t>
  </si>
  <si>
    <t xml:space="preserve">CA-2017-142405</t>
  </si>
  <si>
    <t xml:space="preserve">CA-2016-141012</t>
  </si>
  <si>
    <t xml:space="preserve">CA-2018-127922</t>
  </si>
  <si>
    <t xml:space="preserve">CA-2017-146318</t>
  </si>
  <si>
    <t xml:space="preserve">CA-2015-135993</t>
  </si>
  <si>
    <t xml:space="preserve">CA-2015-126802</t>
  </si>
  <si>
    <t xml:space="preserve">CA-2017-143924</t>
  </si>
  <si>
    <t xml:space="preserve">CA-2017-141551</t>
  </si>
  <si>
    <t xml:space="preserve">CA-2015-164315</t>
  </si>
  <si>
    <t xml:space="preserve">CA-2016-131072</t>
  </si>
  <si>
    <t xml:space="preserve">CA-2015-131541</t>
  </si>
  <si>
    <t xml:space="preserve">CA-2016-119550</t>
  </si>
  <si>
    <t xml:space="preserve">US-2016-138093</t>
  </si>
  <si>
    <t xml:space="preserve">CA-2017-126165</t>
  </si>
  <si>
    <t xml:space="preserve">CA-2018-126123</t>
  </si>
  <si>
    <t xml:space="preserve">CA-2017-143441</t>
  </si>
  <si>
    <t xml:space="preserve">CA-2018-148320</t>
  </si>
  <si>
    <t xml:space="preserve">CA-2017-125661</t>
  </si>
  <si>
    <t xml:space="preserve">US-2015-123519</t>
  </si>
  <si>
    <t xml:space="preserve">CA-2015-155593</t>
  </si>
  <si>
    <t xml:space="preserve">CA-2018-136000</t>
  </si>
  <si>
    <t xml:space="preserve">US-2016-160857</t>
  </si>
  <si>
    <t xml:space="preserve">CA-2018-115805</t>
  </si>
  <si>
    <t xml:space="preserve">US-2015-143707</t>
  </si>
  <si>
    <t xml:space="preserve">CA-2018-116939</t>
  </si>
  <si>
    <t xml:space="preserve">CA-2016-124107</t>
  </si>
  <si>
    <t xml:space="preserve">CA-2018-126550</t>
  </si>
  <si>
    <t xml:space="preserve">CA-2016-138674</t>
  </si>
  <si>
    <t xml:space="preserve">CA-2017-165820</t>
  </si>
  <si>
    <t xml:space="preserve">CA-2015-103191</t>
  </si>
  <si>
    <t xml:space="preserve">CA-2016-103933</t>
  </si>
  <si>
    <t xml:space="preserve">CA-2016-110548</t>
  </si>
  <si>
    <t xml:space="preserve">CA-2018-117324</t>
  </si>
  <si>
    <t xml:space="preserve">CA-2018-143574</t>
  </si>
  <si>
    <t xml:space="preserve">CA-2015-111773</t>
  </si>
  <si>
    <t xml:space="preserve">CA-2015-148614</t>
  </si>
  <si>
    <t xml:space="preserve">CA-2017-156139</t>
  </si>
  <si>
    <t xml:space="preserve">US-2018-147886</t>
  </si>
  <si>
    <t xml:space="preserve">CA-2017-113733</t>
  </si>
  <si>
    <t xml:space="preserve">CA-2018-104913</t>
  </si>
  <si>
    <t xml:space="preserve">CA-2015-145800</t>
  </si>
  <si>
    <t xml:space="preserve">CA-2017-125850</t>
  </si>
  <si>
    <t xml:space="preserve">Avery 475</t>
  </si>
  <si>
    <t xml:space="preserve">CA-2017-118514</t>
  </si>
  <si>
    <t xml:space="preserve">CA-2016-150749</t>
  </si>
  <si>
    <t xml:space="preserve">CA-2015-163748</t>
  </si>
  <si>
    <t xml:space="preserve">CA-2016-119634</t>
  </si>
  <si>
    <t xml:space="preserve">CA-2016-149300</t>
  </si>
  <si>
    <t xml:space="preserve">US-2017-111528</t>
  </si>
  <si>
    <t xml:space="preserve">CA-2018-158169</t>
  </si>
  <si>
    <t xml:space="preserve">CA-2016-162047</t>
  </si>
  <si>
    <t xml:space="preserve">CA-2016-117772</t>
  </si>
  <si>
    <t xml:space="preserve">US-2015-126340</t>
  </si>
  <si>
    <t xml:space="preserve">CA-2017-149685</t>
  </si>
  <si>
    <t xml:space="preserve">CA-2018-126396</t>
  </si>
  <si>
    <t xml:space="preserve">CA-2016-154900</t>
  </si>
  <si>
    <t xml:space="preserve">CA-2016-103835</t>
  </si>
  <si>
    <t xml:space="preserve">CA-2016-158939</t>
  </si>
  <si>
    <t xml:space="preserve">CA-2017-117408</t>
  </si>
  <si>
    <t xml:space="preserve">CA-2017-142398</t>
  </si>
  <si>
    <t xml:space="preserve">CA-2017-105277</t>
  </si>
  <si>
    <t xml:space="preserve">CA-2017-112060</t>
  </si>
  <si>
    <t xml:space="preserve">CA-2015-105270</t>
  </si>
  <si>
    <t xml:space="preserve">US-2016-159513</t>
  </si>
  <si>
    <t xml:space="preserve">Vtech AT&amp;T CL2940 Corded Speakerphone, Black</t>
  </si>
  <si>
    <t xml:space="preserve">CA-2016-155586</t>
  </si>
  <si>
    <t xml:space="preserve">CA-2018-141117</t>
  </si>
  <si>
    <t xml:space="preserve">CA-2018-115070</t>
  </si>
  <si>
    <t xml:space="preserve">CA-2018-140186</t>
  </si>
  <si>
    <t xml:space="preserve">CA-2015-124856</t>
  </si>
  <si>
    <t xml:space="preserve">CA-2015-166716</t>
  </si>
  <si>
    <t xml:space="preserve">CA-2015-123225</t>
  </si>
  <si>
    <t xml:space="preserve">CA-2016-163440</t>
  </si>
  <si>
    <t xml:space="preserve">US-2018-106796</t>
  </si>
  <si>
    <t xml:space="preserve">CA-2018-113873</t>
  </si>
  <si>
    <t xml:space="preserve">CA-2017-149783</t>
  </si>
  <si>
    <t xml:space="preserve">CA-2017-125017</t>
  </si>
  <si>
    <t xml:space="preserve">US-2016-163279</t>
  </si>
  <si>
    <t xml:space="preserve">Tenex B1-RE Series Chair Mats for Low Pile Carpets</t>
  </si>
  <si>
    <t xml:space="preserve">CA-2016-150196</t>
  </si>
  <si>
    <t xml:space="preserve">US-2016-106495</t>
  </si>
  <si>
    <t xml:space="preserve">CA-2015-124730</t>
  </si>
  <si>
    <t xml:space="preserve">CA-2018-117632</t>
  </si>
  <si>
    <t xml:space="preserve">CA-2015-115056</t>
  </si>
  <si>
    <t xml:space="preserve">CA-2018-161067</t>
  </si>
  <si>
    <t xml:space="preserve">CA-2017-122063</t>
  </si>
  <si>
    <t xml:space="preserve">CA-2016-111206</t>
  </si>
  <si>
    <t xml:space="preserve">CA-2017-142895</t>
  </si>
  <si>
    <t xml:space="preserve">CA-2016-101868</t>
  </si>
  <si>
    <t xml:space="preserve">CA-2018-133207</t>
  </si>
  <si>
    <t xml:space="preserve">Griffin GC17055 Auxiliary Audio Cable</t>
  </si>
  <si>
    <t xml:space="preserve">CA-2016-132948</t>
  </si>
  <si>
    <t xml:space="preserve">Rogers Profile Extra Capacity Storage Tub</t>
  </si>
  <si>
    <t xml:space="preserve">CA-2016-134992</t>
  </si>
  <si>
    <t xml:space="preserve">CA-2016-126725</t>
  </si>
  <si>
    <t xml:space="preserve">RCA ViSYS 25825 Wireless digital phone</t>
  </si>
  <si>
    <t xml:space="preserve">CA-2016-121783</t>
  </si>
  <si>
    <t xml:space="preserve">US-2015-138835</t>
  </si>
  <si>
    <t xml:space="preserve">CA-2016-112214</t>
  </si>
  <si>
    <t xml:space="preserve">US-2018-153255</t>
  </si>
  <si>
    <t xml:space="preserve">CA-2016-108119</t>
  </si>
  <si>
    <t xml:space="preserve">CA-2016-157434</t>
  </si>
  <si>
    <t xml:space="preserve">CA-2017-101525</t>
  </si>
  <si>
    <t xml:space="preserve">Xerox 1914</t>
  </si>
  <si>
    <t xml:space="preserve">US-2015-117968</t>
  </si>
  <si>
    <t xml:space="preserve">CA-2017-158211</t>
  </si>
  <si>
    <t xml:space="preserve">CA-2017-152247</t>
  </si>
  <si>
    <t xml:space="preserve">Wyoming</t>
  </si>
  <si>
    <t xml:space="preserve">CA-2017-128223</t>
  </si>
  <si>
    <t xml:space="preserve">CA-2017-154235</t>
  </si>
  <si>
    <t xml:space="preserve">CA-2018-129910</t>
  </si>
  <si>
    <t xml:space="preserve">CA-2018-133095</t>
  </si>
  <si>
    <t xml:space="preserve">CA-2016-130554</t>
  </si>
  <si>
    <t xml:space="preserve">CA-2015-152443</t>
  </si>
  <si>
    <t xml:space="preserve">CA-2017-133319</t>
  </si>
  <si>
    <t xml:space="preserve">CA-2017-133935</t>
  </si>
  <si>
    <t xml:space="preserve">CA-2017-136301</t>
  </si>
  <si>
    <t xml:space="preserve">US-2015-109456</t>
  </si>
  <si>
    <t xml:space="preserve">CA-2018-151596</t>
  </si>
  <si>
    <t xml:space="preserve">CA-2016-147879</t>
  </si>
  <si>
    <t xml:space="preserve">Xerox 1902</t>
  </si>
  <si>
    <t xml:space="preserve">CA-2017-166625</t>
  </si>
  <si>
    <t xml:space="preserve">CA-2017-146157</t>
  </si>
  <si>
    <t xml:space="preserve">CA-2018-159954</t>
  </si>
  <si>
    <t xml:space="preserve">CA-2018-100825</t>
  </si>
  <si>
    <t xml:space="preserve">CA-2015-168305</t>
  </si>
  <si>
    <t xml:space="preserve">CA-2017-167682</t>
  </si>
  <si>
    <t xml:space="preserve">CA-2018-108000</t>
  </si>
  <si>
    <t xml:space="preserve">CA-2016-146465</t>
  </si>
  <si>
    <t xml:space="preserve">CA-2017-159639</t>
  </si>
  <si>
    <t xml:space="preserve">US-2018-153948</t>
  </si>
  <si>
    <t xml:space="preserve">US-2017-113985</t>
  </si>
  <si>
    <t xml:space="preserve">CA-2017-155383</t>
  </si>
  <si>
    <t xml:space="preserve">CA-2015-120432</t>
  </si>
  <si>
    <t xml:space="preserve">Acme Titanium Bonded Scissors</t>
  </si>
  <si>
    <t xml:space="preserve">US-2016-126977</t>
  </si>
  <si>
    <t xml:space="preserve">CA-2017-130288</t>
  </si>
  <si>
    <t xml:space="preserve">CA-2018-146458</t>
  </si>
  <si>
    <t xml:space="preserve">CA-2018-150420</t>
  </si>
  <si>
    <t xml:space="preserve">US-2015-118997</t>
  </si>
  <si>
    <t xml:space="preserve">CA-2015-114314</t>
  </si>
  <si>
    <t xml:space="preserve">US-2018-169551</t>
  </si>
  <si>
    <t xml:space="preserve">CA-2017-103107</t>
  </si>
  <si>
    <t xml:space="preserve">CA-2018-122077</t>
  </si>
  <si>
    <t xml:space="preserve">CA-2018-112431</t>
  </si>
  <si>
    <t xml:space="preserve">CA-2017-151092</t>
  </si>
  <si>
    <t xml:space="preserve">CA-2015-104178</t>
  </si>
  <si>
    <t xml:space="preserve">CA-2016-115924</t>
  </si>
  <si>
    <t xml:space="preserve">CA-2018-161046</t>
  </si>
  <si>
    <t xml:space="preserve">Ibico Recycled Linen-Style Covers</t>
  </si>
  <si>
    <t xml:space="preserve">US-2018-141698</t>
  </si>
  <si>
    <t xml:space="preserve">Xerox 207</t>
  </si>
  <si>
    <t xml:space="preserve">US-2015-105151</t>
  </si>
  <si>
    <t xml:space="preserve">CA-2015-155796</t>
  </si>
  <si>
    <t xml:space="preserve">CA-2017-127138</t>
  </si>
  <si>
    <t xml:space="preserve">CA-2018-150602</t>
  </si>
  <si>
    <t xml:space="preserve">CA-2015-140732</t>
  </si>
  <si>
    <t xml:space="preserve">CA-2018-119011</t>
  </si>
  <si>
    <t xml:space="preserve">CA-2017-166912</t>
  </si>
  <si>
    <t xml:space="preserve">CA-2015-141726</t>
  </si>
  <si>
    <t xml:space="preserve">CA-2018-115105</t>
  </si>
  <si>
    <t xml:space="preserve">CA-2016-143980</t>
  </si>
  <si>
    <t xml:space="preserve">CA-2017-135636</t>
  </si>
  <si>
    <t xml:space="preserve">CA-2018-102155</t>
  </si>
  <si>
    <t xml:space="preserve">CA-2018-116953</t>
  </si>
  <si>
    <t xml:space="preserve">CA-2015-117765</t>
  </si>
  <si>
    <t xml:space="preserve">CA-2017-114895</t>
  </si>
  <si>
    <t xml:space="preserve">CA-2018-112984</t>
  </si>
  <si>
    <t xml:space="preserve">CA-2017-163776</t>
  </si>
  <si>
    <t xml:space="preserve">US-2018-163300</t>
  </si>
  <si>
    <t xml:space="preserve">CA-2017-162187</t>
  </si>
  <si>
    <t xml:space="preserve">US-2015-112991</t>
  </si>
  <si>
    <t xml:space="preserve">CA-2015-124079</t>
  </si>
  <si>
    <t xml:space="preserve">US-2018-146878</t>
  </si>
  <si>
    <t xml:space="preserve">CA-2018-107244</t>
  </si>
  <si>
    <t xml:space="preserve">CA-2016-100657</t>
  </si>
  <si>
    <t xml:space="preserve">CA-2018-129581</t>
  </si>
  <si>
    <t xml:space="preserve">CA-2018-129028</t>
  </si>
  <si>
    <t xml:space="preserve">CA-2016-135580</t>
  </si>
  <si>
    <t xml:space="preserve">CA-2017-159016</t>
  </si>
  <si>
    <t xml:space="preserve">CA-2015-102652</t>
  </si>
  <si>
    <t xml:space="preserve">CA-2015-152422</t>
  </si>
  <si>
    <t xml:space="preserve">US-2017-156692</t>
  </si>
  <si>
    <t xml:space="preserve">CA-2015-130869</t>
  </si>
  <si>
    <t xml:space="preserve">US-2018-128832</t>
  </si>
  <si>
    <t xml:space="preserve">CA-2018-139717</t>
  </si>
  <si>
    <t xml:space="preserve">CA-2018-136007</t>
  </si>
  <si>
    <t xml:space="preserve">CA-2017-157364</t>
  </si>
  <si>
    <t xml:space="preserve">US-2017-112970</t>
  </si>
  <si>
    <t xml:space="preserve">US-2018-152492</t>
  </si>
  <si>
    <t xml:space="preserve">CA-2017-101168</t>
  </si>
  <si>
    <t xml:space="preserve">CA-2018-104010</t>
  </si>
  <si>
    <t xml:space="preserve">CA-2016-130253</t>
  </si>
  <si>
    <t xml:space="preserve">US-2016-155369</t>
  </si>
  <si>
    <t xml:space="preserve">CA-2017-131205</t>
  </si>
  <si>
    <t xml:space="preserve">CA-2018-122364</t>
  </si>
  <si>
    <t xml:space="preserve">Socket Bluetooth Cordless Hand Scanner (CHS)</t>
  </si>
  <si>
    <t xml:space="preserve">CA-2017-117912</t>
  </si>
  <si>
    <t xml:space="preserve">CA-2018-145702</t>
  </si>
  <si>
    <t xml:space="preserve">CA-2016-113215</t>
  </si>
  <si>
    <t xml:space="preserve">CA-2017-154662</t>
  </si>
  <si>
    <t xml:space="preserve">CA-2016-105571</t>
  </si>
  <si>
    <t xml:space="preserve">CA-2017-152765</t>
  </si>
  <si>
    <t xml:space="preserve">CA-2016-153878</t>
  </si>
  <si>
    <t xml:space="preserve">CA-2017-124016</t>
  </si>
  <si>
    <t xml:space="preserve">CA-2017-113551</t>
  </si>
  <si>
    <t xml:space="preserve">CA-2015-107524</t>
  </si>
  <si>
    <t xml:space="preserve">CA-2015-138072</t>
  </si>
  <si>
    <t xml:space="preserve">CA-2016-134201</t>
  </si>
  <si>
    <t xml:space="preserve">CA-2016-111780</t>
  </si>
  <si>
    <t xml:space="preserve">CA-2016-119942</t>
  </si>
  <si>
    <t xml:space="preserve">CA-2016-151547</t>
  </si>
  <si>
    <t xml:space="preserve">CA-2018-166695</t>
  </si>
  <si>
    <t xml:space="preserve">Okidata B400 Printer</t>
  </si>
  <si>
    <t xml:space="preserve">CA-2018-167542</t>
  </si>
  <si>
    <t xml:space="preserve">CA-2016-120901</t>
  </si>
  <si>
    <t xml:space="preserve">CA-2018-121398</t>
  </si>
  <si>
    <t xml:space="preserve">CA-2017-151561</t>
  </si>
  <si>
    <t xml:space="preserve">CA-2018-154676</t>
  </si>
  <si>
    <t xml:space="preserve">US-2015-165589</t>
  </si>
  <si>
    <t xml:space="preserve">US-2017-132577</t>
  </si>
  <si>
    <t xml:space="preserve">CA-2016-114048</t>
  </si>
  <si>
    <t xml:space="preserve">CA-2016-137281</t>
  </si>
  <si>
    <t xml:space="preserve">US-2018-162068</t>
  </si>
  <si>
    <t xml:space="preserve">CA-2018-100111</t>
  </si>
  <si>
    <t xml:space="preserve">Logitech Wireless Boombox Speaker - portable - wireless, wired</t>
  </si>
  <si>
    <t xml:space="preserve">US-2018-132381</t>
  </si>
  <si>
    <t xml:space="preserve">CA-2016-147011</t>
  </si>
  <si>
    <t xml:space="preserve">CA-2015-120852</t>
  </si>
  <si>
    <t xml:space="preserve">CA-2017-150007</t>
  </si>
  <si>
    <t xml:space="preserve">CA-2017-124590</t>
  </si>
  <si>
    <t xml:space="preserve">CA-2017-133802</t>
  </si>
  <si>
    <t xml:space="preserve">US-2017-113677</t>
  </si>
  <si>
    <t xml:space="preserve">Xiaomi Mi3</t>
  </si>
  <si>
    <t xml:space="preserve">CA-2018-143378</t>
  </si>
  <si>
    <t xml:space="preserve">CA-2018-152660</t>
  </si>
  <si>
    <t xml:space="preserve">CA-2016-142139</t>
  </si>
  <si>
    <t xml:space="preserve">CA-2018-145772</t>
  </si>
  <si>
    <t xml:space="preserve">Xerox 1947</t>
  </si>
  <si>
    <t xml:space="preserve">CA-2017-124100</t>
  </si>
  <si>
    <t xml:space="preserve">US-2015-158400</t>
  </si>
  <si>
    <t xml:space="preserve">CA-2018-162033</t>
  </si>
  <si>
    <t xml:space="preserve">CA-2015-163447</t>
  </si>
  <si>
    <t xml:space="preserve">CA-2018-145737</t>
  </si>
  <si>
    <t xml:space="preserve">CA-2017-148096</t>
  </si>
  <si>
    <t xml:space="preserve">CA-2017-146766</t>
  </si>
  <si>
    <t xml:space="preserve">CA-2016-105613</t>
  </si>
  <si>
    <t xml:space="preserve">US-2017-142251</t>
  </si>
  <si>
    <t xml:space="preserve">CA-2015-131247</t>
  </si>
  <si>
    <t xml:space="preserve">US-2016-113593</t>
  </si>
  <si>
    <t xml:space="preserve">CA-2018-121083</t>
  </si>
  <si>
    <t xml:space="preserve">CA-2018-151190</t>
  </si>
  <si>
    <t xml:space="preserve">CA-2015-133543</t>
  </si>
  <si>
    <t xml:space="preserve">CA-2018-105130</t>
  </si>
  <si>
    <t xml:space="preserve">CA-2017-161928</t>
  </si>
  <si>
    <t xml:space="preserve">CA-2018-101322</t>
  </si>
  <si>
    <t xml:space="preserve">US-2017-106600</t>
  </si>
  <si>
    <t xml:space="preserve">CA-2015-111871</t>
  </si>
  <si>
    <t xml:space="preserve">CA-2018-139437</t>
  </si>
  <si>
    <t xml:space="preserve">CA-2018-151484</t>
  </si>
  <si>
    <t xml:space="preserve">CA-2017-104150</t>
  </si>
  <si>
    <t xml:space="preserve">Sony Micro Vault Click 4 GB USB 2.0 Flash Drive</t>
  </si>
  <si>
    <t xml:space="preserve">CA-2017-161025</t>
  </si>
  <si>
    <t xml:space="preserve">CA-2015-103989</t>
  </si>
  <si>
    <t xml:space="preserve">CA-2016-142433</t>
  </si>
  <si>
    <t xml:space="preserve">CA-2016-132815</t>
  </si>
  <si>
    <t xml:space="preserve">CA-2015-101266</t>
  </si>
  <si>
    <t xml:space="preserve">CA-2017-141523</t>
  </si>
  <si>
    <t xml:space="preserve">US-2015-106299</t>
  </si>
  <si>
    <t xml:space="preserve">CA-2016-158421</t>
  </si>
  <si>
    <t xml:space="preserve">Xerox 193</t>
  </si>
  <si>
    <t xml:space="preserve">CA-2017-143609</t>
  </si>
  <si>
    <t xml:space="preserve">CA-2016-138331</t>
  </si>
  <si>
    <t xml:space="preserve">CA-2016-138954</t>
  </si>
  <si>
    <t xml:space="preserve">CA-2018-157903</t>
  </si>
  <si>
    <t xml:space="preserve">CA-2017-157259</t>
  </si>
  <si>
    <t xml:space="preserve">CA-2018-107986</t>
  </si>
  <si>
    <t xml:space="preserve">CA-2018-104927</t>
  </si>
  <si>
    <t xml:space="preserve">CA-2018-113453</t>
  </si>
  <si>
    <t xml:space="preserve">CA-2016-149909</t>
  </si>
  <si>
    <t xml:space="preserve">CA-2016-146675</t>
  </si>
  <si>
    <t xml:space="preserve">CA-2017-118332</t>
  </si>
  <si>
    <t xml:space="preserve">CA-2017-133669</t>
  </si>
  <si>
    <t xml:space="preserve">CA-2018-145660</t>
  </si>
  <si>
    <t xml:space="preserve">CA-2017-133697</t>
  </si>
  <si>
    <t xml:space="preserve">CA-2018-148138</t>
  </si>
  <si>
    <t xml:space="preserve">CA-2018-119809</t>
  </si>
  <si>
    <t xml:space="preserve">CA-2018-149944</t>
  </si>
  <si>
    <t xml:space="preserve">CA-2015-128538</t>
  </si>
  <si>
    <t xml:space="preserve">CA-2016-161711</t>
  </si>
  <si>
    <t xml:space="preserve">US-2016-129553</t>
  </si>
  <si>
    <t xml:space="preserve">CA-2017-160220</t>
  </si>
  <si>
    <t xml:space="preserve">US-2018-157224</t>
  </si>
  <si>
    <t xml:space="preserve">CA-2018-140627</t>
  </si>
  <si>
    <t xml:space="preserve">CA-2016-133445</t>
  </si>
  <si>
    <t xml:space="preserve">CA-2015-148782</t>
  </si>
  <si>
    <t xml:space="preserve">CA-2017-148208</t>
  </si>
  <si>
    <t xml:space="preserve">CA-2018-127656</t>
  </si>
  <si>
    <t xml:space="preserve">US-2018-142188</t>
  </si>
  <si>
    <t xml:space="preserve">iOttie XL Car Mount</t>
  </si>
  <si>
    <t xml:space="preserve">CA-2017-144400</t>
  </si>
  <si>
    <t xml:space="preserve">US-2017-155180</t>
  </si>
  <si>
    <t xml:space="preserve">CA-2016-134075</t>
  </si>
  <si>
    <t xml:space="preserve">US-2017-131912</t>
  </si>
  <si>
    <t xml:space="preserve">CA-2018-141572</t>
  </si>
  <si>
    <t xml:space="preserve">CA-2015-134621</t>
  </si>
  <si>
    <t xml:space="preserve">CA-2017-165561</t>
  </si>
  <si>
    <t xml:space="preserve">CA-2016-112305</t>
  </si>
  <si>
    <t xml:space="preserve">CA-2018-121580</t>
  </si>
  <si>
    <t xml:space="preserve">Hoover Commercial Lightweight Upright Vacuum with E-Z Empty Dirt Cup</t>
  </si>
  <si>
    <t xml:space="preserve">CA-2015-101147</t>
  </si>
  <si>
    <t xml:space="preserve">CA-2015-165806</t>
  </si>
  <si>
    <t xml:space="preserve">CA-2016-151624</t>
  </si>
  <si>
    <t xml:space="preserve">CA-2018-139444</t>
  </si>
  <si>
    <t xml:space="preserve">CA-2016-133977</t>
  </si>
  <si>
    <t xml:space="preserve">CA-2018-141425</t>
  </si>
  <si>
    <t xml:space="preserve">CA-2016-133536</t>
  </si>
  <si>
    <t xml:space="preserve">CA-2016-150441</t>
  </si>
  <si>
    <t xml:space="preserve">CA-2016-162607</t>
  </si>
  <si>
    <t xml:space="preserve">CA-2018-103506</t>
  </si>
  <si>
    <t xml:space="preserve">CA-2017-132479</t>
  </si>
  <si>
    <t xml:space="preserve">CA-2018-160724</t>
  </si>
  <si>
    <t xml:space="preserve">US-2017-115952</t>
  </si>
  <si>
    <t xml:space="preserve">CA-2015-146731</t>
  </si>
  <si>
    <t xml:space="preserve">CA-2016-115392</t>
  </si>
  <si>
    <t xml:space="preserve">CA-2018-102379</t>
  </si>
  <si>
    <t xml:space="preserve">CA-2018-149706</t>
  </si>
  <si>
    <t xml:space="preserve">US-2017-139087</t>
  </si>
  <si>
    <t xml:space="preserve">First Data TMFD35 PIN Pad</t>
  </si>
  <si>
    <t xml:space="preserve">CA-2018-152226</t>
  </si>
  <si>
    <t xml:space="preserve">CA-2016-116484</t>
  </si>
  <si>
    <t xml:space="preserve">Ultra Commercial Grade Dual Valve Door Closer</t>
  </si>
  <si>
    <t xml:space="preserve">CA-2017-100944</t>
  </si>
  <si>
    <t xml:space="preserve">CA-2017-125080</t>
  </si>
  <si>
    <t xml:space="preserve">CA-2017-121020</t>
  </si>
  <si>
    <t xml:space="preserve">CA-2015-100090</t>
  </si>
  <si>
    <t xml:space="preserve">US-2016-139675</t>
  </si>
  <si>
    <t xml:space="preserve">CA-2018-143756</t>
  </si>
  <si>
    <t xml:space="preserve">CA-2016-151253</t>
  </si>
  <si>
    <t xml:space="preserve">CA-2015-141152</t>
  </si>
  <si>
    <t xml:space="preserve">CA-2015-141313</t>
  </si>
  <si>
    <t xml:space="preserve">CA-2015-169852</t>
  </si>
  <si>
    <t xml:space="preserve">CA-2018-107314</t>
  </si>
  <si>
    <t xml:space="preserve">Contemporary Borderless Frame</t>
  </si>
  <si>
    <t xml:space="preserve">US-2015-161305</t>
  </si>
  <si>
    <t xml:space="preserve">CA-2018-166919</t>
  </si>
  <si>
    <t xml:space="preserve">CA-2018-162712</t>
  </si>
  <si>
    <t xml:space="preserve">CA-2018-107552</t>
  </si>
  <si>
    <t xml:space="preserve">CA-2017-163328</t>
  </si>
  <si>
    <t xml:space="preserve">CA-2015-112837</t>
  </si>
  <si>
    <t xml:space="preserve">CA-2018-120019</t>
  </si>
  <si>
    <t xml:space="preserve">CA-2015-100762</t>
  </si>
  <si>
    <t xml:space="preserve">CA-2018-161459</t>
  </si>
  <si>
    <t xml:space="preserve">CA-2018-160017</t>
  </si>
  <si>
    <t xml:space="preserve">CA-2015-123316</t>
  </si>
  <si>
    <t xml:space="preserve">CA-2015-141299</t>
  </si>
  <si>
    <t xml:space="preserve">CA-2015-104402</t>
  </si>
  <si>
    <t xml:space="preserve">CA-2016-110289</t>
  </si>
  <si>
    <t xml:space="preserve">CA-2015-167927</t>
  </si>
  <si>
    <t xml:space="preserve">CA-2015-133305</t>
  </si>
  <si>
    <t xml:space="preserve">CA-2017-165995</t>
  </si>
  <si>
    <t xml:space="preserve">CA-2018-143112</t>
  </si>
  <si>
    <t xml:space="preserve">US-2017-105830</t>
  </si>
  <si>
    <t xml:space="preserve">CA-2016-146255</t>
  </si>
  <si>
    <t xml:space="preserve">CA-2018-104822</t>
  </si>
  <si>
    <t xml:space="preserve">CA-2016-104486</t>
  </si>
  <si>
    <t xml:space="preserve">CA-2018-161557</t>
  </si>
  <si>
    <t xml:space="preserve">CA-2018-161130</t>
  </si>
  <si>
    <t xml:space="preserve">US-2016-161347</t>
  </si>
  <si>
    <t xml:space="preserve">US-2016-109015</t>
  </si>
  <si>
    <t xml:space="preserve">CA-2015-110611</t>
  </si>
  <si>
    <t xml:space="preserve">CA-2018-139080</t>
  </si>
  <si>
    <t xml:space="preserve">CA-2016-115693</t>
  </si>
  <si>
    <t xml:space="preserve">US-2015-107993</t>
  </si>
  <si>
    <t xml:space="preserve">CA-2018-110443</t>
  </si>
  <si>
    <t xml:space="preserve">3D Systems Cube Printer, 2nd Generation, White</t>
  </si>
  <si>
    <t xml:space="preserve">CA-2018-144848</t>
  </si>
  <si>
    <t xml:space="preserve">Panasonic KX - TS880B Telephone</t>
  </si>
  <si>
    <t xml:space="preserve">US-2018-147998</t>
  </si>
  <si>
    <t xml:space="preserve">CA-2017-103919</t>
  </si>
  <si>
    <t xml:space="preserve">CA-2017-113425</t>
  </si>
  <si>
    <t xml:space="preserve">CA-2018-143035</t>
  </si>
  <si>
    <t xml:space="preserve">CA-2015-107811</t>
  </si>
  <si>
    <t xml:space="preserve">CA-2017-163216</t>
  </si>
  <si>
    <t xml:space="preserve">US-2017-116442</t>
  </si>
  <si>
    <t xml:space="preserve">CA-2018-150623</t>
  </si>
  <si>
    <t xml:space="preserve">US-2015-163797</t>
  </si>
  <si>
    <t xml:space="preserve">CA-2017-127236</t>
  </si>
  <si>
    <t xml:space="preserve">US-2018-104661</t>
  </si>
  <si>
    <t xml:space="preserve">CA-2015-134103</t>
  </si>
  <si>
    <t xml:space="preserve">CA-2016-147529</t>
  </si>
  <si>
    <t xml:space="preserve">CA-2017-129126</t>
  </si>
  <si>
    <t xml:space="preserve">Acco Recycled 2" Capacity Laser Printer Hanging Data Binders</t>
  </si>
  <si>
    <t xml:space="preserve">CA-2018-131632</t>
  </si>
  <si>
    <t xml:space="preserve">CA-2018-151981</t>
  </si>
  <si>
    <t xml:space="preserve">CA-2018-125472</t>
  </si>
  <si>
    <t xml:space="preserve">CA-2016-156328</t>
  </si>
  <si>
    <t xml:space="preserve">CA-2018-154074</t>
  </si>
  <si>
    <t xml:space="preserve">CA-2018-161774</t>
  </si>
  <si>
    <t xml:space="preserve">Xerox 1936</t>
  </si>
  <si>
    <t xml:space="preserve">CA-2018-151211</t>
  </si>
  <si>
    <t xml:space="preserve">CA-2018-142671</t>
  </si>
  <si>
    <t xml:space="preserve">CA-2018-144750</t>
  </si>
  <si>
    <t xml:space="preserve">CA-2017-111976</t>
  </si>
  <si>
    <t xml:space="preserve">CA-2017-140130</t>
  </si>
  <si>
    <t xml:space="preserve">CA-2015-159121</t>
  </si>
  <si>
    <t xml:space="preserve">CA-2016-149650</t>
  </si>
  <si>
    <t xml:space="preserve">CA-2018-115777</t>
  </si>
  <si>
    <t xml:space="preserve">CA-2017-143714</t>
  </si>
  <si>
    <t xml:space="preserve">Avery Legal 4-Ring Binder</t>
  </si>
  <si>
    <t xml:space="preserve">Avaya 5410 Digital phone</t>
  </si>
  <si>
    <t xml:space="preserve">CA-2015-165764</t>
  </si>
  <si>
    <t xml:space="preserve">CA-2016-121405</t>
  </si>
  <si>
    <t xml:space="preserve">US-2018-116897</t>
  </si>
  <si>
    <t xml:space="preserve">US-2018-113992</t>
  </si>
  <si>
    <t xml:space="preserve">CA-2015-166891</t>
  </si>
  <si>
    <t xml:space="preserve">CA-2017-101161</t>
  </si>
  <si>
    <t xml:space="preserve">CA-2016-151785</t>
  </si>
  <si>
    <t xml:space="preserve">US-2018-119816</t>
  </si>
  <si>
    <t xml:space="preserve">CA-2016-156510</t>
  </si>
  <si>
    <t xml:space="preserve">US-2016-110261</t>
  </si>
  <si>
    <t xml:space="preserve">CA-2016-125710</t>
  </si>
  <si>
    <t xml:space="preserve">CA-2018-161102</t>
  </si>
  <si>
    <t xml:space="preserve">CA-2015-110065</t>
  </si>
  <si>
    <t xml:space="preserve">US-2018-133361</t>
  </si>
  <si>
    <t xml:space="preserve">US-2017-155404</t>
  </si>
  <si>
    <t xml:space="preserve">CA-2016-114503</t>
  </si>
  <si>
    <t xml:space="preserve">CA-2018-153080</t>
  </si>
  <si>
    <t xml:space="preserve">CA-2017-163804</t>
  </si>
  <si>
    <t xml:space="preserve">CA-2016-108532</t>
  </si>
  <si>
    <t xml:space="preserve">CA-2015-151897</t>
  </si>
  <si>
    <t xml:space="preserve">CA-2017-113292</t>
  </si>
  <si>
    <t xml:space="preserve">CA-2015-149524</t>
  </si>
  <si>
    <t xml:space="preserve">CA-2018-140872</t>
  </si>
  <si>
    <t xml:space="preserve">CA-2018-113908</t>
  </si>
  <si>
    <t xml:space="preserve">CA-2016-120621</t>
  </si>
  <si>
    <t xml:space="preserve">US-2018-148866</t>
  </si>
  <si>
    <t xml:space="preserve">CA-2015-149594</t>
  </si>
  <si>
    <t xml:space="preserve">CA-2017-113845</t>
  </si>
  <si>
    <t xml:space="preserve">CA-2018-111262</t>
  </si>
  <si>
    <t xml:space="preserve">CA-2016-103135</t>
  </si>
  <si>
    <t xml:space="preserve">CA-2015-129147</t>
  </si>
  <si>
    <t xml:space="preserve">CA-2018-128265</t>
  </si>
  <si>
    <t xml:space="preserve">CA-2017-152331</t>
  </si>
  <si>
    <t xml:space="preserve">US-2017-128909</t>
  </si>
  <si>
    <t xml:space="preserve">CA-2018-102197</t>
  </si>
  <si>
    <t xml:space="preserve">CA-2018-167640</t>
  </si>
  <si>
    <t xml:space="preserve">US-2018-116652</t>
  </si>
  <si>
    <t xml:space="preserve">CA-2018-138289</t>
  </si>
  <si>
    <t xml:space="preserve">TOPS Money Receipt Book, Consecutively Numbered in Red,</t>
  </si>
  <si>
    <t xml:space="preserve">CA-2017-129308</t>
  </si>
  <si>
    <t xml:space="preserve">CA-2017-157791</t>
  </si>
  <si>
    <t xml:space="preserve">CA-2015-146864</t>
  </si>
  <si>
    <t xml:space="preserve">Desktop 3-Pocket Hot File</t>
  </si>
  <si>
    <t xml:space="preserve">CA-2015-103744</t>
  </si>
  <si>
    <t xml:space="preserve">US-2018-107384</t>
  </si>
  <si>
    <t xml:space="preserve">CA-2015-128209</t>
  </si>
  <si>
    <t xml:space="preserve">CA-2015-169684</t>
  </si>
  <si>
    <t xml:space="preserve">CA-2016-109862</t>
  </si>
  <si>
    <t xml:space="preserve">US-2018-107888</t>
  </si>
  <si>
    <t xml:space="preserve">US-2018-154872</t>
  </si>
  <si>
    <t xml:space="preserve">CA-2015-113880</t>
  </si>
  <si>
    <t xml:space="preserve">US-2016-164966</t>
  </si>
  <si>
    <t xml:space="preserve">CA-2016-126739</t>
  </si>
  <si>
    <t xml:space="preserve">CA-2018-161578</t>
  </si>
  <si>
    <t xml:space="preserve">CA-2015-137092</t>
  </si>
  <si>
    <t xml:space="preserve">Wirebound Voice Message Log Book</t>
  </si>
  <si>
    <t xml:space="preserve">CA-2016-166947</t>
  </si>
  <si>
    <t xml:space="preserve">CA-2017-160941</t>
  </si>
  <si>
    <t xml:space="preserve">CA-2018-144680</t>
  </si>
  <si>
    <t xml:space="preserve">CA-2015-166086</t>
  </si>
  <si>
    <t xml:space="preserve">CA-2018-131282</t>
  </si>
  <si>
    <t xml:space="preserve">CA-2015-100678</t>
  </si>
  <si>
    <t xml:space="preserve">CA-2017-161543</t>
  </si>
  <si>
    <t xml:space="preserve">CA-2017-160535</t>
  </si>
  <si>
    <t xml:space="preserve">Konica Minolta magicolor 1690MF Multifunction Printer</t>
  </si>
  <si>
    <t xml:space="preserve">CA-2018-123085</t>
  </si>
  <si>
    <t xml:space="preserve">CA-2016-153752</t>
  </si>
  <si>
    <t xml:space="preserve">CA-2015-103660</t>
  </si>
  <si>
    <t xml:space="preserve">CA-2017-169887</t>
  </si>
  <si>
    <t xml:space="preserve">Linden 12" Wall Clock With Oak Frame</t>
  </si>
  <si>
    <t xml:space="preserve">CA-2017-148516</t>
  </si>
  <si>
    <t xml:space="preserve">CA-2018-104731</t>
  </si>
  <si>
    <t xml:space="preserve">CA-2015-164749</t>
  </si>
  <si>
    <t xml:space="preserve">CA-2016-103716</t>
  </si>
  <si>
    <t xml:space="preserve">CA-2017-126795</t>
  </si>
  <si>
    <t xml:space="preserve">CA-2016-146290</t>
  </si>
  <si>
    <t xml:space="preserve">CA-2018-157112</t>
  </si>
  <si>
    <t xml:space="preserve">CA-2015-169257</t>
  </si>
  <si>
    <t xml:space="preserve">CA-2015-154095</t>
  </si>
  <si>
    <t xml:space="preserve">CA-2018-146346</t>
  </si>
  <si>
    <t xml:space="preserve">CA-2017-148852</t>
  </si>
  <si>
    <t xml:space="preserve">US-2016-118906</t>
  </si>
  <si>
    <t xml:space="preserve">CA-2017-168921</t>
  </si>
  <si>
    <t xml:space="preserve">CA-2016-107678</t>
  </si>
  <si>
    <t xml:space="preserve">CA-2017-123512</t>
  </si>
  <si>
    <t xml:space="preserve">US-2018-167402</t>
  </si>
  <si>
    <t xml:space="preserve">CA-2015-130449</t>
  </si>
  <si>
    <t xml:space="preserve">CA-2016-141250</t>
  </si>
  <si>
    <t xml:space="preserve">CA-2015-145541</t>
  </si>
  <si>
    <t xml:space="preserve">CA-2015-138513</t>
  </si>
  <si>
    <t xml:space="preserve">CA-2016-135489</t>
  </si>
  <si>
    <t xml:space="preserve">CA-2016-125696</t>
  </si>
  <si>
    <t xml:space="preserve">CA-2017-105081</t>
  </si>
  <si>
    <t xml:space="preserve">US-2017-146857</t>
  </si>
  <si>
    <t xml:space="preserve">CA-2017-166275</t>
  </si>
  <si>
    <t xml:space="preserve">CA-2018-144498</t>
  </si>
  <si>
    <t xml:space="preserve">CA-2018-103352</t>
  </si>
  <si>
    <t xml:space="preserve">CA-2015-108609</t>
  </si>
  <si>
    <t xml:space="preserve">CA-2018-128328</t>
  </si>
  <si>
    <t xml:space="preserve">US-2016-156496</t>
  </si>
  <si>
    <t xml:space="preserve">US-2017-127334</t>
  </si>
  <si>
    <t xml:space="preserve">US-2018-124779</t>
  </si>
  <si>
    <t xml:space="preserve">CA-2018-135937</t>
  </si>
  <si>
    <t xml:space="preserve">CA-2016-129322</t>
  </si>
  <si>
    <t xml:space="preserve">CA-2018-162173</t>
  </si>
  <si>
    <t xml:space="preserve">CA-2017-115483</t>
  </si>
  <si>
    <t xml:space="preserve">CA-2018-122175</t>
  </si>
  <si>
    <t xml:space="preserve">CA-2018-161088</t>
  </si>
  <si>
    <t xml:space="preserve">CA-2015-154837</t>
  </si>
  <si>
    <t xml:space="preserve">CA-2016-153794</t>
  </si>
  <si>
    <t xml:space="preserve">CA-2016-135510</t>
  </si>
  <si>
    <t xml:space="preserve">Tensor Brushed Steel Torchiere Floor Lamp</t>
  </si>
  <si>
    <t xml:space="preserve">CA-2016-109337</t>
  </si>
  <si>
    <t xml:space="preserve">Ricoh - Ink Collector Unit for GX3000 Series Printers</t>
  </si>
  <si>
    <t xml:space="preserve">CA-2015-150329</t>
  </si>
  <si>
    <t xml:space="preserve">CA-2018-145037</t>
  </si>
  <si>
    <t xml:space="preserve">CA-2018-154466</t>
  </si>
  <si>
    <t xml:space="preserve">CA-2015-109134</t>
  </si>
  <si>
    <t xml:space="preserve">US-2016-129637</t>
  </si>
  <si>
    <t xml:space="preserve">CA-2016-165162</t>
  </si>
  <si>
    <t xml:space="preserve">CA-2018-140494</t>
  </si>
  <si>
    <t xml:space="preserve">CA-2018-104108</t>
  </si>
  <si>
    <t xml:space="preserve">US-2018-165869</t>
  </si>
  <si>
    <t xml:space="preserve">CA-2018-160899</t>
  </si>
  <si>
    <t xml:space="preserve">CA-2018-144225</t>
  </si>
  <si>
    <t xml:space="preserve">US-2017-163538</t>
  </si>
  <si>
    <t xml:space="preserve">US-2017-155103</t>
  </si>
  <si>
    <t xml:space="preserve">CA-2018-145429</t>
  </si>
  <si>
    <t xml:space="preserve">Wirebound Message Forms, Four 2 3/4 x 5 Forms per Page, Pink Paper</t>
  </si>
  <si>
    <t xml:space="preserve">CA-2016-153535</t>
  </si>
  <si>
    <t xml:space="preserve">CA-2016-139164</t>
  </si>
  <si>
    <t xml:space="preserve">CA-2017-112277</t>
  </si>
  <si>
    <t xml:space="preserve">CA-2015-167724</t>
  </si>
  <si>
    <t xml:space="preserve">Avery 479</t>
  </si>
  <si>
    <t xml:space="preserve">CA-2016-123141</t>
  </si>
  <si>
    <t xml:space="preserve">CA-2017-149503</t>
  </si>
  <si>
    <t xml:space="preserve">CA-2018-163069</t>
  </si>
  <si>
    <t xml:space="preserve">CA-2018-107629</t>
  </si>
  <si>
    <t xml:space="preserve">CA-2017-134789</t>
  </si>
  <si>
    <t xml:space="preserve">CA-2017-130442</t>
  </si>
  <si>
    <t xml:space="preserve">CA-2018-102974</t>
  </si>
  <si>
    <t xml:space="preserve">US-2018-166394</t>
  </si>
  <si>
    <t xml:space="preserve">CA-2017-128811</t>
  </si>
  <si>
    <t xml:space="preserve">CA-2018-145443</t>
  </si>
  <si>
    <t xml:space="preserve">CA-2017-165827</t>
  </si>
  <si>
    <t xml:space="preserve">CA-2016-156734</t>
  </si>
  <si>
    <t xml:space="preserve">CA-2015-120096</t>
  </si>
  <si>
    <t xml:space="preserve">CA-2016-141754</t>
  </si>
  <si>
    <t xml:space="preserve">CA-2017-123358</t>
  </si>
  <si>
    <t xml:space="preserve">CA-2015-144029</t>
  </si>
  <si>
    <t xml:space="preserve">US-2018-101784</t>
  </si>
  <si>
    <t xml:space="preserve">CA-2016-156923</t>
  </si>
  <si>
    <t xml:space="preserve">CA-2018-111269</t>
  </si>
  <si>
    <t xml:space="preserve">CA-2018-159156</t>
  </si>
  <si>
    <t xml:space="preserve">CA-2018-100230</t>
  </si>
  <si>
    <t xml:space="preserve">CA-2017-154767</t>
  </si>
  <si>
    <t xml:space="preserve">CA-2018-124205</t>
  </si>
  <si>
    <t xml:space="preserve">CA-2018-165715</t>
  </si>
  <si>
    <t xml:space="preserve">CA-2018-100636</t>
  </si>
  <si>
    <t xml:space="preserve">CA-2017-162943</t>
  </si>
  <si>
    <t xml:space="preserve">CA-2017-144764</t>
  </si>
  <si>
    <t xml:space="preserve">Okidata C610n Printer</t>
  </si>
  <si>
    <t xml:space="preserve">CA-2018-100615</t>
  </si>
  <si>
    <t xml:space="preserve">CA-2015-109302</t>
  </si>
  <si>
    <t xml:space="preserve">CA-2018-139787</t>
  </si>
  <si>
    <t xml:space="preserve">CA-2018-139402</t>
  </si>
  <si>
    <t xml:space="preserve">CA-2017-119018</t>
  </si>
  <si>
    <t xml:space="preserve">Xerox 229</t>
  </si>
  <si>
    <t xml:space="preserve">CA-2016-105361</t>
  </si>
  <si>
    <t xml:space="preserve">US-2017-152373</t>
  </si>
  <si>
    <t xml:space="preserve">US-2018-166037</t>
  </si>
  <si>
    <t xml:space="preserve">US-2017-147711</t>
  </si>
  <si>
    <t xml:space="preserve">CA-2018-121293</t>
  </si>
  <si>
    <t xml:space="preserve">Acme Galleria Hot Forged Steel Scissors with Colored Handles</t>
  </si>
  <si>
    <t xml:space="preserve">CA-2016-118843</t>
  </si>
  <si>
    <t xml:space="preserve">CA-2016-161445</t>
  </si>
  <si>
    <t xml:space="preserve">CA-2017-124527</t>
  </si>
  <si>
    <t xml:space="preserve">CA-2017-162348</t>
  </si>
  <si>
    <t xml:space="preserve">CA-2015-141005</t>
  </si>
  <si>
    <t xml:space="preserve">CA-2016-145394</t>
  </si>
  <si>
    <t xml:space="preserve">CA-2016-168809</t>
  </si>
  <si>
    <t xml:space="preserve">Nu-Dell EZ-Mount Plastic Wall Frames</t>
  </si>
  <si>
    <t xml:space="preserve">CA-2017-109827</t>
  </si>
  <si>
    <t xml:space="preserve">CA-2015-152233</t>
  </si>
  <si>
    <t xml:space="preserve">CA-2015-125682</t>
  </si>
  <si>
    <t xml:space="preserve">CA-2018-162880</t>
  </si>
  <si>
    <t xml:space="preserve">CA-2016-128125</t>
  </si>
  <si>
    <t xml:space="preserve">CA-2018-156237</t>
  </si>
  <si>
    <t xml:space="preserve">Tensor Track Tree Floor Lamp</t>
  </si>
  <si>
    <t xml:space="preserve">CA-2015-144414</t>
  </si>
  <si>
    <t xml:space="preserve">CA-2018-163860</t>
  </si>
  <si>
    <t xml:space="preserve">US-2018-115609</t>
  </si>
  <si>
    <t xml:space="preserve">CA-2016-154291</t>
  </si>
  <si>
    <t xml:space="preserve">CA-2017-118689</t>
  </si>
  <si>
    <t xml:space="preserve">CA-2017-140438</t>
  </si>
  <si>
    <t xml:space="preserve">US-2018-123204</t>
  </si>
  <si>
    <t xml:space="preserve">CA-2016-112522</t>
  </si>
  <si>
    <t xml:space="preserve">CA-2017-153101</t>
  </si>
  <si>
    <t xml:space="preserve">CA-2017-142615</t>
  </si>
  <si>
    <t xml:space="preserve">CA-2018-142643</t>
  </si>
  <si>
    <t xml:space="preserve">CA-2016-116260</t>
  </si>
  <si>
    <t xml:space="preserve">CA-2018-107517</t>
  </si>
  <si>
    <t xml:space="preserve">CA-2016-166338</t>
  </si>
  <si>
    <t xml:space="preserve">CA-2017-123946</t>
  </si>
  <si>
    <t xml:space="preserve">Hon Olson Stacker Chairs</t>
  </si>
  <si>
    <t xml:space="preserve">CA-2015-147543</t>
  </si>
  <si>
    <t xml:space="preserve">US-2017-159093</t>
  </si>
  <si>
    <t xml:space="preserve">CA-2017-162110</t>
  </si>
  <si>
    <t xml:space="preserve">US-2017-163461</t>
  </si>
  <si>
    <t xml:space="preserve">CA-2015-101462</t>
  </si>
  <si>
    <t xml:space="preserve">US-2017-100461</t>
  </si>
  <si>
    <t xml:space="preserve">US-2018-162670</t>
  </si>
  <si>
    <t xml:space="preserve">CA-2018-128965</t>
  </si>
  <si>
    <t xml:space="preserve">CA-2018-138618</t>
  </si>
  <si>
    <t xml:space="preserve">US-2017-126452</t>
  </si>
  <si>
    <t xml:space="preserve">CA-2017-145009</t>
  </si>
  <si>
    <t xml:space="preserve">CA-2016-162544</t>
  </si>
  <si>
    <t xml:space="preserve">CA-2015-124394</t>
  </si>
  <si>
    <t xml:space="preserve">US-2017-121013</t>
  </si>
  <si>
    <t xml:space="preserve">US-2016-123918</t>
  </si>
  <si>
    <t xml:space="preserve">CA-2016-137113</t>
  </si>
  <si>
    <t xml:space="preserve">CA-2016-120677</t>
  </si>
  <si>
    <t xml:space="preserve">CA-2018-123036</t>
  </si>
  <si>
    <t xml:space="preserve">CA-2018-120222</t>
  </si>
  <si>
    <t xml:space="preserve">CA-2018-164756</t>
  </si>
  <si>
    <t xml:space="preserve">CA-2018-122028</t>
  </si>
  <si>
    <t xml:space="preserve">US-2016-165512</t>
  </si>
  <si>
    <t xml:space="preserve">CA-2016-140557</t>
  </si>
  <si>
    <t xml:space="preserve">US-2018-135013</t>
  </si>
  <si>
    <t xml:space="preserve">CA-2018-111220</t>
  </si>
  <si>
    <t xml:space="preserve">Belkin 7-Outlet SurgeMaster Home Series</t>
  </si>
  <si>
    <t xml:space="preserve">US-2018-149006</t>
  </si>
  <si>
    <t xml:space="preserve">CA-2018-149468</t>
  </si>
  <si>
    <t xml:space="preserve">CA-2017-140249</t>
  </si>
  <si>
    <t xml:space="preserve">US-2018-135503</t>
  </si>
  <si>
    <t xml:space="preserve">CA-2015-126277</t>
  </si>
  <si>
    <t xml:space="preserve">US-2018-115301</t>
  </si>
  <si>
    <t xml:space="preserve">CA-2018-168942</t>
  </si>
  <si>
    <t xml:space="preserve">US-2018-128398</t>
  </si>
  <si>
    <t xml:space="preserve">CA-2016-104115</t>
  </si>
  <si>
    <t xml:space="preserve">CA-2015-142510</t>
  </si>
  <si>
    <t xml:space="preserve">CA-2015-124247</t>
  </si>
  <si>
    <t xml:space="preserve">CA-2017-105473</t>
  </si>
  <si>
    <t xml:space="preserve">CA-2016-102806</t>
  </si>
  <si>
    <t xml:space="preserve">CA-2018-121706</t>
  </si>
  <si>
    <t xml:space="preserve">CA-2018-109211</t>
  </si>
  <si>
    <t xml:space="preserve">CA-2016-134257</t>
  </si>
  <si>
    <t xml:space="preserve">CA-2016-137925</t>
  </si>
  <si>
    <t xml:space="preserve">CA-2017-140046</t>
  </si>
  <si>
    <t xml:space="preserve">CA-2017-140382</t>
  </si>
  <si>
    <t xml:space="preserve">CA-2015-164182</t>
  </si>
  <si>
    <t xml:space="preserve">Griffin GC36547 PowerJolt SE Lightning Charger</t>
  </si>
  <si>
    <t xml:space="preserve">CA-2018-137365</t>
  </si>
  <si>
    <t xml:space="preserve">CA-2017-129847</t>
  </si>
  <si>
    <t xml:space="preserve">Deflect-o DuraMat Antistatic Studded Beveled Mat for Medium Pile Carpeting</t>
  </si>
  <si>
    <t xml:space="preserve">CA-2015-126963</t>
  </si>
  <si>
    <t xml:space="preserve">CA-2017-125094</t>
  </si>
  <si>
    <t xml:space="preserve">Cherry 142-key Programmable Keyboard</t>
  </si>
  <si>
    <t xml:space="preserve">CA-2018-107132</t>
  </si>
  <si>
    <t xml:space="preserve">CA-2016-139248</t>
  </si>
  <si>
    <t xml:space="preserve">Motorola L703CM</t>
  </si>
  <si>
    <t xml:space="preserve">CA-2015-148369</t>
  </si>
  <si>
    <t xml:space="preserve">CA-2017-106243</t>
  </si>
  <si>
    <t xml:space="preserve">CA-2016-126466</t>
  </si>
  <si>
    <t xml:space="preserve">CA-2016-130365</t>
  </si>
  <si>
    <t xml:space="preserve">CA-2018-143021</t>
  </si>
  <si>
    <t xml:space="preserve">CA-2016-161767</t>
  </si>
  <si>
    <t xml:space="preserve">NeatDesk Desktop Scanner &amp; Digital Filing System</t>
  </si>
  <si>
    <t xml:space="preserve">CA-2016-129917</t>
  </si>
  <si>
    <t xml:space="preserve">CA-2016-115420</t>
  </si>
  <si>
    <t xml:space="preserve">CA-2017-157588</t>
  </si>
  <si>
    <t xml:space="preserve">CA-2016-167255</t>
  </si>
  <si>
    <t xml:space="preserve">CA-2018-162096</t>
  </si>
  <si>
    <t xml:space="preserve">CA-2017-157161</t>
  </si>
  <si>
    <t xml:space="preserve">CA-2016-110765</t>
  </si>
  <si>
    <t xml:space="preserve">CA-2017-163937</t>
  </si>
  <si>
    <t xml:space="preserve">CA-2018-153822</t>
  </si>
  <si>
    <t xml:space="preserve">CA-2018-146185</t>
  </si>
  <si>
    <t xml:space="preserve">CA-2016-112144</t>
  </si>
  <si>
    <t xml:space="preserve">US-2017-119298</t>
  </si>
  <si>
    <t xml:space="preserve">CA-2018-155159</t>
  </si>
  <si>
    <t xml:space="preserve">CA-2018-149076</t>
  </si>
  <si>
    <t xml:space="preserve">CA-2015-146990</t>
  </si>
  <si>
    <t xml:space="preserve">CA-2017-116526</t>
  </si>
  <si>
    <t xml:space="preserve">CA-2018-158561</t>
  </si>
  <si>
    <t xml:space="preserve">CA-2018-165099</t>
  </si>
  <si>
    <t xml:space="preserve">Hoover Commercial Lightweight Upright Vacuum</t>
  </si>
  <si>
    <t xml:space="preserve">CA-2016-109386</t>
  </si>
  <si>
    <t xml:space="preserve">CA-2016-166800</t>
  </si>
  <si>
    <t xml:space="preserve">CA-2018-117443</t>
  </si>
  <si>
    <t xml:space="preserve">US-2017-134369</t>
  </si>
  <si>
    <t xml:space="preserve">CA-2018-123687</t>
  </si>
  <si>
    <t xml:space="preserve">CA-2016-104871</t>
  </si>
  <si>
    <t xml:space="preserve">CA-2015-133158</t>
  </si>
  <si>
    <t xml:space="preserve">CA-2015-126333</t>
  </si>
  <si>
    <t xml:space="preserve">CA-2016-141740</t>
  </si>
  <si>
    <t xml:space="preserve">CA-2015-119466</t>
  </si>
  <si>
    <t xml:space="preserve">CA-2016-154823</t>
  </si>
  <si>
    <t xml:space="preserve">US-2015-135881</t>
  </si>
  <si>
    <t xml:space="preserve">CA-2018-141201</t>
  </si>
  <si>
    <t xml:space="preserve">CA-2015-114790</t>
  </si>
  <si>
    <t xml:space="preserve">US-2017-154256</t>
  </si>
  <si>
    <t xml:space="preserve">CA-2015-124737</t>
  </si>
  <si>
    <t xml:space="preserve">Xerox 1976</t>
  </si>
  <si>
    <t xml:space="preserve">US-2018-101840</t>
  </si>
  <si>
    <t xml:space="preserve">CA-2018-131653</t>
  </si>
  <si>
    <t xml:space="preserve">US-2017-157840</t>
  </si>
  <si>
    <t xml:space="preserve">CA-2017-145548</t>
  </si>
  <si>
    <t xml:space="preserve">CA-2018-119494</t>
  </si>
  <si>
    <t xml:space="preserve">CA-2015-124618</t>
  </si>
  <si>
    <t xml:space="preserve">CA-2018-161970</t>
  </si>
  <si>
    <t xml:space="preserve">Stride Job 150 Highlighters, Chisel Tip, Assorted Colors</t>
  </si>
  <si>
    <t xml:space="preserve">CA-2018-103443</t>
  </si>
  <si>
    <t xml:space="preserve">US-2018-165358</t>
  </si>
  <si>
    <t xml:space="preserve">CA-2017-160136</t>
  </si>
  <si>
    <t xml:space="preserve">CA-2015-150581</t>
  </si>
  <si>
    <t xml:space="preserve">CA-2017-119515</t>
  </si>
  <si>
    <t xml:space="preserve">CA-2015-141355</t>
  </si>
  <si>
    <t xml:space="preserve">CA-2017-165330</t>
  </si>
  <si>
    <t xml:space="preserve">Black Avery Memo-Size 3-Ring Binder, 5 1/2" x 8 1/2"</t>
  </si>
  <si>
    <t xml:space="preserve">CA-2016-132633</t>
  </si>
  <si>
    <t xml:space="preserve">CA-2017-157742</t>
  </si>
  <si>
    <t xml:space="preserve">CA-2018-127712</t>
  </si>
  <si>
    <t xml:space="preserve">CA-2018-169474</t>
  </si>
  <si>
    <t xml:space="preserve">CA-2015-106726</t>
  </si>
  <si>
    <t xml:space="preserve">CA-2017-147473</t>
  </si>
  <si>
    <t xml:space="preserve">CA-2017-114209</t>
  </si>
  <si>
    <t xml:space="preserve">CA-2015-141901</t>
  </si>
  <si>
    <t xml:space="preserve">CA-2017-164490</t>
  </si>
  <si>
    <t xml:space="preserve">CA-2017-112256</t>
  </si>
  <si>
    <t xml:space="preserve">CA-2017-167416</t>
  </si>
  <si>
    <t xml:space="preserve">CA-2017-106950</t>
  </si>
  <si>
    <t xml:space="preserve">CA-2018-118724</t>
  </si>
  <si>
    <t xml:space="preserve">CA-2018-112004</t>
  </si>
  <si>
    <t xml:space="preserve">US-2018-143175</t>
  </si>
  <si>
    <t xml:space="preserve">CA-2016-105844</t>
  </si>
  <si>
    <t xml:space="preserve">CA-2018-118864</t>
  </si>
  <si>
    <t xml:space="preserve">CA-2016-119480</t>
  </si>
  <si>
    <t xml:space="preserve">US-2016-153374</t>
  </si>
  <si>
    <t xml:space="preserve">CA-2017-101980</t>
  </si>
  <si>
    <t xml:space="preserve">CA-2018-144596</t>
  </si>
  <si>
    <t xml:space="preserve">CA-2016-124933</t>
  </si>
  <si>
    <t xml:space="preserve">CA-2015-159625</t>
  </si>
  <si>
    <t xml:space="preserve">CA-2017-144337</t>
  </si>
  <si>
    <t xml:space="preserve">CA-2015-117478</t>
  </si>
  <si>
    <t xml:space="preserve">CA-2018-147410</t>
  </si>
  <si>
    <t xml:space="preserve">CA-2018-128944</t>
  </si>
  <si>
    <t xml:space="preserve">CA-2017-109666</t>
  </si>
  <si>
    <t xml:space="preserve">US-2017-102239</t>
  </si>
  <si>
    <t xml:space="preserve">CA-2015-143168</t>
  </si>
  <si>
    <t xml:space="preserve">CA-2018-104906</t>
  </si>
  <si>
    <t xml:space="preserve">CA-2018-118122</t>
  </si>
  <si>
    <t xml:space="preserve">US-2015-147774</t>
  </si>
  <si>
    <t xml:space="preserve">CA-2018-166926</t>
  </si>
  <si>
    <t xml:space="preserve">CA-2016-128013</t>
  </si>
  <si>
    <t xml:space="preserve">CA-2017-123176</t>
  </si>
  <si>
    <t xml:space="preserve">US-2017-117541</t>
  </si>
  <si>
    <t xml:space="preserve">CA-2017-166282</t>
  </si>
  <si>
    <t xml:space="preserve">CA-2018-141439</t>
  </si>
  <si>
    <t xml:space="preserve">CA-2016-163965</t>
  </si>
  <si>
    <t xml:space="preserve">CA-2018-128783</t>
  </si>
  <si>
    <t xml:space="preserve">CA-2015-122217</t>
  </si>
  <si>
    <t xml:space="preserve">US-2018-141558</t>
  </si>
  <si>
    <t xml:space="preserve">CA-2017-139941</t>
  </si>
  <si>
    <t xml:space="preserve">CA-2016-166583</t>
  </si>
  <si>
    <t xml:space="preserve">CA-2018-100412</t>
  </si>
  <si>
    <t xml:space="preserve">CA-2018-142909</t>
  </si>
  <si>
    <t xml:space="preserve">CA-2015-137911</t>
  </si>
  <si>
    <t xml:space="preserve">CA-2016-106208</t>
  </si>
  <si>
    <t xml:space="preserve">US-2016-136749</t>
  </si>
  <si>
    <t xml:space="preserve">CA-2018-126718</t>
  </si>
  <si>
    <t xml:space="preserve">CA-2017-131380</t>
  </si>
  <si>
    <t xml:space="preserve">Xerox 1983</t>
  </si>
  <si>
    <t xml:space="preserve">CA-2016-145835</t>
  </si>
  <si>
    <t xml:space="preserve">CA-2015-138709</t>
  </si>
  <si>
    <t xml:space="preserve">CA-2015-122070</t>
  </si>
  <si>
    <t xml:space="preserve">CA-2017-158610</t>
  </si>
  <si>
    <t xml:space="preserve">CA-2015-117464</t>
  </si>
  <si>
    <t xml:space="preserve">US-2018-168613</t>
  </si>
  <si>
    <t xml:space="preserve">CA-2018-125381</t>
  </si>
  <si>
    <t xml:space="preserve">US-2018-141677</t>
  </si>
  <si>
    <t xml:space="preserve">CA-2018-133067</t>
  </si>
  <si>
    <t xml:space="preserve">US-2017-144351</t>
  </si>
  <si>
    <t xml:space="preserve">CA-2015-106054</t>
  </si>
  <si>
    <t xml:space="preserve">CA-2017-138667</t>
  </si>
  <si>
    <t xml:space="preserve">CA-2018-150609</t>
  </si>
  <si>
    <t xml:space="preserve">CA-2018-128853</t>
  </si>
  <si>
    <t xml:space="preserve">CA-2018-133102</t>
  </si>
  <si>
    <t xml:space="preserve">CA-2017-164399</t>
  </si>
  <si>
    <t xml:space="preserve">CA-2017-116918</t>
  </si>
  <si>
    <t xml:space="preserve">CA-2017-110492</t>
  </si>
  <si>
    <t xml:space="preserve">CA-2017-147683</t>
  </si>
  <si>
    <t xml:space="preserve">CA-2015-116785</t>
  </si>
  <si>
    <t xml:space="preserve">US-2016-156797</t>
  </si>
  <si>
    <t xml:space="preserve">CA-2017-104276</t>
  </si>
  <si>
    <t xml:space="preserve">CA-2017-120369</t>
  </si>
  <si>
    <t xml:space="preserve">Tenex Chairmat w/ Average Lip, 45" x 53"</t>
  </si>
  <si>
    <t xml:space="preserve">CA-2015-118276</t>
  </si>
  <si>
    <t xml:space="preserve">CA-2016-136658</t>
  </si>
  <si>
    <t xml:space="preserve">CA-2018-137414</t>
  </si>
  <si>
    <t xml:space="preserve">CA-2017-143476</t>
  </si>
  <si>
    <t xml:space="preserve">US-2017-119046</t>
  </si>
  <si>
    <t xml:space="preserve">CA-2018-154949</t>
  </si>
  <si>
    <t xml:space="preserve">CA-2016-103072</t>
  </si>
  <si>
    <t xml:space="preserve">CA-2016-150770</t>
  </si>
  <si>
    <t xml:space="preserve">CA-2018-154760</t>
  </si>
  <si>
    <t xml:space="preserve">US-2018-104437</t>
  </si>
  <si>
    <t xml:space="preserve">CA-2018-113075</t>
  </si>
  <si>
    <t xml:space="preserve">CA-2017-109953</t>
  </si>
  <si>
    <t xml:space="preserve">CA-2018-127397</t>
  </si>
  <si>
    <t xml:space="preserve">CA-2015-157546</t>
  </si>
  <si>
    <t xml:space="preserve">CA-2018-153843</t>
  </si>
  <si>
    <t xml:space="preserve">CA-2017-137337</t>
  </si>
  <si>
    <t xml:space="preserve">CA-2015-138737</t>
  </si>
  <si>
    <t xml:space="preserve">CA-2017-164924</t>
  </si>
  <si>
    <t xml:space="preserve">Brother MFC-9340CDW LED All-In-One Printer, Copier Scanner</t>
  </si>
  <si>
    <t xml:space="preserve">CA-2017-101651</t>
  </si>
  <si>
    <t xml:space="preserve">CA-2018-136651</t>
  </si>
  <si>
    <t xml:space="preserve">CA-2018-118892</t>
  </si>
  <si>
    <t xml:space="preserve">US-2018-151127</t>
  </si>
  <si>
    <t xml:space="preserve">CA-2018-145807</t>
  </si>
  <si>
    <t xml:space="preserve">US-2015-127978</t>
  </si>
  <si>
    <t xml:space="preserve">CA-2016-158491</t>
  </si>
  <si>
    <t xml:space="preserve">CA-2017-116764</t>
  </si>
  <si>
    <t xml:space="preserve">Avery 484</t>
  </si>
  <si>
    <t xml:space="preserve">CA-2017-152457</t>
  </si>
  <si>
    <t xml:space="preserve">CA-2017-152730</t>
  </si>
  <si>
    <t xml:space="preserve">CA-2018-137001</t>
  </si>
  <si>
    <t xml:space="preserve">CA-2018-156363</t>
  </si>
  <si>
    <t xml:space="preserve">CA-2018-122056</t>
  </si>
  <si>
    <t xml:space="preserve">US-2015-143721</t>
  </si>
  <si>
    <t xml:space="preserve">CA-2018-122987</t>
  </si>
  <si>
    <t xml:space="preserve">CA-2017-133368</t>
  </si>
  <si>
    <t xml:space="preserve">Electrix Fluorescent Magnifier Lamps &amp; Weighted Base</t>
  </si>
  <si>
    <t xml:space="preserve">CA-2017-123337</t>
  </si>
  <si>
    <t xml:space="preserve">US-2017-150357</t>
  </si>
  <si>
    <t xml:space="preserve">CA-2016-144519</t>
  </si>
  <si>
    <t xml:space="preserve">CA-2015-120670</t>
  </si>
  <si>
    <t xml:space="preserve">CA-2017-157217</t>
  </si>
  <si>
    <t xml:space="preserve">CA-2017-108224</t>
  </si>
  <si>
    <t xml:space="preserve">CA-2016-162782</t>
  </si>
  <si>
    <t xml:space="preserve">CA-2018-159282</t>
  </si>
  <si>
    <t xml:space="preserve">CA-2018-155936</t>
  </si>
  <si>
    <t xml:space="preserve">CA-2018-169439</t>
  </si>
  <si>
    <t xml:space="preserve">CA-2018-151183</t>
  </si>
  <si>
    <t xml:space="preserve">CA-2017-149965</t>
  </si>
  <si>
    <t xml:space="preserve">CA-2015-158281</t>
  </si>
  <si>
    <t xml:space="preserve">CA-2017-153661</t>
  </si>
  <si>
    <t xml:space="preserve">CA-2018-109183</t>
  </si>
  <si>
    <t xml:space="preserve">CA-2017-113656</t>
  </si>
  <si>
    <t xml:space="preserve">CA-2016-148964</t>
  </si>
  <si>
    <t xml:space="preserve">CA-2015-111899</t>
  </si>
  <si>
    <t xml:space="preserve">CA-2016-101126</t>
  </si>
  <si>
    <t xml:space="preserve">CA-2015-163468</t>
  </si>
  <si>
    <t xml:space="preserve">US-2018-117450</t>
  </si>
  <si>
    <t xml:space="preserve">CA-2015-137274</t>
  </si>
  <si>
    <t xml:space="preserve">CA-2017-144092</t>
  </si>
  <si>
    <t xml:space="preserve">CA-2018-112172</t>
  </si>
  <si>
    <t xml:space="preserve">CA-2016-121699</t>
  </si>
  <si>
    <t xml:space="preserve">CA-2016-162761</t>
  </si>
  <si>
    <t xml:space="preserve">CA-2017-121377</t>
  </si>
  <si>
    <t xml:space="preserve">CA-2018-115322</t>
  </si>
  <si>
    <t xml:space="preserve">CA-2017-132066</t>
  </si>
  <si>
    <t xml:space="preserve">CA-2018-158120</t>
  </si>
  <si>
    <t xml:space="preserve">CA-2018-100097</t>
  </si>
  <si>
    <t xml:space="preserve">CA-2018-167626</t>
  </si>
  <si>
    <t xml:space="preserve">US-2018-126053</t>
  </si>
  <si>
    <t xml:space="preserve">US-2018-128447</t>
  </si>
  <si>
    <t xml:space="preserve">US-2015-131275</t>
  </si>
  <si>
    <t xml:space="preserve">CA-2017-149349</t>
  </si>
  <si>
    <t xml:space="preserve">CA-2018-115119</t>
  </si>
  <si>
    <t xml:space="preserve">CA-2016-125563</t>
  </si>
  <si>
    <t xml:space="preserve">CA-2016-113152</t>
  </si>
  <si>
    <t xml:space="preserve">CA-2018-165155</t>
  </si>
  <si>
    <t xml:space="preserve">CA-2015-163412</t>
  </si>
  <si>
    <t xml:space="preserve">CA-2016-159590</t>
  </si>
  <si>
    <t xml:space="preserve">CA-2015-116190</t>
  </si>
  <si>
    <t xml:space="preserve">CA-2015-168473</t>
  </si>
  <si>
    <t xml:space="preserve">CA-2018-168389</t>
  </si>
  <si>
    <t xml:space="preserve">CA-2015-130421</t>
  </si>
  <si>
    <t xml:space="preserve">CA-2018-142125</t>
  </si>
  <si>
    <t xml:space="preserve">CA-2018-141138</t>
  </si>
  <si>
    <t xml:space="preserve">CA-2018-152135</t>
  </si>
  <si>
    <t xml:space="preserve">CA-2017-151974</t>
  </si>
  <si>
    <t xml:space="preserve">CA-2018-154102</t>
  </si>
  <si>
    <t xml:space="preserve">CA-2016-139780</t>
  </si>
  <si>
    <t xml:space="preserve">CA-2017-114748</t>
  </si>
  <si>
    <t xml:space="preserve">US-2015-115189</t>
  </si>
  <si>
    <t xml:space="preserve">CA-2017-163594</t>
  </si>
  <si>
    <t xml:space="preserve">CA-2017-127243</t>
  </si>
  <si>
    <t xml:space="preserve">CA-2018-161851</t>
  </si>
  <si>
    <t xml:space="preserve">CA-2016-110345</t>
  </si>
  <si>
    <t xml:space="preserve">CA-2015-107769</t>
  </si>
  <si>
    <t xml:space="preserve">US-2018-123862</t>
  </si>
  <si>
    <t xml:space="preserve">CA-2018-100580</t>
  </si>
  <si>
    <t xml:space="preserve">US-2018-145597</t>
  </si>
  <si>
    <t xml:space="preserve">CA-2015-132787</t>
  </si>
  <si>
    <t xml:space="preserve">CA-2016-136224</t>
  </si>
  <si>
    <t xml:space="preserve">CA-2017-105732</t>
  </si>
  <si>
    <t xml:space="preserve">CA-2018-108035</t>
  </si>
  <si>
    <t xml:space="preserve">CA-2018-160031</t>
  </si>
  <si>
    <t xml:space="preserve">CA-2018-147844</t>
  </si>
  <si>
    <t xml:space="preserve">CA-2017-110975</t>
  </si>
  <si>
    <t xml:space="preserve">CA-2015-141649</t>
  </si>
  <si>
    <t xml:space="preserve">CA-2015-124807</t>
  </si>
  <si>
    <t xml:space="preserve">CA-2017-110009</t>
  </si>
  <si>
    <t xml:space="preserve">CA-2018-168172</t>
  </si>
  <si>
    <t xml:space="preserve">CA-2016-100146</t>
  </si>
  <si>
    <t xml:space="preserve">CA-2018-152079</t>
  </si>
  <si>
    <t xml:space="preserve">CA-2017-129728</t>
  </si>
  <si>
    <t xml:space="preserve">CA-2015-121769</t>
  </si>
  <si>
    <t xml:space="preserve">CA-2015-103058</t>
  </si>
  <si>
    <t xml:space="preserve">CA-2018-121125</t>
  </si>
  <si>
    <t xml:space="preserve">US-2017-114013</t>
  </si>
  <si>
    <t xml:space="preserve">Space Solutions Industrial Galvanized Steel Shelving.</t>
  </si>
  <si>
    <t xml:space="preserve">CA-2018-135069</t>
  </si>
  <si>
    <t xml:space="preserve">CA-2017-101693</t>
  </si>
  <si>
    <t xml:space="preserve">US-2015-164763</t>
  </si>
  <si>
    <t xml:space="preserve">CA-2015-161249</t>
  </si>
  <si>
    <t xml:space="preserve">CA-2016-148180</t>
  </si>
  <si>
    <t xml:space="preserve">CA-2015-165568</t>
  </si>
  <si>
    <t xml:space="preserve">CA-2016-145457</t>
  </si>
  <si>
    <t xml:space="preserve">US-2018-163657</t>
  </si>
  <si>
    <t xml:space="preserve">CA-2016-120446</t>
  </si>
  <si>
    <t xml:space="preserve">CA-2015-109932</t>
  </si>
  <si>
    <t xml:space="preserve">CA-2018-127474</t>
  </si>
  <si>
    <t xml:space="preserve">CA-2018-115448</t>
  </si>
  <si>
    <t xml:space="preserve">CA-2018-105669</t>
  </si>
  <si>
    <t xml:space="preserve">CA-2018-134796</t>
  </si>
  <si>
    <t xml:space="preserve">CA-2017-137743</t>
  </si>
  <si>
    <t xml:space="preserve">CA-2016-137974</t>
  </si>
  <si>
    <t xml:space="preserve">US-2016-136987</t>
  </si>
  <si>
    <t xml:space="preserve">CA-2016-138485</t>
  </si>
  <si>
    <t xml:space="preserve">CA-2017-103709</t>
  </si>
  <si>
    <t xml:space="preserve">CA-2017-138282</t>
  </si>
  <si>
    <t xml:space="preserve">CA-2018-148985</t>
  </si>
  <si>
    <t xml:space="preserve">CA-2015-138100</t>
  </si>
  <si>
    <t xml:space="preserve">CA-2016-100734</t>
  </si>
  <si>
    <t xml:space="preserve">CA-2017-139997</t>
  </si>
  <si>
    <t xml:space="preserve">CA-2017-109652</t>
  </si>
  <si>
    <t xml:space="preserve">CA-2015-167199</t>
  </si>
  <si>
    <t xml:space="preserve">CA-2017-124583</t>
  </si>
  <si>
    <t xml:space="preserve">CA-2015-113964</t>
  </si>
  <si>
    <t xml:space="preserve">CA-2015-129938</t>
  </si>
  <si>
    <t xml:space="preserve">CA-2018-135111</t>
  </si>
  <si>
    <t xml:space="preserve">US-2016-134558</t>
  </si>
  <si>
    <t xml:space="preserve">CA-2018-157196</t>
  </si>
  <si>
    <t xml:space="preserve">CA-2016-108672</t>
  </si>
  <si>
    <t xml:space="preserve">US-2018-118598</t>
  </si>
  <si>
    <t xml:space="preserve">US-2018-160836</t>
  </si>
  <si>
    <t xml:space="preserve">CA-2018-121048</t>
  </si>
  <si>
    <t xml:space="preserve">US-2018-120147</t>
  </si>
  <si>
    <t xml:space="preserve">CA-2017-158043</t>
  </si>
  <si>
    <t xml:space="preserve">US-2018-106579</t>
  </si>
  <si>
    <t xml:space="preserve">CA-2015-115889</t>
  </si>
  <si>
    <t xml:space="preserve">US-2018-161935</t>
  </si>
  <si>
    <t xml:space="preserve">US-2018-167920</t>
  </si>
  <si>
    <t xml:space="preserve">CA-2017-162383</t>
  </si>
  <si>
    <t xml:space="preserve">CA-2015-125731</t>
  </si>
  <si>
    <t xml:space="preserve">US-2018-106145</t>
  </si>
  <si>
    <t xml:space="preserve">CA-2017-107146</t>
  </si>
  <si>
    <t xml:space="preserve">US-2018-134642</t>
  </si>
  <si>
    <t xml:space="preserve">US-2018-160143</t>
  </si>
  <si>
    <t xml:space="preserve">CA-2018-103415</t>
  </si>
  <si>
    <t xml:space="preserve">CA-2017-106460</t>
  </si>
  <si>
    <t xml:space="preserve">US-2018-112347</t>
  </si>
  <si>
    <t xml:space="preserve">CA-2015-103492</t>
  </si>
  <si>
    <t xml:space="preserve">CA-2017-136595</t>
  </si>
  <si>
    <t xml:space="preserve">CA-2015-140396</t>
  </si>
  <si>
    <t xml:space="preserve">CA-2015-114181</t>
  </si>
  <si>
    <t xml:space="preserve">CA-2018-159506</t>
  </si>
  <si>
    <t xml:space="preserve">US-2015-137155</t>
  </si>
  <si>
    <t xml:space="preserve">CA-2017-105746</t>
  </si>
  <si>
    <t xml:space="preserve">US-2017-104815</t>
  </si>
  <si>
    <t xml:space="preserve">CA-2018-157672</t>
  </si>
  <si>
    <t xml:space="preserve">US-2017-166660</t>
  </si>
  <si>
    <t xml:space="preserve">CA-2018-140802</t>
  </si>
  <si>
    <t xml:space="preserve">CA-2015-133830</t>
  </si>
  <si>
    <t xml:space="preserve">CA-2015-100916</t>
  </si>
  <si>
    <t xml:space="preserve">CA-2016-129532</t>
  </si>
  <si>
    <t xml:space="preserve">CA-2015-134726</t>
  </si>
  <si>
    <t xml:space="preserve">CA-2017-138597</t>
  </si>
  <si>
    <t xml:space="preserve">CA-2016-123113</t>
  </si>
  <si>
    <t xml:space="preserve">CA-2016-169656</t>
  </si>
  <si>
    <t xml:space="preserve">CA-2016-142734</t>
  </si>
  <si>
    <t xml:space="preserve">CA-2015-163223</t>
  </si>
  <si>
    <t xml:space="preserve">CA-2018-122945</t>
  </si>
  <si>
    <t xml:space="preserve">CA-2016-139738</t>
  </si>
  <si>
    <t xml:space="preserve">CA-2017-158778</t>
  </si>
  <si>
    <t xml:space="preserve">CA-2018-119655</t>
  </si>
  <si>
    <t xml:space="preserve">CA-2016-164567</t>
  </si>
  <si>
    <t xml:space="preserve">CA-2015-131947</t>
  </si>
  <si>
    <t xml:space="preserve">Plantronics Single Ear Headset</t>
  </si>
  <si>
    <t xml:space="preserve">CA-2017-152520</t>
  </si>
  <si>
    <t xml:space="preserve">CA-2017-101791</t>
  </si>
  <si>
    <t xml:space="preserve">CA-2018-121195</t>
  </si>
  <si>
    <t xml:space="preserve">CA-2018-163209</t>
  </si>
  <si>
    <t xml:space="preserve">CA-2015-133354</t>
  </si>
  <si>
    <t xml:space="preserve">US-2016-130491</t>
  </si>
  <si>
    <t xml:space="preserve">CA-2016-113740</t>
  </si>
  <si>
    <t xml:space="preserve">CA-2015-148425</t>
  </si>
  <si>
    <t xml:space="preserve">CA-2017-144309</t>
  </si>
  <si>
    <t xml:space="preserve">CA-2018-151225</t>
  </si>
  <si>
    <t xml:space="preserve">US-2015-144078</t>
  </si>
  <si>
    <t xml:space="preserve">CA-2015-124464</t>
  </si>
  <si>
    <t xml:space="preserve">CA-2016-136805</t>
  </si>
  <si>
    <t xml:space="preserve">US-2016-159499</t>
  </si>
  <si>
    <t xml:space="preserve">CA-2015-162089</t>
  </si>
  <si>
    <t xml:space="preserve">US-2018-158526</t>
  </si>
  <si>
    <t xml:space="preserve">CA-2018-104885</t>
  </si>
  <si>
    <t xml:space="preserve">US-2017-157490</t>
  </si>
  <si>
    <t xml:space="preserve">Zebra GK420t Direct Thermal/Thermal Transfer Printer</t>
  </si>
  <si>
    <t xml:space="preserve">CA-2016-161452</t>
  </si>
  <si>
    <t xml:space="preserve">US-2015-115196</t>
  </si>
  <si>
    <t xml:space="preserve">CA-2017-138968</t>
  </si>
  <si>
    <t xml:space="preserve">CA-2016-101889</t>
  </si>
  <si>
    <t xml:space="preserve">CA-2018-110821</t>
  </si>
  <si>
    <t xml:space="preserve">CA-2016-121552</t>
  </si>
  <si>
    <t xml:space="preserve">CA-2016-107685</t>
  </si>
  <si>
    <t xml:space="preserve">US-2015-120740</t>
  </si>
  <si>
    <t xml:space="preserve">CA-2018-155740</t>
  </si>
  <si>
    <t xml:space="preserve">CA-2018-146493</t>
  </si>
  <si>
    <t xml:space="preserve">CA-2015-105417</t>
  </si>
  <si>
    <t xml:space="preserve">US-2018-141509</t>
  </si>
  <si>
    <t xml:space="preserve">CA-2018-139493</t>
  </si>
  <si>
    <t xml:space="preserve">CA-2015-151967</t>
  </si>
  <si>
    <t xml:space="preserve">US-2017-140158</t>
  </si>
  <si>
    <t xml:space="preserve">CA-2016-130974</t>
  </si>
  <si>
    <t xml:space="preserve">Tensor "Hersey Kiss" Styled Floor Lamp</t>
  </si>
  <si>
    <t xml:space="preserve">CA-2018-133487</t>
  </si>
  <si>
    <t xml:space="preserve">CA-2015-142951</t>
  </si>
  <si>
    <t xml:space="preserve">CA-2015-133592</t>
  </si>
  <si>
    <t xml:space="preserve">CA-2016-120782</t>
  </si>
  <si>
    <t xml:space="preserve">CA-2016-116876</t>
  </si>
  <si>
    <t xml:space="preserve">CA-2017-169838</t>
  </si>
  <si>
    <t xml:space="preserve">Memorex Mini Travel Drive 32 GB USB 2.0 Flash Drive</t>
  </si>
  <si>
    <t xml:space="preserve">US-2018-128951</t>
  </si>
  <si>
    <t xml:space="preserve">CA-2015-102330</t>
  </si>
  <si>
    <t xml:space="preserve">CA-2017-118899</t>
  </si>
  <si>
    <t xml:space="preserve">CA-2018-107958</t>
  </si>
  <si>
    <t xml:space="preserve">CA-2018-151799</t>
  </si>
  <si>
    <t xml:space="preserve">CA-2017-114601</t>
  </si>
  <si>
    <t xml:space="preserve">CA-2018-100237</t>
  </si>
  <si>
    <t xml:space="preserve">CA-2015-139542</t>
  </si>
  <si>
    <t xml:space="preserve">US-2016-142811</t>
  </si>
  <si>
    <t xml:space="preserve">CA-2018-139353</t>
  </si>
  <si>
    <t xml:space="preserve">CA-2015-150203</t>
  </si>
  <si>
    <t xml:space="preserve">US-2018-101518</t>
  </si>
  <si>
    <t xml:space="preserve">CA-2016-149636</t>
  </si>
  <si>
    <t xml:space="preserve">US-2018-146213</t>
  </si>
  <si>
    <t xml:space="preserve">CA-2016-108588</t>
  </si>
  <si>
    <t xml:space="preserve">US-2018-138086</t>
  </si>
  <si>
    <t xml:space="preserve">Hoover Commercial SteamVac</t>
  </si>
  <si>
    <t xml:space="preserve">CA-2016-139374</t>
  </si>
  <si>
    <t xml:space="preserve">CA-2017-113978</t>
  </si>
  <si>
    <t xml:space="preserve">US-2016-150231</t>
  </si>
  <si>
    <t xml:space="preserve">CA-2017-106915</t>
  </si>
  <si>
    <t xml:space="preserve">US-2017-109260</t>
  </si>
  <si>
    <t xml:space="preserve">CA-2018-104850</t>
  </si>
  <si>
    <t xml:space="preserve">CA-2018-140508</t>
  </si>
  <si>
    <t xml:space="preserve">CA-2018-143294</t>
  </si>
  <si>
    <t xml:space="preserve">CA-2017-165673</t>
  </si>
  <si>
    <t xml:space="preserve">CA-2018-134418</t>
  </si>
  <si>
    <t xml:space="preserve">US-2017-106313</t>
  </si>
  <si>
    <t xml:space="preserve">CA-2015-105872</t>
  </si>
  <si>
    <t xml:space="preserve">CA-2018-108287</t>
  </si>
  <si>
    <t xml:space="preserve">CA-2018-141103</t>
  </si>
  <si>
    <t xml:space="preserve">CA-2015-154781</t>
  </si>
  <si>
    <t xml:space="preserve">CA-2016-147816</t>
  </si>
  <si>
    <t xml:space="preserve">CA-2018-105326</t>
  </si>
  <si>
    <t xml:space="preserve">CA-2017-133613</t>
  </si>
  <si>
    <t xml:space="preserve">CA-2016-109113</t>
  </si>
  <si>
    <t xml:space="preserve">CA-2016-156153</t>
  </si>
  <si>
    <t xml:space="preserve">CA-2016-133242</t>
  </si>
  <si>
    <t xml:space="preserve">CA-2016-158323</t>
  </si>
  <si>
    <t xml:space="preserve">CA-2016-161795</t>
  </si>
  <si>
    <t xml:space="preserve">CA-2018-100902</t>
  </si>
  <si>
    <t xml:space="preserve">Xerox 1938</t>
  </si>
  <si>
    <t xml:space="preserve">CA-2018-112844</t>
  </si>
  <si>
    <t xml:space="preserve">CA-2017-158925</t>
  </si>
  <si>
    <t xml:space="preserve">CA-2015-155390</t>
  </si>
  <si>
    <t xml:space="preserve">CA-2018-123071</t>
  </si>
  <si>
    <t xml:space="preserve">CA-2018-156391</t>
  </si>
  <si>
    <t xml:space="preserve">CA-2016-103093</t>
  </si>
  <si>
    <t xml:space="preserve">US-2018-118941</t>
  </si>
  <si>
    <t xml:space="preserve">CA-2016-169299</t>
  </si>
  <si>
    <t xml:space="preserve">CA-2018-154088</t>
  </si>
  <si>
    <t xml:space="preserve">CA-2017-155978</t>
  </si>
  <si>
    <t xml:space="preserve">CA-2017-108196</t>
  </si>
  <si>
    <t xml:space="preserve">NETGEAR RangeMax WNR1000 Wireless Router</t>
  </si>
  <si>
    <t xml:space="preserve">CA-2017-152800</t>
  </si>
  <si>
    <t xml:space="preserve">CA-2015-166961</t>
  </si>
  <si>
    <t xml:space="preserve">CA-2017-139381</t>
  </si>
  <si>
    <t xml:space="preserve">CA-2016-132136</t>
  </si>
  <si>
    <t xml:space="preserve">CA-2017-162236</t>
  </si>
  <si>
    <t xml:space="preserve">US-2015-111353</t>
  </si>
  <si>
    <t xml:space="preserve">US-2017-117037</t>
  </si>
  <si>
    <t xml:space="preserve">CA-2018-160801</t>
  </si>
  <si>
    <t xml:space="preserve">CA-2017-108364</t>
  </si>
  <si>
    <t xml:space="preserve">CA-2018-169362</t>
  </si>
  <si>
    <t xml:space="preserve">CA-2016-127481</t>
  </si>
  <si>
    <t xml:space="preserve">CA-2016-112711</t>
  </si>
  <si>
    <t xml:space="preserve">US-2016-145121</t>
  </si>
  <si>
    <t xml:space="preserve">CA-2018-166184</t>
  </si>
  <si>
    <t xml:space="preserve">CA-2018-157413</t>
  </si>
  <si>
    <t xml:space="preserve">CA-2015-143637</t>
  </si>
  <si>
    <t xml:space="preserve">CA-2016-102260</t>
  </si>
  <si>
    <t xml:space="preserve">US-2017-137295</t>
  </si>
  <si>
    <t xml:space="preserve">CA-2017-134334</t>
  </si>
  <si>
    <t xml:space="preserve">US-2018-109316</t>
  </si>
  <si>
    <t xml:space="preserve">CA-2017-138478</t>
  </si>
  <si>
    <t xml:space="preserve">CA-2018-150469</t>
  </si>
  <si>
    <t xml:space="preserve">CA-2018-152436</t>
  </si>
  <si>
    <t xml:space="preserve">CA-2017-169334</t>
  </si>
  <si>
    <t xml:space="preserve">US-2015-115413</t>
  </si>
  <si>
    <t xml:space="preserve">CA-2015-125150</t>
  </si>
  <si>
    <t xml:space="preserve">CA-2016-127327</t>
  </si>
  <si>
    <t xml:space="preserve">CA-2018-117114</t>
  </si>
  <si>
    <t xml:space="preserve">CA-2016-137302</t>
  </si>
  <si>
    <t xml:space="preserve">CA-2017-112382</t>
  </si>
  <si>
    <t xml:space="preserve">CA-2016-128958</t>
  </si>
  <si>
    <t xml:space="preserve">CA-2016-106257</t>
  </si>
  <si>
    <t xml:space="preserve">CA-2016-149083</t>
  </si>
  <si>
    <t xml:space="preserve">US-2015-137869</t>
  </si>
  <si>
    <t xml:space="preserve">CA-2017-116603</t>
  </si>
  <si>
    <t xml:space="preserve">CA-2015-158470</t>
  </si>
  <si>
    <t xml:space="preserve">US-2018-123834</t>
  </si>
  <si>
    <t xml:space="preserve">CA-2016-125976</t>
  </si>
  <si>
    <t xml:space="preserve">CA-2017-128706</t>
  </si>
  <si>
    <t xml:space="preserve">CA-2017-104311</t>
  </si>
  <si>
    <t xml:space="preserve">CA-2015-169649</t>
  </si>
  <si>
    <t xml:space="preserve">CA-2016-144890</t>
  </si>
  <si>
    <t xml:space="preserve">CA-2018-135587</t>
  </si>
  <si>
    <t xml:space="preserve">CA-2015-103429</t>
  </si>
  <si>
    <t xml:space="preserve">CA-2018-152261</t>
  </si>
  <si>
    <t xml:space="preserve">CA-2016-142993</t>
  </si>
  <si>
    <t xml:space="preserve">CA-2016-143364</t>
  </si>
  <si>
    <t xml:space="preserve">Xerox 1899</t>
  </si>
  <si>
    <t xml:space="preserve">CA-2015-100972</t>
  </si>
  <si>
    <t xml:space="preserve">CA-2017-136994</t>
  </si>
  <si>
    <t xml:space="preserve">US-2018-166233</t>
  </si>
  <si>
    <t xml:space="preserve">CA-2018-122112</t>
  </si>
  <si>
    <t xml:space="preserve">CA-2017-101672</t>
  </si>
  <si>
    <t xml:space="preserve">CA-2018-168403</t>
  </si>
  <si>
    <t xml:space="preserve">CA-2016-148705</t>
  </si>
  <si>
    <t xml:space="preserve">CA-2017-160241</t>
  </si>
  <si>
    <t xml:space="preserve">CA-2017-155747</t>
  </si>
  <si>
    <t xml:space="preserve">CA-2018-118017</t>
  </si>
  <si>
    <t xml:space="preserve">CA-2017-113117</t>
  </si>
  <si>
    <t xml:space="preserve">CA-2017-148684</t>
  </si>
  <si>
    <t xml:space="preserve">CA-2018-125367</t>
  </si>
  <si>
    <t xml:space="preserve">CA-2018-124744</t>
  </si>
  <si>
    <t xml:space="preserve">West Virginia</t>
  </si>
  <si>
    <t xml:space="preserve">CA-2018-128363</t>
  </si>
  <si>
    <t xml:space="preserve">CA-2016-126669</t>
  </si>
  <si>
    <t xml:space="preserve">US-2016-118766</t>
  </si>
  <si>
    <t xml:space="preserve">CA-2017-112585</t>
  </si>
  <si>
    <t xml:space="preserve">CA-2017-149762</t>
  </si>
  <si>
    <t xml:space="preserve">CA-2017-167605</t>
  </si>
  <si>
    <t xml:space="preserve">US-2018-105697</t>
  </si>
  <si>
    <t xml:space="preserve">CA-2018-165323</t>
  </si>
  <si>
    <t xml:space="preserve">Hewlett-Packard Desktjet 6988DT Refurbished Printer</t>
  </si>
  <si>
    <t xml:space="preserve">CA-2016-110891</t>
  </si>
  <si>
    <t xml:space="preserve">CA-2018-100783</t>
  </si>
  <si>
    <t xml:space="preserve">CA-2016-152513</t>
  </si>
  <si>
    <t xml:space="preserve">CA-2018-139822</t>
  </si>
  <si>
    <t xml:space="preserve">CA-2018-107713</t>
  </si>
  <si>
    <t xml:space="preserve">CA-2018-134096</t>
  </si>
  <si>
    <t xml:space="preserve">CA-2017-125843</t>
  </si>
  <si>
    <t xml:space="preserve">CA-2018-120404</t>
  </si>
  <si>
    <t xml:space="preserve">CA-2018-167549</t>
  </si>
  <si>
    <t xml:space="preserve">CA-2017-120082</t>
  </si>
  <si>
    <t xml:space="preserve">US-2017-168095</t>
  </si>
  <si>
    <t xml:space="preserve">CA-2018-166093</t>
  </si>
  <si>
    <t xml:space="preserve">CA-2017-146325</t>
  </si>
  <si>
    <t xml:space="preserve">CA-2018-134194</t>
  </si>
  <si>
    <t xml:space="preserve">CA-2015-131009</t>
  </si>
  <si>
    <t xml:space="preserve">CA-2016-145814</t>
  </si>
  <si>
    <t xml:space="preserve">CA-2015-138359</t>
  </si>
  <si>
    <t xml:space="preserve">CA-2018-131807</t>
  </si>
  <si>
    <t xml:space="preserve">CA-2018-104864</t>
  </si>
  <si>
    <t xml:space="preserve">CA-2016-138219</t>
  </si>
  <si>
    <t xml:space="preserve">CA-2017-157707</t>
  </si>
  <si>
    <t xml:space="preserve">Bush Westfield Collection Bookcases, Dark Cherry Finish, Fully Assembled</t>
  </si>
  <si>
    <t xml:space="preserve">US-2016-126753</t>
  </si>
  <si>
    <t xml:space="preserve">CA-2015-166051</t>
  </si>
  <si>
    <t xml:space="preserve">CA-2016-113040</t>
  </si>
  <si>
    <t xml:space="preserve">CA-2015-103800</t>
  </si>
  <si>
    <t xml:space="preserve">CA-2015-113383</t>
  </si>
  <si>
    <t xml:space="preserve">CA-2018-152499</t>
  </si>
  <si>
    <t xml:space="preserve">CA-2017-151498</t>
  </si>
  <si>
    <t xml:space="preserve">CA-2017-137939</t>
  </si>
  <si>
    <t xml:space="preserve">US-2017-117793</t>
  </si>
  <si>
    <t xml:space="preserve">CA-2017-133872</t>
  </si>
  <si>
    <t xml:space="preserve">US-2016-165743</t>
  </si>
  <si>
    <t xml:space="preserve">US-2018-105998</t>
  </si>
  <si>
    <t xml:space="preserve">US-2015-148194</t>
  </si>
  <si>
    <t xml:space="preserve">US-2016-151407</t>
  </si>
  <si>
    <t xml:space="preserve">CA-2016-110870</t>
  </si>
  <si>
    <t xml:space="preserve">CA-2015-143210</t>
  </si>
  <si>
    <t xml:space="preserve">CA-2017-139808</t>
  </si>
  <si>
    <t xml:space="preserve">CA-2016-110863</t>
  </si>
  <si>
    <t xml:space="preserve">CA-2015-127859</t>
  </si>
  <si>
    <t xml:space="preserve">US-2016-136427</t>
  </si>
  <si>
    <t xml:space="preserve">CA-2018-120168</t>
  </si>
  <si>
    <t xml:space="preserve">US-2015-131870</t>
  </si>
  <si>
    <t xml:space="preserve">CA-2018-114804</t>
  </si>
  <si>
    <t xml:space="preserve">CA-2018-167227</t>
  </si>
  <si>
    <t xml:space="preserve">CA-2015-129189</t>
  </si>
  <si>
    <t xml:space="preserve">CA-2016-132465</t>
  </si>
  <si>
    <t xml:space="preserve">CA-2017-166373</t>
  </si>
  <si>
    <t xml:space="preserve">CA-2017-158806</t>
  </si>
  <si>
    <t xml:space="preserve">CA-2016-119690</t>
  </si>
  <si>
    <t xml:space="preserve">CA-2016-153738</t>
  </si>
  <si>
    <t xml:space="preserve">CA-2018-169012</t>
  </si>
  <si>
    <t xml:space="preserve">CA-2018-109393</t>
  </si>
  <si>
    <t xml:space="preserve">CA-2018-121489</t>
  </si>
  <si>
    <t xml:space="preserve">US-2018-133081</t>
  </si>
  <si>
    <t xml:space="preserve">Executive Impressions 16-1/2" Circular Wall Clock</t>
  </si>
  <si>
    <t xml:space="preserve">CA-2018-165008</t>
  </si>
  <si>
    <t xml:space="preserve">CA-2017-145611</t>
  </si>
  <si>
    <t xml:space="preserve">CA-2017-113600</t>
  </si>
  <si>
    <t xml:space="preserve">CA-2018-130834</t>
  </si>
  <si>
    <t xml:space="preserve">CA-2017-168543</t>
  </si>
  <si>
    <t xml:space="preserve">CA-2015-144974</t>
  </si>
  <si>
    <t xml:space="preserve">CA-2015-109904</t>
  </si>
  <si>
    <t xml:space="preserve">CA-2018-152205</t>
  </si>
  <si>
    <t xml:space="preserve">CA-2016-121188</t>
  </si>
  <si>
    <t xml:space="preserve">CA-2016-156013</t>
  </si>
  <si>
    <t xml:space="preserve">CA-2017-132997</t>
  </si>
  <si>
    <t xml:space="preserve">US-2016-160563</t>
  </si>
  <si>
    <t xml:space="preserve">CA-2018-151750</t>
  </si>
  <si>
    <t xml:space="preserve">CA-2016-106187</t>
  </si>
  <si>
    <t xml:space="preserve">US-2017-164945</t>
  </si>
  <si>
    <t xml:space="preserve">CA-2016-150714</t>
  </si>
  <si>
    <t xml:space="preserve">CA-2017-105753</t>
  </si>
  <si>
    <t xml:space="preserve">CA-2018-120894</t>
  </si>
  <si>
    <t xml:space="preserve">CA-2017-106621</t>
  </si>
  <si>
    <t xml:space="preserve">CA-2016-107020</t>
  </si>
  <si>
    <t xml:space="preserve">US-2016-117492</t>
  </si>
  <si>
    <t xml:space="preserve">CA-2015-101392</t>
  </si>
  <si>
    <t xml:space="preserve">CA-2016-127502</t>
  </si>
  <si>
    <t xml:space="preserve">CA-2018-143658</t>
  </si>
  <si>
    <t xml:space="preserve">CA-2018-133046</t>
  </si>
  <si>
    <t xml:space="preserve">CA-2018-122798</t>
  </si>
  <si>
    <t xml:space="preserve">CA-2017-169663</t>
  </si>
  <si>
    <t xml:space="preserve">Okidata MB760 Printer</t>
  </si>
  <si>
    <t xml:space="preserve">CA-2016-149846</t>
  </si>
  <si>
    <t xml:space="preserve">CA-2018-159149</t>
  </si>
  <si>
    <t xml:space="preserve">Dixon Ticonderoga Core-Lock Colored Pencils, 48-Color Set</t>
  </si>
  <si>
    <t xml:space="preserve">US-2018-167570</t>
  </si>
  <si>
    <t xml:space="preserve">CA-2018-160122</t>
  </si>
  <si>
    <t xml:space="preserve">CA-2017-130393</t>
  </si>
  <si>
    <t xml:space="preserve">CA-2018-144820</t>
  </si>
  <si>
    <t xml:space="preserve">CA-2018-101014</t>
  </si>
  <si>
    <t xml:space="preserve">CA-2018-105543</t>
  </si>
  <si>
    <t xml:space="preserve">US-2018-113201</t>
  </si>
  <si>
    <t xml:space="preserve">US-2018-106551</t>
  </si>
  <si>
    <t xml:space="preserve">CA-2017-116722</t>
  </si>
  <si>
    <t xml:space="preserve">CA-2015-138128</t>
  </si>
  <si>
    <t xml:space="preserve">US-2018-150070</t>
  </si>
  <si>
    <t xml:space="preserve">CA-2016-137064</t>
  </si>
  <si>
    <t xml:space="preserve">CA-2018-157350</t>
  </si>
  <si>
    <t xml:space="preserve">CA-2015-127866</t>
  </si>
  <si>
    <t xml:space="preserve">CA-2016-131352</t>
  </si>
  <si>
    <t xml:space="preserve">CA-2016-121776</t>
  </si>
  <si>
    <t xml:space="preserve">CA-2017-118073</t>
  </si>
  <si>
    <t xml:space="preserve">CA-2015-103219</t>
  </si>
  <si>
    <t xml:space="preserve">CA-2017-102561</t>
  </si>
  <si>
    <t xml:space="preserve">CA-2017-100993</t>
  </si>
  <si>
    <t xml:space="preserve">US-2015-112949</t>
  </si>
  <si>
    <t xml:space="preserve">US-2018-146822</t>
  </si>
  <si>
    <t xml:space="preserve">US-2017-131058</t>
  </si>
  <si>
    <t xml:space="preserve">CA-2015-167997</t>
  </si>
  <si>
    <t xml:space="preserve">CA-2018-140151</t>
  </si>
  <si>
    <t xml:space="preserve">US-2018-143770</t>
  </si>
  <si>
    <t xml:space="preserve">CA-2017-131296</t>
  </si>
  <si>
    <t xml:space="preserve">CA-2017-103464</t>
  </si>
  <si>
    <t xml:space="preserve">CA-2018-136238</t>
  </si>
  <si>
    <t xml:space="preserve">CA-2017-120803</t>
  </si>
  <si>
    <t xml:space="preserve">CA-2017-134138</t>
  </si>
  <si>
    <t xml:space="preserve">CA-2016-120915</t>
  </si>
  <si>
    <t xml:space="preserve">CA-2016-168207</t>
  </si>
  <si>
    <t xml:space="preserve">CA-2017-144148</t>
  </si>
  <si>
    <t xml:space="preserve">CA-2018-107174</t>
  </si>
  <si>
    <t xml:space="preserve">CA-2017-146150</t>
  </si>
  <si>
    <t xml:space="preserve">CA-2015-114125</t>
  </si>
  <si>
    <t xml:space="preserve">CA-2017-114944</t>
  </si>
  <si>
    <t xml:space="preserve">CA-2017-135965</t>
  </si>
  <si>
    <t xml:space="preserve">CA-2018-149699</t>
  </si>
  <si>
    <t xml:space="preserve">CA-2017-166429</t>
  </si>
  <si>
    <t xml:space="preserve">CA-2016-112767</t>
  </si>
  <si>
    <t xml:space="preserve">CA-2016-119879</t>
  </si>
  <si>
    <t xml:space="preserve">CA-2018-155642</t>
  </si>
  <si>
    <t xml:space="preserve">US-2018-101721</t>
  </si>
  <si>
    <t xml:space="preserve">CA-2016-136728</t>
  </si>
  <si>
    <t xml:space="preserve">CA-2017-127194</t>
  </si>
  <si>
    <t xml:space="preserve">CA-2016-140375</t>
  </si>
  <si>
    <t xml:space="preserve">US-2018-155866</t>
  </si>
  <si>
    <t xml:space="preserve">CA-2016-141327</t>
  </si>
  <si>
    <t xml:space="preserve">CA-2016-136700</t>
  </si>
  <si>
    <t xml:space="preserve">CA-2018-102736</t>
  </si>
  <si>
    <t xml:space="preserve">CA-2018-125269</t>
  </si>
  <si>
    <t xml:space="preserve">CA-2016-114811</t>
  </si>
  <si>
    <t xml:space="preserve">CA-2016-122266</t>
  </si>
  <si>
    <t xml:space="preserve">CA-2016-141565</t>
  </si>
  <si>
    <t xml:space="preserve">CA-2018-128769</t>
  </si>
  <si>
    <t xml:space="preserve">CA-2017-116337</t>
  </si>
  <si>
    <t xml:space="preserve">Executive Impressions 14" Contract Wall Clock with Quartz Movement</t>
  </si>
  <si>
    <t xml:space="preserve">CA-2016-120845</t>
  </si>
  <si>
    <t xml:space="preserve">CA-2015-120775</t>
  </si>
  <si>
    <t xml:space="preserve">Sterling Rubber Bands by Alliance</t>
  </si>
  <si>
    <t xml:space="preserve">CA-2015-152905</t>
  </si>
  <si>
    <t xml:space="preserve">CA-2017-104633</t>
  </si>
  <si>
    <t xml:space="preserve">CA-2018-104136</t>
  </si>
  <si>
    <t xml:space="preserve">CA-2017-123050</t>
  </si>
  <si>
    <t xml:space="preserve">CA-2017-162355</t>
  </si>
  <si>
    <t xml:space="preserve">CA-2015-158225</t>
  </si>
  <si>
    <t xml:space="preserve">CA-2018-102204</t>
  </si>
  <si>
    <t xml:space="preserve">CA-2018-103065</t>
  </si>
  <si>
    <t xml:space="preserve">CA-2015-109855</t>
  </si>
  <si>
    <t xml:space="preserve">CA-2015-109897</t>
  </si>
  <si>
    <t xml:space="preserve">US-2015-143581</t>
  </si>
  <si>
    <t xml:space="preserve">CA-2016-129217</t>
  </si>
  <si>
    <t xml:space="preserve">CA-2017-133816</t>
  </si>
  <si>
    <t xml:space="preserve">CA-2016-140221</t>
  </si>
  <si>
    <t xml:space="preserve">CA-2018-152310</t>
  </si>
  <si>
    <t xml:space="preserve">CA-2017-118101</t>
  </si>
  <si>
    <t xml:space="preserve">CA-2017-100307</t>
  </si>
  <si>
    <t xml:space="preserve">CA-2016-138457</t>
  </si>
  <si>
    <t xml:space="preserve">CA-2015-131800</t>
  </si>
  <si>
    <t xml:space="preserve">Kensington 6 Outlet SmartSocket Surge Protector</t>
  </si>
  <si>
    <t xml:space="preserve">CA-2015-118304</t>
  </si>
  <si>
    <t xml:space="preserve">CA-2018-121790</t>
  </si>
  <si>
    <t xml:space="preserve">CA-2017-169670</t>
  </si>
  <si>
    <t xml:space="preserve">CA-2017-139549</t>
  </si>
  <si>
    <t xml:space="preserve">CA-2016-104059</t>
  </si>
  <si>
    <t xml:space="preserve">CA-2018-164112</t>
  </si>
  <si>
    <t xml:space="preserve">CA-2016-143882</t>
  </si>
  <si>
    <t xml:space="preserve">US-2017-139262</t>
  </si>
  <si>
    <t xml:space="preserve">CA-2018-146192</t>
  </si>
  <si>
    <t xml:space="preserve">CA-2018-134810</t>
  </si>
  <si>
    <t xml:space="preserve">CA-2016-154284</t>
  </si>
  <si>
    <t xml:space="preserve">CA-2015-156244</t>
  </si>
  <si>
    <t xml:space="preserve">CA-2016-106362</t>
  </si>
  <si>
    <t xml:space="preserve">US-2018-168802</t>
  </si>
  <si>
    <t xml:space="preserve">US-2018-146906</t>
  </si>
  <si>
    <t xml:space="preserve">CA-2017-166380</t>
  </si>
  <si>
    <t xml:space="preserve">US-2016-158911</t>
  </si>
  <si>
    <t xml:space="preserve">US-2015-103338</t>
  </si>
  <si>
    <t xml:space="preserve">CA-2016-109169</t>
  </si>
  <si>
    <t xml:space="preserve">US-2018-167318</t>
  </si>
  <si>
    <t xml:space="preserve">US-2015-120313</t>
  </si>
  <si>
    <t xml:space="preserve">CA-2018-135419</t>
  </si>
  <si>
    <t xml:space="preserve">CA-2017-128671</t>
  </si>
  <si>
    <t xml:space="preserve">CA-2017-149335</t>
  </si>
  <si>
    <t xml:space="preserve">CA-2015-168312</t>
  </si>
  <si>
    <t xml:space="preserve">US-2018-105935</t>
  </si>
  <si>
    <t xml:space="preserve">CA-2015-161508</t>
  </si>
  <si>
    <t xml:space="preserve">CA-2018-130904</t>
  </si>
  <si>
    <t xml:space="preserve">CA-2018-133620</t>
  </si>
  <si>
    <t xml:space="preserve">CA-2016-142937</t>
  </si>
  <si>
    <t xml:space="preserve">US-2017-149790</t>
  </si>
  <si>
    <t xml:space="preserve">CA-2017-130778</t>
  </si>
  <si>
    <t xml:space="preserve">CA-2018-144456</t>
  </si>
  <si>
    <t xml:space="preserve">CA-2018-103478</t>
  </si>
  <si>
    <t xml:space="preserve">CA-2018-118577</t>
  </si>
  <si>
    <t xml:space="preserve">CA-2018-113572</t>
  </si>
  <si>
    <t xml:space="preserve">Maxell CD-R Discs</t>
  </si>
  <si>
    <t xml:space="preserve">CA-2017-153269</t>
  </si>
  <si>
    <t xml:space="preserve">CA-2018-161655</t>
  </si>
  <si>
    <t xml:space="preserve">CA-2017-101469</t>
  </si>
  <si>
    <t xml:space="preserve">Avery Hi-Liter Pen Style Six-Color Fluorescent Set</t>
  </si>
  <si>
    <t xml:space="preserve">CA-2015-153087</t>
  </si>
  <si>
    <t xml:space="preserve">CA-2018-135076</t>
  </si>
  <si>
    <t xml:space="preserve">CA-2015-161634</t>
  </si>
  <si>
    <t xml:space="preserve">CA-2018-141481</t>
  </si>
  <si>
    <t xml:space="preserve">CA-2017-132549</t>
  </si>
  <si>
    <t xml:space="preserve">US-2015-155544</t>
  </si>
  <si>
    <t xml:space="preserve">US-2016-115238</t>
  </si>
  <si>
    <t xml:space="preserve">CA-2018-132199</t>
  </si>
  <si>
    <t xml:space="preserve">CA-2017-163174</t>
  </si>
  <si>
    <t xml:space="preserve">CA-2015-110555</t>
  </si>
  <si>
    <t xml:space="preserve">CA-2018-147207</t>
  </si>
  <si>
    <t xml:space="preserve">CA-2018-137631</t>
  </si>
  <si>
    <t xml:space="preserve">CA-2018-157273</t>
  </si>
  <si>
    <t xml:space="preserve">CA-2015-109918</t>
  </si>
  <si>
    <t xml:space="preserve">Acme Design Line 8" Stainless Steel Bent Scissors w/Champagne Handles, 3-1/8" Cut</t>
  </si>
  <si>
    <t xml:space="preserve">CA-2017-118745</t>
  </si>
  <si>
    <t xml:space="preserve">CA-2017-163972</t>
  </si>
  <si>
    <t xml:space="preserve">CA-2015-165393</t>
  </si>
  <si>
    <t xml:space="preserve">CA-2017-113726</t>
  </si>
  <si>
    <t xml:space="preserve">CA-2017-152940</t>
  </si>
  <si>
    <t xml:space="preserve">CA-2016-158701</t>
  </si>
  <si>
    <t xml:space="preserve">CA-2018-156272</t>
  </si>
  <si>
    <t xml:space="preserve">CA-2016-162964</t>
  </si>
  <si>
    <t xml:space="preserve">CA-2015-103527</t>
  </si>
  <si>
    <t xml:space="preserve">CA-2017-134544</t>
  </si>
  <si>
    <t xml:space="preserve">CA-2017-163048</t>
  </si>
  <si>
    <t xml:space="preserve">CA-2017-145135</t>
  </si>
  <si>
    <t xml:space="preserve">CA-2018-137582</t>
  </si>
  <si>
    <t xml:space="preserve">CA-2016-149601</t>
  </si>
  <si>
    <t xml:space="preserve">CA-2015-139423</t>
  </si>
  <si>
    <t xml:space="preserve">CA-2017-102596</t>
  </si>
  <si>
    <t xml:space="preserve">CA-2018-153227</t>
  </si>
  <si>
    <t xml:space="preserve">CA-2018-110625</t>
  </si>
  <si>
    <t xml:space="preserve">CA-2017-142594</t>
  </si>
  <si>
    <t xml:space="preserve">CA-2015-152254</t>
  </si>
  <si>
    <t xml:space="preserve">US-2015-120236</t>
  </si>
  <si>
    <t xml:space="preserve">CA-2018-120061</t>
  </si>
  <si>
    <t xml:space="preserve">CA-2016-133837</t>
  </si>
  <si>
    <t xml:space="preserve">CA-2016-110814</t>
  </si>
  <si>
    <t xml:space="preserve">CA-2017-154067</t>
  </si>
  <si>
    <t xml:space="preserve">CA-2018-140480</t>
  </si>
  <si>
    <t xml:space="preserve">CA-2016-134082</t>
  </si>
  <si>
    <t xml:space="preserve">CA-2017-130820</t>
  </si>
  <si>
    <t xml:space="preserve">CA-2017-159765</t>
  </si>
  <si>
    <t xml:space="preserve">CA-2018-132290</t>
  </si>
  <si>
    <t xml:space="preserve">CA-2017-147109</t>
  </si>
  <si>
    <t xml:space="preserve">CA-2018-107265</t>
  </si>
  <si>
    <t xml:space="preserve">CA-2018-118199</t>
  </si>
  <si>
    <t xml:space="preserve">CA-2018-150091</t>
  </si>
  <si>
    <t xml:space="preserve">CA-2017-137652</t>
  </si>
  <si>
    <t xml:space="preserve">CA-2016-128356</t>
  </si>
  <si>
    <t xml:space="preserve">CA-2018-167017</t>
  </si>
  <si>
    <t xml:space="preserve">US-2018-132220</t>
  </si>
  <si>
    <t xml:space="preserve">CA-2017-118129</t>
  </si>
  <si>
    <t xml:space="preserve">US-2015-113124</t>
  </si>
  <si>
    <t xml:space="preserve">CA-2018-155621</t>
  </si>
  <si>
    <t xml:space="preserve">US-2015-127635</t>
  </si>
  <si>
    <t xml:space="preserve">CA-2016-151470</t>
  </si>
  <si>
    <t xml:space="preserve">CA-2016-112823</t>
  </si>
  <si>
    <t xml:space="preserve">CA-2015-108861</t>
  </si>
  <si>
    <t xml:space="preserve">CA-2018-114370</t>
  </si>
  <si>
    <t xml:space="preserve">CA-2017-158302</t>
  </si>
  <si>
    <t xml:space="preserve">CA-2018-145779</t>
  </si>
  <si>
    <t xml:space="preserve">US-2017-155173</t>
  </si>
  <si>
    <t xml:space="preserve">CA-2018-125451</t>
  </si>
  <si>
    <t xml:space="preserve">CA-2015-131387</t>
  </si>
  <si>
    <t xml:space="preserve">CA-2017-125087</t>
  </si>
  <si>
    <t xml:space="preserve">CA-2017-154081</t>
  </si>
  <si>
    <t xml:space="preserve">US-2018-118556</t>
  </si>
  <si>
    <t xml:space="preserve">CA-2015-126200</t>
  </si>
  <si>
    <t xml:space="preserve">CA-2015-146500</t>
  </si>
  <si>
    <t xml:space="preserve">CA-2016-169537</t>
  </si>
  <si>
    <t xml:space="preserve">CA-2015-100881</t>
  </si>
  <si>
    <t xml:space="preserve">CA-2016-144043</t>
  </si>
  <si>
    <t xml:space="preserve">CA-2016-116512</t>
  </si>
  <si>
    <t xml:space="preserve">CA-2016-101000</t>
  </si>
  <si>
    <t xml:space="preserve">CA-2017-168557</t>
  </si>
  <si>
    <t xml:space="preserve">US-2017-164196</t>
  </si>
  <si>
    <t xml:space="preserve">US-2018-132031</t>
  </si>
  <si>
    <t xml:space="preserve">CA-2016-169733</t>
  </si>
  <si>
    <t xml:space="preserve">CA-2018-169404</t>
  </si>
  <si>
    <t xml:space="preserve">CA-2018-134880</t>
  </si>
  <si>
    <t xml:space="preserve">CA-2016-145758</t>
  </si>
  <si>
    <t xml:space="preserve">Star Micronics TSP100 TSP143LAN Receipt Printer</t>
  </si>
  <si>
    <t xml:space="preserve">CA-2018-158736</t>
  </si>
  <si>
    <t xml:space="preserve">US-2017-119270</t>
  </si>
  <si>
    <t xml:space="preserve">CA-2015-109890</t>
  </si>
  <si>
    <t xml:space="preserve">CA-2017-138583</t>
  </si>
  <si>
    <t xml:space="preserve">US-2018-118535</t>
  </si>
  <si>
    <t xml:space="preserve">CA-2017-126284</t>
  </si>
  <si>
    <t xml:space="preserve">CA-2018-142391</t>
  </si>
  <si>
    <t xml:space="preserve">CA-2018-124716</t>
  </si>
  <si>
    <t xml:space="preserve">CA-2017-158841</t>
  </si>
  <si>
    <t xml:space="preserve">CA-2018-106824</t>
  </si>
  <si>
    <t xml:space="preserve">CA-2016-109190</t>
  </si>
  <si>
    <t xml:space="preserve">CA-2017-143154</t>
  </si>
  <si>
    <t xml:space="preserve">CA-2015-169061</t>
  </si>
  <si>
    <t xml:space="preserve">CA-2016-102316</t>
  </si>
  <si>
    <t xml:space="preserve">CA-2015-164903</t>
  </si>
  <si>
    <t xml:space="preserve">CA-2017-109400</t>
  </si>
  <si>
    <t xml:space="preserve">CA-2017-130400</t>
  </si>
  <si>
    <t xml:space="preserve">CA-2016-135853</t>
  </si>
  <si>
    <t xml:space="preserve">CA-2017-103359</t>
  </si>
  <si>
    <t xml:space="preserve">CA-2017-144645</t>
  </si>
  <si>
    <t xml:space="preserve">CA-2018-141614</t>
  </si>
  <si>
    <t xml:space="preserve">CA-2016-122168</t>
  </si>
  <si>
    <t xml:space="preserve">CA-2017-132899</t>
  </si>
  <si>
    <t xml:space="preserve">CA-2018-149720</t>
  </si>
  <si>
    <t xml:space="preserve">CA-2018-118003</t>
  </si>
  <si>
    <t xml:space="preserve">CA-2017-141887</t>
  </si>
  <si>
    <t xml:space="preserve">US-2017-160206</t>
  </si>
  <si>
    <t xml:space="preserve">CA-2018-133074</t>
  </si>
  <si>
    <t xml:space="preserve">CA-2018-161172</t>
  </si>
  <si>
    <t xml:space="preserve">CA-2018-137624</t>
  </si>
  <si>
    <t xml:space="preserve">CA-2017-156748</t>
  </si>
  <si>
    <t xml:space="preserve">CA-2016-169677</t>
  </si>
  <si>
    <t xml:space="preserve">US-2015-163146</t>
  </si>
  <si>
    <t xml:space="preserve">CA-2016-157343</t>
  </si>
  <si>
    <t xml:space="preserve">CA-2018-147354</t>
  </si>
  <si>
    <t xml:space="preserve">CA-2016-157287</t>
  </si>
  <si>
    <t xml:space="preserve">CA-2015-137575</t>
  </si>
  <si>
    <t xml:space="preserve">CA-2017-119074</t>
  </si>
  <si>
    <t xml:space="preserve">CA-2016-149566</t>
  </si>
  <si>
    <t xml:space="preserve">CA-2016-126186</t>
  </si>
  <si>
    <t xml:space="preserve">CA-2016-121132</t>
  </si>
  <si>
    <t xml:space="preserve">CA-2015-140473</t>
  </si>
  <si>
    <t xml:space="preserve">US-2018-102904</t>
  </si>
  <si>
    <t xml:space="preserve">CA-2017-102092</t>
  </si>
  <si>
    <t xml:space="preserve">CA-2016-117884</t>
  </si>
  <si>
    <t xml:space="preserve">CA-2017-132829</t>
  </si>
  <si>
    <t xml:space="preserve">CA-2017-123540</t>
  </si>
  <si>
    <t xml:space="preserve">US-2018-108315</t>
  </si>
  <si>
    <t xml:space="preserve">CA-2017-134110</t>
  </si>
  <si>
    <t xml:space="preserve">US-2017-136581</t>
  </si>
  <si>
    <t xml:space="preserve">CA-2017-162390</t>
  </si>
  <si>
    <t xml:space="preserve">CA-2017-162222</t>
  </si>
  <si>
    <t xml:space="preserve">CA-2015-121629</t>
  </si>
  <si>
    <t xml:space="preserve">CA-2016-164623</t>
  </si>
  <si>
    <t xml:space="preserve">CA-2015-159849</t>
  </si>
  <si>
    <t xml:space="preserve">CA-2018-101273</t>
  </si>
  <si>
    <t xml:space="preserve">CA-2018-106747</t>
  </si>
  <si>
    <t xml:space="preserve">CA-2018-146164</t>
  </si>
  <si>
    <t xml:space="preserve">CA-2017-111605</t>
  </si>
  <si>
    <t xml:space="preserve">CA-2015-130673</t>
  </si>
  <si>
    <t xml:space="preserve">CA-2015-104808</t>
  </si>
  <si>
    <t xml:space="preserve">US-2018-132927</t>
  </si>
  <si>
    <t xml:space="preserve">CA-2018-162015</t>
  </si>
  <si>
    <t xml:space="preserve">CA-2016-138492</t>
  </si>
  <si>
    <t xml:space="preserve">CA-2018-145338</t>
  </si>
  <si>
    <t xml:space="preserve">CA-2018-126676</t>
  </si>
  <si>
    <t xml:space="preserve">CA-2018-101700</t>
  </si>
  <si>
    <t xml:space="preserve">CA-2018-159667</t>
  </si>
  <si>
    <t xml:space="preserve">CA-2015-111934</t>
  </si>
  <si>
    <t xml:space="preserve">US-2017-117387</t>
  </si>
  <si>
    <t xml:space="preserve">CA-2015-141110</t>
  </si>
  <si>
    <t xml:space="preserve">US-2015-133949</t>
  </si>
  <si>
    <t xml:space="preserve">US-2017-116365</t>
  </si>
  <si>
    <t xml:space="preserve">CA-2018-162936</t>
  </si>
  <si>
    <t xml:space="preserve">CA-2015-151946</t>
  </si>
  <si>
    <t xml:space="preserve">CA-2018-123624</t>
  </si>
  <si>
    <t xml:space="preserve">CA-2017-146437</t>
  </si>
  <si>
    <t xml:space="preserve">CA-2017-138233</t>
  </si>
  <si>
    <t xml:space="preserve">CA-2017-165918</t>
  </si>
  <si>
    <t xml:space="preserve">CA-2018-117513</t>
  </si>
  <si>
    <t xml:space="preserve">CA-2018-132437</t>
  </si>
  <si>
    <t xml:space="preserve">US-2018-119319</t>
  </si>
  <si>
    <t xml:space="preserve">CA-2018-104318</t>
  </si>
  <si>
    <t xml:space="preserve">US-2017-114230</t>
  </si>
  <si>
    <t xml:space="preserve">CA-2016-136147</t>
  </si>
  <si>
    <t xml:space="preserve">CA-2016-156118</t>
  </si>
  <si>
    <t xml:space="preserve">CA-2016-164084</t>
  </si>
  <si>
    <t xml:space="preserve">CA-2017-107783</t>
  </si>
  <si>
    <t xml:space="preserve">CA-2018-159793</t>
  </si>
  <si>
    <t xml:space="preserve">CA-2015-160094</t>
  </si>
  <si>
    <t xml:space="preserve">CA-2018-151281</t>
  </si>
  <si>
    <t xml:space="preserve">CA-2018-118346</t>
  </si>
  <si>
    <t xml:space="preserve">CA-2015-129819</t>
  </si>
  <si>
    <t xml:space="preserve">US-2018-148551</t>
  </si>
  <si>
    <t xml:space="preserve">CA-2018-147767</t>
  </si>
  <si>
    <t xml:space="preserve">CA-2016-108259</t>
  </si>
  <si>
    <t xml:space="preserve">CA-2017-113341</t>
  </si>
  <si>
    <t xml:space="preserve">US-2016-131842</t>
  </si>
  <si>
    <t xml:space="preserve">CA-2017-164574</t>
  </si>
  <si>
    <t xml:space="preserve">CA-2015-142769</t>
  </si>
  <si>
    <t xml:space="preserve">CA-2017-168361</t>
  </si>
  <si>
    <t xml:space="preserve">CA-2017-153185</t>
  </si>
  <si>
    <t xml:space="preserve">CA-2018-124765</t>
  </si>
  <si>
    <t xml:space="preserve">CA-2016-131856</t>
  </si>
  <si>
    <t xml:space="preserve">CA-2018-126634</t>
  </si>
  <si>
    <t xml:space="preserve">CA-2017-118500</t>
  </si>
  <si>
    <t xml:space="preserve">CA-2017-163951</t>
  </si>
  <si>
    <t xml:space="preserve">CA-2017-149916</t>
  </si>
  <si>
    <t xml:space="preserve">CA-2016-158918</t>
  </si>
  <si>
    <t xml:space="preserve">US-2015-159611</t>
  </si>
  <si>
    <t xml:space="preserve">CA-2018-163265</t>
  </si>
  <si>
    <t xml:space="preserve">CA-2018-141705</t>
  </si>
  <si>
    <t xml:space="preserve">CA-2017-112739</t>
  </si>
  <si>
    <t xml:space="preserve">CA-2017-143805</t>
  </si>
  <si>
    <t xml:space="preserve">CA-2015-133634</t>
  </si>
  <si>
    <t xml:space="preserve">CA-2018-101665</t>
  </si>
  <si>
    <t xml:space="preserve">CA-2017-155446</t>
  </si>
  <si>
    <t xml:space="preserve">CA-2018-137323</t>
  </si>
  <si>
    <t xml:space="preserve">CA-2017-144015</t>
  </si>
  <si>
    <t xml:space="preserve">CA-2015-101427</t>
  </si>
  <si>
    <t xml:space="preserve">CA-2017-136770</t>
  </si>
  <si>
    <t xml:space="preserve">CA-2017-118311</t>
  </si>
  <si>
    <t xml:space="preserve">US-2015-112795</t>
  </si>
  <si>
    <t xml:space="preserve">CA-2018-127096</t>
  </si>
  <si>
    <t xml:space="preserve">CA-2018-119284</t>
  </si>
  <si>
    <t xml:space="preserve">Xerox 1955</t>
  </si>
  <si>
    <t xml:space="preserve">CA-2016-133494</t>
  </si>
  <si>
    <t xml:space="preserve">CA-2017-111318</t>
  </si>
  <si>
    <t xml:space="preserve">US-2015-132745</t>
  </si>
  <si>
    <t xml:space="preserve">CA-2015-146815</t>
  </si>
  <si>
    <t xml:space="preserve">CA-2015-119144</t>
  </si>
  <si>
    <t xml:space="preserve">CA-2015-105648</t>
  </si>
  <si>
    <t xml:space="preserve">US-2016-145422</t>
  </si>
  <si>
    <t xml:space="preserve">CA-2018-136623</t>
  </si>
  <si>
    <t xml:space="preserve">CA-2018-121678</t>
  </si>
  <si>
    <t xml:space="preserve">CA-2017-120824</t>
  </si>
  <si>
    <t xml:space="preserve">US-2017-135209</t>
  </si>
  <si>
    <t xml:space="preserve">CA-2018-148145</t>
  </si>
  <si>
    <t xml:space="preserve">CA-2016-103870</t>
  </si>
  <si>
    <t xml:space="preserve">CA-2016-111017</t>
  </si>
  <si>
    <t xml:space="preserve">CA-2018-116988</t>
  </si>
  <si>
    <t xml:space="preserve">US-2015-169390</t>
  </si>
  <si>
    <t xml:space="preserve">CA-2017-168774</t>
  </si>
  <si>
    <t xml:space="preserve">CA-2018-161592</t>
  </si>
  <si>
    <t xml:space="preserve">US-2018-131961</t>
  </si>
  <si>
    <t xml:space="preserve">CA-2017-102498</t>
  </si>
  <si>
    <t xml:space="preserve">CA-2016-113222</t>
  </si>
  <si>
    <t xml:space="preserve">US-2016-144771</t>
  </si>
  <si>
    <t xml:space="preserve">CA-2016-162376</t>
  </si>
  <si>
    <t xml:space="preserve">CA-2018-128076</t>
  </si>
  <si>
    <t xml:space="preserve">US-2016-163825</t>
  </si>
  <si>
    <t xml:space="preserve">CA-2017-105662</t>
  </si>
  <si>
    <t xml:space="preserve">Snap-A-Way Black Print Carbonless Speed Message, No Reply Area, Duplicate</t>
  </si>
  <si>
    <t xml:space="preserve">CA-2018-152198</t>
  </si>
  <si>
    <t xml:space="preserve">CA-2017-114307</t>
  </si>
  <si>
    <t xml:space="preserve">CA-2017-159891</t>
  </si>
  <si>
    <t xml:space="preserve">CA-2017-112578</t>
  </si>
  <si>
    <t xml:space="preserve">CA-2016-107083</t>
  </si>
  <si>
    <t xml:space="preserve">CA-2016-151722</t>
  </si>
  <si>
    <t xml:space="preserve">CA-2017-151148</t>
  </si>
  <si>
    <t xml:space="preserve">CA-2018-115882</t>
  </si>
  <si>
    <t xml:space="preserve">CA-2016-132276</t>
  </si>
  <si>
    <t xml:space="preserve">CA-2017-163636</t>
  </si>
  <si>
    <t xml:space="preserve">CA-2017-102813</t>
  </si>
  <si>
    <t xml:space="preserve">CA-2018-135377</t>
  </si>
  <si>
    <t xml:space="preserve">CA-2016-165813</t>
  </si>
  <si>
    <t xml:space="preserve">CA-2016-133585</t>
  </si>
  <si>
    <t xml:space="preserve">CA-2017-116911</t>
  </si>
  <si>
    <t xml:space="preserve">US-2018-129224</t>
  </si>
  <si>
    <t xml:space="preserve">CA-2018-145765</t>
  </si>
  <si>
    <t xml:space="preserve">CA-2018-126914</t>
  </si>
  <si>
    <t xml:space="preserve">CA-2016-169572</t>
  </si>
  <si>
    <t xml:space="preserve">CA-2018-162075</t>
  </si>
  <si>
    <t xml:space="preserve">CA-2015-162992</t>
  </si>
  <si>
    <t xml:space="preserve">CA-2017-106397</t>
  </si>
  <si>
    <t xml:space="preserve">US-2017-150140</t>
  </si>
  <si>
    <t xml:space="preserve">CA-2015-116666</t>
  </si>
  <si>
    <t xml:space="preserve">CA-2018-148992</t>
  </si>
  <si>
    <t xml:space="preserve">CA-2017-140935</t>
  </si>
  <si>
    <t xml:space="preserve">CA-2015-157644</t>
  </si>
  <si>
    <t xml:space="preserve">US-2018-100398</t>
  </si>
  <si>
    <t xml:space="preserve">CA-2017-113082</t>
  </si>
  <si>
    <t xml:space="preserve">US-2018-110646</t>
  </si>
  <si>
    <t xml:space="preserve">CA-2018-120614</t>
  </si>
  <si>
    <t xml:space="preserve">US-2017-140172</t>
  </si>
  <si>
    <t xml:space="preserve">CA-2016-127754</t>
  </si>
  <si>
    <t xml:space="preserve">CA-2016-144274</t>
  </si>
  <si>
    <t xml:space="preserve">1/4 Fold Party Design Invitations &amp; White Envelopes, 24 8-1/2" X 11" Cards, 25 Env./Pack</t>
  </si>
  <si>
    <t xml:space="preserve">CA-2016-142930</t>
  </si>
  <si>
    <t xml:space="preserve">CA-2018-100622</t>
  </si>
  <si>
    <t xml:space="preserve">CA-2018-117156</t>
  </si>
  <si>
    <t xml:space="preserve">CA-2016-115399</t>
  </si>
  <si>
    <t xml:space="preserve">US-2015-157847</t>
  </si>
  <si>
    <t xml:space="preserve">CA-2016-115168</t>
  </si>
  <si>
    <t xml:space="preserve">CA-2015-109680</t>
  </si>
  <si>
    <t xml:space="preserve">CA-2017-167983</t>
  </si>
  <si>
    <t xml:space="preserve">CA-2016-145324</t>
  </si>
  <si>
    <t xml:space="preserve">CA-2016-153423</t>
  </si>
  <si>
    <t xml:space="preserve">US-2018-132675</t>
  </si>
  <si>
    <t xml:space="preserve">CA-2015-153808</t>
  </si>
  <si>
    <t xml:space="preserve">US-2017-112396</t>
  </si>
  <si>
    <t xml:space="preserve">CA-2015-141173</t>
  </si>
  <si>
    <t xml:space="preserve">CA-2018-156664</t>
  </si>
  <si>
    <t xml:space="preserve">CA-2016-140718</t>
  </si>
  <si>
    <t xml:space="preserve">CA-2015-119977</t>
  </si>
  <si>
    <t xml:space="preserve">US-2016-115343</t>
  </si>
  <si>
    <t xml:space="preserve">CA-2018-163671</t>
  </si>
  <si>
    <t xml:space="preserve">CA-2018-135909</t>
  </si>
  <si>
    <t xml:space="preserve">US-2018-114356</t>
  </si>
  <si>
    <t xml:space="preserve">CA-2016-125934</t>
  </si>
  <si>
    <t xml:space="preserve">CA-2016-158148</t>
  </si>
  <si>
    <t xml:space="preserve">CA-2015-120411</t>
  </si>
  <si>
    <t xml:space="preserve">CA-2017-158260</t>
  </si>
  <si>
    <t xml:space="preserve">CA-2018-101805</t>
  </si>
  <si>
    <t xml:space="preserve">US-2015-105137</t>
  </si>
  <si>
    <t xml:space="preserve">Hewlett-Packard Deskjet F4180 All-in-One Color Ink-jet - Printer / copier / scanner</t>
  </si>
  <si>
    <t xml:space="preserve">CA-2018-142489</t>
  </si>
  <si>
    <t xml:space="preserve">US-2017-141264</t>
  </si>
  <si>
    <t xml:space="preserve">CA-2018-126928</t>
  </si>
  <si>
    <t xml:space="preserve">Lexmark 20R1285 X6650 Wireless All-in-One Printer</t>
  </si>
  <si>
    <t xml:space="preserve">US-2016-107944</t>
  </si>
  <si>
    <t xml:space="preserve">CA-2017-135594</t>
  </si>
  <si>
    <t xml:space="preserve">US-2018-115252</t>
  </si>
  <si>
    <t xml:space="preserve">CA-2015-107398</t>
  </si>
  <si>
    <t xml:space="preserve">CA-2015-169642</t>
  </si>
  <si>
    <t xml:space="preserve">CA-2018-103968</t>
  </si>
  <si>
    <t xml:space="preserve">CA-2017-147256</t>
  </si>
  <si>
    <t xml:space="preserve">CA-2017-162159</t>
  </si>
  <si>
    <t xml:space="preserve">CA-2016-111038</t>
  </si>
  <si>
    <t xml:space="preserve">CA-2015-124723</t>
  </si>
  <si>
    <t xml:space="preserve">CA-2017-167241</t>
  </si>
  <si>
    <t xml:space="preserve">CA-2016-163237</t>
  </si>
  <si>
    <t xml:space="preserve">CA-2017-150483</t>
  </si>
  <si>
    <t xml:space="preserve">US-2017-126431</t>
  </si>
  <si>
    <t xml:space="preserve">CA-2017-139934</t>
  </si>
  <si>
    <t xml:space="preserve">CA-2016-109603</t>
  </si>
  <si>
    <t xml:space="preserve">CA-2018-160661</t>
  </si>
  <si>
    <t xml:space="preserve">CA-2018-102610</t>
  </si>
  <si>
    <t xml:space="preserve">US-2017-144057</t>
  </si>
  <si>
    <t xml:space="preserve">CA-2015-160276</t>
  </si>
  <si>
    <t xml:space="preserve">CA-2015-132983</t>
  </si>
  <si>
    <t xml:space="preserve">CA-2017-145709</t>
  </si>
  <si>
    <t xml:space="preserve">CA-2018-133928</t>
  </si>
  <si>
    <t xml:space="preserve">CA-2017-168032</t>
  </si>
  <si>
    <t xml:space="preserve">Nokia Lumia 1020</t>
  </si>
  <si>
    <t xml:space="preserve">CA-2016-143616</t>
  </si>
  <si>
    <t xml:space="preserve">US-2016-168704</t>
  </si>
  <si>
    <t xml:space="preserve">CA-2018-143252</t>
  </si>
  <si>
    <t xml:space="preserve">CA-2017-102134</t>
  </si>
  <si>
    <t xml:space="preserve">CA-2018-130036</t>
  </si>
  <si>
    <t xml:space="preserve">CA-2016-134117</t>
  </si>
  <si>
    <t xml:space="preserve">CA-2015-130918</t>
  </si>
  <si>
    <t xml:space="preserve">Acme Serrated Blade Letter Opener</t>
  </si>
  <si>
    <t xml:space="preserve">CA-2017-159023</t>
  </si>
  <si>
    <t xml:space="preserve">Okidata B401 Printer</t>
  </si>
  <si>
    <t xml:space="preserve">CA-2018-111717</t>
  </si>
  <si>
    <t xml:space="preserve">CA-2015-154592</t>
  </si>
  <si>
    <t xml:space="preserve">CA-2015-128622</t>
  </si>
  <si>
    <t xml:space="preserve">CA-2018-148355</t>
  </si>
  <si>
    <t xml:space="preserve">CA-2015-132913</t>
  </si>
  <si>
    <t xml:space="preserve">CA-2018-150910</t>
  </si>
  <si>
    <t xml:space="preserve">CA-2015-156790</t>
  </si>
  <si>
    <t xml:space="preserve">CA-2015-126480</t>
  </si>
  <si>
    <t xml:space="preserve">CA-2018-105620</t>
  </si>
  <si>
    <t xml:space="preserve">CA-2018-150266</t>
  </si>
  <si>
    <t xml:space="preserve">CA-2017-157280</t>
  </si>
  <si>
    <t xml:space="preserve">CA-2018-106691</t>
  </si>
  <si>
    <t xml:space="preserve">CA-2017-134180</t>
  </si>
  <si>
    <t xml:space="preserve">CA-2015-166730</t>
  </si>
  <si>
    <t xml:space="preserve">CA-2018-157469</t>
  </si>
  <si>
    <t xml:space="preserve">CA-2018-122308</t>
  </si>
  <si>
    <t xml:space="preserve">US-2015-149034</t>
  </si>
  <si>
    <t xml:space="preserve">CA-2018-159226</t>
  </si>
  <si>
    <t xml:space="preserve">CA-2018-156622</t>
  </si>
  <si>
    <t xml:space="preserve">CA-2015-119529</t>
  </si>
  <si>
    <t xml:space="preserve">CA-2016-150413</t>
  </si>
  <si>
    <t xml:space="preserve">CA-2015-108182</t>
  </si>
  <si>
    <t xml:space="preserve">CA-2017-110898</t>
  </si>
  <si>
    <t xml:space="preserve">CA-2016-123092</t>
  </si>
  <si>
    <t xml:space="preserve">US-2016-128587</t>
  </si>
  <si>
    <t xml:space="preserve">US-2018-139577</t>
  </si>
  <si>
    <t xml:space="preserve">CA-2018-159100</t>
  </si>
  <si>
    <t xml:space="preserve">CA-2015-109043</t>
  </si>
  <si>
    <t xml:space="preserve">US-2018-116491</t>
  </si>
  <si>
    <t xml:space="preserve">CA-2018-122763</t>
  </si>
  <si>
    <t xml:space="preserve">CA-2018-137785</t>
  </si>
  <si>
    <t xml:space="preserve">CA-2015-133389</t>
  </si>
  <si>
    <t xml:space="preserve">CA-2015-103807</t>
  </si>
  <si>
    <t xml:space="preserve">CA-2016-102855</t>
  </si>
  <si>
    <t xml:space="preserve">CA-2018-107825</t>
  </si>
  <si>
    <t xml:space="preserve">CA-2018-106047</t>
  </si>
  <si>
    <t xml:space="preserve">CA-2018-127803</t>
  </si>
  <si>
    <t xml:space="preserve">CA-2016-137071</t>
  </si>
  <si>
    <t xml:space="preserve">CA-2017-121447</t>
  </si>
  <si>
    <t xml:space="preserve">CA-2018-143084</t>
  </si>
  <si>
    <t xml:space="preserve">CA-2017-131639</t>
  </si>
  <si>
    <t xml:space="preserve">CA-2017-161361</t>
  </si>
  <si>
    <t xml:space="preserve">CA-2015-100706</t>
  </si>
  <si>
    <t xml:space="preserve">CA-2016-129525</t>
  </si>
  <si>
    <t xml:space="preserve">US-2017-141880</t>
  </si>
  <si>
    <t xml:space="preserve">CA-2016-165799</t>
  </si>
  <si>
    <t xml:space="preserve">CA-2017-102127</t>
  </si>
  <si>
    <t xml:space="preserve">US-2017-152415</t>
  </si>
  <si>
    <t xml:space="preserve">CA-2015-138198</t>
  </si>
  <si>
    <t xml:space="preserve">CA-2018-128041</t>
  </si>
  <si>
    <t xml:space="preserve">CA-2018-105823</t>
  </si>
  <si>
    <t xml:space="preserve">CA-2015-152268</t>
  </si>
  <si>
    <t xml:space="preserve">CA-2016-148873</t>
  </si>
  <si>
    <t xml:space="preserve">CA-2016-166492</t>
  </si>
  <si>
    <t xml:space="preserve">CA-2018-157420</t>
  </si>
  <si>
    <t xml:space="preserve">CA-2017-117121</t>
  </si>
  <si>
    <t xml:space="preserve">CA-2015-138177</t>
  </si>
  <si>
    <t xml:space="preserve">CA-2015-114335</t>
  </si>
  <si>
    <t xml:space="preserve">CA-2016-168760</t>
  </si>
  <si>
    <t xml:space="preserve">CA-2017-168830</t>
  </si>
  <si>
    <t xml:space="preserve">CA-2018-137463</t>
  </si>
  <si>
    <t xml:space="preserve">CA-2015-124513</t>
  </si>
  <si>
    <t xml:space="preserve">CA-2016-165554</t>
  </si>
  <si>
    <t xml:space="preserve">CA-2015-141838</t>
  </si>
  <si>
    <t xml:space="preserve">CA-2018-117009</t>
  </si>
  <si>
    <t xml:space="preserve">CA-2016-128993</t>
  </si>
  <si>
    <t xml:space="preserve">CA-2016-160227</t>
  </si>
  <si>
    <t xml:space="preserve">CA-2016-149097</t>
  </si>
  <si>
    <t xml:space="preserve">CA-2017-132304</t>
  </si>
  <si>
    <t xml:space="preserve">CA-2016-136420</t>
  </si>
  <si>
    <t xml:space="preserve">CA-2017-101623</t>
  </si>
  <si>
    <t xml:space="preserve">US-2015-151015</t>
  </si>
  <si>
    <t xml:space="preserve">CA-2018-152968</t>
  </si>
  <si>
    <t xml:space="preserve">CA-2017-150077</t>
  </si>
  <si>
    <t xml:space="preserve">CA-2017-106278</t>
  </si>
  <si>
    <t xml:space="preserve">CA-2018-147550</t>
  </si>
  <si>
    <t xml:space="preserve">CA-2016-136105</t>
  </si>
  <si>
    <t xml:space="preserve">CA-2017-142524</t>
  </si>
  <si>
    <t xml:space="preserve">CA-2015-136336</t>
  </si>
  <si>
    <t xml:space="preserve">US-2016-136259</t>
  </si>
  <si>
    <t xml:space="preserve">US-2015-124625</t>
  </si>
  <si>
    <t xml:space="preserve">CA-2017-108105</t>
  </si>
  <si>
    <t xml:space="preserve">CA-2018-166898</t>
  </si>
  <si>
    <t xml:space="preserve">CA-2018-169005</t>
  </si>
  <si>
    <t xml:space="preserve">CA-2016-104038</t>
  </si>
  <si>
    <t xml:space="preserve">CA-2017-126102</t>
  </si>
  <si>
    <t xml:space="preserve">CA-2017-143406</t>
  </si>
  <si>
    <t xml:space="preserve">CA-2016-150308</t>
  </si>
  <si>
    <t xml:space="preserve">CA-2017-131093</t>
  </si>
  <si>
    <t xml:space="preserve">US-2018-148831</t>
  </si>
  <si>
    <t xml:space="preserve">CA-2016-162950</t>
  </si>
  <si>
    <t xml:space="preserve">US-2016-132836</t>
  </si>
  <si>
    <t xml:space="preserve">US-2015-158365</t>
  </si>
  <si>
    <t xml:space="preserve">CA-2018-152933</t>
  </si>
  <si>
    <t xml:space="preserve">CA-2016-163181</t>
  </si>
  <si>
    <t xml:space="preserve">CA-2016-132941</t>
  </si>
  <si>
    <t xml:space="preserve">CA-2015-132010</t>
  </si>
  <si>
    <t xml:space="preserve">CA-2017-135461</t>
  </si>
  <si>
    <t xml:space="preserve">CA-2018-153045</t>
  </si>
  <si>
    <t xml:space="preserve">US-2017-155971</t>
  </si>
  <si>
    <t xml:space="preserve">Xerox Blank Computer Paper</t>
  </si>
  <si>
    <t xml:space="preserve">CA-2018-122007</t>
  </si>
  <si>
    <t xml:space="preserve">CA-2018-162250</t>
  </si>
  <si>
    <t xml:space="preserve">US-2017-158288</t>
  </si>
  <si>
    <t xml:space="preserve">CA-2017-128916</t>
  </si>
  <si>
    <t xml:space="preserve">CA-2016-157028</t>
  </si>
  <si>
    <t xml:space="preserve">CA-2018-112473</t>
  </si>
  <si>
    <t xml:space="preserve">US-2018-147655</t>
  </si>
  <si>
    <t xml:space="preserve">CA-2017-130911</t>
  </si>
  <si>
    <t xml:space="preserve">CA-2018-100055</t>
  </si>
  <si>
    <t xml:space="preserve">CA-2016-157805</t>
  </si>
  <si>
    <t xml:space="preserve">CA-2017-124254</t>
  </si>
  <si>
    <t xml:space="preserve">CA-2015-123400</t>
  </si>
  <si>
    <t xml:space="preserve">CA-2015-106971</t>
  </si>
  <si>
    <t xml:space="preserve">CA-2018-123029</t>
  </si>
  <si>
    <t xml:space="preserve">CA-2017-139409</t>
  </si>
  <si>
    <t xml:space="preserve">US-2018-166688</t>
  </si>
  <si>
    <t xml:space="preserve">CA-2016-126970</t>
  </si>
  <si>
    <t xml:space="preserve">US-2017-165505</t>
  </si>
  <si>
    <t xml:space="preserve">4009 Highlighters</t>
  </si>
  <si>
    <t xml:space="preserve">US-2015-157070</t>
  </si>
  <si>
    <t xml:space="preserve">US-2016-106873</t>
  </si>
  <si>
    <t xml:space="preserve">CA-2017-132990</t>
  </si>
  <si>
    <t xml:space="preserve">CA-2015-102645</t>
  </si>
  <si>
    <t xml:space="preserve">CA-2015-134215</t>
  </si>
  <si>
    <t xml:space="preserve">CA-2017-118934</t>
  </si>
  <si>
    <t xml:space="preserve">CA-2017-160108</t>
  </si>
  <si>
    <t xml:space="preserve">CA-2016-164007</t>
  </si>
  <si>
    <t xml:space="preserve">CA-2017-100300</t>
  </si>
  <si>
    <t xml:space="preserve">CA-2017-140571</t>
  </si>
  <si>
    <t xml:space="preserve">US-2017-155768</t>
  </si>
  <si>
    <t xml:space="preserve">CA-2018-119424</t>
  </si>
  <si>
    <t xml:space="preserve">CA-2017-118178</t>
  </si>
  <si>
    <t xml:space="preserve">CA-2017-166618</t>
  </si>
  <si>
    <t xml:space="preserve">CA-2018-156776</t>
  </si>
  <si>
    <t xml:space="preserve">Global Enterprise Series Seating Low-Back Swivel/Tilt Chairs</t>
  </si>
  <si>
    <t xml:space="preserve">US-2016-130512</t>
  </si>
  <si>
    <t xml:space="preserve">CA-2016-141810</t>
  </si>
  <si>
    <t xml:space="preserve">CA-2015-146843</t>
  </si>
  <si>
    <t xml:space="preserve">CA-2015-103310</t>
  </si>
  <si>
    <t xml:space="preserve">CA-2017-152688</t>
  </si>
  <si>
    <t xml:space="preserve">CA-2017-153836</t>
  </si>
  <si>
    <t xml:space="preserve">CA-2017-104689</t>
  </si>
  <si>
    <t xml:space="preserve">CA-2017-146423</t>
  </si>
  <si>
    <t xml:space="preserve">CA-2018-140781</t>
  </si>
  <si>
    <t xml:space="preserve">CA-2018-141747</t>
  </si>
  <si>
    <t xml:space="preserve">CA-2018-142776</t>
  </si>
  <si>
    <t xml:space="preserve">CA-2016-167479</t>
  </si>
  <si>
    <t xml:space="preserve">CA-2015-144071</t>
  </si>
  <si>
    <t xml:space="preserve">US-2018-120908</t>
  </si>
  <si>
    <t xml:space="preserve">Self-Adhesive Address Labels for Typewriters with Dispenser Box</t>
  </si>
  <si>
    <t xml:space="preserve">CA-2017-152646</t>
  </si>
  <si>
    <t xml:space="preserve">CA-2018-103765</t>
  </si>
  <si>
    <t xml:space="preserve">US-2018-118157</t>
  </si>
  <si>
    <t xml:space="preserve">US-2016-164238</t>
  </si>
  <si>
    <t xml:space="preserve">CA-2018-103212</t>
  </si>
  <si>
    <t xml:space="preserve">CA-2018-121160</t>
  </si>
  <si>
    <t xml:space="preserve">CA-2018-140515</t>
  </si>
  <si>
    <t xml:space="preserve">CA-2015-153619</t>
  </si>
  <si>
    <t xml:space="preserve">CA-2018-133718</t>
  </si>
  <si>
    <t xml:space="preserve">CA-2015-148383</t>
  </si>
  <si>
    <t xml:space="preserve">CA-2017-126732</t>
  </si>
  <si>
    <t xml:space="preserve">CA-2018-138156</t>
  </si>
  <si>
    <t xml:space="preserve">CA-2018-110310</t>
  </si>
  <si>
    <t xml:space="preserve">CA-2015-113271</t>
  </si>
  <si>
    <t xml:space="preserve">CA-2018-130106</t>
  </si>
  <si>
    <t xml:space="preserve">CA-2017-127761</t>
  </si>
  <si>
    <t xml:space="preserve">CA-2017-105354</t>
  </si>
  <si>
    <t xml:space="preserve">CA-2018-155712</t>
  </si>
  <si>
    <t xml:space="preserve">CA-2018-102309</t>
  </si>
  <si>
    <t xml:space="preserve">CA-2015-168368</t>
  </si>
  <si>
    <t xml:space="preserve">CA-2018-167976</t>
  </si>
  <si>
    <t xml:space="preserve">CA-2018-111388</t>
  </si>
  <si>
    <t xml:space="preserve">CA-2016-124499</t>
  </si>
  <si>
    <t xml:space="preserve">US-2018-128118</t>
  </si>
  <si>
    <t xml:space="preserve">CA-2015-125759</t>
  </si>
  <si>
    <t xml:space="preserve">CA-2016-151869</t>
  </si>
  <si>
    <t xml:space="preserve">US-2018-102183</t>
  </si>
  <si>
    <t xml:space="preserve">CA-2017-100510</t>
  </si>
  <si>
    <t xml:space="preserve">CA-2018-146983</t>
  </si>
  <si>
    <t xml:space="preserve">US-2015-134054</t>
  </si>
  <si>
    <t xml:space="preserve">CA-2017-113236</t>
  </si>
  <si>
    <t xml:space="preserve">CA-2018-122539</t>
  </si>
  <si>
    <t xml:space="preserve">CA-2017-166772</t>
  </si>
  <si>
    <t xml:space="preserve">US-2018-152898</t>
  </si>
  <si>
    <t xml:space="preserve">CA-2017-160486</t>
  </si>
  <si>
    <t xml:space="preserve">CA-2018-102218</t>
  </si>
  <si>
    <t xml:space="preserve">CA-2015-161032</t>
  </si>
  <si>
    <t xml:space="preserve">CA-2016-102778</t>
  </si>
  <si>
    <t xml:space="preserve">CA-2018-154011</t>
  </si>
  <si>
    <t xml:space="preserve">US-2018-165456</t>
  </si>
  <si>
    <t xml:space="preserve">CA-2015-111857</t>
  </si>
  <si>
    <t xml:space="preserve">CA-2015-163650</t>
  </si>
  <si>
    <t xml:space="preserve">CA-2018-124114</t>
  </si>
  <si>
    <t xml:space="preserve">US-2018-116505</t>
  </si>
  <si>
    <t xml:space="preserve">CA-2018-161340</t>
  </si>
  <si>
    <t xml:space="preserve">US-2016-163433</t>
  </si>
  <si>
    <t xml:space="preserve">CA-2016-137603</t>
  </si>
  <si>
    <t xml:space="preserve">CA-2015-128237</t>
  </si>
  <si>
    <t xml:space="preserve">US-2017-102141</t>
  </si>
  <si>
    <t xml:space="preserve">CA-2018-148642</t>
  </si>
  <si>
    <t xml:space="preserve">CA-2016-111948</t>
  </si>
  <si>
    <t xml:space="preserve">CA-2017-161907</t>
  </si>
  <si>
    <t xml:space="preserve">CA-2018-124940</t>
  </si>
  <si>
    <t xml:space="preserve">US-2018-108343</t>
  </si>
  <si>
    <t xml:space="preserve">Office Star - Task Chair with Contemporary Loop Arms</t>
  </si>
  <si>
    <t xml:space="preserve">US-2017-111563</t>
  </si>
  <si>
    <t xml:space="preserve">CA-2018-121853</t>
  </si>
  <si>
    <t xml:space="preserve">US-2018-130687</t>
  </si>
  <si>
    <t xml:space="preserve">CA-2016-164497</t>
  </si>
  <si>
    <t xml:space="preserve">US-2016-153283</t>
  </si>
  <si>
    <t xml:space="preserve">CA-2017-108056</t>
  </si>
  <si>
    <t xml:space="preserve">CA-2018-127726</t>
  </si>
  <si>
    <t xml:space="preserve">CA-2018-110198</t>
  </si>
  <si>
    <t xml:space="preserve">CA-2018-130715</t>
  </si>
  <si>
    <t xml:space="preserve">CA-2015-155264</t>
  </si>
  <si>
    <t xml:space="preserve">CA-2017-119123</t>
  </si>
  <si>
    <t xml:space="preserve">CA-2018-109085</t>
  </si>
  <si>
    <t xml:space="preserve">CA-2017-114860</t>
  </si>
  <si>
    <t xml:space="preserve">CA-2017-159009</t>
  </si>
  <si>
    <t xml:space="preserve">CA-2018-148411</t>
  </si>
  <si>
    <t xml:space="preserve">CA-2016-110324</t>
  </si>
  <si>
    <t xml:space="preserve">CA-2017-168046</t>
  </si>
  <si>
    <t xml:space="preserve">CA-2018-111591</t>
  </si>
  <si>
    <t xml:space="preserve">US-2015-166828</t>
  </si>
  <si>
    <t xml:space="preserve">CA-2015-108147</t>
  </si>
  <si>
    <t xml:space="preserve">CA-2017-154998</t>
  </si>
  <si>
    <t xml:space="preserve">CA-2018-113460</t>
  </si>
  <si>
    <t xml:space="preserve">CA-2016-111339</t>
  </si>
  <si>
    <t xml:space="preserve">CA-2018-102820</t>
  </si>
  <si>
    <t xml:space="preserve">CA-2017-149671</t>
  </si>
  <si>
    <t xml:space="preserve">CA-2016-126347</t>
  </si>
  <si>
    <t xml:space="preserve">CA-2018-108756</t>
  </si>
  <si>
    <t xml:space="preserve">CA-2018-155362</t>
  </si>
  <si>
    <t xml:space="preserve">CA-2017-117625</t>
  </si>
  <si>
    <t xml:space="preserve">Grip Seal Envelopes</t>
  </si>
  <si>
    <t xml:space="preserve">CA-2015-154158</t>
  </si>
  <si>
    <t xml:space="preserve">CA-2018-100433</t>
  </si>
  <si>
    <t xml:space="preserve">CA-2018-163097</t>
  </si>
  <si>
    <t xml:space="preserve">US-2018-127292</t>
  </si>
  <si>
    <t xml:space="preserve">CA-2016-163734</t>
  </si>
  <si>
    <t xml:space="preserve">CA-2018-162474</t>
  </si>
  <si>
    <t xml:space="preserve">CA-2016-130848</t>
  </si>
  <si>
    <t xml:space="preserve">CA-2015-125997</t>
  </si>
  <si>
    <t xml:space="preserve">CA-2017-103128</t>
  </si>
  <si>
    <t xml:space="preserve">CA-2016-167696</t>
  </si>
  <si>
    <t xml:space="preserve">CA-2015-159814</t>
  </si>
  <si>
    <t xml:space="preserve">CA-2017-105459</t>
  </si>
  <si>
    <t xml:space="preserve">CA-2018-141663</t>
  </si>
  <si>
    <t xml:space="preserve">CA-2015-152618</t>
  </si>
  <si>
    <t xml:space="preserve">CA-2018-162789</t>
  </si>
  <si>
    <t xml:space="preserve">US-2018-110149</t>
  </si>
  <si>
    <t xml:space="preserve">CA-2017-108959</t>
  </si>
  <si>
    <t xml:space="preserve">CA-2016-164777</t>
  </si>
  <si>
    <t xml:space="preserve">CA-2017-132017</t>
  </si>
  <si>
    <t xml:space="preserve">CA-2016-127824</t>
  </si>
  <si>
    <t xml:space="preserve">CA-2015-148285</t>
  </si>
  <si>
    <t xml:space="preserve">CA-2018-152926</t>
  </si>
  <si>
    <t xml:space="preserve">CA-2015-145254</t>
  </si>
  <si>
    <t xml:space="preserve">CA-2015-116246</t>
  </si>
  <si>
    <t xml:space="preserve">CA-2017-160479</t>
  </si>
  <si>
    <t xml:space="preserve">CA-2015-167486</t>
  </si>
  <si>
    <t xml:space="preserve">CA-2015-152100</t>
  </si>
  <si>
    <t xml:space="preserve">CA-2016-166219</t>
  </si>
  <si>
    <t xml:space="preserve">CA-2016-111864</t>
  </si>
  <si>
    <t xml:space="preserve">CA-2016-119627</t>
  </si>
  <si>
    <t xml:space="preserve">CA-2016-160787</t>
  </si>
  <si>
    <t xml:space="preserve">CA-2018-107853</t>
  </si>
  <si>
    <t xml:space="preserve">CA-2018-126144</t>
  </si>
  <si>
    <t xml:space="preserve">US-2015-154655</t>
  </si>
  <si>
    <t xml:space="preserve">CA-2015-100391</t>
  </si>
  <si>
    <t xml:space="preserve">CA-2015-165477</t>
  </si>
  <si>
    <t xml:space="preserve">CA-2018-165904</t>
  </si>
  <si>
    <t xml:space="preserve">CA-2016-104052</t>
  </si>
  <si>
    <t xml:space="preserve">CA-2016-168277</t>
  </si>
  <si>
    <t xml:space="preserve">CA-2017-158617</t>
  </si>
  <si>
    <t xml:space="preserve">CA-2018-136882</t>
  </si>
  <si>
    <t xml:space="preserve">US-2017-148957</t>
  </si>
  <si>
    <t xml:space="preserve">CA-2015-140032</t>
  </si>
  <si>
    <t xml:space="preserve">CA-2018-145506</t>
  </si>
  <si>
    <t xml:space="preserve">CA-2016-129546</t>
  </si>
  <si>
    <t xml:space="preserve">CA-2017-140977</t>
  </si>
  <si>
    <t xml:space="preserve">Penpower WorldCard Pro Card Scanner</t>
  </si>
  <si>
    <t xml:space="preserve">CA-2018-151855</t>
  </si>
  <si>
    <t xml:space="preserve">Sony 8GB Class 10 Micro SDHC R40 Memory Card</t>
  </si>
  <si>
    <t xml:space="preserve">CA-2015-138240</t>
  </si>
  <si>
    <t xml:space="preserve">CA-2015-101833</t>
  </si>
  <si>
    <t xml:space="preserve">CA-2015-100867</t>
  </si>
  <si>
    <t xml:space="preserve">US-2018-109610</t>
  </si>
  <si>
    <t xml:space="preserve">CA-2015-156545</t>
  </si>
  <si>
    <t xml:space="preserve">CA-2015-109127</t>
  </si>
  <si>
    <t xml:space="preserve">CA-2017-126858</t>
  </si>
  <si>
    <t xml:space="preserve">CA-2018-102925</t>
  </si>
  <si>
    <t xml:space="preserve">CA-2016-100818</t>
  </si>
  <si>
    <t xml:space="preserve">CA-2015-126193</t>
  </si>
  <si>
    <t xml:space="preserve">CA-2018-150504</t>
  </si>
  <si>
    <t xml:space="preserve">CA-2016-158351</t>
  </si>
  <si>
    <t xml:space="preserve">CA-2015-122679</t>
  </si>
  <si>
    <t xml:space="preserve">CA-2017-164770</t>
  </si>
  <si>
    <t xml:space="preserve">CA-2018-130505</t>
  </si>
  <si>
    <t xml:space="preserve">US-2018-125213</t>
  </si>
  <si>
    <t xml:space="preserve">CA-2016-156566</t>
  </si>
  <si>
    <t xml:space="preserve">US-2017-102232</t>
  </si>
  <si>
    <t xml:space="preserve">CA-2018-111738</t>
  </si>
  <si>
    <t xml:space="preserve">CA-2018-163188</t>
  </si>
  <si>
    <t xml:space="preserve">CA-2017-105207</t>
  </si>
  <si>
    <t xml:space="preserve">US-2017-123610</t>
  </si>
  <si>
    <t xml:space="preserve">CA-2018-118213</t>
  </si>
  <si>
    <t xml:space="preserve">CA-2017-149237</t>
  </si>
  <si>
    <t xml:space="preserve">US-2016-158589</t>
  </si>
  <si>
    <t xml:space="preserve">CA-2017-101329</t>
  </si>
  <si>
    <t xml:space="preserve">CA-2017-113607</t>
  </si>
  <si>
    <t xml:space="preserve">CA-2015-149104</t>
  </si>
  <si>
    <t xml:space="preserve">CA-2017-105263</t>
  </si>
  <si>
    <t xml:space="preserve">CA-2015-130575</t>
  </si>
  <si>
    <t xml:space="preserve">CA-2018-142461</t>
  </si>
  <si>
    <t xml:space="preserve">CA-2017-125220</t>
  </si>
  <si>
    <t xml:space="preserve">CA-2015-100293</t>
  </si>
  <si>
    <t xml:space="preserve">CA-2015-154165</t>
  </si>
  <si>
    <t xml:space="preserve">CA-2016-123939</t>
  </si>
  <si>
    <t xml:space="preserve">US-2018-104451</t>
  </si>
  <si>
    <t xml:space="preserve">CA-2017-101189</t>
  </si>
  <si>
    <t xml:space="preserve">CA-2015-169446</t>
  </si>
  <si>
    <t xml:space="preserve">RCA ViSYS 25425RE1 Corded phone</t>
  </si>
  <si>
    <t xml:space="preserve">CA-2018-156958</t>
  </si>
  <si>
    <t xml:space="preserve">CA-2018-101637</t>
  </si>
  <si>
    <t xml:space="preserve">CA-2018-111759</t>
  </si>
  <si>
    <t xml:space="preserve">CA-2018-102729</t>
  </si>
  <si>
    <t xml:space="preserve">CA-2017-116596</t>
  </si>
  <si>
    <t xml:space="preserve">CA-2018-124191</t>
  </si>
  <si>
    <t xml:space="preserve">CA-2017-148747</t>
  </si>
  <si>
    <t xml:space="preserve">US-2018-169488</t>
  </si>
  <si>
    <t xml:space="preserve">CA-2016-135727</t>
  </si>
  <si>
    <t xml:space="preserve">CA-2016-135251</t>
  </si>
  <si>
    <t xml:space="preserve">CA-2015-166590</t>
  </si>
  <si>
    <t xml:space="preserve">CA-2017-131744</t>
  </si>
  <si>
    <t xml:space="preserve">CA-2016-160864</t>
  </si>
  <si>
    <t xml:space="preserve">CA-2016-147690</t>
  </si>
  <si>
    <t xml:space="preserve">CA-2016-163923</t>
  </si>
  <si>
    <t xml:space="preserve">CA-2017-125724</t>
  </si>
  <si>
    <t xml:space="preserve">CA-2016-111612</t>
  </si>
  <si>
    <t xml:space="preserve">CA-2016-156853</t>
  </si>
  <si>
    <t xml:space="preserve">CA-2015-103086</t>
  </si>
  <si>
    <t xml:space="preserve">CA-2017-129280</t>
  </si>
  <si>
    <t xml:space="preserve">Cisco 8961 IP Phone Charcoal</t>
  </si>
  <si>
    <t xml:space="preserve">CA-2016-161242</t>
  </si>
  <si>
    <t xml:space="preserve">CA-2015-130428</t>
  </si>
  <si>
    <t xml:space="preserve">CA-2018-104388</t>
  </si>
  <si>
    <t xml:space="preserve">CA-2016-113131</t>
  </si>
  <si>
    <t xml:space="preserve">CA-2016-148495</t>
  </si>
  <si>
    <t xml:space="preserve">CA-2016-143147</t>
  </si>
  <si>
    <t xml:space="preserve">CA-2018-152975</t>
  </si>
  <si>
    <t xml:space="preserve">CA-2017-107475</t>
  </si>
  <si>
    <t xml:space="preserve">CA-2018-116127</t>
  </si>
  <si>
    <t xml:space="preserve">CA-2018-132584</t>
  </si>
  <si>
    <t xml:space="preserve">CA-2017-160598</t>
  </si>
  <si>
    <t xml:space="preserve">CA-2017-108630</t>
  </si>
  <si>
    <t xml:space="preserve">US-2018-129203</t>
  </si>
  <si>
    <t xml:space="preserve">CA-2018-110940</t>
  </si>
  <si>
    <t xml:space="preserve">CA-2015-119172</t>
  </si>
  <si>
    <t xml:space="preserve">US-2017-105452</t>
  </si>
  <si>
    <t xml:space="preserve">CA-2018-108931</t>
  </si>
  <si>
    <t xml:space="preserve">CA-2018-104619</t>
  </si>
  <si>
    <t xml:space="preserve">CA-2016-149517</t>
  </si>
  <si>
    <t xml:space="preserve">CA-2016-116841</t>
  </si>
  <si>
    <t xml:space="preserve">CA-2018-107797</t>
  </si>
  <si>
    <t xml:space="preserve">CA-2017-117604</t>
  </si>
  <si>
    <t xml:space="preserve">CA-2015-130155</t>
  </si>
  <si>
    <t xml:space="preserve">CA-2017-129861</t>
  </si>
  <si>
    <t xml:space="preserve">CA-2016-138625</t>
  </si>
  <si>
    <t xml:space="preserve">Eureka Hand Vacuum, Bagless</t>
  </si>
  <si>
    <t xml:space="preserve">US-2018-122672</t>
  </si>
  <si>
    <t xml:space="preserve">CA-2018-117128</t>
  </si>
  <si>
    <t xml:space="preserve">CA-2017-130638</t>
  </si>
  <si>
    <t xml:space="preserve">CA-2018-144365</t>
  </si>
  <si>
    <t xml:space="preserve">CA-2017-110086</t>
  </si>
  <si>
    <t xml:space="preserve">CA-2015-128524</t>
  </si>
  <si>
    <t xml:space="preserve">CA-2017-140256</t>
  </si>
  <si>
    <t xml:space="preserve">CA-2018-160633</t>
  </si>
  <si>
    <t xml:space="preserve">CA-2015-115133</t>
  </si>
  <si>
    <t xml:space="preserve">CA-2018-137449</t>
  </si>
  <si>
    <t xml:space="preserve">CA-2018-103520</t>
  </si>
  <si>
    <t xml:space="preserve">CA-2015-139283</t>
  </si>
  <si>
    <t xml:space="preserve">CA-2015-118192</t>
  </si>
  <si>
    <t xml:space="preserve">CA-2017-168844</t>
  </si>
  <si>
    <t xml:space="preserve">CA-2018-154809</t>
  </si>
  <si>
    <t xml:space="preserve">CA-2015-151330</t>
  </si>
  <si>
    <t xml:space="preserve">CA-2015-124702</t>
  </si>
  <si>
    <t xml:space="preserve">US-2018-125808</t>
  </si>
  <si>
    <t xml:space="preserve">CA-2016-116638</t>
  </si>
  <si>
    <t xml:space="preserve">CA-2015-104563</t>
  </si>
  <si>
    <t xml:space="preserve">US-2018-107979</t>
  </si>
  <si>
    <t xml:space="preserve">CA-2015-150518</t>
  </si>
  <si>
    <t xml:space="preserve">CA-2017-107104</t>
  </si>
  <si>
    <t xml:space="preserve">CA-2018-161893</t>
  </si>
  <si>
    <t xml:space="preserve">CA-2015-156160</t>
  </si>
  <si>
    <t xml:space="preserve">CA-2015-100860</t>
  </si>
  <si>
    <t xml:space="preserve">CA-2017-160717</t>
  </si>
  <si>
    <t xml:space="preserve">CA-2018-132619</t>
  </si>
  <si>
    <t xml:space="preserve">US-2016-120957</t>
  </si>
  <si>
    <t xml:space="preserve">CA-2018-157448</t>
  </si>
  <si>
    <t xml:space="preserve">CA-2017-126270</t>
  </si>
  <si>
    <t xml:space="preserve">CA-2018-145275</t>
  </si>
  <si>
    <t xml:space="preserve">CA-2016-133396</t>
  </si>
  <si>
    <t xml:space="preserve">US-2018-140312</t>
  </si>
  <si>
    <t xml:space="preserve">CA-2017-114867</t>
  </si>
  <si>
    <t xml:space="preserve">LG G2</t>
  </si>
  <si>
    <t xml:space="preserve">US-2015-164644</t>
  </si>
  <si>
    <t xml:space="preserve">CA-2017-137393</t>
  </si>
  <si>
    <t xml:space="preserve">US-2015-120175</t>
  </si>
  <si>
    <t xml:space="preserve">CA-2017-144785</t>
  </si>
  <si>
    <t xml:space="preserve">CA-2016-130113</t>
  </si>
  <si>
    <t xml:space="preserve">CA-2018-122770</t>
  </si>
  <si>
    <t xml:space="preserve">CA-2018-118668</t>
  </si>
  <si>
    <t xml:space="preserve">CA-2018-116498</t>
  </si>
  <si>
    <t xml:space="preserve">US-2018-130603</t>
  </si>
  <si>
    <t xml:space="preserve">US-2018-135986</t>
  </si>
  <si>
    <t xml:space="preserve">CA-2018-140536</t>
  </si>
  <si>
    <t xml:space="preserve">CA-2016-130183</t>
  </si>
  <si>
    <t xml:space="preserve">CA-2016-107902</t>
  </si>
  <si>
    <t xml:space="preserve">CA-2018-130148</t>
  </si>
  <si>
    <t xml:space="preserve">US-2017-151260</t>
  </si>
  <si>
    <t xml:space="preserve">CA-2015-144281</t>
  </si>
  <si>
    <t xml:space="preserve">CA-2017-122511</t>
  </si>
  <si>
    <t xml:space="preserve">CA-2018-154116</t>
  </si>
  <si>
    <t xml:space="preserve">CA-2017-105291</t>
  </si>
  <si>
    <t xml:space="preserve">CA-2018-147032</t>
  </si>
  <si>
    <t xml:space="preserve">CA-2018-125990</t>
  </si>
  <si>
    <t xml:space="preserve">CA-2017-161746</t>
  </si>
  <si>
    <t xml:space="preserve">CA-2015-114251</t>
  </si>
  <si>
    <t xml:space="preserve">CA-2017-116379</t>
  </si>
  <si>
    <t xml:space="preserve">US-2017-144477</t>
  </si>
  <si>
    <t xml:space="preserve">CA-2017-108210</t>
  </si>
  <si>
    <t xml:space="preserve">CA-2018-166835</t>
  </si>
  <si>
    <t xml:space="preserve">CA-2017-119641</t>
  </si>
  <si>
    <t xml:space="preserve">CA-2017-105781</t>
  </si>
  <si>
    <t xml:space="preserve">CA-2015-101364</t>
  </si>
  <si>
    <t xml:space="preserve">CA-2016-117898</t>
  </si>
  <si>
    <t xml:space="preserve">CA-2018-142293</t>
  </si>
  <si>
    <t xml:space="preserve">CA-2018-167395</t>
  </si>
  <si>
    <t xml:space="preserve">CA-2015-111962</t>
  </si>
  <si>
    <t xml:space="preserve">CA-2018-124261</t>
  </si>
  <si>
    <t xml:space="preserve">CA-2015-114321</t>
  </si>
  <si>
    <t xml:space="preserve">CA-2015-128062</t>
  </si>
  <si>
    <t xml:space="preserve">US-2016-100069</t>
  </si>
  <si>
    <t xml:space="preserve">CA-2018-129294</t>
  </si>
  <si>
    <t xml:space="preserve">CA-2016-117086</t>
  </si>
  <si>
    <t xml:space="preserve">CA-2018-131303</t>
  </si>
  <si>
    <t xml:space="preserve">CA-2017-137127</t>
  </si>
  <si>
    <t xml:space="preserve">CA-2018-141782</t>
  </si>
  <si>
    <t xml:space="preserve">CA-2018-137505</t>
  </si>
  <si>
    <t xml:space="preserve">US-2015-140914</t>
  </si>
  <si>
    <t xml:space="preserve">CA-2017-158358</t>
  </si>
  <si>
    <t xml:space="preserve">CA-2017-113390</t>
  </si>
  <si>
    <t xml:space="preserve">US-2017-158680</t>
  </si>
  <si>
    <t xml:space="preserve">CA-2018-113705</t>
  </si>
  <si>
    <t xml:space="preserve">CA-2017-146913</t>
  </si>
  <si>
    <t xml:space="preserve">CA-2018-159135</t>
  </si>
  <si>
    <t xml:space="preserve">CA-2015-121762</t>
  </si>
  <si>
    <t xml:space="preserve">CA-2015-123855</t>
  </si>
  <si>
    <t xml:space="preserve">CA-2018-101959</t>
  </si>
  <si>
    <t xml:space="preserve">CA-2018-102659</t>
  </si>
  <si>
    <t xml:space="preserve">CA-2018-142328</t>
  </si>
  <si>
    <t xml:space="preserve">CA-2017-123533</t>
  </si>
  <si>
    <t xml:space="preserve">CA-2017-104983</t>
  </si>
  <si>
    <t xml:space="preserve">CA-2017-160234</t>
  </si>
  <si>
    <t xml:space="preserve">CA-2015-169019</t>
  </si>
  <si>
    <t xml:space="preserve">CA-2017-153178</t>
  </si>
  <si>
    <t xml:space="preserve">CA-2016-149748</t>
  </si>
  <si>
    <t xml:space="preserve">CA-2016-155635</t>
  </si>
  <si>
    <t xml:space="preserve">US-2015-114377</t>
  </si>
  <si>
    <t xml:space="preserve">CA-2018-144491</t>
  </si>
  <si>
    <t xml:space="preserve">CA-2015-127166</t>
  </si>
  <si>
    <t xml:space="preserve">CA-2017-125920</t>
  </si>
  <si>
    <t xml:space="preserve">CA-2016-128608</t>
  </si>
  <si>
    <t xml:space="preserve">CA-2018-137918</t>
  </si>
  <si>
    <t xml:space="preserve">CA-2016-122973</t>
  </si>
  <si>
    <t xml:space="preserve">CA-2017-136322</t>
  </si>
  <si>
    <t xml:space="preserve">CA-2018-107209</t>
  </si>
  <si>
    <t xml:space="preserve">CA-2018-145093</t>
  </si>
  <si>
    <t xml:space="preserve">US-2015-139640</t>
  </si>
  <si>
    <t xml:space="preserve">CA-2017-117583</t>
  </si>
  <si>
    <t xml:space="preserve">CA-2016-162201</t>
  </si>
  <si>
    <t xml:space="preserve">US-2015-164406</t>
  </si>
  <si>
    <t xml:space="preserve">CA-2018-169999</t>
  </si>
  <si>
    <t xml:space="preserve">US-2018-152842</t>
  </si>
  <si>
    <t xml:space="preserve">CA-2015-113257</t>
  </si>
  <si>
    <t xml:space="preserve">CA-2015-133963</t>
  </si>
  <si>
    <t xml:space="preserve">CA-2018-130302</t>
  </si>
  <si>
    <t xml:space="preserve">CA-2017-126627</t>
  </si>
  <si>
    <t xml:space="preserve">US-2017-125402</t>
  </si>
  <si>
    <t xml:space="preserve">CA-2015-163867</t>
  </si>
  <si>
    <t xml:space="preserve">CA-2018-169327</t>
  </si>
  <si>
    <t xml:space="preserve">CA-2015-142979</t>
  </si>
  <si>
    <t xml:space="preserve">CA-2017-158155</t>
  </si>
  <si>
    <t xml:space="preserve">CA-2018-138870</t>
  </si>
  <si>
    <t xml:space="preserve">CA-2015-120950</t>
  </si>
  <si>
    <t xml:space="preserve">CA-2016-164301</t>
  </si>
  <si>
    <t xml:space="preserve">CA-2018-113278</t>
  </si>
  <si>
    <t xml:space="preserve">US-2016-116981</t>
  </si>
  <si>
    <t xml:space="preserve">CA-2015-114195</t>
  </si>
  <si>
    <t xml:space="preserve">CA-2018-146269</t>
  </si>
  <si>
    <t xml:space="preserve">CA-2017-100587</t>
  </si>
  <si>
    <t xml:space="preserve">CA-2017-166653</t>
  </si>
  <si>
    <t xml:space="preserve">CA-2016-130855</t>
  </si>
  <si>
    <t xml:space="preserve">US-2018-166324</t>
  </si>
  <si>
    <t xml:space="preserve">CA-2017-122581</t>
  </si>
  <si>
    <t xml:space="preserve">CA-2016-104297</t>
  </si>
  <si>
    <t xml:space="preserve">CA-2015-153927</t>
  </si>
  <si>
    <t xml:space="preserve">CA-2015-112291</t>
  </si>
  <si>
    <t xml:space="preserve">CA-2015-146997</t>
  </si>
  <si>
    <t xml:space="preserve">CA-2018-169607</t>
  </si>
  <si>
    <t xml:space="preserve">CA-2016-127544</t>
  </si>
  <si>
    <t xml:space="preserve">CA-2018-166499</t>
  </si>
  <si>
    <t xml:space="preserve">US-2017-115441</t>
  </si>
  <si>
    <t xml:space="preserve">CA-2015-115049</t>
  </si>
  <si>
    <t xml:space="preserve">CA-2015-156342</t>
  </si>
  <si>
    <t xml:space="preserve">CA-2017-112830</t>
  </si>
  <si>
    <t xml:space="preserve">US-2015-117380</t>
  </si>
  <si>
    <t xml:space="preserve">CA-2018-117646</t>
  </si>
  <si>
    <t xml:space="preserve">CA-2015-122609</t>
  </si>
  <si>
    <t xml:space="preserve">US-2016-129007</t>
  </si>
  <si>
    <t xml:space="preserve">US-2015-157231</t>
  </si>
  <si>
    <t xml:space="preserve">CA-2016-132388</t>
  </si>
  <si>
    <t xml:space="preserve">CA-2018-160927</t>
  </si>
  <si>
    <t xml:space="preserve">CA-2016-105508</t>
  </si>
  <si>
    <t xml:space="preserve">CA-2017-149272</t>
  </si>
  <si>
    <t xml:space="preserve">CA-2015-111360</t>
  </si>
  <si>
    <t xml:space="preserve">US-2018-162124</t>
  </si>
  <si>
    <t xml:space="preserve">CA-2016-159534</t>
  </si>
  <si>
    <t xml:space="preserve">CA-2017-129630</t>
  </si>
  <si>
    <t xml:space="preserve">CA-2016-104948</t>
  </si>
  <si>
    <t xml:space="preserve">CA-2015-166555</t>
  </si>
  <si>
    <t xml:space="preserve">CA-2017-114405</t>
  </si>
  <si>
    <t xml:space="preserve">Eldon Jumbo ProFile Portable File Boxes Graphite/Black</t>
  </si>
  <si>
    <t xml:space="preserve">CA-2018-132955</t>
  </si>
  <si>
    <t xml:space="preserve">CA-2017-164889</t>
  </si>
  <si>
    <t xml:space="preserve">CA-2017-169824</t>
  </si>
  <si>
    <t xml:space="preserve">CA-2018-164028</t>
  </si>
  <si>
    <t xml:space="preserve">CA-2015-143371</t>
  </si>
  <si>
    <t xml:space="preserve">CA-2016-145415</t>
  </si>
  <si>
    <t xml:space="preserve">CA-2015-111157</t>
  </si>
  <si>
    <t xml:space="preserve">CA-2018-121559</t>
  </si>
  <si>
    <t xml:space="preserve">CA-2016-141593</t>
  </si>
  <si>
    <t xml:space="preserve">US-2015-143287</t>
  </si>
  <si>
    <t xml:space="preserve">CA-2018-137421</t>
  </si>
  <si>
    <t xml:space="preserve">CA-2018-141446</t>
  </si>
  <si>
    <t xml:space="preserve">CA-2016-168088</t>
  </si>
  <si>
    <t xml:space="preserve">CA-2016-143700</t>
  </si>
  <si>
    <t xml:space="preserve">CA-2017-146374</t>
  </si>
  <si>
    <t xml:space="preserve">CA-2018-153871</t>
  </si>
  <si>
    <t xml:space="preserve">CA-2016-103772</t>
  </si>
  <si>
    <t xml:space="preserve">CA-2017-130225</t>
  </si>
  <si>
    <t xml:space="preserve">US-2017-103674</t>
  </si>
  <si>
    <t xml:space="preserve">US-2016-151435</t>
  </si>
  <si>
    <t xml:space="preserve">CA-2018-163566</t>
  </si>
  <si>
    <t xml:space="preserve">US-2017-157728</t>
  </si>
  <si>
    <t xml:space="preserve">CA-2016-100251</t>
  </si>
  <si>
    <t xml:space="preserve">CA-2017-125794</t>
  </si>
  <si>
    <t xml:space="preserve">CA-2018-163629</t>
  </si>
  <si>
    <t xml:space="preserve">CA-2015-110422</t>
  </si>
  <si>
    <t xml:space="preserve">CA-2018-121258</t>
  </si>
  <si>
    <t xml:space="preserve">CA-2018-119914</t>
  </si>
  <si>
    <t xml:space="preserve">Regional Manager (sample/placeholder)</t>
  </si>
  <si>
    <t xml:space="preserve">Range</t>
  </si>
  <si>
    <t xml:space="preserve">Manager A</t>
  </si>
  <si>
    <t xml:space="preserve">No Discount</t>
  </si>
  <si>
    <t xml:space="preserve">0%</t>
  </si>
  <si>
    <t xml:space="preserve">Manager B</t>
  </si>
  <si>
    <t xml:space="preserve">Low</t>
  </si>
  <si>
    <t xml:space="preserve">1-19%</t>
  </si>
  <si>
    <t xml:space="preserve">Manager C</t>
  </si>
  <si>
    <t xml:space="preserve">Medium</t>
  </si>
  <si>
    <t xml:space="preserve">20-39%</t>
  </si>
  <si>
    <t xml:space="preserve">Manager D</t>
  </si>
  <si>
    <t xml:space="preserve">High</t>
  </si>
  <si>
    <t xml:space="preserve">40%+</t>
  </si>
  <si>
    <t xml:space="preserve">Note: manager names are illustrative placeholders used to demonstrate INDEX/MATCH lookups, not real staff.</t>
  </si>
  <si>
    <t xml:space="preserve">Sales &amp; Profit by Category</t>
  </si>
  <si>
    <t xml:space="preserve">Profit Margin %</t>
  </si>
  <si>
    <t xml:space="preserve">Sales &amp; Profit by Region</t>
  </si>
  <si>
    <t xml:space="preserve">Sales &amp; Profit by Segment</t>
  </si>
  <si>
    <t xml:space="preserve">Profit Margin by Discount Tier (key finding)</t>
  </si>
  <si>
    <t xml:space="preserve">Low (1-19%)</t>
  </si>
  <si>
    <t xml:space="preserve">Medium (20-39%)</t>
  </si>
  <si>
    <t xml:space="preserve">High (40%+)</t>
  </si>
  <si>
    <t xml:space="preserve">Sub-Category Profit (all 17, for ranking)</t>
  </si>
  <si>
    <t xml:space="preserve">Top 10 Sub-Categories by Profit</t>
  </si>
  <si>
    <t xml:space="preserve">Rank</t>
  </si>
  <si>
    <t xml:space="preserve">Monthly Sales &amp; Profit Trend (2015-2018)</t>
  </si>
  <si>
    <t xml:space="preserve">2015-01</t>
  </si>
  <si>
    <t xml:space="preserve">2015-02</t>
  </si>
  <si>
    <t xml:space="preserve">2015-03</t>
  </si>
  <si>
    <t xml:space="preserve">2015-04</t>
  </si>
  <si>
    <t xml:space="preserve">2015-05</t>
  </si>
  <si>
    <t xml:space="preserve">2015-06</t>
  </si>
  <si>
    <t xml:space="preserve">2015-07</t>
  </si>
  <si>
    <t xml:space="preserve">2015-08</t>
  </si>
  <si>
    <t xml:space="preserve">2015-09</t>
  </si>
  <si>
    <t xml:space="preserve">2015-10</t>
  </si>
  <si>
    <t xml:space="preserve">2015-11</t>
  </si>
  <si>
    <t xml:space="preserve">2015-12</t>
  </si>
  <si>
    <t xml:space="preserve">2016-01</t>
  </si>
  <si>
    <t xml:space="preserve">2016-02</t>
  </si>
  <si>
    <t xml:space="preserve">2016-03</t>
  </si>
  <si>
    <t xml:space="preserve">2016-04</t>
  </si>
  <si>
    <t xml:space="preserve">2016-05</t>
  </si>
  <si>
    <t xml:space="preserve">2016-06</t>
  </si>
  <si>
    <t xml:space="preserve">2016-07</t>
  </si>
  <si>
    <t xml:space="preserve">2016-08</t>
  </si>
  <si>
    <t xml:space="preserve">2016-09</t>
  </si>
  <si>
    <t xml:space="preserve">2016-10</t>
  </si>
  <si>
    <t xml:space="preserve">2016-11</t>
  </si>
  <si>
    <t xml:space="preserve">2016-12</t>
  </si>
  <si>
    <t xml:space="preserve">2017-01</t>
  </si>
  <si>
    <t xml:space="preserve">2017-02</t>
  </si>
  <si>
    <t xml:space="preserve">2017-03</t>
  </si>
  <si>
    <t xml:space="preserve">2017-04</t>
  </si>
  <si>
    <t xml:space="preserve">2017-05</t>
  </si>
  <si>
    <t xml:space="preserve">2017-06</t>
  </si>
  <si>
    <t xml:space="preserve">2017-07</t>
  </si>
  <si>
    <t xml:space="preserve">2017-08</t>
  </si>
  <si>
    <t xml:space="preserve">2017-09</t>
  </si>
  <si>
    <t xml:space="preserve">2017-10</t>
  </si>
  <si>
    <t xml:space="preserve">2017-11</t>
  </si>
  <si>
    <t xml:space="preserve">2017-12</t>
  </si>
  <si>
    <t xml:space="preserve">2018-01</t>
  </si>
  <si>
    <t xml:space="preserve">2018-02</t>
  </si>
  <si>
    <t xml:space="preserve">2018-03</t>
  </si>
  <si>
    <t xml:space="preserve">2018-04</t>
  </si>
  <si>
    <t xml:space="preserve">2018-05</t>
  </si>
  <si>
    <t xml:space="preserve">2018-06</t>
  </si>
  <si>
    <t xml:space="preserve">2018-07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</si>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</sst>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#,##0"/>
    <numFmt numFmtId="168" formatCode="0%"/>
    <numFmt numFmtId="169" formatCode="mm/dd/yyyy"/>
    <numFmt numFmtId="170" formatCode="\$#,##0.00"/>
    <numFmt numFmtId="171" formatCode="\$#,##0.00;&quot;($&quot;#,##0.00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22"/>
      <color rgb="FF2E75B6"/>
      <name val="Arial"/>
      <family val="0"/>
      <charset val="1"/>
    </font>
    <font>
      <i val="true"/>
      <sz val="10.5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color rgb="FF1F3864"/>
      <name val="Arial"/>
      <family val="0"/>
      <charset val="1"/>
    </font>
    <font>
      <i val="true"/>
      <sz val="12"/>
      <color rgb="FF666666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6E0"/>
      </left>
      <right style="thin">
        <color rgb="FFB7C6E0"/>
      </right>
      <top style="thin">
        <color rgb="FFB7C6E0"/>
      </top>
      <bottom style="thin">
        <color rgb="FFB7C6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F81BD"/>
      <rgbColor rgb="FFB7C6E0"/>
      <rgbColor rgb="FF808080"/>
      <rgbColor rgb="FF9999FF"/>
      <rgbColor rgb="FFC0504D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2E75B6"/>
      <rgbColor rgb="FF33CCCC"/>
      <rgbColor rgb="FF9BBB59"/>
      <rgbColor rgb="FFFFCC00"/>
      <rgbColor rgb="FFFF9900"/>
      <rgbColor rgb="FFFF6600"/>
      <rgbColor rgb="FF666666"/>
      <rgbColor rgb="FF878787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Summary!$A$3:$A$5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Summary!$B$3:$B$5</c:f>
              <c:numCache>
                <c:formatCode>\$#,##0</c:formatCode>
                <c:ptCount val="3"/>
                <c:pt idx="0">
                  <c:v>741999.7953</c:v>
                </c:pt>
                <c:pt idx="1">
                  <c:v>719047.032</c:v>
                </c:pt>
                <c:pt idx="2">
                  <c:v>836154.033</c:v>
                </c:pt>
              </c:numCache>
            </c:numRef>
          </c:val>
        </c:ser>
        <c:gapWidth val="150"/>
        <c:overlap val="0"/>
        <c:axId val="68149636"/>
        <c:axId val="16016887"/>
      </c:barChart>
      <c:catAx>
        <c:axId val="681496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16887"/>
        <c:crosses val="autoZero"/>
        <c:auto val="1"/>
        <c:lblAlgn val="ctr"/>
        <c:lblOffset val="100"/>
        <c:noMultiLvlLbl val="0"/>
      </c:catAx>
      <c:valAx>
        <c:axId val="160168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Sales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496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Summary!C8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Summary!$A$9:$A$12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Summary!$C$9:$C$12</c:f>
              <c:numCache>
                <c:formatCode>\$#,##0</c:formatCode>
                <c:ptCount val="4"/>
                <c:pt idx="0">
                  <c:v>39706.3625</c:v>
                </c:pt>
                <c:pt idx="1">
                  <c:v>91522.78</c:v>
                </c:pt>
                <c:pt idx="2">
                  <c:v>46749.4303</c:v>
                </c:pt>
                <c:pt idx="3">
                  <c:v>108418.4489</c:v>
                </c:pt>
              </c:numCache>
            </c:numRef>
          </c:val>
        </c:ser>
        <c:gapWidth val="150"/>
        <c:overlap val="0"/>
        <c:axId val="58058909"/>
        <c:axId val="1766852"/>
      </c:barChart>
      <c:catAx>
        <c:axId val="58058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6852"/>
        <c:crosses val="autoZero"/>
        <c:auto val="1"/>
        <c:lblAlgn val="ctr"/>
        <c:lblOffset val="100"/>
        <c:noMultiLvlLbl val="0"/>
      </c:catAx>
      <c:valAx>
        <c:axId val="1766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589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Margin (%) by Discount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Summary!D21</c:f>
              <c:strCache>
                <c:ptCount val="1"/>
                <c:pt idx="0">
                  <c:v>Profit Margin %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Summary!$A$22:$A$25</c:f>
              <c:strCache>
                <c:ptCount val="4"/>
                <c:pt idx="0">
                  <c:v>No Discount</c:v>
                </c:pt>
                <c:pt idx="1">
                  <c:v>Low (1-19%)</c:v>
                </c:pt>
                <c:pt idx="2">
                  <c:v>Medium (20-39%)</c:v>
                </c:pt>
                <c:pt idx="3">
                  <c:v>High (40%+)</c:v>
                </c:pt>
              </c:strCache>
            </c:strRef>
          </c:cat>
          <c:val>
            <c:numRef>
              <c:f>Summary!$D$22:$D$25</c:f>
              <c:numCache>
                <c:formatCode>0.0%</c:formatCode>
                <c:ptCount val="4"/>
                <c:pt idx="0">
                  <c:v>0.295050192228028</c:v>
                </c:pt>
                <c:pt idx="1">
                  <c:v>0.127528863879628</c:v>
                </c:pt>
                <c:pt idx="2">
                  <c:v>0.0879243087359694</c:v>
                </c:pt>
                <c:pt idx="3">
                  <c:v>-0.500369813861199</c:v>
                </c:pt>
              </c:numCache>
            </c:numRef>
          </c:val>
        </c:ser>
        <c:gapWidth val="150"/>
        <c:overlap val="0"/>
        <c:axId val="93910957"/>
        <c:axId val="72239760"/>
      </c:barChart>
      <c:catAx>
        <c:axId val="939109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39760"/>
        <c:crosses val="autoZero"/>
        <c:auto val="1"/>
        <c:lblAlgn val="ctr"/>
        <c:lblOffset val="100"/>
        <c:noMultiLvlLbl val="0"/>
      </c:catAx>
      <c:valAx>
        <c:axId val="72239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Margin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109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Trend (2015-2018)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Summary!B61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Summary!$A$62:$A$109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Summary!$B$62:$B$109</c:f>
              <c:numCache>
                <c:formatCode>\$#,##0</c:formatCode>
                <c:ptCount val="48"/>
                <c:pt idx="0">
                  <c:v>14236.895</c:v>
                </c:pt>
                <c:pt idx="1">
                  <c:v>4519.892</c:v>
                </c:pt>
                <c:pt idx="2">
                  <c:v>55691.009</c:v>
                </c:pt>
                <c:pt idx="3">
                  <c:v>28295.345</c:v>
                </c:pt>
                <c:pt idx="4">
                  <c:v>23648.287</c:v>
                </c:pt>
                <c:pt idx="5">
                  <c:v>34595.1276</c:v>
                </c:pt>
                <c:pt idx="6">
                  <c:v>33946.393</c:v>
                </c:pt>
                <c:pt idx="7">
                  <c:v>27909.4685</c:v>
                </c:pt>
                <c:pt idx="8">
                  <c:v>81777.3508</c:v>
                </c:pt>
                <c:pt idx="9">
                  <c:v>31453.393</c:v>
                </c:pt>
                <c:pt idx="10">
                  <c:v>78628.7167</c:v>
                </c:pt>
                <c:pt idx="11">
                  <c:v>69545.6205</c:v>
                </c:pt>
                <c:pt idx="12">
                  <c:v>18174.0756</c:v>
                </c:pt>
                <c:pt idx="13">
                  <c:v>11951.411</c:v>
                </c:pt>
                <c:pt idx="14">
                  <c:v>38726.252</c:v>
                </c:pt>
                <c:pt idx="15">
                  <c:v>34195.2085</c:v>
                </c:pt>
                <c:pt idx="16">
                  <c:v>30131.6865</c:v>
                </c:pt>
                <c:pt idx="17">
                  <c:v>24797.292</c:v>
                </c:pt>
                <c:pt idx="18">
                  <c:v>28765.325</c:v>
                </c:pt>
                <c:pt idx="19">
                  <c:v>36898.3322</c:v>
                </c:pt>
                <c:pt idx="20">
                  <c:v>64595.918</c:v>
                </c:pt>
                <c:pt idx="21">
                  <c:v>31404.9235</c:v>
                </c:pt>
                <c:pt idx="22">
                  <c:v>75972.5635</c:v>
                </c:pt>
                <c:pt idx="23">
                  <c:v>74919.5212</c:v>
                </c:pt>
                <c:pt idx="24">
                  <c:v>18542.491</c:v>
                </c:pt>
                <c:pt idx="25">
                  <c:v>22978.815</c:v>
                </c:pt>
                <c:pt idx="26">
                  <c:v>51715.875</c:v>
                </c:pt>
                <c:pt idx="27">
                  <c:v>38750.039</c:v>
                </c:pt>
                <c:pt idx="28">
                  <c:v>56987.728</c:v>
                </c:pt>
                <c:pt idx="29">
                  <c:v>40344.534</c:v>
                </c:pt>
                <c:pt idx="30">
                  <c:v>39261.963</c:v>
                </c:pt>
                <c:pt idx="31">
                  <c:v>31115.3743</c:v>
                </c:pt>
                <c:pt idx="32">
                  <c:v>73410.0249</c:v>
                </c:pt>
                <c:pt idx="33">
                  <c:v>59687.745</c:v>
                </c:pt>
                <c:pt idx="34">
                  <c:v>79411.9658</c:v>
                </c:pt>
                <c:pt idx="35">
                  <c:v>96999.043</c:v>
                </c:pt>
                <c:pt idx="36">
                  <c:v>43971.374</c:v>
                </c:pt>
                <c:pt idx="37">
                  <c:v>20301.1334</c:v>
                </c:pt>
                <c:pt idx="38">
                  <c:v>58872.3528</c:v>
                </c:pt>
                <c:pt idx="39">
                  <c:v>36521.5361</c:v>
                </c:pt>
                <c:pt idx="40">
                  <c:v>44261.1102</c:v>
                </c:pt>
                <c:pt idx="41">
                  <c:v>52981.7257</c:v>
                </c:pt>
                <c:pt idx="42">
                  <c:v>45264.416</c:v>
                </c:pt>
                <c:pt idx="43">
                  <c:v>63120.888</c:v>
                </c:pt>
                <c:pt idx="44">
                  <c:v>87866.652</c:v>
                </c:pt>
                <c:pt idx="45">
                  <c:v>77776.9232</c:v>
                </c:pt>
                <c:pt idx="46">
                  <c:v>118447.825</c:v>
                </c:pt>
                <c:pt idx="47">
                  <c:v>83829.3188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955859"/>
        <c:axId val="27795354"/>
      </c:lineChart>
      <c:catAx>
        <c:axId val="689558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95354"/>
        <c:crosses val="autoZero"/>
        <c:auto val="1"/>
        <c:lblAlgn val="ctr"/>
        <c:lblOffset val="100"/>
        <c:noMultiLvlLbl val="0"/>
      </c:catAx>
      <c:valAx>
        <c:axId val="27795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Sales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558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Sub-Categories by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Summary!F48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Summary!$E$49:$E$58</c:f>
              <c:strCache>
                <c:ptCount val="10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</c:strCache>
            </c:strRef>
          </c:cat>
          <c:val>
            <c:numRef>
              <c:f>Summary!$F$49:$F$58</c:f>
              <c:numCache>
                <c:formatCode>\$#,##0</c:formatCode>
                <c:ptCount val="10"/>
                <c:pt idx="0">
                  <c:v>55617.8249</c:v>
                </c:pt>
                <c:pt idx="1">
                  <c:v>44515.7306</c:v>
                </c:pt>
                <c:pt idx="2">
                  <c:v>41936.6357</c:v>
                </c:pt>
                <c:pt idx="3">
                  <c:v>34053.5693</c:v>
                </c:pt>
                <c:pt idx="4">
                  <c:v>30221.7633</c:v>
                </c:pt>
                <c:pt idx="5">
                  <c:v>26590.1663</c:v>
                </c:pt>
                <c:pt idx="6">
                  <c:v>21278.8264</c:v>
                </c:pt>
                <c:pt idx="7">
                  <c:v>18138.0054</c:v>
                </c:pt>
                <c:pt idx="8">
                  <c:v>13059.1436</c:v>
                </c:pt>
                <c:pt idx="9">
                  <c:v>6964.1767</c:v>
                </c:pt>
              </c:numCache>
            </c:numRef>
          </c:val>
        </c:ser>
        <c:gapWidth val="150"/>
        <c:overlap val="0"/>
        <c:axId val="95859155"/>
        <c:axId val="8190797"/>
      </c:barChart>
      <c:catAx>
        <c:axId val="958591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0797"/>
        <c:crosses val="autoZero"/>
        <c:auto val="1"/>
        <c:lblAlgn val="ctr"/>
        <c:lblOffset val="100"/>
        <c:noMultiLvlLbl val="0"/>
      </c:catAx>
      <c:valAx>
        <c:axId val="81907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591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70560</xdr:rowOff>
    </xdr:from>
    <xdr:to>
      <xdr:col>6</xdr:col>
      <xdr:colOff>317160</xdr:colOff>
      <xdr:row>25</xdr:row>
      <xdr:rowOff>92880</xdr:rowOff>
    </xdr:to>
    <xdr:graphicFrame>
      <xdr:nvGraphicFramePr>
        <xdr:cNvPr id="0" name="Chart 1"/>
        <xdr:cNvGraphicFramePr/>
      </xdr:nvGraphicFramePr>
      <xdr:xfrm>
        <a:off x="211320" y="225756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70560</xdr:rowOff>
    </xdr:from>
    <xdr:to>
      <xdr:col>10</xdr:col>
      <xdr:colOff>528480</xdr:colOff>
      <xdr:row>25</xdr:row>
      <xdr:rowOff>92880</xdr:rowOff>
    </xdr:to>
    <xdr:graphicFrame>
      <xdr:nvGraphicFramePr>
        <xdr:cNvPr id="1" name="Chart 2"/>
        <xdr:cNvGraphicFramePr/>
      </xdr:nvGraphicFramePr>
      <xdr:xfrm>
        <a:off x="4933800" y="225756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70200</xdr:rowOff>
    </xdr:from>
    <xdr:to>
      <xdr:col>6</xdr:col>
      <xdr:colOff>317160</xdr:colOff>
      <xdr:row>42</xdr:row>
      <xdr:rowOff>92520</xdr:rowOff>
    </xdr:to>
    <xdr:graphicFrame>
      <xdr:nvGraphicFramePr>
        <xdr:cNvPr id="2" name="Chart 3"/>
        <xdr:cNvGraphicFramePr/>
      </xdr:nvGraphicFramePr>
      <xdr:xfrm>
        <a:off x="211320" y="549576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27</xdr:row>
      <xdr:rowOff>70200</xdr:rowOff>
    </xdr:from>
    <xdr:to>
      <xdr:col>10</xdr:col>
      <xdr:colOff>528480</xdr:colOff>
      <xdr:row>42</xdr:row>
      <xdr:rowOff>92520</xdr:rowOff>
    </xdr:to>
    <xdr:graphicFrame>
      <xdr:nvGraphicFramePr>
        <xdr:cNvPr id="3" name="Chart 4"/>
        <xdr:cNvGraphicFramePr/>
      </xdr:nvGraphicFramePr>
      <xdr:xfrm>
        <a:off x="4933800" y="549576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44</xdr:row>
      <xdr:rowOff>70200</xdr:rowOff>
    </xdr:from>
    <xdr:to>
      <xdr:col>6</xdr:col>
      <xdr:colOff>317160</xdr:colOff>
      <xdr:row>59</xdr:row>
      <xdr:rowOff>92520</xdr:rowOff>
    </xdr:to>
    <xdr:graphicFrame>
      <xdr:nvGraphicFramePr>
        <xdr:cNvPr id="4" name="Chart 5"/>
        <xdr:cNvGraphicFramePr/>
      </xdr:nvGraphicFramePr>
      <xdr:xfrm>
        <a:off x="211320" y="8734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OrdersTable" displayName="OrdersTable" ref="A1:R9995" headerRowCount="1" totalsRowCount="0" totalsRowShown="0">
  <autoFilter ref="A1:R9995"/>
  <tableColumns count="18">
    <tableColumn id="1" name="Order ID"/>
    <tableColumn id="2" name="Order Date"/>
    <tableColumn id="3" name="Ship Date"/>
    <tableColumn id="4" name="Ship Mode"/>
    <tableColumn id="5" name="Segment"/>
    <tableColumn id="6" name="Region"/>
    <tableColumn id="7" name="State"/>
    <tableColumn id="8" name="Category"/>
    <tableColumn id="9" name="Sub-Category"/>
    <tableColumn id="10" name="Product Name"/>
    <tableColumn id="11" name="Sales"/>
    <tableColumn id="12" name="Quantity"/>
    <tableColumn id="13" name="Discount"/>
    <tableColumn id="14" name="Profit"/>
    <tableColumn id="15" name="Year-Month"/>
    <tableColumn id="16" name="Profit Margin"/>
    <tableColumn id="17" name="Discount Tier"/>
    <tableColumn id="18" name="Regional Manag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16"/>
    <col collapsed="false" customWidth="true" hidden="false" outlineLevel="0" max="6" min="6" style="0" width="3"/>
    <col collapsed="false" customWidth="true" hidden="false" outlineLevel="0" max="11" min="7" style="0" width="16"/>
    <col collapsed="false" customWidth="true" hidden="false" outlineLevel="0" max="12" min="12" style="0" width="3"/>
  </cols>
  <sheetData>
    <row r="2" customFormat="false" ht="24.4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</row>
    <row r="5" customFormat="false" ht="15" hidden="false" customHeight="false" outlineLevel="0" collapsed="false">
      <c r="B5" s="3" t="s">
        <v>2</v>
      </c>
      <c r="C5" s="3"/>
      <c r="D5" s="3" t="s">
        <v>3</v>
      </c>
      <c r="E5" s="3"/>
      <c r="F5" s="3" t="s">
        <v>4</v>
      </c>
      <c r="G5" s="3"/>
      <c r="H5" s="3" t="s">
        <v>5</v>
      </c>
      <c r="I5" s="3"/>
    </row>
    <row r="6" customFormat="false" ht="15" hidden="false" customHeight="false" outlineLevel="0" collapsed="false">
      <c r="B6" s="4" t="n">
        <f aca="false">SUM(Summary!B3:B5)</f>
        <v>2297200.8603</v>
      </c>
      <c r="C6" s="4"/>
      <c r="D6" s="4" t="n">
        <f aca="false">SUM(Summary!C3:C5)</f>
        <v>286397.0217</v>
      </c>
      <c r="E6" s="4"/>
      <c r="F6" s="5" t="n">
        <f aca="false">SUM(Summary!C3:C5)/SUM(Summary!B3:B5)</f>
        <v>0.124672172403156</v>
      </c>
      <c r="G6" s="5"/>
      <c r="H6" s="6" t="n">
        <f aca="false">SUM(Summary!E3:E5)</f>
        <v>9994</v>
      </c>
      <c r="I6" s="6"/>
    </row>
    <row r="7" customFormat="false" ht="15" hidden="false" customHeight="false" outlineLevel="0" collapsed="false">
      <c r="B7" s="4"/>
      <c r="C7" s="4"/>
      <c r="D7" s="4"/>
      <c r="E7" s="4"/>
      <c r="F7" s="5"/>
      <c r="G7" s="5"/>
      <c r="H7" s="6"/>
      <c r="I7" s="6"/>
    </row>
    <row r="8" customFormat="false" ht="15" hidden="false" customHeight="false" outlineLevel="0" collapsed="false">
      <c r="B8" s="4"/>
      <c r="C8" s="4"/>
      <c r="D8" s="4"/>
      <c r="E8" s="4"/>
      <c r="F8" s="5"/>
      <c r="G8" s="5"/>
      <c r="H8" s="6"/>
      <c r="I8" s="6"/>
    </row>
    <row r="10" customFormat="false" ht="27.75" hidden="false" customHeight="true" outlineLevel="0" collapsed="false">
      <c r="B10" s="7" t="s">
        <v>6</v>
      </c>
      <c r="C10" s="7"/>
      <c r="D10" s="7"/>
      <c r="E10" s="7"/>
      <c r="F10" s="7"/>
      <c r="G10" s="7"/>
      <c r="H10" s="7"/>
      <c r="I10" s="7"/>
      <c r="J10" s="7"/>
      <c r="K10" s="7"/>
    </row>
  </sheetData>
  <mergeCells count="11">
    <mergeCell ref="B2:K2"/>
    <mergeCell ref="B3:K3"/>
    <mergeCell ref="B5:C5"/>
    <mergeCell ref="D5:E5"/>
    <mergeCell ref="F5:G5"/>
    <mergeCell ref="H5:I5"/>
    <mergeCell ref="B6:C8"/>
    <mergeCell ref="D6:E8"/>
    <mergeCell ref="F6:G8"/>
    <mergeCell ref="H6:I8"/>
    <mergeCell ref="B10:K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2" customFormat="false" ht="19.7" hidden="false" customHeight="false" outlineLevel="0" collapsed="false">
      <c r="A2" s="8" t="s">
        <v>7</v>
      </c>
    </row>
    <row r="3" customFormat="false" ht="15" hidden="false" customHeight="false" outlineLevel="0" collapsed="false">
      <c r="A3" s="9" t="s">
        <v>8</v>
      </c>
    </row>
    <row r="5" customFormat="false" ht="15" hidden="false" customHeight="true" outlineLevel="0" collapsed="false">
      <c r="A5" s="10" t="s">
        <v>9</v>
      </c>
    </row>
    <row r="6" customFormat="false" ht="15" hidden="false" customHeight="true" outlineLevel="0" collapsed="false">
      <c r="A6" s="10"/>
    </row>
    <row r="7" customFormat="false" ht="15" hidden="false" customHeight="true" outlineLevel="0" collapsed="false">
      <c r="A7" s="11" t="s">
        <v>10</v>
      </c>
    </row>
    <row r="8" customFormat="false" ht="15" hidden="false" customHeight="true" outlineLevel="0" collapsed="false">
      <c r="A8" s="10" t="s">
        <v>11</v>
      </c>
    </row>
    <row r="9" customFormat="false" ht="15" hidden="false" customHeight="true" outlineLevel="0" collapsed="false">
      <c r="A9" s="10" t="s">
        <v>12</v>
      </c>
    </row>
    <row r="10" customFormat="false" ht="15" hidden="false" customHeight="true" outlineLevel="0" collapsed="false">
      <c r="A10" s="10"/>
    </row>
    <row r="11" customFormat="false" ht="15" hidden="false" customHeight="true" outlineLevel="0" collapsed="false">
      <c r="A11" s="11" t="s">
        <v>13</v>
      </c>
    </row>
    <row r="12" customFormat="false" ht="15" hidden="false" customHeight="true" outlineLevel="0" collapsed="false">
      <c r="A12" s="10" t="s">
        <v>14</v>
      </c>
    </row>
    <row r="13" customFormat="false" ht="15" hidden="false" customHeight="true" outlineLevel="0" collapsed="false">
      <c r="A13" s="10" t="s">
        <v>15</v>
      </c>
    </row>
    <row r="14" customFormat="false" ht="15" hidden="false" customHeight="true" outlineLevel="0" collapsed="false">
      <c r="A14" s="10" t="s">
        <v>16</v>
      </c>
    </row>
    <row r="15" customFormat="false" ht="15" hidden="false" customHeight="true" outlineLevel="0" collapsed="false">
      <c r="A15" s="10" t="s">
        <v>17</v>
      </c>
    </row>
    <row r="16" customFormat="false" ht="15" hidden="false" customHeight="true" outlineLevel="0" collapsed="false">
      <c r="A16" s="10"/>
    </row>
    <row r="17" customFormat="false" ht="15" hidden="false" customHeight="true" outlineLevel="0" collapsed="false">
      <c r="A17" s="11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6" customFormat="false" ht="15" hidden="false" customHeight="true" outlineLevel="0" collapsed="false">
      <c r="A26" s="10"/>
    </row>
    <row r="27" customFormat="false" ht="15" hidden="false" customHeight="true" outlineLevel="0" collapsed="false">
      <c r="A27" s="11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/>
    </row>
    <row r="32" customFormat="false" ht="15" hidden="false" customHeight="true" outlineLevel="0" collapsed="false">
      <c r="A32" s="10" t="s">
        <v>31</v>
      </c>
    </row>
    <row r="33" customFormat="false" ht="15" hidden="false" customHeight="true" outlineLevel="0" collapsed="false">
      <c r="A33" s="1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4"/>
    <col collapsed="false" customWidth="true" hidden="false" outlineLevel="0" max="11" min="11" style="0" width="11"/>
    <col collapsed="false" customWidth="true" hidden="false" outlineLevel="0" max="13" min="12" style="0" width="10"/>
    <col collapsed="false" customWidth="true" hidden="false" outlineLevel="0" max="15" min="14" style="0" width="11"/>
    <col collapsed="false" customWidth="true" hidden="false" outlineLevel="0" max="16" min="16" style="0" width="12"/>
    <col collapsed="false" customWidth="true" hidden="false" outlineLevel="0" max="17" min="17" style="0" width="15"/>
    <col collapsed="false" customWidth="true" hidden="false" outlineLevel="0" max="18" min="18" style="0" width="17"/>
  </cols>
  <sheetData>
    <row r="1" customFormat="false" ht="23.85" hidden="false" customHeight="false" outlineLevel="0" collapsed="false">
      <c r="A1" s="12" t="s">
        <v>33</v>
      </c>
      <c r="B1" s="12" t="s">
        <v>34</v>
      </c>
      <c r="C1" s="12" t="s">
        <v>35</v>
      </c>
      <c r="D1" s="12" t="s">
        <v>36</v>
      </c>
      <c r="E1" s="12" t="s">
        <v>37</v>
      </c>
      <c r="F1" s="12" t="s">
        <v>38</v>
      </c>
      <c r="G1" s="12" t="s">
        <v>39</v>
      </c>
      <c r="H1" s="12" t="s">
        <v>40</v>
      </c>
      <c r="I1" s="12" t="s">
        <v>41</v>
      </c>
      <c r="J1" s="12" t="s">
        <v>42</v>
      </c>
      <c r="K1" s="12" t="s">
        <v>43</v>
      </c>
      <c r="L1" s="12" t="s">
        <v>44</v>
      </c>
      <c r="M1" s="12" t="s">
        <v>45</v>
      </c>
      <c r="N1" s="12" t="s">
        <v>46</v>
      </c>
      <c r="O1" s="12" t="s">
        <v>47</v>
      </c>
      <c r="P1" s="12" t="s">
        <v>48</v>
      </c>
      <c r="Q1" s="12" t="s">
        <v>49</v>
      </c>
      <c r="R1" s="12" t="s">
        <v>50</v>
      </c>
    </row>
    <row r="2" customFormat="false" ht="15" hidden="false" customHeight="false" outlineLevel="0" collapsed="false">
      <c r="A2" s="0" t="s">
        <v>51</v>
      </c>
      <c r="B2" s="13" t="n">
        <v>43047</v>
      </c>
      <c r="C2" s="13" t="n">
        <v>43050</v>
      </c>
      <c r="D2" s="14" t="s">
        <v>52</v>
      </c>
      <c r="E2" s="14" t="s">
        <v>53</v>
      </c>
      <c r="F2" s="14" t="s">
        <v>54</v>
      </c>
      <c r="G2" s="14" t="s">
        <v>55</v>
      </c>
      <c r="H2" s="14" t="s">
        <v>56</v>
      </c>
      <c r="I2" s="14" t="s">
        <v>57</v>
      </c>
      <c r="J2" s="14" t="s">
        <v>58</v>
      </c>
      <c r="K2" s="15" t="n">
        <v>261.96</v>
      </c>
      <c r="L2" s="0" t="n">
        <v>2</v>
      </c>
      <c r="M2" s="16" t="n">
        <v>0</v>
      </c>
      <c r="N2" s="17" t="n">
        <v>41.9136</v>
      </c>
      <c r="O2" s="0" t="str">
        <f aca="false">TEXT(B2,"YYYY-MM")</f>
        <v>2017-11</v>
      </c>
      <c r="P2" s="18" t="n">
        <f aca="false">IFERROR(N2/K2,0)</f>
        <v>0.16</v>
      </c>
      <c r="Q2" s="0" t="str">
        <f aca="false">IF(M2=0,"No Discount",IF(M2&lt;0.2,"Low (1-19%)",IF(M2&lt;0.4,"Medium (20-39%)","High (40%+)")))</f>
        <v>No Discount</v>
      </c>
      <c r="R2" s="0" t="str">
        <f aca="false">INDEX('Lookup Tables'!$B$2:$B$5,MATCH(F2,'Lookup Tables'!$A$2:$A$5,0))</f>
        <v>Manager C</v>
      </c>
    </row>
    <row r="3" customFormat="false" ht="15" hidden="false" customHeight="false" outlineLevel="0" collapsed="false">
      <c r="A3" s="0" t="s">
        <v>51</v>
      </c>
      <c r="B3" s="13" t="n">
        <v>43047</v>
      </c>
      <c r="C3" s="13" t="n">
        <v>43050</v>
      </c>
      <c r="D3" s="14" t="s">
        <v>52</v>
      </c>
      <c r="E3" s="14" t="s">
        <v>53</v>
      </c>
      <c r="F3" s="14" t="s">
        <v>54</v>
      </c>
      <c r="G3" s="14" t="s">
        <v>55</v>
      </c>
      <c r="H3" s="14" t="s">
        <v>56</v>
      </c>
      <c r="I3" s="14" t="s">
        <v>59</v>
      </c>
      <c r="J3" s="14" t="s">
        <v>60</v>
      </c>
      <c r="K3" s="15" t="n">
        <v>731.94</v>
      </c>
      <c r="L3" s="0" t="n">
        <v>3</v>
      </c>
      <c r="M3" s="16" t="n">
        <v>0</v>
      </c>
      <c r="N3" s="17" t="n">
        <v>219.582</v>
      </c>
      <c r="O3" s="0" t="str">
        <f aca="false">TEXT(B3,"YYYY-MM")</f>
        <v>2017-11</v>
      </c>
      <c r="P3" s="18" t="n">
        <f aca="false">IFERROR(N3/K3,0)</f>
        <v>0.3</v>
      </c>
      <c r="Q3" s="0" t="str">
        <f aca="false">IF(M3=0,"No Discount",IF(M3&lt;0.2,"Low (1-19%)",IF(M3&lt;0.4,"Medium (20-39%)","High (40%+)")))</f>
        <v>No Discount</v>
      </c>
      <c r="R3" s="0" t="str">
        <f aca="false">INDEX('Lookup Tables'!$B$2:$B$5,MATCH(F3,'Lookup Tables'!$A$2:$A$5,0))</f>
        <v>Manager C</v>
      </c>
    </row>
    <row r="4" customFormat="false" ht="15" hidden="false" customHeight="false" outlineLevel="0" collapsed="false">
      <c r="A4" s="0" t="s">
        <v>61</v>
      </c>
      <c r="B4" s="13" t="n">
        <v>42898</v>
      </c>
      <c r="C4" s="13" t="n">
        <v>42902</v>
      </c>
      <c r="D4" s="14" t="s">
        <v>52</v>
      </c>
      <c r="E4" s="14" t="s">
        <v>62</v>
      </c>
      <c r="F4" s="14" t="s">
        <v>63</v>
      </c>
      <c r="G4" s="14" t="s">
        <v>64</v>
      </c>
      <c r="H4" s="14" t="s">
        <v>65</v>
      </c>
      <c r="I4" s="14" t="s">
        <v>66</v>
      </c>
      <c r="J4" s="14" t="s">
        <v>67</v>
      </c>
      <c r="K4" s="15" t="n">
        <v>14.62</v>
      </c>
      <c r="L4" s="0" t="n">
        <v>2</v>
      </c>
      <c r="M4" s="16" t="n">
        <v>0</v>
      </c>
      <c r="N4" s="17" t="n">
        <v>6.8714</v>
      </c>
      <c r="O4" s="0" t="str">
        <f aca="false">TEXT(B4,"YYYY-MM")</f>
        <v>2017-06</v>
      </c>
      <c r="P4" s="18" t="n">
        <f aca="false">IFERROR(N4/K4,0)</f>
        <v>0.47</v>
      </c>
      <c r="Q4" s="0" t="str">
        <f aca="false">IF(M4=0,"No Discount",IF(M4&lt;0.2,"Low (1-19%)",IF(M4&lt;0.4,"Medium (20-39%)","High (40%+)")))</f>
        <v>No Discount</v>
      </c>
      <c r="R4" s="0" t="str">
        <f aca="false">INDEX('Lookup Tables'!$B$2:$B$5,MATCH(F4,'Lookup Tables'!$A$2:$A$5,0))</f>
        <v>Manager D</v>
      </c>
    </row>
    <row r="5" customFormat="false" ht="15" hidden="false" customHeight="false" outlineLevel="0" collapsed="false">
      <c r="A5" s="0" t="s">
        <v>68</v>
      </c>
      <c r="B5" s="13" t="n">
        <v>42654</v>
      </c>
      <c r="C5" s="13" t="n">
        <v>42661</v>
      </c>
      <c r="D5" s="14" t="s">
        <v>69</v>
      </c>
      <c r="E5" s="14" t="s">
        <v>53</v>
      </c>
      <c r="F5" s="14" t="s">
        <v>54</v>
      </c>
      <c r="G5" s="14" t="s">
        <v>70</v>
      </c>
      <c r="H5" s="14" t="s">
        <v>56</v>
      </c>
      <c r="I5" s="14" t="s">
        <v>71</v>
      </c>
      <c r="J5" s="14" t="s">
        <v>72</v>
      </c>
      <c r="K5" s="15" t="n">
        <v>957.5775</v>
      </c>
      <c r="L5" s="0" t="n">
        <v>5</v>
      </c>
      <c r="M5" s="16" t="n">
        <v>0.45</v>
      </c>
      <c r="N5" s="17" t="n">
        <v>-383.031</v>
      </c>
      <c r="O5" s="0" t="str">
        <f aca="false">TEXT(B5,"YYYY-MM")</f>
        <v>2016-10</v>
      </c>
      <c r="P5" s="18" t="n">
        <f aca="false">IFERROR(N5/K5,0)</f>
        <v>-0.4</v>
      </c>
      <c r="Q5" s="0" t="str">
        <f aca="false">IF(M5=0,"No Discount",IF(M5&lt;0.2,"Low (1-19%)",IF(M5&lt;0.4,"Medium (20-39%)","High (40%+)")))</f>
        <v>High (40%+)</v>
      </c>
      <c r="R5" s="0" t="str">
        <f aca="false">INDEX('Lookup Tables'!$B$2:$B$5,MATCH(F5,'Lookup Tables'!$A$2:$A$5,0))</f>
        <v>Manager C</v>
      </c>
    </row>
    <row r="6" customFormat="false" ht="15" hidden="false" customHeight="false" outlineLevel="0" collapsed="false">
      <c r="A6" s="0" t="s">
        <v>68</v>
      </c>
      <c r="B6" s="13" t="n">
        <v>42654</v>
      </c>
      <c r="C6" s="13" t="n">
        <v>42661</v>
      </c>
      <c r="D6" s="14" t="s">
        <v>69</v>
      </c>
      <c r="E6" s="14" t="s">
        <v>53</v>
      </c>
      <c r="F6" s="14" t="s">
        <v>54</v>
      </c>
      <c r="G6" s="14" t="s">
        <v>70</v>
      </c>
      <c r="H6" s="14" t="s">
        <v>65</v>
      </c>
      <c r="I6" s="14" t="s">
        <v>73</v>
      </c>
      <c r="J6" s="14" t="s">
        <v>74</v>
      </c>
      <c r="K6" s="15" t="n">
        <v>22.368</v>
      </c>
      <c r="L6" s="0" t="n">
        <v>2</v>
      </c>
      <c r="M6" s="16" t="n">
        <v>0.2</v>
      </c>
      <c r="N6" s="17" t="n">
        <v>2.5164</v>
      </c>
      <c r="O6" s="0" t="str">
        <f aca="false">TEXT(B6,"YYYY-MM")</f>
        <v>2016-10</v>
      </c>
      <c r="P6" s="18" t="n">
        <f aca="false">IFERROR(N6/K6,0)</f>
        <v>0.1125</v>
      </c>
      <c r="Q6" s="0" t="str">
        <f aca="false">IF(M6=0,"No Discount",IF(M6&lt;0.2,"Low (1-19%)",IF(M6&lt;0.4,"Medium (20-39%)","High (40%+)")))</f>
        <v>Medium (20-39%)</v>
      </c>
      <c r="R6" s="0" t="str">
        <f aca="false">INDEX('Lookup Tables'!$B$2:$B$5,MATCH(F6,'Lookup Tables'!$A$2:$A$5,0))</f>
        <v>Manager C</v>
      </c>
    </row>
    <row r="7" customFormat="false" ht="15" hidden="false" customHeight="false" outlineLevel="0" collapsed="false">
      <c r="A7" s="0" t="s">
        <v>75</v>
      </c>
      <c r="B7" s="13" t="n">
        <v>42164</v>
      </c>
      <c r="C7" s="13" t="n">
        <v>42169</v>
      </c>
      <c r="D7" s="14" t="s">
        <v>69</v>
      </c>
      <c r="E7" s="14" t="s">
        <v>53</v>
      </c>
      <c r="F7" s="14" t="s">
        <v>63</v>
      </c>
      <c r="G7" s="14" t="s">
        <v>64</v>
      </c>
      <c r="H7" s="14" t="s">
        <v>56</v>
      </c>
      <c r="I7" s="14" t="s">
        <v>76</v>
      </c>
      <c r="J7" s="14" t="s">
        <v>77</v>
      </c>
      <c r="K7" s="15" t="n">
        <v>48.86</v>
      </c>
      <c r="L7" s="0" t="n">
        <v>7</v>
      </c>
      <c r="M7" s="16" t="n">
        <v>0</v>
      </c>
      <c r="N7" s="17" t="n">
        <v>14.1694</v>
      </c>
      <c r="O7" s="0" t="str">
        <f aca="false">TEXT(B7,"YYYY-MM")</f>
        <v>2015-06</v>
      </c>
      <c r="P7" s="18" t="n">
        <f aca="false">IFERROR(N7/K7,0)</f>
        <v>0.29</v>
      </c>
      <c r="Q7" s="0" t="str">
        <f aca="false">IF(M7=0,"No Discount",IF(M7&lt;0.2,"Low (1-19%)",IF(M7&lt;0.4,"Medium (20-39%)","High (40%+)")))</f>
        <v>No Discount</v>
      </c>
      <c r="R7" s="0" t="str">
        <f aca="false">INDEX('Lookup Tables'!$B$2:$B$5,MATCH(F7,'Lookup Tables'!$A$2:$A$5,0))</f>
        <v>Manager D</v>
      </c>
    </row>
    <row r="8" customFormat="false" ht="15" hidden="false" customHeight="false" outlineLevel="0" collapsed="false">
      <c r="A8" s="0" t="s">
        <v>75</v>
      </c>
      <c r="B8" s="13" t="n">
        <v>42164</v>
      </c>
      <c r="C8" s="13" t="n">
        <v>42169</v>
      </c>
      <c r="D8" s="14" t="s">
        <v>69</v>
      </c>
      <c r="E8" s="14" t="s">
        <v>53</v>
      </c>
      <c r="F8" s="14" t="s">
        <v>63</v>
      </c>
      <c r="G8" s="14" t="s">
        <v>64</v>
      </c>
      <c r="H8" s="14" t="s">
        <v>65</v>
      </c>
      <c r="I8" s="14" t="s">
        <v>78</v>
      </c>
      <c r="J8" s="14" t="s">
        <v>79</v>
      </c>
      <c r="K8" s="15" t="n">
        <v>7.28</v>
      </c>
      <c r="L8" s="0" t="n">
        <v>4</v>
      </c>
      <c r="M8" s="16" t="n">
        <v>0</v>
      </c>
      <c r="N8" s="17" t="n">
        <v>1.9656</v>
      </c>
      <c r="O8" s="0" t="str">
        <f aca="false">TEXT(B8,"YYYY-MM")</f>
        <v>2015-06</v>
      </c>
      <c r="P8" s="18" t="n">
        <f aca="false">IFERROR(N8/K8,0)</f>
        <v>0.27</v>
      </c>
      <c r="Q8" s="0" t="str">
        <f aca="false">IF(M8=0,"No Discount",IF(M8&lt;0.2,"Low (1-19%)",IF(M8&lt;0.4,"Medium (20-39%)","High (40%+)")))</f>
        <v>No Discount</v>
      </c>
      <c r="R8" s="0" t="str">
        <f aca="false">INDEX('Lookup Tables'!$B$2:$B$5,MATCH(F8,'Lookup Tables'!$A$2:$A$5,0))</f>
        <v>Manager D</v>
      </c>
    </row>
    <row r="9" customFormat="false" ht="15" hidden="false" customHeight="false" outlineLevel="0" collapsed="false">
      <c r="A9" s="0" t="s">
        <v>75</v>
      </c>
      <c r="B9" s="13" t="n">
        <v>42164</v>
      </c>
      <c r="C9" s="13" t="n">
        <v>42169</v>
      </c>
      <c r="D9" s="14" t="s">
        <v>69</v>
      </c>
      <c r="E9" s="14" t="s">
        <v>53</v>
      </c>
      <c r="F9" s="14" t="s">
        <v>63</v>
      </c>
      <c r="G9" s="14" t="s">
        <v>64</v>
      </c>
      <c r="H9" s="14" t="s">
        <v>80</v>
      </c>
      <c r="I9" s="14" t="s">
        <v>81</v>
      </c>
      <c r="J9" s="14" t="s">
        <v>82</v>
      </c>
      <c r="K9" s="15" t="n">
        <v>907.152</v>
      </c>
      <c r="L9" s="0" t="n">
        <v>6</v>
      </c>
      <c r="M9" s="16" t="n">
        <v>0.2</v>
      </c>
      <c r="N9" s="17" t="n">
        <v>90.7152</v>
      </c>
      <c r="O9" s="0" t="str">
        <f aca="false">TEXT(B9,"YYYY-MM")</f>
        <v>2015-06</v>
      </c>
      <c r="P9" s="18" t="n">
        <f aca="false">IFERROR(N9/K9,0)</f>
        <v>0.1</v>
      </c>
      <c r="Q9" s="0" t="str">
        <f aca="false">IF(M9=0,"No Discount",IF(M9&lt;0.2,"Low (1-19%)",IF(M9&lt;0.4,"Medium (20-39%)","High (40%+)")))</f>
        <v>Medium (20-39%)</v>
      </c>
      <c r="R9" s="0" t="str">
        <f aca="false">INDEX('Lookup Tables'!$B$2:$B$5,MATCH(F9,'Lookup Tables'!$A$2:$A$5,0))</f>
        <v>Manager D</v>
      </c>
    </row>
    <row r="10" customFormat="false" ht="15" hidden="false" customHeight="false" outlineLevel="0" collapsed="false">
      <c r="A10" s="0" t="s">
        <v>75</v>
      </c>
      <c r="B10" s="13" t="n">
        <v>42164</v>
      </c>
      <c r="C10" s="13" t="n">
        <v>42169</v>
      </c>
      <c r="D10" s="14" t="s">
        <v>69</v>
      </c>
      <c r="E10" s="14" t="s">
        <v>53</v>
      </c>
      <c r="F10" s="14" t="s">
        <v>63</v>
      </c>
      <c r="G10" s="14" t="s">
        <v>64</v>
      </c>
      <c r="H10" s="14" t="s">
        <v>65</v>
      </c>
      <c r="I10" s="14" t="s">
        <v>83</v>
      </c>
      <c r="J10" s="14" t="s">
        <v>84</v>
      </c>
      <c r="K10" s="15" t="n">
        <v>18.504</v>
      </c>
      <c r="L10" s="0" t="n">
        <v>3</v>
      </c>
      <c r="M10" s="16" t="n">
        <v>0.2</v>
      </c>
      <c r="N10" s="17" t="n">
        <v>5.7825</v>
      </c>
      <c r="O10" s="0" t="str">
        <f aca="false">TEXT(B10,"YYYY-MM")</f>
        <v>2015-06</v>
      </c>
      <c r="P10" s="18" t="n">
        <f aca="false">IFERROR(N10/K10,0)</f>
        <v>0.3125</v>
      </c>
      <c r="Q10" s="0" t="str">
        <f aca="false">IF(M10=0,"No Discount",IF(M10&lt;0.2,"Low (1-19%)",IF(M10&lt;0.4,"Medium (20-39%)","High (40%+)")))</f>
        <v>Medium (20-39%)</v>
      </c>
      <c r="R10" s="0" t="str">
        <f aca="false">INDEX('Lookup Tables'!$B$2:$B$5,MATCH(F10,'Lookup Tables'!$A$2:$A$5,0))</f>
        <v>Manager D</v>
      </c>
    </row>
    <row r="11" customFormat="false" ht="15" hidden="false" customHeight="false" outlineLevel="0" collapsed="false">
      <c r="A11" s="0" t="s">
        <v>75</v>
      </c>
      <c r="B11" s="13" t="n">
        <v>42164</v>
      </c>
      <c r="C11" s="13" t="n">
        <v>42169</v>
      </c>
      <c r="D11" s="14" t="s">
        <v>69</v>
      </c>
      <c r="E11" s="14" t="s">
        <v>53</v>
      </c>
      <c r="F11" s="14" t="s">
        <v>63</v>
      </c>
      <c r="G11" s="14" t="s">
        <v>64</v>
      </c>
      <c r="H11" s="14" t="s">
        <v>65</v>
      </c>
      <c r="I11" s="14" t="s">
        <v>85</v>
      </c>
      <c r="J11" s="14" t="s">
        <v>86</v>
      </c>
      <c r="K11" s="15" t="n">
        <v>114.9</v>
      </c>
      <c r="L11" s="0" t="n">
        <v>5</v>
      </c>
      <c r="M11" s="16" t="n">
        <v>0</v>
      </c>
      <c r="N11" s="17" t="n">
        <v>34.47</v>
      </c>
      <c r="O11" s="0" t="str">
        <f aca="false">TEXT(B11,"YYYY-MM")</f>
        <v>2015-06</v>
      </c>
      <c r="P11" s="18" t="n">
        <f aca="false">IFERROR(N11/K11,0)</f>
        <v>0.3</v>
      </c>
      <c r="Q11" s="0" t="str">
        <f aca="false">IF(M11=0,"No Discount",IF(M11&lt;0.2,"Low (1-19%)",IF(M11&lt;0.4,"Medium (20-39%)","High (40%+)")))</f>
        <v>No Discount</v>
      </c>
      <c r="R11" s="0" t="str">
        <f aca="false">INDEX('Lookup Tables'!$B$2:$B$5,MATCH(F11,'Lookup Tables'!$A$2:$A$5,0))</f>
        <v>Manager D</v>
      </c>
    </row>
    <row r="12" customFormat="false" ht="15" hidden="false" customHeight="false" outlineLevel="0" collapsed="false">
      <c r="A12" s="0" t="s">
        <v>75</v>
      </c>
      <c r="B12" s="13" t="n">
        <v>42164</v>
      </c>
      <c r="C12" s="13" t="n">
        <v>42169</v>
      </c>
      <c r="D12" s="14" t="s">
        <v>69</v>
      </c>
      <c r="E12" s="14" t="s">
        <v>53</v>
      </c>
      <c r="F12" s="14" t="s">
        <v>63</v>
      </c>
      <c r="G12" s="14" t="s">
        <v>64</v>
      </c>
      <c r="H12" s="14" t="s">
        <v>56</v>
      </c>
      <c r="I12" s="14" t="s">
        <v>71</v>
      </c>
      <c r="J12" s="14" t="s">
        <v>87</v>
      </c>
      <c r="K12" s="15" t="n">
        <v>1706.184</v>
      </c>
      <c r="L12" s="0" t="n">
        <v>9</v>
      </c>
      <c r="M12" s="16" t="n">
        <v>0.2</v>
      </c>
      <c r="N12" s="17" t="n">
        <v>85.3092</v>
      </c>
      <c r="O12" s="0" t="str">
        <f aca="false">TEXT(B12,"YYYY-MM")</f>
        <v>2015-06</v>
      </c>
      <c r="P12" s="18" t="n">
        <f aca="false">IFERROR(N12/K12,0)</f>
        <v>0.05</v>
      </c>
      <c r="Q12" s="0" t="str">
        <f aca="false">IF(M12=0,"No Discount",IF(M12&lt;0.2,"Low (1-19%)",IF(M12&lt;0.4,"Medium (20-39%)","High (40%+)")))</f>
        <v>Medium (20-39%)</v>
      </c>
      <c r="R12" s="0" t="str">
        <f aca="false">INDEX('Lookup Tables'!$B$2:$B$5,MATCH(F12,'Lookup Tables'!$A$2:$A$5,0))</f>
        <v>Manager D</v>
      </c>
    </row>
    <row r="13" customFormat="false" ht="15" hidden="false" customHeight="false" outlineLevel="0" collapsed="false">
      <c r="A13" s="0" t="s">
        <v>75</v>
      </c>
      <c r="B13" s="13" t="n">
        <v>42164</v>
      </c>
      <c r="C13" s="13" t="n">
        <v>42169</v>
      </c>
      <c r="D13" s="14" t="s">
        <v>69</v>
      </c>
      <c r="E13" s="14" t="s">
        <v>53</v>
      </c>
      <c r="F13" s="14" t="s">
        <v>63</v>
      </c>
      <c r="G13" s="14" t="s">
        <v>64</v>
      </c>
      <c r="H13" s="14" t="s">
        <v>80</v>
      </c>
      <c r="I13" s="14" t="s">
        <v>81</v>
      </c>
      <c r="J13" s="14" t="s">
        <v>88</v>
      </c>
      <c r="K13" s="15" t="n">
        <v>911.424</v>
      </c>
      <c r="L13" s="0" t="n">
        <v>4</v>
      </c>
      <c r="M13" s="16" t="n">
        <v>0.2</v>
      </c>
      <c r="N13" s="17" t="n">
        <v>68.3568</v>
      </c>
      <c r="O13" s="0" t="str">
        <f aca="false">TEXT(B13,"YYYY-MM")</f>
        <v>2015-06</v>
      </c>
      <c r="P13" s="18" t="n">
        <f aca="false">IFERROR(N13/K13,0)</f>
        <v>0.075</v>
      </c>
      <c r="Q13" s="0" t="str">
        <f aca="false">IF(M13=0,"No Discount",IF(M13&lt;0.2,"Low (1-19%)",IF(M13&lt;0.4,"Medium (20-39%)","High (40%+)")))</f>
        <v>Medium (20-39%)</v>
      </c>
      <c r="R13" s="0" t="str">
        <f aca="false">INDEX('Lookup Tables'!$B$2:$B$5,MATCH(F13,'Lookup Tables'!$A$2:$A$5,0))</f>
        <v>Manager D</v>
      </c>
    </row>
    <row r="14" customFormat="false" ht="15" hidden="false" customHeight="false" outlineLevel="0" collapsed="false">
      <c r="A14" s="0" t="s">
        <v>89</v>
      </c>
      <c r="B14" s="13" t="n">
        <v>43205</v>
      </c>
      <c r="C14" s="13" t="n">
        <v>43210</v>
      </c>
      <c r="D14" s="14" t="s">
        <v>69</v>
      </c>
      <c r="E14" s="14" t="s">
        <v>53</v>
      </c>
      <c r="F14" s="14" t="s">
        <v>54</v>
      </c>
      <c r="G14" s="14" t="s">
        <v>90</v>
      </c>
      <c r="H14" s="14" t="s">
        <v>65</v>
      </c>
      <c r="I14" s="14" t="s">
        <v>91</v>
      </c>
      <c r="J14" s="14" t="s">
        <v>92</v>
      </c>
      <c r="K14" s="15" t="n">
        <v>15.552</v>
      </c>
      <c r="L14" s="0" t="n">
        <v>3</v>
      </c>
      <c r="M14" s="16" t="n">
        <v>0.2</v>
      </c>
      <c r="N14" s="17" t="n">
        <v>5.4432</v>
      </c>
      <c r="O14" s="0" t="str">
        <f aca="false">TEXT(B14,"YYYY-MM")</f>
        <v>2018-04</v>
      </c>
      <c r="P14" s="18" t="n">
        <f aca="false">IFERROR(N14/K14,0)</f>
        <v>0.35</v>
      </c>
      <c r="Q14" s="0" t="str">
        <f aca="false">IF(M14=0,"No Discount",IF(M14&lt;0.2,"Low (1-19%)",IF(M14&lt;0.4,"Medium (20-39%)","High (40%+)")))</f>
        <v>Medium (20-39%)</v>
      </c>
      <c r="R14" s="0" t="str">
        <f aca="false">INDEX('Lookup Tables'!$B$2:$B$5,MATCH(F14,'Lookup Tables'!$A$2:$A$5,0))</f>
        <v>Manager C</v>
      </c>
    </row>
    <row r="15" customFormat="false" ht="15" hidden="false" customHeight="false" outlineLevel="0" collapsed="false">
      <c r="A15" s="0" t="s">
        <v>93</v>
      </c>
      <c r="B15" s="13" t="n">
        <v>43074</v>
      </c>
      <c r="C15" s="13" t="n">
        <v>43079</v>
      </c>
      <c r="D15" s="14" t="s">
        <v>69</v>
      </c>
      <c r="E15" s="14" t="s">
        <v>53</v>
      </c>
      <c r="F15" s="14" t="s">
        <v>63</v>
      </c>
      <c r="G15" s="14" t="s">
        <v>94</v>
      </c>
      <c r="H15" s="14" t="s">
        <v>65</v>
      </c>
      <c r="I15" s="14" t="s">
        <v>83</v>
      </c>
      <c r="J15" s="14" t="s">
        <v>95</v>
      </c>
      <c r="K15" s="15" t="n">
        <v>407.976</v>
      </c>
      <c r="L15" s="0" t="n">
        <v>3</v>
      </c>
      <c r="M15" s="16" t="n">
        <v>0.2</v>
      </c>
      <c r="N15" s="17" t="n">
        <v>132.5922</v>
      </c>
      <c r="O15" s="0" t="str">
        <f aca="false">TEXT(B15,"YYYY-MM")</f>
        <v>2017-12</v>
      </c>
      <c r="P15" s="18" t="n">
        <f aca="false">IFERROR(N15/K15,0)</f>
        <v>0.325</v>
      </c>
      <c r="Q15" s="0" t="str">
        <f aca="false">IF(M15=0,"No Discount",IF(M15&lt;0.2,"Low (1-19%)",IF(M15&lt;0.4,"Medium (20-39%)","High (40%+)")))</f>
        <v>Medium (20-39%)</v>
      </c>
      <c r="R15" s="0" t="str">
        <f aca="false">INDEX('Lookup Tables'!$B$2:$B$5,MATCH(F15,'Lookup Tables'!$A$2:$A$5,0))</f>
        <v>Manager D</v>
      </c>
    </row>
    <row r="16" customFormat="false" ht="15" hidden="false" customHeight="false" outlineLevel="0" collapsed="false">
      <c r="A16" s="0" t="s">
        <v>96</v>
      </c>
      <c r="B16" s="13" t="n">
        <v>42696</v>
      </c>
      <c r="C16" s="13" t="n">
        <v>42700</v>
      </c>
      <c r="D16" s="14" t="s">
        <v>69</v>
      </c>
      <c r="E16" s="14" t="s">
        <v>97</v>
      </c>
      <c r="F16" s="14" t="s">
        <v>98</v>
      </c>
      <c r="G16" s="14" t="s">
        <v>99</v>
      </c>
      <c r="H16" s="14" t="s">
        <v>65</v>
      </c>
      <c r="I16" s="14" t="s">
        <v>85</v>
      </c>
      <c r="J16" s="14" t="s">
        <v>100</v>
      </c>
      <c r="K16" s="15" t="n">
        <v>68.81</v>
      </c>
      <c r="L16" s="0" t="n">
        <v>5</v>
      </c>
      <c r="M16" s="16" t="n">
        <v>0.8</v>
      </c>
      <c r="N16" s="17" t="n">
        <v>-123.858</v>
      </c>
      <c r="O16" s="0" t="str">
        <f aca="false">TEXT(B16,"YYYY-MM")</f>
        <v>2016-11</v>
      </c>
      <c r="P16" s="18" t="n">
        <f aca="false">IFERROR(N16/K16,0)</f>
        <v>-1.8</v>
      </c>
      <c r="Q16" s="0" t="str">
        <f aca="false">IF(M16=0,"No Discount",IF(M16&lt;0.2,"Low (1-19%)",IF(M16&lt;0.4,"Medium (20-39%)","High (40%+)")))</f>
        <v>High (40%+)</v>
      </c>
      <c r="R16" s="0" t="str">
        <f aca="false">INDEX('Lookup Tables'!$B$2:$B$5,MATCH(F16,'Lookup Tables'!$A$2:$A$5,0))</f>
        <v>Manager A</v>
      </c>
    </row>
    <row r="17" customFormat="false" ht="15" hidden="false" customHeight="false" outlineLevel="0" collapsed="false">
      <c r="A17" s="0" t="s">
        <v>96</v>
      </c>
      <c r="B17" s="13" t="n">
        <v>42696</v>
      </c>
      <c r="C17" s="13" t="n">
        <v>42700</v>
      </c>
      <c r="D17" s="14" t="s">
        <v>69</v>
      </c>
      <c r="E17" s="14" t="s">
        <v>97</v>
      </c>
      <c r="F17" s="14" t="s">
        <v>98</v>
      </c>
      <c r="G17" s="14" t="s">
        <v>99</v>
      </c>
      <c r="H17" s="14" t="s">
        <v>65</v>
      </c>
      <c r="I17" s="14" t="s">
        <v>83</v>
      </c>
      <c r="J17" s="14" t="s">
        <v>101</v>
      </c>
      <c r="K17" s="15" t="n">
        <v>2.544</v>
      </c>
      <c r="L17" s="0" t="n">
        <v>3</v>
      </c>
      <c r="M17" s="16" t="n">
        <v>0.8</v>
      </c>
      <c r="N17" s="17" t="n">
        <v>-3.816</v>
      </c>
      <c r="O17" s="0" t="str">
        <f aca="false">TEXT(B17,"YYYY-MM")</f>
        <v>2016-11</v>
      </c>
      <c r="P17" s="18" t="n">
        <f aca="false">IFERROR(N17/K17,0)</f>
        <v>-1.5</v>
      </c>
      <c r="Q17" s="0" t="str">
        <f aca="false">IF(M17=0,"No Discount",IF(M17&lt;0.2,"Low (1-19%)",IF(M17&lt;0.4,"Medium (20-39%)","High (40%+)")))</f>
        <v>High (40%+)</v>
      </c>
      <c r="R17" s="0" t="str">
        <f aca="false">INDEX('Lookup Tables'!$B$2:$B$5,MATCH(F17,'Lookup Tables'!$A$2:$A$5,0))</f>
        <v>Manager A</v>
      </c>
    </row>
    <row r="18" customFormat="false" ht="15" hidden="false" customHeight="false" outlineLevel="0" collapsed="false">
      <c r="A18" s="0" t="s">
        <v>102</v>
      </c>
      <c r="B18" s="13" t="n">
        <v>42319</v>
      </c>
      <c r="C18" s="13" t="n">
        <v>42326</v>
      </c>
      <c r="D18" s="14" t="s">
        <v>69</v>
      </c>
      <c r="E18" s="14" t="s">
        <v>53</v>
      </c>
      <c r="F18" s="14" t="s">
        <v>98</v>
      </c>
      <c r="G18" s="14" t="s">
        <v>103</v>
      </c>
      <c r="H18" s="14" t="s">
        <v>65</v>
      </c>
      <c r="I18" s="14" t="s">
        <v>73</v>
      </c>
      <c r="J18" s="14" t="s">
        <v>104</v>
      </c>
      <c r="K18" s="15" t="n">
        <v>665.88</v>
      </c>
      <c r="L18" s="0" t="n">
        <v>6</v>
      </c>
      <c r="M18" s="16" t="n">
        <v>0</v>
      </c>
      <c r="N18" s="17" t="n">
        <v>13.3176</v>
      </c>
      <c r="O18" s="0" t="str">
        <f aca="false">TEXT(B18,"YYYY-MM")</f>
        <v>2015-11</v>
      </c>
      <c r="P18" s="18" t="n">
        <f aca="false">IFERROR(N18/K18,0)</f>
        <v>0.02</v>
      </c>
      <c r="Q18" s="0" t="str">
        <f aca="false">IF(M18=0,"No Discount",IF(M18&lt;0.2,"Low (1-19%)",IF(M18&lt;0.4,"Medium (20-39%)","High (40%+)")))</f>
        <v>No Discount</v>
      </c>
      <c r="R18" s="0" t="str">
        <f aca="false">INDEX('Lookup Tables'!$B$2:$B$5,MATCH(F18,'Lookup Tables'!$A$2:$A$5,0))</f>
        <v>Manager A</v>
      </c>
    </row>
    <row r="19" customFormat="false" ht="15" hidden="false" customHeight="false" outlineLevel="0" collapsed="false">
      <c r="A19" s="0" t="s">
        <v>105</v>
      </c>
      <c r="B19" s="13" t="n">
        <v>42137</v>
      </c>
      <c r="C19" s="13" t="n">
        <v>42139</v>
      </c>
      <c r="D19" s="14" t="s">
        <v>52</v>
      </c>
      <c r="E19" s="14" t="s">
        <v>53</v>
      </c>
      <c r="F19" s="14" t="s">
        <v>63</v>
      </c>
      <c r="G19" s="14" t="s">
        <v>106</v>
      </c>
      <c r="H19" s="14" t="s">
        <v>65</v>
      </c>
      <c r="I19" s="14" t="s">
        <v>73</v>
      </c>
      <c r="J19" s="14" t="s">
        <v>107</v>
      </c>
      <c r="K19" s="15" t="n">
        <v>55.5</v>
      </c>
      <c r="L19" s="0" t="n">
        <v>2</v>
      </c>
      <c r="M19" s="16" t="n">
        <v>0</v>
      </c>
      <c r="N19" s="17" t="n">
        <v>9.99</v>
      </c>
      <c r="O19" s="0" t="str">
        <f aca="false">TEXT(B19,"YYYY-MM")</f>
        <v>2015-05</v>
      </c>
      <c r="P19" s="18" t="n">
        <f aca="false">IFERROR(N19/K19,0)</f>
        <v>0.18</v>
      </c>
      <c r="Q19" s="0" t="str">
        <f aca="false">IF(M19=0,"No Discount",IF(M19&lt;0.2,"Low (1-19%)",IF(M19&lt;0.4,"Medium (20-39%)","High (40%+)")))</f>
        <v>No Discount</v>
      </c>
      <c r="R19" s="0" t="str">
        <f aca="false">INDEX('Lookup Tables'!$B$2:$B$5,MATCH(F19,'Lookup Tables'!$A$2:$A$5,0))</f>
        <v>Manager D</v>
      </c>
    </row>
    <row r="20" customFormat="false" ht="15" hidden="false" customHeight="false" outlineLevel="0" collapsed="false">
      <c r="A20" s="0" t="s">
        <v>108</v>
      </c>
      <c r="B20" s="13" t="n">
        <v>42243</v>
      </c>
      <c r="C20" s="13" t="n">
        <v>42248</v>
      </c>
      <c r="D20" s="14" t="s">
        <v>52</v>
      </c>
      <c r="E20" s="14" t="s">
        <v>53</v>
      </c>
      <c r="F20" s="14" t="s">
        <v>63</v>
      </c>
      <c r="G20" s="14" t="s">
        <v>64</v>
      </c>
      <c r="H20" s="14" t="s">
        <v>65</v>
      </c>
      <c r="I20" s="14" t="s">
        <v>78</v>
      </c>
      <c r="J20" s="14" t="s">
        <v>109</v>
      </c>
      <c r="K20" s="15" t="n">
        <v>8.56</v>
      </c>
      <c r="L20" s="0" t="n">
        <v>2</v>
      </c>
      <c r="M20" s="16" t="n">
        <v>0</v>
      </c>
      <c r="N20" s="17" t="n">
        <v>2.4824</v>
      </c>
      <c r="O20" s="0" t="str">
        <f aca="false">TEXT(B20,"YYYY-MM")</f>
        <v>2015-08</v>
      </c>
      <c r="P20" s="18" t="n">
        <f aca="false">IFERROR(N20/K20,0)</f>
        <v>0.29</v>
      </c>
      <c r="Q20" s="0" t="str">
        <f aca="false">IF(M20=0,"No Discount",IF(M20&lt;0.2,"Low (1-19%)",IF(M20&lt;0.4,"Medium (20-39%)","High (40%+)")))</f>
        <v>No Discount</v>
      </c>
      <c r="R20" s="0" t="str">
        <f aca="false">INDEX('Lookup Tables'!$B$2:$B$5,MATCH(F20,'Lookup Tables'!$A$2:$A$5,0))</f>
        <v>Manager D</v>
      </c>
    </row>
    <row r="21" customFormat="false" ht="15" hidden="false" customHeight="false" outlineLevel="0" collapsed="false">
      <c r="A21" s="0" t="s">
        <v>108</v>
      </c>
      <c r="B21" s="13" t="n">
        <v>42243</v>
      </c>
      <c r="C21" s="13" t="n">
        <v>42248</v>
      </c>
      <c r="D21" s="14" t="s">
        <v>52</v>
      </c>
      <c r="E21" s="14" t="s">
        <v>53</v>
      </c>
      <c r="F21" s="14" t="s">
        <v>63</v>
      </c>
      <c r="G21" s="14" t="s">
        <v>64</v>
      </c>
      <c r="H21" s="14" t="s">
        <v>80</v>
      </c>
      <c r="I21" s="14" t="s">
        <v>81</v>
      </c>
      <c r="J21" s="14" t="s">
        <v>110</v>
      </c>
      <c r="K21" s="15" t="n">
        <v>213.48</v>
      </c>
      <c r="L21" s="0" t="n">
        <v>3</v>
      </c>
      <c r="M21" s="16" t="n">
        <v>0.2</v>
      </c>
      <c r="N21" s="17" t="n">
        <v>16.011</v>
      </c>
      <c r="O21" s="0" t="str">
        <f aca="false">TEXT(B21,"YYYY-MM")</f>
        <v>2015-08</v>
      </c>
      <c r="P21" s="18" t="n">
        <f aca="false">IFERROR(N21/K21,0)</f>
        <v>0.075</v>
      </c>
      <c r="Q21" s="0" t="str">
        <f aca="false">IF(M21=0,"No Discount",IF(M21&lt;0.2,"Low (1-19%)",IF(M21&lt;0.4,"Medium (20-39%)","High (40%+)")))</f>
        <v>Medium (20-39%)</v>
      </c>
      <c r="R21" s="0" t="str">
        <f aca="false">INDEX('Lookup Tables'!$B$2:$B$5,MATCH(F21,'Lookup Tables'!$A$2:$A$5,0))</f>
        <v>Manager D</v>
      </c>
    </row>
    <row r="22" customFormat="false" ht="15" hidden="false" customHeight="false" outlineLevel="0" collapsed="false">
      <c r="A22" s="0" t="s">
        <v>108</v>
      </c>
      <c r="B22" s="13" t="n">
        <v>42243</v>
      </c>
      <c r="C22" s="13" t="n">
        <v>42248</v>
      </c>
      <c r="D22" s="14" t="s">
        <v>52</v>
      </c>
      <c r="E22" s="14" t="s">
        <v>53</v>
      </c>
      <c r="F22" s="14" t="s">
        <v>63</v>
      </c>
      <c r="G22" s="14" t="s">
        <v>64</v>
      </c>
      <c r="H22" s="14" t="s">
        <v>65</v>
      </c>
      <c r="I22" s="14" t="s">
        <v>83</v>
      </c>
      <c r="J22" s="14" t="s">
        <v>111</v>
      </c>
      <c r="K22" s="15" t="n">
        <v>22.72</v>
      </c>
      <c r="L22" s="0" t="n">
        <v>4</v>
      </c>
      <c r="M22" s="16" t="n">
        <v>0.2</v>
      </c>
      <c r="N22" s="17" t="n">
        <v>7.384</v>
      </c>
      <c r="O22" s="0" t="str">
        <f aca="false">TEXT(B22,"YYYY-MM")</f>
        <v>2015-08</v>
      </c>
      <c r="P22" s="18" t="n">
        <f aca="false">IFERROR(N22/K22,0)</f>
        <v>0.325</v>
      </c>
      <c r="Q22" s="0" t="str">
        <f aca="false">IF(M22=0,"No Discount",IF(M22&lt;0.2,"Low (1-19%)",IF(M22&lt;0.4,"Medium (20-39%)","High (40%+)")))</f>
        <v>Medium (20-39%)</v>
      </c>
      <c r="R22" s="0" t="str">
        <f aca="false">INDEX('Lookup Tables'!$B$2:$B$5,MATCH(F22,'Lookup Tables'!$A$2:$A$5,0))</f>
        <v>Manager D</v>
      </c>
    </row>
    <row r="23" customFormat="false" ht="15" hidden="false" customHeight="false" outlineLevel="0" collapsed="false">
      <c r="A23" s="0" t="s">
        <v>112</v>
      </c>
      <c r="B23" s="13" t="n">
        <v>43078</v>
      </c>
      <c r="C23" s="13" t="n">
        <v>43082</v>
      </c>
      <c r="D23" s="14" t="s">
        <v>69</v>
      </c>
      <c r="E23" s="14" t="s">
        <v>62</v>
      </c>
      <c r="F23" s="14" t="s">
        <v>98</v>
      </c>
      <c r="G23" s="14" t="s">
        <v>113</v>
      </c>
      <c r="H23" s="14" t="s">
        <v>65</v>
      </c>
      <c r="I23" s="14" t="s">
        <v>78</v>
      </c>
      <c r="J23" s="14" t="s">
        <v>114</v>
      </c>
      <c r="K23" s="15" t="n">
        <v>19.46</v>
      </c>
      <c r="L23" s="0" t="n">
        <v>7</v>
      </c>
      <c r="M23" s="16" t="n">
        <v>0</v>
      </c>
      <c r="N23" s="17" t="n">
        <v>5.0596</v>
      </c>
      <c r="O23" s="0" t="str">
        <f aca="false">TEXT(B23,"YYYY-MM")</f>
        <v>2017-12</v>
      </c>
      <c r="P23" s="18" t="n">
        <f aca="false">IFERROR(N23/K23,0)</f>
        <v>0.26</v>
      </c>
      <c r="Q23" s="0" t="str">
        <f aca="false">IF(M23=0,"No Discount",IF(M23&lt;0.2,"Low (1-19%)",IF(M23&lt;0.4,"Medium (20-39%)","High (40%+)")))</f>
        <v>No Discount</v>
      </c>
      <c r="R23" s="0" t="str">
        <f aca="false">INDEX('Lookup Tables'!$B$2:$B$5,MATCH(F23,'Lookup Tables'!$A$2:$A$5,0))</f>
        <v>Manager A</v>
      </c>
    </row>
    <row r="24" customFormat="false" ht="15" hidden="false" customHeight="false" outlineLevel="0" collapsed="false">
      <c r="A24" s="0" t="s">
        <v>112</v>
      </c>
      <c r="B24" s="13" t="n">
        <v>43078</v>
      </c>
      <c r="C24" s="13" t="n">
        <v>43082</v>
      </c>
      <c r="D24" s="14" t="s">
        <v>69</v>
      </c>
      <c r="E24" s="14" t="s">
        <v>62</v>
      </c>
      <c r="F24" s="14" t="s">
        <v>98</v>
      </c>
      <c r="G24" s="14" t="s">
        <v>113</v>
      </c>
      <c r="H24" s="14" t="s">
        <v>65</v>
      </c>
      <c r="I24" s="14" t="s">
        <v>85</v>
      </c>
      <c r="J24" s="14" t="s">
        <v>115</v>
      </c>
      <c r="K24" s="15" t="n">
        <v>60.34</v>
      </c>
      <c r="L24" s="0" t="n">
        <v>7</v>
      </c>
      <c r="M24" s="16" t="n">
        <v>0</v>
      </c>
      <c r="N24" s="17" t="n">
        <v>15.6884</v>
      </c>
      <c r="O24" s="0" t="str">
        <f aca="false">TEXT(B24,"YYYY-MM")</f>
        <v>2017-12</v>
      </c>
      <c r="P24" s="18" t="n">
        <f aca="false">IFERROR(N24/K24,0)</f>
        <v>0.26</v>
      </c>
      <c r="Q24" s="0" t="str">
        <f aca="false">IF(M24=0,"No Discount",IF(M24&lt;0.2,"Low (1-19%)",IF(M24&lt;0.4,"Medium (20-39%)","High (40%+)")))</f>
        <v>No Discount</v>
      </c>
      <c r="R24" s="0" t="str">
        <f aca="false">INDEX('Lookup Tables'!$B$2:$B$5,MATCH(F24,'Lookup Tables'!$A$2:$A$5,0))</f>
        <v>Manager A</v>
      </c>
    </row>
    <row r="25" customFormat="false" ht="15" hidden="false" customHeight="false" outlineLevel="0" collapsed="false">
      <c r="A25" s="0" t="s">
        <v>116</v>
      </c>
      <c r="B25" s="13" t="n">
        <v>43297</v>
      </c>
      <c r="C25" s="13" t="n">
        <v>43299</v>
      </c>
      <c r="D25" s="14" t="s">
        <v>52</v>
      </c>
      <c r="E25" s="14" t="s">
        <v>53</v>
      </c>
      <c r="F25" s="14" t="s">
        <v>117</v>
      </c>
      <c r="G25" s="14" t="s">
        <v>118</v>
      </c>
      <c r="H25" s="14" t="s">
        <v>56</v>
      </c>
      <c r="I25" s="14" t="s">
        <v>59</v>
      </c>
      <c r="J25" s="14" t="s">
        <v>119</v>
      </c>
      <c r="K25" s="15" t="n">
        <v>71.372</v>
      </c>
      <c r="L25" s="0" t="n">
        <v>2</v>
      </c>
      <c r="M25" s="16" t="n">
        <v>0.3</v>
      </c>
      <c r="N25" s="17" t="n">
        <v>-1.0196</v>
      </c>
      <c r="O25" s="0" t="str">
        <f aca="false">TEXT(B25,"YYYY-MM")</f>
        <v>2018-07</v>
      </c>
      <c r="P25" s="18" t="n">
        <f aca="false">IFERROR(N25/K25,0)</f>
        <v>-0.0142857142857143</v>
      </c>
      <c r="Q25" s="0" t="str">
        <f aca="false">IF(M25=0,"No Discount",IF(M25&lt;0.2,"Low (1-19%)",IF(M25&lt;0.4,"Medium (20-39%)","High (40%+)")))</f>
        <v>Medium (20-39%)</v>
      </c>
      <c r="R25" s="0" t="str">
        <f aca="false">INDEX('Lookup Tables'!$B$2:$B$5,MATCH(F25,'Lookup Tables'!$A$2:$A$5,0))</f>
        <v>Manager B</v>
      </c>
    </row>
    <row r="26" customFormat="false" ht="15" hidden="false" customHeight="false" outlineLevel="0" collapsed="false">
      <c r="A26" s="0" t="s">
        <v>120</v>
      </c>
      <c r="B26" s="13" t="n">
        <v>42638</v>
      </c>
      <c r="C26" s="13" t="n">
        <v>42643</v>
      </c>
      <c r="D26" s="14" t="s">
        <v>69</v>
      </c>
      <c r="E26" s="14" t="s">
        <v>53</v>
      </c>
      <c r="F26" s="14" t="s">
        <v>63</v>
      </c>
      <c r="G26" s="14" t="s">
        <v>106</v>
      </c>
      <c r="H26" s="14" t="s">
        <v>56</v>
      </c>
      <c r="I26" s="14" t="s">
        <v>71</v>
      </c>
      <c r="J26" s="14" t="s">
        <v>72</v>
      </c>
      <c r="K26" s="15" t="n">
        <v>1044.63</v>
      </c>
      <c r="L26" s="0" t="n">
        <v>3</v>
      </c>
      <c r="M26" s="16" t="n">
        <v>0</v>
      </c>
      <c r="N26" s="17" t="n">
        <v>240.2649</v>
      </c>
      <c r="O26" s="0" t="str">
        <f aca="false">TEXT(B26,"YYYY-MM")</f>
        <v>2016-09</v>
      </c>
      <c r="P26" s="18" t="n">
        <f aca="false">IFERROR(N26/K26,0)</f>
        <v>0.23</v>
      </c>
      <c r="Q26" s="0" t="str">
        <f aca="false">IF(M26=0,"No Discount",IF(M26&lt;0.2,"Low (1-19%)",IF(M26&lt;0.4,"Medium (20-39%)","High (40%+)")))</f>
        <v>No Discount</v>
      </c>
      <c r="R26" s="0" t="str">
        <f aca="false">INDEX('Lookup Tables'!$B$2:$B$5,MATCH(F26,'Lookup Tables'!$A$2:$A$5,0))</f>
        <v>Manager D</v>
      </c>
    </row>
    <row r="27" customFormat="false" ht="15" hidden="false" customHeight="false" outlineLevel="0" collapsed="false">
      <c r="A27" s="0" t="s">
        <v>121</v>
      </c>
      <c r="B27" s="13" t="n">
        <v>42751</v>
      </c>
      <c r="C27" s="13" t="n">
        <v>42755</v>
      </c>
      <c r="D27" s="14" t="s">
        <v>52</v>
      </c>
      <c r="E27" s="14" t="s">
        <v>53</v>
      </c>
      <c r="F27" s="14" t="s">
        <v>63</v>
      </c>
      <c r="G27" s="14" t="s">
        <v>64</v>
      </c>
      <c r="H27" s="14" t="s">
        <v>65</v>
      </c>
      <c r="I27" s="14" t="s">
        <v>83</v>
      </c>
      <c r="J27" s="14" t="s">
        <v>122</v>
      </c>
      <c r="K27" s="15" t="n">
        <v>11.648</v>
      </c>
      <c r="L27" s="0" t="n">
        <v>2</v>
      </c>
      <c r="M27" s="16" t="n">
        <v>0.2</v>
      </c>
      <c r="N27" s="17" t="n">
        <v>4.2224</v>
      </c>
      <c r="O27" s="0" t="str">
        <f aca="false">TEXT(B27,"YYYY-MM")</f>
        <v>2017-01</v>
      </c>
      <c r="P27" s="18" t="n">
        <f aca="false">IFERROR(N27/K27,0)</f>
        <v>0.3625</v>
      </c>
      <c r="Q27" s="0" t="str">
        <f aca="false">IF(M27=0,"No Discount",IF(M27&lt;0.2,"Low (1-19%)",IF(M27&lt;0.4,"Medium (20-39%)","High (40%+)")))</f>
        <v>Medium (20-39%)</v>
      </c>
      <c r="R27" s="0" t="str">
        <f aca="false">INDEX('Lookup Tables'!$B$2:$B$5,MATCH(F27,'Lookup Tables'!$A$2:$A$5,0))</f>
        <v>Manager D</v>
      </c>
    </row>
    <row r="28" customFormat="false" ht="15" hidden="false" customHeight="false" outlineLevel="0" collapsed="false">
      <c r="A28" s="0" t="s">
        <v>121</v>
      </c>
      <c r="B28" s="13" t="n">
        <v>42751</v>
      </c>
      <c r="C28" s="13" t="n">
        <v>42755</v>
      </c>
      <c r="D28" s="14" t="s">
        <v>52</v>
      </c>
      <c r="E28" s="14" t="s">
        <v>53</v>
      </c>
      <c r="F28" s="14" t="s">
        <v>63</v>
      </c>
      <c r="G28" s="14" t="s">
        <v>64</v>
      </c>
      <c r="H28" s="14" t="s">
        <v>80</v>
      </c>
      <c r="I28" s="14" t="s">
        <v>123</v>
      </c>
      <c r="J28" s="14" t="s">
        <v>124</v>
      </c>
      <c r="K28" s="15" t="n">
        <v>90.57</v>
      </c>
      <c r="L28" s="0" t="n">
        <v>3</v>
      </c>
      <c r="M28" s="16" t="n">
        <v>0</v>
      </c>
      <c r="N28" s="17" t="n">
        <v>11.7741</v>
      </c>
      <c r="O28" s="0" t="str">
        <f aca="false">TEXT(B28,"YYYY-MM")</f>
        <v>2017-01</v>
      </c>
      <c r="P28" s="18" t="n">
        <f aca="false">IFERROR(N28/K28,0)</f>
        <v>0.13</v>
      </c>
      <c r="Q28" s="0" t="str">
        <f aca="false">IF(M28=0,"No Discount",IF(M28&lt;0.2,"Low (1-19%)",IF(M28&lt;0.4,"Medium (20-39%)","High (40%+)")))</f>
        <v>No Discount</v>
      </c>
      <c r="R28" s="0" t="str">
        <f aca="false">INDEX('Lookup Tables'!$B$2:$B$5,MATCH(F28,'Lookup Tables'!$A$2:$A$5,0))</f>
        <v>Manager D</v>
      </c>
    </row>
    <row r="29" customFormat="false" ht="15" hidden="false" customHeight="false" outlineLevel="0" collapsed="false">
      <c r="A29" s="0" t="s">
        <v>125</v>
      </c>
      <c r="B29" s="13" t="n">
        <v>42630</v>
      </c>
      <c r="C29" s="13" t="n">
        <v>42634</v>
      </c>
      <c r="D29" s="14" t="s">
        <v>69</v>
      </c>
      <c r="E29" s="14" t="s">
        <v>53</v>
      </c>
      <c r="F29" s="14" t="s">
        <v>117</v>
      </c>
      <c r="G29" s="14" t="s">
        <v>118</v>
      </c>
      <c r="H29" s="14" t="s">
        <v>56</v>
      </c>
      <c r="I29" s="14" t="s">
        <v>57</v>
      </c>
      <c r="J29" s="14" t="s">
        <v>126</v>
      </c>
      <c r="K29" s="15" t="n">
        <v>3083.43</v>
      </c>
      <c r="L29" s="0" t="n">
        <v>7</v>
      </c>
      <c r="M29" s="16" t="n">
        <v>0.5</v>
      </c>
      <c r="N29" s="17" t="n">
        <v>-1665.0522</v>
      </c>
      <c r="O29" s="0" t="str">
        <f aca="false">TEXT(B29,"YYYY-MM")</f>
        <v>2016-09</v>
      </c>
      <c r="P29" s="18" t="n">
        <f aca="false">IFERROR(N29/K29,0)</f>
        <v>-0.54</v>
      </c>
      <c r="Q29" s="0" t="str">
        <f aca="false">IF(M29=0,"No Discount",IF(M29&lt;0.2,"Low (1-19%)",IF(M29&lt;0.4,"Medium (20-39%)","High (40%+)")))</f>
        <v>High (40%+)</v>
      </c>
      <c r="R29" s="0" t="str">
        <f aca="false">INDEX('Lookup Tables'!$B$2:$B$5,MATCH(F29,'Lookup Tables'!$A$2:$A$5,0))</f>
        <v>Manager B</v>
      </c>
    </row>
    <row r="30" customFormat="false" ht="15" hidden="false" customHeight="false" outlineLevel="0" collapsed="false">
      <c r="A30" s="0" t="s">
        <v>125</v>
      </c>
      <c r="B30" s="13" t="n">
        <v>42630</v>
      </c>
      <c r="C30" s="13" t="n">
        <v>42634</v>
      </c>
      <c r="D30" s="14" t="s">
        <v>69</v>
      </c>
      <c r="E30" s="14" t="s">
        <v>53</v>
      </c>
      <c r="F30" s="14" t="s">
        <v>117</v>
      </c>
      <c r="G30" s="14" t="s">
        <v>118</v>
      </c>
      <c r="H30" s="14" t="s">
        <v>65</v>
      </c>
      <c r="I30" s="14" t="s">
        <v>83</v>
      </c>
      <c r="J30" s="14" t="s">
        <v>127</v>
      </c>
      <c r="K30" s="15" t="n">
        <v>9.618</v>
      </c>
      <c r="L30" s="0" t="n">
        <v>2</v>
      </c>
      <c r="M30" s="16" t="n">
        <v>0.7</v>
      </c>
      <c r="N30" s="17" t="n">
        <v>-7.0532</v>
      </c>
      <c r="O30" s="0" t="str">
        <f aca="false">TEXT(B30,"YYYY-MM")</f>
        <v>2016-09</v>
      </c>
      <c r="P30" s="18" t="n">
        <f aca="false">IFERROR(N30/K30,0)</f>
        <v>-0.733333333333333</v>
      </c>
      <c r="Q30" s="0" t="str">
        <f aca="false">IF(M30=0,"No Discount",IF(M30&lt;0.2,"Low (1-19%)",IF(M30&lt;0.4,"Medium (20-39%)","High (40%+)")))</f>
        <v>High (40%+)</v>
      </c>
      <c r="R30" s="0" t="str">
        <f aca="false">INDEX('Lookup Tables'!$B$2:$B$5,MATCH(F30,'Lookup Tables'!$A$2:$A$5,0))</f>
        <v>Manager B</v>
      </c>
    </row>
    <row r="31" customFormat="false" ht="15" hidden="false" customHeight="false" outlineLevel="0" collapsed="false">
      <c r="A31" s="0" t="s">
        <v>125</v>
      </c>
      <c r="B31" s="13" t="n">
        <v>42630</v>
      </c>
      <c r="C31" s="13" t="n">
        <v>42634</v>
      </c>
      <c r="D31" s="14" t="s">
        <v>69</v>
      </c>
      <c r="E31" s="14" t="s">
        <v>53</v>
      </c>
      <c r="F31" s="14" t="s">
        <v>117</v>
      </c>
      <c r="G31" s="14" t="s">
        <v>118</v>
      </c>
      <c r="H31" s="14" t="s">
        <v>56</v>
      </c>
      <c r="I31" s="14" t="s">
        <v>76</v>
      </c>
      <c r="J31" s="14" t="s">
        <v>128</v>
      </c>
      <c r="K31" s="15" t="n">
        <v>124.2</v>
      </c>
      <c r="L31" s="0" t="n">
        <v>3</v>
      </c>
      <c r="M31" s="16" t="n">
        <v>0.2</v>
      </c>
      <c r="N31" s="17" t="n">
        <v>15.525</v>
      </c>
      <c r="O31" s="0" t="str">
        <f aca="false">TEXT(B31,"YYYY-MM")</f>
        <v>2016-09</v>
      </c>
      <c r="P31" s="18" t="n">
        <f aca="false">IFERROR(N31/K31,0)</f>
        <v>0.125</v>
      </c>
      <c r="Q31" s="0" t="str">
        <f aca="false">IF(M31=0,"No Discount",IF(M31&lt;0.2,"Low (1-19%)",IF(M31&lt;0.4,"Medium (20-39%)","High (40%+)")))</f>
        <v>Medium (20-39%)</v>
      </c>
      <c r="R31" s="0" t="str">
        <f aca="false">INDEX('Lookup Tables'!$B$2:$B$5,MATCH(F31,'Lookup Tables'!$A$2:$A$5,0))</f>
        <v>Manager B</v>
      </c>
    </row>
    <row r="32" customFormat="false" ht="15" hidden="false" customHeight="false" outlineLevel="0" collapsed="false">
      <c r="A32" s="0" t="s">
        <v>125</v>
      </c>
      <c r="B32" s="13" t="n">
        <v>42630</v>
      </c>
      <c r="C32" s="13" t="n">
        <v>42634</v>
      </c>
      <c r="D32" s="14" t="s">
        <v>69</v>
      </c>
      <c r="E32" s="14" t="s">
        <v>53</v>
      </c>
      <c r="F32" s="14" t="s">
        <v>117</v>
      </c>
      <c r="G32" s="14" t="s">
        <v>118</v>
      </c>
      <c r="H32" s="14" t="s">
        <v>65</v>
      </c>
      <c r="I32" s="14" t="s">
        <v>129</v>
      </c>
      <c r="J32" s="14" t="s">
        <v>130</v>
      </c>
      <c r="K32" s="15" t="n">
        <v>3.264</v>
      </c>
      <c r="L32" s="0" t="n">
        <v>2</v>
      </c>
      <c r="M32" s="16" t="n">
        <v>0.2</v>
      </c>
      <c r="N32" s="17" t="n">
        <v>1.1016</v>
      </c>
      <c r="O32" s="0" t="str">
        <f aca="false">TEXT(B32,"YYYY-MM")</f>
        <v>2016-09</v>
      </c>
      <c r="P32" s="18" t="n">
        <f aca="false">IFERROR(N32/K32,0)</f>
        <v>0.3375</v>
      </c>
      <c r="Q32" s="0" t="str">
        <f aca="false">IF(M32=0,"No Discount",IF(M32&lt;0.2,"Low (1-19%)",IF(M32&lt;0.4,"Medium (20-39%)","High (40%+)")))</f>
        <v>Medium (20-39%)</v>
      </c>
      <c r="R32" s="0" t="str">
        <f aca="false">INDEX('Lookup Tables'!$B$2:$B$5,MATCH(F32,'Lookup Tables'!$A$2:$A$5,0))</f>
        <v>Manager B</v>
      </c>
    </row>
    <row r="33" customFormat="false" ht="15" hidden="false" customHeight="false" outlineLevel="0" collapsed="false">
      <c r="A33" s="0" t="s">
        <v>125</v>
      </c>
      <c r="B33" s="13" t="n">
        <v>42630</v>
      </c>
      <c r="C33" s="13" t="n">
        <v>42634</v>
      </c>
      <c r="D33" s="14" t="s">
        <v>69</v>
      </c>
      <c r="E33" s="14" t="s">
        <v>53</v>
      </c>
      <c r="F33" s="14" t="s">
        <v>117</v>
      </c>
      <c r="G33" s="14" t="s">
        <v>118</v>
      </c>
      <c r="H33" s="14" t="s">
        <v>65</v>
      </c>
      <c r="I33" s="14" t="s">
        <v>78</v>
      </c>
      <c r="J33" s="14" t="s">
        <v>131</v>
      </c>
      <c r="K33" s="15" t="n">
        <v>86.304</v>
      </c>
      <c r="L33" s="0" t="n">
        <v>6</v>
      </c>
      <c r="M33" s="16" t="n">
        <v>0.2</v>
      </c>
      <c r="N33" s="17" t="n">
        <v>9.7092</v>
      </c>
      <c r="O33" s="0" t="str">
        <f aca="false">TEXT(B33,"YYYY-MM")</f>
        <v>2016-09</v>
      </c>
      <c r="P33" s="18" t="n">
        <f aca="false">IFERROR(N33/K33,0)</f>
        <v>0.1125</v>
      </c>
      <c r="Q33" s="0" t="str">
        <f aca="false">IF(M33=0,"No Discount",IF(M33&lt;0.2,"Low (1-19%)",IF(M33&lt;0.4,"Medium (20-39%)","High (40%+)")))</f>
        <v>Medium (20-39%)</v>
      </c>
      <c r="R33" s="0" t="str">
        <f aca="false">INDEX('Lookup Tables'!$B$2:$B$5,MATCH(F33,'Lookup Tables'!$A$2:$A$5,0))</f>
        <v>Manager B</v>
      </c>
    </row>
    <row r="34" customFormat="false" ht="15" hidden="false" customHeight="false" outlineLevel="0" collapsed="false">
      <c r="A34" s="0" t="s">
        <v>125</v>
      </c>
      <c r="B34" s="13" t="n">
        <v>42630</v>
      </c>
      <c r="C34" s="13" t="n">
        <v>42634</v>
      </c>
      <c r="D34" s="14" t="s">
        <v>69</v>
      </c>
      <c r="E34" s="14" t="s">
        <v>53</v>
      </c>
      <c r="F34" s="14" t="s">
        <v>117</v>
      </c>
      <c r="G34" s="14" t="s">
        <v>118</v>
      </c>
      <c r="H34" s="14" t="s">
        <v>65</v>
      </c>
      <c r="I34" s="14" t="s">
        <v>83</v>
      </c>
      <c r="J34" s="14" t="s">
        <v>132</v>
      </c>
      <c r="K34" s="15" t="n">
        <v>6.858</v>
      </c>
      <c r="L34" s="0" t="n">
        <v>6</v>
      </c>
      <c r="M34" s="16" t="n">
        <v>0.7</v>
      </c>
      <c r="N34" s="17" t="n">
        <v>-5.715</v>
      </c>
      <c r="O34" s="0" t="str">
        <f aca="false">TEXT(B34,"YYYY-MM")</f>
        <v>2016-09</v>
      </c>
      <c r="P34" s="18" t="n">
        <f aca="false">IFERROR(N34/K34,0)</f>
        <v>-0.833333333333333</v>
      </c>
      <c r="Q34" s="0" t="str">
        <f aca="false">IF(M34=0,"No Discount",IF(M34&lt;0.2,"Low (1-19%)",IF(M34&lt;0.4,"Medium (20-39%)","High (40%+)")))</f>
        <v>High (40%+)</v>
      </c>
      <c r="R34" s="0" t="str">
        <f aca="false">INDEX('Lookup Tables'!$B$2:$B$5,MATCH(F34,'Lookup Tables'!$A$2:$A$5,0))</f>
        <v>Manager B</v>
      </c>
    </row>
    <row r="35" customFormat="false" ht="15" hidden="false" customHeight="false" outlineLevel="0" collapsed="false">
      <c r="A35" s="0" t="s">
        <v>125</v>
      </c>
      <c r="B35" s="13" t="n">
        <v>42630</v>
      </c>
      <c r="C35" s="13" t="n">
        <v>42634</v>
      </c>
      <c r="D35" s="14" t="s">
        <v>69</v>
      </c>
      <c r="E35" s="14" t="s">
        <v>53</v>
      </c>
      <c r="F35" s="14" t="s">
        <v>117</v>
      </c>
      <c r="G35" s="14" t="s">
        <v>118</v>
      </c>
      <c r="H35" s="14" t="s">
        <v>65</v>
      </c>
      <c r="I35" s="14" t="s">
        <v>78</v>
      </c>
      <c r="J35" s="14" t="s">
        <v>133</v>
      </c>
      <c r="K35" s="15" t="n">
        <v>15.76</v>
      </c>
      <c r="L35" s="0" t="n">
        <v>2</v>
      </c>
      <c r="M35" s="16" t="n">
        <v>0.2</v>
      </c>
      <c r="N35" s="17" t="n">
        <v>3.546</v>
      </c>
      <c r="O35" s="0" t="str">
        <f aca="false">TEXT(B35,"YYYY-MM")</f>
        <v>2016-09</v>
      </c>
      <c r="P35" s="18" t="n">
        <f aca="false">IFERROR(N35/K35,0)</f>
        <v>0.225</v>
      </c>
      <c r="Q35" s="0" t="str">
        <f aca="false">IF(M35=0,"No Discount",IF(M35&lt;0.2,"Low (1-19%)",IF(M35&lt;0.4,"Medium (20-39%)","High (40%+)")))</f>
        <v>Medium (20-39%)</v>
      </c>
      <c r="R35" s="0" t="str">
        <f aca="false">INDEX('Lookup Tables'!$B$2:$B$5,MATCH(F35,'Lookup Tables'!$A$2:$A$5,0))</f>
        <v>Manager B</v>
      </c>
    </row>
    <row r="36" customFormat="false" ht="15" hidden="false" customHeight="false" outlineLevel="0" collapsed="false">
      <c r="A36" s="0" t="s">
        <v>134</v>
      </c>
      <c r="B36" s="13" t="n">
        <v>43392</v>
      </c>
      <c r="C36" s="13" t="n">
        <v>43396</v>
      </c>
      <c r="D36" s="14" t="s">
        <v>52</v>
      </c>
      <c r="E36" s="14" t="s">
        <v>97</v>
      </c>
      <c r="F36" s="14" t="s">
        <v>98</v>
      </c>
      <c r="G36" s="14" t="s">
        <v>99</v>
      </c>
      <c r="H36" s="14" t="s">
        <v>65</v>
      </c>
      <c r="I36" s="14" t="s">
        <v>91</v>
      </c>
      <c r="J36" s="14" t="s">
        <v>135</v>
      </c>
      <c r="K36" s="15" t="n">
        <v>29.472</v>
      </c>
      <c r="L36" s="0" t="n">
        <v>3</v>
      </c>
      <c r="M36" s="16" t="n">
        <v>0.2</v>
      </c>
      <c r="N36" s="17" t="n">
        <v>9.9468</v>
      </c>
      <c r="O36" s="0" t="str">
        <f aca="false">TEXT(B36,"YYYY-MM")</f>
        <v>2018-10</v>
      </c>
      <c r="P36" s="18" t="n">
        <f aca="false">IFERROR(N36/K36,0)</f>
        <v>0.3375</v>
      </c>
      <c r="Q36" s="0" t="str">
        <f aca="false">IF(M36=0,"No Discount",IF(M36&lt;0.2,"Low (1-19%)",IF(M36&lt;0.4,"Medium (20-39%)","High (40%+)")))</f>
        <v>Medium (20-39%)</v>
      </c>
      <c r="R36" s="0" t="str">
        <f aca="false">INDEX('Lookup Tables'!$B$2:$B$5,MATCH(F36,'Lookup Tables'!$A$2:$A$5,0))</f>
        <v>Manager A</v>
      </c>
    </row>
    <row r="37" customFormat="false" ht="15" hidden="false" customHeight="false" outlineLevel="0" collapsed="false">
      <c r="A37" s="0" t="s">
        <v>136</v>
      </c>
      <c r="B37" s="13" t="n">
        <v>43077</v>
      </c>
      <c r="C37" s="13" t="n">
        <v>43079</v>
      </c>
      <c r="D37" s="14" t="s">
        <v>137</v>
      </c>
      <c r="E37" s="14" t="s">
        <v>62</v>
      </c>
      <c r="F37" s="14" t="s">
        <v>98</v>
      </c>
      <c r="G37" s="14" t="s">
        <v>99</v>
      </c>
      <c r="H37" s="14" t="s">
        <v>80</v>
      </c>
      <c r="I37" s="14" t="s">
        <v>81</v>
      </c>
      <c r="J37" s="14" t="s">
        <v>138</v>
      </c>
      <c r="K37" s="15" t="n">
        <v>1097.544</v>
      </c>
      <c r="L37" s="0" t="n">
        <v>7</v>
      </c>
      <c r="M37" s="16" t="n">
        <v>0.2</v>
      </c>
      <c r="N37" s="17" t="n">
        <v>123.4737</v>
      </c>
      <c r="O37" s="0" t="str">
        <f aca="false">TEXT(B37,"YYYY-MM")</f>
        <v>2017-12</v>
      </c>
      <c r="P37" s="18" t="n">
        <f aca="false">IFERROR(N37/K37,0)</f>
        <v>0.1125</v>
      </c>
      <c r="Q37" s="0" t="str">
        <f aca="false">IF(M37=0,"No Discount",IF(M37&lt;0.2,"Low (1-19%)",IF(M37&lt;0.4,"Medium (20-39%)","High (40%+)")))</f>
        <v>Medium (20-39%)</v>
      </c>
      <c r="R37" s="0" t="str">
        <f aca="false">INDEX('Lookup Tables'!$B$2:$B$5,MATCH(F37,'Lookup Tables'!$A$2:$A$5,0))</f>
        <v>Manager A</v>
      </c>
    </row>
    <row r="38" customFormat="false" ht="15" hidden="false" customHeight="false" outlineLevel="0" collapsed="false">
      <c r="A38" s="0" t="s">
        <v>136</v>
      </c>
      <c r="B38" s="13" t="n">
        <v>43077</v>
      </c>
      <c r="C38" s="13" t="n">
        <v>43079</v>
      </c>
      <c r="D38" s="14" t="s">
        <v>137</v>
      </c>
      <c r="E38" s="14" t="s">
        <v>62</v>
      </c>
      <c r="F38" s="14" t="s">
        <v>98</v>
      </c>
      <c r="G38" s="14" t="s">
        <v>99</v>
      </c>
      <c r="H38" s="14" t="s">
        <v>56</v>
      </c>
      <c r="I38" s="14" t="s">
        <v>76</v>
      </c>
      <c r="J38" s="14" t="s">
        <v>139</v>
      </c>
      <c r="K38" s="15" t="n">
        <v>190.92</v>
      </c>
      <c r="L38" s="0" t="n">
        <v>5</v>
      </c>
      <c r="M38" s="16" t="n">
        <v>0.6</v>
      </c>
      <c r="N38" s="17" t="n">
        <v>-147.963</v>
      </c>
      <c r="O38" s="0" t="str">
        <f aca="false">TEXT(B38,"YYYY-MM")</f>
        <v>2017-12</v>
      </c>
      <c r="P38" s="18" t="n">
        <f aca="false">IFERROR(N38/K38,0)</f>
        <v>-0.775</v>
      </c>
      <c r="Q38" s="0" t="str">
        <f aca="false">IF(M38=0,"No Discount",IF(M38&lt;0.2,"Low (1-19%)",IF(M38&lt;0.4,"Medium (20-39%)","High (40%+)")))</f>
        <v>High (40%+)</v>
      </c>
      <c r="R38" s="0" t="str">
        <f aca="false">INDEX('Lookup Tables'!$B$2:$B$5,MATCH(F38,'Lookup Tables'!$A$2:$A$5,0))</f>
        <v>Manager A</v>
      </c>
    </row>
    <row r="39" customFormat="false" ht="15" hidden="false" customHeight="false" outlineLevel="0" collapsed="false">
      <c r="A39" s="0" t="s">
        <v>140</v>
      </c>
      <c r="B39" s="13" t="n">
        <v>42731</v>
      </c>
      <c r="C39" s="13" t="n">
        <v>42735</v>
      </c>
      <c r="D39" s="14" t="s">
        <v>69</v>
      </c>
      <c r="E39" s="14" t="s">
        <v>97</v>
      </c>
      <c r="F39" s="14" t="s">
        <v>98</v>
      </c>
      <c r="G39" s="14" t="s">
        <v>99</v>
      </c>
      <c r="H39" s="14" t="s">
        <v>65</v>
      </c>
      <c r="I39" s="14" t="s">
        <v>129</v>
      </c>
      <c r="J39" s="14" t="s">
        <v>141</v>
      </c>
      <c r="K39" s="15" t="n">
        <v>113.328</v>
      </c>
      <c r="L39" s="0" t="n">
        <v>9</v>
      </c>
      <c r="M39" s="16" t="n">
        <v>0.2</v>
      </c>
      <c r="N39" s="17" t="n">
        <v>35.415</v>
      </c>
      <c r="O39" s="0" t="str">
        <f aca="false">TEXT(B39,"YYYY-MM")</f>
        <v>2016-12</v>
      </c>
      <c r="P39" s="18" t="n">
        <f aca="false">IFERROR(N39/K39,0)</f>
        <v>0.3125</v>
      </c>
      <c r="Q39" s="0" t="str">
        <f aca="false">IF(M39=0,"No Discount",IF(M39&lt;0.2,"Low (1-19%)",IF(M39&lt;0.4,"Medium (20-39%)","High (40%+)")))</f>
        <v>Medium (20-39%)</v>
      </c>
      <c r="R39" s="0" t="str">
        <f aca="false">INDEX('Lookup Tables'!$B$2:$B$5,MATCH(F39,'Lookup Tables'!$A$2:$A$5,0))</f>
        <v>Manager A</v>
      </c>
    </row>
    <row r="40" customFormat="false" ht="15" hidden="false" customHeight="false" outlineLevel="0" collapsed="false">
      <c r="A40" s="0" t="s">
        <v>140</v>
      </c>
      <c r="B40" s="13" t="n">
        <v>42731</v>
      </c>
      <c r="C40" s="13" t="n">
        <v>42735</v>
      </c>
      <c r="D40" s="14" t="s">
        <v>69</v>
      </c>
      <c r="E40" s="14" t="s">
        <v>97</v>
      </c>
      <c r="F40" s="14" t="s">
        <v>98</v>
      </c>
      <c r="G40" s="14" t="s">
        <v>99</v>
      </c>
      <c r="H40" s="14" t="s">
        <v>56</v>
      </c>
      <c r="I40" s="14" t="s">
        <v>57</v>
      </c>
      <c r="J40" s="14" t="s">
        <v>142</v>
      </c>
      <c r="K40" s="15" t="n">
        <v>532.3992</v>
      </c>
      <c r="L40" s="0" t="n">
        <v>3</v>
      </c>
      <c r="M40" s="16" t="n">
        <v>0.32</v>
      </c>
      <c r="N40" s="17" t="n">
        <v>-46.9764</v>
      </c>
      <c r="O40" s="0" t="str">
        <f aca="false">TEXT(B40,"YYYY-MM")</f>
        <v>2016-12</v>
      </c>
      <c r="P40" s="18" t="n">
        <f aca="false">IFERROR(N40/K40,0)</f>
        <v>-0.0882352941176471</v>
      </c>
      <c r="Q40" s="0" t="str">
        <f aca="false">IF(M40=0,"No Discount",IF(M40&lt;0.2,"Low (1-19%)",IF(M40&lt;0.4,"Medium (20-39%)","High (40%+)")))</f>
        <v>Medium (20-39%)</v>
      </c>
      <c r="R40" s="0" t="str">
        <f aca="false">INDEX('Lookup Tables'!$B$2:$B$5,MATCH(F40,'Lookup Tables'!$A$2:$A$5,0))</f>
        <v>Manager A</v>
      </c>
    </row>
    <row r="41" customFormat="false" ht="15" hidden="false" customHeight="false" outlineLevel="0" collapsed="false">
      <c r="A41" s="0" t="s">
        <v>140</v>
      </c>
      <c r="B41" s="13" t="n">
        <v>42731</v>
      </c>
      <c r="C41" s="13" t="n">
        <v>42735</v>
      </c>
      <c r="D41" s="14" t="s">
        <v>69</v>
      </c>
      <c r="E41" s="14" t="s">
        <v>97</v>
      </c>
      <c r="F41" s="14" t="s">
        <v>98</v>
      </c>
      <c r="G41" s="14" t="s">
        <v>99</v>
      </c>
      <c r="H41" s="14" t="s">
        <v>56</v>
      </c>
      <c r="I41" s="14" t="s">
        <v>59</v>
      </c>
      <c r="J41" s="14" t="s">
        <v>143</v>
      </c>
      <c r="K41" s="15" t="n">
        <v>212.058</v>
      </c>
      <c r="L41" s="0" t="n">
        <v>3</v>
      </c>
      <c r="M41" s="16" t="n">
        <v>0.3</v>
      </c>
      <c r="N41" s="17" t="n">
        <v>-15.147</v>
      </c>
      <c r="O41" s="0" t="str">
        <f aca="false">TEXT(B41,"YYYY-MM")</f>
        <v>2016-12</v>
      </c>
      <c r="P41" s="18" t="n">
        <f aca="false">IFERROR(N41/K41,0)</f>
        <v>-0.0714285714285714</v>
      </c>
      <c r="Q41" s="0" t="str">
        <f aca="false">IF(M41=0,"No Discount",IF(M41&lt;0.2,"Low (1-19%)",IF(M41&lt;0.4,"Medium (20-39%)","High (40%+)")))</f>
        <v>Medium (20-39%)</v>
      </c>
      <c r="R41" s="0" t="str">
        <f aca="false">INDEX('Lookup Tables'!$B$2:$B$5,MATCH(F41,'Lookup Tables'!$A$2:$A$5,0))</f>
        <v>Manager A</v>
      </c>
    </row>
    <row r="42" customFormat="false" ht="15" hidden="false" customHeight="false" outlineLevel="0" collapsed="false">
      <c r="A42" s="0" t="s">
        <v>140</v>
      </c>
      <c r="B42" s="13" t="n">
        <v>42731</v>
      </c>
      <c r="C42" s="13" t="n">
        <v>42735</v>
      </c>
      <c r="D42" s="14" t="s">
        <v>69</v>
      </c>
      <c r="E42" s="14" t="s">
        <v>97</v>
      </c>
      <c r="F42" s="14" t="s">
        <v>98</v>
      </c>
      <c r="G42" s="14" t="s">
        <v>99</v>
      </c>
      <c r="H42" s="14" t="s">
        <v>80</v>
      </c>
      <c r="I42" s="14" t="s">
        <v>81</v>
      </c>
      <c r="J42" s="14" t="s">
        <v>144</v>
      </c>
      <c r="K42" s="15" t="n">
        <v>371.168</v>
      </c>
      <c r="L42" s="0" t="n">
        <v>4</v>
      </c>
      <c r="M42" s="16" t="n">
        <v>0.2</v>
      </c>
      <c r="N42" s="17" t="n">
        <v>41.7564</v>
      </c>
      <c r="O42" s="0" t="str">
        <f aca="false">TEXT(B42,"YYYY-MM")</f>
        <v>2016-12</v>
      </c>
      <c r="P42" s="18" t="n">
        <f aca="false">IFERROR(N42/K42,0)</f>
        <v>0.1125</v>
      </c>
      <c r="Q42" s="0" t="str">
        <f aca="false">IF(M42=0,"No Discount",IF(M42&lt;0.2,"Low (1-19%)",IF(M42&lt;0.4,"Medium (20-39%)","High (40%+)")))</f>
        <v>Medium (20-39%)</v>
      </c>
      <c r="R42" s="0" t="str">
        <f aca="false">INDEX('Lookup Tables'!$B$2:$B$5,MATCH(F42,'Lookup Tables'!$A$2:$A$5,0))</f>
        <v>Manager A</v>
      </c>
    </row>
    <row r="43" customFormat="false" ht="15" hidden="false" customHeight="false" outlineLevel="0" collapsed="false">
      <c r="A43" s="0" t="s">
        <v>145</v>
      </c>
      <c r="B43" s="13" t="n">
        <v>43353</v>
      </c>
      <c r="C43" s="13" t="n">
        <v>43358</v>
      </c>
      <c r="D43" s="14" t="s">
        <v>69</v>
      </c>
      <c r="E43" s="14" t="s">
        <v>62</v>
      </c>
      <c r="F43" s="14" t="s">
        <v>98</v>
      </c>
      <c r="G43" s="14" t="s">
        <v>146</v>
      </c>
      <c r="H43" s="14" t="s">
        <v>80</v>
      </c>
      <c r="I43" s="14" t="s">
        <v>81</v>
      </c>
      <c r="J43" s="14" t="s">
        <v>147</v>
      </c>
      <c r="K43" s="15" t="n">
        <v>147.168</v>
      </c>
      <c r="L43" s="0" t="n">
        <v>4</v>
      </c>
      <c r="M43" s="16" t="n">
        <v>0.2</v>
      </c>
      <c r="N43" s="17" t="n">
        <v>16.5564</v>
      </c>
      <c r="O43" s="0" t="str">
        <f aca="false">TEXT(B43,"YYYY-MM")</f>
        <v>2018-09</v>
      </c>
      <c r="P43" s="18" t="n">
        <f aca="false">IFERROR(N43/K43,0)</f>
        <v>0.1125</v>
      </c>
      <c r="Q43" s="0" t="str">
        <f aca="false">IF(M43=0,"No Discount",IF(M43&lt;0.2,"Low (1-19%)",IF(M43&lt;0.4,"Medium (20-39%)","High (40%+)")))</f>
        <v>Medium (20-39%)</v>
      </c>
      <c r="R43" s="0" t="str">
        <f aca="false">INDEX('Lookup Tables'!$B$2:$B$5,MATCH(F43,'Lookup Tables'!$A$2:$A$5,0))</f>
        <v>Manager A</v>
      </c>
    </row>
    <row r="44" customFormat="false" ht="15" hidden="false" customHeight="false" outlineLevel="0" collapsed="false">
      <c r="A44" s="0" t="s">
        <v>148</v>
      </c>
      <c r="B44" s="13" t="n">
        <v>42933</v>
      </c>
      <c r="C44" s="13" t="n">
        <v>42938</v>
      </c>
      <c r="D44" s="14" t="s">
        <v>69</v>
      </c>
      <c r="E44" s="14" t="s">
        <v>62</v>
      </c>
      <c r="F44" s="14" t="s">
        <v>63</v>
      </c>
      <c r="G44" s="14" t="s">
        <v>64</v>
      </c>
      <c r="H44" s="14" t="s">
        <v>65</v>
      </c>
      <c r="I44" s="14" t="s">
        <v>73</v>
      </c>
      <c r="J44" s="14" t="s">
        <v>149</v>
      </c>
      <c r="K44" s="15" t="n">
        <v>77.88</v>
      </c>
      <c r="L44" s="0" t="n">
        <v>2</v>
      </c>
      <c r="M44" s="16" t="n">
        <v>0</v>
      </c>
      <c r="N44" s="17" t="n">
        <v>3.894</v>
      </c>
      <c r="O44" s="0" t="str">
        <f aca="false">TEXT(B44,"YYYY-MM")</f>
        <v>2017-07</v>
      </c>
      <c r="P44" s="18" t="n">
        <f aca="false">IFERROR(N44/K44,0)</f>
        <v>0.05</v>
      </c>
      <c r="Q44" s="0" t="str">
        <f aca="false">IF(M44=0,"No Discount",IF(M44&lt;0.2,"Low (1-19%)",IF(M44&lt;0.4,"Medium (20-39%)","High (40%+)")))</f>
        <v>No Discount</v>
      </c>
      <c r="R44" s="0" t="str">
        <f aca="false">INDEX('Lookup Tables'!$B$2:$B$5,MATCH(F44,'Lookup Tables'!$A$2:$A$5,0))</f>
        <v>Manager D</v>
      </c>
    </row>
    <row r="45" customFormat="false" ht="15" hidden="false" customHeight="false" outlineLevel="0" collapsed="false">
      <c r="A45" s="0" t="s">
        <v>150</v>
      </c>
      <c r="B45" s="13" t="n">
        <v>43362</v>
      </c>
      <c r="C45" s="13" t="n">
        <v>43366</v>
      </c>
      <c r="D45" s="14" t="s">
        <v>69</v>
      </c>
      <c r="E45" s="14" t="s">
        <v>62</v>
      </c>
      <c r="F45" s="14" t="s">
        <v>54</v>
      </c>
      <c r="G45" s="14" t="s">
        <v>70</v>
      </c>
      <c r="H45" s="14" t="s">
        <v>65</v>
      </c>
      <c r="I45" s="14" t="s">
        <v>73</v>
      </c>
      <c r="J45" s="14" t="s">
        <v>151</v>
      </c>
      <c r="K45" s="15" t="n">
        <v>95.616</v>
      </c>
      <c r="L45" s="0" t="n">
        <v>2</v>
      </c>
      <c r="M45" s="16" t="n">
        <v>0.2</v>
      </c>
      <c r="N45" s="17" t="n">
        <v>9.5616</v>
      </c>
      <c r="O45" s="0" t="str">
        <f aca="false">TEXT(B45,"YYYY-MM")</f>
        <v>2018-09</v>
      </c>
      <c r="P45" s="18" t="n">
        <f aca="false">IFERROR(N45/K45,0)</f>
        <v>0.1</v>
      </c>
      <c r="Q45" s="0" t="str">
        <f aca="false">IF(M45=0,"No Discount",IF(M45&lt;0.2,"Low (1-19%)",IF(M45&lt;0.4,"Medium (20-39%)","High (40%+)")))</f>
        <v>Medium (20-39%)</v>
      </c>
      <c r="R45" s="0" t="str">
        <f aca="false">INDEX('Lookup Tables'!$B$2:$B$5,MATCH(F45,'Lookup Tables'!$A$2:$A$5,0))</f>
        <v>Manager C</v>
      </c>
    </row>
    <row r="46" customFormat="false" ht="15" hidden="false" customHeight="false" outlineLevel="0" collapsed="false">
      <c r="A46" s="0" t="s">
        <v>152</v>
      </c>
      <c r="B46" s="13" t="n">
        <v>42805</v>
      </c>
      <c r="C46" s="13" t="n">
        <v>42807</v>
      </c>
      <c r="D46" s="14" t="s">
        <v>137</v>
      </c>
      <c r="E46" s="14" t="s">
        <v>62</v>
      </c>
      <c r="F46" s="14" t="s">
        <v>98</v>
      </c>
      <c r="G46" s="14" t="s">
        <v>153</v>
      </c>
      <c r="H46" s="14" t="s">
        <v>80</v>
      </c>
      <c r="I46" s="14" t="s">
        <v>123</v>
      </c>
      <c r="J46" s="14" t="s">
        <v>154</v>
      </c>
      <c r="K46" s="15" t="n">
        <v>45.98</v>
      </c>
      <c r="L46" s="0" t="n">
        <v>2</v>
      </c>
      <c r="M46" s="16" t="n">
        <v>0</v>
      </c>
      <c r="N46" s="17" t="n">
        <v>19.7714</v>
      </c>
      <c r="O46" s="0" t="str">
        <f aca="false">TEXT(B46,"YYYY-MM")</f>
        <v>2017-03</v>
      </c>
      <c r="P46" s="18" t="n">
        <f aca="false">IFERROR(N46/K46,0)</f>
        <v>0.43</v>
      </c>
      <c r="Q46" s="0" t="str">
        <f aca="false">IF(M46=0,"No Discount",IF(M46&lt;0.2,"Low (1-19%)",IF(M46&lt;0.4,"Medium (20-39%)","High (40%+)")))</f>
        <v>No Discount</v>
      </c>
      <c r="R46" s="0" t="str">
        <f aca="false">INDEX('Lookup Tables'!$B$2:$B$5,MATCH(F46,'Lookup Tables'!$A$2:$A$5,0))</f>
        <v>Manager A</v>
      </c>
    </row>
    <row r="47" customFormat="false" ht="15" hidden="false" customHeight="false" outlineLevel="0" collapsed="false">
      <c r="A47" s="0" t="s">
        <v>152</v>
      </c>
      <c r="B47" s="13" t="n">
        <v>42805</v>
      </c>
      <c r="C47" s="13" t="n">
        <v>42807</v>
      </c>
      <c r="D47" s="14" t="s">
        <v>137</v>
      </c>
      <c r="E47" s="14" t="s">
        <v>62</v>
      </c>
      <c r="F47" s="14" t="s">
        <v>98</v>
      </c>
      <c r="G47" s="14" t="s">
        <v>153</v>
      </c>
      <c r="H47" s="14" t="s">
        <v>65</v>
      </c>
      <c r="I47" s="14" t="s">
        <v>83</v>
      </c>
      <c r="J47" s="14" t="s">
        <v>155</v>
      </c>
      <c r="K47" s="15" t="n">
        <v>17.46</v>
      </c>
      <c r="L47" s="0" t="n">
        <v>2</v>
      </c>
      <c r="M47" s="16" t="n">
        <v>0</v>
      </c>
      <c r="N47" s="17" t="n">
        <v>8.2062</v>
      </c>
      <c r="O47" s="0" t="str">
        <f aca="false">TEXT(B47,"YYYY-MM")</f>
        <v>2017-03</v>
      </c>
      <c r="P47" s="18" t="n">
        <f aca="false">IFERROR(N47/K47,0)</f>
        <v>0.47</v>
      </c>
      <c r="Q47" s="0" t="str">
        <f aca="false">IF(M47=0,"No Discount",IF(M47&lt;0.2,"Low (1-19%)",IF(M47&lt;0.4,"Medium (20-39%)","High (40%+)")))</f>
        <v>No Discount</v>
      </c>
      <c r="R47" s="0" t="str">
        <f aca="false">INDEX('Lookup Tables'!$B$2:$B$5,MATCH(F47,'Lookup Tables'!$A$2:$A$5,0))</f>
        <v>Manager A</v>
      </c>
    </row>
    <row r="48" customFormat="false" ht="15" hidden="false" customHeight="false" outlineLevel="0" collapsed="false">
      <c r="A48" s="0" t="s">
        <v>156</v>
      </c>
      <c r="B48" s="13" t="n">
        <v>42297</v>
      </c>
      <c r="C48" s="13" t="n">
        <v>42302</v>
      </c>
      <c r="D48" s="14" t="s">
        <v>52</v>
      </c>
      <c r="E48" s="14" t="s">
        <v>53</v>
      </c>
      <c r="F48" s="14" t="s">
        <v>98</v>
      </c>
      <c r="G48" s="14" t="s">
        <v>157</v>
      </c>
      <c r="H48" s="14" t="s">
        <v>65</v>
      </c>
      <c r="I48" s="14" t="s">
        <v>73</v>
      </c>
      <c r="J48" s="14" t="s">
        <v>158</v>
      </c>
      <c r="K48" s="15" t="n">
        <v>211.96</v>
      </c>
      <c r="L48" s="0" t="n">
        <v>4</v>
      </c>
      <c r="M48" s="16" t="n">
        <v>0</v>
      </c>
      <c r="N48" s="17" t="n">
        <v>8.4784</v>
      </c>
      <c r="O48" s="0" t="str">
        <f aca="false">TEXT(B48,"YYYY-MM")</f>
        <v>2015-10</v>
      </c>
      <c r="P48" s="18" t="n">
        <f aca="false">IFERROR(N48/K48,0)</f>
        <v>0.04</v>
      </c>
      <c r="Q48" s="0" t="str">
        <f aca="false">IF(M48=0,"No Discount",IF(M48&lt;0.2,"Low (1-19%)",IF(M48&lt;0.4,"Medium (20-39%)","High (40%+)")))</f>
        <v>No Discount</v>
      </c>
      <c r="R48" s="0" t="str">
        <f aca="false">INDEX('Lookup Tables'!$B$2:$B$5,MATCH(F48,'Lookup Tables'!$A$2:$A$5,0))</f>
        <v>Manager A</v>
      </c>
    </row>
    <row r="49" customFormat="false" ht="15" hidden="false" customHeight="false" outlineLevel="0" collapsed="false">
      <c r="A49" s="0" t="s">
        <v>159</v>
      </c>
      <c r="B49" s="13" t="n">
        <v>42906</v>
      </c>
      <c r="C49" s="13" t="n">
        <v>42911</v>
      </c>
      <c r="D49" s="14" t="s">
        <v>69</v>
      </c>
      <c r="E49" s="14" t="s">
        <v>53</v>
      </c>
      <c r="F49" s="14" t="s">
        <v>117</v>
      </c>
      <c r="G49" s="14" t="s">
        <v>160</v>
      </c>
      <c r="H49" s="14" t="s">
        <v>80</v>
      </c>
      <c r="I49" s="14" t="s">
        <v>123</v>
      </c>
      <c r="J49" s="14" t="s">
        <v>161</v>
      </c>
      <c r="K49" s="15" t="n">
        <v>45</v>
      </c>
      <c r="L49" s="0" t="n">
        <v>3</v>
      </c>
      <c r="M49" s="16" t="n">
        <v>0</v>
      </c>
      <c r="N49" s="17" t="n">
        <v>4.95</v>
      </c>
      <c r="O49" s="0" t="str">
        <f aca="false">TEXT(B49,"YYYY-MM")</f>
        <v>2017-06</v>
      </c>
      <c r="P49" s="18" t="n">
        <f aca="false">IFERROR(N49/K49,0)</f>
        <v>0.11</v>
      </c>
      <c r="Q49" s="0" t="str">
        <f aca="false">IF(M49=0,"No Discount",IF(M49&lt;0.2,"Low (1-19%)",IF(M49&lt;0.4,"Medium (20-39%)","High (40%+)")))</f>
        <v>No Discount</v>
      </c>
      <c r="R49" s="0" t="str">
        <f aca="false">INDEX('Lookup Tables'!$B$2:$B$5,MATCH(F49,'Lookup Tables'!$A$2:$A$5,0))</f>
        <v>Manager B</v>
      </c>
    </row>
    <row r="50" customFormat="false" ht="15" hidden="false" customHeight="false" outlineLevel="0" collapsed="false">
      <c r="A50" s="0" t="s">
        <v>159</v>
      </c>
      <c r="B50" s="13" t="n">
        <v>42906</v>
      </c>
      <c r="C50" s="13" t="n">
        <v>42911</v>
      </c>
      <c r="D50" s="14" t="s">
        <v>69</v>
      </c>
      <c r="E50" s="14" t="s">
        <v>53</v>
      </c>
      <c r="F50" s="14" t="s">
        <v>117</v>
      </c>
      <c r="G50" s="14" t="s">
        <v>160</v>
      </c>
      <c r="H50" s="14" t="s">
        <v>80</v>
      </c>
      <c r="I50" s="14" t="s">
        <v>81</v>
      </c>
      <c r="J50" s="14" t="s">
        <v>162</v>
      </c>
      <c r="K50" s="15" t="n">
        <v>21.8</v>
      </c>
      <c r="L50" s="0" t="n">
        <v>2</v>
      </c>
      <c r="M50" s="16" t="n">
        <v>0</v>
      </c>
      <c r="N50" s="17" t="n">
        <v>6.104</v>
      </c>
      <c r="O50" s="0" t="str">
        <f aca="false">TEXT(B50,"YYYY-MM")</f>
        <v>2017-06</v>
      </c>
      <c r="P50" s="18" t="n">
        <f aca="false">IFERROR(N50/K50,0)</f>
        <v>0.28</v>
      </c>
      <c r="Q50" s="0" t="str">
        <f aca="false">IF(M50=0,"No Discount",IF(M50&lt;0.2,"Low (1-19%)",IF(M50&lt;0.4,"Medium (20-39%)","High (40%+)")))</f>
        <v>No Discount</v>
      </c>
      <c r="R50" s="0" t="str">
        <f aca="false">INDEX('Lookup Tables'!$B$2:$B$5,MATCH(F50,'Lookup Tables'!$A$2:$A$5,0))</f>
        <v>Manager B</v>
      </c>
    </row>
    <row r="51" customFormat="false" ht="15" hidden="false" customHeight="false" outlineLevel="0" collapsed="false">
      <c r="A51" s="0" t="s">
        <v>163</v>
      </c>
      <c r="B51" s="13" t="n">
        <v>42478</v>
      </c>
      <c r="C51" s="13" t="n">
        <v>42482</v>
      </c>
      <c r="D51" s="14" t="s">
        <v>69</v>
      </c>
      <c r="E51" s="14" t="s">
        <v>53</v>
      </c>
      <c r="F51" s="14" t="s">
        <v>98</v>
      </c>
      <c r="G51" s="14" t="s">
        <v>164</v>
      </c>
      <c r="H51" s="14" t="s">
        <v>65</v>
      </c>
      <c r="I51" s="14" t="s">
        <v>83</v>
      </c>
      <c r="J51" s="14" t="s">
        <v>165</v>
      </c>
      <c r="K51" s="15" t="n">
        <v>38.22</v>
      </c>
      <c r="L51" s="0" t="n">
        <v>6</v>
      </c>
      <c r="M51" s="16" t="n">
        <v>0</v>
      </c>
      <c r="N51" s="17" t="n">
        <v>17.9634</v>
      </c>
      <c r="O51" s="0" t="str">
        <f aca="false">TEXT(B51,"YYYY-MM")</f>
        <v>2016-04</v>
      </c>
      <c r="P51" s="18" t="n">
        <f aca="false">IFERROR(N51/K51,0)</f>
        <v>0.47</v>
      </c>
      <c r="Q51" s="0" t="str">
        <f aca="false">IF(M51=0,"No Discount",IF(M51&lt;0.2,"Low (1-19%)",IF(M51&lt;0.4,"Medium (20-39%)","High (40%+)")))</f>
        <v>No Discount</v>
      </c>
      <c r="R51" s="0" t="str">
        <f aca="false">INDEX('Lookup Tables'!$B$2:$B$5,MATCH(F51,'Lookup Tables'!$A$2:$A$5,0))</f>
        <v>Manager A</v>
      </c>
    </row>
    <row r="52" customFormat="false" ht="15" hidden="false" customHeight="false" outlineLevel="0" collapsed="false">
      <c r="A52" s="0" t="s">
        <v>163</v>
      </c>
      <c r="B52" s="13" t="n">
        <v>42478</v>
      </c>
      <c r="C52" s="13" t="n">
        <v>42482</v>
      </c>
      <c r="D52" s="14" t="s">
        <v>69</v>
      </c>
      <c r="E52" s="14" t="s">
        <v>53</v>
      </c>
      <c r="F52" s="14" t="s">
        <v>98</v>
      </c>
      <c r="G52" s="14" t="s">
        <v>164</v>
      </c>
      <c r="H52" s="14" t="s">
        <v>65</v>
      </c>
      <c r="I52" s="14" t="s">
        <v>66</v>
      </c>
      <c r="J52" s="14" t="s">
        <v>166</v>
      </c>
      <c r="K52" s="15" t="n">
        <v>75.18</v>
      </c>
      <c r="L52" s="0" t="n">
        <v>6</v>
      </c>
      <c r="M52" s="16" t="n">
        <v>0</v>
      </c>
      <c r="N52" s="17" t="n">
        <v>35.3346</v>
      </c>
      <c r="O52" s="0" t="str">
        <f aca="false">TEXT(B52,"YYYY-MM")</f>
        <v>2016-04</v>
      </c>
      <c r="P52" s="18" t="n">
        <f aca="false">IFERROR(N52/K52,0)</f>
        <v>0.47</v>
      </c>
      <c r="Q52" s="0" t="str">
        <f aca="false">IF(M52=0,"No Discount",IF(M52&lt;0.2,"Low (1-19%)",IF(M52&lt;0.4,"Medium (20-39%)","High (40%+)")))</f>
        <v>No Discount</v>
      </c>
      <c r="R52" s="0" t="str">
        <f aca="false">INDEX('Lookup Tables'!$B$2:$B$5,MATCH(F52,'Lookup Tables'!$A$2:$A$5,0))</f>
        <v>Manager A</v>
      </c>
    </row>
    <row r="53" customFormat="false" ht="15" hidden="false" customHeight="false" outlineLevel="0" collapsed="false">
      <c r="A53" s="0" t="s">
        <v>163</v>
      </c>
      <c r="B53" s="13" t="n">
        <v>42478</v>
      </c>
      <c r="C53" s="13" t="n">
        <v>42482</v>
      </c>
      <c r="D53" s="14" t="s">
        <v>69</v>
      </c>
      <c r="E53" s="14" t="s">
        <v>53</v>
      </c>
      <c r="F53" s="14" t="s">
        <v>98</v>
      </c>
      <c r="G53" s="14" t="s">
        <v>164</v>
      </c>
      <c r="H53" s="14" t="s">
        <v>56</v>
      </c>
      <c r="I53" s="14" t="s">
        <v>76</v>
      </c>
      <c r="J53" s="14" t="s">
        <v>167</v>
      </c>
      <c r="K53" s="15" t="n">
        <v>6.16</v>
      </c>
      <c r="L53" s="0" t="n">
        <v>2</v>
      </c>
      <c r="M53" s="16" t="n">
        <v>0</v>
      </c>
      <c r="N53" s="17" t="n">
        <v>2.9568</v>
      </c>
      <c r="O53" s="0" t="str">
        <f aca="false">TEXT(B53,"YYYY-MM")</f>
        <v>2016-04</v>
      </c>
      <c r="P53" s="18" t="n">
        <f aca="false">IFERROR(N53/K53,0)</f>
        <v>0.48</v>
      </c>
      <c r="Q53" s="0" t="str">
        <f aca="false">IF(M53=0,"No Discount",IF(M53&lt;0.2,"Low (1-19%)",IF(M53&lt;0.4,"Medium (20-39%)","High (40%+)")))</f>
        <v>No Discount</v>
      </c>
      <c r="R53" s="0" t="str">
        <f aca="false">INDEX('Lookup Tables'!$B$2:$B$5,MATCH(F53,'Lookup Tables'!$A$2:$A$5,0))</f>
        <v>Manager A</v>
      </c>
    </row>
    <row r="54" customFormat="false" ht="15" hidden="false" customHeight="false" outlineLevel="0" collapsed="false">
      <c r="A54" s="0" t="s">
        <v>163</v>
      </c>
      <c r="B54" s="13" t="n">
        <v>42478</v>
      </c>
      <c r="C54" s="13" t="n">
        <v>42482</v>
      </c>
      <c r="D54" s="14" t="s">
        <v>69</v>
      </c>
      <c r="E54" s="14" t="s">
        <v>53</v>
      </c>
      <c r="F54" s="14" t="s">
        <v>98</v>
      </c>
      <c r="G54" s="14" t="s">
        <v>164</v>
      </c>
      <c r="H54" s="14" t="s">
        <v>56</v>
      </c>
      <c r="I54" s="14" t="s">
        <v>59</v>
      </c>
      <c r="J54" s="14" t="s">
        <v>168</v>
      </c>
      <c r="K54" s="15" t="n">
        <v>89.99</v>
      </c>
      <c r="L54" s="0" t="n">
        <v>1</v>
      </c>
      <c r="M54" s="16" t="n">
        <v>0</v>
      </c>
      <c r="N54" s="17" t="n">
        <v>17.0981</v>
      </c>
      <c r="O54" s="0" t="str">
        <f aca="false">TEXT(B54,"YYYY-MM")</f>
        <v>2016-04</v>
      </c>
      <c r="P54" s="18" t="n">
        <f aca="false">IFERROR(N54/K54,0)</f>
        <v>0.19</v>
      </c>
      <c r="Q54" s="0" t="str">
        <f aca="false">IF(M54=0,"No Discount",IF(M54&lt;0.2,"Low (1-19%)",IF(M54&lt;0.4,"Medium (20-39%)","High (40%+)")))</f>
        <v>No Discount</v>
      </c>
      <c r="R54" s="0" t="str">
        <f aca="false">INDEX('Lookup Tables'!$B$2:$B$5,MATCH(F54,'Lookup Tables'!$A$2:$A$5,0))</f>
        <v>Manager A</v>
      </c>
    </row>
    <row r="55" customFormat="false" ht="15" hidden="false" customHeight="false" outlineLevel="0" collapsed="false">
      <c r="A55" s="0" t="s">
        <v>169</v>
      </c>
      <c r="B55" s="13" t="n">
        <v>43080</v>
      </c>
      <c r="C55" s="13" t="n">
        <v>43086</v>
      </c>
      <c r="D55" s="14" t="s">
        <v>69</v>
      </c>
      <c r="E55" s="14" t="s">
        <v>62</v>
      </c>
      <c r="F55" s="14" t="s">
        <v>117</v>
      </c>
      <c r="G55" s="14" t="s">
        <v>170</v>
      </c>
      <c r="H55" s="14" t="s">
        <v>65</v>
      </c>
      <c r="I55" s="14" t="s">
        <v>171</v>
      </c>
      <c r="J55" s="14" t="s">
        <v>172</v>
      </c>
      <c r="K55" s="15" t="n">
        <v>15.26</v>
      </c>
      <c r="L55" s="0" t="n">
        <v>7</v>
      </c>
      <c r="M55" s="16" t="n">
        <v>0</v>
      </c>
      <c r="N55" s="17" t="n">
        <v>6.2566</v>
      </c>
      <c r="O55" s="0" t="str">
        <f aca="false">TEXT(B55,"YYYY-MM")</f>
        <v>2017-12</v>
      </c>
      <c r="P55" s="18" t="n">
        <f aca="false">IFERROR(N55/K55,0)</f>
        <v>0.41</v>
      </c>
      <c r="Q55" s="0" t="str">
        <f aca="false">IF(M55=0,"No Discount",IF(M55&lt;0.2,"Low (1-19%)",IF(M55&lt;0.4,"Medium (20-39%)","High (40%+)")))</f>
        <v>No Discount</v>
      </c>
      <c r="R55" s="0" t="str">
        <f aca="false">INDEX('Lookup Tables'!$B$2:$B$5,MATCH(F55,'Lookup Tables'!$A$2:$A$5,0))</f>
        <v>Manager B</v>
      </c>
    </row>
    <row r="56" customFormat="false" ht="15" hidden="false" customHeight="false" outlineLevel="0" collapsed="false">
      <c r="A56" s="0" t="s">
        <v>169</v>
      </c>
      <c r="B56" s="13" t="n">
        <v>43080</v>
      </c>
      <c r="C56" s="13" t="n">
        <v>43086</v>
      </c>
      <c r="D56" s="14" t="s">
        <v>69</v>
      </c>
      <c r="E56" s="14" t="s">
        <v>62</v>
      </c>
      <c r="F56" s="14" t="s">
        <v>117</v>
      </c>
      <c r="G56" s="14" t="s">
        <v>170</v>
      </c>
      <c r="H56" s="14" t="s">
        <v>80</v>
      </c>
      <c r="I56" s="14" t="s">
        <v>81</v>
      </c>
      <c r="J56" s="14" t="s">
        <v>173</v>
      </c>
      <c r="K56" s="15" t="n">
        <v>1029.95</v>
      </c>
      <c r="L56" s="0" t="n">
        <v>5</v>
      </c>
      <c r="M56" s="16" t="n">
        <v>0</v>
      </c>
      <c r="N56" s="17" t="n">
        <v>298.6855</v>
      </c>
      <c r="O56" s="0" t="str">
        <f aca="false">TEXT(B56,"YYYY-MM")</f>
        <v>2017-12</v>
      </c>
      <c r="P56" s="18" t="n">
        <f aca="false">IFERROR(N56/K56,0)</f>
        <v>0.29</v>
      </c>
      <c r="Q56" s="0" t="str">
        <f aca="false">IF(M56=0,"No Discount",IF(M56&lt;0.2,"Low (1-19%)",IF(M56&lt;0.4,"Medium (20-39%)","High (40%+)")))</f>
        <v>No Discount</v>
      </c>
      <c r="R56" s="0" t="str">
        <f aca="false">INDEX('Lookup Tables'!$B$2:$B$5,MATCH(F56,'Lookup Tables'!$A$2:$A$5,0))</f>
        <v>Manager B</v>
      </c>
    </row>
    <row r="57" customFormat="false" ht="15" hidden="false" customHeight="false" outlineLevel="0" collapsed="false">
      <c r="A57" s="0" t="s">
        <v>174</v>
      </c>
      <c r="B57" s="13" t="n">
        <v>42903</v>
      </c>
      <c r="C57" s="13" t="n">
        <v>42904</v>
      </c>
      <c r="D57" s="14" t="s">
        <v>137</v>
      </c>
      <c r="E57" s="14" t="s">
        <v>53</v>
      </c>
      <c r="F57" s="14" t="s">
        <v>117</v>
      </c>
      <c r="G57" s="14" t="s">
        <v>170</v>
      </c>
      <c r="H57" s="14" t="s">
        <v>65</v>
      </c>
      <c r="I57" s="14" t="s">
        <v>73</v>
      </c>
      <c r="J57" s="14" t="s">
        <v>175</v>
      </c>
      <c r="K57" s="15" t="n">
        <v>208.56</v>
      </c>
      <c r="L57" s="0" t="n">
        <v>6</v>
      </c>
      <c r="M57" s="16" t="n">
        <v>0</v>
      </c>
      <c r="N57" s="17" t="n">
        <v>52.14</v>
      </c>
      <c r="O57" s="0" t="str">
        <f aca="false">TEXT(B57,"YYYY-MM")</f>
        <v>2017-06</v>
      </c>
      <c r="P57" s="18" t="n">
        <f aca="false">IFERROR(N57/K57,0)</f>
        <v>0.25</v>
      </c>
      <c r="Q57" s="0" t="str">
        <f aca="false">IF(M57=0,"No Discount",IF(M57&lt;0.2,"Low (1-19%)",IF(M57&lt;0.4,"Medium (20-39%)","High (40%+)")))</f>
        <v>No Discount</v>
      </c>
      <c r="R57" s="0" t="str">
        <f aca="false">INDEX('Lookup Tables'!$B$2:$B$5,MATCH(F57,'Lookup Tables'!$A$2:$A$5,0))</f>
        <v>Manager B</v>
      </c>
    </row>
    <row r="58" customFormat="false" ht="15" hidden="false" customHeight="false" outlineLevel="0" collapsed="false">
      <c r="A58" s="0" t="s">
        <v>174</v>
      </c>
      <c r="B58" s="13" t="n">
        <v>42903</v>
      </c>
      <c r="C58" s="13" t="n">
        <v>42904</v>
      </c>
      <c r="D58" s="14" t="s">
        <v>137</v>
      </c>
      <c r="E58" s="14" t="s">
        <v>53</v>
      </c>
      <c r="F58" s="14" t="s">
        <v>117</v>
      </c>
      <c r="G58" s="14" t="s">
        <v>170</v>
      </c>
      <c r="H58" s="14" t="s">
        <v>65</v>
      </c>
      <c r="I58" s="14" t="s">
        <v>91</v>
      </c>
      <c r="J58" s="14" t="s">
        <v>176</v>
      </c>
      <c r="K58" s="15" t="n">
        <v>32.4</v>
      </c>
      <c r="L58" s="0" t="n">
        <v>5</v>
      </c>
      <c r="M58" s="16" t="n">
        <v>0</v>
      </c>
      <c r="N58" s="17" t="n">
        <v>15.552</v>
      </c>
      <c r="O58" s="0" t="str">
        <f aca="false">TEXT(B58,"YYYY-MM")</f>
        <v>2017-06</v>
      </c>
      <c r="P58" s="18" t="n">
        <f aca="false">IFERROR(N58/K58,0)</f>
        <v>0.48</v>
      </c>
      <c r="Q58" s="0" t="str">
        <f aca="false">IF(M58=0,"No Discount",IF(M58&lt;0.2,"Low (1-19%)",IF(M58&lt;0.4,"Medium (20-39%)","High (40%+)")))</f>
        <v>No Discount</v>
      </c>
      <c r="R58" s="0" t="str">
        <f aca="false">INDEX('Lookup Tables'!$B$2:$B$5,MATCH(F58,'Lookup Tables'!$A$2:$A$5,0))</f>
        <v>Manager B</v>
      </c>
    </row>
    <row r="59" customFormat="false" ht="15" hidden="false" customHeight="false" outlineLevel="0" collapsed="false">
      <c r="A59" s="0" t="s">
        <v>174</v>
      </c>
      <c r="B59" s="13" t="n">
        <v>42903</v>
      </c>
      <c r="C59" s="13" t="n">
        <v>42904</v>
      </c>
      <c r="D59" s="14" t="s">
        <v>137</v>
      </c>
      <c r="E59" s="14" t="s">
        <v>53</v>
      </c>
      <c r="F59" s="14" t="s">
        <v>117</v>
      </c>
      <c r="G59" s="14" t="s">
        <v>170</v>
      </c>
      <c r="H59" s="14" t="s">
        <v>56</v>
      </c>
      <c r="I59" s="14" t="s">
        <v>59</v>
      </c>
      <c r="J59" s="14" t="s">
        <v>177</v>
      </c>
      <c r="K59" s="15" t="n">
        <v>319.41</v>
      </c>
      <c r="L59" s="0" t="n">
        <v>5</v>
      </c>
      <c r="M59" s="16" t="n">
        <v>0.1</v>
      </c>
      <c r="N59" s="17" t="n">
        <v>7.098</v>
      </c>
      <c r="O59" s="0" t="str">
        <f aca="false">TEXT(B59,"YYYY-MM")</f>
        <v>2017-06</v>
      </c>
      <c r="P59" s="18" t="n">
        <f aca="false">IFERROR(N59/K59,0)</f>
        <v>0.0222222222222222</v>
      </c>
      <c r="Q59" s="0" t="str">
        <f aca="false">IF(M59=0,"No Discount",IF(M59&lt;0.2,"Low (1-19%)",IF(M59&lt;0.4,"Medium (20-39%)","High (40%+)")))</f>
        <v>Low (1-19%)</v>
      </c>
      <c r="R59" s="0" t="str">
        <f aca="false">INDEX('Lookup Tables'!$B$2:$B$5,MATCH(F59,'Lookup Tables'!$A$2:$A$5,0))</f>
        <v>Manager B</v>
      </c>
    </row>
    <row r="60" customFormat="false" ht="15" hidden="false" customHeight="false" outlineLevel="0" collapsed="false">
      <c r="A60" s="0" t="s">
        <v>174</v>
      </c>
      <c r="B60" s="13" t="n">
        <v>42903</v>
      </c>
      <c r="C60" s="13" t="n">
        <v>42904</v>
      </c>
      <c r="D60" s="14" t="s">
        <v>137</v>
      </c>
      <c r="E60" s="14" t="s">
        <v>53</v>
      </c>
      <c r="F60" s="14" t="s">
        <v>117</v>
      </c>
      <c r="G60" s="14" t="s">
        <v>170</v>
      </c>
      <c r="H60" s="14" t="s">
        <v>65</v>
      </c>
      <c r="I60" s="14" t="s">
        <v>91</v>
      </c>
      <c r="J60" s="14" t="s">
        <v>178</v>
      </c>
      <c r="K60" s="15" t="n">
        <v>14.56</v>
      </c>
      <c r="L60" s="0" t="n">
        <v>2</v>
      </c>
      <c r="M60" s="16" t="n">
        <v>0</v>
      </c>
      <c r="N60" s="17" t="n">
        <v>6.9888</v>
      </c>
      <c r="O60" s="0" t="str">
        <f aca="false">TEXT(B60,"YYYY-MM")</f>
        <v>2017-06</v>
      </c>
      <c r="P60" s="18" t="n">
        <f aca="false">IFERROR(N60/K60,0)</f>
        <v>0.48</v>
      </c>
      <c r="Q60" s="0" t="str">
        <f aca="false">IF(M60=0,"No Discount",IF(M60&lt;0.2,"Low (1-19%)",IF(M60&lt;0.4,"Medium (20-39%)","High (40%+)")))</f>
        <v>No Discount</v>
      </c>
      <c r="R60" s="0" t="str">
        <f aca="false">INDEX('Lookup Tables'!$B$2:$B$5,MATCH(F60,'Lookup Tables'!$A$2:$A$5,0))</f>
        <v>Manager B</v>
      </c>
    </row>
    <row r="61" customFormat="false" ht="15" hidden="false" customHeight="false" outlineLevel="0" collapsed="false">
      <c r="A61" s="0" t="s">
        <v>174</v>
      </c>
      <c r="B61" s="13" t="n">
        <v>42903</v>
      </c>
      <c r="C61" s="13" t="n">
        <v>42904</v>
      </c>
      <c r="D61" s="14" t="s">
        <v>137</v>
      </c>
      <c r="E61" s="14" t="s">
        <v>53</v>
      </c>
      <c r="F61" s="14" t="s">
        <v>117</v>
      </c>
      <c r="G61" s="14" t="s">
        <v>170</v>
      </c>
      <c r="H61" s="14" t="s">
        <v>80</v>
      </c>
      <c r="I61" s="14" t="s">
        <v>123</v>
      </c>
      <c r="J61" s="14" t="s">
        <v>161</v>
      </c>
      <c r="K61" s="15" t="n">
        <v>30</v>
      </c>
      <c r="L61" s="0" t="n">
        <v>2</v>
      </c>
      <c r="M61" s="16" t="n">
        <v>0</v>
      </c>
      <c r="N61" s="17" t="n">
        <v>3.3</v>
      </c>
      <c r="O61" s="0" t="str">
        <f aca="false">TEXT(B61,"YYYY-MM")</f>
        <v>2017-06</v>
      </c>
      <c r="P61" s="18" t="n">
        <f aca="false">IFERROR(N61/K61,0)</f>
        <v>0.11</v>
      </c>
      <c r="Q61" s="0" t="str">
        <f aca="false">IF(M61=0,"No Discount",IF(M61&lt;0.2,"Low (1-19%)",IF(M61&lt;0.4,"Medium (20-39%)","High (40%+)")))</f>
        <v>No Discount</v>
      </c>
      <c r="R61" s="0" t="str">
        <f aca="false">INDEX('Lookup Tables'!$B$2:$B$5,MATCH(F61,'Lookup Tables'!$A$2:$A$5,0))</f>
        <v>Manager B</v>
      </c>
    </row>
    <row r="62" customFormat="false" ht="15" hidden="false" customHeight="false" outlineLevel="0" collapsed="false">
      <c r="A62" s="0" t="s">
        <v>174</v>
      </c>
      <c r="B62" s="13" t="n">
        <v>42903</v>
      </c>
      <c r="C62" s="13" t="n">
        <v>42904</v>
      </c>
      <c r="D62" s="14" t="s">
        <v>137</v>
      </c>
      <c r="E62" s="14" t="s">
        <v>53</v>
      </c>
      <c r="F62" s="14" t="s">
        <v>117</v>
      </c>
      <c r="G62" s="14" t="s">
        <v>170</v>
      </c>
      <c r="H62" s="14" t="s">
        <v>65</v>
      </c>
      <c r="I62" s="14" t="s">
        <v>83</v>
      </c>
      <c r="J62" s="14" t="s">
        <v>179</v>
      </c>
      <c r="K62" s="15" t="n">
        <v>48.48</v>
      </c>
      <c r="L62" s="0" t="n">
        <v>4</v>
      </c>
      <c r="M62" s="16" t="n">
        <v>0.2</v>
      </c>
      <c r="N62" s="17" t="n">
        <v>16.362</v>
      </c>
      <c r="O62" s="0" t="str">
        <f aca="false">TEXT(B62,"YYYY-MM")</f>
        <v>2017-06</v>
      </c>
      <c r="P62" s="18" t="n">
        <f aca="false">IFERROR(N62/K62,0)</f>
        <v>0.3375</v>
      </c>
      <c r="Q62" s="0" t="str">
        <f aca="false">IF(M62=0,"No Discount",IF(M62&lt;0.2,"Low (1-19%)",IF(M62&lt;0.4,"Medium (20-39%)","High (40%+)")))</f>
        <v>Medium (20-39%)</v>
      </c>
      <c r="R62" s="0" t="str">
        <f aca="false">INDEX('Lookup Tables'!$B$2:$B$5,MATCH(F62,'Lookup Tables'!$A$2:$A$5,0))</f>
        <v>Manager B</v>
      </c>
    </row>
    <row r="63" customFormat="false" ht="15" hidden="false" customHeight="false" outlineLevel="0" collapsed="false">
      <c r="A63" s="0" t="s">
        <v>174</v>
      </c>
      <c r="B63" s="13" t="n">
        <v>42903</v>
      </c>
      <c r="C63" s="13" t="n">
        <v>42904</v>
      </c>
      <c r="D63" s="14" t="s">
        <v>137</v>
      </c>
      <c r="E63" s="14" t="s">
        <v>53</v>
      </c>
      <c r="F63" s="14" t="s">
        <v>117</v>
      </c>
      <c r="G63" s="14" t="s">
        <v>170</v>
      </c>
      <c r="H63" s="14" t="s">
        <v>65</v>
      </c>
      <c r="I63" s="14" t="s">
        <v>78</v>
      </c>
      <c r="J63" s="14" t="s">
        <v>180</v>
      </c>
      <c r="K63" s="15" t="n">
        <v>1.68</v>
      </c>
      <c r="L63" s="0" t="n">
        <v>1</v>
      </c>
      <c r="M63" s="16" t="n">
        <v>0</v>
      </c>
      <c r="N63" s="17" t="n">
        <v>0.84</v>
      </c>
      <c r="O63" s="0" t="str">
        <f aca="false">TEXT(B63,"YYYY-MM")</f>
        <v>2017-06</v>
      </c>
      <c r="P63" s="18" t="n">
        <f aca="false">IFERROR(N63/K63,0)</f>
        <v>0.5</v>
      </c>
      <c r="Q63" s="0" t="str">
        <f aca="false">IF(M63=0,"No Discount",IF(M63&lt;0.2,"Low (1-19%)",IF(M63&lt;0.4,"Medium (20-39%)","High (40%+)")))</f>
        <v>No Discount</v>
      </c>
      <c r="R63" s="0" t="str">
        <f aca="false">INDEX('Lookup Tables'!$B$2:$B$5,MATCH(F63,'Lookup Tables'!$A$2:$A$5,0))</f>
        <v>Manager B</v>
      </c>
    </row>
    <row r="64" customFormat="false" ht="15" hidden="false" customHeight="false" outlineLevel="0" collapsed="false">
      <c r="A64" s="0" t="s">
        <v>181</v>
      </c>
      <c r="B64" s="13" t="n">
        <v>42698</v>
      </c>
      <c r="C64" s="13" t="n">
        <v>42704</v>
      </c>
      <c r="D64" s="14" t="s">
        <v>69</v>
      </c>
      <c r="E64" s="14" t="s">
        <v>53</v>
      </c>
      <c r="F64" s="14" t="s">
        <v>63</v>
      </c>
      <c r="G64" s="14" t="s">
        <v>64</v>
      </c>
      <c r="H64" s="14" t="s">
        <v>80</v>
      </c>
      <c r="I64" s="14" t="s">
        <v>123</v>
      </c>
      <c r="J64" s="14" t="s">
        <v>182</v>
      </c>
      <c r="K64" s="15" t="n">
        <v>13.98</v>
      </c>
      <c r="L64" s="0" t="n">
        <v>2</v>
      </c>
      <c r="M64" s="16" t="n">
        <v>0</v>
      </c>
      <c r="N64" s="17" t="n">
        <v>6.1512</v>
      </c>
      <c r="O64" s="0" t="str">
        <f aca="false">TEXT(B64,"YYYY-MM")</f>
        <v>2016-11</v>
      </c>
      <c r="P64" s="18" t="n">
        <f aca="false">IFERROR(N64/K64,0)</f>
        <v>0.44</v>
      </c>
      <c r="Q64" s="0" t="str">
        <f aca="false">IF(M64=0,"No Discount",IF(M64&lt;0.2,"Low (1-19%)",IF(M64&lt;0.4,"Medium (20-39%)","High (40%+)")))</f>
        <v>No Discount</v>
      </c>
      <c r="R64" s="0" t="str">
        <f aca="false">INDEX('Lookup Tables'!$B$2:$B$5,MATCH(F64,'Lookup Tables'!$A$2:$A$5,0))</f>
        <v>Manager D</v>
      </c>
    </row>
    <row r="65" customFormat="false" ht="15" hidden="false" customHeight="false" outlineLevel="0" collapsed="false">
      <c r="A65" s="0" t="s">
        <v>181</v>
      </c>
      <c r="B65" s="13" t="n">
        <v>42698</v>
      </c>
      <c r="C65" s="13" t="n">
        <v>42704</v>
      </c>
      <c r="D65" s="14" t="s">
        <v>69</v>
      </c>
      <c r="E65" s="14" t="s">
        <v>53</v>
      </c>
      <c r="F65" s="14" t="s">
        <v>63</v>
      </c>
      <c r="G65" s="14" t="s">
        <v>64</v>
      </c>
      <c r="H65" s="14" t="s">
        <v>65</v>
      </c>
      <c r="I65" s="14" t="s">
        <v>83</v>
      </c>
      <c r="J65" s="14" t="s">
        <v>183</v>
      </c>
      <c r="K65" s="15" t="n">
        <v>25.824</v>
      </c>
      <c r="L65" s="0" t="n">
        <v>6</v>
      </c>
      <c r="M65" s="16" t="n">
        <v>0.2</v>
      </c>
      <c r="N65" s="17" t="n">
        <v>9.3612</v>
      </c>
      <c r="O65" s="0" t="str">
        <f aca="false">TEXT(B65,"YYYY-MM")</f>
        <v>2016-11</v>
      </c>
      <c r="P65" s="18" t="n">
        <f aca="false">IFERROR(N65/K65,0)</f>
        <v>0.3625</v>
      </c>
      <c r="Q65" s="0" t="str">
        <f aca="false">IF(M65=0,"No Discount",IF(M65&lt;0.2,"Low (1-19%)",IF(M65&lt;0.4,"Medium (20-39%)","High (40%+)")))</f>
        <v>Medium (20-39%)</v>
      </c>
      <c r="R65" s="0" t="str">
        <f aca="false">INDEX('Lookup Tables'!$B$2:$B$5,MATCH(F65,'Lookup Tables'!$A$2:$A$5,0))</f>
        <v>Manager D</v>
      </c>
    </row>
    <row r="66" customFormat="false" ht="15" hidden="false" customHeight="false" outlineLevel="0" collapsed="false">
      <c r="A66" s="0" t="s">
        <v>181</v>
      </c>
      <c r="B66" s="13" t="n">
        <v>42698</v>
      </c>
      <c r="C66" s="13" t="n">
        <v>42704</v>
      </c>
      <c r="D66" s="14" t="s">
        <v>69</v>
      </c>
      <c r="E66" s="14" t="s">
        <v>53</v>
      </c>
      <c r="F66" s="14" t="s">
        <v>63</v>
      </c>
      <c r="G66" s="14" t="s">
        <v>64</v>
      </c>
      <c r="H66" s="14" t="s">
        <v>65</v>
      </c>
      <c r="I66" s="14" t="s">
        <v>91</v>
      </c>
      <c r="J66" s="14" t="s">
        <v>184</v>
      </c>
      <c r="K66" s="15" t="n">
        <v>146.73</v>
      </c>
      <c r="L66" s="0" t="n">
        <v>3</v>
      </c>
      <c r="M66" s="16" t="n">
        <v>0</v>
      </c>
      <c r="N66" s="17" t="n">
        <v>68.9631</v>
      </c>
      <c r="O66" s="0" t="str">
        <f aca="false">TEXT(B66,"YYYY-MM")</f>
        <v>2016-11</v>
      </c>
      <c r="P66" s="18" t="n">
        <f aca="false">IFERROR(N66/K66,0)</f>
        <v>0.47</v>
      </c>
      <c r="Q66" s="0" t="str">
        <f aca="false">IF(M66=0,"No Discount",IF(M66&lt;0.2,"Low (1-19%)",IF(M66&lt;0.4,"Medium (20-39%)","High (40%+)")))</f>
        <v>No Discount</v>
      </c>
      <c r="R66" s="0" t="str">
        <f aca="false">INDEX('Lookup Tables'!$B$2:$B$5,MATCH(F66,'Lookup Tables'!$A$2:$A$5,0))</f>
        <v>Manager D</v>
      </c>
    </row>
    <row r="67" customFormat="false" ht="15" hidden="false" customHeight="false" outlineLevel="0" collapsed="false">
      <c r="A67" s="0" t="s">
        <v>181</v>
      </c>
      <c r="B67" s="13" t="n">
        <v>42698</v>
      </c>
      <c r="C67" s="13" t="n">
        <v>42704</v>
      </c>
      <c r="D67" s="14" t="s">
        <v>69</v>
      </c>
      <c r="E67" s="14" t="s">
        <v>53</v>
      </c>
      <c r="F67" s="14" t="s">
        <v>63</v>
      </c>
      <c r="G67" s="14" t="s">
        <v>64</v>
      </c>
      <c r="H67" s="14" t="s">
        <v>56</v>
      </c>
      <c r="I67" s="14" t="s">
        <v>76</v>
      </c>
      <c r="J67" s="14" t="s">
        <v>185</v>
      </c>
      <c r="K67" s="15" t="n">
        <v>79.76</v>
      </c>
      <c r="L67" s="0" t="n">
        <v>4</v>
      </c>
      <c r="M67" s="16" t="n">
        <v>0</v>
      </c>
      <c r="N67" s="17" t="n">
        <v>22.3328</v>
      </c>
      <c r="O67" s="0" t="str">
        <f aca="false">TEXT(B67,"YYYY-MM")</f>
        <v>2016-11</v>
      </c>
      <c r="P67" s="18" t="n">
        <f aca="false">IFERROR(N67/K67,0)</f>
        <v>0.28</v>
      </c>
      <c r="Q67" s="0" t="str">
        <f aca="false">IF(M67=0,"No Discount",IF(M67&lt;0.2,"Low (1-19%)",IF(M67&lt;0.4,"Medium (20-39%)","High (40%+)")))</f>
        <v>No Discount</v>
      </c>
      <c r="R67" s="0" t="str">
        <f aca="false">INDEX('Lookup Tables'!$B$2:$B$5,MATCH(F67,'Lookup Tables'!$A$2:$A$5,0))</f>
        <v>Manager D</v>
      </c>
    </row>
    <row r="68" customFormat="false" ht="15" hidden="false" customHeight="false" outlineLevel="0" collapsed="false">
      <c r="A68" s="0" t="s">
        <v>186</v>
      </c>
      <c r="B68" s="13" t="n">
        <v>42490</v>
      </c>
      <c r="C68" s="13" t="n">
        <v>42495</v>
      </c>
      <c r="D68" s="14" t="s">
        <v>69</v>
      </c>
      <c r="E68" s="14" t="s">
        <v>97</v>
      </c>
      <c r="F68" s="14" t="s">
        <v>98</v>
      </c>
      <c r="G68" s="14" t="s">
        <v>146</v>
      </c>
      <c r="H68" s="14" t="s">
        <v>56</v>
      </c>
      <c r="I68" s="14" t="s">
        <v>59</v>
      </c>
      <c r="J68" s="14" t="s">
        <v>187</v>
      </c>
      <c r="K68" s="15" t="n">
        <v>213.115</v>
      </c>
      <c r="L68" s="0" t="n">
        <v>5</v>
      </c>
      <c r="M68" s="16" t="n">
        <v>0.3</v>
      </c>
      <c r="N68" s="17" t="n">
        <v>-15.2225</v>
      </c>
      <c r="O68" s="0" t="str">
        <f aca="false">TEXT(B68,"YYYY-MM")</f>
        <v>2016-04</v>
      </c>
      <c r="P68" s="18" t="n">
        <f aca="false">IFERROR(N68/K68,0)</f>
        <v>-0.0714285714285714</v>
      </c>
      <c r="Q68" s="0" t="str">
        <f aca="false">IF(M68=0,"No Discount",IF(M68&lt;0.2,"Low (1-19%)",IF(M68&lt;0.4,"Medium (20-39%)","High (40%+)")))</f>
        <v>Medium (20-39%)</v>
      </c>
      <c r="R68" s="0" t="str">
        <f aca="false">INDEX('Lookup Tables'!$B$2:$B$5,MATCH(F68,'Lookup Tables'!$A$2:$A$5,0))</f>
        <v>Manager A</v>
      </c>
    </row>
    <row r="69" customFormat="false" ht="15" hidden="false" customHeight="false" outlineLevel="0" collapsed="false">
      <c r="A69" s="0" t="s">
        <v>188</v>
      </c>
      <c r="B69" s="13" t="n">
        <v>42343</v>
      </c>
      <c r="C69" s="13" t="n">
        <v>42348</v>
      </c>
      <c r="D69" s="14" t="s">
        <v>69</v>
      </c>
      <c r="E69" s="14" t="s">
        <v>62</v>
      </c>
      <c r="F69" s="14" t="s">
        <v>63</v>
      </c>
      <c r="G69" s="14" t="s">
        <v>189</v>
      </c>
      <c r="H69" s="14" t="s">
        <v>65</v>
      </c>
      <c r="I69" s="14" t="s">
        <v>78</v>
      </c>
      <c r="J69" s="14" t="s">
        <v>190</v>
      </c>
      <c r="K69" s="15" t="n">
        <v>1113.024</v>
      </c>
      <c r="L69" s="0" t="n">
        <v>8</v>
      </c>
      <c r="M69" s="16" t="n">
        <v>0.2</v>
      </c>
      <c r="N69" s="17" t="n">
        <v>111.3024</v>
      </c>
      <c r="O69" s="0" t="str">
        <f aca="false">TEXT(B69,"YYYY-MM")</f>
        <v>2015-12</v>
      </c>
      <c r="P69" s="18" t="n">
        <f aca="false">IFERROR(N69/K69,0)</f>
        <v>0.1</v>
      </c>
      <c r="Q69" s="0" t="str">
        <f aca="false">IF(M69=0,"No Discount",IF(M69&lt;0.2,"Low (1-19%)",IF(M69&lt;0.4,"Medium (20-39%)","High (40%+)")))</f>
        <v>Medium (20-39%)</v>
      </c>
      <c r="R69" s="0" t="str">
        <f aca="false">INDEX('Lookup Tables'!$B$2:$B$5,MATCH(F69,'Lookup Tables'!$A$2:$A$5,0))</f>
        <v>Manager D</v>
      </c>
    </row>
    <row r="70" customFormat="false" ht="15" hidden="false" customHeight="false" outlineLevel="0" collapsed="false">
      <c r="A70" s="0" t="s">
        <v>188</v>
      </c>
      <c r="B70" s="13" t="n">
        <v>42343</v>
      </c>
      <c r="C70" s="13" t="n">
        <v>42348</v>
      </c>
      <c r="D70" s="14" t="s">
        <v>69</v>
      </c>
      <c r="E70" s="14" t="s">
        <v>62</v>
      </c>
      <c r="F70" s="14" t="s">
        <v>63</v>
      </c>
      <c r="G70" s="14" t="s">
        <v>189</v>
      </c>
      <c r="H70" s="14" t="s">
        <v>80</v>
      </c>
      <c r="I70" s="14" t="s">
        <v>81</v>
      </c>
      <c r="J70" s="14" t="s">
        <v>191</v>
      </c>
      <c r="K70" s="15" t="n">
        <v>167.968</v>
      </c>
      <c r="L70" s="0" t="n">
        <v>4</v>
      </c>
      <c r="M70" s="16" t="n">
        <v>0.2</v>
      </c>
      <c r="N70" s="17" t="n">
        <v>62.988</v>
      </c>
      <c r="O70" s="0" t="str">
        <f aca="false">TEXT(B70,"YYYY-MM")</f>
        <v>2015-12</v>
      </c>
      <c r="P70" s="18" t="n">
        <f aca="false">IFERROR(N70/K70,0)</f>
        <v>0.375</v>
      </c>
      <c r="Q70" s="0" t="str">
        <f aca="false">IF(M70=0,"No Discount",IF(M70&lt;0.2,"Low (1-19%)",IF(M70&lt;0.4,"Medium (20-39%)","High (40%+)")))</f>
        <v>Medium (20-39%)</v>
      </c>
      <c r="R70" s="0" t="str">
        <f aca="false">INDEX('Lookup Tables'!$B$2:$B$5,MATCH(F70,'Lookup Tables'!$A$2:$A$5,0))</f>
        <v>Manager D</v>
      </c>
    </row>
    <row r="71" customFormat="false" ht="15" hidden="false" customHeight="false" outlineLevel="0" collapsed="false">
      <c r="A71" s="0" t="s">
        <v>192</v>
      </c>
      <c r="B71" s="13" t="n">
        <v>42890</v>
      </c>
      <c r="C71" s="13" t="n">
        <v>42892</v>
      </c>
      <c r="D71" s="14" t="s">
        <v>137</v>
      </c>
      <c r="E71" s="14" t="s">
        <v>53</v>
      </c>
      <c r="F71" s="14" t="s">
        <v>54</v>
      </c>
      <c r="G71" s="14" t="s">
        <v>193</v>
      </c>
      <c r="H71" s="14" t="s">
        <v>65</v>
      </c>
      <c r="I71" s="14" t="s">
        <v>91</v>
      </c>
      <c r="J71" s="14" t="s">
        <v>194</v>
      </c>
      <c r="K71" s="15" t="n">
        <v>75.88</v>
      </c>
      <c r="L71" s="0" t="n">
        <v>2</v>
      </c>
      <c r="M71" s="16" t="n">
        <v>0</v>
      </c>
      <c r="N71" s="17" t="n">
        <v>35.6636</v>
      </c>
      <c r="O71" s="0" t="str">
        <f aca="false">TEXT(B71,"YYYY-MM")</f>
        <v>2017-06</v>
      </c>
      <c r="P71" s="18" t="n">
        <f aca="false">IFERROR(N71/K71,0)</f>
        <v>0.47</v>
      </c>
      <c r="Q71" s="0" t="str">
        <f aca="false">IF(M71=0,"No Discount",IF(M71&lt;0.2,"Low (1-19%)",IF(M71&lt;0.4,"Medium (20-39%)","High (40%+)")))</f>
        <v>No Discount</v>
      </c>
      <c r="R71" s="0" t="str">
        <f aca="false">INDEX('Lookup Tables'!$B$2:$B$5,MATCH(F71,'Lookup Tables'!$A$2:$A$5,0))</f>
        <v>Manager C</v>
      </c>
    </row>
    <row r="72" customFormat="false" ht="15" hidden="false" customHeight="false" outlineLevel="0" collapsed="false">
      <c r="A72" s="0" t="s">
        <v>195</v>
      </c>
      <c r="B72" s="13" t="n">
        <v>42996</v>
      </c>
      <c r="C72" s="13" t="n">
        <v>43001</v>
      </c>
      <c r="D72" s="14" t="s">
        <v>69</v>
      </c>
      <c r="E72" s="14" t="s">
        <v>53</v>
      </c>
      <c r="F72" s="14" t="s">
        <v>117</v>
      </c>
      <c r="G72" s="14" t="s">
        <v>170</v>
      </c>
      <c r="H72" s="14" t="s">
        <v>65</v>
      </c>
      <c r="I72" s="14" t="s">
        <v>83</v>
      </c>
      <c r="J72" s="14" t="s">
        <v>196</v>
      </c>
      <c r="K72" s="15" t="n">
        <v>4.616</v>
      </c>
      <c r="L72" s="0" t="n">
        <v>1</v>
      </c>
      <c r="M72" s="16" t="n">
        <v>0.2</v>
      </c>
      <c r="N72" s="17" t="n">
        <v>1.731</v>
      </c>
      <c r="O72" s="0" t="str">
        <f aca="false">TEXT(B72,"YYYY-MM")</f>
        <v>2017-09</v>
      </c>
      <c r="P72" s="18" t="n">
        <f aca="false">IFERROR(N72/K72,0)</f>
        <v>0.375</v>
      </c>
      <c r="Q72" s="0" t="str">
        <f aca="false">IF(M72=0,"No Discount",IF(M72&lt;0.2,"Low (1-19%)",IF(M72&lt;0.4,"Medium (20-39%)","High (40%+)")))</f>
        <v>Medium (20-39%)</v>
      </c>
      <c r="R72" s="0" t="str">
        <f aca="false">INDEX('Lookup Tables'!$B$2:$B$5,MATCH(F72,'Lookup Tables'!$A$2:$A$5,0))</f>
        <v>Manager B</v>
      </c>
    </row>
    <row r="73" customFormat="false" ht="15" hidden="false" customHeight="false" outlineLevel="0" collapsed="false">
      <c r="A73" s="0" t="s">
        <v>197</v>
      </c>
      <c r="B73" s="13" t="n">
        <v>43357</v>
      </c>
      <c r="C73" s="13" t="n">
        <v>43360</v>
      </c>
      <c r="D73" s="14" t="s">
        <v>52</v>
      </c>
      <c r="E73" s="14" t="s">
        <v>53</v>
      </c>
      <c r="F73" s="14" t="s">
        <v>98</v>
      </c>
      <c r="G73" s="14" t="s">
        <v>157</v>
      </c>
      <c r="H73" s="14" t="s">
        <v>65</v>
      </c>
      <c r="I73" s="14" t="s">
        <v>91</v>
      </c>
      <c r="J73" s="14" t="s">
        <v>198</v>
      </c>
      <c r="K73" s="15" t="n">
        <v>19.05</v>
      </c>
      <c r="L73" s="0" t="n">
        <v>3</v>
      </c>
      <c r="M73" s="16" t="n">
        <v>0</v>
      </c>
      <c r="N73" s="17" t="n">
        <v>8.763</v>
      </c>
      <c r="O73" s="0" t="str">
        <f aca="false">TEXT(B73,"YYYY-MM")</f>
        <v>2018-09</v>
      </c>
      <c r="P73" s="18" t="n">
        <f aca="false">IFERROR(N73/K73,0)</f>
        <v>0.46</v>
      </c>
      <c r="Q73" s="0" t="str">
        <f aca="false">IF(M73=0,"No Discount",IF(M73&lt;0.2,"Low (1-19%)",IF(M73&lt;0.4,"Medium (20-39%)","High (40%+)")))</f>
        <v>No Discount</v>
      </c>
      <c r="R73" s="0" t="str">
        <f aca="false">INDEX('Lookup Tables'!$B$2:$B$5,MATCH(F73,'Lookup Tables'!$A$2:$A$5,0))</f>
        <v>Manager A</v>
      </c>
    </row>
    <row r="74" customFormat="false" ht="15" hidden="false" customHeight="false" outlineLevel="0" collapsed="false">
      <c r="A74" s="0" t="s">
        <v>199</v>
      </c>
      <c r="B74" s="13" t="n">
        <v>42486</v>
      </c>
      <c r="C74" s="13" t="n">
        <v>42492</v>
      </c>
      <c r="D74" s="14" t="s">
        <v>69</v>
      </c>
      <c r="E74" s="14" t="s">
        <v>53</v>
      </c>
      <c r="F74" s="14" t="s">
        <v>54</v>
      </c>
      <c r="G74" s="14" t="s">
        <v>200</v>
      </c>
      <c r="H74" s="14" t="s">
        <v>56</v>
      </c>
      <c r="I74" s="14" t="s">
        <v>59</v>
      </c>
      <c r="J74" s="14" t="s">
        <v>201</v>
      </c>
      <c r="K74" s="15" t="n">
        <v>831.936</v>
      </c>
      <c r="L74" s="0" t="n">
        <v>8</v>
      </c>
      <c r="M74" s="16" t="n">
        <v>0.2</v>
      </c>
      <c r="N74" s="17" t="n">
        <v>-114.3912</v>
      </c>
      <c r="O74" s="0" t="str">
        <f aca="false">TEXT(B74,"YYYY-MM")</f>
        <v>2016-04</v>
      </c>
      <c r="P74" s="18" t="n">
        <f aca="false">IFERROR(N74/K74,0)</f>
        <v>-0.1375</v>
      </c>
      <c r="Q74" s="0" t="str">
        <f aca="false">IF(M74=0,"No Discount",IF(M74&lt;0.2,"Low (1-19%)",IF(M74&lt;0.4,"Medium (20-39%)","High (40%+)")))</f>
        <v>Medium (20-39%)</v>
      </c>
      <c r="R74" s="0" t="str">
        <f aca="false">INDEX('Lookup Tables'!$B$2:$B$5,MATCH(F74,'Lookup Tables'!$A$2:$A$5,0))</f>
        <v>Manager C</v>
      </c>
    </row>
    <row r="75" customFormat="false" ht="15" hidden="false" customHeight="false" outlineLevel="0" collapsed="false">
      <c r="A75" s="0" t="s">
        <v>199</v>
      </c>
      <c r="B75" s="13" t="n">
        <v>42486</v>
      </c>
      <c r="C75" s="13" t="n">
        <v>42492</v>
      </c>
      <c r="D75" s="14" t="s">
        <v>69</v>
      </c>
      <c r="E75" s="14" t="s">
        <v>53</v>
      </c>
      <c r="F75" s="14" t="s">
        <v>54</v>
      </c>
      <c r="G75" s="14" t="s">
        <v>200</v>
      </c>
      <c r="H75" s="14" t="s">
        <v>56</v>
      </c>
      <c r="I75" s="14" t="s">
        <v>76</v>
      </c>
      <c r="J75" s="14" t="s">
        <v>202</v>
      </c>
      <c r="K75" s="15" t="n">
        <v>97.04</v>
      </c>
      <c r="L75" s="0" t="n">
        <v>2</v>
      </c>
      <c r="M75" s="16" t="n">
        <v>0.2</v>
      </c>
      <c r="N75" s="17" t="n">
        <v>1.213</v>
      </c>
      <c r="O75" s="0" t="str">
        <f aca="false">TEXT(B75,"YYYY-MM")</f>
        <v>2016-04</v>
      </c>
      <c r="P75" s="18" t="n">
        <f aca="false">IFERROR(N75/K75,0)</f>
        <v>0.0125</v>
      </c>
      <c r="Q75" s="0" t="str">
        <f aca="false">IF(M75=0,"No Discount",IF(M75&lt;0.2,"Low (1-19%)",IF(M75&lt;0.4,"Medium (20-39%)","High (40%+)")))</f>
        <v>Medium (20-39%)</v>
      </c>
      <c r="R75" s="0" t="str">
        <f aca="false">INDEX('Lookup Tables'!$B$2:$B$5,MATCH(F75,'Lookup Tables'!$A$2:$A$5,0))</f>
        <v>Manager C</v>
      </c>
    </row>
    <row r="76" customFormat="false" ht="15" hidden="false" customHeight="false" outlineLevel="0" collapsed="false">
      <c r="A76" s="0" t="s">
        <v>199</v>
      </c>
      <c r="B76" s="13" t="n">
        <v>42486</v>
      </c>
      <c r="C76" s="13" t="n">
        <v>42492</v>
      </c>
      <c r="D76" s="14" t="s">
        <v>69</v>
      </c>
      <c r="E76" s="14" t="s">
        <v>53</v>
      </c>
      <c r="F76" s="14" t="s">
        <v>54</v>
      </c>
      <c r="G76" s="14" t="s">
        <v>200</v>
      </c>
      <c r="H76" s="14" t="s">
        <v>65</v>
      </c>
      <c r="I76" s="14" t="s">
        <v>73</v>
      </c>
      <c r="J76" s="14" t="s">
        <v>203</v>
      </c>
      <c r="K76" s="15" t="n">
        <v>72.784</v>
      </c>
      <c r="L76" s="0" t="n">
        <v>1</v>
      </c>
      <c r="M76" s="16" t="n">
        <v>0.2</v>
      </c>
      <c r="N76" s="17" t="n">
        <v>-18.196</v>
      </c>
      <c r="O76" s="0" t="str">
        <f aca="false">TEXT(B76,"YYYY-MM")</f>
        <v>2016-04</v>
      </c>
      <c r="P76" s="18" t="n">
        <f aca="false">IFERROR(N76/K76,0)</f>
        <v>-0.25</v>
      </c>
      <c r="Q76" s="0" t="str">
        <f aca="false">IF(M76=0,"No Discount",IF(M76&lt;0.2,"Low (1-19%)",IF(M76&lt;0.4,"Medium (20-39%)","High (40%+)")))</f>
        <v>Medium (20-39%)</v>
      </c>
      <c r="R76" s="0" t="str">
        <f aca="false">INDEX('Lookup Tables'!$B$2:$B$5,MATCH(F76,'Lookup Tables'!$A$2:$A$5,0))</f>
        <v>Manager C</v>
      </c>
    </row>
    <row r="77" customFormat="false" ht="15" hidden="false" customHeight="false" outlineLevel="0" collapsed="false">
      <c r="A77" s="0" t="s">
        <v>204</v>
      </c>
      <c r="B77" s="13" t="n">
        <v>43443</v>
      </c>
      <c r="C77" s="13" t="n">
        <v>43445</v>
      </c>
      <c r="D77" s="14" t="s">
        <v>137</v>
      </c>
      <c r="E77" s="14" t="s">
        <v>62</v>
      </c>
      <c r="F77" s="14" t="s">
        <v>98</v>
      </c>
      <c r="G77" s="14" t="s">
        <v>99</v>
      </c>
      <c r="H77" s="14" t="s">
        <v>65</v>
      </c>
      <c r="I77" s="14" t="s">
        <v>83</v>
      </c>
      <c r="J77" s="14" t="s">
        <v>205</v>
      </c>
      <c r="K77" s="15" t="n">
        <v>1.248</v>
      </c>
      <c r="L77" s="0" t="n">
        <v>3</v>
      </c>
      <c r="M77" s="16" t="n">
        <v>0.8</v>
      </c>
      <c r="N77" s="17" t="n">
        <v>-1.9344</v>
      </c>
      <c r="O77" s="0" t="str">
        <f aca="false">TEXT(B77,"YYYY-MM")</f>
        <v>2018-12</v>
      </c>
      <c r="P77" s="18" t="n">
        <f aca="false">IFERROR(N77/K77,0)</f>
        <v>-1.55</v>
      </c>
      <c r="Q77" s="0" t="str">
        <f aca="false">IF(M77=0,"No Discount",IF(M77&lt;0.2,"Low (1-19%)",IF(M77&lt;0.4,"Medium (20-39%)","High (40%+)")))</f>
        <v>High (40%+)</v>
      </c>
      <c r="R77" s="0" t="str">
        <f aca="false">INDEX('Lookup Tables'!$B$2:$B$5,MATCH(F77,'Lookup Tables'!$A$2:$A$5,0))</f>
        <v>Manager A</v>
      </c>
    </row>
    <row r="78" customFormat="false" ht="15" hidden="false" customHeight="false" outlineLevel="0" collapsed="false">
      <c r="A78" s="0" t="s">
        <v>204</v>
      </c>
      <c r="B78" s="13" t="n">
        <v>43443</v>
      </c>
      <c r="C78" s="13" t="n">
        <v>43445</v>
      </c>
      <c r="D78" s="14" t="s">
        <v>137</v>
      </c>
      <c r="E78" s="14" t="s">
        <v>62</v>
      </c>
      <c r="F78" s="14" t="s">
        <v>98</v>
      </c>
      <c r="G78" s="14" t="s">
        <v>99</v>
      </c>
      <c r="H78" s="14" t="s">
        <v>56</v>
      </c>
      <c r="I78" s="14" t="s">
        <v>76</v>
      </c>
      <c r="J78" s="14" t="s">
        <v>206</v>
      </c>
      <c r="K78" s="15" t="n">
        <v>9.708</v>
      </c>
      <c r="L78" s="0" t="n">
        <v>3</v>
      </c>
      <c r="M78" s="16" t="n">
        <v>0.6</v>
      </c>
      <c r="N78" s="17" t="n">
        <v>-5.8248</v>
      </c>
      <c r="O78" s="0" t="str">
        <f aca="false">TEXT(B78,"YYYY-MM")</f>
        <v>2018-12</v>
      </c>
      <c r="P78" s="18" t="n">
        <f aca="false">IFERROR(N78/K78,0)</f>
        <v>-0.6</v>
      </c>
      <c r="Q78" s="0" t="str">
        <f aca="false">IF(M78=0,"No Discount",IF(M78&lt;0.2,"Low (1-19%)",IF(M78&lt;0.4,"Medium (20-39%)","High (40%+)")))</f>
        <v>High (40%+)</v>
      </c>
      <c r="R78" s="0" t="str">
        <f aca="false">INDEX('Lookup Tables'!$B$2:$B$5,MATCH(F78,'Lookup Tables'!$A$2:$A$5,0))</f>
        <v>Manager A</v>
      </c>
    </row>
    <row r="79" customFormat="false" ht="15" hidden="false" customHeight="false" outlineLevel="0" collapsed="false">
      <c r="A79" s="0" t="s">
        <v>204</v>
      </c>
      <c r="B79" s="13" t="n">
        <v>43443</v>
      </c>
      <c r="C79" s="13" t="n">
        <v>43445</v>
      </c>
      <c r="D79" s="14" t="s">
        <v>137</v>
      </c>
      <c r="E79" s="14" t="s">
        <v>62</v>
      </c>
      <c r="F79" s="14" t="s">
        <v>98</v>
      </c>
      <c r="G79" s="14" t="s">
        <v>99</v>
      </c>
      <c r="H79" s="14" t="s">
        <v>65</v>
      </c>
      <c r="I79" s="14" t="s">
        <v>73</v>
      </c>
      <c r="J79" s="14" t="s">
        <v>207</v>
      </c>
      <c r="K79" s="15" t="n">
        <v>27.24</v>
      </c>
      <c r="L79" s="0" t="n">
        <v>3</v>
      </c>
      <c r="M79" s="16" t="n">
        <v>0.2</v>
      </c>
      <c r="N79" s="17" t="n">
        <v>2.724</v>
      </c>
      <c r="O79" s="0" t="str">
        <f aca="false">TEXT(B79,"YYYY-MM")</f>
        <v>2018-12</v>
      </c>
      <c r="P79" s="18" t="n">
        <f aca="false">IFERROR(N79/K79,0)</f>
        <v>0.1</v>
      </c>
      <c r="Q79" s="0" t="str">
        <f aca="false">IF(M79=0,"No Discount",IF(M79&lt;0.2,"Low (1-19%)",IF(M79&lt;0.4,"Medium (20-39%)","High (40%+)")))</f>
        <v>Medium (20-39%)</v>
      </c>
      <c r="R79" s="0" t="str">
        <f aca="false">INDEX('Lookup Tables'!$B$2:$B$5,MATCH(F79,'Lookup Tables'!$A$2:$A$5,0))</f>
        <v>Manager A</v>
      </c>
    </row>
    <row r="80" customFormat="false" ht="15" hidden="false" customHeight="false" outlineLevel="0" collapsed="false">
      <c r="A80" s="0" t="s">
        <v>208</v>
      </c>
      <c r="B80" s="13" t="n">
        <v>42334</v>
      </c>
      <c r="C80" s="13" t="n">
        <v>42339</v>
      </c>
      <c r="D80" s="14" t="s">
        <v>52</v>
      </c>
      <c r="E80" s="14" t="s">
        <v>53</v>
      </c>
      <c r="F80" s="14" t="s">
        <v>98</v>
      </c>
      <c r="G80" s="14" t="s">
        <v>99</v>
      </c>
      <c r="H80" s="14" t="s">
        <v>56</v>
      </c>
      <c r="I80" s="14" t="s">
        <v>76</v>
      </c>
      <c r="J80" s="14" t="s">
        <v>209</v>
      </c>
      <c r="K80" s="15" t="n">
        <v>19.3</v>
      </c>
      <c r="L80" s="0" t="n">
        <v>5</v>
      </c>
      <c r="M80" s="16" t="n">
        <v>0.6</v>
      </c>
      <c r="N80" s="17" t="n">
        <v>-14.475</v>
      </c>
      <c r="O80" s="0" t="str">
        <f aca="false">TEXT(B80,"YYYY-MM")</f>
        <v>2015-11</v>
      </c>
      <c r="P80" s="18" t="n">
        <f aca="false">IFERROR(N80/K80,0)</f>
        <v>-0.75</v>
      </c>
      <c r="Q80" s="0" t="str">
        <f aca="false">IF(M80=0,"No Discount",IF(M80&lt;0.2,"Low (1-19%)",IF(M80&lt;0.4,"Medium (20-39%)","High (40%+)")))</f>
        <v>High (40%+)</v>
      </c>
      <c r="R80" s="0" t="str">
        <f aca="false">INDEX('Lookup Tables'!$B$2:$B$5,MATCH(F80,'Lookup Tables'!$A$2:$A$5,0))</f>
        <v>Manager A</v>
      </c>
    </row>
    <row r="81" customFormat="false" ht="15" hidden="false" customHeight="false" outlineLevel="0" collapsed="false">
      <c r="A81" s="0" t="s">
        <v>210</v>
      </c>
      <c r="B81" s="13" t="n">
        <v>42898</v>
      </c>
      <c r="C81" s="13" t="n">
        <v>42901</v>
      </c>
      <c r="D81" s="14" t="s">
        <v>137</v>
      </c>
      <c r="E81" s="14" t="s">
        <v>62</v>
      </c>
      <c r="F81" s="14" t="s">
        <v>54</v>
      </c>
      <c r="G81" s="14" t="s">
        <v>211</v>
      </c>
      <c r="H81" s="14" t="s">
        <v>65</v>
      </c>
      <c r="I81" s="14" t="s">
        <v>85</v>
      </c>
      <c r="J81" s="14" t="s">
        <v>212</v>
      </c>
      <c r="K81" s="15" t="n">
        <v>208.16</v>
      </c>
      <c r="L81" s="0" t="n">
        <v>1</v>
      </c>
      <c r="M81" s="16" t="n">
        <v>0</v>
      </c>
      <c r="N81" s="17" t="n">
        <v>56.2032</v>
      </c>
      <c r="O81" s="0" t="str">
        <f aca="false">TEXT(B81,"YYYY-MM")</f>
        <v>2017-06</v>
      </c>
      <c r="P81" s="18" t="n">
        <f aca="false">IFERROR(N81/K81,0)</f>
        <v>0.27</v>
      </c>
      <c r="Q81" s="0" t="str">
        <f aca="false">IF(M81=0,"No Discount",IF(M81&lt;0.2,"Low (1-19%)",IF(M81&lt;0.4,"Medium (20-39%)","High (40%+)")))</f>
        <v>No Discount</v>
      </c>
      <c r="R81" s="0" t="str">
        <f aca="false">INDEX('Lookup Tables'!$B$2:$B$5,MATCH(F81,'Lookup Tables'!$A$2:$A$5,0))</f>
        <v>Manager C</v>
      </c>
    </row>
    <row r="82" customFormat="false" ht="15" hidden="false" customHeight="false" outlineLevel="0" collapsed="false">
      <c r="A82" s="0" t="s">
        <v>210</v>
      </c>
      <c r="B82" s="13" t="n">
        <v>42898</v>
      </c>
      <c r="C82" s="13" t="n">
        <v>42901</v>
      </c>
      <c r="D82" s="14" t="s">
        <v>137</v>
      </c>
      <c r="E82" s="14" t="s">
        <v>62</v>
      </c>
      <c r="F82" s="14" t="s">
        <v>54</v>
      </c>
      <c r="G82" s="14" t="s">
        <v>211</v>
      </c>
      <c r="H82" s="14" t="s">
        <v>65</v>
      </c>
      <c r="I82" s="14" t="s">
        <v>83</v>
      </c>
      <c r="J82" s="14" t="s">
        <v>213</v>
      </c>
      <c r="K82" s="15" t="n">
        <v>16.74</v>
      </c>
      <c r="L82" s="0" t="n">
        <v>3</v>
      </c>
      <c r="M82" s="16" t="n">
        <v>0</v>
      </c>
      <c r="N82" s="17" t="n">
        <v>8.0352</v>
      </c>
      <c r="O82" s="0" t="str">
        <f aca="false">TEXT(B82,"YYYY-MM")</f>
        <v>2017-06</v>
      </c>
      <c r="P82" s="18" t="n">
        <f aca="false">IFERROR(N82/K82,0)</f>
        <v>0.48</v>
      </c>
      <c r="Q82" s="0" t="str">
        <f aca="false">IF(M82=0,"No Discount",IF(M82&lt;0.2,"Low (1-19%)",IF(M82&lt;0.4,"Medium (20-39%)","High (40%+)")))</f>
        <v>No Discount</v>
      </c>
      <c r="R82" s="0" t="str">
        <f aca="false">INDEX('Lookup Tables'!$B$2:$B$5,MATCH(F82,'Lookup Tables'!$A$2:$A$5,0))</f>
        <v>Manager C</v>
      </c>
    </row>
    <row r="83" customFormat="false" ht="15" hidden="false" customHeight="false" outlineLevel="0" collapsed="false">
      <c r="A83" s="0" t="s">
        <v>214</v>
      </c>
      <c r="B83" s="13" t="n">
        <v>42289</v>
      </c>
      <c r="C83" s="13" t="n">
        <v>42293</v>
      </c>
      <c r="D83" s="14" t="s">
        <v>69</v>
      </c>
      <c r="E83" s="14" t="s">
        <v>53</v>
      </c>
      <c r="F83" s="14" t="s">
        <v>63</v>
      </c>
      <c r="G83" s="14" t="s">
        <v>64</v>
      </c>
      <c r="H83" s="14" t="s">
        <v>65</v>
      </c>
      <c r="I83" s="14" t="s">
        <v>78</v>
      </c>
      <c r="J83" s="14" t="s">
        <v>215</v>
      </c>
      <c r="K83" s="15" t="n">
        <v>14.9</v>
      </c>
      <c r="L83" s="0" t="n">
        <v>5</v>
      </c>
      <c r="M83" s="16" t="n">
        <v>0</v>
      </c>
      <c r="N83" s="17" t="n">
        <v>4.172</v>
      </c>
      <c r="O83" s="0" t="str">
        <f aca="false">TEXT(B83,"YYYY-MM")</f>
        <v>2015-10</v>
      </c>
      <c r="P83" s="18" t="n">
        <f aca="false">IFERROR(N83/K83,0)</f>
        <v>0.28</v>
      </c>
      <c r="Q83" s="0" t="str">
        <f aca="false">IF(M83=0,"No Discount",IF(M83&lt;0.2,"Low (1-19%)",IF(M83&lt;0.4,"Medium (20-39%)","High (40%+)")))</f>
        <v>No Discount</v>
      </c>
      <c r="R83" s="0" t="str">
        <f aca="false">INDEX('Lookup Tables'!$B$2:$B$5,MATCH(F83,'Lookup Tables'!$A$2:$A$5,0))</f>
        <v>Manager D</v>
      </c>
    </row>
    <row r="84" customFormat="false" ht="15" hidden="false" customHeight="false" outlineLevel="0" collapsed="false">
      <c r="A84" s="0" t="s">
        <v>214</v>
      </c>
      <c r="B84" s="13" t="n">
        <v>42289</v>
      </c>
      <c r="C84" s="13" t="n">
        <v>42293</v>
      </c>
      <c r="D84" s="14" t="s">
        <v>69</v>
      </c>
      <c r="E84" s="14" t="s">
        <v>53</v>
      </c>
      <c r="F84" s="14" t="s">
        <v>63</v>
      </c>
      <c r="G84" s="14" t="s">
        <v>64</v>
      </c>
      <c r="H84" s="14" t="s">
        <v>65</v>
      </c>
      <c r="I84" s="14" t="s">
        <v>73</v>
      </c>
      <c r="J84" s="14" t="s">
        <v>216</v>
      </c>
      <c r="K84" s="15" t="n">
        <v>21.39</v>
      </c>
      <c r="L84" s="0" t="n">
        <v>1</v>
      </c>
      <c r="M84" s="16" t="n">
        <v>0</v>
      </c>
      <c r="N84" s="17" t="n">
        <v>6.2031</v>
      </c>
      <c r="O84" s="0" t="str">
        <f aca="false">TEXT(B84,"YYYY-MM")</f>
        <v>2015-10</v>
      </c>
      <c r="P84" s="18" t="n">
        <f aca="false">IFERROR(N84/K84,0)</f>
        <v>0.29</v>
      </c>
      <c r="Q84" s="0" t="str">
        <f aca="false">IF(M84=0,"No Discount",IF(M84&lt;0.2,"Low (1-19%)",IF(M84&lt;0.4,"Medium (20-39%)","High (40%+)")))</f>
        <v>No Discount</v>
      </c>
      <c r="R84" s="0" t="str">
        <f aca="false">INDEX('Lookup Tables'!$B$2:$B$5,MATCH(F84,'Lookup Tables'!$A$2:$A$5,0))</f>
        <v>Manager D</v>
      </c>
    </row>
    <row r="85" customFormat="false" ht="15" hidden="false" customHeight="false" outlineLevel="0" collapsed="false">
      <c r="A85" s="0" t="s">
        <v>217</v>
      </c>
      <c r="B85" s="13" t="n">
        <v>42616</v>
      </c>
      <c r="C85" s="13" t="n">
        <v>42621</v>
      </c>
      <c r="D85" s="14" t="s">
        <v>69</v>
      </c>
      <c r="E85" s="14" t="s">
        <v>62</v>
      </c>
      <c r="F85" s="14" t="s">
        <v>54</v>
      </c>
      <c r="G85" s="14" t="s">
        <v>90</v>
      </c>
      <c r="H85" s="14" t="s">
        <v>65</v>
      </c>
      <c r="I85" s="14" t="s">
        <v>129</v>
      </c>
      <c r="J85" s="14" t="s">
        <v>218</v>
      </c>
      <c r="K85" s="15" t="n">
        <v>200.984</v>
      </c>
      <c r="L85" s="0" t="n">
        <v>7</v>
      </c>
      <c r="M85" s="16" t="n">
        <v>0.2</v>
      </c>
      <c r="N85" s="17" t="n">
        <v>62.8075</v>
      </c>
      <c r="O85" s="0" t="str">
        <f aca="false">TEXT(B85,"YYYY-MM")</f>
        <v>2016-09</v>
      </c>
      <c r="P85" s="18" t="n">
        <f aca="false">IFERROR(N85/K85,0)</f>
        <v>0.3125</v>
      </c>
      <c r="Q85" s="0" t="str">
        <f aca="false">IF(M85=0,"No Discount",IF(M85&lt;0.2,"Low (1-19%)",IF(M85&lt;0.4,"Medium (20-39%)","High (40%+)")))</f>
        <v>Medium (20-39%)</v>
      </c>
      <c r="R85" s="0" t="str">
        <f aca="false">INDEX('Lookup Tables'!$B$2:$B$5,MATCH(F85,'Lookup Tables'!$A$2:$A$5,0))</f>
        <v>Manager C</v>
      </c>
    </row>
    <row r="86" customFormat="false" ht="15" hidden="false" customHeight="false" outlineLevel="0" collapsed="false">
      <c r="A86" s="0" t="s">
        <v>219</v>
      </c>
      <c r="B86" s="13" t="n">
        <v>43417</v>
      </c>
      <c r="C86" s="13" t="n">
        <v>43420</v>
      </c>
      <c r="D86" s="14" t="s">
        <v>137</v>
      </c>
      <c r="E86" s="14" t="s">
        <v>97</v>
      </c>
      <c r="F86" s="14" t="s">
        <v>98</v>
      </c>
      <c r="G86" s="14" t="s">
        <v>146</v>
      </c>
      <c r="H86" s="14" t="s">
        <v>65</v>
      </c>
      <c r="I86" s="14" t="s">
        <v>73</v>
      </c>
      <c r="J86" s="14" t="s">
        <v>220</v>
      </c>
      <c r="K86" s="15" t="n">
        <v>230.376</v>
      </c>
      <c r="L86" s="0" t="n">
        <v>3</v>
      </c>
      <c r="M86" s="16" t="n">
        <v>0.2</v>
      </c>
      <c r="N86" s="17" t="n">
        <v>-48.9549</v>
      </c>
      <c r="O86" s="0" t="str">
        <f aca="false">TEXT(B86,"YYYY-MM")</f>
        <v>2018-11</v>
      </c>
      <c r="P86" s="18" t="n">
        <f aca="false">IFERROR(N86/K86,0)</f>
        <v>-0.2125</v>
      </c>
      <c r="Q86" s="0" t="str">
        <f aca="false">IF(M86=0,"No Discount",IF(M86&lt;0.2,"Low (1-19%)",IF(M86&lt;0.4,"Medium (20-39%)","High (40%+)")))</f>
        <v>Medium (20-39%)</v>
      </c>
      <c r="R86" s="0" t="str">
        <f aca="false">INDEX('Lookup Tables'!$B$2:$B$5,MATCH(F86,'Lookup Tables'!$A$2:$A$5,0))</f>
        <v>Manager A</v>
      </c>
    </row>
    <row r="87" customFormat="false" ht="15" hidden="false" customHeight="false" outlineLevel="0" collapsed="false">
      <c r="A87" s="0" t="s">
        <v>221</v>
      </c>
      <c r="B87" s="13" t="n">
        <v>43248</v>
      </c>
      <c r="C87" s="13" t="n">
        <v>43250</v>
      </c>
      <c r="D87" s="14" t="s">
        <v>52</v>
      </c>
      <c r="E87" s="14" t="s">
        <v>53</v>
      </c>
      <c r="F87" s="14" t="s">
        <v>54</v>
      </c>
      <c r="G87" s="14" t="s">
        <v>222</v>
      </c>
      <c r="H87" s="14" t="s">
        <v>56</v>
      </c>
      <c r="I87" s="14" t="s">
        <v>59</v>
      </c>
      <c r="J87" s="14" t="s">
        <v>223</v>
      </c>
      <c r="K87" s="15" t="n">
        <v>301.96</v>
      </c>
      <c r="L87" s="0" t="n">
        <v>2</v>
      </c>
      <c r="M87" s="16" t="n">
        <v>0</v>
      </c>
      <c r="N87" s="17" t="n">
        <v>33.2156</v>
      </c>
      <c r="O87" s="0" t="str">
        <f aca="false">TEXT(B87,"YYYY-MM")</f>
        <v>2018-05</v>
      </c>
      <c r="P87" s="18" t="n">
        <f aca="false">IFERROR(N87/K87,0)</f>
        <v>0.11</v>
      </c>
      <c r="Q87" s="0" t="str">
        <f aca="false">IF(M87=0,"No Discount",IF(M87&lt;0.2,"Low (1-19%)",IF(M87&lt;0.4,"Medium (20-39%)","High (40%+)")))</f>
        <v>No Discount</v>
      </c>
      <c r="R87" s="0" t="str">
        <f aca="false">INDEX('Lookup Tables'!$B$2:$B$5,MATCH(F87,'Lookup Tables'!$A$2:$A$5,0))</f>
        <v>Manager C</v>
      </c>
    </row>
    <row r="88" customFormat="false" ht="15" hidden="false" customHeight="false" outlineLevel="0" collapsed="false">
      <c r="A88" s="0" t="s">
        <v>224</v>
      </c>
      <c r="B88" s="13" t="n">
        <v>43399</v>
      </c>
      <c r="C88" s="13" t="n">
        <v>43406</v>
      </c>
      <c r="D88" s="14" t="s">
        <v>69</v>
      </c>
      <c r="E88" s="14" t="s">
        <v>53</v>
      </c>
      <c r="F88" s="14" t="s">
        <v>98</v>
      </c>
      <c r="G88" s="14" t="s">
        <v>153</v>
      </c>
      <c r="H88" s="14" t="s">
        <v>80</v>
      </c>
      <c r="I88" s="14" t="s">
        <v>123</v>
      </c>
      <c r="J88" s="14" t="s">
        <v>225</v>
      </c>
      <c r="K88" s="15" t="n">
        <v>19.99</v>
      </c>
      <c r="L88" s="0" t="n">
        <v>1</v>
      </c>
      <c r="M88" s="16" t="n">
        <v>0</v>
      </c>
      <c r="N88" s="17" t="n">
        <v>6.7966</v>
      </c>
      <c r="O88" s="0" t="str">
        <f aca="false">TEXT(B88,"YYYY-MM")</f>
        <v>2018-10</v>
      </c>
      <c r="P88" s="18" t="n">
        <f aca="false">IFERROR(N88/K88,0)</f>
        <v>0.34</v>
      </c>
      <c r="Q88" s="0" t="str">
        <f aca="false">IF(M88=0,"No Discount",IF(M88&lt;0.2,"Low (1-19%)",IF(M88&lt;0.4,"Medium (20-39%)","High (40%+)")))</f>
        <v>No Discount</v>
      </c>
      <c r="R88" s="0" t="str">
        <f aca="false">INDEX('Lookup Tables'!$B$2:$B$5,MATCH(F88,'Lookup Tables'!$A$2:$A$5,0))</f>
        <v>Manager A</v>
      </c>
    </row>
    <row r="89" customFormat="false" ht="15" hidden="false" customHeight="false" outlineLevel="0" collapsed="false">
      <c r="A89" s="0" t="s">
        <v>224</v>
      </c>
      <c r="B89" s="13" t="n">
        <v>43399</v>
      </c>
      <c r="C89" s="13" t="n">
        <v>43406</v>
      </c>
      <c r="D89" s="14" t="s">
        <v>69</v>
      </c>
      <c r="E89" s="14" t="s">
        <v>53</v>
      </c>
      <c r="F89" s="14" t="s">
        <v>98</v>
      </c>
      <c r="G89" s="14" t="s">
        <v>153</v>
      </c>
      <c r="H89" s="14" t="s">
        <v>65</v>
      </c>
      <c r="I89" s="14" t="s">
        <v>66</v>
      </c>
      <c r="J89" s="14" t="s">
        <v>226</v>
      </c>
      <c r="K89" s="15" t="n">
        <v>6.16</v>
      </c>
      <c r="L89" s="0" t="n">
        <v>2</v>
      </c>
      <c r="M89" s="16" t="n">
        <v>0</v>
      </c>
      <c r="N89" s="17" t="n">
        <v>2.9568</v>
      </c>
      <c r="O89" s="0" t="str">
        <f aca="false">TEXT(B89,"YYYY-MM")</f>
        <v>2018-10</v>
      </c>
      <c r="P89" s="18" t="n">
        <f aca="false">IFERROR(N89/K89,0)</f>
        <v>0.48</v>
      </c>
      <c r="Q89" s="0" t="str">
        <f aca="false">IF(M89=0,"No Discount",IF(M89&lt;0.2,"Low (1-19%)",IF(M89&lt;0.4,"Medium (20-39%)","High (40%+)")))</f>
        <v>No Discount</v>
      </c>
      <c r="R89" s="0" t="str">
        <f aca="false">INDEX('Lookup Tables'!$B$2:$B$5,MATCH(F89,'Lookup Tables'!$A$2:$A$5,0))</f>
        <v>Manager A</v>
      </c>
    </row>
    <row r="90" customFormat="false" ht="15" hidden="false" customHeight="false" outlineLevel="0" collapsed="false">
      <c r="A90" s="0" t="s">
        <v>227</v>
      </c>
      <c r="B90" s="13" t="n">
        <v>42830</v>
      </c>
      <c r="C90" s="13" t="n">
        <v>42835</v>
      </c>
      <c r="D90" s="14" t="s">
        <v>52</v>
      </c>
      <c r="E90" s="14" t="s">
        <v>97</v>
      </c>
      <c r="F90" s="14" t="s">
        <v>98</v>
      </c>
      <c r="G90" s="14" t="s">
        <v>99</v>
      </c>
      <c r="H90" s="14" t="s">
        <v>65</v>
      </c>
      <c r="I90" s="14" t="s">
        <v>73</v>
      </c>
      <c r="J90" s="14" t="s">
        <v>228</v>
      </c>
      <c r="K90" s="15" t="n">
        <v>158.368</v>
      </c>
      <c r="L90" s="0" t="n">
        <v>7</v>
      </c>
      <c r="M90" s="16" t="n">
        <v>0.2</v>
      </c>
      <c r="N90" s="17" t="n">
        <v>13.8572</v>
      </c>
      <c r="O90" s="0" t="str">
        <f aca="false">TEXT(B90,"YYYY-MM")</f>
        <v>2017-04</v>
      </c>
      <c r="P90" s="18" t="n">
        <f aca="false">IFERROR(N90/K90,0)</f>
        <v>0.0875</v>
      </c>
      <c r="Q90" s="0" t="str">
        <f aca="false">IF(M90=0,"No Discount",IF(M90&lt;0.2,"Low (1-19%)",IF(M90&lt;0.4,"Medium (20-39%)","High (40%+)")))</f>
        <v>Medium (20-39%)</v>
      </c>
      <c r="R90" s="0" t="str">
        <f aca="false">INDEX('Lookup Tables'!$B$2:$B$5,MATCH(F90,'Lookup Tables'!$A$2:$A$5,0))</f>
        <v>Manager A</v>
      </c>
    </row>
    <row r="91" customFormat="false" ht="15" hidden="false" customHeight="false" outlineLevel="0" collapsed="false">
      <c r="A91" s="0" t="s">
        <v>229</v>
      </c>
      <c r="B91" s="13" t="n">
        <v>42995</v>
      </c>
      <c r="C91" s="13" t="n">
        <v>43000</v>
      </c>
      <c r="D91" s="14" t="s">
        <v>69</v>
      </c>
      <c r="E91" s="14" t="s">
        <v>62</v>
      </c>
      <c r="F91" s="14" t="s">
        <v>63</v>
      </c>
      <c r="G91" s="14" t="s">
        <v>64</v>
      </c>
      <c r="H91" s="14" t="s">
        <v>65</v>
      </c>
      <c r="I91" s="14" t="s">
        <v>78</v>
      </c>
      <c r="J91" s="14" t="s">
        <v>230</v>
      </c>
      <c r="K91" s="15" t="n">
        <v>20.1</v>
      </c>
      <c r="L91" s="0" t="n">
        <v>3</v>
      </c>
      <c r="M91" s="16" t="n">
        <v>0</v>
      </c>
      <c r="N91" s="17" t="n">
        <v>6.633</v>
      </c>
      <c r="O91" s="0" t="str">
        <f aca="false">TEXT(B91,"YYYY-MM")</f>
        <v>2017-09</v>
      </c>
      <c r="P91" s="18" t="n">
        <f aca="false">IFERROR(N91/K91,0)</f>
        <v>0.33</v>
      </c>
      <c r="Q91" s="0" t="str">
        <f aca="false">IF(M91=0,"No Discount",IF(M91&lt;0.2,"Low (1-19%)",IF(M91&lt;0.4,"Medium (20-39%)","High (40%+)")))</f>
        <v>No Discount</v>
      </c>
      <c r="R91" s="0" t="str">
        <f aca="false">INDEX('Lookup Tables'!$B$2:$B$5,MATCH(F91,'Lookup Tables'!$A$2:$A$5,0))</f>
        <v>Manager D</v>
      </c>
    </row>
    <row r="92" customFormat="false" ht="15" hidden="false" customHeight="false" outlineLevel="0" collapsed="false">
      <c r="A92" s="0" t="s">
        <v>229</v>
      </c>
      <c r="B92" s="13" t="n">
        <v>42995</v>
      </c>
      <c r="C92" s="13" t="n">
        <v>43000</v>
      </c>
      <c r="D92" s="14" t="s">
        <v>69</v>
      </c>
      <c r="E92" s="14" t="s">
        <v>62</v>
      </c>
      <c r="F92" s="14" t="s">
        <v>63</v>
      </c>
      <c r="G92" s="14" t="s">
        <v>64</v>
      </c>
      <c r="H92" s="14" t="s">
        <v>80</v>
      </c>
      <c r="I92" s="14" t="s">
        <v>81</v>
      </c>
      <c r="J92" s="14" t="s">
        <v>147</v>
      </c>
      <c r="K92" s="15" t="n">
        <v>73.584</v>
      </c>
      <c r="L92" s="0" t="n">
        <v>2</v>
      </c>
      <c r="M92" s="16" t="n">
        <v>0.2</v>
      </c>
      <c r="N92" s="17" t="n">
        <v>8.2782</v>
      </c>
      <c r="O92" s="0" t="str">
        <f aca="false">TEXT(B92,"YYYY-MM")</f>
        <v>2017-09</v>
      </c>
      <c r="P92" s="18" t="n">
        <f aca="false">IFERROR(N92/K92,0)</f>
        <v>0.1125</v>
      </c>
      <c r="Q92" s="0" t="str">
        <f aca="false">IF(M92=0,"No Discount",IF(M92&lt;0.2,"Low (1-19%)",IF(M92&lt;0.4,"Medium (20-39%)","High (40%+)")))</f>
        <v>Medium (20-39%)</v>
      </c>
      <c r="R92" s="0" t="str">
        <f aca="false">INDEX('Lookup Tables'!$B$2:$B$5,MATCH(F92,'Lookup Tables'!$A$2:$A$5,0))</f>
        <v>Manager D</v>
      </c>
    </row>
    <row r="93" customFormat="false" ht="15" hidden="false" customHeight="false" outlineLevel="0" collapsed="false">
      <c r="A93" s="0" t="s">
        <v>229</v>
      </c>
      <c r="B93" s="13" t="n">
        <v>42995</v>
      </c>
      <c r="C93" s="13" t="n">
        <v>43000</v>
      </c>
      <c r="D93" s="14" t="s">
        <v>69</v>
      </c>
      <c r="E93" s="14" t="s">
        <v>62</v>
      </c>
      <c r="F93" s="14" t="s">
        <v>63</v>
      </c>
      <c r="G93" s="14" t="s">
        <v>64</v>
      </c>
      <c r="H93" s="14" t="s">
        <v>65</v>
      </c>
      <c r="I93" s="14" t="s">
        <v>91</v>
      </c>
      <c r="J93" s="14" t="s">
        <v>231</v>
      </c>
      <c r="K93" s="15" t="n">
        <v>6.48</v>
      </c>
      <c r="L93" s="0" t="n">
        <v>1</v>
      </c>
      <c r="M93" s="16" t="n">
        <v>0</v>
      </c>
      <c r="N93" s="17" t="n">
        <v>3.1104</v>
      </c>
      <c r="O93" s="0" t="str">
        <f aca="false">TEXT(B93,"YYYY-MM")</f>
        <v>2017-09</v>
      </c>
      <c r="P93" s="18" t="n">
        <f aca="false">IFERROR(N93/K93,0)</f>
        <v>0.48</v>
      </c>
      <c r="Q93" s="0" t="str">
        <f aca="false">IF(M93=0,"No Discount",IF(M93&lt;0.2,"Low (1-19%)",IF(M93&lt;0.4,"Medium (20-39%)","High (40%+)")))</f>
        <v>No Discount</v>
      </c>
      <c r="R93" s="0" t="str">
        <f aca="false">INDEX('Lookup Tables'!$B$2:$B$5,MATCH(F93,'Lookup Tables'!$A$2:$A$5,0))</f>
        <v>Manager D</v>
      </c>
    </row>
    <row r="94" customFormat="false" ht="15" hidden="false" customHeight="false" outlineLevel="0" collapsed="false">
      <c r="A94" s="0" t="s">
        <v>232</v>
      </c>
      <c r="B94" s="13" t="n">
        <v>42400</v>
      </c>
      <c r="C94" s="13" t="n">
        <v>42405</v>
      </c>
      <c r="D94" s="14" t="s">
        <v>52</v>
      </c>
      <c r="E94" s="14" t="s">
        <v>53</v>
      </c>
      <c r="F94" s="14" t="s">
        <v>98</v>
      </c>
      <c r="G94" s="14" t="s">
        <v>153</v>
      </c>
      <c r="H94" s="14" t="s">
        <v>65</v>
      </c>
      <c r="I94" s="14" t="s">
        <v>91</v>
      </c>
      <c r="J94" s="14" t="s">
        <v>233</v>
      </c>
      <c r="K94" s="15" t="n">
        <v>12.96</v>
      </c>
      <c r="L94" s="0" t="n">
        <v>2</v>
      </c>
      <c r="M94" s="16" t="n">
        <v>0</v>
      </c>
      <c r="N94" s="17" t="n">
        <v>6.2208</v>
      </c>
      <c r="O94" s="0" t="str">
        <f aca="false">TEXT(B94,"YYYY-MM")</f>
        <v>2016-01</v>
      </c>
      <c r="P94" s="18" t="n">
        <f aca="false">IFERROR(N94/K94,0)</f>
        <v>0.48</v>
      </c>
      <c r="Q94" s="0" t="str">
        <f aca="false">IF(M94=0,"No Discount",IF(M94&lt;0.2,"Low (1-19%)",IF(M94&lt;0.4,"Medium (20-39%)","High (40%+)")))</f>
        <v>No Discount</v>
      </c>
      <c r="R94" s="0" t="str">
        <f aca="false">INDEX('Lookup Tables'!$B$2:$B$5,MATCH(F94,'Lookup Tables'!$A$2:$A$5,0))</f>
        <v>Manager A</v>
      </c>
    </row>
    <row r="95" customFormat="false" ht="15" hidden="false" customHeight="false" outlineLevel="0" collapsed="false">
      <c r="A95" s="0" t="s">
        <v>232</v>
      </c>
      <c r="B95" s="13" t="n">
        <v>42400</v>
      </c>
      <c r="C95" s="13" t="n">
        <v>42405</v>
      </c>
      <c r="D95" s="14" t="s">
        <v>52</v>
      </c>
      <c r="E95" s="14" t="s">
        <v>53</v>
      </c>
      <c r="F95" s="14" t="s">
        <v>98</v>
      </c>
      <c r="G95" s="14" t="s">
        <v>153</v>
      </c>
      <c r="H95" s="14" t="s">
        <v>56</v>
      </c>
      <c r="I95" s="14" t="s">
        <v>76</v>
      </c>
      <c r="J95" s="14" t="s">
        <v>234</v>
      </c>
      <c r="K95" s="15" t="n">
        <v>53.34</v>
      </c>
      <c r="L95" s="0" t="n">
        <v>3</v>
      </c>
      <c r="M95" s="16" t="n">
        <v>0</v>
      </c>
      <c r="N95" s="17" t="n">
        <v>16.5354</v>
      </c>
      <c r="O95" s="0" t="str">
        <f aca="false">TEXT(B95,"YYYY-MM")</f>
        <v>2016-01</v>
      </c>
      <c r="P95" s="18" t="n">
        <f aca="false">IFERROR(N95/K95,0)</f>
        <v>0.31</v>
      </c>
      <c r="Q95" s="0" t="str">
        <f aca="false">IF(M95=0,"No Discount",IF(M95&lt;0.2,"Low (1-19%)",IF(M95&lt;0.4,"Medium (20-39%)","High (40%+)")))</f>
        <v>No Discount</v>
      </c>
      <c r="R95" s="0" t="str">
        <f aca="false">INDEX('Lookup Tables'!$B$2:$B$5,MATCH(F95,'Lookup Tables'!$A$2:$A$5,0))</f>
        <v>Manager A</v>
      </c>
    </row>
    <row r="96" customFormat="false" ht="15" hidden="false" customHeight="false" outlineLevel="0" collapsed="false">
      <c r="A96" s="0" t="s">
        <v>232</v>
      </c>
      <c r="B96" s="13" t="n">
        <v>42400</v>
      </c>
      <c r="C96" s="13" t="n">
        <v>42405</v>
      </c>
      <c r="D96" s="14" t="s">
        <v>52</v>
      </c>
      <c r="E96" s="14" t="s">
        <v>53</v>
      </c>
      <c r="F96" s="14" t="s">
        <v>98</v>
      </c>
      <c r="G96" s="14" t="s">
        <v>153</v>
      </c>
      <c r="H96" s="14" t="s">
        <v>65</v>
      </c>
      <c r="I96" s="14" t="s">
        <v>83</v>
      </c>
      <c r="J96" s="14" t="s">
        <v>235</v>
      </c>
      <c r="K96" s="15" t="n">
        <v>32.96</v>
      </c>
      <c r="L96" s="0" t="n">
        <v>2</v>
      </c>
      <c r="M96" s="16" t="n">
        <v>0</v>
      </c>
      <c r="N96" s="17" t="n">
        <v>16.1504</v>
      </c>
      <c r="O96" s="0" t="str">
        <f aca="false">TEXT(B96,"YYYY-MM")</f>
        <v>2016-01</v>
      </c>
      <c r="P96" s="18" t="n">
        <f aca="false">IFERROR(N96/K96,0)</f>
        <v>0.49</v>
      </c>
      <c r="Q96" s="0" t="str">
        <f aca="false">IF(M96=0,"No Discount",IF(M96&lt;0.2,"Low (1-19%)",IF(M96&lt;0.4,"Medium (20-39%)","High (40%+)")))</f>
        <v>No Discount</v>
      </c>
      <c r="R96" s="0" t="str">
        <f aca="false">INDEX('Lookup Tables'!$B$2:$B$5,MATCH(F96,'Lookup Tables'!$A$2:$A$5,0))</f>
        <v>Manager A</v>
      </c>
    </row>
    <row r="97" customFormat="false" ht="15" hidden="false" customHeight="false" outlineLevel="0" collapsed="false">
      <c r="A97" s="0" t="s">
        <v>236</v>
      </c>
      <c r="B97" s="13" t="n">
        <v>43410</v>
      </c>
      <c r="C97" s="13" t="n">
        <v>43416</v>
      </c>
      <c r="D97" s="14" t="s">
        <v>69</v>
      </c>
      <c r="E97" s="14" t="s">
        <v>97</v>
      </c>
      <c r="F97" s="14" t="s">
        <v>63</v>
      </c>
      <c r="G97" s="14" t="s">
        <v>237</v>
      </c>
      <c r="H97" s="14" t="s">
        <v>65</v>
      </c>
      <c r="I97" s="14" t="s">
        <v>83</v>
      </c>
      <c r="J97" s="14" t="s">
        <v>238</v>
      </c>
      <c r="K97" s="15" t="n">
        <v>5.682</v>
      </c>
      <c r="L97" s="0" t="n">
        <v>1</v>
      </c>
      <c r="M97" s="16" t="n">
        <v>0.7</v>
      </c>
      <c r="N97" s="17" t="n">
        <v>-3.788</v>
      </c>
      <c r="O97" s="0" t="str">
        <f aca="false">TEXT(B97,"YYYY-MM")</f>
        <v>2018-11</v>
      </c>
      <c r="P97" s="18" t="n">
        <f aca="false">IFERROR(N97/K97,0)</f>
        <v>-0.666666666666667</v>
      </c>
      <c r="Q97" s="0" t="str">
        <f aca="false">IF(M97=0,"No Discount",IF(M97&lt;0.2,"Low (1-19%)",IF(M97&lt;0.4,"Medium (20-39%)","High (40%+)")))</f>
        <v>High (40%+)</v>
      </c>
      <c r="R97" s="0" t="str">
        <f aca="false">INDEX('Lookup Tables'!$B$2:$B$5,MATCH(F97,'Lookup Tables'!$A$2:$A$5,0))</f>
        <v>Manager D</v>
      </c>
    </row>
    <row r="98" customFormat="false" ht="15" hidden="false" customHeight="false" outlineLevel="0" collapsed="false">
      <c r="A98" s="0" t="s">
        <v>239</v>
      </c>
      <c r="B98" s="13" t="n">
        <v>43413</v>
      </c>
      <c r="C98" s="13" t="n">
        <v>43415</v>
      </c>
      <c r="D98" s="14" t="s">
        <v>52</v>
      </c>
      <c r="E98" s="14" t="s">
        <v>97</v>
      </c>
      <c r="F98" s="14" t="s">
        <v>117</v>
      </c>
      <c r="G98" s="14" t="s">
        <v>170</v>
      </c>
      <c r="H98" s="14" t="s">
        <v>56</v>
      </c>
      <c r="I98" s="14" t="s">
        <v>76</v>
      </c>
      <c r="J98" s="14" t="s">
        <v>240</v>
      </c>
      <c r="K98" s="15" t="n">
        <v>96.53</v>
      </c>
      <c r="L98" s="0" t="n">
        <v>7</v>
      </c>
      <c r="M98" s="16" t="n">
        <v>0</v>
      </c>
      <c r="N98" s="17" t="n">
        <v>40.5426</v>
      </c>
      <c r="O98" s="0" t="str">
        <f aca="false">TEXT(B98,"YYYY-MM")</f>
        <v>2018-11</v>
      </c>
      <c r="P98" s="18" t="n">
        <f aca="false">IFERROR(N98/K98,0)</f>
        <v>0.42</v>
      </c>
      <c r="Q98" s="0" t="str">
        <f aca="false">IF(M98=0,"No Discount",IF(M98&lt;0.2,"Low (1-19%)",IF(M98&lt;0.4,"Medium (20-39%)","High (40%+)")))</f>
        <v>No Discount</v>
      </c>
      <c r="R98" s="0" t="str">
        <f aca="false">INDEX('Lookup Tables'!$B$2:$B$5,MATCH(F98,'Lookup Tables'!$A$2:$A$5,0))</f>
        <v>Manager B</v>
      </c>
    </row>
    <row r="99" customFormat="false" ht="15" hidden="false" customHeight="false" outlineLevel="0" collapsed="false">
      <c r="A99" s="0" t="s">
        <v>241</v>
      </c>
      <c r="B99" s="13" t="n">
        <v>43268</v>
      </c>
      <c r="C99" s="13" t="n">
        <v>43271</v>
      </c>
      <c r="D99" s="14" t="s">
        <v>137</v>
      </c>
      <c r="E99" s="14" t="s">
        <v>53</v>
      </c>
      <c r="F99" s="14" t="s">
        <v>63</v>
      </c>
      <c r="G99" s="14" t="s">
        <v>64</v>
      </c>
      <c r="H99" s="14" t="s">
        <v>65</v>
      </c>
      <c r="I99" s="14" t="s">
        <v>83</v>
      </c>
      <c r="J99" s="14" t="s">
        <v>242</v>
      </c>
      <c r="K99" s="15" t="n">
        <v>51.312</v>
      </c>
      <c r="L99" s="0" t="n">
        <v>3</v>
      </c>
      <c r="M99" s="16" t="n">
        <v>0.2</v>
      </c>
      <c r="N99" s="17" t="n">
        <v>17.9592</v>
      </c>
      <c r="O99" s="0" t="str">
        <f aca="false">TEXT(B99,"YYYY-MM")</f>
        <v>2018-06</v>
      </c>
      <c r="P99" s="18" t="n">
        <f aca="false">IFERROR(N99/K99,0)</f>
        <v>0.35</v>
      </c>
      <c r="Q99" s="0" t="str">
        <f aca="false">IF(M99=0,"No Discount",IF(M99&lt;0.2,"Low (1-19%)",IF(M99&lt;0.4,"Medium (20-39%)","High (40%+)")))</f>
        <v>Medium (20-39%)</v>
      </c>
      <c r="R99" s="0" t="str">
        <f aca="false">INDEX('Lookup Tables'!$B$2:$B$5,MATCH(F99,'Lookup Tables'!$A$2:$A$5,0))</f>
        <v>Manager D</v>
      </c>
    </row>
    <row r="100" customFormat="false" ht="15" hidden="false" customHeight="false" outlineLevel="0" collapsed="false">
      <c r="A100" s="0" t="s">
        <v>243</v>
      </c>
      <c r="B100" s="13" t="n">
        <v>42984</v>
      </c>
      <c r="C100" s="13" t="n">
        <v>42989</v>
      </c>
      <c r="D100" s="14" t="s">
        <v>69</v>
      </c>
      <c r="E100" s="14" t="s">
        <v>62</v>
      </c>
      <c r="F100" s="14" t="s">
        <v>98</v>
      </c>
      <c r="G100" s="14" t="s">
        <v>153</v>
      </c>
      <c r="H100" s="14" t="s">
        <v>65</v>
      </c>
      <c r="I100" s="14" t="s">
        <v>85</v>
      </c>
      <c r="J100" s="14" t="s">
        <v>244</v>
      </c>
      <c r="K100" s="15" t="n">
        <v>77.88</v>
      </c>
      <c r="L100" s="0" t="n">
        <v>6</v>
      </c>
      <c r="M100" s="16" t="n">
        <v>0</v>
      </c>
      <c r="N100" s="17" t="n">
        <v>22.5852</v>
      </c>
      <c r="O100" s="0" t="str">
        <f aca="false">TEXT(B100,"YYYY-MM")</f>
        <v>2017-09</v>
      </c>
      <c r="P100" s="18" t="n">
        <f aca="false">IFERROR(N100/K100,0)</f>
        <v>0.29</v>
      </c>
      <c r="Q100" s="0" t="str">
        <f aca="false">IF(M100=0,"No Discount",IF(M100&lt;0.2,"Low (1-19%)",IF(M100&lt;0.4,"Medium (20-39%)","High (40%+)")))</f>
        <v>No Discount</v>
      </c>
      <c r="R100" s="0" t="str">
        <f aca="false">INDEX('Lookup Tables'!$B$2:$B$5,MATCH(F100,'Lookup Tables'!$A$2:$A$5,0))</f>
        <v>Manager A</v>
      </c>
    </row>
    <row r="101" customFormat="false" ht="15" hidden="false" customHeight="false" outlineLevel="0" collapsed="false">
      <c r="A101" s="0" t="s">
        <v>245</v>
      </c>
      <c r="B101" s="13" t="n">
        <v>42976</v>
      </c>
      <c r="C101" s="13" t="n">
        <v>42980</v>
      </c>
      <c r="D101" s="14" t="s">
        <v>69</v>
      </c>
      <c r="E101" s="14" t="s">
        <v>97</v>
      </c>
      <c r="F101" s="14" t="s">
        <v>98</v>
      </c>
      <c r="G101" s="14" t="s">
        <v>146</v>
      </c>
      <c r="H101" s="14" t="s">
        <v>65</v>
      </c>
      <c r="I101" s="14" t="s">
        <v>91</v>
      </c>
      <c r="J101" s="14" t="s">
        <v>246</v>
      </c>
      <c r="K101" s="15" t="n">
        <v>64.624</v>
      </c>
      <c r="L101" s="0" t="n">
        <v>7</v>
      </c>
      <c r="M101" s="16" t="n">
        <v>0.2</v>
      </c>
      <c r="N101" s="17" t="n">
        <v>22.6184</v>
      </c>
      <c r="O101" s="0" t="str">
        <f aca="false">TEXT(B101,"YYYY-MM")</f>
        <v>2017-08</v>
      </c>
      <c r="P101" s="18" t="n">
        <f aca="false">IFERROR(N101/K101,0)</f>
        <v>0.35</v>
      </c>
      <c r="Q101" s="0" t="str">
        <f aca="false">IF(M101=0,"No Discount",IF(M101&lt;0.2,"Low (1-19%)",IF(M101&lt;0.4,"Medium (20-39%)","High (40%+)")))</f>
        <v>Medium (20-39%)</v>
      </c>
      <c r="R101" s="0" t="str">
        <f aca="false">INDEX('Lookup Tables'!$B$2:$B$5,MATCH(F101,'Lookup Tables'!$A$2:$A$5,0))</f>
        <v>Manager A</v>
      </c>
    </row>
    <row r="102" customFormat="false" ht="15" hidden="false" customHeight="false" outlineLevel="0" collapsed="false">
      <c r="A102" s="0" t="s">
        <v>245</v>
      </c>
      <c r="B102" s="13" t="n">
        <v>42976</v>
      </c>
      <c r="C102" s="13" t="n">
        <v>42980</v>
      </c>
      <c r="D102" s="14" t="s">
        <v>69</v>
      </c>
      <c r="E102" s="14" t="s">
        <v>97</v>
      </c>
      <c r="F102" s="14" t="s">
        <v>98</v>
      </c>
      <c r="G102" s="14" t="s">
        <v>146</v>
      </c>
      <c r="H102" s="14" t="s">
        <v>80</v>
      </c>
      <c r="I102" s="14" t="s">
        <v>123</v>
      </c>
      <c r="J102" s="14" t="s">
        <v>247</v>
      </c>
      <c r="K102" s="15" t="n">
        <v>95.976</v>
      </c>
      <c r="L102" s="0" t="n">
        <v>3</v>
      </c>
      <c r="M102" s="16" t="n">
        <v>0.2</v>
      </c>
      <c r="N102" s="17" t="n">
        <v>-10.7973</v>
      </c>
      <c r="O102" s="0" t="str">
        <f aca="false">TEXT(B102,"YYYY-MM")</f>
        <v>2017-08</v>
      </c>
      <c r="P102" s="18" t="n">
        <f aca="false">IFERROR(N102/K102,0)</f>
        <v>-0.1125</v>
      </c>
      <c r="Q102" s="0" t="str">
        <f aca="false">IF(M102=0,"No Discount",IF(M102&lt;0.2,"Low (1-19%)",IF(M102&lt;0.4,"Medium (20-39%)","High (40%+)")))</f>
        <v>Medium (20-39%)</v>
      </c>
      <c r="R102" s="0" t="str">
        <f aca="false">INDEX('Lookup Tables'!$B$2:$B$5,MATCH(F102,'Lookup Tables'!$A$2:$A$5,0))</f>
        <v>Manager A</v>
      </c>
    </row>
    <row r="103" customFormat="false" ht="15" hidden="false" customHeight="false" outlineLevel="0" collapsed="false">
      <c r="A103" s="0" t="s">
        <v>245</v>
      </c>
      <c r="B103" s="13" t="n">
        <v>42976</v>
      </c>
      <c r="C103" s="13" t="n">
        <v>42980</v>
      </c>
      <c r="D103" s="14" t="s">
        <v>69</v>
      </c>
      <c r="E103" s="14" t="s">
        <v>97</v>
      </c>
      <c r="F103" s="14" t="s">
        <v>98</v>
      </c>
      <c r="G103" s="14" t="s">
        <v>146</v>
      </c>
      <c r="H103" s="14" t="s">
        <v>65</v>
      </c>
      <c r="I103" s="14" t="s">
        <v>83</v>
      </c>
      <c r="J103" s="14" t="s">
        <v>248</v>
      </c>
      <c r="K103" s="15" t="n">
        <v>1.788</v>
      </c>
      <c r="L103" s="0" t="n">
        <v>3</v>
      </c>
      <c r="M103" s="16" t="n">
        <v>0.8</v>
      </c>
      <c r="N103" s="17" t="n">
        <v>-3.0396</v>
      </c>
      <c r="O103" s="0" t="str">
        <f aca="false">TEXT(B103,"YYYY-MM")</f>
        <v>2017-08</v>
      </c>
      <c r="P103" s="18" t="n">
        <f aca="false">IFERROR(N103/K103,0)</f>
        <v>-1.7</v>
      </c>
      <c r="Q103" s="0" t="str">
        <f aca="false">IF(M103=0,"No Discount",IF(M103&lt;0.2,"Low (1-19%)",IF(M103&lt;0.4,"Medium (20-39%)","High (40%+)")))</f>
        <v>High (40%+)</v>
      </c>
      <c r="R103" s="0" t="str">
        <f aca="false">INDEX('Lookup Tables'!$B$2:$B$5,MATCH(F103,'Lookup Tables'!$A$2:$A$5,0))</f>
        <v>Manager A</v>
      </c>
    </row>
    <row r="104" customFormat="false" ht="15" hidden="false" customHeight="false" outlineLevel="0" collapsed="false">
      <c r="A104" s="0" t="s">
        <v>249</v>
      </c>
      <c r="B104" s="13" t="n">
        <v>43070</v>
      </c>
      <c r="C104" s="13" t="n">
        <v>43073</v>
      </c>
      <c r="D104" s="14" t="s">
        <v>52</v>
      </c>
      <c r="E104" s="14" t="s">
        <v>53</v>
      </c>
      <c r="F104" s="14" t="s">
        <v>98</v>
      </c>
      <c r="G104" s="14" t="s">
        <v>153</v>
      </c>
      <c r="H104" s="14" t="s">
        <v>65</v>
      </c>
      <c r="I104" s="14" t="s">
        <v>91</v>
      </c>
      <c r="J104" s="14" t="s">
        <v>250</v>
      </c>
      <c r="K104" s="15" t="n">
        <v>23.92</v>
      </c>
      <c r="L104" s="0" t="n">
        <v>4</v>
      </c>
      <c r="M104" s="16" t="n">
        <v>0</v>
      </c>
      <c r="N104" s="17" t="n">
        <v>11.7208</v>
      </c>
      <c r="O104" s="0" t="str">
        <f aca="false">TEXT(B104,"YYYY-MM")</f>
        <v>2017-12</v>
      </c>
      <c r="P104" s="18" t="n">
        <f aca="false">IFERROR(N104/K104,0)</f>
        <v>0.49</v>
      </c>
      <c r="Q104" s="0" t="str">
        <f aca="false">IF(M104=0,"No Discount",IF(M104&lt;0.2,"Low (1-19%)",IF(M104&lt;0.4,"Medium (20-39%)","High (40%+)")))</f>
        <v>No Discount</v>
      </c>
      <c r="R104" s="0" t="str">
        <f aca="false">INDEX('Lookup Tables'!$B$2:$B$5,MATCH(F104,'Lookup Tables'!$A$2:$A$5,0))</f>
        <v>Manager A</v>
      </c>
    </row>
    <row r="105" customFormat="false" ht="15" hidden="false" customHeight="false" outlineLevel="0" collapsed="false">
      <c r="A105" s="0" t="s">
        <v>251</v>
      </c>
      <c r="B105" s="13" t="n">
        <v>42687</v>
      </c>
      <c r="C105" s="13" t="n">
        <v>42691</v>
      </c>
      <c r="D105" s="14" t="s">
        <v>69</v>
      </c>
      <c r="E105" s="14" t="s">
        <v>53</v>
      </c>
      <c r="F105" s="14" t="s">
        <v>63</v>
      </c>
      <c r="G105" s="14" t="s">
        <v>252</v>
      </c>
      <c r="H105" s="14" t="s">
        <v>80</v>
      </c>
      <c r="I105" s="14" t="s">
        <v>123</v>
      </c>
      <c r="J105" s="14" t="s">
        <v>253</v>
      </c>
      <c r="K105" s="15" t="n">
        <v>238.896</v>
      </c>
      <c r="L105" s="0" t="n">
        <v>6</v>
      </c>
      <c r="M105" s="16" t="n">
        <v>0.2</v>
      </c>
      <c r="N105" s="17" t="n">
        <v>-26.8758</v>
      </c>
      <c r="O105" s="0" t="str">
        <f aca="false">TEXT(B105,"YYYY-MM")</f>
        <v>2016-11</v>
      </c>
      <c r="P105" s="18" t="n">
        <f aca="false">IFERROR(N105/K105,0)</f>
        <v>-0.1125</v>
      </c>
      <c r="Q105" s="0" t="str">
        <f aca="false">IF(M105=0,"No Discount",IF(M105&lt;0.2,"Low (1-19%)",IF(M105&lt;0.4,"Medium (20-39%)","High (40%+)")))</f>
        <v>Medium (20-39%)</v>
      </c>
      <c r="R105" s="0" t="str">
        <f aca="false">INDEX('Lookup Tables'!$B$2:$B$5,MATCH(F105,'Lookup Tables'!$A$2:$A$5,0))</f>
        <v>Manager D</v>
      </c>
    </row>
    <row r="106" customFormat="false" ht="15" hidden="false" customHeight="false" outlineLevel="0" collapsed="false">
      <c r="A106" s="0" t="s">
        <v>251</v>
      </c>
      <c r="B106" s="13" t="n">
        <v>42687</v>
      </c>
      <c r="C106" s="13" t="n">
        <v>42691</v>
      </c>
      <c r="D106" s="14" t="s">
        <v>69</v>
      </c>
      <c r="E106" s="14" t="s">
        <v>53</v>
      </c>
      <c r="F106" s="14" t="s">
        <v>63</v>
      </c>
      <c r="G106" s="14" t="s">
        <v>252</v>
      </c>
      <c r="H106" s="14" t="s">
        <v>56</v>
      </c>
      <c r="I106" s="14" t="s">
        <v>76</v>
      </c>
      <c r="J106" s="14" t="s">
        <v>254</v>
      </c>
      <c r="K106" s="15" t="n">
        <v>102.36</v>
      </c>
      <c r="L106" s="0" t="n">
        <v>3</v>
      </c>
      <c r="M106" s="16" t="n">
        <v>0.2</v>
      </c>
      <c r="N106" s="17" t="n">
        <v>-3.8385</v>
      </c>
      <c r="O106" s="0" t="str">
        <f aca="false">TEXT(B106,"YYYY-MM")</f>
        <v>2016-11</v>
      </c>
      <c r="P106" s="18" t="n">
        <f aca="false">IFERROR(N106/K106,0)</f>
        <v>-0.0375</v>
      </c>
      <c r="Q106" s="0" t="str">
        <f aca="false">IF(M106=0,"No Discount",IF(M106&lt;0.2,"Low (1-19%)",IF(M106&lt;0.4,"Medium (20-39%)","High (40%+)")))</f>
        <v>Medium (20-39%)</v>
      </c>
      <c r="R106" s="0" t="str">
        <f aca="false">INDEX('Lookup Tables'!$B$2:$B$5,MATCH(F106,'Lookup Tables'!$A$2:$A$5,0))</f>
        <v>Manager D</v>
      </c>
    </row>
    <row r="107" customFormat="false" ht="15" hidden="false" customHeight="false" outlineLevel="0" collapsed="false">
      <c r="A107" s="0" t="s">
        <v>251</v>
      </c>
      <c r="B107" s="13" t="n">
        <v>42687</v>
      </c>
      <c r="C107" s="13" t="n">
        <v>42691</v>
      </c>
      <c r="D107" s="14" t="s">
        <v>69</v>
      </c>
      <c r="E107" s="14" t="s">
        <v>53</v>
      </c>
      <c r="F107" s="14" t="s">
        <v>63</v>
      </c>
      <c r="G107" s="14" t="s">
        <v>252</v>
      </c>
      <c r="H107" s="14" t="s">
        <v>65</v>
      </c>
      <c r="I107" s="14" t="s">
        <v>83</v>
      </c>
      <c r="J107" s="14" t="s">
        <v>255</v>
      </c>
      <c r="K107" s="15" t="n">
        <v>36.882</v>
      </c>
      <c r="L107" s="0" t="n">
        <v>3</v>
      </c>
      <c r="M107" s="16" t="n">
        <v>0.7</v>
      </c>
      <c r="N107" s="17" t="n">
        <v>-25.8174</v>
      </c>
      <c r="O107" s="0" t="str">
        <f aca="false">TEXT(B107,"YYYY-MM")</f>
        <v>2016-11</v>
      </c>
      <c r="P107" s="18" t="n">
        <f aca="false">IFERROR(N107/K107,0)</f>
        <v>-0.7</v>
      </c>
      <c r="Q107" s="0" t="str">
        <f aca="false">IF(M107=0,"No Discount",IF(M107&lt;0.2,"Low (1-19%)",IF(M107&lt;0.4,"Medium (20-39%)","High (40%+)")))</f>
        <v>High (40%+)</v>
      </c>
      <c r="R107" s="0" t="str">
        <f aca="false">INDEX('Lookup Tables'!$B$2:$B$5,MATCH(F107,'Lookup Tables'!$A$2:$A$5,0))</f>
        <v>Manager D</v>
      </c>
    </row>
    <row r="108" customFormat="false" ht="15" hidden="false" customHeight="false" outlineLevel="0" collapsed="false">
      <c r="A108" s="0" t="s">
        <v>256</v>
      </c>
      <c r="B108" s="13" t="n">
        <v>43427</v>
      </c>
      <c r="C108" s="13" t="n">
        <v>43432</v>
      </c>
      <c r="D108" s="14" t="s">
        <v>69</v>
      </c>
      <c r="E108" s="14" t="s">
        <v>53</v>
      </c>
      <c r="F108" s="14" t="s">
        <v>54</v>
      </c>
      <c r="G108" s="14" t="s">
        <v>90</v>
      </c>
      <c r="H108" s="14" t="s">
        <v>80</v>
      </c>
      <c r="I108" s="14" t="s">
        <v>123</v>
      </c>
      <c r="J108" s="14" t="s">
        <v>257</v>
      </c>
      <c r="K108" s="15" t="n">
        <v>74.112</v>
      </c>
      <c r="L108" s="0" t="n">
        <v>8</v>
      </c>
      <c r="M108" s="16" t="n">
        <v>0.2</v>
      </c>
      <c r="N108" s="17" t="n">
        <v>17.6016</v>
      </c>
      <c r="O108" s="0" t="str">
        <f aca="false">TEXT(B108,"YYYY-MM")</f>
        <v>2018-11</v>
      </c>
      <c r="P108" s="18" t="n">
        <f aca="false">IFERROR(N108/K108,0)</f>
        <v>0.2375</v>
      </c>
      <c r="Q108" s="0" t="str">
        <f aca="false">IF(M108=0,"No Discount",IF(M108&lt;0.2,"Low (1-19%)",IF(M108&lt;0.4,"Medium (20-39%)","High (40%+)")))</f>
        <v>Medium (20-39%)</v>
      </c>
      <c r="R108" s="0" t="str">
        <f aca="false">INDEX('Lookup Tables'!$B$2:$B$5,MATCH(F108,'Lookup Tables'!$A$2:$A$5,0))</f>
        <v>Manager C</v>
      </c>
    </row>
    <row r="109" customFormat="false" ht="15" hidden="false" customHeight="false" outlineLevel="0" collapsed="false">
      <c r="A109" s="0" t="s">
        <v>256</v>
      </c>
      <c r="B109" s="13" t="n">
        <v>43427</v>
      </c>
      <c r="C109" s="13" t="n">
        <v>43432</v>
      </c>
      <c r="D109" s="14" t="s">
        <v>69</v>
      </c>
      <c r="E109" s="14" t="s">
        <v>53</v>
      </c>
      <c r="F109" s="14" t="s">
        <v>54</v>
      </c>
      <c r="G109" s="14" t="s">
        <v>90</v>
      </c>
      <c r="H109" s="14" t="s">
        <v>80</v>
      </c>
      <c r="I109" s="14" t="s">
        <v>81</v>
      </c>
      <c r="J109" s="14" t="s">
        <v>258</v>
      </c>
      <c r="K109" s="15" t="n">
        <v>27.992</v>
      </c>
      <c r="L109" s="0" t="n">
        <v>1</v>
      </c>
      <c r="M109" s="16" t="n">
        <v>0.2</v>
      </c>
      <c r="N109" s="17" t="n">
        <v>2.0994</v>
      </c>
      <c r="O109" s="0" t="str">
        <f aca="false">TEXT(B109,"YYYY-MM")</f>
        <v>2018-11</v>
      </c>
      <c r="P109" s="18" t="n">
        <f aca="false">IFERROR(N109/K109,0)</f>
        <v>0.075</v>
      </c>
      <c r="Q109" s="0" t="str">
        <f aca="false">IF(M109=0,"No Discount",IF(M109&lt;0.2,"Low (1-19%)",IF(M109&lt;0.4,"Medium (20-39%)","High (40%+)")))</f>
        <v>Medium (20-39%)</v>
      </c>
      <c r="R109" s="0" t="str">
        <f aca="false">INDEX('Lookup Tables'!$B$2:$B$5,MATCH(F109,'Lookup Tables'!$A$2:$A$5,0))</f>
        <v>Manager C</v>
      </c>
    </row>
    <row r="110" customFormat="false" ht="15" hidden="false" customHeight="false" outlineLevel="0" collapsed="false">
      <c r="A110" s="0" t="s">
        <v>256</v>
      </c>
      <c r="B110" s="13" t="n">
        <v>43427</v>
      </c>
      <c r="C110" s="13" t="n">
        <v>43432</v>
      </c>
      <c r="D110" s="14" t="s">
        <v>69</v>
      </c>
      <c r="E110" s="14" t="s">
        <v>53</v>
      </c>
      <c r="F110" s="14" t="s">
        <v>54</v>
      </c>
      <c r="G110" s="14" t="s">
        <v>90</v>
      </c>
      <c r="H110" s="14" t="s">
        <v>65</v>
      </c>
      <c r="I110" s="14" t="s">
        <v>78</v>
      </c>
      <c r="J110" s="14" t="s">
        <v>259</v>
      </c>
      <c r="K110" s="15" t="n">
        <v>3.304</v>
      </c>
      <c r="L110" s="0" t="n">
        <v>1</v>
      </c>
      <c r="M110" s="16" t="n">
        <v>0.2</v>
      </c>
      <c r="N110" s="17" t="n">
        <v>1.0738</v>
      </c>
      <c r="O110" s="0" t="str">
        <f aca="false">TEXT(B110,"YYYY-MM")</f>
        <v>2018-11</v>
      </c>
      <c r="P110" s="18" t="n">
        <f aca="false">IFERROR(N110/K110,0)</f>
        <v>0.325</v>
      </c>
      <c r="Q110" s="0" t="str">
        <f aca="false">IF(M110=0,"No Discount",IF(M110&lt;0.2,"Low (1-19%)",IF(M110&lt;0.4,"Medium (20-39%)","High (40%+)")))</f>
        <v>Medium (20-39%)</v>
      </c>
      <c r="R110" s="0" t="str">
        <f aca="false">INDEX('Lookup Tables'!$B$2:$B$5,MATCH(F110,'Lookup Tables'!$A$2:$A$5,0))</f>
        <v>Manager C</v>
      </c>
    </row>
    <row r="111" customFormat="false" ht="15" hidden="false" customHeight="false" outlineLevel="0" collapsed="false">
      <c r="A111" s="0" t="s">
        <v>260</v>
      </c>
      <c r="B111" s="13" t="n">
        <v>42658</v>
      </c>
      <c r="C111" s="13" t="n">
        <v>42663</v>
      </c>
      <c r="D111" s="14" t="s">
        <v>69</v>
      </c>
      <c r="E111" s="14" t="s">
        <v>97</v>
      </c>
      <c r="F111" s="14" t="s">
        <v>98</v>
      </c>
      <c r="G111" s="14" t="s">
        <v>146</v>
      </c>
      <c r="H111" s="14" t="s">
        <v>80</v>
      </c>
      <c r="I111" s="14" t="s">
        <v>123</v>
      </c>
      <c r="J111" s="14" t="s">
        <v>261</v>
      </c>
      <c r="K111" s="15" t="n">
        <v>339.96</v>
      </c>
      <c r="L111" s="0" t="n">
        <v>5</v>
      </c>
      <c r="M111" s="16" t="n">
        <v>0.2</v>
      </c>
      <c r="N111" s="17" t="n">
        <v>67.992</v>
      </c>
      <c r="O111" s="0" t="str">
        <f aca="false">TEXT(B111,"YYYY-MM")</f>
        <v>2016-10</v>
      </c>
      <c r="P111" s="18" t="n">
        <f aca="false">IFERROR(N111/K111,0)</f>
        <v>0.2</v>
      </c>
      <c r="Q111" s="0" t="str">
        <f aca="false">IF(M111=0,"No Discount",IF(M111&lt;0.2,"Low (1-19%)",IF(M111&lt;0.4,"Medium (20-39%)","High (40%+)")))</f>
        <v>Medium (20-39%)</v>
      </c>
      <c r="R111" s="0" t="str">
        <f aca="false">INDEX('Lookup Tables'!$B$2:$B$5,MATCH(F111,'Lookup Tables'!$A$2:$A$5,0))</f>
        <v>Manager A</v>
      </c>
    </row>
    <row r="112" customFormat="false" ht="15" hidden="false" customHeight="false" outlineLevel="0" collapsed="false">
      <c r="A112" s="0" t="s">
        <v>262</v>
      </c>
      <c r="B112" s="13" t="n">
        <v>43459</v>
      </c>
      <c r="C112" s="13" t="n">
        <v>43464</v>
      </c>
      <c r="D112" s="14" t="s">
        <v>69</v>
      </c>
      <c r="E112" s="14" t="s">
        <v>62</v>
      </c>
      <c r="F112" s="14" t="s">
        <v>117</v>
      </c>
      <c r="G112" s="14" t="s">
        <v>170</v>
      </c>
      <c r="H112" s="14" t="s">
        <v>56</v>
      </c>
      <c r="I112" s="14" t="s">
        <v>76</v>
      </c>
      <c r="J112" s="14" t="s">
        <v>263</v>
      </c>
      <c r="K112" s="15" t="n">
        <v>41.96</v>
      </c>
      <c r="L112" s="0" t="n">
        <v>2</v>
      </c>
      <c r="M112" s="16" t="n">
        <v>0</v>
      </c>
      <c r="N112" s="17" t="n">
        <v>10.9096</v>
      </c>
      <c r="O112" s="0" t="str">
        <f aca="false">TEXT(B112,"YYYY-MM")</f>
        <v>2018-12</v>
      </c>
      <c r="P112" s="18" t="n">
        <f aca="false">IFERROR(N112/K112,0)</f>
        <v>0.26</v>
      </c>
      <c r="Q112" s="0" t="str">
        <f aca="false">IF(M112=0,"No Discount",IF(M112&lt;0.2,"Low (1-19%)",IF(M112&lt;0.4,"Medium (20-39%)","High (40%+)")))</f>
        <v>No Discount</v>
      </c>
      <c r="R112" s="0" t="str">
        <f aca="false">INDEX('Lookup Tables'!$B$2:$B$5,MATCH(F112,'Lookup Tables'!$A$2:$A$5,0))</f>
        <v>Manager B</v>
      </c>
    </row>
    <row r="113" customFormat="false" ht="15" hidden="false" customHeight="false" outlineLevel="0" collapsed="false">
      <c r="A113" s="0" t="s">
        <v>264</v>
      </c>
      <c r="B113" s="13" t="n">
        <v>43042</v>
      </c>
      <c r="C113" s="13" t="n">
        <v>43049</v>
      </c>
      <c r="D113" s="14" t="s">
        <v>69</v>
      </c>
      <c r="E113" s="14" t="s">
        <v>53</v>
      </c>
      <c r="F113" s="14" t="s">
        <v>98</v>
      </c>
      <c r="G113" s="14" t="s">
        <v>265</v>
      </c>
      <c r="H113" s="14" t="s">
        <v>65</v>
      </c>
      <c r="I113" s="14" t="s">
        <v>78</v>
      </c>
      <c r="J113" s="14" t="s">
        <v>266</v>
      </c>
      <c r="K113" s="15" t="n">
        <v>75.96</v>
      </c>
      <c r="L113" s="0" t="n">
        <v>2</v>
      </c>
      <c r="M113" s="16" t="n">
        <v>0</v>
      </c>
      <c r="N113" s="17" t="n">
        <v>22.788</v>
      </c>
      <c r="O113" s="0" t="str">
        <f aca="false">TEXT(B113,"YYYY-MM")</f>
        <v>2017-11</v>
      </c>
      <c r="P113" s="18" t="n">
        <f aca="false">IFERROR(N113/K113,0)</f>
        <v>0.3</v>
      </c>
      <c r="Q113" s="0" t="str">
        <f aca="false">IF(M113=0,"No Discount",IF(M113&lt;0.2,"Low (1-19%)",IF(M113&lt;0.4,"Medium (20-39%)","High (40%+)")))</f>
        <v>No Discount</v>
      </c>
      <c r="R113" s="0" t="str">
        <f aca="false">INDEX('Lookup Tables'!$B$2:$B$5,MATCH(F113,'Lookup Tables'!$A$2:$A$5,0))</f>
        <v>Manager A</v>
      </c>
    </row>
    <row r="114" customFormat="false" ht="15" hidden="false" customHeight="false" outlineLevel="0" collapsed="false">
      <c r="A114" s="0" t="s">
        <v>264</v>
      </c>
      <c r="B114" s="13" t="n">
        <v>43042</v>
      </c>
      <c r="C114" s="13" t="n">
        <v>43049</v>
      </c>
      <c r="D114" s="14" t="s">
        <v>69</v>
      </c>
      <c r="E114" s="14" t="s">
        <v>53</v>
      </c>
      <c r="F114" s="14" t="s">
        <v>98</v>
      </c>
      <c r="G114" s="14" t="s">
        <v>265</v>
      </c>
      <c r="H114" s="14" t="s">
        <v>65</v>
      </c>
      <c r="I114" s="14" t="s">
        <v>83</v>
      </c>
      <c r="J114" s="14" t="s">
        <v>267</v>
      </c>
      <c r="K114" s="15" t="n">
        <v>27.24</v>
      </c>
      <c r="L114" s="0" t="n">
        <v>6</v>
      </c>
      <c r="M114" s="16" t="n">
        <v>0</v>
      </c>
      <c r="N114" s="17" t="n">
        <v>13.3476</v>
      </c>
      <c r="O114" s="0" t="str">
        <f aca="false">TEXT(B114,"YYYY-MM")</f>
        <v>2017-11</v>
      </c>
      <c r="P114" s="18" t="n">
        <f aca="false">IFERROR(N114/K114,0)</f>
        <v>0.49</v>
      </c>
      <c r="Q114" s="0" t="str">
        <f aca="false">IF(M114=0,"No Discount",IF(M114&lt;0.2,"Low (1-19%)",IF(M114&lt;0.4,"Medium (20-39%)","High (40%+)")))</f>
        <v>No Discount</v>
      </c>
      <c r="R114" s="0" t="str">
        <f aca="false">INDEX('Lookup Tables'!$B$2:$B$5,MATCH(F114,'Lookup Tables'!$A$2:$A$5,0))</f>
        <v>Manager A</v>
      </c>
    </row>
    <row r="115" customFormat="false" ht="15" hidden="false" customHeight="false" outlineLevel="0" collapsed="false">
      <c r="A115" s="0" t="s">
        <v>268</v>
      </c>
      <c r="B115" s="13" t="n">
        <v>42241</v>
      </c>
      <c r="C115" s="13" t="n">
        <v>42243</v>
      </c>
      <c r="D115" s="14" t="s">
        <v>52</v>
      </c>
      <c r="E115" s="14" t="s">
        <v>53</v>
      </c>
      <c r="F115" s="14" t="s">
        <v>117</v>
      </c>
      <c r="G115" s="14" t="s">
        <v>269</v>
      </c>
      <c r="H115" s="14" t="s">
        <v>65</v>
      </c>
      <c r="I115" s="14" t="s">
        <v>171</v>
      </c>
      <c r="J115" s="14" t="s">
        <v>270</v>
      </c>
      <c r="K115" s="15" t="n">
        <v>40.096</v>
      </c>
      <c r="L115" s="0" t="n">
        <v>14</v>
      </c>
      <c r="M115" s="16" t="n">
        <v>0.2</v>
      </c>
      <c r="N115" s="17" t="n">
        <v>14.5348</v>
      </c>
      <c r="O115" s="0" t="str">
        <f aca="false">TEXT(B115,"YYYY-MM")</f>
        <v>2015-08</v>
      </c>
      <c r="P115" s="18" t="n">
        <f aca="false">IFERROR(N115/K115,0)</f>
        <v>0.3625</v>
      </c>
      <c r="Q115" s="0" t="str">
        <f aca="false">IF(M115=0,"No Discount",IF(M115&lt;0.2,"Low (1-19%)",IF(M115&lt;0.4,"Medium (20-39%)","High (40%+)")))</f>
        <v>Medium (20-39%)</v>
      </c>
      <c r="R115" s="0" t="str">
        <f aca="false">INDEX('Lookup Tables'!$B$2:$B$5,MATCH(F115,'Lookup Tables'!$A$2:$A$5,0))</f>
        <v>Manager B</v>
      </c>
    </row>
    <row r="116" customFormat="false" ht="15" hidden="false" customHeight="false" outlineLevel="0" collapsed="false">
      <c r="A116" s="0" t="s">
        <v>268</v>
      </c>
      <c r="B116" s="13" t="n">
        <v>42241</v>
      </c>
      <c r="C116" s="13" t="n">
        <v>42243</v>
      </c>
      <c r="D116" s="14" t="s">
        <v>52</v>
      </c>
      <c r="E116" s="14" t="s">
        <v>53</v>
      </c>
      <c r="F116" s="14" t="s">
        <v>117</v>
      </c>
      <c r="G116" s="14" t="s">
        <v>269</v>
      </c>
      <c r="H116" s="14" t="s">
        <v>65</v>
      </c>
      <c r="I116" s="14" t="s">
        <v>129</v>
      </c>
      <c r="J116" s="14" t="s">
        <v>271</v>
      </c>
      <c r="K116" s="15" t="n">
        <v>4.72</v>
      </c>
      <c r="L116" s="0" t="n">
        <v>2</v>
      </c>
      <c r="M116" s="16" t="n">
        <v>0.2</v>
      </c>
      <c r="N116" s="17" t="n">
        <v>1.652</v>
      </c>
      <c r="O116" s="0" t="str">
        <f aca="false">TEXT(B116,"YYYY-MM")</f>
        <v>2015-08</v>
      </c>
      <c r="P116" s="18" t="n">
        <f aca="false">IFERROR(N116/K116,0)</f>
        <v>0.35</v>
      </c>
      <c r="Q116" s="0" t="str">
        <f aca="false">IF(M116=0,"No Discount",IF(M116&lt;0.2,"Low (1-19%)",IF(M116&lt;0.4,"Medium (20-39%)","High (40%+)")))</f>
        <v>Medium (20-39%)</v>
      </c>
      <c r="R116" s="0" t="str">
        <f aca="false">INDEX('Lookup Tables'!$B$2:$B$5,MATCH(F116,'Lookup Tables'!$A$2:$A$5,0))</f>
        <v>Manager B</v>
      </c>
    </row>
    <row r="117" customFormat="false" ht="15" hidden="false" customHeight="false" outlineLevel="0" collapsed="false">
      <c r="A117" s="0" t="s">
        <v>268</v>
      </c>
      <c r="B117" s="13" t="n">
        <v>42241</v>
      </c>
      <c r="C117" s="13" t="n">
        <v>42243</v>
      </c>
      <c r="D117" s="14" t="s">
        <v>52</v>
      </c>
      <c r="E117" s="14" t="s">
        <v>53</v>
      </c>
      <c r="F117" s="14" t="s">
        <v>117</v>
      </c>
      <c r="G117" s="14" t="s">
        <v>269</v>
      </c>
      <c r="H117" s="14" t="s">
        <v>65</v>
      </c>
      <c r="I117" s="14" t="s">
        <v>91</v>
      </c>
      <c r="J117" s="14" t="s">
        <v>272</v>
      </c>
      <c r="K117" s="15" t="n">
        <v>23.976</v>
      </c>
      <c r="L117" s="0" t="n">
        <v>3</v>
      </c>
      <c r="M117" s="16" t="n">
        <v>0.2</v>
      </c>
      <c r="N117" s="17" t="n">
        <v>7.4925</v>
      </c>
      <c r="O117" s="0" t="str">
        <f aca="false">TEXT(B117,"YYYY-MM")</f>
        <v>2015-08</v>
      </c>
      <c r="P117" s="18" t="n">
        <f aca="false">IFERROR(N117/K117,0)</f>
        <v>0.3125</v>
      </c>
      <c r="Q117" s="0" t="str">
        <f aca="false">IF(M117=0,"No Discount",IF(M117&lt;0.2,"Low (1-19%)",IF(M117&lt;0.4,"Medium (20-39%)","High (40%+)")))</f>
        <v>Medium (20-39%)</v>
      </c>
      <c r="R117" s="0" t="str">
        <f aca="false">INDEX('Lookup Tables'!$B$2:$B$5,MATCH(F117,'Lookup Tables'!$A$2:$A$5,0))</f>
        <v>Manager B</v>
      </c>
    </row>
    <row r="118" customFormat="false" ht="15" hidden="false" customHeight="false" outlineLevel="0" collapsed="false">
      <c r="A118" s="0" t="s">
        <v>268</v>
      </c>
      <c r="B118" s="13" t="n">
        <v>42241</v>
      </c>
      <c r="C118" s="13" t="n">
        <v>42243</v>
      </c>
      <c r="D118" s="14" t="s">
        <v>52</v>
      </c>
      <c r="E118" s="14" t="s">
        <v>53</v>
      </c>
      <c r="F118" s="14" t="s">
        <v>117</v>
      </c>
      <c r="G118" s="14" t="s">
        <v>269</v>
      </c>
      <c r="H118" s="14" t="s">
        <v>65</v>
      </c>
      <c r="I118" s="14" t="s">
        <v>129</v>
      </c>
      <c r="J118" s="14" t="s">
        <v>273</v>
      </c>
      <c r="K118" s="15" t="n">
        <v>130.464</v>
      </c>
      <c r="L118" s="0" t="n">
        <v>6</v>
      </c>
      <c r="M118" s="16" t="n">
        <v>0.2</v>
      </c>
      <c r="N118" s="17" t="n">
        <v>44.0316</v>
      </c>
      <c r="O118" s="0" t="str">
        <f aca="false">TEXT(B118,"YYYY-MM")</f>
        <v>2015-08</v>
      </c>
      <c r="P118" s="18" t="n">
        <f aca="false">IFERROR(N118/K118,0)</f>
        <v>0.3375</v>
      </c>
      <c r="Q118" s="0" t="str">
        <f aca="false">IF(M118=0,"No Discount",IF(M118&lt;0.2,"Low (1-19%)",IF(M118&lt;0.4,"Medium (20-39%)","High (40%+)")))</f>
        <v>Medium (20-39%)</v>
      </c>
      <c r="R118" s="0" t="str">
        <f aca="false">INDEX('Lookup Tables'!$B$2:$B$5,MATCH(F118,'Lookup Tables'!$A$2:$A$5,0))</f>
        <v>Manager B</v>
      </c>
    </row>
    <row r="119" customFormat="false" ht="15" hidden="false" customHeight="false" outlineLevel="0" collapsed="false">
      <c r="A119" s="0" t="s">
        <v>274</v>
      </c>
      <c r="B119" s="13" t="n">
        <v>42431</v>
      </c>
      <c r="C119" s="13" t="n">
        <v>42435</v>
      </c>
      <c r="D119" s="14" t="s">
        <v>69</v>
      </c>
      <c r="E119" s="14" t="s">
        <v>53</v>
      </c>
      <c r="F119" s="14" t="s">
        <v>63</v>
      </c>
      <c r="G119" s="14" t="s">
        <v>94</v>
      </c>
      <c r="H119" s="14" t="s">
        <v>56</v>
      </c>
      <c r="I119" s="14" t="s">
        <v>71</v>
      </c>
      <c r="J119" s="14" t="s">
        <v>275</v>
      </c>
      <c r="K119" s="15" t="n">
        <v>787.53</v>
      </c>
      <c r="L119" s="0" t="n">
        <v>3</v>
      </c>
      <c r="M119" s="16" t="n">
        <v>0</v>
      </c>
      <c r="N119" s="17" t="n">
        <v>165.3813</v>
      </c>
      <c r="O119" s="0" t="str">
        <f aca="false">TEXT(B119,"YYYY-MM")</f>
        <v>2016-03</v>
      </c>
      <c r="P119" s="18" t="n">
        <f aca="false">IFERROR(N119/K119,0)</f>
        <v>0.21</v>
      </c>
      <c r="Q119" s="0" t="str">
        <f aca="false">IF(M119=0,"No Discount",IF(M119&lt;0.2,"Low (1-19%)",IF(M119&lt;0.4,"Medium (20-39%)","High (40%+)")))</f>
        <v>No Discount</v>
      </c>
      <c r="R119" s="0" t="str">
        <f aca="false">INDEX('Lookup Tables'!$B$2:$B$5,MATCH(F119,'Lookup Tables'!$A$2:$A$5,0))</f>
        <v>Manager D</v>
      </c>
    </row>
    <row r="120" customFormat="false" ht="15" hidden="false" customHeight="false" outlineLevel="0" collapsed="false">
      <c r="A120" s="0" t="s">
        <v>276</v>
      </c>
      <c r="B120" s="13" t="n">
        <v>42465</v>
      </c>
      <c r="C120" s="13" t="n">
        <v>42470</v>
      </c>
      <c r="D120" s="14" t="s">
        <v>69</v>
      </c>
      <c r="E120" s="14" t="s">
        <v>62</v>
      </c>
      <c r="F120" s="14" t="s">
        <v>54</v>
      </c>
      <c r="G120" s="14" t="s">
        <v>200</v>
      </c>
      <c r="H120" s="14" t="s">
        <v>65</v>
      </c>
      <c r="I120" s="14" t="s">
        <v>83</v>
      </c>
      <c r="J120" s="14" t="s">
        <v>277</v>
      </c>
      <c r="K120" s="15" t="n">
        <v>157.794</v>
      </c>
      <c r="L120" s="0" t="n">
        <v>1</v>
      </c>
      <c r="M120" s="16" t="n">
        <v>0.7</v>
      </c>
      <c r="N120" s="17" t="n">
        <v>-115.7156</v>
      </c>
      <c r="O120" s="0" t="str">
        <f aca="false">TEXT(B120,"YYYY-MM")</f>
        <v>2016-04</v>
      </c>
      <c r="P120" s="18" t="n">
        <f aca="false">IFERROR(N120/K120,0)</f>
        <v>-0.733333333333333</v>
      </c>
      <c r="Q120" s="0" t="str">
        <f aca="false">IF(M120=0,"No Discount",IF(M120&lt;0.2,"Low (1-19%)",IF(M120&lt;0.4,"Medium (20-39%)","High (40%+)")))</f>
        <v>High (40%+)</v>
      </c>
      <c r="R120" s="0" t="str">
        <f aca="false">INDEX('Lookup Tables'!$B$2:$B$5,MATCH(F120,'Lookup Tables'!$A$2:$A$5,0))</f>
        <v>Manager C</v>
      </c>
    </row>
    <row r="121" customFormat="false" ht="15" hidden="false" customHeight="false" outlineLevel="0" collapsed="false">
      <c r="A121" s="0" t="s">
        <v>278</v>
      </c>
      <c r="B121" s="13" t="n">
        <v>42898</v>
      </c>
      <c r="C121" s="13" t="n">
        <v>42901</v>
      </c>
      <c r="D121" s="14" t="s">
        <v>137</v>
      </c>
      <c r="E121" s="14" t="s">
        <v>53</v>
      </c>
      <c r="F121" s="14" t="s">
        <v>117</v>
      </c>
      <c r="G121" s="14" t="s">
        <v>160</v>
      </c>
      <c r="H121" s="14" t="s">
        <v>56</v>
      </c>
      <c r="I121" s="14" t="s">
        <v>76</v>
      </c>
      <c r="J121" s="14" t="s">
        <v>279</v>
      </c>
      <c r="K121" s="15" t="n">
        <v>47.04</v>
      </c>
      <c r="L121" s="0" t="n">
        <v>3</v>
      </c>
      <c r="M121" s="16" t="n">
        <v>0</v>
      </c>
      <c r="N121" s="17" t="n">
        <v>18.3456</v>
      </c>
      <c r="O121" s="0" t="str">
        <f aca="false">TEXT(B121,"YYYY-MM")</f>
        <v>2017-06</v>
      </c>
      <c r="P121" s="18" t="n">
        <f aca="false">IFERROR(N121/K121,0)</f>
        <v>0.39</v>
      </c>
      <c r="Q121" s="0" t="str">
        <f aca="false">IF(M121=0,"No Discount",IF(M121&lt;0.2,"Low (1-19%)",IF(M121&lt;0.4,"Medium (20-39%)","High (40%+)")))</f>
        <v>No Discount</v>
      </c>
      <c r="R121" s="0" t="str">
        <f aca="false">INDEX('Lookup Tables'!$B$2:$B$5,MATCH(F121,'Lookup Tables'!$A$2:$A$5,0))</f>
        <v>Manager B</v>
      </c>
    </row>
    <row r="122" customFormat="false" ht="15" hidden="false" customHeight="false" outlineLevel="0" collapsed="false">
      <c r="A122" s="0" t="s">
        <v>278</v>
      </c>
      <c r="B122" s="13" t="n">
        <v>42898</v>
      </c>
      <c r="C122" s="13" t="n">
        <v>42901</v>
      </c>
      <c r="D122" s="14" t="s">
        <v>137</v>
      </c>
      <c r="E122" s="14" t="s">
        <v>53</v>
      </c>
      <c r="F122" s="14" t="s">
        <v>117</v>
      </c>
      <c r="G122" s="14" t="s">
        <v>160</v>
      </c>
      <c r="H122" s="14" t="s">
        <v>65</v>
      </c>
      <c r="I122" s="14" t="s">
        <v>83</v>
      </c>
      <c r="J122" s="14" t="s">
        <v>84</v>
      </c>
      <c r="K122" s="15" t="n">
        <v>30.84</v>
      </c>
      <c r="L122" s="0" t="n">
        <v>4</v>
      </c>
      <c r="M122" s="16" t="n">
        <v>0</v>
      </c>
      <c r="N122" s="17" t="n">
        <v>13.878</v>
      </c>
      <c r="O122" s="0" t="str">
        <f aca="false">TEXT(B122,"YYYY-MM")</f>
        <v>2017-06</v>
      </c>
      <c r="P122" s="18" t="n">
        <f aca="false">IFERROR(N122/K122,0)</f>
        <v>0.45</v>
      </c>
      <c r="Q122" s="0" t="str">
        <f aca="false">IF(M122=0,"No Discount",IF(M122&lt;0.2,"Low (1-19%)",IF(M122&lt;0.4,"Medium (20-39%)","High (40%+)")))</f>
        <v>No Discount</v>
      </c>
      <c r="R122" s="0" t="str">
        <f aca="false">INDEX('Lookup Tables'!$B$2:$B$5,MATCH(F122,'Lookup Tables'!$A$2:$A$5,0))</f>
        <v>Manager B</v>
      </c>
    </row>
    <row r="123" customFormat="false" ht="15" hidden="false" customHeight="false" outlineLevel="0" collapsed="false">
      <c r="A123" s="0" t="s">
        <v>278</v>
      </c>
      <c r="B123" s="13" t="n">
        <v>42898</v>
      </c>
      <c r="C123" s="13" t="n">
        <v>42901</v>
      </c>
      <c r="D123" s="14" t="s">
        <v>137</v>
      </c>
      <c r="E123" s="14" t="s">
        <v>53</v>
      </c>
      <c r="F123" s="14" t="s">
        <v>117</v>
      </c>
      <c r="G123" s="14" t="s">
        <v>160</v>
      </c>
      <c r="H123" s="14" t="s">
        <v>65</v>
      </c>
      <c r="I123" s="14" t="s">
        <v>73</v>
      </c>
      <c r="J123" s="14" t="s">
        <v>280</v>
      </c>
      <c r="K123" s="15" t="n">
        <v>226.56</v>
      </c>
      <c r="L123" s="0" t="n">
        <v>6</v>
      </c>
      <c r="M123" s="16" t="n">
        <v>0</v>
      </c>
      <c r="N123" s="17" t="n">
        <v>63.4368</v>
      </c>
      <c r="O123" s="0" t="str">
        <f aca="false">TEXT(B123,"YYYY-MM")</f>
        <v>2017-06</v>
      </c>
      <c r="P123" s="18" t="n">
        <f aca="false">IFERROR(N123/K123,0)</f>
        <v>0.28</v>
      </c>
      <c r="Q123" s="0" t="str">
        <f aca="false">IF(M123=0,"No Discount",IF(M123&lt;0.2,"Low (1-19%)",IF(M123&lt;0.4,"Medium (20-39%)","High (40%+)")))</f>
        <v>No Discount</v>
      </c>
      <c r="R123" s="0" t="str">
        <f aca="false">INDEX('Lookup Tables'!$B$2:$B$5,MATCH(F123,'Lookup Tables'!$A$2:$A$5,0))</f>
        <v>Manager B</v>
      </c>
    </row>
    <row r="124" customFormat="false" ht="15" hidden="false" customHeight="false" outlineLevel="0" collapsed="false">
      <c r="A124" s="0" t="s">
        <v>278</v>
      </c>
      <c r="B124" s="13" t="n">
        <v>42898</v>
      </c>
      <c r="C124" s="13" t="n">
        <v>42901</v>
      </c>
      <c r="D124" s="14" t="s">
        <v>137</v>
      </c>
      <c r="E124" s="14" t="s">
        <v>53</v>
      </c>
      <c r="F124" s="14" t="s">
        <v>117</v>
      </c>
      <c r="G124" s="14" t="s">
        <v>160</v>
      </c>
      <c r="H124" s="14" t="s">
        <v>65</v>
      </c>
      <c r="I124" s="14" t="s">
        <v>129</v>
      </c>
      <c r="J124" s="14" t="s">
        <v>281</v>
      </c>
      <c r="K124" s="15" t="n">
        <v>115.02</v>
      </c>
      <c r="L124" s="0" t="n">
        <v>9</v>
      </c>
      <c r="M124" s="16" t="n">
        <v>0</v>
      </c>
      <c r="N124" s="17" t="n">
        <v>51.759</v>
      </c>
      <c r="O124" s="0" t="str">
        <f aca="false">TEXT(B124,"YYYY-MM")</f>
        <v>2017-06</v>
      </c>
      <c r="P124" s="18" t="n">
        <f aca="false">IFERROR(N124/K124,0)</f>
        <v>0.45</v>
      </c>
      <c r="Q124" s="0" t="str">
        <f aca="false">IF(M124=0,"No Discount",IF(M124&lt;0.2,"Low (1-19%)",IF(M124&lt;0.4,"Medium (20-39%)","High (40%+)")))</f>
        <v>No Discount</v>
      </c>
      <c r="R124" s="0" t="str">
        <f aca="false">INDEX('Lookup Tables'!$B$2:$B$5,MATCH(F124,'Lookup Tables'!$A$2:$A$5,0))</f>
        <v>Manager B</v>
      </c>
    </row>
    <row r="125" customFormat="false" ht="15" hidden="false" customHeight="false" outlineLevel="0" collapsed="false">
      <c r="A125" s="0" t="s">
        <v>278</v>
      </c>
      <c r="B125" s="13" t="n">
        <v>42898</v>
      </c>
      <c r="C125" s="13" t="n">
        <v>42901</v>
      </c>
      <c r="D125" s="14" t="s">
        <v>137</v>
      </c>
      <c r="E125" s="14" t="s">
        <v>53</v>
      </c>
      <c r="F125" s="14" t="s">
        <v>117</v>
      </c>
      <c r="G125" s="14" t="s">
        <v>160</v>
      </c>
      <c r="H125" s="14" t="s">
        <v>80</v>
      </c>
      <c r="I125" s="14" t="s">
        <v>81</v>
      </c>
      <c r="J125" s="14" t="s">
        <v>282</v>
      </c>
      <c r="K125" s="15" t="n">
        <v>68.04</v>
      </c>
      <c r="L125" s="0" t="n">
        <v>7</v>
      </c>
      <c r="M125" s="16" t="n">
        <v>0</v>
      </c>
      <c r="N125" s="17" t="n">
        <v>19.7316</v>
      </c>
      <c r="O125" s="0" t="str">
        <f aca="false">TEXT(B125,"YYYY-MM")</f>
        <v>2017-06</v>
      </c>
      <c r="P125" s="18" t="n">
        <f aca="false">IFERROR(N125/K125,0)</f>
        <v>0.29</v>
      </c>
      <c r="Q125" s="0" t="str">
        <f aca="false">IF(M125=0,"No Discount",IF(M125&lt;0.2,"Low (1-19%)",IF(M125&lt;0.4,"Medium (20-39%)","High (40%+)")))</f>
        <v>No Discount</v>
      </c>
      <c r="R125" s="0" t="str">
        <f aca="false">INDEX('Lookup Tables'!$B$2:$B$5,MATCH(F125,'Lookup Tables'!$A$2:$A$5,0))</f>
        <v>Manager B</v>
      </c>
    </row>
    <row r="126" customFormat="false" ht="15" hidden="false" customHeight="false" outlineLevel="0" collapsed="false">
      <c r="A126" s="0" t="s">
        <v>283</v>
      </c>
      <c r="B126" s="13" t="n">
        <v>42364</v>
      </c>
      <c r="C126" s="13" t="n">
        <v>42366</v>
      </c>
      <c r="D126" s="14" t="s">
        <v>52</v>
      </c>
      <c r="E126" s="14" t="s">
        <v>97</v>
      </c>
      <c r="F126" s="14" t="s">
        <v>98</v>
      </c>
      <c r="G126" s="14" t="s">
        <v>99</v>
      </c>
      <c r="H126" s="14" t="s">
        <v>56</v>
      </c>
      <c r="I126" s="14" t="s">
        <v>59</v>
      </c>
      <c r="J126" s="14" t="s">
        <v>284</v>
      </c>
      <c r="K126" s="15" t="n">
        <v>600.558</v>
      </c>
      <c r="L126" s="0" t="n">
        <v>3</v>
      </c>
      <c r="M126" s="16" t="n">
        <v>0.3</v>
      </c>
      <c r="N126" s="17" t="n">
        <v>-8.5794</v>
      </c>
      <c r="O126" s="0" t="str">
        <f aca="false">TEXT(B126,"YYYY-MM")</f>
        <v>2015-12</v>
      </c>
      <c r="P126" s="18" t="n">
        <f aca="false">IFERROR(N126/K126,0)</f>
        <v>-0.0142857142857143</v>
      </c>
      <c r="Q126" s="0" t="str">
        <f aca="false">IF(M126=0,"No Discount",IF(M126&lt;0.2,"Low (1-19%)",IF(M126&lt;0.4,"Medium (20-39%)","High (40%+)")))</f>
        <v>Medium (20-39%)</v>
      </c>
      <c r="R126" s="0" t="str">
        <f aca="false">INDEX('Lookup Tables'!$B$2:$B$5,MATCH(F126,'Lookup Tables'!$A$2:$A$5,0))</f>
        <v>Manager A</v>
      </c>
    </row>
    <row r="127" customFormat="false" ht="15" hidden="false" customHeight="false" outlineLevel="0" collapsed="false">
      <c r="A127" s="0" t="s">
        <v>285</v>
      </c>
      <c r="B127" s="13" t="n">
        <v>42267</v>
      </c>
      <c r="C127" s="13" t="n">
        <v>42272</v>
      </c>
      <c r="D127" s="14" t="s">
        <v>69</v>
      </c>
      <c r="E127" s="14" t="s">
        <v>53</v>
      </c>
      <c r="F127" s="14" t="s">
        <v>98</v>
      </c>
      <c r="G127" s="14" t="s">
        <v>146</v>
      </c>
      <c r="H127" s="14" t="s">
        <v>56</v>
      </c>
      <c r="I127" s="14" t="s">
        <v>71</v>
      </c>
      <c r="J127" s="14" t="s">
        <v>286</v>
      </c>
      <c r="K127" s="15" t="n">
        <v>617.7</v>
      </c>
      <c r="L127" s="0" t="n">
        <v>6</v>
      </c>
      <c r="M127" s="16" t="n">
        <v>0.5</v>
      </c>
      <c r="N127" s="17" t="n">
        <v>-407.682</v>
      </c>
      <c r="O127" s="0" t="str">
        <f aca="false">TEXT(B127,"YYYY-MM")</f>
        <v>2015-09</v>
      </c>
      <c r="P127" s="18" t="n">
        <f aca="false">IFERROR(N127/K127,0)</f>
        <v>-0.66</v>
      </c>
      <c r="Q127" s="0" t="str">
        <f aca="false">IF(M127=0,"No Discount",IF(M127&lt;0.2,"Low (1-19%)",IF(M127&lt;0.4,"Medium (20-39%)","High (40%+)")))</f>
        <v>High (40%+)</v>
      </c>
      <c r="R127" s="0" t="str">
        <f aca="false">INDEX('Lookup Tables'!$B$2:$B$5,MATCH(F127,'Lookup Tables'!$A$2:$A$5,0))</f>
        <v>Manager A</v>
      </c>
    </row>
    <row r="128" customFormat="false" ht="15" hidden="false" customHeight="false" outlineLevel="0" collapsed="false">
      <c r="A128" s="0" t="s">
        <v>287</v>
      </c>
      <c r="B128" s="13" t="n">
        <v>43409</v>
      </c>
      <c r="C128" s="13" t="n">
        <v>43416</v>
      </c>
      <c r="D128" s="14" t="s">
        <v>69</v>
      </c>
      <c r="E128" s="14" t="s">
        <v>53</v>
      </c>
      <c r="F128" s="14" t="s">
        <v>63</v>
      </c>
      <c r="G128" s="14" t="s">
        <v>189</v>
      </c>
      <c r="H128" s="14" t="s">
        <v>65</v>
      </c>
      <c r="I128" s="14" t="s">
        <v>83</v>
      </c>
      <c r="J128" s="14" t="s">
        <v>288</v>
      </c>
      <c r="K128" s="15" t="n">
        <v>2.388</v>
      </c>
      <c r="L128" s="0" t="n">
        <v>2</v>
      </c>
      <c r="M128" s="16" t="n">
        <v>0.7</v>
      </c>
      <c r="N128" s="17" t="n">
        <v>-1.8308</v>
      </c>
      <c r="O128" s="0" t="str">
        <f aca="false">TEXT(B128,"YYYY-MM")</f>
        <v>2018-11</v>
      </c>
      <c r="P128" s="18" t="n">
        <f aca="false">IFERROR(N128/K128,0)</f>
        <v>-0.766666666666667</v>
      </c>
      <c r="Q128" s="0" t="str">
        <f aca="false">IF(M128=0,"No Discount",IF(M128&lt;0.2,"Low (1-19%)",IF(M128&lt;0.4,"Medium (20-39%)","High (40%+)")))</f>
        <v>High (40%+)</v>
      </c>
      <c r="R128" s="0" t="str">
        <f aca="false">INDEX('Lookup Tables'!$B$2:$B$5,MATCH(F128,'Lookup Tables'!$A$2:$A$5,0))</f>
        <v>Manager D</v>
      </c>
    </row>
    <row r="129" customFormat="false" ht="15" hidden="false" customHeight="false" outlineLevel="0" collapsed="false">
      <c r="A129" s="0" t="s">
        <v>287</v>
      </c>
      <c r="B129" s="13" t="n">
        <v>43409</v>
      </c>
      <c r="C129" s="13" t="n">
        <v>43416</v>
      </c>
      <c r="D129" s="14" t="s">
        <v>69</v>
      </c>
      <c r="E129" s="14" t="s">
        <v>53</v>
      </c>
      <c r="F129" s="14" t="s">
        <v>63</v>
      </c>
      <c r="G129" s="14" t="s">
        <v>189</v>
      </c>
      <c r="H129" s="14" t="s">
        <v>65</v>
      </c>
      <c r="I129" s="14" t="s">
        <v>73</v>
      </c>
      <c r="J129" s="14" t="s">
        <v>289</v>
      </c>
      <c r="K129" s="15" t="n">
        <v>243.992</v>
      </c>
      <c r="L129" s="0" t="n">
        <v>7</v>
      </c>
      <c r="M129" s="16" t="n">
        <v>0.2</v>
      </c>
      <c r="N129" s="17" t="n">
        <v>30.499</v>
      </c>
      <c r="O129" s="0" t="str">
        <f aca="false">TEXT(B129,"YYYY-MM")</f>
        <v>2018-11</v>
      </c>
      <c r="P129" s="18" t="n">
        <f aca="false">IFERROR(N129/K129,0)</f>
        <v>0.125</v>
      </c>
      <c r="Q129" s="0" t="str">
        <f aca="false">IF(M129=0,"No Discount",IF(M129&lt;0.2,"Low (1-19%)",IF(M129&lt;0.4,"Medium (20-39%)","High (40%+)")))</f>
        <v>Medium (20-39%)</v>
      </c>
      <c r="R129" s="0" t="str">
        <f aca="false">INDEX('Lookup Tables'!$B$2:$B$5,MATCH(F129,'Lookup Tables'!$A$2:$A$5,0))</f>
        <v>Manager D</v>
      </c>
    </row>
    <row r="130" customFormat="false" ht="15" hidden="false" customHeight="false" outlineLevel="0" collapsed="false">
      <c r="A130" s="0" t="s">
        <v>290</v>
      </c>
      <c r="B130" s="13" t="n">
        <v>43045</v>
      </c>
      <c r="C130" s="13" t="n">
        <v>43049</v>
      </c>
      <c r="D130" s="14" t="s">
        <v>52</v>
      </c>
      <c r="E130" s="14" t="s">
        <v>97</v>
      </c>
      <c r="F130" s="14" t="s">
        <v>63</v>
      </c>
      <c r="G130" s="14" t="s">
        <v>64</v>
      </c>
      <c r="H130" s="14" t="s">
        <v>56</v>
      </c>
      <c r="I130" s="14" t="s">
        <v>59</v>
      </c>
      <c r="J130" s="14" t="s">
        <v>291</v>
      </c>
      <c r="K130" s="15" t="n">
        <v>81.424</v>
      </c>
      <c r="L130" s="0" t="n">
        <v>2</v>
      </c>
      <c r="M130" s="16" t="n">
        <v>0.2</v>
      </c>
      <c r="N130" s="17" t="n">
        <v>-9.1602</v>
      </c>
      <c r="O130" s="0" t="str">
        <f aca="false">TEXT(B130,"YYYY-MM")</f>
        <v>2017-11</v>
      </c>
      <c r="P130" s="18" t="n">
        <f aca="false">IFERROR(N130/K130,0)</f>
        <v>-0.1125</v>
      </c>
      <c r="Q130" s="0" t="str">
        <f aca="false">IF(M130=0,"No Discount",IF(M130&lt;0.2,"Low (1-19%)",IF(M130&lt;0.4,"Medium (20-39%)","High (40%+)")))</f>
        <v>Medium (20-39%)</v>
      </c>
      <c r="R130" s="0" t="str">
        <f aca="false">INDEX('Lookup Tables'!$B$2:$B$5,MATCH(F130,'Lookup Tables'!$A$2:$A$5,0))</f>
        <v>Manager D</v>
      </c>
    </row>
    <row r="131" customFormat="false" ht="15" hidden="false" customHeight="false" outlineLevel="0" collapsed="false">
      <c r="A131" s="0" t="s">
        <v>290</v>
      </c>
      <c r="B131" s="13" t="n">
        <v>43045</v>
      </c>
      <c r="C131" s="13" t="n">
        <v>43049</v>
      </c>
      <c r="D131" s="14" t="s">
        <v>52</v>
      </c>
      <c r="E131" s="14" t="s">
        <v>97</v>
      </c>
      <c r="F131" s="14" t="s">
        <v>63</v>
      </c>
      <c r="G131" s="14" t="s">
        <v>64</v>
      </c>
      <c r="H131" s="14" t="s">
        <v>56</v>
      </c>
      <c r="I131" s="14" t="s">
        <v>76</v>
      </c>
      <c r="J131" s="14" t="s">
        <v>292</v>
      </c>
      <c r="K131" s="15" t="n">
        <v>238.56</v>
      </c>
      <c r="L131" s="0" t="n">
        <v>3</v>
      </c>
      <c r="M131" s="16" t="n">
        <v>0</v>
      </c>
      <c r="N131" s="17" t="n">
        <v>26.2416</v>
      </c>
      <c r="O131" s="0" t="str">
        <f aca="false">TEXT(B131,"YYYY-MM")</f>
        <v>2017-11</v>
      </c>
      <c r="P131" s="18" t="n">
        <f aca="false">IFERROR(N131/K131,0)</f>
        <v>0.11</v>
      </c>
      <c r="Q131" s="0" t="str">
        <f aca="false">IF(M131=0,"No Discount",IF(M131&lt;0.2,"Low (1-19%)",IF(M131&lt;0.4,"Medium (20-39%)","High (40%+)")))</f>
        <v>No Discount</v>
      </c>
      <c r="R131" s="0" t="str">
        <f aca="false">INDEX('Lookup Tables'!$B$2:$B$5,MATCH(F131,'Lookup Tables'!$A$2:$A$5,0))</f>
        <v>Manager D</v>
      </c>
    </row>
    <row r="132" customFormat="false" ht="15" hidden="false" customHeight="false" outlineLevel="0" collapsed="false">
      <c r="A132" s="0" t="s">
        <v>293</v>
      </c>
      <c r="B132" s="13" t="n">
        <v>43133</v>
      </c>
      <c r="C132" s="13" t="n">
        <v>43136</v>
      </c>
      <c r="D132" s="14" t="s">
        <v>137</v>
      </c>
      <c r="E132" s="14" t="s">
        <v>62</v>
      </c>
      <c r="F132" s="14" t="s">
        <v>117</v>
      </c>
      <c r="G132" s="14" t="s">
        <v>269</v>
      </c>
      <c r="H132" s="14" t="s">
        <v>80</v>
      </c>
      <c r="I132" s="14" t="s">
        <v>81</v>
      </c>
      <c r="J132" s="14" t="s">
        <v>294</v>
      </c>
      <c r="K132" s="15" t="n">
        <v>59.97</v>
      </c>
      <c r="L132" s="0" t="n">
        <v>5</v>
      </c>
      <c r="M132" s="16" t="n">
        <v>0.4</v>
      </c>
      <c r="N132" s="17" t="n">
        <v>-11.994</v>
      </c>
      <c r="O132" s="0" t="str">
        <f aca="false">TEXT(B132,"YYYY-MM")</f>
        <v>2018-02</v>
      </c>
      <c r="P132" s="18" t="n">
        <f aca="false">IFERROR(N132/K132,0)</f>
        <v>-0.2</v>
      </c>
      <c r="Q132" s="0" t="str">
        <f aca="false">IF(M132=0,"No Discount",IF(M132&lt;0.2,"Low (1-19%)",IF(M132&lt;0.4,"Medium (20-39%)","High (40%+)")))</f>
        <v>High (40%+)</v>
      </c>
      <c r="R132" s="0" t="str">
        <f aca="false">INDEX('Lookup Tables'!$B$2:$B$5,MATCH(F132,'Lookup Tables'!$A$2:$A$5,0))</f>
        <v>Manager B</v>
      </c>
    </row>
    <row r="133" customFormat="false" ht="15" hidden="false" customHeight="false" outlineLevel="0" collapsed="false">
      <c r="A133" s="0" t="s">
        <v>293</v>
      </c>
      <c r="B133" s="13" t="n">
        <v>43133</v>
      </c>
      <c r="C133" s="13" t="n">
        <v>43136</v>
      </c>
      <c r="D133" s="14" t="s">
        <v>137</v>
      </c>
      <c r="E133" s="14" t="s">
        <v>62</v>
      </c>
      <c r="F133" s="14" t="s">
        <v>117</v>
      </c>
      <c r="G133" s="14" t="s">
        <v>269</v>
      </c>
      <c r="H133" s="14" t="s">
        <v>65</v>
      </c>
      <c r="I133" s="14" t="s">
        <v>91</v>
      </c>
      <c r="J133" s="14" t="s">
        <v>295</v>
      </c>
      <c r="K133" s="15" t="n">
        <v>78.304</v>
      </c>
      <c r="L133" s="0" t="n">
        <v>2</v>
      </c>
      <c r="M133" s="16" t="n">
        <v>0.2</v>
      </c>
      <c r="N133" s="17" t="n">
        <v>29.364</v>
      </c>
      <c r="O133" s="0" t="str">
        <f aca="false">TEXT(B133,"YYYY-MM")</f>
        <v>2018-02</v>
      </c>
      <c r="P133" s="18" t="n">
        <f aca="false">IFERROR(N133/K133,0)</f>
        <v>0.375</v>
      </c>
      <c r="Q133" s="0" t="str">
        <f aca="false">IF(M133=0,"No Discount",IF(M133&lt;0.2,"Low (1-19%)",IF(M133&lt;0.4,"Medium (20-39%)","High (40%+)")))</f>
        <v>Medium (20-39%)</v>
      </c>
      <c r="R133" s="0" t="str">
        <f aca="false">INDEX('Lookup Tables'!$B$2:$B$5,MATCH(F133,'Lookup Tables'!$A$2:$A$5,0))</f>
        <v>Manager B</v>
      </c>
    </row>
    <row r="134" customFormat="false" ht="15" hidden="false" customHeight="false" outlineLevel="0" collapsed="false">
      <c r="A134" s="0" t="s">
        <v>293</v>
      </c>
      <c r="B134" s="13" t="n">
        <v>43133</v>
      </c>
      <c r="C134" s="13" t="n">
        <v>43136</v>
      </c>
      <c r="D134" s="14" t="s">
        <v>137</v>
      </c>
      <c r="E134" s="14" t="s">
        <v>62</v>
      </c>
      <c r="F134" s="14" t="s">
        <v>117</v>
      </c>
      <c r="G134" s="14" t="s">
        <v>269</v>
      </c>
      <c r="H134" s="14" t="s">
        <v>65</v>
      </c>
      <c r="I134" s="14" t="s">
        <v>171</v>
      </c>
      <c r="J134" s="14" t="s">
        <v>296</v>
      </c>
      <c r="K134" s="15" t="n">
        <v>21.456</v>
      </c>
      <c r="L134" s="0" t="n">
        <v>9</v>
      </c>
      <c r="M134" s="16" t="n">
        <v>0.2</v>
      </c>
      <c r="N134" s="17" t="n">
        <v>6.9732</v>
      </c>
      <c r="O134" s="0" t="str">
        <f aca="false">TEXT(B134,"YYYY-MM")</f>
        <v>2018-02</v>
      </c>
      <c r="P134" s="18" t="n">
        <f aca="false">IFERROR(N134/K134,0)</f>
        <v>0.325</v>
      </c>
      <c r="Q134" s="0" t="str">
        <f aca="false">IF(M134=0,"No Discount",IF(M134&lt;0.2,"Low (1-19%)",IF(M134&lt;0.4,"Medium (20-39%)","High (40%+)")))</f>
        <v>Medium (20-39%)</v>
      </c>
      <c r="R134" s="0" t="str">
        <f aca="false">INDEX('Lookup Tables'!$B$2:$B$5,MATCH(F134,'Lookup Tables'!$A$2:$A$5,0))</f>
        <v>Manager B</v>
      </c>
    </row>
    <row r="135" customFormat="false" ht="15" hidden="false" customHeight="false" outlineLevel="0" collapsed="false">
      <c r="A135" s="0" t="s">
        <v>297</v>
      </c>
      <c r="B135" s="13" t="n">
        <v>43021</v>
      </c>
      <c r="C135" s="13" t="n">
        <v>43027</v>
      </c>
      <c r="D135" s="14" t="s">
        <v>69</v>
      </c>
      <c r="E135" s="14" t="s">
        <v>53</v>
      </c>
      <c r="F135" s="14" t="s">
        <v>63</v>
      </c>
      <c r="G135" s="14" t="s">
        <v>64</v>
      </c>
      <c r="H135" s="14" t="s">
        <v>65</v>
      </c>
      <c r="I135" s="14" t="s">
        <v>91</v>
      </c>
      <c r="J135" s="14" t="s">
        <v>298</v>
      </c>
      <c r="K135" s="15" t="n">
        <v>20.04</v>
      </c>
      <c r="L135" s="0" t="n">
        <v>3</v>
      </c>
      <c r="M135" s="16" t="n">
        <v>0</v>
      </c>
      <c r="N135" s="17" t="n">
        <v>9.6192</v>
      </c>
      <c r="O135" s="0" t="str">
        <f aca="false">TEXT(B135,"YYYY-MM")</f>
        <v>2017-10</v>
      </c>
      <c r="P135" s="18" t="n">
        <f aca="false">IFERROR(N135/K135,0)</f>
        <v>0.48</v>
      </c>
      <c r="Q135" s="0" t="str">
        <f aca="false">IF(M135=0,"No Discount",IF(M135&lt;0.2,"Low (1-19%)",IF(M135&lt;0.4,"Medium (20-39%)","High (40%+)")))</f>
        <v>No Discount</v>
      </c>
      <c r="R135" s="0" t="str">
        <f aca="false">INDEX('Lookup Tables'!$B$2:$B$5,MATCH(F135,'Lookup Tables'!$A$2:$A$5,0))</f>
        <v>Manager D</v>
      </c>
    </row>
    <row r="136" customFormat="false" ht="15" hidden="false" customHeight="false" outlineLevel="0" collapsed="false">
      <c r="A136" s="0" t="s">
        <v>297</v>
      </c>
      <c r="B136" s="13" t="n">
        <v>43021</v>
      </c>
      <c r="C136" s="13" t="n">
        <v>43027</v>
      </c>
      <c r="D136" s="14" t="s">
        <v>69</v>
      </c>
      <c r="E136" s="14" t="s">
        <v>53</v>
      </c>
      <c r="F136" s="14" t="s">
        <v>63</v>
      </c>
      <c r="G136" s="14" t="s">
        <v>64</v>
      </c>
      <c r="H136" s="14" t="s">
        <v>65</v>
      </c>
      <c r="I136" s="14" t="s">
        <v>91</v>
      </c>
      <c r="J136" s="14" t="s">
        <v>299</v>
      </c>
      <c r="K136" s="15" t="n">
        <v>35.44</v>
      </c>
      <c r="L136" s="0" t="n">
        <v>1</v>
      </c>
      <c r="M136" s="16" t="n">
        <v>0</v>
      </c>
      <c r="N136" s="17" t="n">
        <v>16.6568</v>
      </c>
      <c r="O136" s="0" t="str">
        <f aca="false">TEXT(B136,"YYYY-MM")</f>
        <v>2017-10</v>
      </c>
      <c r="P136" s="18" t="n">
        <f aca="false">IFERROR(N136/K136,0)</f>
        <v>0.47</v>
      </c>
      <c r="Q136" s="0" t="str">
        <f aca="false">IF(M136=0,"No Discount",IF(M136&lt;0.2,"Low (1-19%)",IF(M136&lt;0.4,"Medium (20-39%)","High (40%+)")))</f>
        <v>No Discount</v>
      </c>
      <c r="R136" s="0" t="str">
        <f aca="false">INDEX('Lookup Tables'!$B$2:$B$5,MATCH(F136,'Lookup Tables'!$A$2:$A$5,0))</f>
        <v>Manager D</v>
      </c>
    </row>
    <row r="137" customFormat="false" ht="15" hidden="false" customHeight="false" outlineLevel="0" collapsed="false">
      <c r="A137" s="0" t="s">
        <v>297</v>
      </c>
      <c r="B137" s="13" t="n">
        <v>43021</v>
      </c>
      <c r="C137" s="13" t="n">
        <v>43027</v>
      </c>
      <c r="D137" s="14" t="s">
        <v>69</v>
      </c>
      <c r="E137" s="14" t="s">
        <v>53</v>
      </c>
      <c r="F137" s="14" t="s">
        <v>63</v>
      </c>
      <c r="G137" s="14" t="s">
        <v>64</v>
      </c>
      <c r="H137" s="14" t="s">
        <v>65</v>
      </c>
      <c r="I137" s="14" t="s">
        <v>78</v>
      </c>
      <c r="J137" s="14" t="s">
        <v>300</v>
      </c>
      <c r="K137" s="15" t="n">
        <v>11.52</v>
      </c>
      <c r="L137" s="0" t="n">
        <v>4</v>
      </c>
      <c r="M137" s="16" t="n">
        <v>0</v>
      </c>
      <c r="N137" s="17" t="n">
        <v>3.456</v>
      </c>
      <c r="O137" s="0" t="str">
        <f aca="false">TEXT(B137,"YYYY-MM")</f>
        <v>2017-10</v>
      </c>
      <c r="P137" s="18" t="n">
        <f aca="false">IFERROR(N137/K137,0)</f>
        <v>0.3</v>
      </c>
      <c r="Q137" s="0" t="str">
        <f aca="false">IF(M137=0,"No Discount",IF(M137&lt;0.2,"Low (1-19%)",IF(M137&lt;0.4,"Medium (20-39%)","High (40%+)")))</f>
        <v>No Discount</v>
      </c>
      <c r="R137" s="0" t="str">
        <f aca="false">INDEX('Lookup Tables'!$B$2:$B$5,MATCH(F137,'Lookup Tables'!$A$2:$A$5,0))</f>
        <v>Manager D</v>
      </c>
    </row>
    <row r="138" customFormat="false" ht="15" hidden="false" customHeight="false" outlineLevel="0" collapsed="false">
      <c r="A138" s="0" t="s">
        <v>297</v>
      </c>
      <c r="B138" s="13" t="n">
        <v>43021</v>
      </c>
      <c r="C138" s="13" t="n">
        <v>43027</v>
      </c>
      <c r="D138" s="14" t="s">
        <v>69</v>
      </c>
      <c r="E138" s="14" t="s">
        <v>53</v>
      </c>
      <c r="F138" s="14" t="s">
        <v>63</v>
      </c>
      <c r="G138" s="14" t="s">
        <v>64</v>
      </c>
      <c r="H138" s="14" t="s">
        <v>65</v>
      </c>
      <c r="I138" s="14" t="s">
        <v>171</v>
      </c>
      <c r="J138" s="14" t="s">
        <v>301</v>
      </c>
      <c r="K138" s="15" t="n">
        <v>4.02</v>
      </c>
      <c r="L138" s="0" t="n">
        <v>2</v>
      </c>
      <c r="M138" s="16" t="n">
        <v>0</v>
      </c>
      <c r="N138" s="17" t="n">
        <v>1.9698</v>
      </c>
      <c r="O138" s="0" t="str">
        <f aca="false">TEXT(B138,"YYYY-MM")</f>
        <v>2017-10</v>
      </c>
      <c r="P138" s="18" t="n">
        <f aca="false">IFERROR(N138/K138,0)</f>
        <v>0.49</v>
      </c>
      <c r="Q138" s="0" t="str">
        <f aca="false">IF(M138=0,"No Discount",IF(M138&lt;0.2,"Low (1-19%)",IF(M138&lt;0.4,"Medium (20-39%)","High (40%+)")))</f>
        <v>No Discount</v>
      </c>
      <c r="R138" s="0" t="str">
        <f aca="false">INDEX('Lookup Tables'!$B$2:$B$5,MATCH(F138,'Lookup Tables'!$A$2:$A$5,0))</f>
        <v>Manager D</v>
      </c>
    </row>
    <row r="139" customFormat="false" ht="15" hidden="false" customHeight="false" outlineLevel="0" collapsed="false">
      <c r="A139" s="0" t="s">
        <v>297</v>
      </c>
      <c r="B139" s="13" t="n">
        <v>43021</v>
      </c>
      <c r="C139" s="13" t="n">
        <v>43027</v>
      </c>
      <c r="D139" s="14" t="s">
        <v>69</v>
      </c>
      <c r="E139" s="14" t="s">
        <v>53</v>
      </c>
      <c r="F139" s="14" t="s">
        <v>63</v>
      </c>
      <c r="G139" s="14" t="s">
        <v>64</v>
      </c>
      <c r="H139" s="14" t="s">
        <v>65</v>
      </c>
      <c r="I139" s="14" t="s">
        <v>83</v>
      </c>
      <c r="J139" s="14" t="s">
        <v>302</v>
      </c>
      <c r="K139" s="15" t="n">
        <v>76.176</v>
      </c>
      <c r="L139" s="0" t="n">
        <v>3</v>
      </c>
      <c r="M139" s="16" t="n">
        <v>0.2</v>
      </c>
      <c r="N139" s="17" t="n">
        <v>26.6616</v>
      </c>
      <c r="O139" s="0" t="str">
        <f aca="false">TEXT(B139,"YYYY-MM")</f>
        <v>2017-10</v>
      </c>
      <c r="P139" s="18" t="n">
        <f aca="false">IFERROR(N139/K139,0)</f>
        <v>0.35</v>
      </c>
      <c r="Q139" s="0" t="str">
        <f aca="false">IF(M139=0,"No Discount",IF(M139&lt;0.2,"Low (1-19%)",IF(M139&lt;0.4,"Medium (20-39%)","High (40%+)")))</f>
        <v>Medium (20-39%)</v>
      </c>
      <c r="R139" s="0" t="str">
        <f aca="false">INDEX('Lookup Tables'!$B$2:$B$5,MATCH(F139,'Lookup Tables'!$A$2:$A$5,0))</f>
        <v>Manager D</v>
      </c>
    </row>
    <row r="140" customFormat="false" ht="15" hidden="false" customHeight="false" outlineLevel="0" collapsed="false">
      <c r="A140" s="0" t="s">
        <v>297</v>
      </c>
      <c r="B140" s="13" t="n">
        <v>43021</v>
      </c>
      <c r="C140" s="13" t="n">
        <v>43027</v>
      </c>
      <c r="D140" s="14" t="s">
        <v>69</v>
      </c>
      <c r="E140" s="14" t="s">
        <v>53</v>
      </c>
      <c r="F140" s="14" t="s">
        <v>63</v>
      </c>
      <c r="G140" s="14" t="s">
        <v>64</v>
      </c>
      <c r="H140" s="14" t="s">
        <v>65</v>
      </c>
      <c r="I140" s="14" t="s">
        <v>303</v>
      </c>
      <c r="J140" s="14" t="s">
        <v>304</v>
      </c>
      <c r="K140" s="15" t="n">
        <v>65.88</v>
      </c>
      <c r="L140" s="0" t="n">
        <v>6</v>
      </c>
      <c r="M140" s="16" t="n">
        <v>0</v>
      </c>
      <c r="N140" s="17" t="n">
        <v>18.4464</v>
      </c>
      <c r="O140" s="0" t="str">
        <f aca="false">TEXT(B140,"YYYY-MM")</f>
        <v>2017-10</v>
      </c>
      <c r="P140" s="18" t="n">
        <f aca="false">IFERROR(N140/K140,0)</f>
        <v>0.28</v>
      </c>
      <c r="Q140" s="0" t="str">
        <f aca="false">IF(M140=0,"No Discount",IF(M140&lt;0.2,"Low (1-19%)",IF(M140&lt;0.4,"Medium (20-39%)","High (40%+)")))</f>
        <v>No Discount</v>
      </c>
      <c r="R140" s="0" t="str">
        <f aca="false">INDEX('Lookup Tables'!$B$2:$B$5,MATCH(F140,'Lookup Tables'!$A$2:$A$5,0))</f>
        <v>Manager D</v>
      </c>
    </row>
    <row r="141" customFormat="false" ht="15" hidden="false" customHeight="false" outlineLevel="0" collapsed="false">
      <c r="A141" s="0" t="s">
        <v>297</v>
      </c>
      <c r="B141" s="13" t="n">
        <v>43021</v>
      </c>
      <c r="C141" s="13" t="n">
        <v>43027</v>
      </c>
      <c r="D141" s="14" t="s">
        <v>69</v>
      </c>
      <c r="E141" s="14" t="s">
        <v>53</v>
      </c>
      <c r="F141" s="14" t="s">
        <v>63</v>
      </c>
      <c r="G141" s="14" t="s">
        <v>64</v>
      </c>
      <c r="H141" s="14" t="s">
        <v>56</v>
      </c>
      <c r="I141" s="14" t="s">
        <v>76</v>
      </c>
      <c r="J141" s="14" t="s">
        <v>167</v>
      </c>
      <c r="K141" s="15" t="n">
        <v>43.12</v>
      </c>
      <c r="L141" s="0" t="n">
        <v>14</v>
      </c>
      <c r="M141" s="16" t="n">
        <v>0</v>
      </c>
      <c r="N141" s="17" t="n">
        <v>20.6976</v>
      </c>
      <c r="O141" s="0" t="str">
        <f aca="false">TEXT(B141,"YYYY-MM")</f>
        <v>2017-10</v>
      </c>
      <c r="P141" s="18" t="n">
        <f aca="false">IFERROR(N141/K141,0)</f>
        <v>0.48</v>
      </c>
      <c r="Q141" s="0" t="str">
        <f aca="false">IF(M141=0,"No Discount",IF(M141&lt;0.2,"Low (1-19%)",IF(M141&lt;0.4,"Medium (20-39%)","High (40%+)")))</f>
        <v>No Discount</v>
      </c>
      <c r="R141" s="0" t="str">
        <f aca="false">INDEX('Lookup Tables'!$B$2:$B$5,MATCH(F141,'Lookup Tables'!$A$2:$A$5,0))</f>
        <v>Manager D</v>
      </c>
    </row>
    <row r="142" customFormat="false" ht="15" hidden="false" customHeight="false" outlineLevel="0" collapsed="false">
      <c r="A142" s="0" t="s">
        <v>305</v>
      </c>
      <c r="B142" s="13" t="n">
        <v>42983</v>
      </c>
      <c r="C142" s="13" t="n">
        <v>42985</v>
      </c>
      <c r="D142" s="14" t="s">
        <v>52</v>
      </c>
      <c r="E142" s="14" t="s">
        <v>62</v>
      </c>
      <c r="F142" s="14" t="s">
        <v>117</v>
      </c>
      <c r="G142" s="14" t="s">
        <v>118</v>
      </c>
      <c r="H142" s="14" t="s">
        <v>56</v>
      </c>
      <c r="I142" s="14" t="s">
        <v>76</v>
      </c>
      <c r="J142" s="14" t="s">
        <v>128</v>
      </c>
      <c r="K142" s="15" t="n">
        <v>82.8</v>
      </c>
      <c r="L142" s="0" t="n">
        <v>2</v>
      </c>
      <c r="M142" s="16" t="n">
        <v>0.2</v>
      </c>
      <c r="N142" s="17" t="n">
        <v>10.35</v>
      </c>
      <c r="O142" s="0" t="str">
        <f aca="false">TEXT(B142,"YYYY-MM")</f>
        <v>2017-09</v>
      </c>
      <c r="P142" s="18" t="n">
        <f aca="false">IFERROR(N142/K142,0)</f>
        <v>0.125</v>
      </c>
      <c r="Q142" s="0" t="str">
        <f aca="false">IF(M142=0,"No Discount",IF(M142&lt;0.2,"Low (1-19%)",IF(M142&lt;0.4,"Medium (20-39%)","High (40%+)")))</f>
        <v>Medium (20-39%)</v>
      </c>
      <c r="R142" s="0" t="str">
        <f aca="false">INDEX('Lookup Tables'!$B$2:$B$5,MATCH(F142,'Lookup Tables'!$A$2:$A$5,0))</f>
        <v>Manager B</v>
      </c>
    </row>
    <row r="143" customFormat="false" ht="15" hidden="false" customHeight="false" outlineLevel="0" collapsed="false">
      <c r="A143" s="0" t="s">
        <v>306</v>
      </c>
      <c r="B143" s="13" t="n">
        <v>43361</v>
      </c>
      <c r="C143" s="13" t="n">
        <v>43366</v>
      </c>
      <c r="D143" s="14" t="s">
        <v>69</v>
      </c>
      <c r="E143" s="14" t="s">
        <v>62</v>
      </c>
      <c r="F143" s="14" t="s">
        <v>63</v>
      </c>
      <c r="G143" s="14" t="s">
        <v>64</v>
      </c>
      <c r="H143" s="14" t="s">
        <v>65</v>
      </c>
      <c r="I143" s="14" t="s">
        <v>78</v>
      </c>
      <c r="J143" s="14" t="s">
        <v>307</v>
      </c>
      <c r="K143" s="15" t="n">
        <v>8.82</v>
      </c>
      <c r="L143" s="0" t="n">
        <v>3</v>
      </c>
      <c r="M143" s="16" t="n">
        <v>0</v>
      </c>
      <c r="N143" s="17" t="n">
        <v>2.3814</v>
      </c>
      <c r="O143" s="0" t="str">
        <f aca="false">TEXT(B143,"YYYY-MM")</f>
        <v>2018-09</v>
      </c>
      <c r="P143" s="18" t="n">
        <f aca="false">IFERROR(N143/K143,0)</f>
        <v>0.27</v>
      </c>
      <c r="Q143" s="0" t="str">
        <f aca="false">IF(M143=0,"No Discount",IF(M143&lt;0.2,"Low (1-19%)",IF(M143&lt;0.4,"Medium (20-39%)","High (40%+)")))</f>
        <v>No Discount</v>
      </c>
      <c r="R143" s="0" t="str">
        <f aca="false">INDEX('Lookup Tables'!$B$2:$B$5,MATCH(F143,'Lookup Tables'!$A$2:$A$5,0))</f>
        <v>Manager D</v>
      </c>
    </row>
    <row r="144" customFormat="false" ht="15" hidden="false" customHeight="false" outlineLevel="0" collapsed="false">
      <c r="A144" s="0" t="s">
        <v>306</v>
      </c>
      <c r="B144" s="13" t="n">
        <v>43361</v>
      </c>
      <c r="C144" s="13" t="n">
        <v>43366</v>
      </c>
      <c r="D144" s="14" t="s">
        <v>69</v>
      </c>
      <c r="E144" s="14" t="s">
        <v>62</v>
      </c>
      <c r="F144" s="14" t="s">
        <v>63</v>
      </c>
      <c r="G144" s="14" t="s">
        <v>64</v>
      </c>
      <c r="H144" s="14" t="s">
        <v>65</v>
      </c>
      <c r="I144" s="14" t="s">
        <v>129</v>
      </c>
      <c r="J144" s="14" t="s">
        <v>308</v>
      </c>
      <c r="K144" s="15" t="n">
        <v>10.86</v>
      </c>
      <c r="L144" s="0" t="n">
        <v>3</v>
      </c>
      <c r="M144" s="16" t="n">
        <v>0</v>
      </c>
      <c r="N144" s="17" t="n">
        <v>5.1042</v>
      </c>
      <c r="O144" s="0" t="str">
        <f aca="false">TEXT(B144,"YYYY-MM")</f>
        <v>2018-09</v>
      </c>
      <c r="P144" s="18" t="n">
        <f aca="false">IFERROR(N144/K144,0)</f>
        <v>0.47</v>
      </c>
      <c r="Q144" s="0" t="str">
        <f aca="false">IF(M144=0,"No Discount",IF(M144&lt;0.2,"Low (1-19%)",IF(M144&lt;0.4,"Medium (20-39%)","High (40%+)")))</f>
        <v>No Discount</v>
      </c>
      <c r="R144" s="0" t="str">
        <f aca="false">INDEX('Lookup Tables'!$B$2:$B$5,MATCH(F144,'Lookup Tables'!$A$2:$A$5,0))</f>
        <v>Manager D</v>
      </c>
    </row>
    <row r="145" customFormat="false" ht="15" hidden="false" customHeight="false" outlineLevel="0" collapsed="false">
      <c r="A145" s="0" t="s">
        <v>306</v>
      </c>
      <c r="B145" s="13" t="n">
        <v>43361</v>
      </c>
      <c r="C145" s="13" t="n">
        <v>43366</v>
      </c>
      <c r="D145" s="14" t="s">
        <v>69</v>
      </c>
      <c r="E145" s="14" t="s">
        <v>62</v>
      </c>
      <c r="F145" s="14" t="s">
        <v>63</v>
      </c>
      <c r="G145" s="14" t="s">
        <v>64</v>
      </c>
      <c r="H145" s="14" t="s">
        <v>65</v>
      </c>
      <c r="I145" s="14" t="s">
        <v>91</v>
      </c>
      <c r="J145" s="14" t="s">
        <v>309</v>
      </c>
      <c r="K145" s="15" t="n">
        <v>143.7</v>
      </c>
      <c r="L145" s="0" t="n">
        <v>3</v>
      </c>
      <c r="M145" s="16" t="n">
        <v>0</v>
      </c>
      <c r="N145" s="17" t="n">
        <v>68.976</v>
      </c>
      <c r="O145" s="0" t="str">
        <f aca="false">TEXT(B145,"YYYY-MM")</f>
        <v>2018-09</v>
      </c>
      <c r="P145" s="18" t="n">
        <f aca="false">IFERROR(N145/K145,0)</f>
        <v>0.48</v>
      </c>
      <c r="Q145" s="0" t="str">
        <f aca="false">IF(M145=0,"No Discount",IF(M145&lt;0.2,"Low (1-19%)",IF(M145&lt;0.4,"Medium (20-39%)","High (40%+)")))</f>
        <v>No Discount</v>
      </c>
      <c r="R145" s="0" t="str">
        <f aca="false">INDEX('Lookup Tables'!$B$2:$B$5,MATCH(F145,'Lookup Tables'!$A$2:$A$5,0))</f>
        <v>Manager D</v>
      </c>
    </row>
    <row r="146" customFormat="false" ht="15" hidden="false" customHeight="false" outlineLevel="0" collapsed="false">
      <c r="A146" s="0" t="s">
        <v>310</v>
      </c>
      <c r="B146" s="13" t="n">
        <v>43456</v>
      </c>
      <c r="C146" s="13" t="n">
        <v>43461</v>
      </c>
      <c r="D146" s="14" t="s">
        <v>69</v>
      </c>
      <c r="E146" s="14" t="s">
        <v>53</v>
      </c>
      <c r="F146" s="14" t="s">
        <v>98</v>
      </c>
      <c r="G146" s="14" t="s">
        <v>311</v>
      </c>
      <c r="H146" s="14" t="s">
        <v>65</v>
      </c>
      <c r="I146" s="14" t="s">
        <v>85</v>
      </c>
      <c r="J146" s="14" t="s">
        <v>312</v>
      </c>
      <c r="K146" s="15" t="n">
        <v>839.43</v>
      </c>
      <c r="L146" s="0" t="n">
        <v>3</v>
      </c>
      <c r="M146" s="16" t="n">
        <v>0</v>
      </c>
      <c r="N146" s="17" t="n">
        <v>218.2518</v>
      </c>
      <c r="O146" s="0" t="str">
        <f aca="false">TEXT(B146,"YYYY-MM")</f>
        <v>2018-12</v>
      </c>
      <c r="P146" s="18" t="n">
        <f aca="false">IFERROR(N146/K146,0)</f>
        <v>0.26</v>
      </c>
      <c r="Q146" s="0" t="str">
        <f aca="false">IF(M146=0,"No Discount",IF(M146&lt;0.2,"Low (1-19%)",IF(M146&lt;0.4,"Medium (20-39%)","High (40%+)")))</f>
        <v>No Discount</v>
      </c>
      <c r="R146" s="0" t="str">
        <f aca="false">INDEX('Lookup Tables'!$B$2:$B$5,MATCH(F146,'Lookup Tables'!$A$2:$A$5,0))</f>
        <v>Manager A</v>
      </c>
    </row>
    <row r="147" customFormat="false" ht="15" hidden="false" customHeight="false" outlineLevel="0" collapsed="false">
      <c r="A147" s="0" t="s">
        <v>313</v>
      </c>
      <c r="B147" s="13" t="n">
        <v>42620</v>
      </c>
      <c r="C147" s="13" t="n">
        <v>42625</v>
      </c>
      <c r="D147" s="14" t="s">
        <v>69</v>
      </c>
      <c r="E147" s="14" t="s">
        <v>53</v>
      </c>
      <c r="F147" s="14" t="s">
        <v>63</v>
      </c>
      <c r="G147" s="14" t="s">
        <v>64</v>
      </c>
      <c r="H147" s="14" t="s">
        <v>65</v>
      </c>
      <c r="I147" s="14" t="s">
        <v>73</v>
      </c>
      <c r="J147" s="14" t="s">
        <v>220</v>
      </c>
      <c r="K147" s="15" t="n">
        <v>671.93</v>
      </c>
      <c r="L147" s="0" t="n">
        <v>7</v>
      </c>
      <c r="M147" s="16" t="n">
        <v>0</v>
      </c>
      <c r="N147" s="17" t="n">
        <v>20.1579</v>
      </c>
      <c r="O147" s="0" t="str">
        <f aca="false">TEXT(B147,"YYYY-MM")</f>
        <v>2016-09</v>
      </c>
      <c r="P147" s="18" t="n">
        <f aca="false">IFERROR(N147/K147,0)</f>
        <v>0.03</v>
      </c>
      <c r="Q147" s="0" t="str">
        <f aca="false">IF(M147=0,"No Discount",IF(M147&lt;0.2,"Low (1-19%)",IF(M147&lt;0.4,"Medium (20-39%)","High (40%+)")))</f>
        <v>No Discount</v>
      </c>
      <c r="R147" s="0" t="str">
        <f aca="false">INDEX('Lookup Tables'!$B$2:$B$5,MATCH(F147,'Lookup Tables'!$A$2:$A$5,0))</f>
        <v>Manager D</v>
      </c>
    </row>
    <row r="148" customFormat="false" ht="15" hidden="false" customHeight="false" outlineLevel="0" collapsed="false">
      <c r="A148" s="0" t="s">
        <v>314</v>
      </c>
      <c r="B148" s="13" t="n">
        <v>42299</v>
      </c>
      <c r="C148" s="13" t="n">
        <v>42305</v>
      </c>
      <c r="D148" s="14" t="s">
        <v>69</v>
      </c>
      <c r="E148" s="14" t="s">
        <v>97</v>
      </c>
      <c r="F148" s="14" t="s">
        <v>117</v>
      </c>
      <c r="G148" s="14" t="s">
        <v>269</v>
      </c>
      <c r="H148" s="14" t="s">
        <v>56</v>
      </c>
      <c r="I148" s="14" t="s">
        <v>76</v>
      </c>
      <c r="J148" s="14" t="s">
        <v>315</v>
      </c>
      <c r="K148" s="15" t="n">
        <v>93.888</v>
      </c>
      <c r="L148" s="0" t="n">
        <v>4</v>
      </c>
      <c r="M148" s="16" t="n">
        <v>0.2</v>
      </c>
      <c r="N148" s="17" t="n">
        <v>12.9096</v>
      </c>
      <c r="O148" s="0" t="str">
        <f aca="false">TEXT(B148,"YYYY-MM")</f>
        <v>2015-10</v>
      </c>
      <c r="P148" s="18" t="n">
        <f aca="false">IFERROR(N148/K148,0)</f>
        <v>0.1375</v>
      </c>
      <c r="Q148" s="0" t="str">
        <f aca="false">IF(M148=0,"No Discount",IF(M148&lt;0.2,"Low (1-19%)",IF(M148&lt;0.4,"Medium (20-39%)","High (40%+)")))</f>
        <v>Medium (20-39%)</v>
      </c>
      <c r="R148" s="0" t="str">
        <f aca="false">INDEX('Lookup Tables'!$B$2:$B$5,MATCH(F148,'Lookup Tables'!$A$2:$A$5,0))</f>
        <v>Manager B</v>
      </c>
    </row>
    <row r="149" customFormat="false" ht="15" hidden="false" customHeight="false" outlineLevel="0" collapsed="false">
      <c r="A149" s="0" t="s">
        <v>316</v>
      </c>
      <c r="B149" s="13" t="n">
        <v>43074</v>
      </c>
      <c r="C149" s="13" t="n">
        <v>43078</v>
      </c>
      <c r="D149" s="14" t="s">
        <v>69</v>
      </c>
      <c r="E149" s="14" t="s">
        <v>62</v>
      </c>
      <c r="F149" s="14" t="s">
        <v>98</v>
      </c>
      <c r="G149" s="14" t="s">
        <v>103</v>
      </c>
      <c r="H149" s="14" t="s">
        <v>80</v>
      </c>
      <c r="I149" s="14" t="s">
        <v>81</v>
      </c>
      <c r="J149" s="14" t="s">
        <v>317</v>
      </c>
      <c r="K149" s="15" t="n">
        <v>384.45</v>
      </c>
      <c r="L149" s="0" t="n">
        <v>11</v>
      </c>
      <c r="M149" s="16" t="n">
        <v>0</v>
      </c>
      <c r="N149" s="17" t="n">
        <v>103.8015</v>
      </c>
      <c r="O149" s="0" t="str">
        <f aca="false">TEXT(B149,"YYYY-MM")</f>
        <v>2017-12</v>
      </c>
      <c r="P149" s="18" t="n">
        <f aca="false">IFERROR(N149/K149,0)</f>
        <v>0.27</v>
      </c>
      <c r="Q149" s="0" t="str">
        <f aca="false">IF(M149=0,"No Discount",IF(M149&lt;0.2,"Low (1-19%)",IF(M149&lt;0.4,"Medium (20-39%)","High (40%+)")))</f>
        <v>No Discount</v>
      </c>
      <c r="R149" s="0" t="str">
        <f aca="false">INDEX('Lookup Tables'!$B$2:$B$5,MATCH(F149,'Lookup Tables'!$A$2:$A$5,0))</f>
        <v>Manager A</v>
      </c>
    </row>
    <row r="150" customFormat="false" ht="15" hidden="false" customHeight="false" outlineLevel="0" collapsed="false">
      <c r="A150" s="0" t="s">
        <v>316</v>
      </c>
      <c r="B150" s="13" t="n">
        <v>43074</v>
      </c>
      <c r="C150" s="13" t="n">
        <v>43078</v>
      </c>
      <c r="D150" s="14" t="s">
        <v>69</v>
      </c>
      <c r="E150" s="14" t="s">
        <v>62</v>
      </c>
      <c r="F150" s="14" t="s">
        <v>98</v>
      </c>
      <c r="G150" s="14" t="s">
        <v>103</v>
      </c>
      <c r="H150" s="14" t="s">
        <v>80</v>
      </c>
      <c r="I150" s="14" t="s">
        <v>81</v>
      </c>
      <c r="J150" s="14" t="s">
        <v>318</v>
      </c>
      <c r="K150" s="15" t="n">
        <v>149.97</v>
      </c>
      <c r="L150" s="0" t="n">
        <v>3</v>
      </c>
      <c r="M150" s="16" t="n">
        <v>0</v>
      </c>
      <c r="N150" s="17" t="n">
        <v>5.9988</v>
      </c>
      <c r="O150" s="0" t="str">
        <f aca="false">TEXT(B150,"YYYY-MM")</f>
        <v>2017-12</v>
      </c>
      <c r="P150" s="18" t="n">
        <f aca="false">IFERROR(N150/K150,0)</f>
        <v>0.04</v>
      </c>
      <c r="Q150" s="0" t="str">
        <f aca="false">IF(M150=0,"No Discount",IF(M150&lt;0.2,"Low (1-19%)",IF(M150&lt;0.4,"Medium (20-39%)","High (40%+)")))</f>
        <v>No Discount</v>
      </c>
      <c r="R150" s="0" t="str">
        <f aca="false">INDEX('Lookup Tables'!$B$2:$B$5,MATCH(F150,'Lookup Tables'!$A$2:$A$5,0))</f>
        <v>Manager A</v>
      </c>
    </row>
    <row r="151" customFormat="false" ht="15" hidden="false" customHeight="false" outlineLevel="0" collapsed="false">
      <c r="A151" s="0" t="s">
        <v>316</v>
      </c>
      <c r="B151" s="13" t="n">
        <v>43074</v>
      </c>
      <c r="C151" s="13" t="n">
        <v>43078</v>
      </c>
      <c r="D151" s="14" t="s">
        <v>69</v>
      </c>
      <c r="E151" s="14" t="s">
        <v>62</v>
      </c>
      <c r="F151" s="14" t="s">
        <v>98</v>
      </c>
      <c r="G151" s="14" t="s">
        <v>103</v>
      </c>
      <c r="H151" s="14" t="s">
        <v>56</v>
      </c>
      <c r="I151" s="14" t="s">
        <v>59</v>
      </c>
      <c r="J151" s="14" t="s">
        <v>60</v>
      </c>
      <c r="K151" s="15" t="n">
        <v>1951.84</v>
      </c>
      <c r="L151" s="0" t="n">
        <v>8</v>
      </c>
      <c r="M151" s="16" t="n">
        <v>0</v>
      </c>
      <c r="N151" s="17" t="n">
        <v>585.552</v>
      </c>
      <c r="O151" s="0" t="str">
        <f aca="false">TEXT(B151,"YYYY-MM")</f>
        <v>2017-12</v>
      </c>
      <c r="P151" s="18" t="n">
        <f aca="false">IFERROR(N151/K151,0)</f>
        <v>0.3</v>
      </c>
      <c r="Q151" s="0" t="str">
        <f aca="false">IF(M151=0,"No Discount",IF(M151&lt;0.2,"Low (1-19%)",IF(M151&lt;0.4,"Medium (20-39%)","High (40%+)")))</f>
        <v>No Discount</v>
      </c>
      <c r="R151" s="0" t="str">
        <f aca="false">INDEX('Lookup Tables'!$B$2:$B$5,MATCH(F151,'Lookup Tables'!$A$2:$A$5,0))</f>
        <v>Manager A</v>
      </c>
    </row>
    <row r="152" customFormat="false" ht="15" hidden="false" customHeight="false" outlineLevel="0" collapsed="false">
      <c r="A152" s="0" t="s">
        <v>316</v>
      </c>
      <c r="B152" s="13" t="n">
        <v>43074</v>
      </c>
      <c r="C152" s="13" t="n">
        <v>43078</v>
      </c>
      <c r="D152" s="14" t="s">
        <v>69</v>
      </c>
      <c r="E152" s="14" t="s">
        <v>62</v>
      </c>
      <c r="F152" s="14" t="s">
        <v>98</v>
      </c>
      <c r="G152" s="14" t="s">
        <v>103</v>
      </c>
      <c r="H152" s="14" t="s">
        <v>65</v>
      </c>
      <c r="I152" s="14" t="s">
        <v>83</v>
      </c>
      <c r="J152" s="14" t="s">
        <v>319</v>
      </c>
      <c r="K152" s="15" t="n">
        <v>171.55</v>
      </c>
      <c r="L152" s="0" t="n">
        <v>5</v>
      </c>
      <c r="M152" s="16" t="n">
        <v>0</v>
      </c>
      <c r="N152" s="17" t="n">
        <v>80.6285</v>
      </c>
      <c r="O152" s="0" t="str">
        <f aca="false">TEXT(B152,"YYYY-MM")</f>
        <v>2017-12</v>
      </c>
      <c r="P152" s="18" t="n">
        <f aca="false">IFERROR(N152/K152,0)</f>
        <v>0.47</v>
      </c>
      <c r="Q152" s="0" t="str">
        <f aca="false">IF(M152=0,"No Discount",IF(M152&lt;0.2,"Low (1-19%)",IF(M152&lt;0.4,"Medium (20-39%)","High (40%+)")))</f>
        <v>No Discount</v>
      </c>
      <c r="R152" s="0" t="str">
        <f aca="false">INDEX('Lookup Tables'!$B$2:$B$5,MATCH(F152,'Lookup Tables'!$A$2:$A$5,0))</f>
        <v>Manager A</v>
      </c>
    </row>
    <row r="153" customFormat="false" ht="15" hidden="false" customHeight="false" outlineLevel="0" collapsed="false">
      <c r="A153" s="0" t="s">
        <v>320</v>
      </c>
      <c r="B153" s="13" t="n">
        <v>42807</v>
      </c>
      <c r="C153" s="13" t="n">
        <v>42810</v>
      </c>
      <c r="D153" s="14" t="s">
        <v>137</v>
      </c>
      <c r="E153" s="14" t="s">
        <v>97</v>
      </c>
      <c r="F153" s="14" t="s">
        <v>63</v>
      </c>
      <c r="G153" s="14" t="s">
        <v>189</v>
      </c>
      <c r="H153" s="14" t="s">
        <v>65</v>
      </c>
      <c r="I153" s="14" t="s">
        <v>85</v>
      </c>
      <c r="J153" s="14" t="s">
        <v>321</v>
      </c>
      <c r="K153" s="15" t="n">
        <v>157.92</v>
      </c>
      <c r="L153" s="0" t="n">
        <v>5</v>
      </c>
      <c r="M153" s="16" t="n">
        <v>0.2</v>
      </c>
      <c r="N153" s="17" t="n">
        <v>17.766</v>
      </c>
      <c r="O153" s="0" t="str">
        <f aca="false">TEXT(B153,"YYYY-MM")</f>
        <v>2017-03</v>
      </c>
      <c r="P153" s="18" t="n">
        <f aca="false">IFERROR(N153/K153,0)</f>
        <v>0.1125</v>
      </c>
      <c r="Q153" s="0" t="str">
        <f aca="false">IF(M153=0,"No Discount",IF(M153&lt;0.2,"Low (1-19%)",IF(M153&lt;0.4,"Medium (20-39%)","High (40%+)")))</f>
        <v>Medium (20-39%)</v>
      </c>
      <c r="R153" s="0" t="str">
        <f aca="false">INDEX('Lookup Tables'!$B$2:$B$5,MATCH(F153,'Lookup Tables'!$A$2:$A$5,0))</f>
        <v>Manager D</v>
      </c>
    </row>
    <row r="154" customFormat="false" ht="15" hidden="false" customHeight="false" outlineLevel="0" collapsed="false">
      <c r="A154" s="0" t="s">
        <v>320</v>
      </c>
      <c r="B154" s="13" t="n">
        <v>42807</v>
      </c>
      <c r="C154" s="13" t="n">
        <v>42810</v>
      </c>
      <c r="D154" s="14" t="s">
        <v>137</v>
      </c>
      <c r="E154" s="14" t="s">
        <v>97</v>
      </c>
      <c r="F154" s="14" t="s">
        <v>63</v>
      </c>
      <c r="G154" s="14" t="s">
        <v>189</v>
      </c>
      <c r="H154" s="14" t="s">
        <v>80</v>
      </c>
      <c r="I154" s="14" t="s">
        <v>81</v>
      </c>
      <c r="J154" s="14" t="s">
        <v>322</v>
      </c>
      <c r="K154" s="15" t="n">
        <v>203.184</v>
      </c>
      <c r="L154" s="0" t="n">
        <v>2</v>
      </c>
      <c r="M154" s="16" t="n">
        <v>0.2</v>
      </c>
      <c r="N154" s="17" t="n">
        <v>15.2388</v>
      </c>
      <c r="O154" s="0" t="str">
        <f aca="false">TEXT(B154,"YYYY-MM")</f>
        <v>2017-03</v>
      </c>
      <c r="P154" s="18" t="n">
        <f aca="false">IFERROR(N154/K154,0)</f>
        <v>0.075</v>
      </c>
      <c r="Q154" s="0" t="str">
        <f aca="false">IF(M154=0,"No Discount",IF(M154&lt;0.2,"Low (1-19%)",IF(M154&lt;0.4,"Medium (20-39%)","High (40%+)")))</f>
        <v>Medium (20-39%)</v>
      </c>
      <c r="R154" s="0" t="str">
        <f aca="false">INDEX('Lookup Tables'!$B$2:$B$5,MATCH(F154,'Lookup Tables'!$A$2:$A$5,0))</f>
        <v>Manager D</v>
      </c>
    </row>
    <row r="155" customFormat="false" ht="15" hidden="false" customHeight="false" outlineLevel="0" collapsed="false">
      <c r="A155" s="0" t="s">
        <v>323</v>
      </c>
      <c r="B155" s="13" t="n">
        <v>42521</v>
      </c>
      <c r="C155" s="13" t="n">
        <v>42523</v>
      </c>
      <c r="D155" s="14" t="s">
        <v>137</v>
      </c>
      <c r="E155" s="14" t="s">
        <v>62</v>
      </c>
      <c r="F155" s="14" t="s">
        <v>63</v>
      </c>
      <c r="G155" s="14" t="s">
        <v>64</v>
      </c>
      <c r="H155" s="14" t="s">
        <v>65</v>
      </c>
      <c r="I155" s="14" t="s">
        <v>91</v>
      </c>
      <c r="J155" s="14" t="s">
        <v>324</v>
      </c>
      <c r="K155" s="15" t="n">
        <v>58.38</v>
      </c>
      <c r="L155" s="0" t="n">
        <v>7</v>
      </c>
      <c r="M155" s="16" t="n">
        <v>0</v>
      </c>
      <c r="N155" s="17" t="n">
        <v>26.271</v>
      </c>
      <c r="O155" s="0" t="str">
        <f aca="false">TEXT(B155,"YYYY-MM")</f>
        <v>2016-05</v>
      </c>
      <c r="P155" s="18" t="n">
        <f aca="false">IFERROR(N155/K155,0)</f>
        <v>0.45</v>
      </c>
      <c r="Q155" s="0" t="str">
        <f aca="false">IF(M155=0,"No Discount",IF(M155&lt;0.2,"Low (1-19%)",IF(M155&lt;0.4,"Medium (20-39%)","High (40%+)")))</f>
        <v>No Discount</v>
      </c>
      <c r="R155" s="0" t="str">
        <f aca="false">INDEX('Lookup Tables'!$B$2:$B$5,MATCH(F155,'Lookup Tables'!$A$2:$A$5,0))</f>
        <v>Manager D</v>
      </c>
    </row>
    <row r="156" customFormat="false" ht="15" hidden="false" customHeight="false" outlineLevel="0" collapsed="false">
      <c r="A156" s="0" t="s">
        <v>323</v>
      </c>
      <c r="B156" s="13" t="n">
        <v>42521</v>
      </c>
      <c r="C156" s="13" t="n">
        <v>42523</v>
      </c>
      <c r="D156" s="14" t="s">
        <v>137</v>
      </c>
      <c r="E156" s="14" t="s">
        <v>62</v>
      </c>
      <c r="F156" s="14" t="s">
        <v>63</v>
      </c>
      <c r="G156" s="14" t="s">
        <v>64</v>
      </c>
      <c r="H156" s="14" t="s">
        <v>65</v>
      </c>
      <c r="I156" s="14" t="s">
        <v>91</v>
      </c>
      <c r="J156" s="14" t="s">
        <v>325</v>
      </c>
      <c r="K156" s="15" t="n">
        <v>105.52</v>
      </c>
      <c r="L156" s="0" t="n">
        <v>4</v>
      </c>
      <c r="M156" s="16" t="n">
        <v>0</v>
      </c>
      <c r="N156" s="17" t="n">
        <v>48.5392</v>
      </c>
      <c r="O156" s="0" t="str">
        <f aca="false">TEXT(B156,"YYYY-MM")</f>
        <v>2016-05</v>
      </c>
      <c r="P156" s="18" t="n">
        <f aca="false">IFERROR(N156/K156,0)</f>
        <v>0.46</v>
      </c>
      <c r="Q156" s="0" t="str">
        <f aca="false">IF(M156=0,"No Discount",IF(M156&lt;0.2,"Low (1-19%)",IF(M156&lt;0.4,"Medium (20-39%)","High (40%+)")))</f>
        <v>No Discount</v>
      </c>
      <c r="R156" s="0" t="str">
        <f aca="false">INDEX('Lookup Tables'!$B$2:$B$5,MATCH(F156,'Lookup Tables'!$A$2:$A$5,0))</f>
        <v>Manager D</v>
      </c>
    </row>
    <row r="157" customFormat="false" ht="15" hidden="false" customHeight="false" outlineLevel="0" collapsed="false">
      <c r="A157" s="0" t="s">
        <v>323</v>
      </c>
      <c r="B157" s="13" t="n">
        <v>42521</v>
      </c>
      <c r="C157" s="13" t="n">
        <v>42523</v>
      </c>
      <c r="D157" s="14" t="s">
        <v>137</v>
      </c>
      <c r="E157" s="14" t="s">
        <v>62</v>
      </c>
      <c r="F157" s="14" t="s">
        <v>63</v>
      </c>
      <c r="G157" s="14" t="s">
        <v>64</v>
      </c>
      <c r="H157" s="14" t="s">
        <v>65</v>
      </c>
      <c r="I157" s="14" t="s">
        <v>73</v>
      </c>
      <c r="J157" s="14" t="s">
        <v>326</v>
      </c>
      <c r="K157" s="15" t="n">
        <v>80.88</v>
      </c>
      <c r="L157" s="0" t="n">
        <v>6</v>
      </c>
      <c r="M157" s="16" t="n">
        <v>0</v>
      </c>
      <c r="N157" s="17" t="n">
        <v>21.0288</v>
      </c>
      <c r="O157" s="0" t="str">
        <f aca="false">TEXT(B157,"YYYY-MM")</f>
        <v>2016-05</v>
      </c>
      <c r="P157" s="18" t="n">
        <f aca="false">IFERROR(N157/K157,0)</f>
        <v>0.26</v>
      </c>
      <c r="Q157" s="0" t="str">
        <f aca="false">IF(M157=0,"No Discount",IF(M157&lt;0.2,"Low (1-19%)",IF(M157&lt;0.4,"Medium (20-39%)","High (40%+)")))</f>
        <v>No Discount</v>
      </c>
      <c r="R157" s="0" t="str">
        <f aca="false">INDEX('Lookup Tables'!$B$2:$B$5,MATCH(F157,'Lookup Tables'!$A$2:$A$5,0))</f>
        <v>Manager D</v>
      </c>
    </row>
    <row r="158" customFormat="false" ht="15" hidden="false" customHeight="false" outlineLevel="0" collapsed="false">
      <c r="A158" s="0" t="s">
        <v>327</v>
      </c>
      <c r="B158" s="13" t="n">
        <v>42518</v>
      </c>
      <c r="C158" s="13" t="n">
        <v>42524</v>
      </c>
      <c r="D158" s="14" t="s">
        <v>69</v>
      </c>
      <c r="E158" s="14" t="s">
        <v>97</v>
      </c>
      <c r="F158" s="14" t="s">
        <v>63</v>
      </c>
      <c r="G158" s="14" t="s">
        <v>94</v>
      </c>
      <c r="H158" s="14" t="s">
        <v>65</v>
      </c>
      <c r="I158" s="14" t="s">
        <v>78</v>
      </c>
      <c r="J158" s="14" t="s">
        <v>328</v>
      </c>
      <c r="K158" s="15" t="n">
        <v>6.63</v>
      </c>
      <c r="L158" s="0" t="n">
        <v>3</v>
      </c>
      <c r="M158" s="16" t="n">
        <v>0</v>
      </c>
      <c r="N158" s="17" t="n">
        <v>1.7901</v>
      </c>
      <c r="O158" s="0" t="str">
        <f aca="false">TEXT(B158,"YYYY-MM")</f>
        <v>2016-05</v>
      </c>
      <c r="P158" s="18" t="n">
        <f aca="false">IFERROR(N158/K158,0)</f>
        <v>0.27</v>
      </c>
      <c r="Q158" s="0" t="str">
        <f aca="false">IF(M158=0,"No Discount",IF(M158&lt;0.2,"Low (1-19%)",IF(M158&lt;0.4,"Medium (20-39%)","High (40%+)")))</f>
        <v>No Discount</v>
      </c>
      <c r="R158" s="0" t="str">
        <f aca="false">INDEX('Lookup Tables'!$B$2:$B$5,MATCH(F158,'Lookup Tables'!$A$2:$A$5,0))</f>
        <v>Manager D</v>
      </c>
    </row>
    <row r="159" customFormat="false" ht="15" hidden="false" customHeight="false" outlineLevel="0" collapsed="false">
      <c r="A159" s="0" t="s">
        <v>329</v>
      </c>
      <c r="B159" s="13" t="n">
        <v>42064</v>
      </c>
      <c r="C159" s="13" t="n">
        <v>42069</v>
      </c>
      <c r="D159" s="14" t="s">
        <v>52</v>
      </c>
      <c r="E159" s="14" t="s">
        <v>53</v>
      </c>
      <c r="F159" s="14" t="s">
        <v>63</v>
      </c>
      <c r="G159" s="14" t="s">
        <v>94</v>
      </c>
      <c r="H159" s="14" t="s">
        <v>56</v>
      </c>
      <c r="I159" s="14" t="s">
        <v>59</v>
      </c>
      <c r="J159" s="14" t="s">
        <v>284</v>
      </c>
      <c r="K159" s="15" t="n">
        <v>457.568</v>
      </c>
      <c r="L159" s="0" t="n">
        <v>2</v>
      </c>
      <c r="M159" s="16" t="n">
        <v>0.2</v>
      </c>
      <c r="N159" s="17" t="n">
        <v>51.4764</v>
      </c>
      <c r="O159" s="0" t="str">
        <f aca="false">TEXT(B159,"YYYY-MM")</f>
        <v>2015-03</v>
      </c>
      <c r="P159" s="18" t="n">
        <f aca="false">IFERROR(N159/K159,0)</f>
        <v>0.1125</v>
      </c>
      <c r="Q159" s="0" t="str">
        <f aca="false">IF(M159=0,"No Discount",IF(M159&lt;0.2,"Low (1-19%)",IF(M159&lt;0.4,"Medium (20-39%)","High (40%+)")))</f>
        <v>Medium (20-39%)</v>
      </c>
      <c r="R159" s="0" t="str">
        <f aca="false">INDEX('Lookup Tables'!$B$2:$B$5,MATCH(F159,'Lookup Tables'!$A$2:$A$5,0))</f>
        <v>Manager D</v>
      </c>
    </row>
    <row r="160" customFormat="false" ht="15" hidden="false" customHeight="false" outlineLevel="0" collapsed="false">
      <c r="A160" s="0" t="s">
        <v>330</v>
      </c>
      <c r="B160" s="13" t="n">
        <v>43059</v>
      </c>
      <c r="C160" s="13" t="n">
        <v>43063</v>
      </c>
      <c r="D160" s="14" t="s">
        <v>69</v>
      </c>
      <c r="E160" s="14" t="s">
        <v>53</v>
      </c>
      <c r="F160" s="14" t="s">
        <v>98</v>
      </c>
      <c r="G160" s="14" t="s">
        <v>331</v>
      </c>
      <c r="H160" s="14" t="s">
        <v>65</v>
      </c>
      <c r="I160" s="14" t="s">
        <v>66</v>
      </c>
      <c r="J160" s="14" t="s">
        <v>332</v>
      </c>
      <c r="K160" s="15" t="n">
        <v>14.62</v>
      </c>
      <c r="L160" s="0" t="n">
        <v>2</v>
      </c>
      <c r="M160" s="16" t="n">
        <v>0</v>
      </c>
      <c r="N160" s="17" t="n">
        <v>6.8714</v>
      </c>
      <c r="O160" s="0" t="str">
        <f aca="false">TEXT(B160,"YYYY-MM")</f>
        <v>2017-11</v>
      </c>
      <c r="P160" s="18" t="n">
        <f aca="false">IFERROR(N160/K160,0)</f>
        <v>0.47</v>
      </c>
      <c r="Q160" s="0" t="str">
        <f aca="false">IF(M160=0,"No Discount",IF(M160&lt;0.2,"Low (1-19%)",IF(M160&lt;0.4,"Medium (20-39%)","High (40%+)")))</f>
        <v>No Discount</v>
      </c>
      <c r="R160" s="0" t="str">
        <f aca="false">INDEX('Lookup Tables'!$B$2:$B$5,MATCH(F160,'Lookup Tables'!$A$2:$A$5,0))</f>
        <v>Manager A</v>
      </c>
    </row>
    <row r="161" customFormat="false" ht="15" hidden="false" customHeight="false" outlineLevel="0" collapsed="false">
      <c r="A161" s="0" t="s">
        <v>330</v>
      </c>
      <c r="B161" s="13" t="n">
        <v>43059</v>
      </c>
      <c r="C161" s="13" t="n">
        <v>43063</v>
      </c>
      <c r="D161" s="14" t="s">
        <v>69</v>
      </c>
      <c r="E161" s="14" t="s">
        <v>53</v>
      </c>
      <c r="F161" s="14" t="s">
        <v>98</v>
      </c>
      <c r="G161" s="14" t="s">
        <v>331</v>
      </c>
      <c r="H161" s="14" t="s">
        <v>80</v>
      </c>
      <c r="I161" s="14" t="s">
        <v>81</v>
      </c>
      <c r="J161" s="14" t="s">
        <v>333</v>
      </c>
      <c r="K161" s="15" t="n">
        <v>944.93</v>
      </c>
      <c r="L161" s="0" t="n">
        <v>7</v>
      </c>
      <c r="M161" s="16" t="n">
        <v>0</v>
      </c>
      <c r="N161" s="17" t="n">
        <v>236.2325</v>
      </c>
      <c r="O161" s="0" t="str">
        <f aca="false">TEXT(B161,"YYYY-MM")</f>
        <v>2017-11</v>
      </c>
      <c r="P161" s="18" t="n">
        <f aca="false">IFERROR(N161/K161,0)</f>
        <v>0.25</v>
      </c>
      <c r="Q161" s="0" t="str">
        <f aca="false">IF(M161=0,"No Discount",IF(M161&lt;0.2,"Low (1-19%)",IF(M161&lt;0.4,"Medium (20-39%)","High (40%+)")))</f>
        <v>No Discount</v>
      </c>
      <c r="R161" s="0" t="str">
        <f aca="false">INDEX('Lookup Tables'!$B$2:$B$5,MATCH(F161,'Lookup Tables'!$A$2:$A$5,0))</f>
        <v>Manager A</v>
      </c>
    </row>
    <row r="162" customFormat="false" ht="15" hidden="false" customHeight="false" outlineLevel="0" collapsed="false">
      <c r="A162" s="0" t="s">
        <v>334</v>
      </c>
      <c r="B162" s="13" t="n">
        <v>42866</v>
      </c>
      <c r="C162" s="13" t="n">
        <v>42867</v>
      </c>
      <c r="D162" s="14" t="s">
        <v>137</v>
      </c>
      <c r="E162" s="14" t="s">
        <v>53</v>
      </c>
      <c r="F162" s="14" t="s">
        <v>63</v>
      </c>
      <c r="G162" s="14" t="s">
        <v>64</v>
      </c>
      <c r="H162" s="14" t="s">
        <v>65</v>
      </c>
      <c r="I162" s="14" t="s">
        <v>91</v>
      </c>
      <c r="J162" s="14" t="s">
        <v>335</v>
      </c>
      <c r="K162" s="15" t="n">
        <v>5.98</v>
      </c>
      <c r="L162" s="0" t="n">
        <v>1</v>
      </c>
      <c r="M162" s="16" t="n">
        <v>0</v>
      </c>
      <c r="N162" s="17" t="n">
        <v>2.691</v>
      </c>
      <c r="O162" s="0" t="str">
        <f aca="false">TEXT(B162,"YYYY-MM")</f>
        <v>2017-05</v>
      </c>
      <c r="P162" s="18" t="n">
        <f aca="false">IFERROR(N162/K162,0)</f>
        <v>0.45</v>
      </c>
      <c r="Q162" s="0" t="str">
        <f aca="false">IF(M162=0,"No Discount",IF(M162&lt;0.2,"Low (1-19%)",IF(M162&lt;0.4,"Medium (20-39%)","High (40%+)")))</f>
        <v>No Discount</v>
      </c>
      <c r="R162" s="0" t="str">
        <f aca="false">INDEX('Lookup Tables'!$B$2:$B$5,MATCH(F162,'Lookup Tables'!$A$2:$A$5,0))</f>
        <v>Manager D</v>
      </c>
    </row>
    <row r="163" customFormat="false" ht="15" hidden="false" customHeight="false" outlineLevel="0" collapsed="false">
      <c r="A163" s="0" t="s">
        <v>336</v>
      </c>
      <c r="B163" s="13" t="n">
        <v>42732</v>
      </c>
      <c r="C163" s="13" t="n">
        <v>42735</v>
      </c>
      <c r="D163" s="14" t="s">
        <v>52</v>
      </c>
      <c r="E163" s="14" t="s">
        <v>53</v>
      </c>
      <c r="F163" s="14" t="s">
        <v>117</v>
      </c>
      <c r="G163" s="14" t="s">
        <v>118</v>
      </c>
      <c r="H163" s="14" t="s">
        <v>80</v>
      </c>
      <c r="I163" s="14" t="s">
        <v>123</v>
      </c>
      <c r="J163" s="14" t="s">
        <v>337</v>
      </c>
      <c r="K163" s="15" t="n">
        <v>54.384</v>
      </c>
      <c r="L163" s="0" t="n">
        <v>2</v>
      </c>
      <c r="M163" s="16" t="n">
        <v>0.2</v>
      </c>
      <c r="N163" s="17" t="n">
        <v>1.3596</v>
      </c>
      <c r="O163" s="0" t="str">
        <f aca="false">TEXT(B163,"YYYY-MM")</f>
        <v>2016-12</v>
      </c>
      <c r="P163" s="18" t="n">
        <f aca="false">IFERROR(N163/K163,0)</f>
        <v>0.025</v>
      </c>
      <c r="Q163" s="0" t="str">
        <f aca="false">IF(M163=0,"No Discount",IF(M163&lt;0.2,"Low (1-19%)",IF(M163&lt;0.4,"Medium (20-39%)","High (40%+)")))</f>
        <v>Medium (20-39%)</v>
      </c>
      <c r="R163" s="0" t="str">
        <f aca="false">INDEX('Lookup Tables'!$B$2:$B$5,MATCH(F163,'Lookup Tables'!$A$2:$A$5,0))</f>
        <v>Manager B</v>
      </c>
    </row>
    <row r="164" customFormat="false" ht="15" hidden="false" customHeight="false" outlineLevel="0" collapsed="false">
      <c r="A164" s="0" t="s">
        <v>338</v>
      </c>
      <c r="B164" s="13" t="n">
        <v>43055</v>
      </c>
      <c r="C164" s="13" t="n">
        <v>43059</v>
      </c>
      <c r="D164" s="14" t="s">
        <v>69</v>
      </c>
      <c r="E164" s="14" t="s">
        <v>53</v>
      </c>
      <c r="F164" s="14" t="s">
        <v>63</v>
      </c>
      <c r="G164" s="14" t="s">
        <v>339</v>
      </c>
      <c r="H164" s="14" t="s">
        <v>65</v>
      </c>
      <c r="I164" s="14" t="s">
        <v>129</v>
      </c>
      <c r="J164" s="14" t="s">
        <v>340</v>
      </c>
      <c r="K164" s="15" t="n">
        <v>28.4</v>
      </c>
      <c r="L164" s="0" t="n">
        <v>5</v>
      </c>
      <c r="M164" s="16" t="n">
        <v>0</v>
      </c>
      <c r="N164" s="17" t="n">
        <v>13.348</v>
      </c>
      <c r="O164" s="0" t="str">
        <f aca="false">TEXT(B164,"YYYY-MM")</f>
        <v>2017-11</v>
      </c>
      <c r="P164" s="18" t="n">
        <f aca="false">IFERROR(N164/K164,0)</f>
        <v>0.47</v>
      </c>
      <c r="Q164" s="0" t="str">
        <f aca="false">IF(M164=0,"No Discount",IF(M164&lt;0.2,"Low (1-19%)",IF(M164&lt;0.4,"Medium (20-39%)","High (40%+)")))</f>
        <v>No Discount</v>
      </c>
      <c r="R164" s="0" t="str">
        <f aca="false">INDEX('Lookup Tables'!$B$2:$B$5,MATCH(F164,'Lookup Tables'!$A$2:$A$5,0))</f>
        <v>Manager D</v>
      </c>
    </row>
    <row r="165" customFormat="false" ht="15" hidden="false" customHeight="false" outlineLevel="0" collapsed="false">
      <c r="A165" s="0" t="s">
        <v>341</v>
      </c>
      <c r="B165" s="13" t="n">
        <v>43046</v>
      </c>
      <c r="C165" s="13" t="n">
        <v>43050</v>
      </c>
      <c r="D165" s="14" t="s">
        <v>69</v>
      </c>
      <c r="E165" s="14" t="s">
        <v>53</v>
      </c>
      <c r="F165" s="14" t="s">
        <v>63</v>
      </c>
      <c r="G165" s="14" t="s">
        <v>94</v>
      </c>
      <c r="H165" s="14" t="s">
        <v>65</v>
      </c>
      <c r="I165" s="14" t="s">
        <v>83</v>
      </c>
      <c r="J165" s="14" t="s">
        <v>342</v>
      </c>
      <c r="K165" s="15" t="n">
        <v>27.68</v>
      </c>
      <c r="L165" s="0" t="n">
        <v>2</v>
      </c>
      <c r="M165" s="16" t="n">
        <v>0.2</v>
      </c>
      <c r="N165" s="17" t="n">
        <v>9.688</v>
      </c>
      <c r="O165" s="0" t="str">
        <f aca="false">TEXT(B165,"YYYY-MM")</f>
        <v>2017-11</v>
      </c>
      <c r="P165" s="18" t="n">
        <f aca="false">IFERROR(N165/K165,0)</f>
        <v>0.35</v>
      </c>
      <c r="Q165" s="0" t="str">
        <f aca="false">IF(M165=0,"No Discount",IF(M165&lt;0.2,"Low (1-19%)",IF(M165&lt;0.4,"Medium (20-39%)","High (40%+)")))</f>
        <v>Medium (20-39%)</v>
      </c>
      <c r="R165" s="0" t="str">
        <f aca="false">INDEX('Lookup Tables'!$B$2:$B$5,MATCH(F165,'Lookup Tables'!$A$2:$A$5,0))</f>
        <v>Manager D</v>
      </c>
    </row>
    <row r="166" customFormat="false" ht="15" hidden="false" customHeight="false" outlineLevel="0" collapsed="false">
      <c r="A166" s="0" t="s">
        <v>343</v>
      </c>
      <c r="B166" s="13" t="n">
        <v>42255</v>
      </c>
      <c r="C166" s="13" t="n">
        <v>42259</v>
      </c>
      <c r="D166" s="14" t="s">
        <v>69</v>
      </c>
      <c r="E166" s="14" t="s">
        <v>53</v>
      </c>
      <c r="F166" s="14" t="s">
        <v>98</v>
      </c>
      <c r="G166" s="14" t="s">
        <v>99</v>
      </c>
      <c r="H166" s="14" t="s">
        <v>65</v>
      </c>
      <c r="I166" s="14" t="s">
        <v>78</v>
      </c>
      <c r="J166" s="14" t="s">
        <v>344</v>
      </c>
      <c r="K166" s="15" t="n">
        <v>9.936</v>
      </c>
      <c r="L166" s="0" t="n">
        <v>3</v>
      </c>
      <c r="M166" s="16" t="n">
        <v>0.2</v>
      </c>
      <c r="N166" s="17" t="n">
        <v>2.7324</v>
      </c>
      <c r="O166" s="0" t="str">
        <f aca="false">TEXT(B166,"YYYY-MM")</f>
        <v>2015-09</v>
      </c>
      <c r="P166" s="18" t="n">
        <f aca="false">IFERROR(N166/K166,0)</f>
        <v>0.275</v>
      </c>
      <c r="Q166" s="0" t="str">
        <f aca="false">IF(M166=0,"No Discount",IF(M166&lt;0.2,"Low (1-19%)",IF(M166&lt;0.4,"Medium (20-39%)","High (40%+)")))</f>
        <v>Medium (20-39%)</v>
      </c>
      <c r="R166" s="0" t="str">
        <f aca="false">INDEX('Lookup Tables'!$B$2:$B$5,MATCH(F166,'Lookup Tables'!$A$2:$A$5,0))</f>
        <v>Manager A</v>
      </c>
    </row>
    <row r="167" customFormat="false" ht="15" hidden="false" customHeight="false" outlineLevel="0" collapsed="false">
      <c r="A167" s="0" t="s">
        <v>343</v>
      </c>
      <c r="B167" s="13" t="n">
        <v>42255</v>
      </c>
      <c r="C167" s="13" t="n">
        <v>42259</v>
      </c>
      <c r="D167" s="14" t="s">
        <v>69</v>
      </c>
      <c r="E167" s="14" t="s">
        <v>53</v>
      </c>
      <c r="F167" s="14" t="s">
        <v>98</v>
      </c>
      <c r="G167" s="14" t="s">
        <v>99</v>
      </c>
      <c r="H167" s="14" t="s">
        <v>80</v>
      </c>
      <c r="I167" s="14" t="s">
        <v>345</v>
      </c>
      <c r="J167" s="14" t="s">
        <v>346</v>
      </c>
      <c r="K167" s="15" t="n">
        <v>8159.952</v>
      </c>
      <c r="L167" s="0" t="n">
        <v>8</v>
      </c>
      <c r="M167" s="16" t="n">
        <v>0.4</v>
      </c>
      <c r="N167" s="17" t="n">
        <v>-1359.992</v>
      </c>
      <c r="O167" s="0" t="str">
        <f aca="false">TEXT(B167,"YYYY-MM")</f>
        <v>2015-09</v>
      </c>
      <c r="P167" s="18" t="n">
        <f aca="false">IFERROR(N167/K167,0)</f>
        <v>-0.166666666666667</v>
      </c>
      <c r="Q167" s="0" t="str">
        <f aca="false">IF(M167=0,"No Discount",IF(M167&lt;0.2,"Low (1-19%)",IF(M167&lt;0.4,"Medium (20-39%)","High (40%+)")))</f>
        <v>High (40%+)</v>
      </c>
      <c r="R167" s="0" t="str">
        <f aca="false">INDEX('Lookup Tables'!$B$2:$B$5,MATCH(F167,'Lookup Tables'!$A$2:$A$5,0))</f>
        <v>Manager A</v>
      </c>
    </row>
    <row r="168" customFormat="false" ht="15" hidden="false" customHeight="false" outlineLevel="0" collapsed="false">
      <c r="A168" s="0" t="s">
        <v>343</v>
      </c>
      <c r="B168" s="13" t="n">
        <v>42255</v>
      </c>
      <c r="C168" s="13" t="n">
        <v>42259</v>
      </c>
      <c r="D168" s="14" t="s">
        <v>69</v>
      </c>
      <c r="E168" s="14" t="s">
        <v>53</v>
      </c>
      <c r="F168" s="14" t="s">
        <v>98</v>
      </c>
      <c r="G168" s="14" t="s">
        <v>99</v>
      </c>
      <c r="H168" s="14" t="s">
        <v>65</v>
      </c>
      <c r="I168" s="14" t="s">
        <v>73</v>
      </c>
      <c r="J168" s="14" t="s">
        <v>347</v>
      </c>
      <c r="K168" s="15" t="n">
        <v>275.928</v>
      </c>
      <c r="L168" s="0" t="n">
        <v>3</v>
      </c>
      <c r="M168" s="16" t="n">
        <v>0.2</v>
      </c>
      <c r="N168" s="17" t="n">
        <v>-58.6347</v>
      </c>
      <c r="O168" s="0" t="str">
        <f aca="false">TEXT(B168,"YYYY-MM")</f>
        <v>2015-09</v>
      </c>
      <c r="P168" s="18" t="n">
        <f aca="false">IFERROR(N168/K168,0)</f>
        <v>-0.2125</v>
      </c>
      <c r="Q168" s="0" t="str">
        <f aca="false">IF(M168=0,"No Discount",IF(M168&lt;0.2,"Low (1-19%)",IF(M168&lt;0.4,"Medium (20-39%)","High (40%+)")))</f>
        <v>Medium (20-39%)</v>
      </c>
      <c r="R168" s="0" t="str">
        <f aca="false">INDEX('Lookup Tables'!$B$2:$B$5,MATCH(F168,'Lookup Tables'!$A$2:$A$5,0))</f>
        <v>Manager A</v>
      </c>
    </row>
    <row r="169" customFormat="false" ht="15" hidden="false" customHeight="false" outlineLevel="0" collapsed="false">
      <c r="A169" s="0" t="s">
        <v>343</v>
      </c>
      <c r="B169" s="13" t="n">
        <v>42255</v>
      </c>
      <c r="C169" s="13" t="n">
        <v>42259</v>
      </c>
      <c r="D169" s="14" t="s">
        <v>69</v>
      </c>
      <c r="E169" s="14" t="s">
        <v>53</v>
      </c>
      <c r="F169" s="14" t="s">
        <v>98</v>
      </c>
      <c r="G169" s="14" t="s">
        <v>99</v>
      </c>
      <c r="H169" s="14" t="s">
        <v>56</v>
      </c>
      <c r="I169" s="14" t="s">
        <v>59</v>
      </c>
      <c r="J169" s="14" t="s">
        <v>348</v>
      </c>
      <c r="K169" s="15" t="n">
        <v>1740.06</v>
      </c>
      <c r="L169" s="0" t="n">
        <v>9</v>
      </c>
      <c r="M169" s="16" t="n">
        <v>0.3</v>
      </c>
      <c r="N169" s="17" t="n">
        <v>-24.858</v>
      </c>
      <c r="O169" s="0" t="str">
        <f aca="false">TEXT(B169,"YYYY-MM")</f>
        <v>2015-09</v>
      </c>
      <c r="P169" s="18" t="n">
        <f aca="false">IFERROR(N169/K169,0)</f>
        <v>-0.0142857142857143</v>
      </c>
      <c r="Q169" s="0" t="str">
        <f aca="false">IF(M169=0,"No Discount",IF(M169&lt;0.2,"Low (1-19%)",IF(M169&lt;0.4,"Medium (20-39%)","High (40%+)")))</f>
        <v>Medium (20-39%)</v>
      </c>
      <c r="R169" s="0" t="str">
        <f aca="false">INDEX('Lookup Tables'!$B$2:$B$5,MATCH(F169,'Lookup Tables'!$A$2:$A$5,0))</f>
        <v>Manager A</v>
      </c>
    </row>
    <row r="170" customFormat="false" ht="15" hidden="false" customHeight="false" outlineLevel="0" collapsed="false">
      <c r="A170" s="0" t="s">
        <v>343</v>
      </c>
      <c r="B170" s="13" t="n">
        <v>42255</v>
      </c>
      <c r="C170" s="13" t="n">
        <v>42259</v>
      </c>
      <c r="D170" s="14" t="s">
        <v>69</v>
      </c>
      <c r="E170" s="14" t="s">
        <v>53</v>
      </c>
      <c r="F170" s="14" t="s">
        <v>98</v>
      </c>
      <c r="G170" s="14" t="s">
        <v>99</v>
      </c>
      <c r="H170" s="14" t="s">
        <v>65</v>
      </c>
      <c r="I170" s="14" t="s">
        <v>78</v>
      </c>
      <c r="J170" s="14" t="s">
        <v>349</v>
      </c>
      <c r="K170" s="15" t="n">
        <v>32.064</v>
      </c>
      <c r="L170" s="0" t="n">
        <v>6</v>
      </c>
      <c r="M170" s="16" t="n">
        <v>0.2</v>
      </c>
      <c r="N170" s="17" t="n">
        <v>6.8136</v>
      </c>
      <c r="O170" s="0" t="str">
        <f aca="false">TEXT(B170,"YYYY-MM")</f>
        <v>2015-09</v>
      </c>
      <c r="P170" s="18" t="n">
        <f aca="false">IFERROR(N170/K170,0)</f>
        <v>0.2125</v>
      </c>
      <c r="Q170" s="0" t="str">
        <f aca="false">IF(M170=0,"No Discount",IF(M170&lt;0.2,"Low (1-19%)",IF(M170&lt;0.4,"Medium (20-39%)","High (40%+)")))</f>
        <v>Medium (20-39%)</v>
      </c>
      <c r="R170" s="0" t="str">
        <f aca="false">INDEX('Lookup Tables'!$B$2:$B$5,MATCH(F170,'Lookup Tables'!$A$2:$A$5,0))</f>
        <v>Manager A</v>
      </c>
    </row>
    <row r="171" customFormat="false" ht="15" hidden="false" customHeight="false" outlineLevel="0" collapsed="false">
      <c r="A171" s="0" t="s">
        <v>343</v>
      </c>
      <c r="B171" s="13" t="n">
        <v>42255</v>
      </c>
      <c r="C171" s="13" t="n">
        <v>42259</v>
      </c>
      <c r="D171" s="14" t="s">
        <v>69</v>
      </c>
      <c r="E171" s="14" t="s">
        <v>53</v>
      </c>
      <c r="F171" s="14" t="s">
        <v>98</v>
      </c>
      <c r="G171" s="14" t="s">
        <v>99</v>
      </c>
      <c r="H171" s="14" t="s">
        <v>65</v>
      </c>
      <c r="I171" s="14" t="s">
        <v>85</v>
      </c>
      <c r="J171" s="14" t="s">
        <v>350</v>
      </c>
      <c r="K171" s="15" t="n">
        <v>177.98</v>
      </c>
      <c r="L171" s="0" t="n">
        <v>5</v>
      </c>
      <c r="M171" s="16" t="n">
        <v>0.8</v>
      </c>
      <c r="N171" s="17" t="n">
        <v>-453.849</v>
      </c>
      <c r="O171" s="0" t="str">
        <f aca="false">TEXT(B171,"YYYY-MM")</f>
        <v>2015-09</v>
      </c>
      <c r="P171" s="18" t="n">
        <f aca="false">IFERROR(N171/K171,0)</f>
        <v>-2.55</v>
      </c>
      <c r="Q171" s="0" t="str">
        <f aca="false">IF(M171=0,"No Discount",IF(M171&lt;0.2,"Low (1-19%)",IF(M171&lt;0.4,"Medium (20-39%)","High (40%+)")))</f>
        <v>High (40%+)</v>
      </c>
      <c r="R171" s="0" t="str">
        <f aca="false">INDEX('Lookup Tables'!$B$2:$B$5,MATCH(F171,'Lookup Tables'!$A$2:$A$5,0))</f>
        <v>Manager A</v>
      </c>
    </row>
    <row r="172" customFormat="false" ht="15" hidden="false" customHeight="false" outlineLevel="0" collapsed="false">
      <c r="A172" s="0" t="s">
        <v>343</v>
      </c>
      <c r="B172" s="13" t="n">
        <v>42255</v>
      </c>
      <c r="C172" s="13" t="n">
        <v>42259</v>
      </c>
      <c r="D172" s="14" t="s">
        <v>69</v>
      </c>
      <c r="E172" s="14" t="s">
        <v>53</v>
      </c>
      <c r="F172" s="14" t="s">
        <v>98</v>
      </c>
      <c r="G172" s="14" t="s">
        <v>99</v>
      </c>
      <c r="H172" s="14" t="s">
        <v>80</v>
      </c>
      <c r="I172" s="14" t="s">
        <v>81</v>
      </c>
      <c r="J172" s="14" t="s">
        <v>351</v>
      </c>
      <c r="K172" s="15" t="n">
        <v>143.976</v>
      </c>
      <c r="L172" s="0" t="n">
        <v>3</v>
      </c>
      <c r="M172" s="16" t="n">
        <v>0.2</v>
      </c>
      <c r="N172" s="17" t="n">
        <v>8.9985</v>
      </c>
      <c r="O172" s="0" t="str">
        <f aca="false">TEXT(B172,"YYYY-MM")</f>
        <v>2015-09</v>
      </c>
      <c r="P172" s="18" t="n">
        <f aca="false">IFERROR(N172/K172,0)</f>
        <v>0.0625</v>
      </c>
      <c r="Q172" s="0" t="str">
        <f aca="false">IF(M172=0,"No Discount",IF(M172&lt;0.2,"Low (1-19%)",IF(M172&lt;0.4,"Medium (20-39%)","High (40%+)")))</f>
        <v>Medium (20-39%)</v>
      </c>
      <c r="R172" s="0" t="str">
        <f aca="false">INDEX('Lookup Tables'!$B$2:$B$5,MATCH(F172,'Lookup Tables'!$A$2:$A$5,0))</f>
        <v>Manager A</v>
      </c>
    </row>
    <row r="173" customFormat="false" ht="15" hidden="false" customHeight="false" outlineLevel="0" collapsed="false">
      <c r="A173" s="0" t="s">
        <v>352</v>
      </c>
      <c r="B173" s="13" t="n">
        <v>42221</v>
      </c>
      <c r="C173" s="13" t="n">
        <v>42225</v>
      </c>
      <c r="D173" s="14" t="s">
        <v>69</v>
      </c>
      <c r="E173" s="14" t="s">
        <v>53</v>
      </c>
      <c r="F173" s="14" t="s">
        <v>63</v>
      </c>
      <c r="G173" s="14" t="s">
        <v>64</v>
      </c>
      <c r="H173" s="14" t="s">
        <v>65</v>
      </c>
      <c r="I173" s="14" t="s">
        <v>91</v>
      </c>
      <c r="J173" s="14" t="s">
        <v>353</v>
      </c>
      <c r="K173" s="15" t="n">
        <v>20.94</v>
      </c>
      <c r="L173" s="0" t="n">
        <v>3</v>
      </c>
      <c r="M173" s="16" t="n">
        <v>0</v>
      </c>
      <c r="N173" s="17" t="n">
        <v>9.8418</v>
      </c>
      <c r="O173" s="0" t="str">
        <f aca="false">TEXT(B173,"YYYY-MM")</f>
        <v>2015-08</v>
      </c>
      <c r="P173" s="18" t="n">
        <f aca="false">IFERROR(N173/K173,0)</f>
        <v>0.47</v>
      </c>
      <c r="Q173" s="0" t="str">
        <f aca="false">IF(M173=0,"No Discount",IF(M173&lt;0.2,"Low (1-19%)",IF(M173&lt;0.4,"Medium (20-39%)","High (40%+)")))</f>
        <v>No Discount</v>
      </c>
      <c r="R173" s="0" t="str">
        <f aca="false">INDEX('Lookup Tables'!$B$2:$B$5,MATCH(F173,'Lookup Tables'!$A$2:$A$5,0))</f>
        <v>Manager D</v>
      </c>
    </row>
    <row r="174" customFormat="false" ht="15" hidden="false" customHeight="false" outlineLevel="0" collapsed="false">
      <c r="A174" s="0" t="s">
        <v>352</v>
      </c>
      <c r="B174" s="13" t="n">
        <v>42221</v>
      </c>
      <c r="C174" s="13" t="n">
        <v>42225</v>
      </c>
      <c r="D174" s="14" t="s">
        <v>69</v>
      </c>
      <c r="E174" s="14" t="s">
        <v>53</v>
      </c>
      <c r="F174" s="14" t="s">
        <v>63</v>
      </c>
      <c r="G174" s="14" t="s">
        <v>64</v>
      </c>
      <c r="H174" s="14" t="s">
        <v>65</v>
      </c>
      <c r="I174" s="14" t="s">
        <v>91</v>
      </c>
      <c r="J174" s="14" t="s">
        <v>354</v>
      </c>
      <c r="K174" s="15" t="n">
        <v>110.96</v>
      </c>
      <c r="L174" s="0" t="n">
        <v>2</v>
      </c>
      <c r="M174" s="16" t="n">
        <v>0</v>
      </c>
      <c r="N174" s="17" t="n">
        <v>53.2608</v>
      </c>
      <c r="O174" s="0" t="str">
        <f aca="false">TEXT(B174,"YYYY-MM")</f>
        <v>2015-08</v>
      </c>
      <c r="P174" s="18" t="n">
        <f aca="false">IFERROR(N174/K174,0)</f>
        <v>0.48</v>
      </c>
      <c r="Q174" s="0" t="str">
        <f aca="false">IF(M174=0,"No Discount",IF(M174&lt;0.2,"Low (1-19%)",IF(M174&lt;0.4,"Medium (20-39%)","High (40%+)")))</f>
        <v>No Discount</v>
      </c>
      <c r="R174" s="0" t="str">
        <f aca="false">INDEX('Lookup Tables'!$B$2:$B$5,MATCH(F174,'Lookup Tables'!$A$2:$A$5,0))</f>
        <v>Manager D</v>
      </c>
    </row>
    <row r="175" customFormat="false" ht="15" hidden="false" customHeight="false" outlineLevel="0" collapsed="false">
      <c r="A175" s="0" t="s">
        <v>352</v>
      </c>
      <c r="B175" s="13" t="n">
        <v>42221</v>
      </c>
      <c r="C175" s="13" t="n">
        <v>42225</v>
      </c>
      <c r="D175" s="14" t="s">
        <v>69</v>
      </c>
      <c r="E175" s="14" t="s">
        <v>53</v>
      </c>
      <c r="F175" s="14" t="s">
        <v>63</v>
      </c>
      <c r="G175" s="14" t="s">
        <v>64</v>
      </c>
      <c r="H175" s="14" t="s">
        <v>56</v>
      </c>
      <c r="I175" s="14" t="s">
        <v>59</v>
      </c>
      <c r="J175" s="14" t="s">
        <v>355</v>
      </c>
      <c r="K175" s="15" t="n">
        <v>340.144</v>
      </c>
      <c r="L175" s="0" t="n">
        <v>7</v>
      </c>
      <c r="M175" s="16" t="n">
        <v>0.2</v>
      </c>
      <c r="N175" s="17" t="n">
        <v>21.259</v>
      </c>
      <c r="O175" s="0" t="str">
        <f aca="false">TEXT(B175,"YYYY-MM")</f>
        <v>2015-08</v>
      </c>
      <c r="P175" s="18" t="n">
        <f aca="false">IFERROR(N175/K175,0)</f>
        <v>0.0625</v>
      </c>
      <c r="Q175" s="0" t="str">
        <f aca="false">IF(M175=0,"No Discount",IF(M175&lt;0.2,"Low (1-19%)",IF(M175&lt;0.4,"Medium (20-39%)","High (40%+)")))</f>
        <v>Medium (20-39%)</v>
      </c>
      <c r="R175" s="0" t="str">
        <f aca="false">INDEX('Lookup Tables'!$B$2:$B$5,MATCH(F175,'Lookup Tables'!$A$2:$A$5,0))</f>
        <v>Manager D</v>
      </c>
    </row>
    <row r="176" customFormat="false" ht="15" hidden="false" customHeight="false" outlineLevel="0" collapsed="false">
      <c r="A176" s="0" t="s">
        <v>356</v>
      </c>
      <c r="B176" s="13" t="n">
        <v>42261</v>
      </c>
      <c r="C176" s="13" t="n">
        <v>42266</v>
      </c>
      <c r="D176" s="14" t="s">
        <v>69</v>
      </c>
      <c r="E176" s="14" t="s">
        <v>62</v>
      </c>
      <c r="F176" s="14" t="s">
        <v>98</v>
      </c>
      <c r="G176" s="14" t="s">
        <v>146</v>
      </c>
      <c r="H176" s="14" t="s">
        <v>65</v>
      </c>
      <c r="I176" s="14" t="s">
        <v>85</v>
      </c>
      <c r="J176" s="14" t="s">
        <v>357</v>
      </c>
      <c r="K176" s="15" t="n">
        <v>52.448</v>
      </c>
      <c r="L176" s="0" t="n">
        <v>2</v>
      </c>
      <c r="M176" s="16" t="n">
        <v>0.8</v>
      </c>
      <c r="N176" s="17" t="n">
        <v>-131.12</v>
      </c>
      <c r="O176" s="0" t="str">
        <f aca="false">TEXT(B176,"YYYY-MM")</f>
        <v>2015-09</v>
      </c>
      <c r="P176" s="18" t="n">
        <f aca="false">IFERROR(N176/K176,0)</f>
        <v>-2.5</v>
      </c>
      <c r="Q176" s="0" t="str">
        <f aca="false">IF(M176=0,"No Discount",IF(M176&lt;0.2,"Low (1-19%)",IF(M176&lt;0.4,"Medium (20-39%)","High (40%+)")))</f>
        <v>High (40%+)</v>
      </c>
      <c r="R176" s="0" t="str">
        <f aca="false">INDEX('Lookup Tables'!$B$2:$B$5,MATCH(F176,'Lookup Tables'!$A$2:$A$5,0))</f>
        <v>Manager A</v>
      </c>
    </row>
    <row r="177" customFormat="false" ht="15" hidden="false" customHeight="false" outlineLevel="0" collapsed="false">
      <c r="A177" s="0" t="s">
        <v>356</v>
      </c>
      <c r="B177" s="13" t="n">
        <v>42261</v>
      </c>
      <c r="C177" s="13" t="n">
        <v>42266</v>
      </c>
      <c r="D177" s="14" t="s">
        <v>69</v>
      </c>
      <c r="E177" s="14" t="s">
        <v>62</v>
      </c>
      <c r="F177" s="14" t="s">
        <v>98</v>
      </c>
      <c r="G177" s="14" t="s">
        <v>146</v>
      </c>
      <c r="H177" s="14" t="s">
        <v>65</v>
      </c>
      <c r="I177" s="14" t="s">
        <v>66</v>
      </c>
      <c r="J177" s="14" t="s">
        <v>358</v>
      </c>
      <c r="K177" s="15" t="n">
        <v>20.16</v>
      </c>
      <c r="L177" s="0" t="n">
        <v>4</v>
      </c>
      <c r="M177" s="16" t="n">
        <v>0.2</v>
      </c>
      <c r="N177" s="17" t="n">
        <v>6.552</v>
      </c>
      <c r="O177" s="0" t="str">
        <f aca="false">TEXT(B177,"YYYY-MM")</f>
        <v>2015-09</v>
      </c>
      <c r="P177" s="18" t="n">
        <f aca="false">IFERROR(N177/K177,0)</f>
        <v>0.325</v>
      </c>
      <c r="Q177" s="0" t="str">
        <f aca="false">IF(M177=0,"No Discount",IF(M177&lt;0.2,"Low (1-19%)",IF(M177&lt;0.4,"Medium (20-39%)","High (40%+)")))</f>
        <v>Medium (20-39%)</v>
      </c>
      <c r="R177" s="0" t="str">
        <f aca="false">INDEX('Lookup Tables'!$B$2:$B$5,MATCH(F177,'Lookup Tables'!$A$2:$A$5,0))</f>
        <v>Manager A</v>
      </c>
    </row>
    <row r="178" customFormat="false" ht="15" hidden="false" customHeight="false" outlineLevel="0" collapsed="false">
      <c r="A178" s="0" t="s">
        <v>359</v>
      </c>
      <c r="B178" s="13" t="n">
        <v>43211</v>
      </c>
      <c r="C178" s="13" t="n">
        <v>43215</v>
      </c>
      <c r="D178" s="14" t="s">
        <v>52</v>
      </c>
      <c r="E178" s="14" t="s">
        <v>53</v>
      </c>
      <c r="F178" s="14" t="s">
        <v>98</v>
      </c>
      <c r="G178" s="14" t="s">
        <v>99</v>
      </c>
      <c r="H178" s="14" t="s">
        <v>65</v>
      </c>
      <c r="I178" s="14" t="s">
        <v>85</v>
      </c>
      <c r="J178" s="14" t="s">
        <v>360</v>
      </c>
      <c r="K178" s="15" t="n">
        <v>97.264</v>
      </c>
      <c r="L178" s="0" t="n">
        <v>4</v>
      </c>
      <c r="M178" s="16" t="n">
        <v>0.8</v>
      </c>
      <c r="N178" s="17" t="n">
        <v>-243.16</v>
      </c>
      <c r="O178" s="0" t="str">
        <f aca="false">TEXT(B178,"YYYY-MM")</f>
        <v>2018-04</v>
      </c>
      <c r="P178" s="18" t="n">
        <f aca="false">IFERROR(N178/K178,0)</f>
        <v>-2.5</v>
      </c>
      <c r="Q178" s="0" t="str">
        <f aca="false">IF(M178=0,"No Discount",IF(M178&lt;0.2,"Low (1-19%)",IF(M178&lt;0.4,"Medium (20-39%)","High (40%+)")))</f>
        <v>High (40%+)</v>
      </c>
      <c r="R178" s="0" t="str">
        <f aca="false">INDEX('Lookup Tables'!$B$2:$B$5,MATCH(F178,'Lookup Tables'!$A$2:$A$5,0))</f>
        <v>Manager A</v>
      </c>
    </row>
    <row r="179" customFormat="false" ht="15" hidden="false" customHeight="false" outlineLevel="0" collapsed="false">
      <c r="A179" s="0" t="s">
        <v>361</v>
      </c>
      <c r="B179" s="13" t="n">
        <v>42695</v>
      </c>
      <c r="C179" s="13" t="n">
        <v>42697</v>
      </c>
      <c r="D179" s="14" t="s">
        <v>52</v>
      </c>
      <c r="E179" s="14" t="s">
        <v>53</v>
      </c>
      <c r="F179" s="14" t="s">
        <v>117</v>
      </c>
      <c r="G179" s="14" t="s">
        <v>269</v>
      </c>
      <c r="H179" s="14" t="s">
        <v>56</v>
      </c>
      <c r="I179" s="14" t="s">
        <v>59</v>
      </c>
      <c r="J179" s="14" t="s">
        <v>362</v>
      </c>
      <c r="K179" s="15" t="n">
        <v>396.802</v>
      </c>
      <c r="L179" s="0" t="n">
        <v>7</v>
      </c>
      <c r="M179" s="16" t="n">
        <v>0.3</v>
      </c>
      <c r="N179" s="17" t="n">
        <v>-11.3372</v>
      </c>
      <c r="O179" s="0" t="str">
        <f aca="false">TEXT(B179,"YYYY-MM")</f>
        <v>2016-11</v>
      </c>
      <c r="P179" s="18" t="n">
        <f aca="false">IFERROR(N179/K179,0)</f>
        <v>-0.0285714285714286</v>
      </c>
      <c r="Q179" s="0" t="str">
        <f aca="false">IF(M179=0,"No Discount",IF(M179&lt;0.2,"Low (1-19%)",IF(M179&lt;0.4,"Medium (20-39%)","High (40%+)")))</f>
        <v>Medium (20-39%)</v>
      </c>
      <c r="R179" s="0" t="str">
        <f aca="false">INDEX('Lookup Tables'!$B$2:$B$5,MATCH(F179,'Lookup Tables'!$A$2:$A$5,0))</f>
        <v>Manager B</v>
      </c>
    </row>
    <row r="180" customFormat="false" ht="15" hidden="false" customHeight="false" outlineLevel="0" collapsed="false">
      <c r="A180" s="0" t="s">
        <v>361</v>
      </c>
      <c r="B180" s="13" t="n">
        <v>42695</v>
      </c>
      <c r="C180" s="13" t="n">
        <v>42697</v>
      </c>
      <c r="D180" s="14" t="s">
        <v>52</v>
      </c>
      <c r="E180" s="14" t="s">
        <v>53</v>
      </c>
      <c r="F180" s="14" t="s">
        <v>117</v>
      </c>
      <c r="G180" s="14" t="s">
        <v>269</v>
      </c>
      <c r="H180" s="14" t="s">
        <v>65</v>
      </c>
      <c r="I180" s="14" t="s">
        <v>303</v>
      </c>
      <c r="J180" s="14" t="s">
        <v>363</v>
      </c>
      <c r="K180" s="15" t="n">
        <v>15.88</v>
      </c>
      <c r="L180" s="0" t="n">
        <v>5</v>
      </c>
      <c r="M180" s="16" t="n">
        <v>0.2</v>
      </c>
      <c r="N180" s="17" t="n">
        <v>-3.7715</v>
      </c>
      <c r="O180" s="0" t="str">
        <f aca="false">TEXT(B180,"YYYY-MM")</f>
        <v>2016-11</v>
      </c>
      <c r="P180" s="18" t="n">
        <f aca="false">IFERROR(N180/K180,0)</f>
        <v>-0.2375</v>
      </c>
      <c r="Q180" s="0" t="str">
        <f aca="false">IF(M180=0,"No Discount",IF(M180&lt;0.2,"Low (1-19%)",IF(M180&lt;0.4,"Medium (20-39%)","High (40%+)")))</f>
        <v>Medium (20-39%)</v>
      </c>
      <c r="R180" s="0" t="str">
        <f aca="false">INDEX('Lookup Tables'!$B$2:$B$5,MATCH(F180,'Lookup Tables'!$A$2:$A$5,0))</f>
        <v>Manager B</v>
      </c>
    </row>
    <row r="181" customFormat="false" ht="15" hidden="false" customHeight="false" outlineLevel="0" collapsed="false">
      <c r="A181" s="0" t="s">
        <v>364</v>
      </c>
      <c r="B181" s="13" t="n">
        <v>42719</v>
      </c>
      <c r="C181" s="13" t="n">
        <v>42723</v>
      </c>
      <c r="D181" s="14" t="s">
        <v>69</v>
      </c>
      <c r="E181" s="14" t="s">
        <v>97</v>
      </c>
      <c r="F181" s="14" t="s">
        <v>117</v>
      </c>
      <c r="G181" s="14" t="s">
        <v>170</v>
      </c>
      <c r="H181" s="14" t="s">
        <v>65</v>
      </c>
      <c r="I181" s="14" t="s">
        <v>78</v>
      </c>
      <c r="J181" s="14" t="s">
        <v>365</v>
      </c>
      <c r="K181" s="15" t="n">
        <v>3.28</v>
      </c>
      <c r="L181" s="0" t="n">
        <v>1</v>
      </c>
      <c r="M181" s="16" t="n">
        <v>0</v>
      </c>
      <c r="N181" s="17" t="n">
        <v>1.4104</v>
      </c>
      <c r="O181" s="0" t="str">
        <f aca="false">TEXT(B181,"YYYY-MM")</f>
        <v>2016-12</v>
      </c>
      <c r="P181" s="18" t="n">
        <f aca="false">IFERROR(N181/K181,0)</f>
        <v>0.43</v>
      </c>
      <c r="Q181" s="0" t="str">
        <f aca="false">IF(M181=0,"No Discount",IF(M181&lt;0.2,"Low (1-19%)",IF(M181&lt;0.4,"Medium (20-39%)","High (40%+)")))</f>
        <v>No Discount</v>
      </c>
      <c r="R181" s="0" t="str">
        <f aca="false">INDEX('Lookup Tables'!$B$2:$B$5,MATCH(F181,'Lookup Tables'!$A$2:$A$5,0))</f>
        <v>Manager B</v>
      </c>
    </row>
    <row r="182" customFormat="false" ht="15" hidden="false" customHeight="false" outlineLevel="0" collapsed="false">
      <c r="A182" s="0" t="s">
        <v>366</v>
      </c>
      <c r="B182" s="13" t="n">
        <v>42343</v>
      </c>
      <c r="C182" s="13" t="n">
        <v>42347</v>
      </c>
      <c r="D182" s="14" t="s">
        <v>52</v>
      </c>
      <c r="E182" s="14" t="s">
        <v>62</v>
      </c>
      <c r="F182" s="14" t="s">
        <v>98</v>
      </c>
      <c r="G182" s="14" t="s">
        <v>146</v>
      </c>
      <c r="H182" s="14" t="s">
        <v>65</v>
      </c>
      <c r="I182" s="14" t="s">
        <v>73</v>
      </c>
      <c r="J182" s="14" t="s">
        <v>367</v>
      </c>
      <c r="K182" s="15" t="n">
        <v>24.816</v>
      </c>
      <c r="L182" s="0" t="n">
        <v>2</v>
      </c>
      <c r="M182" s="16" t="n">
        <v>0.2</v>
      </c>
      <c r="N182" s="17" t="n">
        <v>1.8612</v>
      </c>
      <c r="O182" s="0" t="str">
        <f aca="false">TEXT(B182,"YYYY-MM")</f>
        <v>2015-12</v>
      </c>
      <c r="P182" s="18" t="n">
        <f aca="false">IFERROR(N182/K182,0)</f>
        <v>0.075</v>
      </c>
      <c r="Q182" s="0" t="str">
        <f aca="false">IF(M182=0,"No Discount",IF(M182&lt;0.2,"Low (1-19%)",IF(M182&lt;0.4,"Medium (20-39%)","High (40%+)")))</f>
        <v>Medium (20-39%)</v>
      </c>
      <c r="R182" s="0" t="str">
        <f aca="false">INDEX('Lookup Tables'!$B$2:$B$5,MATCH(F182,'Lookup Tables'!$A$2:$A$5,0))</f>
        <v>Manager A</v>
      </c>
    </row>
    <row r="183" customFormat="false" ht="15" hidden="false" customHeight="false" outlineLevel="0" collapsed="false">
      <c r="A183" s="0" t="s">
        <v>366</v>
      </c>
      <c r="B183" s="13" t="n">
        <v>42343</v>
      </c>
      <c r="C183" s="13" t="n">
        <v>42347</v>
      </c>
      <c r="D183" s="14" t="s">
        <v>52</v>
      </c>
      <c r="E183" s="14" t="s">
        <v>62</v>
      </c>
      <c r="F183" s="14" t="s">
        <v>98</v>
      </c>
      <c r="G183" s="14" t="s">
        <v>146</v>
      </c>
      <c r="H183" s="14" t="s">
        <v>80</v>
      </c>
      <c r="I183" s="14" t="s">
        <v>123</v>
      </c>
      <c r="J183" s="14" t="s">
        <v>368</v>
      </c>
      <c r="K183" s="15" t="n">
        <v>408.744</v>
      </c>
      <c r="L183" s="0" t="n">
        <v>7</v>
      </c>
      <c r="M183" s="16" t="n">
        <v>0.2</v>
      </c>
      <c r="N183" s="17" t="n">
        <v>76.6395</v>
      </c>
      <c r="O183" s="0" t="str">
        <f aca="false">TEXT(B183,"YYYY-MM")</f>
        <v>2015-12</v>
      </c>
      <c r="P183" s="18" t="n">
        <f aca="false">IFERROR(N183/K183,0)</f>
        <v>0.1875</v>
      </c>
      <c r="Q183" s="0" t="str">
        <f aca="false">IF(M183=0,"No Discount",IF(M183&lt;0.2,"Low (1-19%)",IF(M183&lt;0.4,"Medium (20-39%)","High (40%+)")))</f>
        <v>Medium (20-39%)</v>
      </c>
      <c r="R183" s="0" t="str">
        <f aca="false">INDEX('Lookup Tables'!$B$2:$B$5,MATCH(F183,'Lookup Tables'!$A$2:$A$5,0))</f>
        <v>Manager A</v>
      </c>
    </row>
    <row r="184" customFormat="false" ht="15" hidden="false" customHeight="false" outlineLevel="0" collapsed="false">
      <c r="A184" s="0" t="s">
        <v>369</v>
      </c>
      <c r="B184" s="13" t="n">
        <v>42327</v>
      </c>
      <c r="C184" s="13" t="n">
        <v>42332</v>
      </c>
      <c r="D184" s="14" t="s">
        <v>52</v>
      </c>
      <c r="E184" s="14" t="s">
        <v>97</v>
      </c>
      <c r="F184" s="14" t="s">
        <v>54</v>
      </c>
      <c r="G184" s="14" t="s">
        <v>370</v>
      </c>
      <c r="H184" s="14" t="s">
        <v>80</v>
      </c>
      <c r="I184" s="14" t="s">
        <v>81</v>
      </c>
      <c r="J184" s="14" t="s">
        <v>371</v>
      </c>
      <c r="K184" s="15" t="n">
        <v>503.96</v>
      </c>
      <c r="L184" s="0" t="n">
        <v>4</v>
      </c>
      <c r="M184" s="16" t="n">
        <v>0</v>
      </c>
      <c r="N184" s="17" t="n">
        <v>131.0296</v>
      </c>
      <c r="O184" s="0" t="str">
        <f aca="false">TEXT(B184,"YYYY-MM")</f>
        <v>2015-11</v>
      </c>
      <c r="P184" s="18" t="n">
        <f aca="false">IFERROR(N184/K184,0)</f>
        <v>0.26</v>
      </c>
      <c r="Q184" s="0" t="str">
        <f aca="false">IF(M184=0,"No Discount",IF(M184&lt;0.2,"Low (1-19%)",IF(M184&lt;0.4,"Medium (20-39%)","High (40%+)")))</f>
        <v>No Discount</v>
      </c>
      <c r="R184" s="0" t="str">
        <f aca="false">INDEX('Lookup Tables'!$B$2:$B$5,MATCH(F184,'Lookup Tables'!$A$2:$A$5,0))</f>
        <v>Manager C</v>
      </c>
    </row>
    <row r="185" customFormat="false" ht="15" hidden="false" customHeight="false" outlineLevel="0" collapsed="false">
      <c r="A185" s="0" t="s">
        <v>369</v>
      </c>
      <c r="B185" s="13" t="n">
        <v>42327</v>
      </c>
      <c r="C185" s="13" t="n">
        <v>42332</v>
      </c>
      <c r="D185" s="14" t="s">
        <v>52</v>
      </c>
      <c r="E185" s="14" t="s">
        <v>97</v>
      </c>
      <c r="F185" s="14" t="s">
        <v>54</v>
      </c>
      <c r="G185" s="14" t="s">
        <v>370</v>
      </c>
      <c r="H185" s="14" t="s">
        <v>80</v>
      </c>
      <c r="I185" s="14" t="s">
        <v>81</v>
      </c>
      <c r="J185" s="14" t="s">
        <v>372</v>
      </c>
      <c r="K185" s="15" t="n">
        <v>149.95</v>
      </c>
      <c r="L185" s="0" t="n">
        <v>5</v>
      </c>
      <c r="M185" s="16" t="n">
        <v>0</v>
      </c>
      <c r="N185" s="17" t="n">
        <v>41.986</v>
      </c>
      <c r="O185" s="0" t="str">
        <f aca="false">TEXT(B185,"YYYY-MM")</f>
        <v>2015-11</v>
      </c>
      <c r="P185" s="18" t="n">
        <f aca="false">IFERROR(N185/K185,0)</f>
        <v>0.28</v>
      </c>
      <c r="Q185" s="0" t="str">
        <f aca="false">IF(M185=0,"No Discount",IF(M185&lt;0.2,"Low (1-19%)",IF(M185&lt;0.4,"Medium (20-39%)","High (40%+)")))</f>
        <v>No Discount</v>
      </c>
      <c r="R185" s="0" t="str">
        <f aca="false">INDEX('Lookup Tables'!$B$2:$B$5,MATCH(F185,'Lookup Tables'!$A$2:$A$5,0))</f>
        <v>Manager C</v>
      </c>
    </row>
    <row r="186" customFormat="false" ht="15" hidden="false" customHeight="false" outlineLevel="0" collapsed="false">
      <c r="A186" s="0" t="s">
        <v>369</v>
      </c>
      <c r="B186" s="13" t="n">
        <v>42327</v>
      </c>
      <c r="C186" s="13" t="n">
        <v>42332</v>
      </c>
      <c r="D186" s="14" t="s">
        <v>52</v>
      </c>
      <c r="E186" s="14" t="s">
        <v>97</v>
      </c>
      <c r="F186" s="14" t="s">
        <v>54</v>
      </c>
      <c r="G186" s="14" t="s">
        <v>370</v>
      </c>
      <c r="H186" s="14" t="s">
        <v>80</v>
      </c>
      <c r="I186" s="14" t="s">
        <v>123</v>
      </c>
      <c r="J186" s="14" t="s">
        <v>373</v>
      </c>
      <c r="K186" s="15" t="n">
        <v>29</v>
      </c>
      <c r="L186" s="0" t="n">
        <v>2</v>
      </c>
      <c r="M186" s="16" t="n">
        <v>0</v>
      </c>
      <c r="N186" s="17" t="n">
        <v>7.25</v>
      </c>
      <c r="O186" s="0" t="str">
        <f aca="false">TEXT(B186,"YYYY-MM")</f>
        <v>2015-11</v>
      </c>
      <c r="P186" s="18" t="n">
        <f aca="false">IFERROR(N186/K186,0)</f>
        <v>0.25</v>
      </c>
      <c r="Q186" s="0" t="str">
        <f aca="false">IF(M186=0,"No Discount",IF(M186&lt;0.2,"Low (1-19%)",IF(M186&lt;0.4,"Medium (20-39%)","High (40%+)")))</f>
        <v>No Discount</v>
      </c>
      <c r="R186" s="0" t="str">
        <f aca="false">INDEX('Lookup Tables'!$B$2:$B$5,MATCH(F186,'Lookup Tables'!$A$2:$A$5,0))</f>
        <v>Manager C</v>
      </c>
    </row>
    <row r="187" customFormat="false" ht="15" hidden="false" customHeight="false" outlineLevel="0" collapsed="false">
      <c r="A187" s="0" t="s">
        <v>374</v>
      </c>
      <c r="B187" s="13" t="n">
        <v>43067</v>
      </c>
      <c r="C187" s="13" t="n">
        <v>43071</v>
      </c>
      <c r="D187" s="14" t="s">
        <v>69</v>
      </c>
      <c r="E187" s="14" t="s">
        <v>53</v>
      </c>
      <c r="F187" s="14" t="s">
        <v>117</v>
      </c>
      <c r="G187" s="14" t="s">
        <v>375</v>
      </c>
      <c r="H187" s="14" t="s">
        <v>65</v>
      </c>
      <c r="I187" s="14" t="s">
        <v>83</v>
      </c>
      <c r="J187" s="14" t="s">
        <v>376</v>
      </c>
      <c r="K187" s="15" t="n">
        <v>7.16</v>
      </c>
      <c r="L187" s="0" t="n">
        <v>2</v>
      </c>
      <c r="M187" s="16" t="n">
        <v>0</v>
      </c>
      <c r="N187" s="17" t="n">
        <v>3.4368</v>
      </c>
      <c r="O187" s="0" t="str">
        <f aca="false">TEXT(B187,"YYYY-MM")</f>
        <v>2017-11</v>
      </c>
      <c r="P187" s="18" t="n">
        <f aca="false">IFERROR(N187/K187,0)</f>
        <v>0.48</v>
      </c>
      <c r="Q187" s="0" t="str">
        <f aca="false">IF(M187=0,"No Discount",IF(M187&lt;0.2,"Low (1-19%)",IF(M187&lt;0.4,"Medium (20-39%)","High (40%+)")))</f>
        <v>No Discount</v>
      </c>
      <c r="R187" s="0" t="str">
        <f aca="false">INDEX('Lookup Tables'!$B$2:$B$5,MATCH(F187,'Lookup Tables'!$A$2:$A$5,0))</f>
        <v>Manager B</v>
      </c>
    </row>
    <row r="188" customFormat="false" ht="15" hidden="false" customHeight="false" outlineLevel="0" collapsed="false">
      <c r="A188" s="0" t="s">
        <v>377</v>
      </c>
      <c r="B188" s="13" t="n">
        <v>42242</v>
      </c>
      <c r="C188" s="13" t="n">
        <v>42246</v>
      </c>
      <c r="D188" s="14" t="s">
        <v>69</v>
      </c>
      <c r="E188" s="14" t="s">
        <v>97</v>
      </c>
      <c r="F188" s="14" t="s">
        <v>63</v>
      </c>
      <c r="G188" s="14" t="s">
        <v>64</v>
      </c>
      <c r="H188" s="14" t="s">
        <v>80</v>
      </c>
      <c r="I188" s="14" t="s">
        <v>123</v>
      </c>
      <c r="J188" s="14" t="s">
        <v>378</v>
      </c>
      <c r="K188" s="15" t="n">
        <v>176.8</v>
      </c>
      <c r="L188" s="0" t="n">
        <v>8</v>
      </c>
      <c r="M188" s="16" t="n">
        <v>0</v>
      </c>
      <c r="N188" s="17" t="n">
        <v>22.984</v>
      </c>
      <c r="O188" s="0" t="str">
        <f aca="false">TEXT(B188,"YYYY-MM")</f>
        <v>2015-08</v>
      </c>
      <c r="P188" s="18" t="n">
        <f aca="false">IFERROR(N188/K188,0)</f>
        <v>0.13</v>
      </c>
      <c r="Q188" s="0" t="str">
        <f aca="false">IF(M188=0,"No Discount",IF(M188&lt;0.2,"Low (1-19%)",IF(M188&lt;0.4,"Medium (20-39%)","High (40%+)")))</f>
        <v>No Discount</v>
      </c>
      <c r="R188" s="0" t="str">
        <f aca="false">INDEX('Lookup Tables'!$B$2:$B$5,MATCH(F188,'Lookup Tables'!$A$2:$A$5,0))</f>
        <v>Manager D</v>
      </c>
    </row>
    <row r="189" customFormat="false" ht="15" hidden="false" customHeight="false" outlineLevel="0" collapsed="false">
      <c r="A189" s="0" t="s">
        <v>379</v>
      </c>
      <c r="B189" s="13" t="n">
        <v>42932</v>
      </c>
      <c r="C189" s="13" t="n">
        <v>42938</v>
      </c>
      <c r="D189" s="14" t="s">
        <v>69</v>
      </c>
      <c r="E189" s="14" t="s">
        <v>62</v>
      </c>
      <c r="F189" s="14" t="s">
        <v>98</v>
      </c>
      <c r="G189" s="14" t="s">
        <v>99</v>
      </c>
      <c r="H189" s="14" t="s">
        <v>65</v>
      </c>
      <c r="I189" s="14" t="s">
        <v>73</v>
      </c>
      <c r="J189" s="14" t="s">
        <v>380</v>
      </c>
      <c r="K189" s="15" t="n">
        <v>37.224</v>
      </c>
      <c r="L189" s="0" t="n">
        <v>3</v>
      </c>
      <c r="M189" s="16" t="n">
        <v>0.2</v>
      </c>
      <c r="N189" s="17" t="n">
        <v>3.7224</v>
      </c>
      <c r="O189" s="0" t="str">
        <f aca="false">TEXT(B189,"YYYY-MM")</f>
        <v>2017-07</v>
      </c>
      <c r="P189" s="18" t="n">
        <f aca="false">IFERROR(N189/K189,0)</f>
        <v>0.1</v>
      </c>
      <c r="Q189" s="0" t="str">
        <f aca="false">IF(M189=0,"No Discount",IF(M189&lt;0.2,"Low (1-19%)",IF(M189&lt;0.4,"Medium (20-39%)","High (40%+)")))</f>
        <v>Medium (20-39%)</v>
      </c>
      <c r="R189" s="0" t="str">
        <f aca="false">INDEX('Lookup Tables'!$B$2:$B$5,MATCH(F189,'Lookup Tables'!$A$2:$A$5,0))</f>
        <v>Manager A</v>
      </c>
    </row>
    <row r="190" customFormat="false" ht="15" hidden="false" customHeight="false" outlineLevel="0" collapsed="false">
      <c r="A190" s="0" t="s">
        <v>379</v>
      </c>
      <c r="B190" s="13" t="n">
        <v>42932</v>
      </c>
      <c r="C190" s="13" t="n">
        <v>42938</v>
      </c>
      <c r="D190" s="14" t="s">
        <v>69</v>
      </c>
      <c r="E190" s="14" t="s">
        <v>62</v>
      </c>
      <c r="F190" s="14" t="s">
        <v>98</v>
      </c>
      <c r="G190" s="14" t="s">
        <v>99</v>
      </c>
      <c r="H190" s="14" t="s">
        <v>65</v>
      </c>
      <c r="I190" s="14" t="s">
        <v>91</v>
      </c>
      <c r="J190" s="14" t="s">
        <v>324</v>
      </c>
      <c r="K190" s="15" t="n">
        <v>20.016</v>
      </c>
      <c r="L190" s="0" t="n">
        <v>3</v>
      </c>
      <c r="M190" s="16" t="n">
        <v>0.2</v>
      </c>
      <c r="N190" s="17" t="n">
        <v>6.255</v>
      </c>
      <c r="O190" s="0" t="str">
        <f aca="false">TEXT(B190,"YYYY-MM")</f>
        <v>2017-07</v>
      </c>
      <c r="P190" s="18" t="n">
        <f aca="false">IFERROR(N190/K190,0)</f>
        <v>0.3125</v>
      </c>
      <c r="Q190" s="0" t="str">
        <f aca="false">IF(M190=0,"No Discount",IF(M190&lt;0.2,"Low (1-19%)",IF(M190&lt;0.4,"Medium (20-39%)","High (40%+)")))</f>
        <v>Medium (20-39%)</v>
      </c>
      <c r="R190" s="0" t="str">
        <f aca="false">INDEX('Lookup Tables'!$B$2:$B$5,MATCH(F190,'Lookup Tables'!$A$2:$A$5,0))</f>
        <v>Manager A</v>
      </c>
    </row>
    <row r="191" customFormat="false" ht="15" hidden="false" customHeight="false" outlineLevel="0" collapsed="false">
      <c r="A191" s="0" t="s">
        <v>381</v>
      </c>
      <c r="B191" s="13" t="n">
        <v>42655</v>
      </c>
      <c r="C191" s="13" t="n">
        <v>42657</v>
      </c>
      <c r="D191" s="14" t="s">
        <v>137</v>
      </c>
      <c r="E191" s="14" t="s">
        <v>97</v>
      </c>
      <c r="F191" s="14" t="s">
        <v>117</v>
      </c>
      <c r="G191" s="14" t="s">
        <v>170</v>
      </c>
      <c r="H191" s="14" t="s">
        <v>56</v>
      </c>
      <c r="I191" s="14" t="s">
        <v>57</v>
      </c>
      <c r="J191" s="14" t="s">
        <v>382</v>
      </c>
      <c r="K191" s="15" t="n">
        <v>899.136</v>
      </c>
      <c r="L191" s="0" t="n">
        <v>4</v>
      </c>
      <c r="M191" s="16" t="n">
        <v>0.2</v>
      </c>
      <c r="N191" s="17" t="n">
        <v>112.392</v>
      </c>
      <c r="O191" s="0" t="str">
        <f aca="false">TEXT(B191,"YYYY-MM")</f>
        <v>2016-10</v>
      </c>
      <c r="P191" s="18" t="n">
        <f aca="false">IFERROR(N191/K191,0)</f>
        <v>0.125</v>
      </c>
      <c r="Q191" s="0" t="str">
        <f aca="false">IF(M191=0,"No Discount",IF(M191&lt;0.2,"Low (1-19%)",IF(M191&lt;0.4,"Medium (20-39%)","High (40%+)")))</f>
        <v>Medium (20-39%)</v>
      </c>
      <c r="R191" s="0" t="str">
        <f aca="false">INDEX('Lookup Tables'!$B$2:$B$5,MATCH(F191,'Lookup Tables'!$A$2:$A$5,0))</f>
        <v>Manager B</v>
      </c>
    </row>
    <row r="192" customFormat="false" ht="15" hidden="false" customHeight="false" outlineLevel="0" collapsed="false">
      <c r="A192" s="0" t="s">
        <v>381</v>
      </c>
      <c r="B192" s="13" t="n">
        <v>42655</v>
      </c>
      <c r="C192" s="13" t="n">
        <v>42657</v>
      </c>
      <c r="D192" s="14" t="s">
        <v>137</v>
      </c>
      <c r="E192" s="14" t="s">
        <v>97</v>
      </c>
      <c r="F192" s="14" t="s">
        <v>117</v>
      </c>
      <c r="G192" s="14" t="s">
        <v>170</v>
      </c>
      <c r="H192" s="14" t="s">
        <v>80</v>
      </c>
      <c r="I192" s="14" t="s">
        <v>81</v>
      </c>
      <c r="J192" s="14" t="s">
        <v>383</v>
      </c>
      <c r="K192" s="15" t="n">
        <v>71.76</v>
      </c>
      <c r="L192" s="0" t="n">
        <v>6</v>
      </c>
      <c r="M192" s="16" t="n">
        <v>0</v>
      </c>
      <c r="N192" s="17" t="n">
        <v>20.0928</v>
      </c>
      <c r="O192" s="0" t="str">
        <f aca="false">TEXT(B192,"YYYY-MM")</f>
        <v>2016-10</v>
      </c>
      <c r="P192" s="18" t="n">
        <f aca="false">IFERROR(N192/K192,0)</f>
        <v>0.28</v>
      </c>
      <c r="Q192" s="0" t="str">
        <f aca="false">IF(M192=0,"No Discount",IF(M192&lt;0.2,"Low (1-19%)",IF(M192&lt;0.4,"Medium (20-39%)","High (40%+)")))</f>
        <v>No Discount</v>
      </c>
      <c r="R192" s="0" t="str">
        <f aca="false">INDEX('Lookup Tables'!$B$2:$B$5,MATCH(F192,'Lookup Tables'!$A$2:$A$5,0))</f>
        <v>Manager B</v>
      </c>
    </row>
    <row r="193" customFormat="false" ht="15" hidden="false" customHeight="false" outlineLevel="0" collapsed="false">
      <c r="A193" s="0" t="s">
        <v>381</v>
      </c>
      <c r="B193" s="13" t="n">
        <v>42655</v>
      </c>
      <c r="C193" s="13" t="n">
        <v>42657</v>
      </c>
      <c r="D193" s="14" t="s">
        <v>137</v>
      </c>
      <c r="E193" s="14" t="s">
        <v>97</v>
      </c>
      <c r="F193" s="14" t="s">
        <v>117</v>
      </c>
      <c r="G193" s="14" t="s">
        <v>170</v>
      </c>
      <c r="H193" s="14" t="s">
        <v>65</v>
      </c>
      <c r="I193" s="14" t="s">
        <v>91</v>
      </c>
      <c r="J193" s="14" t="s">
        <v>384</v>
      </c>
      <c r="K193" s="15" t="n">
        <v>51.84</v>
      </c>
      <c r="L193" s="0" t="n">
        <v>8</v>
      </c>
      <c r="M193" s="16" t="n">
        <v>0</v>
      </c>
      <c r="N193" s="17" t="n">
        <v>24.8832</v>
      </c>
      <c r="O193" s="0" t="str">
        <f aca="false">TEXT(B193,"YYYY-MM")</f>
        <v>2016-10</v>
      </c>
      <c r="P193" s="18" t="n">
        <f aca="false">IFERROR(N193/K193,0)</f>
        <v>0.48</v>
      </c>
      <c r="Q193" s="0" t="str">
        <f aca="false">IF(M193=0,"No Discount",IF(M193&lt;0.2,"Low (1-19%)",IF(M193&lt;0.4,"Medium (20-39%)","High (40%+)")))</f>
        <v>No Discount</v>
      </c>
      <c r="R193" s="0" t="str">
        <f aca="false">INDEX('Lookup Tables'!$B$2:$B$5,MATCH(F193,'Lookup Tables'!$A$2:$A$5,0))</f>
        <v>Manager B</v>
      </c>
    </row>
    <row r="194" customFormat="false" ht="15" hidden="false" customHeight="false" outlineLevel="0" collapsed="false">
      <c r="A194" s="0" t="s">
        <v>381</v>
      </c>
      <c r="B194" s="13" t="n">
        <v>42655</v>
      </c>
      <c r="C194" s="13" t="n">
        <v>42657</v>
      </c>
      <c r="D194" s="14" t="s">
        <v>137</v>
      </c>
      <c r="E194" s="14" t="s">
        <v>97</v>
      </c>
      <c r="F194" s="14" t="s">
        <v>117</v>
      </c>
      <c r="G194" s="14" t="s">
        <v>170</v>
      </c>
      <c r="H194" s="14" t="s">
        <v>56</v>
      </c>
      <c r="I194" s="14" t="s">
        <v>57</v>
      </c>
      <c r="J194" s="14" t="s">
        <v>142</v>
      </c>
      <c r="K194" s="15" t="n">
        <v>626.352</v>
      </c>
      <c r="L194" s="0" t="n">
        <v>3</v>
      </c>
      <c r="M194" s="16" t="n">
        <v>0.2</v>
      </c>
      <c r="N194" s="17" t="n">
        <v>46.9764</v>
      </c>
      <c r="O194" s="0" t="str">
        <f aca="false">TEXT(B194,"YYYY-MM")</f>
        <v>2016-10</v>
      </c>
      <c r="P194" s="18" t="n">
        <f aca="false">IFERROR(N194/K194,0)</f>
        <v>0.075</v>
      </c>
      <c r="Q194" s="0" t="str">
        <f aca="false">IF(M194=0,"No Discount",IF(M194&lt;0.2,"Low (1-19%)",IF(M194&lt;0.4,"Medium (20-39%)","High (40%+)")))</f>
        <v>Medium (20-39%)</v>
      </c>
      <c r="R194" s="0" t="str">
        <f aca="false">INDEX('Lookup Tables'!$B$2:$B$5,MATCH(F194,'Lookup Tables'!$A$2:$A$5,0))</f>
        <v>Manager B</v>
      </c>
    </row>
    <row r="195" customFormat="false" ht="15" hidden="false" customHeight="false" outlineLevel="0" collapsed="false">
      <c r="A195" s="0" t="s">
        <v>381</v>
      </c>
      <c r="B195" s="13" t="n">
        <v>42655</v>
      </c>
      <c r="C195" s="13" t="n">
        <v>42657</v>
      </c>
      <c r="D195" s="14" t="s">
        <v>137</v>
      </c>
      <c r="E195" s="14" t="s">
        <v>97</v>
      </c>
      <c r="F195" s="14" t="s">
        <v>117</v>
      </c>
      <c r="G195" s="14" t="s">
        <v>170</v>
      </c>
      <c r="H195" s="14" t="s">
        <v>65</v>
      </c>
      <c r="I195" s="14" t="s">
        <v>78</v>
      </c>
      <c r="J195" s="14" t="s">
        <v>385</v>
      </c>
      <c r="K195" s="15" t="n">
        <v>19.9</v>
      </c>
      <c r="L195" s="0" t="n">
        <v>5</v>
      </c>
      <c r="M195" s="16" t="n">
        <v>0</v>
      </c>
      <c r="N195" s="17" t="n">
        <v>6.567</v>
      </c>
      <c r="O195" s="0" t="str">
        <f aca="false">TEXT(B195,"YYYY-MM")</f>
        <v>2016-10</v>
      </c>
      <c r="P195" s="18" t="n">
        <f aca="false">IFERROR(N195/K195,0)</f>
        <v>0.33</v>
      </c>
      <c r="Q195" s="0" t="str">
        <f aca="false">IF(M195=0,"No Discount",IF(M195&lt;0.2,"Low (1-19%)",IF(M195&lt;0.4,"Medium (20-39%)","High (40%+)")))</f>
        <v>No Discount</v>
      </c>
      <c r="R195" s="0" t="str">
        <f aca="false">INDEX('Lookup Tables'!$B$2:$B$5,MATCH(F195,'Lookup Tables'!$A$2:$A$5,0))</f>
        <v>Manager B</v>
      </c>
    </row>
    <row r="196" customFormat="false" ht="15" hidden="false" customHeight="false" outlineLevel="0" collapsed="false">
      <c r="A196" s="0" t="s">
        <v>386</v>
      </c>
      <c r="B196" s="13" t="n">
        <v>42674</v>
      </c>
      <c r="C196" s="13" t="n">
        <v>42680</v>
      </c>
      <c r="D196" s="14" t="s">
        <v>69</v>
      </c>
      <c r="E196" s="14" t="s">
        <v>62</v>
      </c>
      <c r="F196" s="14" t="s">
        <v>63</v>
      </c>
      <c r="G196" s="14" t="s">
        <v>64</v>
      </c>
      <c r="H196" s="14" t="s">
        <v>65</v>
      </c>
      <c r="I196" s="14" t="s">
        <v>129</v>
      </c>
      <c r="J196" s="14" t="s">
        <v>130</v>
      </c>
      <c r="K196" s="15" t="n">
        <v>14.28</v>
      </c>
      <c r="L196" s="0" t="n">
        <v>7</v>
      </c>
      <c r="M196" s="16" t="n">
        <v>0</v>
      </c>
      <c r="N196" s="17" t="n">
        <v>6.7116</v>
      </c>
      <c r="O196" s="0" t="str">
        <f aca="false">TEXT(B196,"YYYY-MM")</f>
        <v>2016-10</v>
      </c>
      <c r="P196" s="18" t="n">
        <f aca="false">IFERROR(N196/K196,0)</f>
        <v>0.47</v>
      </c>
      <c r="Q196" s="0" t="str">
        <f aca="false">IF(M196=0,"No Discount",IF(M196&lt;0.2,"Low (1-19%)",IF(M196&lt;0.4,"Medium (20-39%)","High (40%+)")))</f>
        <v>No Discount</v>
      </c>
      <c r="R196" s="0" t="str">
        <f aca="false">INDEX('Lookup Tables'!$B$2:$B$5,MATCH(F196,'Lookup Tables'!$A$2:$A$5,0))</f>
        <v>Manager D</v>
      </c>
    </row>
    <row r="197" customFormat="false" ht="15" hidden="false" customHeight="false" outlineLevel="0" collapsed="false">
      <c r="A197" s="0" t="s">
        <v>387</v>
      </c>
      <c r="B197" s="13" t="n">
        <v>42084</v>
      </c>
      <c r="C197" s="13" t="n">
        <v>42088</v>
      </c>
      <c r="D197" s="14" t="s">
        <v>69</v>
      </c>
      <c r="E197" s="14" t="s">
        <v>53</v>
      </c>
      <c r="F197" s="14" t="s">
        <v>117</v>
      </c>
      <c r="G197" s="14" t="s">
        <v>269</v>
      </c>
      <c r="H197" s="14" t="s">
        <v>65</v>
      </c>
      <c r="I197" s="14" t="s">
        <v>78</v>
      </c>
      <c r="J197" s="14" t="s">
        <v>388</v>
      </c>
      <c r="K197" s="15" t="n">
        <v>7.408</v>
      </c>
      <c r="L197" s="0" t="n">
        <v>2</v>
      </c>
      <c r="M197" s="16" t="n">
        <v>0.2</v>
      </c>
      <c r="N197" s="17" t="n">
        <v>1.2038</v>
      </c>
      <c r="O197" s="0" t="str">
        <f aca="false">TEXT(B197,"YYYY-MM")</f>
        <v>2015-03</v>
      </c>
      <c r="P197" s="18" t="n">
        <f aca="false">IFERROR(N197/K197,0)</f>
        <v>0.1625</v>
      </c>
      <c r="Q197" s="0" t="str">
        <f aca="false">IF(M197=0,"No Discount",IF(M197&lt;0.2,"Low (1-19%)",IF(M197&lt;0.4,"Medium (20-39%)","High (40%+)")))</f>
        <v>Medium (20-39%)</v>
      </c>
      <c r="R197" s="0" t="str">
        <f aca="false">INDEX('Lookup Tables'!$B$2:$B$5,MATCH(F197,'Lookup Tables'!$A$2:$A$5,0))</f>
        <v>Manager B</v>
      </c>
    </row>
    <row r="198" customFormat="false" ht="15" hidden="false" customHeight="false" outlineLevel="0" collapsed="false">
      <c r="A198" s="0" t="s">
        <v>387</v>
      </c>
      <c r="B198" s="13" t="n">
        <v>42084</v>
      </c>
      <c r="C198" s="13" t="n">
        <v>42088</v>
      </c>
      <c r="D198" s="14" t="s">
        <v>69</v>
      </c>
      <c r="E198" s="14" t="s">
        <v>53</v>
      </c>
      <c r="F198" s="14" t="s">
        <v>117</v>
      </c>
      <c r="G198" s="14" t="s">
        <v>269</v>
      </c>
      <c r="H198" s="14" t="s">
        <v>65</v>
      </c>
      <c r="I198" s="14" t="s">
        <v>78</v>
      </c>
      <c r="J198" s="14" t="s">
        <v>389</v>
      </c>
      <c r="K198" s="15" t="n">
        <v>6.048</v>
      </c>
      <c r="L198" s="0" t="n">
        <v>3</v>
      </c>
      <c r="M198" s="16" t="n">
        <v>0.2</v>
      </c>
      <c r="N198" s="17" t="n">
        <v>1.5876</v>
      </c>
      <c r="O198" s="0" t="str">
        <f aca="false">TEXT(B198,"YYYY-MM")</f>
        <v>2015-03</v>
      </c>
      <c r="P198" s="18" t="n">
        <f aca="false">IFERROR(N198/K198,0)</f>
        <v>0.2625</v>
      </c>
      <c r="Q198" s="0" t="str">
        <f aca="false">IF(M198=0,"No Discount",IF(M198&lt;0.2,"Low (1-19%)",IF(M198&lt;0.4,"Medium (20-39%)","High (40%+)")))</f>
        <v>Medium (20-39%)</v>
      </c>
      <c r="R198" s="0" t="str">
        <f aca="false">INDEX('Lookup Tables'!$B$2:$B$5,MATCH(F198,'Lookup Tables'!$A$2:$A$5,0))</f>
        <v>Manager B</v>
      </c>
    </row>
    <row r="199" customFormat="false" ht="15" hidden="false" customHeight="false" outlineLevel="0" collapsed="false">
      <c r="A199" s="0" t="s">
        <v>390</v>
      </c>
      <c r="B199" s="13" t="n">
        <v>43410</v>
      </c>
      <c r="C199" s="13" t="n">
        <v>43417</v>
      </c>
      <c r="D199" s="14" t="s">
        <v>69</v>
      </c>
      <c r="E199" s="14" t="s">
        <v>97</v>
      </c>
      <c r="F199" s="14" t="s">
        <v>117</v>
      </c>
      <c r="G199" s="14" t="s">
        <v>391</v>
      </c>
      <c r="H199" s="14" t="s">
        <v>65</v>
      </c>
      <c r="I199" s="14" t="s">
        <v>73</v>
      </c>
      <c r="J199" s="14" t="s">
        <v>392</v>
      </c>
      <c r="K199" s="15" t="n">
        <v>46.26</v>
      </c>
      <c r="L199" s="0" t="n">
        <v>3</v>
      </c>
      <c r="M199" s="16" t="n">
        <v>0</v>
      </c>
      <c r="N199" s="17" t="n">
        <v>12.0276</v>
      </c>
      <c r="O199" s="0" t="str">
        <f aca="false">TEXT(B199,"YYYY-MM")</f>
        <v>2018-11</v>
      </c>
      <c r="P199" s="18" t="n">
        <f aca="false">IFERROR(N199/K199,0)</f>
        <v>0.26</v>
      </c>
      <c r="Q199" s="0" t="str">
        <f aca="false">IF(M199=0,"No Discount",IF(M199&lt;0.2,"Low (1-19%)",IF(M199&lt;0.4,"Medium (20-39%)","High (40%+)")))</f>
        <v>No Discount</v>
      </c>
      <c r="R199" s="0" t="str">
        <f aca="false">INDEX('Lookup Tables'!$B$2:$B$5,MATCH(F199,'Lookup Tables'!$A$2:$A$5,0))</f>
        <v>Manager B</v>
      </c>
    </row>
    <row r="200" customFormat="false" ht="15" hidden="false" customHeight="false" outlineLevel="0" collapsed="false">
      <c r="A200" s="0" t="s">
        <v>393</v>
      </c>
      <c r="B200" s="13" t="n">
        <v>43287</v>
      </c>
      <c r="C200" s="13" t="n">
        <v>43294</v>
      </c>
      <c r="D200" s="14" t="s">
        <v>69</v>
      </c>
      <c r="E200" s="14" t="s">
        <v>62</v>
      </c>
      <c r="F200" s="14" t="s">
        <v>117</v>
      </c>
      <c r="G200" s="14" t="s">
        <v>118</v>
      </c>
      <c r="H200" s="14" t="s">
        <v>65</v>
      </c>
      <c r="I200" s="14" t="s">
        <v>83</v>
      </c>
      <c r="J200" s="14" t="s">
        <v>394</v>
      </c>
      <c r="K200" s="15" t="n">
        <v>2.946</v>
      </c>
      <c r="L200" s="0" t="n">
        <v>2</v>
      </c>
      <c r="M200" s="16" t="n">
        <v>0.7</v>
      </c>
      <c r="N200" s="17" t="n">
        <v>-2.2586</v>
      </c>
      <c r="O200" s="0" t="str">
        <f aca="false">TEXT(B200,"YYYY-MM")</f>
        <v>2018-07</v>
      </c>
      <c r="P200" s="18" t="n">
        <f aca="false">IFERROR(N200/K200,0)</f>
        <v>-0.766666666666667</v>
      </c>
      <c r="Q200" s="0" t="str">
        <f aca="false">IF(M200=0,"No Discount",IF(M200&lt;0.2,"Low (1-19%)",IF(M200&lt;0.4,"Medium (20-39%)","High (40%+)")))</f>
        <v>High (40%+)</v>
      </c>
      <c r="R200" s="0" t="str">
        <f aca="false">INDEX('Lookup Tables'!$B$2:$B$5,MATCH(F200,'Lookup Tables'!$A$2:$A$5,0))</f>
        <v>Manager B</v>
      </c>
    </row>
    <row r="201" customFormat="false" ht="15" hidden="false" customHeight="false" outlineLevel="0" collapsed="false">
      <c r="A201" s="0" t="s">
        <v>393</v>
      </c>
      <c r="B201" s="13" t="n">
        <v>43287</v>
      </c>
      <c r="C201" s="13" t="n">
        <v>43294</v>
      </c>
      <c r="D201" s="14" t="s">
        <v>69</v>
      </c>
      <c r="E201" s="14" t="s">
        <v>62</v>
      </c>
      <c r="F201" s="14" t="s">
        <v>117</v>
      </c>
      <c r="G201" s="14" t="s">
        <v>118</v>
      </c>
      <c r="H201" s="14" t="s">
        <v>65</v>
      </c>
      <c r="I201" s="14" t="s">
        <v>91</v>
      </c>
      <c r="J201" s="14" t="s">
        <v>395</v>
      </c>
      <c r="K201" s="15" t="n">
        <v>16.056</v>
      </c>
      <c r="L201" s="0" t="n">
        <v>3</v>
      </c>
      <c r="M201" s="16" t="n">
        <v>0.2</v>
      </c>
      <c r="N201" s="17" t="n">
        <v>5.8203</v>
      </c>
      <c r="O201" s="0" t="str">
        <f aca="false">TEXT(B201,"YYYY-MM")</f>
        <v>2018-07</v>
      </c>
      <c r="P201" s="18" t="n">
        <f aca="false">IFERROR(N201/K201,0)</f>
        <v>0.3625</v>
      </c>
      <c r="Q201" s="0" t="str">
        <f aca="false">IF(M201=0,"No Discount",IF(M201&lt;0.2,"Low (1-19%)",IF(M201&lt;0.4,"Medium (20-39%)","High (40%+)")))</f>
        <v>Medium (20-39%)</v>
      </c>
      <c r="R201" s="0" t="str">
        <f aca="false">INDEX('Lookup Tables'!$B$2:$B$5,MATCH(F201,'Lookup Tables'!$A$2:$A$5,0))</f>
        <v>Manager B</v>
      </c>
    </row>
    <row r="202" customFormat="false" ht="15" hidden="false" customHeight="false" outlineLevel="0" collapsed="false">
      <c r="A202" s="0" t="s">
        <v>396</v>
      </c>
      <c r="B202" s="13" t="n">
        <v>43275</v>
      </c>
      <c r="C202" s="13" t="n">
        <v>43280</v>
      </c>
      <c r="D202" s="14" t="s">
        <v>69</v>
      </c>
      <c r="E202" s="14" t="s">
        <v>53</v>
      </c>
      <c r="F202" s="14" t="s">
        <v>117</v>
      </c>
      <c r="G202" s="14" t="s">
        <v>269</v>
      </c>
      <c r="H202" s="14" t="s">
        <v>65</v>
      </c>
      <c r="I202" s="14" t="s">
        <v>91</v>
      </c>
      <c r="J202" s="14" t="s">
        <v>397</v>
      </c>
      <c r="K202" s="15" t="n">
        <v>21.744</v>
      </c>
      <c r="L202" s="0" t="n">
        <v>3</v>
      </c>
      <c r="M202" s="16" t="n">
        <v>0.2</v>
      </c>
      <c r="N202" s="17" t="n">
        <v>6.795</v>
      </c>
      <c r="O202" s="0" t="str">
        <f aca="false">TEXT(B202,"YYYY-MM")</f>
        <v>2018-06</v>
      </c>
      <c r="P202" s="18" t="n">
        <f aca="false">IFERROR(N202/K202,0)</f>
        <v>0.3125</v>
      </c>
      <c r="Q202" s="0" t="str">
        <f aca="false">IF(M202=0,"No Discount",IF(M202&lt;0.2,"Low (1-19%)",IF(M202&lt;0.4,"Medium (20-39%)","High (40%+)")))</f>
        <v>Medium (20-39%)</v>
      </c>
      <c r="R202" s="0" t="str">
        <f aca="false">INDEX('Lookup Tables'!$B$2:$B$5,MATCH(F202,'Lookup Tables'!$A$2:$A$5,0))</f>
        <v>Manager B</v>
      </c>
    </row>
    <row r="203" customFormat="false" ht="15" hidden="false" customHeight="false" outlineLevel="0" collapsed="false">
      <c r="A203" s="0" t="s">
        <v>398</v>
      </c>
      <c r="B203" s="13" t="n">
        <v>42219</v>
      </c>
      <c r="C203" s="13" t="n">
        <v>42221</v>
      </c>
      <c r="D203" s="14" t="s">
        <v>137</v>
      </c>
      <c r="E203" s="14" t="s">
        <v>53</v>
      </c>
      <c r="F203" s="14" t="s">
        <v>63</v>
      </c>
      <c r="G203" s="14" t="s">
        <v>252</v>
      </c>
      <c r="H203" s="14" t="s">
        <v>56</v>
      </c>
      <c r="I203" s="14" t="s">
        <v>71</v>
      </c>
      <c r="J203" s="14" t="s">
        <v>399</v>
      </c>
      <c r="K203" s="15" t="n">
        <v>218.75</v>
      </c>
      <c r="L203" s="0" t="n">
        <v>2</v>
      </c>
      <c r="M203" s="16" t="n">
        <v>0.5</v>
      </c>
      <c r="N203" s="17" t="n">
        <v>-161.875</v>
      </c>
      <c r="O203" s="0" t="str">
        <f aca="false">TEXT(B203,"YYYY-MM")</f>
        <v>2015-08</v>
      </c>
      <c r="P203" s="18" t="n">
        <f aca="false">IFERROR(N203/K203,0)</f>
        <v>-0.74</v>
      </c>
      <c r="Q203" s="0" t="str">
        <f aca="false">IF(M203=0,"No Discount",IF(M203&lt;0.2,"Low (1-19%)",IF(M203&lt;0.4,"Medium (20-39%)","High (40%+)")))</f>
        <v>High (40%+)</v>
      </c>
      <c r="R203" s="0" t="str">
        <f aca="false">INDEX('Lookup Tables'!$B$2:$B$5,MATCH(F203,'Lookup Tables'!$A$2:$A$5,0))</f>
        <v>Manager D</v>
      </c>
    </row>
    <row r="204" customFormat="false" ht="15" hidden="false" customHeight="false" outlineLevel="0" collapsed="false">
      <c r="A204" s="0" t="s">
        <v>398</v>
      </c>
      <c r="B204" s="13" t="n">
        <v>42219</v>
      </c>
      <c r="C204" s="13" t="n">
        <v>42221</v>
      </c>
      <c r="D204" s="14" t="s">
        <v>137</v>
      </c>
      <c r="E204" s="14" t="s">
        <v>53</v>
      </c>
      <c r="F204" s="14" t="s">
        <v>63</v>
      </c>
      <c r="G204" s="14" t="s">
        <v>252</v>
      </c>
      <c r="H204" s="14" t="s">
        <v>65</v>
      </c>
      <c r="I204" s="14" t="s">
        <v>85</v>
      </c>
      <c r="J204" s="14" t="s">
        <v>400</v>
      </c>
      <c r="K204" s="15" t="n">
        <v>2.6</v>
      </c>
      <c r="L204" s="0" t="n">
        <v>1</v>
      </c>
      <c r="M204" s="16" t="n">
        <v>0.2</v>
      </c>
      <c r="N204" s="17" t="n">
        <v>0.2925</v>
      </c>
      <c r="O204" s="0" t="str">
        <f aca="false">TEXT(B204,"YYYY-MM")</f>
        <v>2015-08</v>
      </c>
      <c r="P204" s="18" t="n">
        <f aca="false">IFERROR(N204/K204,0)</f>
        <v>0.1125</v>
      </c>
      <c r="Q204" s="0" t="str">
        <f aca="false">IF(M204=0,"No Discount",IF(M204&lt;0.2,"Low (1-19%)",IF(M204&lt;0.4,"Medium (20-39%)","High (40%+)")))</f>
        <v>Medium (20-39%)</v>
      </c>
      <c r="R204" s="0" t="str">
        <f aca="false">INDEX('Lookup Tables'!$B$2:$B$5,MATCH(F204,'Lookup Tables'!$A$2:$A$5,0))</f>
        <v>Manager D</v>
      </c>
    </row>
    <row r="205" customFormat="false" ht="15" hidden="false" customHeight="false" outlineLevel="0" collapsed="false">
      <c r="A205" s="0" t="s">
        <v>401</v>
      </c>
      <c r="B205" s="13" t="n">
        <v>43451</v>
      </c>
      <c r="C205" s="13" t="n">
        <v>43455</v>
      </c>
      <c r="D205" s="14" t="s">
        <v>52</v>
      </c>
      <c r="E205" s="14" t="s">
        <v>53</v>
      </c>
      <c r="F205" s="14" t="s">
        <v>98</v>
      </c>
      <c r="G205" s="14" t="s">
        <v>99</v>
      </c>
      <c r="H205" s="14" t="s">
        <v>65</v>
      </c>
      <c r="I205" s="14" t="s">
        <v>85</v>
      </c>
      <c r="J205" s="14" t="s">
        <v>402</v>
      </c>
      <c r="K205" s="15" t="n">
        <v>66.284</v>
      </c>
      <c r="L205" s="0" t="n">
        <v>2</v>
      </c>
      <c r="M205" s="16" t="n">
        <v>0.8</v>
      </c>
      <c r="N205" s="17" t="n">
        <v>-178.9668</v>
      </c>
      <c r="O205" s="0" t="str">
        <f aca="false">TEXT(B205,"YYYY-MM")</f>
        <v>2018-12</v>
      </c>
      <c r="P205" s="18" t="n">
        <f aca="false">IFERROR(N205/K205,0)</f>
        <v>-2.7</v>
      </c>
      <c r="Q205" s="0" t="str">
        <f aca="false">IF(M205=0,"No Discount",IF(M205&lt;0.2,"Low (1-19%)",IF(M205&lt;0.4,"Medium (20-39%)","High (40%+)")))</f>
        <v>High (40%+)</v>
      </c>
      <c r="R205" s="0" t="str">
        <f aca="false">INDEX('Lookup Tables'!$B$2:$B$5,MATCH(F205,'Lookup Tables'!$A$2:$A$5,0))</f>
        <v>Manager A</v>
      </c>
    </row>
    <row r="206" customFormat="false" ht="15" hidden="false" customHeight="false" outlineLevel="0" collapsed="false">
      <c r="A206" s="0" t="s">
        <v>403</v>
      </c>
      <c r="B206" s="13" t="n">
        <v>43254</v>
      </c>
      <c r="C206" s="13" t="n">
        <v>43258</v>
      </c>
      <c r="D206" s="14" t="s">
        <v>69</v>
      </c>
      <c r="E206" s="14" t="s">
        <v>62</v>
      </c>
      <c r="F206" s="14" t="s">
        <v>54</v>
      </c>
      <c r="G206" s="14" t="s">
        <v>200</v>
      </c>
      <c r="H206" s="14" t="s">
        <v>56</v>
      </c>
      <c r="I206" s="14" t="s">
        <v>76</v>
      </c>
      <c r="J206" s="14" t="s">
        <v>404</v>
      </c>
      <c r="K206" s="15" t="n">
        <v>35.168</v>
      </c>
      <c r="L206" s="0" t="n">
        <v>7</v>
      </c>
      <c r="M206" s="16" t="n">
        <v>0.2</v>
      </c>
      <c r="N206" s="17" t="n">
        <v>9.6712</v>
      </c>
      <c r="O206" s="0" t="str">
        <f aca="false">TEXT(B206,"YYYY-MM")</f>
        <v>2018-06</v>
      </c>
      <c r="P206" s="18" t="n">
        <f aca="false">IFERROR(N206/K206,0)</f>
        <v>0.275</v>
      </c>
      <c r="Q206" s="0" t="str">
        <f aca="false">IF(M206=0,"No Discount",IF(M206&lt;0.2,"Low (1-19%)",IF(M206&lt;0.4,"Medium (20-39%)","High (40%+)")))</f>
        <v>Medium (20-39%)</v>
      </c>
      <c r="R206" s="0" t="str">
        <f aca="false">INDEX('Lookup Tables'!$B$2:$B$5,MATCH(F206,'Lookup Tables'!$A$2:$A$5,0))</f>
        <v>Manager C</v>
      </c>
    </row>
    <row r="207" customFormat="false" ht="15" hidden="false" customHeight="false" outlineLevel="0" collapsed="false">
      <c r="A207" s="0" t="s">
        <v>405</v>
      </c>
      <c r="B207" s="13" t="n">
        <v>43443</v>
      </c>
      <c r="C207" s="13" t="n">
        <v>43448</v>
      </c>
      <c r="D207" s="14" t="s">
        <v>69</v>
      </c>
      <c r="E207" s="14" t="s">
        <v>53</v>
      </c>
      <c r="F207" s="14" t="s">
        <v>63</v>
      </c>
      <c r="G207" s="14" t="s">
        <v>64</v>
      </c>
      <c r="H207" s="14" t="s">
        <v>80</v>
      </c>
      <c r="I207" s="14" t="s">
        <v>81</v>
      </c>
      <c r="J207" s="14" t="s">
        <v>406</v>
      </c>
      <c r="K207" s="15" t="n">
        <v>444.768</v>
      </c>
      <c r="L207" s="0" t="n">
        <v>4</v>
      </c>
      <c r="M207" s="16" t="n">
        <v>0.2</v>
      </c>
      <c r="N207" s="17" t="n">
        <v>44.4768</v>
      </c>
      <c r="O207" s="0" t="str">
        <f aca="false">TEXT(B207,"YYYY-MM")</f>
        <v>2018-12</v>
      </c>
      <c r="P207" s="18" t="n">
        <f aca="false">IFERROR(N207/K207,0)</f>
        <v>0.1</v>
      </c>
      <c r="Q207" s="0" t="str">
        <f aca="false">IF(M207=0,"No Discount",IF(M207&lt;0.2,"Low (1-19%)",IF(M207&lt;0.4,"Medium (20-39%)","High (40%+)")))</f>
        <v>Medium (20-39%)</v>
      </c>
      <c r="R207" s="0" t="str">
        <f aca="false">INDEX('Lookup Tables'!$B$2:$B$5,MATCH(F207,'Lookup Tables'!$A$2:$A$5,0))</f>
        <v>Manager D</v>
      </c>
    </row>
    <row r="208" customFormat="false" ht="15" hidden="false" customHeight="false" outlineLevel="0" collapsed="false">
      <c r="A208" s="0" t="s">
        <v>407</v>
      </c>
      <c r="B208" s="13" t="n">
        <v>43435</v>
      </c>
      <c r="C208" s="13" t="n">
        <v>43441</v>
      </c>
      <c r="D208" s="14" t="s">
        <v>69</v>
      </c>
      <c r="E208" s="14" t="s">
        <v>53</v>
      </c>
      <c r="F208" s="14" t="s">
        <v>98</v>
      </c>
      <c r="G208" s="14" t="s">
        <v>157</v>
      </c>
      <c r="H208" s="14" t="s">
        <v>65</v>
      </c>
      <c r="I208" s="14" t="s">
        <v>73</v>
      </c>
      <c r="J208" s="14" t="s">
        <v>408</v>
      </c>
      <c r="K208" s="15" t="n">
        <v>83.92</v>
      </c>
      <c r="L208" s="0" t="n">
        <v>4</v>
      </c>
      <c r="M208" s="16" t="n">
        <v>0</v>
      </c>
      <c r="N208" s="17" t="n">
        <v>5.8744</v>
      </c>
      <c r="O208" s="0" t="str">
        <f aca="false">TEXT(B208,"YYYY-MM")</f>
        <v>2018-12</v>
      </c>
      <c r="P208" s="18" t="n">
        <f aca="false">IFERROR(N208/K208,0)</f>
        <v>0.07</v>
      </c>
      <c r="Q208" s="0" t="str">
        <f aca="false">IF(M208=0,"No Discount",IF(M208&lt;0.2,"Low (1-19%)",IF(M208&lt;0.4,"Medium (20-39%)","High (40%+)")))</f>
        <v>No Discount</v>
      </c>
      <c r="R208" s="0" t="str">
        <f aca="false">INDEX('Lookup Tables'!$B$2:$B$5,MATCH(F208,'Lookup Tables'!$A$2:$A$5,0))</f>
        <v>Manager A</v>
      </c>
    </row>
    <row r="209" customFormat="false" ht="15" hidden="false" customHeight="false" outlineLevel="0" collapsed="false">
      <c r="A209" s="0" t="s">
        <v>407</v>
      </c>
      <c r="B209" s="13" t="n">
        <v>43435</v>
      </c>
      <c r="C209" s="13" t="n">
        <v>43441</v>
      </c>
      <c r="D209" s="14" t="s">
        <v>69</v>
      </c>
      <c r="E209" s="14" t="s">
        <v>53</v>
      </c>
      <c r="F209" s="14" t="s">
        <v>98</v>
      </c>
      <c r="G209" s="14" t="s">
        <v>157</v>
      </c>
      <c r="H209" s="14" t="s">
        <v>80</v>
      </c>
      <c r="I209" s="14" t="s">
        <v>81</v>
      </c>
      <c r="J209" s="14" t="s">
        <v>409</v>
      </c>
      <c r="K209" s="15" t="n">
        <v>131.98</v>
      </c>
      <c r="L209" s="0" t="n">
        <v>2</v>
      </c>
      <c r="M209" s="16" t="n">
        <v>0</v>
      </c>
      <c r="N209" s="17" t="n">
        <v>35.6346</v>
      </c>
      <c r="O209" s="0" t="str">
        <f aca="false">TEXT(B209,"YYYY-MM")</f>
        <v>2018-12</v>
      </c>
      <c r="P209" s="18" t="n">
        <f aca="false">IFERROR(N209/K209,0)</f>
        <v>0.27</v>
      </c>
      <c r="Q209" s="0" t="str">
        <f aca="false">IF(M209=0,"No Discount",IF(M209&lt;0.2,"Low (1-19%)",IF(M209&lt;0.4,"Medium (20-39%)","High (40%+)")))</f>
        <v>No Discount</v>
      </c>
      <c r="R209" s="0" t="str">
        <f aca="false">INDEX('Lookup Tables'!$B$2:$B$5,MATCH(F209,'Lookup Tables'!$A$2:$A$5,0))</f>
        <v>Manager A</v>
      </c>
    </row>
    <row r="210" customFormat="false" ht="15" hidden="false" customHeight="false" outlineLevel="0" collapsed="false">
      <c r="A210" s="0" t="s">
        <v>407</v>
      </c>
      <c r="B210" s="13" t="n">
        <v>43435</v>
      </c>
      <c r="C210" s="13" t="n">
        <v>43441</v>
      </c>
      <c r="D210" s="14" t="s">
        <v>69</v>
      </c>
      <c r="E210" s="14" t="s">
        <v>53</v>
      </c>
      <c r="F210" s="14" t="s">
        <v>98</v>
      </c>
      <c r="G210" s="14" t="s">
        <v>157</v>
      </c>
      <c r="H210" s="14" t="s">
        <v>65</v>
      </c>
      <c r="I210" s="14" t="s">
        <v>83</v>
      </c>
      <c r="J210" s="14" t="s">
        <v>288</v>
      </c>
      <c r="K210" s="15" t="n">
        <v>15.92</v>
      </c>
      <c r="L210" s="0" t="n">
        <v>4</v>
      </c>
      <c r="M210" s="16" t="n">
        <v>0</v>
      </c>
      <c r="N210" s="17" t="n">
        <v>7.4824</v>
      </c>
      <c r="O210" s="0" t="str">
        <f aca="false">TEXT(B210,"YYYY-MM")</f>
        <v>2018-12</v>
      </c>
      <c r="P210" s="18" t="n">
        <f aca="false">IFERROR(N210/K210,0)</f>
        <v>0.47</v>
      </c>
      <c r="Q210" s="0" t="str">
        <f aca="false">IF(M210=0,"No Discount",IF(M210&lt;0.2,"Low (1-19%)",IF(M210&lt;0.4,"Medium (20-39%)","High (40%+)")))</f>
        <v>No Discount</v>
      </c>
      <c r="R210" s="0" t="str">
        <f aca="false">INDEX('Lookup Tables'!$B$2:$B$5,MATCH(F210,'Lookup Tables'!$A$2:$A$5,0))</f>
        <v>Manager A</v>
      </c>
    </row>
    <row r="211" customFormat="false" ht="15" hidden="false" customHeight="false" outlineLevel="0" collapsed="false">
      <c r="A211" s="0" t="s">
        <v>407</v>
      </c>
      <c r="B211" s="13" t="n">
        <v>43435</v>
      </c>
      <c r="C211" s="13" t="n">
        <v>43441</v>
      </c>
      <c r="D211" s="14" t="s">
        <v>69</v>
      </c>
      <c r="E211" s="14" t="s">
        <v>53</v>
      </c>
      <c r="F211" s="14" t="s">
        <v>98</v>
      </c>
      <c r="G211" s="14" t="s">
        <v>157</v>
      </c>
      <c r="H211" s="14" t="s">
        <v>65</v>
      </c>
      <c r="I211" s="14" t="s">
        <v>171</v>
      </c>
      <c r="J211" s="14" t="s">
        <v>410</v>
      </c>
      <c r="K211" s="15" t="n">
        <v>52.29</v>
      </c>
      <c r="L211" s="0" t="n">
        <v>9</v>
      </c>
      <c r="M211" s="16" t="n">
        <v>0</v>
      </c>
      <c r="N211" s="17" t="n">
        <v>16.2099</v>
      </c>
      <c r="O211" s="0" t="str">
        <f aca="false">TEXT(B211,"YYYY-MM")</f>
        <v>2018-12</v>
      </c>
      <c r="P211" s="18" t="n">
        <f aca="false">IFERROR(N211/K211,0)</f>
        <v>0.31</v>
      </c>
      <c r="Q211" s="0" t="str">
        <f aca="false">IF(M211=0,"No Discount",IF(M211&lt;0.2,"Low (1-19%)",IF(M211&lt;0.4,"Medium (20-39%)","High (40%+)")))</f>
        <v>No Discount</v>
      </c>
      <c r="R211" s="0" t="str">
        <f aca="false">INDEX('Lookup Tables'!$B$2:$B$5,MATCH(F211,'Lookup Tables'!$A$2:$A$5,0))</f>
        <v>Manager A</v>
      </c>
    </row>
    <row r="212" customFormat="false" ht="15" hidden="false" customHeight="false" outlineLevel="0" collapsed="false">
      <c r="A212" s="0" t="s">
        <v>407</v>
      </c>
      <c r="B212" s="13" t="n">
        <v>43435</v>
      </c>
      <c r="C212" s="13" t="n">
        <v>43441</v>
      </c>
      <c r="D212" s="14" t="s">
        <v>69</v>
      </c>
      <c r="E212" s="14" t="s">
        <v>53</v>
      </c>
      <c r="F212" s="14" t="s">
        <v>98</v>
      </c>
      <c r="G212" s="14" t="s">
        <v>157</v>
      </c>
      <c r="H212" s="14" t="s">
        <v>65</v>
      </c>
      <c r="I212" s="14" t="s">
        <v>73</v>
      </c>
      <c r="J212" s="14" t="s">
        <v>411</v>
      </c>
      <c r="K212" s="15" t="n">
        <v>91.99</v>
      </c>
      <c r="L212" s="0" t="n">
        <v>1</v>
      </c>
      <c r="M212" s="16" t="n">
        <v>0</v>
      </c>
      <c r="N212" s="17" t="n">
        <v>3.6796</v>
      </c>
      <c r="O212" s="0" t="str">
        <f aca="false">TEXT(B212,"YYYY-MM")</f>
        <v>2018-12</v>
      </c>
      <c r="P212" s="18" t="n">
        <f aca="false">IFERROR(N212/K212,0)</f>
        <v>0.04</v>
      </c>
      <c r="Q212" s="0" t="str">
        <f aca="false">IF(M212=0,"No Discount",IF(M212&lt;0.2,"Low (1-19%)",IF(M212&lt;0.4,"Medium (20-39%)","High (40%+)")))</f>
        <v>No Discount</v>
      </c>
      <c r="R212" s="0" t="str">
        <f aca="false">INDEX('Lookup Tables'!$B$2:$B$5,MATCH(F212,'Lookup Tables'!$A$2:$A$5,0))</f>
        <v>Manager A</v>
      </c>
    </row>
    <row r="213" customFormat="false" ht="15" hidden="false" customHeight="false" outlineLevel="0" collapsed="false">
      <c r="A213" s="0" t="s">
        <v>412</v>
      </c>
      <c r="B213" s="13" t="n">
        <v>42409</v>
      </c>
      <c r="C213" s="13" t="n">
        <v>42413</v>
      </c>
      <c r="D213" s="14" t="s">
        <v>52</v>
      </c>
      <c r="E213" s="14" t="s">
        <v>62</v>
      </c>
      <c r="F213" s="14" t="s">
        <v>98</v>
      </c>
      <c r="G213" s="14" t="s">
        <v>99</v>
      </c>
      <c r="H213" s="14" t="s">
        <v>80</v>
      </c>
      <c r="I213" s="14" t="s">
        <v>123</v>
      </c>
      <c r="J213" s="14" t="s">
        <v>413</v>
      </c>
      <c r="K213" s="15" t="n">
        <v>20.8</v>
      </c>
      <c r="L213" s="0" t="n">
        <v>2</v>
      </c>
      <c r="M213" s="16" t="n">
        <v>0.2</v>
      </c>
      <c r="N213" s="17" t="n">
        <v>6.5</v>
      </c>
      <c r="O213" s="0" t="str">
        <f aca="false">TEXT(B213,"YYYY-MM")</f>
        <v>2016-02</v>
      </c>
      <c r="P213" s="18" t="n">
        <f aca="false">IFERROR(N213/K213,0)</f>
        <v>0.3125</v>
      </c>
      <c r="Q213" s="0" t="str">
        <f aca="false">IF(M213=0,"No Discount",IF(M213&lt;0.2,"Low (1-19%)",IF(M213&lt;0.4,"Medium (20-39%)","High (40%+)")))</f>
        <v>Medium (20-39%)</v>
      </c>
      <c r="R213" s="0" t="str">
        <f aca="false">INDEX('Lookup Tables'!$B$2:$B$5,MATCH(F213,'Lookup Tables'!$A$2:$A$5,0))</f>
        <v>Manager A</v>
      </c>
    </row>
    <row r="214" customFormat="false" ht="15" hidden="false" customHeight="false" outlineLevel="0" collapsed="false">
      <c r="A214" s="0" t="s">
        <v>414</v>
      </c>
      <c r="B214" s="13" t="n">
        <v>42371</v>
      </c>
      <c r="C214" s="13" t="n">
        <v>42378</v>
      </c>
      <c r="D214" s="14" t="s">
        <v>69</v>
      </c>
      <c r="E214" s="14" t="s">
        <v>62</v>
      </c>
      <c r="F214" s="14" t="s">
        <v>117</v>
      </c>
      <c r="G214" s="14" t="s">
        <v>269</v>
      </c>
      <c r="H214" s="14" t="s">
        <v>65</v>
      </c>
      <c r="I214" s="14" t="s">
        <v>66</v>
      </c>
      <c r="J214" s="14" t="s">
        <v>415</v>
      </c>
      <c r="K214" s="15" t="n">
        <v>23.68</v>
      </c>
      <c r="L214" s="0" t="n">
        <v>2</v>
      </c>
      <c r="M214" s="16" t="n">
        <v>0.2</v>
      </c>
      <c r="N214" s="17" t="n">
        <v>8.88</v>
      </c>
      <c r="O214" s="0" t="str">
        <f aca="false">TEXT(B214,"YYYY-MM")</f>
        <v>2016-01</v>
      </c>
      <c r="P214" s="18" t="n">
        <f aca="false">IFERROR(N214/K214,0)</f>
        <v>0.375</v>
      </c>
      <c r="Q214" s="0" t="str">
        <f aca="false">IF(M214=0,"No Discount",IF(M214&lt;0.2,"Low (1-19%)",IF(M214&lt;0.4,"Medium (20-39%)","High (40%+)")))</f>
        <v>Medium (20-39%)</v>
      </c>
      <c r="R214" s="0" t="str">
        <f aca="false">INDEX('Lookup Tables'!$B$2:$B$5,MATCH(F214,'Lookup Tables'!$A$2:$A$5,0))</f>
        <v>Manager B</v>
      </c>
    </row>
    <row r="215" customFormat="false" ht="15" hidden="false" customHeight="false" outlineLevel="0" collapsed="false">
      <c r="A215" s="0" t="s">
        <v>414</v>
      </c>
      <c r="B215" s="13" t="n">
        <v>42371</v>
      </c>
      <c r="C215" s="13" t="n">
        <v>42378</v>
      </c>
      <c r="D215" s="14" t="s">
        <v>69</v>
      </c>
      <c r="E215" s="14" t="s">
        <v>62</v>
      </c>
      <c r="F215" s="14" t="s">
        <v>117</v>
      </c>
      <c r="G215" s="14" t="s">
        <v>269</v>
      </c>
      <c r="H215" s="14" t="s">
        <v>56</v>
      </c>
      <c r="I215" s="14" t="s">
        <v>57</v>
      </c>
      <c r="J215" s="14" t="s">
        <v>416</v>
      </c>
      <c r="K215" s="15" t="n">
        <v>452.45</v>
      </c>
      <c r="L215" s="0" t="n">
        <v>5</v>
      </c>
      <c r="M215" s="16" t="n">
        <v>0.5</v>
      </c>
      <c r="N215" s="17" t="n">
        <v>-244.323</v>
      </c>
      <c r="O215" s="0" t="str">
        <f aca="false">TEXT(B215,"YYYY-MM")</f>
        <v>2016-01</v>
      </c>
      <c r="P215" s="18" t="n">
        <f aca="false">IFERROR(N215/K215,0)</f>
        <v>-0.54</v>
      </c>
      <c r="Q215" s="0" t="str">
        <f aca="false">IF(M215=0,"No Discount",IF(M215&lt;0.2,"Low (1-19%)",IF(M215&lt;0.4,"Medium (20-39%)","High (40%+)")))</f>
        <v>High (40%+)</v>
      </c>
      <c r="R215" s="0" t="str">
        <f aca="false">INDEX('Lookup Tables'!$B$2:$B$5,MATCH(F215,'Lookup Tables'!$A$2:$A$5,0))</f>
        <v>Manager B</v>
      </c>
    </row>
    <row r="216" customFormat="false" ht="15" hidden="false" customHeight="false" outlineLevel="0" collapsed="false">
      <c r="A216" s="0" t="s">
        <v>414</v>
      </c>
      <c r="B216" s="13" t="n">
        <v>42371</v>
      </c>
      <c r="C216" s="13" t="n">
        <v>42378</v>
      </c>
      <c r="D216" s="14" t="s">
        <v>69</v>
      </c>
      <c r="E216" s="14" t="s">
        <v>62</v>
      </c>
      <c r="F216" s="14" t="s">
        <v>117</v>
      </c>
      <c r="G216" s="14" t="s">
        <v>269</v>
      </c>
      <c r="H216" s="14" t="s">
        <v>80</v>
      </c>
      <c r="I216" s="14" t="s">
        <v>81</v>
      </c>
      <c r="J216" s="14" t="s">
        <v>258</v>
      </c>
      <c r="K216" s="15" t="n">
        <v>62.982</v>
      </c>
      <c r="L216" s="0" t="n">
        <v>3</v>
      </c>
      <c r="M216" s="16" t="n">
        <v>0.4</v>
      </c>
      <c r="N216" s="17" t="n">
        <v>-14.6958</v>
      </c>
      <c r="O216" s="0" t="str">
        <f aca="false">TEXT(B216,"YYYY-MM")</f>
        <v>2016-01</v>
      </c>
      <c r="P216" s="18" t="n">
        <f aca="false">IFERROR(N216/K216,0)</f>
        <v>-0.233333333333333</v>
      </c>
      <c r="Q216" s="0" t="str">
        <f aca="false">IF(M216=0,"No Discount",IF(M216&lt;0.2,"Low (1-19%)",IF(M216&lt;0.4,"Medium (20-39%)","High (40%+)")))</f>
        <v>High (40%+)</v>
      </c>
      <c r="R216" s="0" t="str">
        <f aca="false">INDEX('Lookup Tables'!$B$2:$B$5,MATCH(F216,'Lookup Tables'!$A$2:$A$5,0))</f>
        <v>Manager B</v>
      </c>
    </row>
    <row r="217" customFormat="false" ht="15" hidden="false" customHeight="false" outlineLevel="0" collapsed="false">
      <c r="A217" s="0" t="s">
        <v>414</v>
      </c>
      <c r="B217" s="13" t="n">
        <v>42371</v>
      </c>
      <c r="C217" s="13" t="n">
        <v>42378</v>
      </c>
      <c r="D217" s="14" t="s">
        <v>69</v>
      </c>
      <c r="E217" s="14" t="s">
        <v>62</v>
      </c>
      <c r="F217" s="14" t="s">
        <v>117</v>
      </c>
      <c r="G217" s="14" t="s">
        <v>269</v>
      </c>
      <c r="H217" s="14" t="s">
        <v>80</v>
      </c>
      <c r="I217" s="14" t="s">
        <v>345</v>
      </c>
      <c r="J217" s="14" t="s">
        <v>417</v>
      </c>
      <c r="K217" s="15" t="n">
        <v>1188</v>
      </c>
      <c r="L217" s="0" t="n">
        <v>9</v>
      </c>
      <c r="M217" s="16" t="n">
        <v>0.7</v>
      </c>
      <c r="N217" s="17" t="n">
        <v>-950.4</v>
      </c>
      <c r="O217" s="0" t="str">
        <f aca="false">TEXT(B217,"YYYY-MM")</f>
        <v>2016-01</v>
      </c>
      <c r="P217" s="18" t="n">
        <f aca="false">IFERROR(N217/K217,0)</f>
        <v>-0.8</v>
      </c>
      <c r="Q217" s="0" t="str">
        <f aca="false">IF(M217=0,"No Discount",IF(M217&lt;0.2,"Low (1-19%)",IF(M217&lt;0.4,"Medium (20-39%)","High (40%+)")))</f>
        <v>High (40%+)</v>
      </c>
      <c r="R217" s="0" t="str">
        <f aca="false">INDEX('Lookup Tables'!$B$2:$B$5,MATCH(F217,'Lookup Tables'!$A$2:$A$5,0))</f>
        <v>Manager B</v>
      </c>
    </row>
    <row r="218" customFormat="false" ht="15" hidden="false" customHeight="false" outlineLevel="0" collapsed="false">
      <c r="A218" s="0" t="s">
        <v>414</v>
      </c>
      <c r="B218" s="13" t="n">
        <v>42371</v>
      </c>
      <c r="C218" s="13" t="n">
        <v>42378</v>
      </c>
      <c r="D218" s="14" t="s">
        <v>69</v>
      </c>
      <c r="E218" s="14" t="s">
        <v>62</v>
      </c>
      <c r="F218" s="14" t="s">
        <v>117</v>
      </c>
      <c r="G218" s="14" t="s">
        <v>269</v>
      </c>
      <c r="H218" s="14" t="s">
        <v>80</v>
      </c>
      <c r="I218" s="14" t="s">
        <v>123</v>
      </c>
      <c r="J218" s="14" t="s">
        <v>418</v>
      </c>
      <c r="K218" s="15" t="n">
        <v>89.584</v>
      </c>
      <c r="L218" s="0" t="n">
        <v>2</v>
      </c>
      <c r="M218" s="16" t="n">
        <v>0.2</v>
      </c>
      <c r="N218" s="17" t="n">
        <v>4.4792</v>
      </c>
      <c r="O218" s="0" t="str">
        <f aca="false">TEXT(B218,"YYYY-MM")</f>
        <v>2016-01</v>
      </c>
      <c r="P218" s="18" t="n">
        <f aca="false">IFERROR(N218/K218,0)</f>
        <v>0.05</v>
      </c>
      <c r="Q218" s="0" t="str">
        <f aca="false">IF(M218=0,"No Discount",IF(M218&lt;0.2,"Low (1-19%)",IF(M218&lt;0.4,"Medium (20-39%)","High (40%+)")))</f>
        <v>Medium (20-39%)</v>
      </c>
      <c r="R218" s="0" t="str">
        <f aca="false">INDEX('Lookup Tables'!$B$2:$B$5,MATCH(F218,'Lookup Tables'!$A$2:$A$5,0))</f>
        <v>Manager B</v>
      </c>
    </row>
    <row r="219" customFormat="false" ht="15" hidden="false" customHeight="false" outlineLevel="0" collapsed="false">
      <c r="A219" s="0" t="s">
        <v>419</v>
      </c>
      <c r="B219" s="13" t="n">
        <v>43036</v>
      </c>
      <c r="C219" s="13" t="n">
        <v>43040</v>
      </c>
      <c r="D219" s="14" t="s">
        <v>69</v>
      </c>
      <c r="E219" s="14" t="s">
        <v>53</v>
      </c>
      <c r="F219" s="14" t="s">
        <v>63</v>
      </c>
      <c r="G219" s="14" t="s">
        <v>64</v>
      </c>
      <c r="H219" s="14" t="s">
        <v>65</v>
      </c>
      <c r="I219" s="14" t="s">
        <v>73</v>
      </c>
      <c r="J219" s="14" t="s">
        <v>380</v>
      </c>
      <c r="K219" s="15" t="n">
        <v>93.06</v>
      </c>
      <c r="L219" s="0" t="n">
        <v>6</v>
      </c>
      <c r="M219" s="16" t="n">
        <v>0</v>
      </c>
      <c r="N219" s="17" t="n">
        <v>26.0568</v>
      </c>
      <c r="O219" s="0" t="str">
        <f aca="false">TEXT(B219,"YYYY-MM")</f>
        <v>2017-10</v>
      </c>
      <c r="P219" s="18" t="n">
        <f aca="false">IFERROR(N219/K219,0)</f>
        <v>0.28</v>
      </c>
      <c r="Q219" s="0" t="str">
        <f aca="false">IF(M219=0,"No Discount",IF(M219&lt;0.2,"Low (1-19%)",IF(M219&lt;0.4,"Medium (20-39%)","High (40%+)")))</f>
        <v>No Discount</v>
      </c>
      <c r="R219" s="0" t="str">
        <f aca="false">INDEX('Lookup Tables'!$B$2:$B$5,MATCH(F219,'Lookup Tables'!$A$2:$A$5,0))</f>
        <v>Manager D</v>
      </c>
    </row>
    <row r="220" customFormat="false" ht="15" hidden="false" customHeight="false" outlineLevel="0" collapsed="false">
      <c r="A220" s="0" t="s">
        <v>419</v>
      </c>
      <c r="B220" s="13" t="n">
        <v>43036</v>
      </c>
      <c r="C220" s="13" t="n">
        <v>43040</v>
      </c>
      <c r="D220" s="14" t="s">
        <v>69</v>
      </c>
      <c r="E220" s="14" t="s">
        <v>53</v>
      </c>
      <c r="F220" s="14" t="s">
        <v>63</v>
      </c>
      <c r="G220" s="14" t="s">
        <v>64</v>
      </c>
      <c r="H220" s="14" t="s">
        <v>80</v>
      </c>
      <c r="I220" s="14" t="s">
        <v>81</v>
      </c>
      <c r="J220" s="14" t="s">
        <v>420</v>
      </c>
      <c r="K220" s="15" t="n">
        <v>302.376</v>
      </c>
      <c r="L220" s="0" t="n">
        <v>3</v>
      </c>
      <c r="M220" s="16" t="n">
        <v>0.2</v>
      </c>
      <c r="N220" s="17" t="n">
        <v>22.6782</v>
      </c>
      <c r="O220" s="0" t="str">
        <f aca="false">TEXT(B220,"YYYY-MM")</f>
        <v>2017-10</v>
      </c>
      <c r="P220" s="18" t="n">
        <f aca="false">IFERROR(N220/K220,0)</f>
        <v>0.075</v>
      </c>
      <c r="Q220" s="0" t="str">
        <f aca="false">IF(M220=0,"No Discount",IF(M220&lt;0.2,"Low (1-19%)",IF(M220&lt;0.4,"Medium (20-39%)","High (40%+)")))</f>
        <v>Medium (20-39%)</v>
      </c>
      <c r="R220" s="0" t="str">
        <f aca="false">INDEX('Lookup Tables'!$B$2:$B$5,MATCH(F220,'Lookup Tables'!$A$2:$A$5,0))</f>
        <v>Manager D</v>
      </c>
    </row>
    <row r="221" customFormat="false" ht="15" hidden="false" customHeight="false" outlineLevel="0" collapsed="false">
      <c r="A221" s="0" t="s">
        <v>421</v>
      </c>
      <c r="B221" s="13" t="n">
        <v>42728</v>
      </c>
      <c r="C221" s="13" t="n">
        <v>42731</v>
      </c>
      <c r="D221" s="14" t="s">
        <v>137</v>
      </c>
      <c r="E221" s="14" t="s">
        <v>53</v>
      </c>
      <c r="F221" s="14" t="s">
        <v>117</v>
      </c>
      <c r="G221" s="14" t="s">
        <v>269</v>
      </c>
      <c r="H221" s="14" t="s">
        <v>65</v>
      </c>
      <c r="I221" s="14" t="s">
        <v>171</v>
      </c>
      <c r="J221" s="14" t="s">
        <v>422</v>
      </c>
      <c r="K221" s="15" t="n">
        <v>5.584</v>
      </c>
      <c r="L221" s="0" t="n">
        <v>2</v>
      </c>
      <c r="M221" s="16" t="n">
        <v>0.2</v>
      </c>
      <c r="N221" s="17" t="n">
        <v>1.8148</v>
      </c>
      <c r="O221" s="0" t="str">
        <f aca="false">TEXT(B221,"YYYY-MM")</f>
        <v>2016-12</v>
      </c>
      <c r="P221" s="18" t="n">
        <f aca="false">IFERROR(N221/K221,0)</f>
        <v>0.325</v>
      </c>
      <c r="Q221" s="0" t="str">
        <f aca="false">IF(M221=0,"No Discount",IF(M221&lt;0.2,"Low (1-19%)",IF(M221&lt;0.4,"Medium (20-39%)","High (40%+)")))</f>
        <v>Medium (20-39%)</v>
      </c>
      <c r="R221" s="0" t="str">
        <f aca="false">INDEX('Lookup Tables'!$B$2:$B$5,MATCH(F221,'Lookup Tables'!$A$2:$A$5,0))</f>
        <v>Manager B</v>
      </c>
    </row>
    <row r="222" customFormat="false" ht="15" hidden="false" customHeight="false" outlineLevel="0" collapsed="false">
      <c r="A222" s="0" t="s">
        <v>421</v>
      </c>
      <c r="B222" s="13" t="n">
        <v>42728</v>
      </c>
      <c r="C222" s="13" t="n">
        <v>42731</v>
      </c>
      <c r="D222" s="14" t="s">
        <v>137</v>
      </c>
      <c r="E222" s="14" t="s">
        <v>53</v>
      </c>
      <c r="F222" s="14" t="s">
        <v>117</v>
      </c>
      <c r="G222" s="14" t="s">
        <v>269</v>
      </c>
      <c r="H222" s="14" t="s">
        <v>65</v>
      </c>
      <c r="I222" s="14" t="s">
        <v>91</v>
      </c>
      <c r="J222" s="14" t="s">
        <v>423</v>
      </c>
      <c r="K222" s="15" t="n">
        <v>22.704</v>
      </c>
      <c r="L222" s="0" t="n">
        <v>6</v>
      </c>
      <c r="M222" s="16" t="n">
        <v>0.2</v>
      </c>
      <c r="N222" s="17" t="n">
        <v>8.2302</v>
      </c>
      <c r="O222" s="0" t="str">
        <f aca="false">TEXT(B222,"YYYY-MM")</f>
        <v>2016-12</v>
      </c>
      <c r="P222" s="18" t="n">
        <f aca="false">IFERROR(N222/K222,0)</f>
        <v>0.3625</v>
      </c>
      <c r="Q222" s="0" t="str">
        <f aca="false">IF(M222=0,"No Discount",IF(M222&lt;0.2,"Low (1-19%)",IF(M222&lt;0.4,"Medium (20-39%)","High (40%+)")))</f>
        <v>Medium (20-39%)</v>
      </c>
      <c r="R222" s="0" t="str">
        <f aca="false">INDEX('Lookup Tables'!$B$2:$B$5,MATCH(F222,'Lookup Tables'!$A$2:$A$5,0))</f>
        <v>Manager B</v>
      </c>
    </row>
    <row r="223" customFormat="false" ht="15" hidden="false" customHeight="false" outlineLevel="0" collapsed="false">
      <c r="A223" s="0" t="s">
        <v>421</v>
      </c>
      <c r="B223" s="13" t="n">
        <v>42728</v>
      </c>
      <c r="C223" s="13" t="n">
        <v>42731</v>
      </c>
      <c r="D223" s="14" t="s">
        <v>137</v>
      </c>
      <c r="E223" s="14" t="s">
        <v>53</v>
      </c>
      <c r="F223" s="14" t="s">
        <v>117</v>
      </c>
      <c r="G223" s="14" t="s">
        <v>269</v>
      </c>
      <c r="H223" s="14" t="s">
        <v>65</v>
      </c>
      <c r="I223" s="14" t="s">
        <v>83</v>
      </c>
      <c r="J223" s="14" t="s">
        <v>235</v>
      </c>
      <c r="K223" s="15" t="n">
        <v>19.776</v>
      </c>
      <c r="L223" s="0" t="n">
        <v>4</v>
      </c>
      <c r="M223" s="16" t="n">
        <v>0.7</v>
      </c>
      <c r="N223" s="17" t="n">
        <v>-13.8432</v>
      </c>
      <c r="O223" s="0" t="str">
        <f aca="false">TEXT(B223,"YYYY-MM")</f>
        <v>2016-12</v>
      </c>
      <c r="P223" s="18" t="n">
        <f aca="false">IFERROR(N223/K223,0)</f>
        <v>-0.7</v>
      </c>
      <c r="Q223" s="0" t="str">
        <f aca="false">IF(M223=0,"No Discount",IF(M223&lt;0.2,"Low (1-19%)",IF(M223&lt;0.4,"Medium (20-39%)","High (40%+)")))</f>
        <v>High (40%+)</v>
      </c>
      <c r="R223" s="0" t="str">
        <f aca="false">INDEX('Lookup Tables'!$B$2:$B$5,MATCH(F223,'Lookup Tables'!$A$2:$A$5,0))</f>
        <v>Manager B</v>
      </c>
    </row>
    <row r="224" customFormat="false" ht="15" hidden="false" customHeight="false" outlineLevel="0" collapsed="false">
      <c r="A224" s="0" t="s">
        <v>421</v>
      </c>
      <c r="B224" s="13" t="n">
        <v>42728</v>
      </c>
      <c r="C224" s="13" t="n">
        <v>42731</v>
      </c>
      <c r="D224" s="14" t="s">
        <v>137</v>
      </c>
      <c r="E224" s="14" t="s">
        <v>53</v>
      </c>
      <c r="F224" s="14" t="s">
        <v>117</v>
      </c>
      <c r="G224" s="14" t="s">
        <v>269</v>
      </c>
      <c r="H224" s="14" t="s">
        <v>56</v>
      </c>
      <c r="I224" s="14" t="s">
        <v>76</v>
      </c>
      <c r="J224" s="14" t="s">
        <v>424</v>
      </c>
      <c r="K224" s="15" t="n">
        <v>72.704</v>
      </c>
      <c r="L224" s="0" t="n">
        <v>4</v>
      </c>
      <c r="M224" s="16" t="n">
        <v>0.2</v>
      </c>
      <c r="N224" s="17" t="n">
        <v>19.0848</v>
      </c>
      <c r="O224" s="0" t="str">
        <f aca="false">TEXT(B224,"YYYY-MM")</f>
        <v>2016-12</v>
      </c>
      <c r="P224" s="18" t="n">
        <f aca="false">IFERROR(N224/K224,0)</f>
        <v>0.2625</v>
      </c>
      <c r="Q224" s="0" t="str">
        <f aca="false">IF(M224=0,"No Discount",IF(M224&lt;0.2,"Low (1-19%)",IF(M224&lt;0.4,"Medium (20-39%)","High (40%+)")))</f>
        <v>Medium (20-39%)</v>
      </c>
      <c r="R224" s="0" t="str">
        <f aca="false">INDEX('Lookup Tables'!$B$2:$B$5,MATCH(F224,'Lookup Tables'!$A$2:$A$5,0))</f>
        <v>Manager B</v>
      </c>
    </row>
    <row r="225" customFormat="false" ht="15" hidden="false" customHeight="false" outlineLevel="0" collapsed="false">
      <c r="A225" s="0" t="s">
        <v>421</v>
      </c>
      <c r="B225" s="13" t="n">
        <v>42728</v>
      </c>
      <c r="C225" s="13" t="n">
        <v>42731</v>
      </c>
      <c r="D225" s="14" t="s">
        <v>137</v>
      </c>
      <c r="E225" s="14" t="s">
        <v>53</v>
      </c>
      <c r="F225" s="14" t="s">
        <v>117</v>
      </c>
      <c r="G225" s="14" t="s">
        <v>269</v>
      </c>
      <c r="H225" s="14" t="s">
        <v>80</v>
      </c>
      <c r="I225" s="14" t="s">
        <v>345</v>
      </c>
      <c r="J225" s="14" t="s">
        <v>425</v>
      </c>
      <c r="K225" s="15" t="n">
        <v>479.988</v>
      </c>
      <c r="L225" s="0" t="n">
        <v>4</v>
      </c>
      <c r="M225" s="16" t="n">
        <v>0.7</v>
      </c>
      <c r="N225" s="17" t="n">
        <v>-383.9904</v>
      </c>
      <c r="O225" s="0" t="str">
        <f aca="false">TEXT(B225,"YYYY-MM")</f>
        <v>2016-12</v>
      </c>
      <c r="P225" s="18" t="n">
        <f aca="false">IFERROR(N225/K225,0)</f>
        <v>-0.8</v>
      </c>
      <c r="Q225" s="0" t="str">
        <f aca="false">IF(M225=0,"No Discount",IF(M225&lt;0.2,"Low (1-19%)",IF(M225&lt;0.4,"Medium (20-39%)","High (40%+)")))</f>
        <v>High (40%+)</v>
      </c>
      <c r="R225" s="0" t="str">
        <f aca="false">INDEX('Lookup Tables'!$B$2:$B$5,MATCH(F225,'Lookup Tables'!$A$2:$A$5,0))</f>
        <v>Manager B</v>
      </c>
    </row>
    <row r="226" customFormat="false" ht="15" hidden="false" customHeight="false" outlineLevel="0" collapsed="false">
      <c r="A226" s="0" t="s">
        <v>421</v>
      </c>
      <c r="B226" s="13" t="n">
        <v>42728</v>
      </c>
      <c r="C226" s="13" t="n">
        <v>42731</v>
      </c>
      <c r="D226" s="14" t="s">
        <v>137</v>
      </c>
      <c r="E226" s="14" t="s">
        <v>53</v>
      </c>
      <c r="F226" s="14" t="s">
        <v>117</v>
      </c>
      <c r="G226" s="14" t="s">
        <v>269</v>
      </c>
      <c r="H226" s="14" t="s">
        <v>65</v>
      </c>
      <c r="I226" s="14" t="s">
        <v>78</v>
      </c>
      <c r="J226" s="14" t="s">
        <v>426</v>
      </c>
      <c r="K226" s="15" t="n">
        <v>27.168</v>
      </c>
      <c r="L226" s="0" t="n">
        <v>2</v>
      </c>
      <c r="M226" s="16" t="n">
        <v>0.2</v>
      </c>
      <c r="N226" s="17" t="n">
        <v>2.7168</v>
      </c>
      <c r="O226" s="0" t="str">
        <f aca="false">TEXT(B226,"YYYY-MM")</f>
        <v>2016-12</v>
      </c>
      <c r="P226" s="18" t="n">
        <f aca="false">IFERROR(N226/K226,0)</f>
        <v>0.1</v>
      </c>
      <c r="Q226" s="0" t="str">
        <f aca="false">IF(M226=0,"No Discount",IF(M226&lt;0.2,"Low (1-19%)",IF(M226&lt;0.4,"Medium (20-39%)","High (40%+)")))</f>
        <v>Medium (20-39%)</v>
      </c>
      <c r="R226" s="0" t="str">
        <f aca="false">INDEX('Lookup Tables'!$B$2:$B$5,MATCH(F226,'Lookup Tables'!$A$2:$A$5,0))</f>
        <v>Manager B</v>
      </c>
    </row>
    <row r="227" customFormat="false" ht="15" hidden="false" customHeight="false" outlineLevel="0" collapsed="false">
      <c r="A227" s="0" t="s">
        <v>427</v>
      </c>
      <c r="B227" s="13" t="n">
        <v>42591</v>
      </c>
      <c r="C227" s="13" t="n">
        <v>42598</v>
      </c>
      <c r="D227" s="14" t="s">
        <v>69</v>
      </c>
      <c r="E227" s="14" t="s">
        <v>62</v>
      </c>
      <c r="F227" s="14" t="s">
        <v>98</v>
      </c>
      <c r="G227" s="14" t="s">
        <v>157</v>
      </c>
      <c r="H227" s="14" t="s">
        <v>65</v>
      </c>
      <c r="I227" s="14" t="s">
        <v>78</v>
      </c>
      <c r="J227" s="14" t="s">
        <v>428</v>
      </c>
      <c r="K227" s="15" t="n">
        <v>2.2</v>
      </c>
      <c r="L227" s="0" t="n">
        <v>1</v>
      </c>
      <c r="M227" s="16" t="n">
        <v>0</v>
      </c>
      <c r="N227" s="17" t="n">
        <v>0.968</v>
      </c>
      <c r="O227" s="0" t="str">
        <f aca="false">TEXT(B227,"YYYY-MM")</f>
        <v>2016-08</v>
      </c>
      <c r="P227" s="18" t="n">
        <f aca="false">IFERROR(N227/K227,0)</f>
        <v>0.44</v>
      </c>
      <c r="Q227" s="0" t="str">
        <f aca="false">IF(M227=0,"No Discount",IF(M227&lt;0.2,"Low (1-19%)",IF(M227&lt;0.4,"Medium (20-39%)","High (40%+)")))</f>
        <v>No Discount</v>
      </c>
      <c r="R227" s="0" t="str">
        <f aca="false">INDEX('Lookup Tables'!$B$2:$B$5,MATCH(F227,'Lookup Tables'!$A$2:$A$5,0))</f>
        <v>Manager A</v>
      </c>
    </row>
    <row r="228" customFormat="false" ht="15" hidden="false" customHeight="false" outlineLevel="0" collapsed="false">
      <c r="A228" s="0" t="s">
        <v>427</v>
      </c>
      <c r="B228" s="13" t="n">
        <v>42591</v>
      </c>
      <c r="C228" s="13" t="n">
        <v>42598</v>
      </c>
      <c r="D228" s="14" t="s">
        <v>69</v>
      </c>
      <c r="E228" s="14" t="s">
        <v>62</v>
      </c>
      <c r="F228" s="14" t="s">
        <v>98</v>
      </c>
      <c r="G228" s="14" t="s">
        <v>157</v>
      </c>
      <c r="H228" s="14" t="s">
        <v>56</v>
      </c>
      <c r="I228" s="14" t="s">
        <v>71</v>
      </c>
      <c r="J228" s="14" t="s">
        <v>429</v>
      </c>
      <c r="K228" s="15" t="n">
        <v>622.45</v>
      </c>
      <c r="L228" s="0" t="n">
        <v>5</v>
      </c>
      <c r="M228" s="16" t="n">
        <v>0</v>
      </c>
      <c r="N228" s="17" t="n">
        <v>136.939</v>
      </c>
      <c r="O228" s="0" t="str">
        <f aca="false">TEXT(B228,"YYYY-MM")</f>
        <v>2016-08</v>
      </c>
      <c r="P228" s="18" t="n">
        <f aca="false">IFERROR(N228/K228,0)</f>
        <v>0.22</v>
      </c>
      <c r="Q228" s="0" t="str">
        <f aca="false">IF(M228=0,"No Discount",IF(M228&lt;0.2,"Low (1-19%)",IF(M228&lt;0.4,"Medium (20-39%)","High (40%+)")))</f>
        <v>No Discount</v>
      </c>
      <c r="R228" s="0" t="str">
        <f aca="false">INDEX('Lookup Tables'!$B$2:$B$5,MATCH(F228,'Lookup Tables'!$A$2:$A$5,0))</f>
        <v>Manager A</v>
      </c>
    </row>
    <row r="229" customFormat="false" ht="15" hidden="false" customHeight="false" outlineLevel="0" collapsed="false">
      <c r="A229" s="0" t="s">
        <v>427</v>
      </c>
      <c r="B229" s="13" t="n">
        <v>42591</v>
      </c>
      <c r="C229" s="13" t="n">
        <v>42598</v>
      </c>
      <c r="D229" s="14" t="s">
        <v>69</v>
      </c>
      <c r="E229" s="14" t="s">
        <v>62</v>
      </c>
      <c r="F229" s="14" t="s">
        <v>98</v>
      </c>
      <c r="G229" s="14" t="s">
        <v>157</v>
      </c>
      <c r="H229" s="14" t="s">
        <v>65</v>
      </c>
      <c r="I229" s="14" t="s">
        <v>73</v>
      </c>
      <c r="J229" s="14" t="s">
        <v>430</v>
      </c>
      <c r="K229" s="15" t="n">
        <v>21.98</v>
      </c>
      <c r="L229" s="0" t="n">
        <v>1</v>
      </c>
      <c r="M229" s="16" t="n">
        <v>0</v>
      </c>
      <c r="N229" s="17" t="n">
        <v>0.2198</v>
      </c>
      <c r="O229" s="0" t="str">
        <f aca="false">TEXT(B229,"YYYY-MM")</f>
        <v>2016-08</v>
      </c>
      <c r="P229" s="18" t="n">
        <f aca="false">IFERROR(N229/K229,0)</f>
        <v>0.01</v>
      </c>
      <c r="Q229" s="0" t="str">
        <f aca="false">IF(M229=0,"No Discount",IF(M229&lt;0.2,"Low (1-19%)",IF(M229&lt;0.4,"Medium (20-39%)","High (40%+)")))</f>
        <v>No Discount</v>
      </c>
      <c r="R229" s="0" t="str">
        <f aca="false">INDEX('Lookup Tables'!$B$2:$B$5,MATCH(F229,'Lookup Tables'!$A$2:$A$5,0))</f>
        <v>Manager A</v>
      </c>
    </row>
    <row r="230" customFormat="false" ht="15" hidden="false" customHeight="false" outlineLevel="0" collapsed="false">
      <c r="A230" s="0" t="s">
        <v>431</v>
      </c>
      <c r="B230" s="13" t="n">
        <v>42428</v>
      </c>
      <c r="C230" s="13" t="n">
        <v>42433</v>
      </c>
      <c r="D230" s="14" t="s">
        <v>69</v>
      </c>
      <c r="E230" s="14" t="s">
        <v>53</v>
      </c>
      <c r="F230" s="14" t="s">
        <v>54</v>
      </c>
      <c r="G230" s="14" t="s">
        <v>200</v>
      </c>
      <c r="H230" s="14" t="s">
        <v>56</v>
      </c>
      <c r="I230" s="14" t="s">
        <v>59</v>
      </c>
      <c r="J230" s="14" t="s">
        <v>432</v>
      </c>
      <c r="K230" s="15" t="n">
        <v>161.568</v>
      </c>
      <c r="L230" s="0" t="n">
        <v>2</v>
      </c>
      <c r="M230" s="16" t="n">
        <v>0.2</v>
      </c>
      <c r="N230" s="17" t="n">
        <v>-28.2744</v>
      </c>
      <c r="O230" s="0" t="str">
        <f aca="false">TEXT(B230,"YYYY-MM")</f>
        <v>2016-02</v>
      </c>
      <c r="P230" s="18" t="n">
        <f aca="false">IFERROR(N230/K230,0)</f>
        <v>-0.175</v>
      </c>
      <c r="Q230" s="0" t="str">
        <f aca="false">IF(M230=0,"No Discount",IF(M230&lt;0.2,"Low (1-19%)",IF(M230&lt;0.4,"Medium (20-39%)","High (40%+)")))</f>
        <v>Medium (20-39%)</v>
      </c>
      <c r="R230" s="0" t="str">
        <f aca="false">INDEX('Lookup Tables'!$B$2:$B$5,MATCH(F230,'Lookup Tables'!$A$2:$A$5,0))</f>
        <v>Manager C</v>
      </c>
    </row>
    <row r="231" customFormat="false" ht="15" hidden="false" customHeight="false" outlineLevel="0" collapsed="false">
      <c r="A231" s="0" t="s">
        <v>431</v>
      </c>
      <c r="B231" s="13" t="n">
        <v>42428</v>
      </c>
      <c r="C231" s="13" t="n">
        <v>42433</v>
      </c>
      <c r="D231" s="14" t="s">
        <v>69</v>
      </c>
      <c r="E231" s="14" t="s">
        <v>53</v>
      </c>
      <c r="F231" s="14" t="s">
        <v>54</v>
      </c>
      <c r="G231" s="14" t="s">
        <v>200</v>
      </c>
      <c r="H231" s="14" t="s">
        <v>56</v>
      </c>
      <c r="I231" s="14" t="s">
        <v>59</v>
      </c>
      <c r="J231" s="14" t="s">
        <v>433</v>
      </c>
      <c r="K231" s="15" t="n">
        <v>389.696</v>
      </c>
      <c r="L231" s="0" t="n">
        <v>8</v>
      </c>
      <c r="M231" s="16" t="n">
        <v>0.2</v>
      </c>
      <c r="N231" s="17" t="n">
        <v>43.8408</v>
      </c>
      <c r="O231" s="0" t="str">
        <f aca="false">TEXT(B231,"YYYY-MM")</f>
        <v>2016-02</v>
      </c>
      <c r="P231" s="18" t="n">
        <f aca="false">IFERROR(N231/K231,0)</f>
        <v>0.1125</v>
      </c>
      <c r="Q231" s="0" t="str">
        <f aca="false">IF(M231=0,"No Discount",IF(M231&lt;0.2,"Low (1-19%)",IF(M231&lt;0.4,"Medium (20-39%)","High (40%+)")))</f>
        <v>Medium (20-39%)</v>
      </c>
      <c r="R231" s="0" t="str">
        <f aca="false">INDEX('Lookup Tables'!$B$2:$B$5,MATCH(F231,'Lookup Tables'!$A$2:$A$5,0))</f>
        <v>Manager C</v>
      </c>
    </row>
    <row r="232" customFormat="false" ht="15" hidden="false" customHeight="false" outlineLevel="0" collapsed="false">
      <c r="A232" s="0" t="s">
        <v>434</v>
      </c>
      <c r="B232" s="13" t="n">
        <v>42260</v>
      </c>
      <c r="C232" s="13" t="n">
        <v>42264</v>
      </c>
      <c r="D232" s="14" t="s">
        <v>69</v>
      </c>
      <c r="E232" s="14" t="s">
        <v>62</v>
      </c>
      <c r="F232" s="14" t="s">
        <v>54</v>
      </c>
      <c r="G232" s="14" t="s">
        <v>90</v>
      </c>
      <c r="H232" s="14" t="s">
        <v>65</v>
      </c>
      <c r="I232" s="14" t="s">
        <v>83</v>
      </c>
      <c r="J232" s="14" t="s">
        <v>435</v>
      </c>
      <c r="K232" s="15" t="n">
        <v>18.648</v>
      </c>
      <c r="L232" s="0" t="n">
        <v>7</v>
      </c>
      <c r="M232" s="16" t="n">
        <v>0.7</v>
      </c>
      <c r="N232" s="17" t="n">
        <v>-12.432</v>
      </c>
      <c r="O232" s="0" t="str">
        <f aca="false">TEXT(B232,"YYYY-MM")</f>
        <v>2015-09</v>
      </c>
      <c r="P232" s="18" t="n">
        <f aca="false">IFERROR(N232/K232,0)</f>
        <v>-0.666666666666667</v>
      </c>
      <c r="Q232" s="0" t="str">
        <f aca="false">IF(M232=0,"No Discount",IF(M232&lt;0.2,"Low (1-19%)",IF(M232&lt;0.4,"Medium (20-39%)","High (40%+)")))</f>
        <v>High (40%+)</v>
      </c>
      <c r="R232" s="0" t="str">
        <f aca="false">INDEX('Lookup Tables'!$B$2:$B$5,MATCH(F232,'Lookup Tables'!$A$2:$A$5,0))</f>
        <v>Manager C</v>
      </c>
    </row>
    <row r="233" customFormat="false" ht="15" hidden="false" customHeight="false" outlineLevel="0" collapsed="false">
      <c r="A233" s="0" t="s">
        <v>436</v>
      </c>
      <c r="B233" s="13" t="n">
        <v>43197</v>
      </c>
      <c r="C233" s="13" t="n">
        <v>43202</v>
      </c>
      <c r="D233" s="14" t="s">
        <v>69</v>
      </c>
      <c r="E233" s="14" t="s">
        <v>97</v>
      </c>
      <c r="F233" s="14" t="s">
        <v>54</v>
      </c>
      <c r="G233" s="14" t="s">
        <v>70</v>
      </c>
      <c r="H233" s="14" t="s">
        <v>56</v>
      </c>
      <c r="I233" s="14" t="s">
        <v>71</v>
      </c>
      <c r="J233" s="14" t="s">
        <v>437</v>
      </c>
      <c r="K233" s="15" t="n">
        <v>233.86</v>
      </c>
      <c r="L233" s="0" t="n">
        <v>2</v>
      </c>
      <c r="M233" s="16" t="n">
        <v>0.45</v>
      </c>
      <c r="N233" s="17" t="n">
        <v>-102.048</v>
      </c>
      <c r="O233" s="0" t="str">
        <f aca="false">TEXT(B233,"YYYY-MM")</f>
        <v>2018-04</v>
      </c>
      <c r="P233" s="18" t="n">
        <f aca="false">IFERROR(N233/K233,0)</f>
        <v>-0.436363636363636</v>
      </c>
      <c r="Q233" s="0" t="str">
        <f aca="false">IF(M233=0,"No Discount",IF(M233&lt;0.2,"Low (1-19%)",IF(M233&lt;0.4,"Medium (20-39%)","High (40%+)")))</f>
        <v>High (40%+)</v>
      </c>
      <c r="R233" s="0" t="str">
        <f aca="false">INDEX('Lookup Tables'!$B$2:$B$5,MATCH(F233,'Lookup Tables'!$A$2:$A$5,0))</f>
        <v>Manager C</v>
      </c>
    </row>
    <row r="234" customFormat="false" ht="15" hidden="false" customHeight="false" outlineLevel="0" collapsed="false">
      <c r="A234" s="0" t="s">
        <v>436</v>
      </c>
      <c r="B234" s="13" t="n">
        <v>43197</v>
      </c>
      <c r="C234" s="13" t="n">
        <v>43202</v>
      </c>
      <c r="D234" s="14" t="s">
        <v>69</v>
      </c>
      <c r="E234" s="14" t="s">
        <v>97</v>
      </c>
      <c r="F234" s="14" t="s">
        <v>54</v>
      </c>
      <c r="G234" s="14" t="s">
        <v>70</v>
      </c>
      <c r="H234" s="14" t="s">
        <v>56</v>
      </c>
      <c r="I234" s="14" t="s">
        <v>71</v>
      </c>
      <c r="J234" s="14" t="s">
        <v>438</v>
      </c>
      <c r="K234" s="15" t="n">
        <v>620.6145</v>
      </c>
      <c r="L234" s="0" t="n">
        <v>3</v>
      </c>
      <c r="M234" s="16" t="n">
        <v>0.45</v>
      </c>
      <c r="N234" s="17" t="n">
        <v>-248.2458</v>
      </c>
      <c r="O234" s="0" t="str">
        <f aca="false">TEXT(B234,"YYYY-MM")</f>
        <v>2018-04</v>
      </c>
      <c r="P234" s="18" t="n">
        <f aca="false">IFERROR(N234/K234,0)</f>
        <v>-0.4</v>
      </c>
      <c r="Q234" s="0" t="str">
        <f aca="false">IF(M234=0,"No Discount",IF(M234&lt;0.2,"Low (1-19%)",IF(M234&lt;0.4,"Medium (20-39%)","High (40%+)")))</f>
        <v>High (40%+)</v>
      </c>
      <c r="R234" s="0" t="str">
        <f aca="false">INDEX('Lookup Tables'!$B$2:$B$5,MATCH(F234,'Lookup Tables'!$A$2:$A$5,0))</f>
        <v>Manager C</v>
      </c>
    </row>
    <row r="235" customFormat="false" ht="15" hidden="false" customHeight="false" outlineLevel="0" collapsed="false">
      <c r="A235" s="0" t="s">
        <v>436</v>
      </c>
      <c r="B235" s="13" t="n">
        <v>43197</v>
      </c>
      <c r="C235" s="13" t="n">
        <v>43202</v>
      </c>
      <c r="D235" s="14" t="s">
        <v>69</v>
      </c>
      <c r="E235" s="14" t="s">
        <v>97</v>
      </c>
      <c r="F235" s="14" t="s">
        <v>54</v>
      </c>
      <c r="G235" s="14" t="s">
        <v>70</v>
      </c>
      <c r="H235" s="14" t="s">
        <v>65</v>
      </c>
      <c r="I235" s="14" t="s">
        <v>83</v>
      </c>
      <c r="J235" s="14" t="s">
        <v>435</v>
      </c>
      <c r="K235" s="15" t="n">
        <v>5.328</v>
      </c>
      <c r="L235" s="0" t="n">
        <v>2</v>
      </c>
      <c r="M235" s="16" t="n">
        <v>0.7</v>
      </c>
      <c r="N235" s="17" t="n">
        <v>-3.552</v>
      </c>
      <c r="O235" s="0" t="str">
        <f aca="false">TEXT(B235,"YYYY-MM")</f>
        <v>2018-04</v>
      </c>
      <c r="P235" s="18" t="n">
        <f aca="false">IFERROR(N235/K235,0)</f>
        <v>-0.666666666666667</v>
      </c>
      <c r="Q235" s="0" t="str">
        <f aca="false">IF(M235=0,"No Discount",IF(M235&lt;0.2,"Low (1-19%)",IF(M235&lt;0.4,"Medium (20-39%)","High (40%+)")))</f>
        <v>High (40%+)</v>
      </c>
      <c r="R235" s="0" t="str">
        <f aca="false">INDEX('Lookup Tables'!$B$2:$B$5,MATCH(F235,'Lookup Tables'!$A$2:$A$5,0))</f>
        <v>Manager C</v>
      </c>
    </row>
    <row r="236" customFormat="false" ht="15" hidden="false" customHeight="false" outlineLevel="0" collapsed="false">
      <c r="A236" s="0" t="s">
        <v>436</v>
      </c>
      <c r="B236" s="13" t="n">
        <v>43197</v>
      </c>
      <c r="C236" s="13" t="n">
        <v>43202</v>
      </c>
      <c r="D236" s="14" t="s">
        <v>69</v>
      </c>
      <c r="E236" s="14" t="s">
        <v>97</v>
      </c>
      <c r="F236" s="14" t="s">
        <v>54</v>
      </c>
      <c r="G236" s="14" t="s">
        <v>70</v>
      </c>
      <c r="H236" s="14" t="s">
        <v>56</v>
      </c>
      <c r="I236" s="14" t="s">
        <v>76</v>
      </c>
      <c r="J236" s="14" t="s">
        <v>439</v>
      </c>
      <c r="K236" s="15" t="n">
        <v>258.072</v>
      </c>
      <c r="L236" s="0" t="n">
        <v>3</v>
      </c>
      <c r="M236" s="16" t="n">
        <v>0.2</v>
      </c>
      <c r="N236" s="17" t="n">
        <v>0</v>
      </c>
      <c r="O236" s="0" t="str">
        <f aca="false">TEXT(B236,"YYYY-MM")</f>
        <v>2018-04</v>
      </c>
      <c r="P236" s="18" t="n">
        <f aca="false">IFERROR(N236/K236,0)</f>
        <v>0</v>
      </c>
      <c r="Q236" s="0" t="str">
        <f aca="false">IF(M236=0,"No Discount",IF(M236&lt;0.2,"Low (1-19%)",IF(M236&lt;0.4,"Medium (20-39%)","High (40%+)")))</f>
        <v>Medium (20-39%)</v>
      </c>
      <c r="R236" s="0" t="str">
        <f aca="false">INDEX('Lookup Tables'!$B$2:$B$5,MATCH(F236,'Lookup Tables'!$A$2:$A$5,0))</f>
        <v>Manager C</v>
      </c>
    </row>
    <row r="237" customFormat="false" ht="15" hidden="false" customHeight="false" outlineLevel="0" collapsed="false">
      <c r="A237" s="0" t="s">
        <v>436</v>
      </c>
      <c r="B237" s="13" t="n">
        <v>43197</v>
      </c>
      <c r="C237" s="13" t="n">
        <v>43202</v>
      </c>
      <c r="D237" s="14" t="s">
        <v>69</v>
      </c>
      <c r="E237" s="14" t="s">
        <v>97</v>
      </c>
      <c r="F237" s="14" t="s">
        <v>54</v>
      </c>
      <c r="G237" s="14" t="s">
        <v>70</v>
      </c>
      <c r="H237" s="14" t="s">
        <v>80</v>
      </c>
      <c r="I237" s="14" t="s">
        <v>123</v>
      </c>
      <c r="J237" s="14" t="s">
        <v>440</v>
      </c>
      <c r="K237" s="15" t="n">
        <v>617.976</v>
      </c>
      <c r="L237" s="0" t="n">
        <v>3</v>
      </c>
      <c r="M237" s="16" t="n">
        <v>0.2</v>
      </c>
      <c r="N237" s="17" t="n">
        <v>-7.7247</v>
      </c>
      <c r="O237" s="0" t="str">
        <f aca="false">TEXT(B237,"YYYY-MM")</f>
        <v>2018-04</v>
      </c>
      <c r="P237" s="18" t="n">
        <f aca="false">IFERROR(N237/K237,0)</f>
        <v>-0.0125</v>
      </c>
      <c r="Q237" s="0" t="str">
        <f aca="false">IF(M237=0,"No Discount",IF(M237&lt;0.2,"Low (1-19%)",IF(M237&lt;0.4,"Medium (20-39%)","High (40%+)")))</f>
        <v>Medium (20-39%)</v>
      </c>
      <c r="R237" s="0" t="str">
        <f aca="false">INDEX('Lookup Tables'!$B$2:$B$5,MATCH(F237,'Lookup Tables'!$A$2:$A$5,0))</f>
        <v>Manager C</v>
      </c>
    </row>
    <row r="238" customFormat="false" ht="15" hidden="false" customHeight="false" outlineLevel="0" collapsed="false">
      <c r="A238" s="0" t="s">
        <v>441</v>
      </c>
      <c r="B238" s="13" t="n">
        <v>43416</v>
      </c>
      <c r="C238" s="13" t="n">
        <v>43420</v>
      </c>
      <c r="D238" s="14" t="s">
        <v>69</v>
      </c>
      <c r="E238" s="14" t="s">
        <v>62</v>
      </c>
      <c r="F238" s="14" t="s">
        <v>63</v>
      </c>
      <c r="G238" s="14" t="s">
        <v>64</v>
      </c>
      <c r="H238" s="14" t="s">
        <v>65</v>
      </c>
      <c r="I238" s="14" t="s">
        <v>91</v>
      </c>
      <c r="J238" s="14" t="s">
        <v>442</v>
      </c>
      <c r="K238" s="15" t="n">
        <v>10.56</v>
      </c>
      <c r="L238" s="0" t="n">
        <v>2</v>
      </c>
      <c r="M238" s="16" t="n">
        <v>0</v>
      </c>
      <c r="N238" s="17" t="n">
        <v>4.752</v>
      </c>
      <c r="O238" s="0" t="str">
        <f aca="false">TEXT(B238,"YYYY-MM")</f>
        <v>2018-11</v>
      </c>
      <c r="P238" s="18" t="n">
        <f aca="false">IFERROR(N238/K238,0)</f>
        <v>0.45</v>
      </c>
      <c r="Q238" s="0" t="str">
        <f aca="false">IF(M238=0,"No Discount",IF(M238&lt;0.2,"Low (1-19%)",IF(M238&lt;0.4,"Medium (20-39%)","High (40%+)")))</f>
        <v>No Discount</v>
      </c>
      <c r="R238" s="0" t="str">
        <f aca="false">INDEX('Lookup Tables'!$B$2:$B$5,MATCH(F238,'Lookup Tables'!$A$2:$A$5,0))</f>
        <v>Manager D</v>
      </c>
    </row>
    <row r="239" customFormat="false" ht="15" hidden="false" customHeight="false" outlineLevel="0" collapsed="false">
      <c r="A239" s="0" t="s">
        <v>443</v>
      </c>
      <c r="B239" s="13" t="n">
        <v>42890</v>
      </c>
      <c r="C239" s="13" t="n">
        <v>42895</v>
      </c>
      <c r="D239" s="14" t="s">
        <v>52</v>
      </c>
      <c r="E239" s="14" t="s">
        <v>53</v>
      </c>
      <c r="F239" s="14" t="s">
        <v>98</v>
      </c>
      <c r="G239" s="14" t="s">
        <v>146</v>
      </c>
      <c r="H239" s="14" t="s">
        <v>65</v>
      </c>
      <c r="I239" s="14" t="s">
        <v>91</v>
      </c>
      <c r="J239" s="14" t="s">
        <v>444</v>
      </c>
      <c r="K239" s="15" t="n">
        <v>25.92</v>
      </c>
      <c r="L239" s="0" t="n">
        <v>5</v>
      </c>
      <c r="M239" s="16" t="n">
        <v>0.2</v>
      </c>
      <c r="N239" s="17" t="n">
        <v>9.396</v>
      </c>
      <c r="O239" s="0" t="str">
        <f aca="false">TEXT(B239,"YYYY-MM")</f>
        <v>2017-06</v>
      </c>
      <c r="P239" s="18" t="n">
        <f aca="false">IFERROR(N239/K239,0)</f>
        <v>0.3625</v>
      </c>
      <c r="Q239" s="0" t="str">
        <f aca="false">IF(M239=0,"No Discount",IF(M239&lt;0.2,"Low (1-19%)",IF(M239&lt;0.4,"Medium (20-39%)","High (40%+)")))</f>
        <v>Medium (20-39%)</v>
      </c>
      <c r="R239" s="0" t="str">
        <f aca="false">INDEX('Lookup Tables'!$B$2:$B$5,MATCH(F239,'Lookup Tables'!$A$2:$A$5,0))</f>
        <v>Manager A</v>
      </c>
    </row>
    <row r="240" customFormat="false" ht="15" hidden="false" customHeight="false" outlineLevel="0" collapsed="false">
      <c r="A240" s="0" t="s">
        <v>443</v>
      </c>
      <c r="B240" s="13" t="n">
        <v>42890</v>
      </c>
      <c r="C240" s="13" t="n">
        <v>42895</v>
      </c>
      <c r="D240" s="14" t="s">
        <v>52</v>
      </c>
      <c r="E240" s="14" t="s">
        <v>53</v>
      </c>
      <c r="F240" s="14" t="s">
        <v>98</v>
      </c>
      <c r="G240" s="14" t="s">
        <v>146</v>
      </c>
      <c r="H240" s="14" t="s">
        <v>56</v>
      </c>
      <c r="I240" s="14" t="s">
        <v>76</v>
      </c>
      <c r="J240" s="14" t="s">
        <v>445</v>
      </c>
      <c r="K240" s="15" t="n">
        <v>419.68</v>
      </c>
      <c r="L240" s="0" t="n">
        <v>5</v>
      </c>
      <c r="M240" s="16" t="n">
        <v>0.6</v>
      </c>
      <c r="N240" s="17" t="n">
        <v>-356.728</v>
      </c>
      <c r="O240" s="0" t="str">
        <f aca="false">TEXT(B240,"YYYY-MM")</f>
        <v>2017-06</v>
      </c>
      <c r="P240" s="18" t="n">
        <f aca="false">IFERROR(N240/K240,0)</f>
        <v>-0.85</v>
      </c>
      <c r="Q240" s="0" t="str">
        <f aca="false">IF(M240=0,"No Discount",IF(M240&lt;0.2,"Low (1-19%)",IF(M240&lt;0.4,"Medium (20-39%)","High (40%+)")))</f>
        <v>High (40%+)</v>
      </c>
      <c r="R240" s="0" t="str">
        <f aca="false">INDEX('Lookup Tables'!$B$2:$B$5,MATCH(F240,'Lookup Tables'!$A$2:$A$5,0))</f>
        <v>Manager A</v>
      </c>
    </row>
    <row r="241" customFormat="false" ht="15" hidden="false" customHeight="false" outlineLevel="0" collapsed="false">
      <c r="A241" s="0" t="s">
        <v>443</v>
      </c>
      <c r="B241" s="13" t="n">
        <v>42890</v>
      </c>
      <c r="C241" s="13" t="n">
        <v>42895</v>
      </c>
      <c r="D241" s="14" t="s">
        <v>52</v>
      </c>
      <c r="E241" s="14" t="s">
        <v>53</v>
      </c>
      <c r="F241" s="14" t="s">
        <v>98</v>
      </c>
      <c r="G241" s="14" t="s">
        <v>146</v>
      </c>
      <c r="H241" s="14" t="s">
        <v>56</v>
      </c>
      <c r="I241" s="14" t="s">
        <v>76</v>
      </c>
      <c r="J241" s="14" t="s">
        <v>446</v>
      </c>
      <c r="K241" s="15" t="n">
        <v>11.688</v>
      </c>
      <c r="L241" s="0" t="n">
        <v>3</v>
      </c>
      <c r="M241" s="16" t="n">
        <v>0.6</v>
      </c>
      <c r="N241" s="17" t="n">
        <v>-4.6752</v>
      </c>
      <c r="O241" s="0" t="str">
        <f aca="false">TEXT(B241,"YYYY-MM")</f>
        <v>2017-06</v>
      </c>
      <c r="P241" s="18" t="n">
        <f aca="false">IFERROR(N241/K241,0)</f>
        <v>-0.4</v>
      </c>
      <c r="Q241" s="0" t="str">
        <f aca="false">IF(M241=0,"No Discount",IF(M241&lt;0.2,"Low (1-19%)",IF(M241&lt;0.4,"Medium (20-39%)","High (40%+)")))</f>
        <v>High (40%+)</v>
      </c>
      <c r="R241" s="0" t="str">
        <f aca="false">INDEX('Lookup Tables'!$B$2:$B$5,MATCH(F241,'Lookup Tables'!$A$2:$A$5,0))</f>
        <v>Manager A</v>
      </c>
    </row>
    <row r="242" customFormat="false" ht="15" hidden="false" customHeight="false" outlineLevel="0" collapsed="false">
      <c r="A242" s="0" t="s">
        <v>443</v>
      </c>
      <c r="B242" s="13" t="n">
        <v>42890</v>
      </c>
      <c r="C242" s="13" t="n">
        <v>42895</v>
      </c>
      <c r="D242" s="14" t="s">
        <v>52</v>
      </c>
      <c r="E242" s="14" t="s">
        <v>53</v>
      </c>
      <c r="F242" s="14" t="s">
        <v>98</v>
      </c>
      <c r="G242" s="14" t="s">
        <v>146</v>
      </c>
      <c r="H242" s="14" t="s">
        <v>80</v>
      </c>
      <c r="I242" s="14" t="s">
        <v>81</v>
      </c>
      <c r="J242" s="14" t="s">
        <v>447</v>
      </c>
      <c r="K242" s="15" t="n">
        <v>31.984</v>
      </c>
      <c r="L242" s="0" t="n">
        <v>2</v>
      </c>
      <c r="M242" s="16" t="n">
        <v>0.2</v>
      </c>
      <c r="N242" s="17" t="n">
        <v>11.1944</v>
      </c>
      <c r="O242" s="0" t="str">
        <f aca="false">TEXT(B242,"YYYY-MM")</f>
        <v>2017-06</v>
      </c>
      <c r="P242" s="18" t="n">
        <f aca="false">IFERROR(N242/K242,0)</f>
        <v>0.35</v>
      </c>
      <c r="Q242" s="0" t="str">
        <f aca="false">IF(M242=0,"No Discount",IF(M242&lt;0.2,"Low (1-19%)",IF(M242&lt;0.4,"Medium (20-39%)","High (40%+)")))</f>
        <v>Medium (20-39%)</v>
      </c>
      <c r="R242" s="0" t="str">
        <f aca="false">INDEX('Lookup Tables'!$B$2:$B$5,MATCH(F242,'Lookup Tables'!$A$2:$A$5,0))</f>
        <v>Manager A</v>
      </c>
    </row>
    <row r="243" customFormat="false" ht="15" hidden="false" customHeight="false" outlineLevel="0" collapsed="false">
      <c r="A243" s="0" t="s">
        <v>443</v>
      </c>
      <c r="B243" s="13" t="n">
        <v>42890</v>
      </c>
      <c r="C243" s="13" t="n">
        <v>42895</v>
      </c>
      <c r="D243" s="14" t="s">
        <v>52</v>
      </c>
      <c r="E243" s="14" t="s">
        <v>53</v>
      </c>
      <c r="F243" s="14" t="s">
        <v>98</v>
      </c>
      <c r="G243" s="14" t="s">
        <v>146</v>
      </c>
      <c r="H243" s="14" t="s">
        <v>56</v>
      </c>
      <c r="I243" s="14" t="s">
        <v>71</v>
      </c>
      <c r="J243" s="14" t="s">
        <v>448</v>
      </c>
      <c r="K243" s="15" t="n">
        <v>177.225</v>
      </c>
      <c r="L243" s="0" t="n">
        <v>5</v>
      </c>
      <c r="M243" s="16" t="n">
        <v>0.5</v>
      </c>
      <c r="N243" s="17" t="n">
        <v>-120.513</v>
      </c>
      <c r="O243" s="0" t="str">
        <f aca="false">TEXT(B243,"YYYY-MM")</f>
        <v>2017-06</v>
      </c>
      <c r="P243" s="18" t="n">
        <f aca="false">IFERROR(N243/K243,0)</f>
        <v>-0.68</v>
      </c>
      <c r="Q243" s="0" t="str">
        <f aca="false">IF(M243=0,"No Discount",IF(M243&lt;0.2,"Low (1-19%)",IF(M243&lt;0.4,"Medium (20-39%)","High (40%+)")))</f>
        <v>High (40%+)</v>
      </c>
      <c r="R243" s="0" t="str">
        <f aca="false">INDEX('Lookup Tables'!$B$2:$B$5,MATCH(F243,'Lookup Tables'!$A$2:$A$5,0))</f>
        <v>Manager A</v>
      </c>
    </row>
    <row r="244" customFormat="false" ht="15" hidden="false" customHeight="false" outlineLevel="0" collapsed="false">
      <c r="A244" s="0" t="s">
        <v>443</v>
      </c>
      <c r="B244" s="13" t="n">
        <v>42890</v>
      </c>
      <c r="C244" s="13" t="n">
        <v>42895</v>
      </c>
      <c r="D244" s="14" t="s">
        <v>52</v>
      </c>
      <c r="E244" s="14" t="s">
        <v>53</v>
      </c>
      <c r="F244" s="14" t="s">
        <v>98</v>
      </c>
      <c r="G244" s="14" t="s">
        <v>146</v>
      </c>
      <c r="H244" s="14" t="s">
        <v>56</v>
      </c>
      <c r="I244" s="14" t="s">
        <v>76</v>
      </c>
      <c r="J244" s="14" t="s">
        <v>449</v>
      </c>
      <c r="K244" s="15" t="n">
        <v>4.044</v>
      </c>
      <c r="L244" s="0" t="n">
        <v>3</v>
      </c>
      <c r="M244" s="16" t="n">
        <v>0.6</v>
      </c>
      <c r="N244" s="17" t="n">
        <v>-2.8308</v>
      </c>
      <c r="O244" s="0" t="str">
        <f aca="false">TEXT(B244,"YYYY-MM")</f>
        <v>2017-06</v>
      </c>
      <c r="P244" s="18" t="n">
        <f aca="false">IFERROR(N244/K244,0)</f>
        <v>-0.7</v>
      </c>
      <c r="Q244" s="0" t="str">
        <f aca="false">IF(M244=0,"No Discount",IF(M244&lt;0.2,"Low (1-19%)",IF(M244&lt;0.4,"Medium (20-39%)","High (40%+)")))</f>
        <v>High (40%+)</v>
      </c>
      <c r="R244" s="0" t="str">
        <f aca="false">INDEX('Lookup Tables'!$B$2:$B$5,MATCH(F244,'Lookup Tables'!$A$2:$A$5,0))</f>
        <v>Manager A</v>
      </c>
    </row>
    <row r="245" customFormat="false" ht="15" hidden="false" customHeight="false" outlineLevel="0" collapsed="false">
      <c r="A245" s="0" t="s">
        <v>443</v>
      </c>
      <c r="B245" s="13" t="n">
        <v>42890</v>
      </c>
      <c r="C245" s="13" t="n">
        <v>42895</v>
      </c>
      <c r="D245" s="14" t="s">
        <v>52</v>
      </c>
      <c r="E245" s="14" t="s">
        <v>53</v>
      </c>
      <c r="F245" s="14" t="s">
        <v>98</v>
      </c>
      <c r="G245" s="14" t="s">
        <v>146</v>
      </c>
      <c r="H245" s="14" t="s">
        <v>65</v>
      </c>
      <c r="I245" s="14" t="s">
        <v>78</v>
      </c>
      <c r="J245" s="14" t="s">
        <v>388</v>
      </c>
      <c r="K245" s="15" t="n">
        <v>7.408</v>
      </c>
      <c r="L245" s="0" t="n">
        <v>2</v>
      </c>
      <c r="M245" s="16" t="n">
        <v>0.2</v>
      </c>
      <c r="N245" s="17" t="n">
        <v>1.2038</v>
      </c>
      <c r="O245" s="0" t="str">
        <f aca="false">TEXT(B245,"YYYY-MM")</f>
        <v>2017-06</v>
      </c>
      <c r="P245" s="18" t="n">
        <f aca="false">IFERROR(N245/K245,0)</f>
        <v>0.1625</v>
      </c>
      <c r="Q245" s="0" t="str">
        <f aca="false">IF(M245=0,"No Discount",IF(M245&lt;0.2,"Low (1-19%)",IF(M245&lt;0.4,"Medium (20-39%)","High (40%+)")))</f>
        <v>Medium (20-39%)</v>
      </c>
      <c r="R245" s="0" t="str">
        <f aca="false">INDEX('Lookup Tables'!$B$2:$B$5,MATCH(F245,'Lookup Tables'!$A$2:$A$5,0))</f>
        <v>Manager A</v>
      </c>
    </row>
    <row r="246" customFormat="false" ht="15" hidden="false" customHeight="false" outlineLevel="0" collapsed="false">
      <c r="A246" s="0" t="s">
        <v>450</v>
      </c>
      <c r="B246" s="13" t="n">
        <v>42156</v>
      </c>
      <c r="C246" s="13" t="n">
        <v>42161</v>
      </c>
      <c r="D246" s="14" t="s">
        <v>52</v>
      </c>
      <c r="E246" s="14" t="s">
        <v>97</v>
      </c>
      <c r="F246" s="14" t="s">
        <v>98</v>
      </c>
      <c r="G246" s="14" t="s">
        <v>153</v>
      </c>
      <c r="H246" s="14" t="s">
        <v>56</v>
      </c>
      <c r="I246" s="14" t="s">
        <v>59</v>
      </c>
      <c r="J246" s="14" t="s">
        <v>284</v>
      </c>
      <c r="K246" s="15" t="n">
        <v>2001.86</v>
      </c>
      <c r="L246" s="0" t="n">
        <v>7</v>
      </c>
      <c r="M246" s="16" t="n">
        <v>0</v>
      </c>
      <c r="N246" s="17" t="n">
        <v>580.5394</v>
      </c>
      <c r="O246" s="0" t="str">
        <f aca="false">TEXT(B246,"YYYY-MM")</f>
        <v>2015-06</v>
      </c>
      <c r="P246" s="18" t="n">
        <f aca="false">IFERROR(N246/K246,0)</f>
        <v>0.29</v>
      </c>
      <c r="Q246" s="0" t="str">
        <f aca="false">IF(M246=0,"No Discount",IF(M246&lt;0.2,"Low (1-19%)",IF(M246&lt;0.4,"Medium (20-39%)","High (40%+)")))</f>
        <v>No Discount</v>
      </c>
      <c r="R246" s="0" t="str">
        <f aca="false">INDEX('Lookup Tables'!$B$2:$B$5,MATCH(F246,'Lookup Tables'!$A$2:$A$5,0))</f>
        <v>Manager A</v>
      </c>
    </row>
    <row r="247" customFormat="false" ht="15" hidden="false" customHeight="false" outlineLevel="0" collapsed="false">
      <c r="A247" s="0" t="s">
        <v>450</v>
      </c>
      <c r="B247" s="13" t="n">
        <v>42156</v>
      </c>
      <c r="C247" s="13" t="n">
        <v>42161</v>
      </c>
      <c r="D247" s="14" t="s">
        <v>52</v>
      </c>
      <c r="E247" s="14" t="s">
        <v>97</v>
      </c>
      <c r="F247" s="14" t="s">
        <v>98</v>
      </c>
      <c r="G247" s="14" t="s">
        <v>153</v>
      </c>
      <c r="H247" s="14" t="s">
        <v>65</v>
      </c>
      <c r="I247" s="14" t="s">
        <v>73</v>
      </c>
      <c r="J247" s="14" t="s">
        <v>451</v>
      </c>
      <c r="K247" s="15" t="n">
        <v>166.72</v>
      </c>
      <c r="L247" s="0" t="n">
        <v>2</v>
      </c>
      <c r="M247" s="16" t="n">
        <v>0</v>
      </c>
      <c r="N247" s="17" t="n">
        <v>41.68</v>
      </c>
      <c r="O247" s="0" t="str">
        <f aca="false">TEXT(B247,"YYYY-MM")</f>
        <v>2015-06</v>
      </c>
      <c r="P247" s="18" t="n">
        <f aca="false">IFERROR(N247/K247,0)</f>
        <v>0.25</v>
      </c>
      <c r="Q247" s="0" t="str">
        <f aca="false">IF(M247=0,"No Discount",IF(M247&lt;0.2,"Low (1-19%)",IF(M247&lt;0.4,"Medium (20-39%)","High (40%+)")))</f>
        <v>No Discount</v>
      </c>
      <c r="R247" s="0" t="str">
        <f aca="false">INDEX('Lookup Tables'!$B$2:$B$5,MATCH(F247,'Lookup Tables'!$A$2:$A$5,0))</f>
        <v>Manager A</v>
      </c>
    </row>
    <row r="248" customFormat="false" ht="15" hidden="false" customHeight="false" outlineLevel="0" collapsed="false">
      <c r="A248" s="0" t="s">
        <v>450</v>
      </c>
      <c r="B248" s="13" t="n">
        <v>42156</v>
      </c>
      <c r="C248" s="13" t="n">
        <v>42161</v>
      </c>
      <c r="D248" s="14" t="s">
        <v>52</v>
      </c>
      <c r="E248" s="14" t="s">
        <v>97</v>
      </c>
      <c r="F248" s="14" t="s">
        <v>98</v>
      </c>
      <c r="G248" s="14" t="s">
        <v>153</v>
      </c>
      <c r="H248" s="14" t="s">
        <v>65</v>
      </c>
      <c r="I248" s="14" t="s">
        <v>91</v>
      </c>
      <c r="J248" s="14" t="s">
        <v>452</v>
      </c>
      <c r="K248" s="15" t="n">
        <v>47.88</v>
      </c>
      <c r="L248" s="0" t="n">
        <v>6</v>
      </c>
      <c r="M248" s="16" t="n">
        <v>0</v>
      </c>
      <c r="N248" s="17" t="n">
        <v>23.94</v>
      </c>
      <c r="O248" s="0" t="str">
        <f aca="false">TEXT(B248,"YYYY-MM")</f>
        <v>2015-06</v>
      </c>
      <c r="P248" s="18" t="n">
        <f aca="false">IFERROR(N248/K248,0)</f>
        <v>0.5</v>
      </c>
      <c r="Q248" s="0" t="str">
        <f aca="false">IF(M248=0,"No Discount",IF(M248&lt;0.2,"Low (1-19%)",IF(M248&lt;0.4,"Medium (20-39%)","High (40%+)")))</f>
        <v>No Discount</v>
      </c>
      <c r="R248" s="0" t="str">
        <f aca="false">INDEX('Lookup Tables'!$B$2:$B$5,MATCH(F248,'Lookup Tables'!$A$2:$A$5,0))</f>
        <v>Manager A</v>
      </c>
    </row>
    <row r="249" customFormat="false" ht="15" hidden="false" customHeight="false" outlineLevel="0" collapsed="false">
      <c r="A249" s="0" t="s">
        <v>450</v>
      </c>
      <c r="B249" s="13" t="n">
        <v>42156</v>
      </c>
      <c r="C249" s="13" t="n">
        <v>42161</v>
      </c>
      <c r="D249" s="14" t="s">
        <v>52</v>
      </c>
      <c r="E249" s="14" t="s">
        <v>97</v>
      </c>
      <c r="F249" s="14" t="s">
        <v>98</v>
      </c>
      <c r="G249" s="14" t="s">
        <v>153</v>
      </c>
      <c r="H249" s="14" t="s">
        <v>65</v>
      </c>
      <c r="I249" s="14" t="s">
        <v>85</v>
      </c>
      <c r="J249" s="14" t="s">
        <v>453</v>
      </c>
      <c r="K249" s="15" t="n">
        <v>1503.25</v>
      </c>
      <c r="L249" s="0" t="n">
        <v>5</v>
      </c>
      <c r="M249" s="16" t="n">
        <v>0</v>
      </c>
      <c r="N249" s="17" t="n">
        <v>496.0725</v>
      </c>
      <c r="O249" s="0" t="str">
        <f aca="false">TEXT(B249,"YYYY-MM")</f>
        <v>2015-06</v>
      </c>
      <c r="P249" s="18" t="n">
        <f aca="false">IFERROR(N249/K249,0)</f>
        <v>0.33</v>
      </c>
      <c r="Q249" s="0" t="str">
        <f aca="false">IF(M249=0,"No Discount",IF(M249&lt;0.2,"Low (1-19%)",IF(M249&lt;0.4,"Medium (20-39%)","High (40%+)")))</f>
        <v>No Discount</v>
      </c>
      <c r="R249" s="0" t="str">
        <f aca="false">INDEX('Lookup Tables'!$B$2:$B$5,MATCH(F249,'Lookup Tables'!$A$2:$A$5,0))</f>
        <v>Manager A</v>
      </c>
    </row>
    <row r="250" customFormat="false" ht="15" hidden="false" customHeight="false" outlineLevel="0" collapsed="false">
      <c r="A250" s="0" t="s">
        <v>450</v>
      </c>
      <c r="B250" s="13" t="n">
        <v>42156</v>
      </c>
      <c r="C250" s="13" t="n">
        <v>42161</v>
      </c>
      <c r="D250" s="14" t="s">
        <v>52</v>
      </c>
      <c r="E250" s="14" t="s">
        <v>97</v>
      </c>
      <c r="F250" s="14" t="s">
        <v>98</v>
      </c>
      <c r="G250" s="14" t="s">
        <v>153</v>
      </c>
      <c r="H250" s="14" t="s">
        <v>65</v>
      </c>
      <c r="I250" s="14" t="s">
        <v>91</v>
      </c>
      <c r="J250" s="14" t="s">
        <v>384</v>
      </c>
      <c r="K250" s="15" t="n">
        <v>25.92</v>
      </c>
      <c r="L250" s="0" t="n">
        <v>4</v>
      </c>
      <c r="M250" s="16" t="n">
        <v>0</v>
      </c>
      <c r="N250" s="17" t="n">
        <v>12.4416</v>
      </c>
      <c r="O250" s="0" t="str">
        <f aca="false">TEXT(B250,"YYYY-MM")</f>
        <v>2015-06</v>
      </c>
      <c r="P250" s="18" t="n">
        <f aca="false">IFERROR(N250/K250,0)</f>
        <v>0.48</v>
      </c>
      <c r="Q250" s="0" t="str">
        <f aca="false">IF(M250=0,"No Discount",IF(M250&lt;0.2,"Low (1-19%)",IF(M250&lt;0.4,"Medium (20-39%)","High (40%+)")))</f>
        <v>No Discount</v>
      </c>
      <c r="R250" s="0" t="str">
        <f aca="false">INDEX('Lookup Tables'!$B$2:$B$5,MATCH(F250,'Lookup Tables'!$A$2:$A$5,0))</f>
        <v>Manager A</v>
      </c>
    </row>
    <row r="251" customFormat="false" ht="15" hidden="false" customHeight="false" outlineLevel="0" collapsed="false">
      <c r="A251" s="0" t="s">
        <v>454</v>
      </c>
      <c r="B251" s="13" t="n">
        <v>43079</v>
      </c>
      <c r="C251" s="13" t="n">
        <v>43084</v>
      </c>
      <c r="D251" s="14" t="s">
        <v>52</v>
      </c>
      <c r="E251" s="14" t="s">
        <v>53</v>
      </c>
      <c r="F251" s="14" t="s">
        <v>63</v>
      </c>
      <c r="G251" s="14" t="s">
        <v>64</v>
      </c>
      <c r="H251" s="14" t="s">
        <v>56</v>
      </c>
      <c r="I251" s="14" t="s">
        <v>59</v>
      </c>
      <c r="J251" s="14" t="s">
        <v>455</v>
      </c>
      <c r="K251" s="15" t="n">
        <v>321.568</v>
      </c>
      <c r="L251" s="0" t="n">
        <v>2</v>
      </c>
      <c r="M251" s="16" t="n">
        <v>0.2</v>
      </c>
      <c r="N251" s="17" t="n">
        <v>28.1372</v>
      </c>
      <c r="O251" s="0" t="str">
        <f aca="false">TEXT(B251,"YYYY-MM")</f>
        <v>2017-12</v>
      </c>
      <c r="P251" s="18" t="n">
        <f aca="false">IFERROR(N251/K251,0)</f>
        <v>0.0875</v>
      </c>
      <c r="Q251" s="0" t="str">
        <f aca="false">IF(M251=0,"No Discount",IF(M251&lt;0.2,"Low (1-19%)",IF(M251&lt;0.4,"Medium (20-39%)","High (40%+)")))</f>
        <v>Medium (20-39%)</v>
      </c>
      <c r="R251" s="0" t="str">
        <f aca="false">INDEX('Lookup Tables'!$B$2:$B$5,MATCH(F251,'Lookup Tables'!$A$2:$A$5,0))</f>
        <v>Manager D</v>
      </c>
    </row>
    <row r="252" customFormat="false" ht="15" hidden="false" customHeight="false" outlineLevel="0" collapsed="false">
      <c r="A252" s="0" t="s">
        <v>456</v>
      </c>
      <c r="B252" s="13" t="n">
        <v>42989</v>
      </c>
      <c r="C252" s="13" t="n">
        <v>42995</v>
      </c>
      <c r="D252" s="14" t="s">
        <v>69</v>
      </c>
      <c r="E252" s="14" t="s">
        <v>53</v>
      </c>
      <c r="F252" s="14" t="s">
        <v>63</v>
      </c>
      <c r="G252" s="14" t="s">
        <v>64</v>
      </c>
      <c r="H252" s="14" t="s">
        <v>65</v>
      </c>
      <c r="I252" s="14" t="s">
        <v>91</v>
      </c>
      <c r="J252" s="14" t="s">
        <v>457</v>
      </c>
      <c r="K252" s="15" t="n">
        <v>7.61</v>
      </c>
      <c r="L252" s="0" t="n">
        <v>1</v>
      </c>
      <c r="M252" s="16" t="n">
        <v>0</v>
      </c>
      <c r="N252" s="17" t="n">
        <v>3.5767</v>
      </c>
      <c r="O252" s="0" t="str">
        <f aca="false">TEXT(B252,"YYYY-MM")</f>
        <v>2017-09</v>
      </c>
      <c r="P252" s="18" t="n">
        <f aca="false">IFERROR(N252/K252,0)</f>
        <v>0.47</v>
      </c>
      <c r="Q252" s="0" t="str">
        <f aca="false">IF(M252=0,"No Discount",IF(M252&lt;0.2,"Low (1-19%)",IF(M252&lt;0.4,"Medium (20-39%)","High (40%+)")))</f>
        <v>No Discount</v>
      </c>
      <c r="R252" s="0" t="str">
        <f aca="false">INDEX('Lookup Tables'!$B$2:$B$5,MATCH(F252,'Lookup Tables'!$A$2:$A$5,0))</f>
        <v>Manager D</v>
      </c>
    </row>
    <row r="253" customFormat="false" ht="15" hidden="false" customHeight="false" outlineLevel="0" collapsed="false">
      <c r="A253" s="0" t="s">
        <v>456</v>
      </c>
      <c r="B253" s="13" t="n">
        <v>42989</v>
      </c>
      <c r="C253" s="13" t="n">
        <v>42995</v>
      </c>
      <c r="D253" s="14" t="s">
        <v>69</v>
      </c>
      <c r="E253" s="14" t="s">
        <v>53</v>
      </c>
      <c r="F253" s="14" t="s">
        <v>63</v>
      </c>
      <c r="G253" s="14" t="s">
        <v>64</v>
      </c>
      <c r="H253" s="14" t="s">
        <v>80</v>
      </c>
      <c r="I253" s="14" t="s">
        <v>123</v>
      </c>
      <c r="J253" s="14" t="s">
        <v>440</v>
      </c>
      <c r="K253" s="15" t="n">
        <v>3347.37</v>
      </c>
      <c r="L253" s="0" t="n">
        <v>13</v>
      </c>
      <c r="M253" s="16" t="n">
        <v>0</v>
      </c>
      <c r="N253" s="17" t="n">
        <v>636.0003</v>
      </c>
      <c r="O253" s="0" t="str">
        <f aca="false">TEXT(B253,"YYYY-MM")</f>
        <v>2017-09</v>
      </c>
      <c r="P253" s="18" t="n">
        <f aca="false">IFERROR(N253/K253,0)</f>
        <v>0.19</v>
      </c>
      <c r="Q253" s="0" t="str">
        <f aca="false">IF(M253=0,"No Discount",IF(M253&lt;0.2,"Low (1-19%)",IF(M253&lt;0.4,"Medium (20-39%)","High (40%+)")))</f>
        <v>No Discount</v>
      </c>
      <c r="R253" s="0" t="str">
        <f aca="false">INDEX('Lookup Tables'!$B$2:$B$5,MATCH(F253,'Lookup Tables'!$A$2:$A$5,0))</f>
        <v>Manager D</v>
      </c>
    </row>
    <row r="254" customFormat="false" ht="15" hidden="false" customHeight="false" outlineLevel="0" collapsed="false">
      <c r="A254" s="0" t="s">
        <v>458</v>
      </c>
      <c r="B254" s="13" t="n">
        <v>43079</v>
      </c>
      <c r="C254" s="13" t="n">
        <v>43082</v>
      </c>
      <c r="D254" s="14" t="s">
        <v>137</v>
      </c>
      <c r="E254" s="14" t="s">
        <v>53</v>
      </c>
      <c r="F254" s="14" t="s">
        <v>117</v>
      </c>
      <c r="G254" s="14" t="s">
        <v>170</v>
      </c>
      <c r="H254" s="14" t="s">
        <v>65</v>
      </c>
      <c r="I254" s="14" t="s">
        <v>73</v>
      </c>
      <c r="J254" s="14" t="s">
        <v>459</v>
      </c>
      <c r="K254" s="15" t="n">
        <v>80.58</v>
      </c>
      <c r="L254" s="0" t="n">
        <v>6</v>
      </c>
      <c r="M254" s="16" t="n">
        <v>0</v>
      </c>
      <c r="N254" s="17" t="n">
        <v>22.5624</v>
      </c>
      <c r="O254" s="0" t="str">
        <f aca="false">TEXT(B254,"YYYY-MM")</f>
        <v>2017-12</v>
      </c>
      <c r="P254" s="18" t="n">
        <f aca="false">IFERROR(N254/K254,0)</f>
        <v>0.28</v>
      </c>
      <c r="Q254" s="0" t="str">
        <f aca="false">IF(M254=0,"No Discount",IF(M254&lt;0.2,"Low (1-19%)",IF(M254&lt;0.4,"Medium (20-39%)","High (40%+)")))</f>
        <v>No Discount</v>
      </c>
      <c r="R254" s="0" t="str">
        <f aca="false">INDEX('Lookup Tables'!$B$2:$B$5,MATCH(F254,'Lookup Tables'!$A$2:$A$5,0))</f>
        <v>Manager B</v>
      </c>
    </row>
    <row r="255" customFormat="false" ht="15" hidden="false" customHeight="false" outlineLevel="0" collapsed="false">
      <c r="A255" s="0" t="s">
        <v>458</v>
      </c>
      <c r="B255" s="13" t="n">
        <v>43079</v>
      </c>
      <c r="C255" s="13" t="n">
        <v>43082</v>
      </c>
      <c r="D255" s="14" t="s">
        <v>137</v>
      </c>
      <c r="E255" s="14" t="s">
        <v>53</v>
      </c>
      <c r="F255" s="14" t="s">
        <v>117</v>
      </c>
      <c r="G255" s="14" t="s">
        <v>170</v>
      </c>
      <c r="H255" s="14" t="s">
        <v>65</v>
      </c>
      <c r="I255" s="14" t="s">
        <v>129</v>
      </c>
      <c r="J255" s="14" t="s">
        <v>460</v>
      </c>
      <c r="K255" s="15" t="n">
        <v>361.92</v>
      </c>
      <c r="L255" s="0" t="n">
        <v>4</v>
      </c>
      <c r="M255" s="16" t="n">
        <v>0</v>
      </c>
      <c r="N255" s="17" t="n">
        <v>162.864</v>
      </c>
      <c r="O255" s="0" t="str">
        <f aca="false">TEXT(B255,"YYYY-MM")</f>
        <v>2017-12</v>
      </c>
      <c r="P255" s="18" t="n">
        <f aca="false">IFERROR(N255/K255,0)</f>
        <v>0.45</v>
      </c>
      <c r="Q255" s="0" t="str">
        <f aca="false">IF(M255=0,"No Discount",IF(M255&lt;0.2,"Low (1-19%)",IF(M255&lt;0.4,"Medium (20-39%)","High (40%+)")))</f>
        <v>No Discount</v>
      </c>
      <c r="R255" s="0" t="str">
        <f aca="false">INDEX('Lookup Tables'!$B$2:$B$5,MATCH(F255,'Lookup Tables'!$A$2:$A$5,0))</f>
        <v>Manager B</v>
      </c>
    </row>
    <row r="256" customFormat="false" ht="15" hidden="false" customHeight="false" outlineLevel="0" collapsed="false">
      <c r="A256" s="0" t="s">
        <v>461</v>
      </c>
      <c r="B256" s="13" t="n">
        <v>42702</v>
      </c>
      <c r="C256" s="13" t="n">
        <v>42708</v>
      </c>
      <c r="D256" s="14" t="s">
        <v>69</v>
      </c>
      <c r="E256" s="14" t="s">
        <v>62</v>
      </c>
      <c r="F256" s="14" t="s">
        <v>98</v>
      </c>
      <c r="G256" s="14" t="s">
        <v>146</v>
      </c>
      <c r="H256" s="14" t="s">
        <v>56</v>
      </c>
      <c r="I256" s="14" t="s">
        <v>76</v>
      </c>
      <c r="J256" s="14" t="s">
        <v>449</v>
      </c>
      <c r="K256" s="15" t="n">
        <v>12.132</v>
      </c>
      <c r="L256" s="0" t="n">
        <v>9</v>
      </c>
      <c r="M256" s="16" t="n">
        <v>0.6</v>
      </c>
      <c r="N256" s="17" t="n">
        <v>-8.4924</v>
      </c>
      <c r="O256" s="0" t="str">
        <f aca="false">TEXT(B256,"YYYY-MM")</f>
        <v>2016-11</v>
      </c>
      <c r="P256" s="18" t="n">
        <f aca="false">IFERROR(N256/K256,0)</f>
        <v>-0.7</v>
      </c>
      <c r="Q256" s="0" t="str">
        <f aca="false">IF(M256=0,"No Discount",IF(M256&lt;0.2,"Low (1-19%)",IF(M256&lt;0.4,"Medium (20-39%)","High (40%+)")))</f>
        <v>High (40%+)</v>
      </c>
      <c r="R256" s="0" t="str">
        <f aca="false">INDEX('Lookup Tables'!$B$2:$B$5,MATCH(F256,'Lookup Tables'!$A$2:$A$5,0))</f>
        <v>Manager A</v>
      </c>
    </row>
    <row r="257" customFormat="false" ht="15" hidden="false" customHeight="false" outlineLevel="0" collapsed="false">
      <c r="A257" s="0" t="s">
        <v>461</v>
      </c>
      <c r="B257" s="13" t="n">
        <v>42702</v>
      </c>
      <c r="C257" s="13" t="n">
        <v>42708</v>
      </c>
      <c r="D257" s="14" t="s">
        <v>69</v>
      </c>
      <c r="E257" s="14" t="s">
        <v>62</v>
      </c>
      <c r="F257" s="14" t="s">
        <v>98</v>
      </c>
      <c r="G257" s="14" t="s">
        <v>146</v>
      </c>
      <c r="H257" s="14" t="s">
        <v>65</v>
      </c>
      <c r="I257" s="14" t="s">
        <v>73</v>
      </c>
      <c r="J257" s="14" t="s">
        <v>462</v>
      </c>
      <c r="K257" s="15" t="n">
        <v>82.368</v>
      </c>
      <c r="L257" s="0" t="n">
        <v>2</v>
      </c>
      <c r="M257" s="16" t="n">
        <v>0.2</v>
      </c>
      <c r="N257" s="17" t="n">
        <v>-19.5624</v>
      </c>
      <c r="O257" s="0" t="str">
        <f aca="false">TEXT(B257,"YYYY-MM")</f>
        <v>2016-11</v>
      </c>
      <c r="P257" s="18" t="n">
        <f aca="false">IFERROR(N257/K257,0)</f>
        <v>-0.2375</v>
      </c>
      <c r="Q257" s="0" t="str">
        <f aca="false">IF(M257=0,"No Discount",IF(M257&lt;0.2,"Low (1-19%)",IF(M257&lt;0.4,"Medium (20-39%)","High (40%+)")))</f>
        <v>Medium (20-39%)</v>
      </c>
      <c r="R257" s="0" t="str">
        <f aca="false">INDEX('Lookup Tables'!$B$2:$B$5,MATCH(F257,'Lookup Tables'!$A$2:$A$5,0))</f>
        <v>Manager A</v>
      </c>
    </row>
    <row r="258" customFormat="false" ht="15" hidden="false" customHeight="false" outlineLevel="0" collapsed="false">
      <c r="A258" s="0" t="s">
        <v>461</v>
      </c>
      <c r="B258" s="13" t="n">
        <v>42702</v>
      </c>
      <c r="C258" s="13" t="n">
        <v>42708</v>
      </c>
      <c r="D258" s="14" t="s">
        <v>69</v>
      </c>
      <c r="E258" s="14" t="s">
        <v>62</v>
      </c>
      <c r="F258" s="14" t="s">
        <v>98</v>
      </c>
      <c r="G258" s="14" t="s">
        <v>146</v>
      </c>
      <c r="H258" s="14" t="s">
        <v>65</v>
      </c>
      <c r="I258" s="14" t="s">
        <v>73</v>
      </c>
      <c r="J258" s="14" t="s">
        <v>326</v>
      </c>
      <c r="K258" s="15" t="n">
        <v>53.92</v>
      </c>
      <c r="L258" s="0" t="n">
        <v>5</v>
      </c>
      <c r="M258" s="16" t="n">
        <v>0.2</v>
      </c>
      <c r="N258" s="17" t="n">
        <v>4.044</v>
      </c>
      <c r="O258" s="0" t="str">
        <f aca="false">TEXT(B258,"YYYY-MM")</f>
        <v>2016-11</v>
      </c>
      <c r="P258" s="18" t="n">
        <f aca="false">IFERROR(N258/K258,0)</f>
        <v>0.075</v>
      </c>
      <c r="Q258" s="0" t="str">
        <f aca="false">IF(M258=0,"No Discount",IF(M258&lt;0.2,"Low (1-19%)",IF(M258&lt;0.4,"Medium (20-39%)","High (40%+)")))</f>
        <v>Medium (20-39%)</v>
      </c>
      <c r="R258" s="0" t="str">
        <f aca="false">INDEX('Lookup Tables'!$B$2:$B$5,MATCH(F258,'Lookup Tables'!$A$2:$A$5,0))</f>
        <v>Manager A</v>
      </c>
    </row>
    <row r="259" customFormat="false" ht="15" hidden="false" customHeight="false" outlineLevel="0" collapsed="false">
      <c r="A259" s="0" t="s">
        <v>461</v>
      </c>
      <c r="B259" s="13" t="n">
        <v>42702</v>
      </c>
      <c r="C259" s="13" t="n">
        <v>42708</v>
      </c>
      <c r="D259" s="14" t="s">
        <v>69</v>
      </c>
      <c r="E259" s="14" t="s">
        <v>62</v>
      </c>
      <c r="F259" s="14" t="s">
        <v>98</v>
      </c>
      <c r="G259" s="14" t="s">
        <v>146</v>
      </c>
      <c r="H259" s="14" t="s">
        <v>80</v>
      </c>
      <c r="I259" s="14" t="s">
        <v>81</v>
      </c>
      <c r="J259" s="14" t="s">
        <v>463</v>
      </c>
      <c r="K259" s="15" t="n">
        <v>647.904</v>
      </c>
      <c r="L259" s="0" t="n">
        <v>6</v>
      </c>
      <c r="M259" s="16" t="n">
        <v>0.2</v>
      </c>
      <c r="N259" s="17" t="n">
        <v>56.6916</v>
      </c>
      <c r="O259" s="0" t="str">
        <f aca="false">TEXT(B259,"YYYY-MM")</f>
        <v>2016-11</v>
      </c>
      <c r="P259" s="18" t="n">
        <f aca="false">IFERROR(N259/K259,0)</f>
        <v>0.0875</v>
      </c>
      <c r="Q259" s="0" t="str">
        <f aca="false">IF(M259=0,"No Discount",IF(M259&lt;0.2,"Low (1-19%)",IF(M259&lt;0.4,"Medium (20-39%)","High (40%+)")))</f>
        <v>Medium (20-39%)</v>
      </c>
      <c r="R259" s="0" t="str">
        <f aca="false">INDEX('Lookup Tables'!$B$2:$B$5,MATCH(F259,'Lookup Tables'!$A$2:$A$5,0))</f>
        <v>Manager A</v>
      </c>
    </row>
    <row r="260" customFormat="false" ht="15" hidden="false" customHeight="false" outlineLevel="0" collapsed="false">
      <c r="A260" s="0" t="s">
        <v>464</v>
      </c>
      <c r="B260" s="13" t="n">
        <v>43435</v>
      </c>
      <c r="C260" s="13" t="n">
        <v>43437</v>
      </c>
      <c r="D260" s="14" t="s">
        <v>52</v>
      </c>
      <c r="E260" s="14" t="s">
        <v>53</v>
      </c>
      <c r="F260" s="14" t="s">
        <v>117</v>
      </c>
      <c r="G260" s="14" t="s">
        <v>170</v>
      </c>
      <c r="H260" s="14" t="s">
        <v>80</v>
      </c>
      <c r="I260" s="14" t="s">
        <v>123</v>
      </c>
      <c r="J260" s="14" t="s">
        <v>465</v>
      </c>
      <c r="K260" s="15" t="n">
        <v>20.37</v>
      </c>
      <c r="L260" s="0" t="n">
        <v>3</v>
      </c>
      <c r="M260" s="16" t="n">
        <v>0</v>
      </c>
      <c r="N260" s="17" t="n">
        <v>6.9258</v>
      </c>
      <c r="O260" s="0" t="str">
        <f aca="false">TEXT(B260,"YYYY-MM")</f>
        <v>2018-12</v>
      </c>
      <c r="P260" s="18" t="n">
        <f aca="false">IFERROR(N260/K260,0)</f>
        <v>0.34</v>
      </c>
      <c r="Q260" s="0" t="str">
        <f aca="false">IF(M260=0,"No Discount",IF(M260&lt;0.2,"Low (1-19%)",IF(M260&lt;0.4,"Medium (20-39%)","High (40%+)")))</f>
        <v>No Discount</v>
      </c>
      <c r="R260" s="0" t="str">
        <f aca="false">INDEX('Lookup Tables'!$B$2:$B$5,MATCH(F260,'Lookup Tables'!$A$2:$A$5,0))</f>
        <v>Manager B</v>
      </c>
    </row>
    <row r="261" customFormat="false" ht="15" hidden="false" customHeight="false" outlineLevel="0" collapsed="false">
      <c r="A261" s="0" t="s">
        <v>464</v>
      </c>
      <c r="B261" s="13" t="n">
        <v>43435</v>
      </c>
      <c r="C261" s="13" t="n">
        <v>43437</v>
      </c>
      <c r="D261" s="14" t="s">
        <v>52</v>
      </c>
      <c r="E261" s="14" t="s">
        <v>53</v>
      </c>
      <c r="F261" s="14" t="s">
        <v>117</v>
      </c>
      <c r="G261" s="14" t="s">
        <v>170</v>
      </c>
      <c r="H261" s="14" t="s">
        <v>65</v>
      </c>
      <c r="I261" s="14" t="s">
        <v>73</v>
      </c>
      <c r="J261" s="14" t="s">
        <v>466</v>
      </c>
      <c r="K261" s="15" t="n">
        <v>221.55</v>
      </c>
      <c r="L261" s="0" t="n">
        <v>3</v>
      </c>
      <c r="M261" s="16" t="n">
        <v>0</v>
      </c>
      <c r="N261" s="17" t="n">
        <v>6.6465</v>
      </c>
      <c r="O261" s="0" t="str">
        <f aca="false">TEXT(B261,"YYYY-MM")</f>
        <v>2018-12</v>
      </c>
      <c r="P261" s="18" t="n">
        <f aca="false">IFERROR(N261/K261,0)</f>
        <v>0.03</v>
      </c>
      <c r="Q261" s="0" t="str">
        <f aca="false">IF(M261=0,"No Discount",IF(M261&lt;0.2,"Low (1-19%)",IF(M261&lt;0.4,"Medium (20-39%)","High (40%+)")))</f>
        <v>No Discount</v>
      </c>
      <c r="R261" s="0" t="str">
        <f aca="false">INDEX('Lookup Tables'!$B$2:$B$5,MATCH(F261,'Lookup Tables'!$A$2:$A$5,0))</f>
        <v>Manager B</v>
      </c>
    </row>
    <row r="262" customFormat="false" ht="15" hidden="false" customHeight="false" outlineLevel="0" collapsed="false">
      <c r="A262" s="0" t="s">
        <v>464</v>
      </c>
      <c r="B262" s="13" t="n">
        <v>43435</v>
      </c>
      <c r="C262" s="13" t="n">
        <v>43437</v>
      </c>
      <c r="D262" s="14" t="s">
        <v>52</v>
      </c>
      <c r="E262" s="14" t="s">
        <v>53</v>
      </c>
      <c r="F262" s="14" t="s">
        <v>117</v>
      </c>
      <c r="G262" s="14" t="s">
        <v>170</v>
      </c>
      <c r="H262" s="14" t="s">
        <v>65</v>
      </c>
      <c r="I262" s="14" t="s">
        <v>83</v>
      </c>
      <c r="J262" s="14" t="s">
        <v>467</v>
      </c>
      <c r="K262" s="15" t="n">
        <v>17.52</v>
      </c>
      <c r="L262" s="0" t="n">
        <v>5</v>
      </c>
      <c r="M262" s="16" t="n">
        <v>0.2</v>
      </c>
      <c r="N262" s="17" t="n">
        <v>6.132</v>
      </c>
      <c r="O262" s="0" t="str">
        <f aca="false">TEXT(B262,"YYYY-MM")</f>
        <v>2018-12</v>
      </c>
      <c r="P262" s="18" t="n">
        <f aca="false">IFERROR(N262/K262,0)</f>
        <v>0.35</v>
      </c>
      <c r="Q262" s="0" t="str">
        <f aca="false">IF(M262=0,"No Discount",IF(M262&lt;0.2,"Low (1-19%)",IF(M262&lt;0.4,"Medium (20-39%)","High (40%+)")))</f>
        <v>Medium (20-39%)</v>
      </c>
      <c r="R262" s="0" t="str">
        <f aca="false">INDEX('Lookup Tables'!$B$2:$B$5,MATCH(F262,'Lookup Tables'!$A$2:$A$5,0))</f>
        <v>Manager B</v>
      </c>
    </row>
    <row r="263" customFormat="false" ht="15" hidden="false" customHeight="false" outlineLevel="0" collapsed="false">
      <c r="A263" s="0" t="s">
        <v>468</v>
      </c>
      <c r="B263" s="13" t="n">
        <v>43259</v>
      </c>
      <c r="C263" s="13" t="n">
        <v>43263</v>
      </c>
      <c r="D263" s="14" t="s">
        <v>69</v>
      </c>
      <c r="E263" s="14" t="s">
        <v>62</v>
      </c>
      <c r="F263" s="14" t="s">
        <v>98</v>
      </c>
      <c r="G263" s="14" t="s">
        <v>99</v>
      </c>
      <c r="H263" s="14" t="s">
        <v>65</v>
      </c>
      <c r="I263" s="14" t="s">
        <v>85</v>
      </c>
      <c r="J263" s="14" t="s">
        <v>469</v>
      </c>
      <c r="K263" s="15" t="n">
        <v>1.624</v>
      </c>
      <c r="L263" s="0" t="n">
        <v>2</v>
      </c>
      <c r="M263" s="16" t="n">
        <v>0.8</v>
      </c>
      <c r="N263" s="17" t="n">
        <v>-4.466</v>
      </c>
      <c r="O263" s="0" t="str">
        <f aca="false">TEXT(B263,"YYYY-MM")</f>
        <v>2018-06</v>
      </c>
      <c r="P263" s="18" t="n">
        <f aca="false">IFERROR(N263/K263,0)</f>
        <v>-2.75</v>
      </c>
      <c r="Q263" s="0" t="str">
        <f aca="false">IF(M263=0,"No Discount",IF(M263&lt;0.2,"Low (1-19%)",IF(M263&lt;0.4,"Medium (20-39%)","High (40%+)")))</f>
        <v>High (40%+)</v>
      </c>
      <c r="R263" s="0" t="str">
        <f aca="false">INDEX('Lookup Tables'!$B$2:$B$5,MATCH(F263,'Lookup Tables'!$A$2:$A$5,0))</f>
        <v>Manager A</v>
      </c>
    </row>
    <row r="264" customFormat="false" ht="15" hidden="false" customHeight="false" outlineLevel="0" collapsed="false">
      <c r="A264" s="0" t="s">
        <v>470</v>
      </c>
      <c r="B264" s="13" t="n">
        <v>42266</v>
      </c>
      <c r="C264" s="13" t="n">
        <v>42268</v>
      </c>
      <c r="D264" s="14" t="s">
        <v>52</v>
      </c>
      <c r="E264" s="14" t="s">
        <v>62</v>
      </c>
      <c r="F264" s="14" t="s">
        <v>98</v>
      </c>
      <c r="G264" s="14" t="s">
        <v>99</v>
      </c>
      <c r="H264" s="14" t="s">
        <v>80</v>
      </c>
      <c r="I264" s="14" t="s">
        <v>345</v>
      </c>
      <c r="J264" s="14" t="s">
        <v>346</v>
      </c>
      <c r="K264" s="15" t="n">
        <v>3059.982</v>
      </c>
      <c r="L264" s="0" t="n">
        <v>3</v>
      </c>
      <c r="M264" s="16" t="n">
        <v>0.4</v>
      </c>
      <c r="N264" s="17" t="n">
        <v>-509.997</v>
      </c>
      <c r="O264" s="0" t="str">
        <f aca="false">TEXT(B264,"YYYY-MM")</f>
        <v>2015-09</v>
      </c>
      <c r="P264" s="18" t="n">
        <f aca="false">IFERROR(N264/K264,0)</f>
        <v>-0.166666666666667</v>
      </c>
      <c r="Q264" s="0" t="str">
        <f aca="false">IF(M264=0,"No Discount",IF(M264&lt;0.2,"Low (1-19%)",IF(M264&lt;0.4,"Medium (20-39%)","High (40%+)")))</f>
        <v>High (40%+)</v>
      </c>
      <c r="R264" s="0" t="str">
        <f aca="false">INDEX('Lookup Tables'!$B$2:$B$5,MATCH(F264,'Lookup Tables'!$A$2:$A$5,0))</f>
        <v>Manager A</v>
      </c>
    </row>
    <row r="265" customFormat="false" ht="15" hidden="false" customHeight="false" outlineLevel="0" collapsed="false">
      <c r="A265" s="0" t="s">
        <v>470</v>
      </c>
      <c r="B265" s="13" t="n">
        <v>42266</v>
      </c>
      <c r="C265" s="13" t="n">
        <v>42268</v>
      </c>
      <c r="D265" s="14" t="s">
        <v>52</v>
      </c>
      <c r="E265" s="14" t="s">
        <v>62</v>
      </c>
      <c r="F265" s="14" t="s">
        <v>98</v>
      </c>
      <c r="G265" s="14" t="s">
        <v>99</v>
      </c>
      <c r="H265" s="14" t="s">
        <v>80</v>
      </c>
      <c r="I265" s="14" t="s">
        <v>345</v>
      </c>
      <c r="J265" s="14" t="s">
        <v>471</v>
      </c>
      <c r="K265" s="15" t="n">
        <v>2519.958</v>
      </c>
      <c r="L265" s="0" t="n">
        <v>7</v>
      </c>
      <c r="M265" s="16" t="n">
        <v>0.4</v>
      </c>
      <c r="N265" s="17" t="n">
        <v>-251.9958</v>
      </c>
      <c r="O265" s="0" t="str">
        <f aca="false">TEXT(B265,"YYYY-MM")</f>
        <v>2015-09</v>
      </c>
      <c r="P265" s="18" t="n">
        <f aca="false">IFERROR(N265/K265,0)</f>
        <v>-0.1</v>
      </c>
      <c r="Q265" s="0" t="str">
        <f aca="false">IF(M265=0,"No Discount",IF(M265&lt;0.2,"Low (1-19%)",IF(M265&lt;0.4,"Medium (20-39%)","High (40%+)")))</f>
        <v>High (40%+)</v>
      </c>
      <c r="R265" s="0" t="str">
        <f aca="false">INDEX('Lookup Tables'!$B$2:$B$5,MATCH(F265,'Lookup Tables'!$A$2:$A$5,0))</f>
        <v>Manager A</v>
      </c>
    </row>
    <row r="266" customFormat="false" ht="15" hidden="false" customHeight="false" outlineLevel="0" collapsed="false">
      <c r="A266" s="0" t="s">
        <v>472</v>
      </c>
      <c r="B266" s="13" t="n">
        <v>42892</v>
      </c>
      <c r="C266" s="13" t="n">
        <v>42899</v>
      </c>
      <c r="D266" s="14" t="s">
        <v>69</v>
      </c>
      <c r="E266" s="14" t="s">
        <v>53</v>
      </c>
      <c r="F266" s="14" t="s">
        <v>98</v>
      </c>
      <c r="G266" s="14" t="s">
        <v>146</v>
      </c>
      <c r="H266" s="14" t="s">
        <v>80</v>
      </c>
      <c r="I266" s="14" t="s">
        <v>81</v>
      </c>
      <c r="J266" s="14" t="s">
        <v>473</v>
      </c>
      <c r="K266" s="15" t="n">
        <v>328.224</v>
      </c>
      <c r="L266" s="0" t="n">
        <v>4</v>
      </c>
      <c r="M266" s="16" t="n">
        <v>0.2</v>
      </c>
      <c r="N266" s="17" t="n">
        <v>28.7196</v>
      </c>
      <c r="O266" s="0" t="str">
        <f aca="false">TEXT(B266,"YYYY-MM")</f>
        <v>2017-06</v>
      </c>
      <c r="P266" s="18" t="n">
        <f aca="false">IFERROR(N266/K266,0)</f>
        <v>0.0875</v>
      </c>
      <c r="Q266" s="0" t="str">
        <f aca="false">IF(M266=0,"No Discount",IF(M266&lt;0.2,"Low (1-19%)",IF(M266&lt;0.4,"Medium (20-39%)","High (40%+)")))</f>
        <v>Medium (20-39%)</v>
      </c>
      <c r="R266" s="0" t="str">
        <f aca="false">INDEX('Lookup Tables'!$B$2:$B$5,MATCH(F266,'Lookup Tables'!$A$2:$A$5,0))</f>
        <v>Manager A</v>
      </c>
    </row>
    <row r="267" customFormat="false" ht="15" hidden="false" customHeight="false" outlineLevel="0" collapsed="false">
      <c r="A267" s="0" t="s">
        <v>474</v>
      </c>
      <c r="B267" s="13" t="n">
        <v>42684</v>
      </c>
      <c r="C267" s="13" t="n">
        <v>42689</v>
      </c>
      <c r="D267" s="14" t="s">
        <v>69</v>
      </c>
      <c r="E267" s="14" t="s">
        <v>53</v>
      </c>
      <c r="F267" s="14" t="s">
        <v>63</v>
      </c>
      <c r="G267" s="14" t="s">
        <v>64</v>
      </c>
      <c r="H267" s="14" t="s">
        <v>80</v>
      </c>
      <c r="I267" s="14" t="s">
        <v>123</v>
      </c>
      <c r="J267" s="14" t="s">
        <v>475</v>
      </c>
      <c r="K267" s="15" t="n">
        <v>79.9</v>
      </c>
      <c r="L267" s="0" t="n">
        <v>2</v>
      </c>
      <c r="M267" s="16" t="n">
        <v>0</v>
      </c>
      <c r="N267" s="17" t="n">
        <v>35.156</v>
      </c>
      <c r="O267" s="0" t="str">
        <f aca="false">TEXT(B267,"YYYY-MM")</f>
        <v>2016-11</v>
      </c>
      <c r="P267" s="18" t="n">
        <f aca="false">IFERROR(N267/K267,0)</f>
        <v>0.44</v>
      </c>
      <c r="Q267" s="0" t="str">
        <f aca="false">IF(M267=0,"No Discount",IF(M267&lt;0.2,"Low (1-19%)",IF(M267&lt;0.4,"Medium (20-39%)","High (40%+)")))</f>
        <v>No Discount</v>
      </c>
      <c r="R267" s="0" t="str">
        <f aca="false">INDEX('Lookup Tables'!$B$2:$B$5,MATCH(F267,'Lookup Tables'!$A$2:$A$5,0))</f>
        <v>Manager D</v>
      </c>
    </row>
    <row r="268" customFormat="false" ht="15" hidden="false" customHeight="false" outlineLevel="0" collapsed="false">
      <c r="A268" s="0" t="s">
        <v>476</v>
      </c>
      <c r="B268" s="13" t="n">
        <v>43267</v>
      </c>
      <c r="C268" s="13" t="n">
        <v>43271</v>
      </c>
      <c r="D268" s="14" t="s">
        <v>69</v>
      </c>
      <c r="E268" s="14" t="s">
        <v>62</v>
      </c>
      <c r="F268" s="14" t="s">
        <v>54</v>
      </c>
      <c r="G268" s="14" t="s">
        <v>90</v>
      </c>
      <c r="H268" s="14" t="s">
        <v>65</v>
      </c>
      <c r="I268" s="14" t="s">
        <v>78</v>
      </c>
      <c r="J268" s="14" t="s">
        <v>477</v>
      </c>
      <c r="K268" s="15" t="n">
        <v>14.016</v>
      </c>
      <c r="L268" s="0" t="n">
        <v>3</v>
      </c>
      <c r="M268" s="16" t="n">
        <v>0.2</v>
      </c>
      <c r="N268" s="17" t="n">
        <v>4.7304</v>
      </c>
      <c r="O268" s="0" t="str">
        <f aca="false">TEXT(B268,"YYYY-MM")</f>
        <v>2018-06</v>
      </c>
      <c r="P268" s="18" t="n">
        <f aca="false">IFERROR(N268/K268,0)</f>
        <v>0.3375</v>
      </c>
      <c r="Q268" s="0" t="str">
        <f aca="false">IF(M268=0,"No Discount",IF(M268&lt;0.2,"Low (1-19%)",IF(M268&lt;0.4,"Medium (20-39%)","High (40%+)")))</f>
        <v>Medium (20-39%)</v>
      </c>
      <c r="R268" s="0" t="str">
        <f aca="false">INDEX('Lookup Tables'!$B$2:$B$5,MATCH(F268,'Lookup Tables'!$A$2:$A$5,0))</f>
        <v>Manager C</v>
      </c>
    </row>
    <row r="269" customFormat="false" ht="15" hidden="false" customHeight="false" outlineLevel="0" collapsed="false">
      <c r="A269" s="0" t="s">
        <v>478</v>
      </c>
      <c r="B269" s="13" t="n">
        <v>42757</v>
      </c>
      <c r="C269" s="13" t="n">
        <v>42763</v>
      </c>
      <c r="D269" s="14" t="s">
        <v>69</v>
      </c>
      <c r="E269" s="14" t="s">
        <v>53</v>
      </c>
      <c r="F269" s="14" t="s">
        <v>117</v>
      </c>
      <c r="G269" s="14" t="s">
        <v>391</v>
      </c>
      <c r="H269" s="14" t="s">
        <v>65</v>
      </c>
      <c r="I269" s="14" t="s">
        <v>171</v>
      </c>
      <c r="J269" s="14" t="s">
        <v>479</v>
      </c>
      <c r="K269" s="15" t="n">
        <v>7.56</v>
      </c>
      <c r="L269" s="0" t="n">
        <v>6</v>
      </c>
      <c r="M269" s="16" t="n">
        <v>0</v>
      </c>
      <c r="N269" s="17" t="n">
        <v>0.3024</v>
      </c>
      <c r="O269" s="0" t="str">
        <f aca="false">TEXT(B269,"YYYY-MM")</f>
        <v>2017-01</v>
      </c>
      <c r="P269" s="18" t="n">
        <f aca="false">IFERROR(N269/K269,0)</f>
        <v>0.04</v>
      </c>
      <c r="Q269" s="0" t="str">
        <f aca="false">IF(M269=0,"No Discount",IF(M269&lt;0.2,"Low (1-19%)",IF(M269&lt;0.4,"Medium (20-39%)","High (40%+)")))</f>
        <v>No Discount</v>
      </c>
      <c r="R269" s="0" t="str">
        <f aca="false">INDEX('Lookup Tables'!$B$2:$B$5,MATCH(F269,'Lookup Tables'!$A$2:$A$5,0))</f>
        <v>Manager B</v>
      </c>
    </row>
    <row r="270" customFormat="false" ht="15" hidden="false" customHeight="false" outlineLevel="0" collapsed="false">
      <c r="A270" s="0" t="s">
        <v>480</v>
      </c>
      <c r="B270" s="13" t="n">
        <v>43443</v>
      </c>
      <c r="C270" s="13" t="n">
        <v>43447</v>
      </c>
      <c r="D270" s="14" t="s">
        <v>69</v>
      </c>
      <c r="E270" s="14" t="s">
        <v>62</v>
      </c>
      <c r="F270" s="14" t="s">
        <v>117</v>
      </c>
      <c r="G270" s="14" t="s">
        <v>269</v>
      </c>
      <c r="H270" s="14" t="s">
        <v>65</v>
      </c>
      <c r="I270" s="14" t="s">
        <v>73</v>
      </c>
      <c r="J270" s="14" t="s">
        <v>481</v>
      </c>
      <c r="K270" s="15" t="n">
        <v>37.208</v>
      </c>
      <c r="L270" s="0" t="n">
        <v>1</v>
      </c>
      <c r="M270" s="16" t="n">
        <v>0.2</v>
      </c>
      <c r="N270" s="17" t="n">
        <v>-7.4416</v>
      </c>
      <c r="O270" s="0" t="str">
        <f aca="false">TEXT(B270,"YYYY-MM")</f>
        <v>2018-12</v>
      </c>
      <c r="P270" s="18" t="n">
        <f aca="false">IFERROR(N270/K270,0)</f>
        <v>-0.2</v>
      </c>
      <c r="Q270" s="0" t="str">
        <f aca="false">IF(M270=0,"No Discount",IF(M270&lt;0.2,"Low (1-19%)",IF(M270&lt;0.4,"Medium (20-39%)","High (40%+)")))</f>
        <v>Medium (20-39%)</v>
      </c>
      <c r="R270" s="0" t="str">
        <f aca="false">INDEX('Lookup Tables'!$B$2:$B$5,MATCH(F270,'Lookup Tables'!$A$2:$A$5,0))</f>
        <v>Manager B</v>
      </c>
    </row>
    <row r="271" customFormat="false" ht="15" hidden="false" customHeight="false" outlineLevel="0" collapsed="false">
      <c r="A271" s="0" t="s">
        <v>480</v>
      </c>
      <c r="B271" s="13" t="n">
        <v>43443</v>
      </c>
      <c r="C271" s="13" t="n">
        <v>43447</v>
      </c>
      <c r="D271" s="14" t="s">
        <v>69</v>
      </c>
      <c r="E271" s="14" t="s">
        <v>62</v>
      </c>
      <c r="F271" s="14" t="s">
        <v>117</v>
      </c>
      <c r="G271" s="14" t="s">
        <v>269</v>
      </c>
      <c r="H271" s="14" t="s">
        <v>65</v>
      </c>
      <c r="I271" s="14" t="s">
        <v>129</v>
      </c>
      <c r="J271" s="14" t="s">
        <v>482</v>
      </c>
      <c r="K271" s="15" t="n">
        <v>57.576</v>
      </c>
      <c r="L271" s="0" t="n">
        <v>3</v>
      </c>
      <c r="M271" s="16" t="n">
        <v>0.2</v>
      </c>
      <c r="N271" s="17" t="n">
        <v>21.591</v>
      </c>
      <c r="O271" s="0" t="str">
        <f aca="false">TEXT(B271,"YYYY-MM")</f>
        <v>2018-12</v>
      </c>
      <c r="P271" s="18" t="n">
        <f aca="false">IFERROR(N271/K271,0)</f>
        <v>0.375</v>
      </c>
      <c r="Q271" s="0" t="str">
        <f aca="false">IF(M271=0,"No Discount",IF(M271&lt;0.2,"Low (1-19%)",IF(M271&lt;0.4,"Medium (20-39%)","High (40%+)")))</f>
        <v>Medium (20-39%)</v>
      </c>
      <c r="R271" s="0" t="str">
        <f aca="false">INDEX('Lookup Tables'!$B$2:$B$5,MATCH(F271,'Lookup Tables'!$A$2:$A$5,0))</f>
        <v>Manager B</v>
      </c>
    </row>
    <row r="272" customFormat="false" ht="15" hidden="false" customHeight="false" outlineLevel="0" collapsed="false">
      <c r="A272" s="0" t="s">
        <v>483</v>
      </c>
      <c r="B272" s="13" t="n">
        <v>43462</v>
      </c>
      <c r="C272" s="13" t="n">
        <v>43467</v>
      </c>
      <c r="D272" s="14" t="s">
        <v>52</v>
      </c>
      <c r="E272" s="14" t="s">
        <v>62</v>
      </c>
      <c r="F272" s="14" t="s">
        <v>63</v>
      </c>
      <c r="G272" s="14" t="s">
        <v>64</v>
      </c>
      <c r="H272" s="14" t="s">
        <v>65</v>
      </c>
      <c r="I272" s="14" t="s">
        <v>73</v>
      </c>
      <c r="J272" s="14" t="s">
        <v>484</v>
      </c>
      <c r="K272" s="15" t="n">
        <v>725.84</v>
      </c>
      <c r="L272" s="0" t="n">
        <v>4</v>
      </c>
      <c r="M272" s="16" t="n">
        <v>0</v>
      </c>
      <c r="N272" s="17" t="n">
        <v>210.4936</v>
      </c>
      <c r="O272" s="0" t="str">
        <f aca="false">TEXT(B272,"YYYY-MM")</f>
        <v>2018-12</v>
      </c>
      <c r="P272" s="18" t="n">
        <f aca="false">IFERROR(N272/K272,0)</f>
        <v>0.29</v>
      </c>
      <c r="Q272" s="0" t="str">
        <f aca="false">IF(M272=0,"No Discount",IF(M272&lt;0.2,"Low (1-19%)",IF(M272&lt;0.4,"Medium (20-39%)","High (40%+)")))</f>
        <v>No Discount</v>
      </c>
      <c r="R272" s="0" t="str">
        <f aca="false">INDEX('Lookup Tables'!$B$2:$B$5,MATCH(F272,'Lookup Tables'!$A$2:$A$5,0))</f>
        <v>Manager D</v>
      </c>
    </row>
    <row r="273" customFormat="false" ht="15" hidden="false" customHeight="false" outlineLevel="0" collapsed="false">
      <c r="A273" s="0" t="s">
        <v>485</v>
      </c>
      <c r="B273" s="13" t="n">
        <v>42581</v>
      </c>
      <c r="C273" s="13" t="n">
        <v>42582</v>
      </c>
      <c r="D273" s="14" t="s">
        <v>137</v>
      </c>
      <c r="E273" s="14" t="s">
        <v>53</v>
      </c>
      <c r="F273" s="14" t="s">
        <v>63</v>
      </c>
      <c r="G273" s="14" t="s">
        <v>64</v>
      </c>
      <c r="H273" s="14" t="s">
        <v>80</v>
      </c>
      <c r="I273" s="14" t="s">
        <v>123</v>
      </c>
      <c r="J273" s="14" t="s">
        <v>486</v>
      </c>
      <c r="K273" s="15" t="n">
        <v>209.93</v>
      </c>
      <c r="L273" s="0" t="n">
        <v>7</v>
      </c>
      <c r="M273" s="16" t="n">
        <v>0</v>
      </c>
      <c r="N273" s="17" t="n">
        <v>92.3692</v>
      </c>
      <c r="O273" s="0" t="str">
        <f aca="false">TEXT(B273,"YYYY-MM")</f>
        <v>2016-07</v>
      </c>
      <c r="P273" s="18" t="n">
        <f aca="false">IFERROR(N273/K273,0)</f>
        <v>0.44</v>
      </c>
      <c r="Q273" s="0" t="str">
        <f aca="false">IF(M273=0,"No Discount",IF(M273&lt;0.2,"Low (1-19%)",IF(M273&lt;0.4,"Medium (20-39%)","High (40%+)")))</f>
        <v>No Discount</v>
      </c>
      <c r="R273" s="0" t="str">
        <f aca="false">INDEX('Lookup Tables'!$B$2:$B$5,MATCH(F273,'Lookup Tables'!$A$2:$A$5,0))</f>
        <v>Manager D</v>
      </c>
    </row>
    <row r="274" customFormat="false" ht="15" hidden="false" customHeight="false" outlineLevel="0" collapsed="false">
      <c r="A274" s="0" t="s">
        <v>485</v>
      </c>
      <c r="B274" s="13" t="n">
        <v>42581</v>
      </c>
      <c r="C274" s="13" t="n">
        <v>42582</v>
      </c>
      <c r="D274" s="14" t="s">
        <v>137</v>
      </c>
      <c r="E274" s="14" t="s">
        <v>53</v>
      </c>
      <c r="F274" s="14" t="s">
        <v>63</v>
      </c>
      <c r="G274" s="14" t="s">
        <v>64</v>
      </c>
      <c r="H274" s="14" t="s">
        <v>56</v>
      </c>
      <c r="I274" s="14" t="s">
        <v>76</v>
      </c>
      <c r="J274" s="14" t="s">
        <v>487</v>
      </c>
      <c r="K274" s="15" t="n">
        <v>5.28</v>
      </c>
      <c r="L274" s="0" t="n">
        <v>3</v>
      </c>
      <c r="M274" s="16" t="n">
        <v>0</v>
      </c>
      <c r="N274" s="17" t="n">
        <v>2.3232</v>
      </c>
      <c r="O274" s="0" t="str">
        <f aca="false">TEXT(B274,"YYYY-MM")</f>
        <v>2016-07</v>
      </c>
      <c r="P274" s="18" t="n">
        <f aca="false">IFERROR(N274/K274,0)</f>
        <v>0.44</v>
      </c>
      <c r="Q274" s="0" t="str">
        <f aca="false">IF(M274=0,"No Discount",IF(M274&lt;0.2,"Low (1-19%)",IF(M274&lt;0.4,"Medium (20-39%)","High (40%+)")))</f>
        <v>No Discount</v>
      </c>
      <c r="R274" s="0" t="str">
        <f aca="false">INDEX('Lookup Tables'!$B$2:$B$5,MATCH(F274,'Lookup Tables'!$A$2:$A$5,0))</f>
        <v>Manager D</v>
      </c>
    </row>
    <row r="275" customFormat="false" ht="15" hidden="false" customHeight="false" outlineLevel="0" collapsed="false">
      <c r="A275" s="0" t="s">
        <v>485</v>
      </c>
      <c r="B275" s="13" t="n">
        <v>42581</v>
      </c>
      <c r="C275" s="13" t="n">
        <v>42582</v>
      </c>
      <c r="D275" s="14" t="s">
        <v>137</v>
      </c>
      <c r="E275" s="14" t="s">
        <v>53</v>
      </c>
      <c r="F275" s="14" t="s">
        <v>63</v>
      </c>
      <c r="G275" s="14" t="s">
        <v>64</v>
      </c>
      <c r="H275" s="14" t="s">
        <v>65</v>
      </c>
      <c r="I275" s="14" t="s">
        <v>83</v>
      </c>
      <c r="J275" s="14" t="s">
        <v>488</v>
      </c>
      <c r="K275" s="15" t="n">
        <v>10.92</v>
      </c>
      <c r="L275" s="0" t="n">
        <v>3</v>
      </c>
      <c r="M275" s="16" t="n">
        <v>0.2</v>
      </c>
      <c r="N275" s="17" t="n">
        <v>4.095</v>
      </c>
      <c r="O275" s="0" t="str">
        <f aca="false">TEXT(B275,"YYYY-MM")</f>
        <v>2016-07</v>
      </c>
      <c r="P275" s="18" t="n">
        <f aca="false">IFERROR(N275/K275,0)</f>
        <v>0.375</v>
      </c>
      <c r="Q275" s="0" t="str">
        <f aca="false">IF(M275=0,"No Discount",IF(M275&lt;0.2,"Low (1-19%)",IF(M275&lt;0.4,"Medium (20-39%)","High (40%+)")))</f>
        <v>Medium (20-39%)</v>
      </c>
      <c r="R275" s="0" t="str">
        <f aca="false">INDEX('Lookup Tables'!$B$2:$B$5,MATCH(F275,'Lookup Tables'!$A$2:$A$5,0))</f>
        <v>Manager D</v>
      </c>
    </row>
    <row r="276" customFormat="false" ht="15" hidden="false" customHeight="false" outlineLevel="0" collapsed="false">
      <c r="A276" s="0" t="s">
        <v>489</v>
      </c>
      <c r="B276" s="13" t="n">
        <v>43359</v>
      </c>
      <c r="C276" s="13" t="n">
        <v>43360</v>
      </c>
      <c r="D276" s="14" t="s">
        <v>137</v>
      </c>
      <c r="E276" s="14" t="s">
        <v>62</v>
      </c>
      <c r="F276" s="14" t="s">
        <v>63</v>
      </c>
      <c r="G276" s="14" t="s">
        <v>64</v>
      </c>
      <c r="H276" s="14" t="s">
        <v>65</v>
      </c>
      <c r="I276" s="14" t="s">
        <v>91</v>
      </c>
      <c r="J276" s="14" t="s">
        <v>490</v>
      </c>
      <c r="K276" s="15" t="n">
        <v>8.82</v>
      </c>
      <c r="L276" s="0" t="n">
        <v>2</v>
      </c>
      <c r="M276" s="16" t="n">
        <v>0</v>
      </c>
      <c r="N276" s="17" t="n">
        <v>4.0572</v>
      </c>
      <c r="O276" s="0" t="str">
        <f aca="false">TEXT(B276,"YYYY-MM")</f>
        <v>2018-09</v>
      </c>
      <c r="P276" s="18" t="n">
        <f aca="false">IFERROR(N276/K276,0)</f>
        <v>0.46</v>
      </c>
      <c r="Q276" s="0" t="str">
        <f aca="false">IF(M276=0,"No Discount",IF(M276&lt;0.2,"Low (1-19%)",IF(M276&lt;0.4,"Medium (20-39%)","High (40%+)")))</f>
        <v>No Discount</v>
      </c>
      <c r="R276" s="0" t="str">
        <f aca="false">INDEX('Lookup Tables'!$B$2:$B$5,MATCH(F276,'Lookup Tables'!$A$2:$A$5,0))</f>
        <v>Manager D</v>
      </c>
    </row>
    <row r="277" customFormat="false" ht="15" hidden="false" customHeight="false" outlineLevel="0" collapsed="false">
      <c r="A277" s="0" t="s">
        <v>489</v>
      </c>
      <c r="B277" s="13" t="n">
        <v>43359</v>
      </c>
      <c r="C277" s="13" t="n">
        <v>43360</v>
      </c>
      <c r="D277" s="14" t="s">
        <v>137</v>
      </c>
      <c r="E277" s="14" t="s">
        <v>62</v>
      </c>
      <c r="F277" s="14" t="s">
        <v>63</v>
      </c>
      <c r="G277" s="14" t="s">
        <v>64</v>
      </c>
      <c r="H277" s="14" t="s">
        <v>65</v>
      </c>
      <c r="I277" s="14" t="s">
        <v>78</v>
      </c>
      <c r="J277" s="14" t="s">
        <v>491</v>
      </c>
      <c r="K277" s="15" t="n">
        <v>5.98</v>
      </c>
      <c r="L277" s="0" t="n">
        <v>1</v>
      </c>
      <c r="M277" s="16" t="n">
        <v>0</v>
      </c>
      <c r="N277" s="17" t="n">
        <v>1.5548</v>
      </c>
      <c r="O277" s="0" t="str">
        <f aca="false">TEXT(B277,"YYYY-MM")</f>
        <v>2018-09</v>
      </c>
      <c r="P277" s="18" t="n">
        <f aca="false">IFERROR(N277/K277,0)</f>
        <v>0.26</v>
      </c>
      <c r="Q277" s="0" t="str">
        <f aca="false">IF(M277=0,"No Discount",IF(M277&lt;0.2,"Low (1-19%)",IF(M277&lt;0.4,"Medium (20-39%)","High (40%+)")))</f>
        <v>No Discount</v>
      </c>
      <c r="R277" s="0" t="str">
        <f aca="false">INDEX('Lookup Tables'!$B$2:$B$5,MATCH(F277,'Lookup Tables'!$A$2:$A$5,0))</f>
        <v>Manager D</v>
      </c>
    </row>
    <row r="278" customFormat="false" ht="15" hidden="false" customHeight="false" outlineLevel="0" collapsed="false">
      <c r="A278" s="0" t="s">
        <v>492</v>
      </c>
      <c r="B278" s="13" t="n">
        <v>43386</v>
      </c>
      <c r="C278" s="13" t="n">
        <v>43390</v>
      </c>
      <c r="D278" s="14" t="s">
        <v>69</v>
      </c>
      <c r="E278" s="14" t="s">
        <v>62</v>
      </c>
      <c r="F278" s="14" t="s">
        <v>117</v>
      </c>
      <c r="G278" s="14" t="s">
        <v>118</v>
      </c>
      <c r="H278" s="14" t="s">
        <v>65</v>
      </c>
      <c r="I278" s="14" t="s">
        <v>91</v>
      </c>
      <c r="J278" s="14" t="s">
        <v>493</v>
      </c>
      <c r="K278" s="15" t="n">
        <v>11.648</v>
      </c>
      <c r="L278" s="0" t="n">
        <v>2</v>
      </c>
      <c r="M278" s="16" t="n">
        <v>0.2</v>
      </c>
      <c r="N278" s="17" t="n">
        <v>4.0768</v>
      </c>
      <c r="O278" s="0" t="str">
        <f aca="false">TEXT(B278,"YYYY-MM")</f>
        <v>2018-10</v>
      </c>
      <c r="P278" s="18" t="n">
        <f aca="false">IFERROR(N278/K278,0)</f>
        <v>0.35</v>
      </c>
      <c r="Q278" s="0" t="str">
        <f aca="false">IF(M278=0,"No Discount",IF(M278&lt;0.2,"Low (1-19%)",IF(M278&lt;0.4,"Medium (20-39%)","High (40%+)")))</f>
        <v>Medium (20-39%)</v>
      </c>
      <c r="R278" s="0" t="str">
        <f aca="false">INDEX('Lookup Tables'!$B$2:$B$5,MATCH(F278,'Lookup Tables'!$A$2:$A$5,0))</f>
        <v>Manager B</v>
      </c>
    </row>
    <row r="279" customFormat="false" ht="15" hidden="false" customHeight="false" outlineLevel="0" collapsed="false">
      <c r="A279" s="0" t="s">
        <v>492</v>
      </c>
      <c r="B279" s="13" t="n">
        <v>43386</v>
      </c>
      <c r="C279" s="13" t="n">
        <v>43390</v>
      </c>
      <c r="D279" s="14" t="s">
        <v>69</v>
      </c>
      <c r="E279" s="14" t="s">
        <v>62</v>
      </c>
      <c r="F279" s="14" t="s">
        <v>117</v>
      </c>
      <c r="G279" s="14" t="s">
        <v>118</v>
      </c>
      <c r="H279" s="14" t="s">
        <v>65</v>
      </c>
      <c r="I279" s="14" t="s">
        <v>91</v>
      </c>
      <c r="J279" s="14" t="s">
        <v>494</v>
      </c>
      <c r="K279" s="15" t="n">
        <v>18.176</v>
      </c>
      <c r="L279" s="0" t="n">
        <v>4</v>
      </c>
      <c r="M279" s="16" t="n">
        <v>0.2</v>
      </c>
      <c r="N279" s="17" t="n">
        <v>5.9072</v>
      </c>
      <c r="O279" s="0" t="str">
        <f aca="false">TEXT(B279,"YYYY-MM")</f>
        <v>2018-10</v>
      </c>
      <c r="P279" s="18" t="n">
        <f aca="false">IFERROR(N279/K279,0)</f>
        <v>0.325</v>
      </c>
      <c r="Q279" s="0" t="str">
        <f aca="false">IF(M279=0,"No Discount",IF(M279&lt;0.2,"Low (1-19%)",IF(M279&lt;0.4,"Medium (20-39%)","High (40%+)")))</f>
        <v>Medium (20-39%)</v>
      </c>
      <c r="R279" s="0" t="str">
        <f aca="false">INDEX('Lookup Tables'!$B$2:$B$5,MATCH(F279,'Lookup Tables'!$A$2:$A$5,0))</f>
        <v>Manager B</v>
      </c>
    </row>
    <row r="280" customFormat="false" ht="15" hidden="false" customHeight="false" outlineLevel="0" collapsed="false">
      <c r="A280" s="0" t="s">
        <v>492</v>
      </c>
      <c r="B280" s="13" t="n">
        <v>43386</v>
      </c>
      <c r="C280" s="13" t="n">
        <v>43390</v>
      </c>
      <c r="D280" s="14" t="s">
        <v>69</v>
      </c>
      <c r="E280" s="14" t="s">
        <v>62</v>
      </c>
      <c r="F280" s="14" t="s">
        <v>117</v>
      </c>
      <c r="G280" s="14" t="s">
        <v>118</v>
      </c>
      <c r="H280" s="14" t="s">
        <v>65</v>
      </c>
      <c r="I280" s="14" t="s">
        <v>73</v>
      </c>
      <c r="J280" s="14" t="s">
        <v>495</v>
      </c>
      <c r="K280" s="15" t="n">
        <v>59.712</v>
      </c>
      <c r="L280" s="0" t="n">
        <v>6</v>
      </c>
      <c r="M280" s="16" t="n">
        <v>0.2</v>
      </c>
      <c r="N280" s="17" t="n">
        <v>5.9712</v>
      </c>
      <c r="O280" s="0" t="str">
        <f aca="false">TEXT(B280,"YYYY-MM")</f>
        <v>2018-10</v>
      </c>
      <c r="P280" s="18" t="n">
        <f aca="false">IFERROR(N280/K280,0)</f>
        <v>0.1</v>
      </c>
      <c r="Q280" s="0" t="str">
        <f aca="false">IF(M280=0,"No Discount",IF(M280&lt;0.2,"Low (1-19%)",IF(M280&lt;0.4,"Medium (20-39%)","High (40%+)")))</f>
        <v>Medium (20-39%)</v>
      </c>
      <c r="R280" s="0" t="str">
        <f aca="false">INDEX('Lookup Tables'!$B$2:$B$5,MATCH(F280,'Lookup Tables'!$A$2:$A$5,0))</f>
        <v>Manager B</v>
      </c>
    </row>
    <row r="281" customFormat="false" ht="15" hidden="false" customHeight="false" outlineLevel="0" collapsed="false">
      <c r="A281" s="0" t="s">
        <v>492</v>
      </c>
      <c r="B281" s="13" t="n">
        <v>43386</v>
      </c>
      <c r="C281" s="13" t="n">
        <v>43390</v>
      </c>
      <c r="D281" s="14" t="s">
        <v>69</v>
      </c>
      <c r="E281" s="14" t="s">
        <v>62</v>
      </c>
      <c r="F281" s="14" t="s">
        <v>117</v>
      </c>
      <c r="G281" s="14" t="s">
        <v>118</v>
      </c>
      <c r="H281" s="14" t="s">
        <v>65</v>
      </c>
      <c r="I281" s="14" t="s">
        <v>66</v>
      </c>
      <c r="J281" s="14" t="s">
        <v>496</v>
      </c>
      <c r="K281" s="15" t="n">
        <v>24.84</v>
      </c>
      <c r="L281" s="0" t="n">
        <v>3</v>
      </c>
      <c r="M281" s="16" t="n">
        <v>0.2</v>
      </c>
      <c r="N281" s="17" t="n">
        <v>8.694</v>
      </c>
      <c r="O281" s="0" t="str">
        <f aca="false">TEXT(B281,"YYYY-MM")</f>
        <v>2018-10</v>
      </c>
      <c r="P281" s="18" t="n">
        <f aca="false">IFERROR(N281/K281,0)</f>
        <v>0.35</v>
      </c>
      <c r="Q281" s="0" t="str">
        <f aca="false">IF(M281=0,"No Discount",IF(M281&lt;0.2,"Low (1-19%)",IF(M281&lt;0.4,"Medium (20-39%)","High (40%+)")))</f>
        <v>Medium (20-39%)</v>
      </c>
      <c r="R281" s="0" t="str">
        <f aca="false">INDEX('Lookup Tables'!$B$2:$B$5,MATCH(F281,'Lookup Tables'!$A$2:$A$5,0))</f>
        <v>Manager B</v>
      </c>
    </row>
    <row r="282" customFormat="false" ht="15" hidden="false" customHeight="false" outlineLevel="0" collapsed="false">
      <c r="A282" s="0" t="s">
        <v>497</v>
      </c>
      <c r="B282" s="13" t="n">
        <v>42639</v>
      </c>
      <c r="C282" s="13" t="n">
        <v>42641</v>
      </c>
      <c r="D282" s="14" t="s">
        <v>52</v>
      </c>
      <c r="E282" s="14" t="s">
        <v>53</v>
      </c>
      <c r="F282" s="14" t="s">
        <v>98</v>
      </c>
      <c r="G282" s="14" t="s">
        <v>99</v>
      </c>
      <c r="H282" s="14" t="s">
        <v>65</v>
      </c>
      <c r="I282" s="14" t="s">
        <v>83</v>
      </c>
      <c r="J282" s="14" t="s">
        <v>498</v>
      </c>
      <c r="K282" s="15" t="n">
        <v>2.08</v>
      </c>
      <c r="L282" s="0" t="n">
        <v>5</v>
      </c>
      <c r="M282" s="16" t="n">
        <v>0.8</v>
      </c>
      <c r="N282" s="17" t="n">
        <v>-3.432</v>
      </c>
      <c r="O282" s="0" t="str">
        <f aca="false">TEXT(B282,"YYYY-MM")</f>
        <v>2016-09</v>
      </c>
      <c r="P282" s="18" t="n">
        <f aca="false">IFERROR(N282/K282,0)</f>
        <v>-1.65</v>
      </c>
      <c r="Q282" s="0" t="str">
        <f aca="false">IF(M282=0,"No Discount",IF(M282&lt;0.2,"Low (1-19%)",IF(M282&lt;0.4,"Medium (20-39%)","High (40%+)")))</f>
        <v>High (40%+)</v>
      </c>
      <c r="R282" s="0" t="str">
        <f aca="false">INDEX('Lookup Tables'!$B$2:$B$5,MATCH(F282,'Lookup Tables'!$A$2:$A$5,0))</f>
        <v>Manager A</v>
      </c>
    </row>
    <row r="283" customFormat="false" ht="15" hidden="false" customHeight="false" outlineLevel="0" collapsed="false">
      <c r="A283" s="0" t="s">
        <v>497</v>
      </c>
      <c r="B283" s="13" t="n">
        <v>42639</v>
      </c>
      <c r="C283" s="13" t="n">
        <v>42641</v>
      </c>
      <c r="D283" s="14" t="s">
        <v>52</v>
      </c>
      <c r="E283" s="14" t="s">
        <v>53</v>
      </c>
      <c r="F283" s="14" t="s">
        <v>98</v>
      </c>
      <c r="G283" s="14" t="s">
        <v>99</v>
      </c>
      <c r="H283" s="14" t="s">
        <v>80</v>
      </c>
      <c r="I283" s="14" t="s">
        <v>81</v>
      </c>
      <c r="J283" s="14" t="s">
        <v>499</v>
      </c>
      <c r="K283" s="15" t="n">
        <v>1114.4</v>
      </c>
      <c r="L283" s="0" t="n">
        <v>7</v>
      </c>
      <c r="M283" s="16" t="n">
        <v>0.2</v>
      </c>
      <c r="N283" s="17" t="n">
        <v>376.11</v>
      </c>
      <c r="O283" s="0" t="str">
        <f aca="false">TEXT(B283,"YYYY-MM")</f>
        <v>2016-09</v>
      </c>
      <c r="P283" s="18" t="n">
        <f aca="false">IFERROR(N283/K283,0)</f>
        <v>0.3375</v>
      </c>
      <c r="Q283" s="0" t="str">
        <f aca="false">IF(M283=0,"No Discount",IF(M283&lt;0.2,"Low (1-19%)",IF(M283&lt;0.4,"Medium (20-39%)","High (40%+)")))</f>
        <v>Medium (20-39%)</v>
      </c>
      <c r="R283" s="0" t="str">
        <f aca="false">INDEX('Lookup Tables'!$B$2:$B$5,MATCH(F283,'Lookup Tables'!$A$2:$A$5,0))</f>
        <v>Manager A</v>
      </c>
    </row>
    <row r="284" customFormat="false" ht="15" hidden="false" customHeight="false" outlineLevel="0" collapsed="false">
      <c r="A284" s="0" t="s">
        <v>500</v>
      </c>
      <c r="B284" s="13" t="n">
        <v>42676</v>
      </c>
      <c r="C284" s="13" t="n">
        <v>42680</v>
      </c>
      <c r="D284" s="14" t="s">
        <v>69</v>
      </c>
      <c r="E284" s="14" t="s">
        <v>53</v>
      </c>
      <c r="F284" s="14" t="s">
        <v>63</v>
      </c>
      <c r="G284" s="14" t="s">
        <v>64</v>
      </c>
      <c r="H284" s="14" t="s">
        <v>56</v>
      </c>
      <c r="I284" s="14" t="s">
        <v>71</v>
      </c>
      <c r="J284" s="14" t="s">
        <v>501</v>
      </c>
      <c r="K284" s="15" t="n">
        <v>1038.84</v>
      </c>
      <c r="L284" s="0" t="n">
        <v>5</v>
      </c>
      <c r="M284" s="16" t="n">
        <v>0.2</v>
      </c>
      <c r="N284" s="17" t="n">
        <v>51.942</v>
      </c>
      <c r="O284" s="0" t="str">
        <f aca="false">TEXT(B284,"YYYY-MM")</f>
        <v>2016-11</v>
      </c>
      <c r="P284" s="18" t="n">
        <f aca="false">IFERROR(N284/K284,0)</f>
        <v>0.05</v>
      </c>
      <c r="Q284" s="0" t="str">
        <f aca="false">IF(M284=0,"No Discount",IF(M284&lt;0.2,"Low (1-19%)",IF(M284&lt;0.4,"Medium (20-39%)","High (40%+)")))</f>
        <v>Medium (20-39%)</v>
      </c>
      <c r="R284" s="0" t="str">
        <f aca="false">INDEX('Lookup Tables'!$B$2:$B$5,MATCH(F284,'Lookup Tables'!$A$2:$A$5,0))</f>
        <v>Manager D</v>
      </c>
    </row>
    <row r="285" customFormat="false" ht="15" hidden="false" customHeight="false" outlineLevel="0" collapsed="false">
      <c r="A285" s="0" t="s">
        <v>502</v>
      </c>
      <c r="B285" s="13" t="n">
        <v>42639</v>
      </c>
      <c r="C285" s="13" t="n">
        <v>42645</v>
      </c>
      <c r="D285" s="14" t="s">
        <v>69</v>
      </c>
      <c r="E285" s="14" t="s">
        <v>53</v>
      </c>
      <c r="F285" s="14" t="s">
        <v>63</v>
      </c>
      <c r="G285" s="14" t="s">
        <v>237</v>
      </c>
      <c r="H285" s="14" t="s">
        <v>65</v>
      </c>
      <c r="I285" s="14" t="s">
        <v>91</v>
      </c>
      <c r="J285" s="14" t="s">
        <v>135</v>
      </c>
      <c r="K285" s="15" t="n">
        <v>141.76</v>
      </c>
      <c r="L285" s="0" t="n">
        <v>5</v>
      </c>
      <c r="M285" s="16" t="n">
        <v>0.2</v>
      </c>
      <c r="N285" s="17" t="n">
        <v>47.844</v>
      </c>
      <c r="O285" s="0" t="str">
        <f aca="false">TEXT(B285,"YYYY-MM")</f>
        <v>2016-09</v>
      </c>
      <c r="P285" s="18" t="n">
        <f aca="false">IFERROR(N285/K285,0)</f>
        <v>0.3375</v>
      </c>
      <c r="Q285" s="0" t="str">
        <f aca="false">IF(M285=0,"No Discount",IF(M285&lt;0.2,"Low (1-19%)",IF(M285&lt;0.4,"Medium (20-39%)","High (40%+)")))</f>
        <v>Medium (20-39%)</v>
      </c>
      <c r="R285" s="0" t="str">
        <f aca="false">INDEX('Lookup Tables'!$B$2:$B$5,MATCH(F285,'Lookup Tables'!$A$2:$A$5,0))</f>
        <v>Manager D</v>
      </c>
    </row>
    <row r="286" customFormat="false" ht="15" hidden="false" customHeight="false" outlineLevel="0" collapsed="false">
      <c r="A286" s="0" t="s">
        <v>502</v>
      </c>
      <c r="B286" s="13" t="n">
        <v>42639</v>
      </c>
      <c r="C286" s="13" t="n">
        <v>42645</v>
      </c>
      <c r="D286" s="14" t="s">
        <v>69</v>
      </c>
      <c r="E286" s="14" t="s">
        <v>53</v>
      </c>
      <c r="F286" s="14" t="s">
        <v>63</v>
      </c>
      <c r="G286" s="14" t="s">
        <v>237</v>
      </c>
      <c r="H286" s="14" t="s">
        <v>80</v>
      </c>
      <c r="I286" s="14" t="s">
        <v>123</v>
      </c>
      <c r="J286" s="14" t="s">
        <v>503</v>
      </c>
      <c r="K286" s="15" t="n">
        <v>239.8</v>
      </c>
      <c r="L286" s="0" t="n">
        <v>5</v>
      </c>
      <c r="M286" s="16" t="n">
        <v>0.2</v>
      </c>
      <c r="N286" s="17" t="n">
        <v>47.96</v>
      </c>
      <c r="O286" s="0" t="str">
        <f aca="false">TEXT(B286,"YYYY-MM")</f>
        <v>2016-09</v>
      </c>
      <c r="P286" s="18" t="n">
        <f aca="false">IFERROR(N286/K286,0)</f>
        <v>0.2</v>
      </c>
      <c r="Q286" s="0" t="str">
        <f aca="false">IF(M286=0,"No Discount",IF(M286&lt;0.2,"Low (1-19%)",IF(M286&lt;0.4,"Medium (20-39%)","High (40%+)")))</f>
        <v>Medium (20-39%)</v>
      </c>
      <c r="R286" s="0" t="str">
        <f aca="false">INDEX('Lookup Tables'!$B$2:$B$5,MATCH(F286,'Lookup Tables'!$A$2:$A$5,0))</f>
        <v>Manager D</v>
      </c>
    </row>
    <row r="287" customFormat="false" ht="15" hidden="false" customHeight="false" outlineLevel="0" collapsed="false">
      <c r="A287" s="0" t="s">
        <v>502</v>
      </c>
      <c r="B287" s="13" t="n">
        <v>42639</v>
      </c>
      <c r="C287" s="13" t="n">
        <v>42645</v>
      </c>
      <c r="D287" s="14" t="s">
        <v>69</v>
      </c>
      <c r="E287" s="14" t="s">
        <v>53</v>
      </c>
      <c r="F287" s="14" t="s">
        <v>63</v>
      </c>
      <c r="G287" s="14" t="s">
        <v>237</v>
      </c>
      <c r="H287" s="14" t="s">
        <v>65</v>
      </c>
      <c r="I287" s="14" t="s">
        <v>91</v>
      </c>
      <c r="J287" s="14" t="s">
        <v>504</v>
      </c>
      <c r="K287" s="15" t="n">
        <v>31.104</v>
      </c>
      <c r="L287" s="0" t="n">
        <v>6</v>
      </c>
      <c r="M287" s="16" t="n">
        <v>0.2</v>
      </c>
      <c r="N287" s="17" t="n">
        <v>10.8864</v>
      </c>
      <c r="O287" s="0" t="str">
        <f aca="false">TEXT(B287,"YYYY-MM")</f>
        <v>2016-09</v>
      </c>
      <c r="P287" s="18" t="n">
        <f aca="false">IFERROR(N287/K287,0)</f>
        <v>0.35</v>
      </c>
      <c r="Q287" s="0" t="str">
        <f aca="false">IF(M287=0,"No Discount",IF(M287&lt;0.2,"Low (1-19%)",IF(M287&lt;0.4,"Medium (20-39%)","High (40%+)")))</f>
        <v>Medium (20-39%)</v>
      </c>
      <c r="R287" s="0" t="str">
        <f aca="false">INDEX('Lookup Tables'!$B$2:$B$5,MATCH(F287,'Lookup Tables'!$A$2:$A$5,0))</f>
        <v>Manager D</v>
      </c>
    </row>
    <row r="288" customFormat="false" ht="15" hidden="false" customHeight="false" outlineLevel="0" collapsed="false">
      <c r="A288" s="0" t="s">
        <v>505</v>
      </c>
      <c r="B288" s="13" t="n">
        <v>43087</v>
      </c>
      <c r="C288" s="13" t="n">
        <v>43089</v>
      </c>
      <c r="D288" s="14" t="s">
        <v>52</v>
      </c>
      <c r="E288" s="14" t="s">
        <v>62</v>
      </c>
      <c r="F288" s="14" t="s">
        <v>54</v>
      </c>
      <c r="G288" s="14" t="s">
        <v>70</v>
      </c>
      <c r="H288" s="14" t="s">
        <v>65</v>
      </c>
      <c r="I288" s="14" t="s">
        <v>83</v>
      </c>
      <c r="J288" s="14" t="s">
        <v>506</v>
      </c>
      <c r="K288" s="15" t="n">
        <v>254.058</v>
      </c>
      <c r="L288" s="0" t="n">
        <v>7</v>
      </c>
      <c r="M288" s="16" t="n">
        <v>0.7</v>
      </c>
      <c r="N288" s="17" t="n">
        <v>-169.372</v>
      </c>
      <c r="O288" s="0" t="str">
        <f aca="false">TEXT(B288,"YYYY-MM")</f>
        <v>2017-12</v>
      </c>
      <c r="P288" s="18" t="n">
        <f aca="false">IFERROR(N288/K288,0)</f>
        <v>-0.666666666666667</v>
      </c>
      <c r="Q288" s="0" t="str">
        <f aca="false">IF(M288=0,"No Discount",IF(M288&lt;0.2,"Low (1-19%)",IF(M288&lt;0.4,"Medium (20-39%)","High (40%+)")))</f>
        <v>High (40%+)</v>
      </c>
      <c r="R288" s="0" t="str">
        <f aca="false">INDEX('Lookup Tables'!$B$2:$B$5,MATCH(F288,'Lookup Tables'!$A$2:$A$5,0))</f>
        <v>Manager C</v>
      </c>
    </row>
    <row r="289" customFormat="false" ht="15" hidden="false" customHeight="false" outlineLevel="0" collapsed="false">
      <c r="A289" s="0" t="s">
        <v>505</v>
      </c>
      <c r="B289" s="13" t="n">
        <v>43087</v>
      </c>
      <c r="C289" s="13" t="n">
        <v>43089</v>
      </c>
      <c r="D289" s="14" t="s">
        <v>52</v>
      </c>
      <c r="E289" s="14" t="s">
        <v>62</v>
      </c>
      <c r="F289" s="14" t="s">
        <v>54</v>
      </c>
      <c r="G289" s="14" t="s">
        <v>70</v>
      </c>
      <c r="H289" s="14" t="s">
        <v>65</v>
      </c>
      <c r="I289" s="14" t="s">
        <v>85</v>
      </c>
      <c r="J289" s="14" t="s">
        <v>360</v>
      </c>
      <c r="K289" s="15" t="n">
        <v>194.528</v>
      </c>
      <c r="L289" s="0" t="n">
        <v>2</v>
      </c>
      <c r="M289" s="16" t="n">
        <v>0.2</v>
      </c>
      <c r="N289" s="17" t="n">
        <v>24.316</v>
      </c>
      <c r="O289" s="0" t="str">
        <f aca="false">TEXT(B289,"YYYY-MM")</f>
        <v>2017-12</v>
      </c>
      <c r="P289" s="18" t="n">
        <f aca="false">IFERROR(N289/K289,0)</f>
        <v>0.125</v>
      </c>
      <c r="Q289" s="0" t="str">
        <f aca="false">IF(M289=0,"No Discount",IF(M289&lt;0.2,"Low (1-19%)",IF(M289&lt;0.4,"Medium (20-39%)","High (40%+)")))</f>
        <v>Medium (20-39%)</v>
      </c>
      <c r="R289" s="0" t="str">
        <f aca="false">INDEX('Lookup Tables'!$B$2:$B$5,MATCH(F289,'Lookup Tables'!$A$2:$A$5,0))</f>
        <v>Manager C</v>
      </c>
    </row>
    <row r="290" customFormat="false" ht="15" hidden="false" customHeight="false" outlineLevel="0" collapsed="false">
      <c r="A290" s="0" t="s">
        <v>505</v>
      </c>
      <c r="B290" s="13" t="n">
        <v>43087</v>
      </c>
      <c r="C290" s="13" t="n">
        <v>43089</v>
      </c>
      <c r="D290" s="14" t="s">
        <v>52</v>
      </c>
      <c r="E290" s="14" t="s">
        <v>62</v>
      </c>
      <c r="F290" s="14" t="s">
        <v>54</v>
      </c>
      <c r="G290" s="14" t="s">
        <v>70</v>
      </c>
      <c r="H290" s="14" t="s">
        <v>65</v>
      </c>
      <c r="I290" s="14" t="s">
        <v>303</v>
      </c>
      <c r="J290" s="14" t="s">
        <v>507</v>
      </c>
      <c r="K290" s="15" t="n">
        <v>961.48</v>
      </c>
      <c r="L290" s="0" t="n">
        <v>5</v>
      </c>
      <c r="M290" s="16" t="n">
        <v>0.2</v>
      </c>
      <c r="N290" s="17" t="n">
        <v>-204.3145</v>
      </c>
      <c r="O290" s="0" t="str">
        <f aca="false">TEXT(B290,"YYYY-MM")</f>
        <v>2017-12</v>
      </c>
      <c r="P290" s="18" t="n">
        <f aca="false">IFERROR(N290/K290,0)</f>
        <v>-0.2125</v>
      </c>
      <c r="Q290" s="0" t="str">
        <f aca="false">IF(M290=0,"No Discount",IF(M290&lt;0.2,"Low (1-19%)",IF(M290&lt;0.4,"Medium (20-39%)","High (40%+)")))</f>
        <v>Medium (20-39%)</v>
      </c>
      <c r="R290" s="0" t="str">
        <f aca="false">INDEX('Lookup Tables'!$B$2:$B$5,MATCH(F290,'Lookup Tables'!$A$2:$A$5,0))</f>
        <v>Manager C</v>
      </c>
    </row>
    <row r="291" customFormat="false" ht="15" hidden="false" customHeight="false" outlineLevel="0" collapsed="false">
      <c r="A291" s="0" t="s">
        <v>508</v>
      </c>
      <c r="B291" s="13" t="n">
        <v>43059</v>
      </c>
      <c r="C291" s="13" t="n">
        <v>43063</v>
      </c>
      <c r="D291" s="14" t="s">
        <v>52</v>
      </c>
      <c r="E291" s="14" t="s">
        <v>97</v>
      </c>
      <c r="F291" s="14" t="s">
        <v>117</v>
      </c>
      <c r="G291" s="14" t="s">
        <v>269</v>
      </c>
      <c r="H291" s="14" t="s">
        <v>65</v>
      </c>
      <c r="I291" s="14" t="s">
        <v>171</v>
      </c>
      <c r="J291" s="14" t="s">
        <v>509</v>
      </c>
      <c r="K291" s="15" t="n">
        <v>19.096</v>
      </c>
      <c r="L291" s="0" t="n">
        <v>7</v>
      </c>
      <c r="M291" s="16" t="n">
        <v>0.2</v>
      </c>
      <c r="N291" s="17" t="n">
        <v>6.6836</v>
      </c>
      <c r="O291" s="0" t="str">
        <f aca="false">TEXT(B291,"YYYY-MM")</f>
        <v>2017-11</v>
      </c>
      <c r="P291" s="18" t="n">
        <f aca="false">IFERROR(N291/K291,0)</f>
        <v>0.35</v>
      </c>
      <c r="Q291" s="0" t="str">
        <f aca="false">IF(M291=0,"No Discount",IF(M291&lt;0.2,"Low (1-19%)",IF(M291&lt;0.4,"Medium (20-39%)","High (40%+)")))</f>
        <v>Medium (20-39%)</v>
      </c>
      <c r="R291" s="0" t="str">
        <f aca="false">INDEX('Lookup Tables'!$B$2:$B$5,MATCH(F291,'Lookup Tables'!$A$2:$A$5,0))</f>
        <v>Manager B</v>
      </c>
    </row>
    <row r="292" customFormat="false" ht="15" hidden="false" customHeight="false" outlineLevel="0" collapsed="false">
      <c r="A292" s="0" t="s">
        <v>508</v>
      </c>
      <c r="B292" s="13" t="n">
        <v>43059</v>
      </c>
      <c r="C292" s="13" t="n">
        <v>43063</v>
      </c>
      <c r="D292" s="14" t="s">
        <v>52</v>
      </c>
      <c r="E292" s="14" t="s">
        <v>97</v>
      </c>
      <c r="F292" s="14" t="s">
        <v>117</v>
      </c>
      <c r="G292" s="14" t="s">
        <v>269</v>
      </c>
      <c r="H292" s="14" t="s">
        <v>65</v>
      </c>
      <c r="I292" s="14" t="s">
        <v>66</v>
      </c>
      <c r="J292" s="14" t="s">
        <v>510</v>
      </c>
      <c r="K292" s="15" t="n">
        <v>18.496</v>
      </c>
      <c r="L292" s="0" t="n">
        <v>8</v>
      </c>
      <c r="M292" s="16" t="n">
        <v>0.2</v>
      </c>
      <c r="N292" s="17" t="n">
        <v>6.2424</v>
      </c>
      <c r="O292" s="0" t="str">
        <f aca="false">TEXT(B292,"YYYY-MM")</f>
        <v>2017-11</v>
      </c>
      <c r="P292" s="18" t="n">
        <f aca="false">IFERROR(N292/K292,0)</f>
        <v>0.3375</v>
      </c>
      <c r="Q292" s="0" t="str">
        <f aca="false">IF(M292=0,"No Discount",IF(M292&lt;0.2,"Low (1-19%)",IF(M292&lt;0.4,"Medium (20-39%)","High (40%+)")))</f>
        <v>Medium (20-39%)</v>
      </c>
      <c r="R292" s="0" t="str">
        <f aca="false">INDEX('Lookup Tables'!$B$2:$B$5,MATCH(F292,'Lookup Tables'!$A$2:$A$5,0))</f>
        <v>Manager B</v>
      </c>
    </row>
    <row r="293" customFormat="false" ht="15" hidden="false" customHeight="false" outlineLevel="0" collapsed="false">
      <c r="A293" s="0" t="s">
        <v>508</v>
      </c>
      <c r="B293" s="13" t="n">
        <v>43059</v>
      </c>
      <c r="C293" s="13" t="n">
        <v>43063</v>
      </c>
      <c r="D293" s="14" t="s">
        <v>52</v>
      </c>
      <c r="E293" s="14" t="s">
        <v>97</v>
      </c>
      <c r="F293" s="14" t="s">
        <v>117</v>
      </c>
      <c r="G293" s="14" t="s">
        <v>269</v>
      </c>
      <c r="H293" s="14" t="s">
        <v>80</v>
      </c>
      <c r="I293" s="14" t="s">
        <v>123</v>
      </c>
      <c r="J293" s="14" t="s">
        <v>511</v>
      </c>
      <c r="K293" s="15" t="n">
        <v>255.984</v>
      </c>
      <c r="L293" s="0" t="n">
        <v>2</v>
      </c>
      <c r="M293" s="16" t="n">
        <v>0.2</v>
      </c>
      <c r="N293" s="17" t="n">
        <v>54.3966</v>
      </c>
      <c r="O293" s="0" t="str">
        <f aca="false">TEXT(B293,"YYYY-MM")</f>
        <v>2017-11</v>
      </c>
      <c r="P293" s="18" t="n">
        <f aca="false">IFERROR(N293/K293,0)</f>
        <v>0.2125</v>
      </c>
      <c r="Q293" s="0" t="str">
        <f aca="false">IF(M293=0,"No Discount",IF(M293&lt;0.2,"Low (1-19%)",IF(M293&lt;0.4,"Medium (20-39%)","High (40%+)")))</f>
        <v>Medium (20-39%)</v>
      </c>
      <c r="R293" s="0" t="str">
        <f aca="false">INDEX('Lookup Tables'!$B$2:$B$5,MATCH(F293,'Lookup Tables'!$A$2:$A$5,0))</f>
        <v>Manager B</v>
      </c>
    </row>
    <row r="294" customFormat="false" ht="15" hidden="false" customHeight="false" outlineLevel="0" collapsed="false">
      <c r="A294" s="0" t="s">
        <v>508</v>
      </c>
      <c r="B294" s="13" t="n">
        <v>43059</v>
      </c>
      <c r="C294" s="13" t="n">
        <v>43063</v>
      </c>
      <c r="D294" s="14" t="s">
        <v>52</v>
      </c>
      <c r="E294" s="14" t="s">
        <v>97</v>
      </c>
      <c r="F294" s="14" t="s">
        <v>117</v>
      </c>
      <c r="G294" s="14" t="s">
        <v>269</v>
      </c>
      <c r="H294" s="14" t="s">
        <v>56</v>
      </c>
      <c r="I294" s="14" t="s">
        <v>57</v>
      </c>
      <c r="J294" s="14" t="s">
        <v>512</v>
      </c>
      <c r="K294" s="15" t="n">
        <v>86.97</v>
      </c>
      <c r="L294" s="0" t="n">
        <v>3</v>
      </c>
      <c r="M294" s="16" t="n">
        <v>0.5</v>
      </c>
      <c r="N294" s="17" t="n">
        <v>-48.7032</v>
      </c>
      <c r="O294" s="0" t="str">
        <f aca="false">TEXT(B294,"YYYY-MM")</f>
        <v>2017-11</v>
      </c>
      <c r="P294" s="18" t="n">
        <f aca="false">IFERROR(N294/K294,0)</f>
        <v>-0.56</v>
      </c>
      <c r="Q294" s="0" t="str">
        <f aca="false">IF(M294=0,"No Discount",IF(M294&lt;0.2,"Low (1-19%)",IF(M294&lt;0.4,"Medium (20-39%)","High (40%+)")))</f>
        <v>High (40%+)</v>
      </c>
      <c r="R294" s="0" t="str">
        <f aca="false">INDEX('Lookup Tables'!$B$2:$B$5,MATCH(F294,'Lookup Tables'!$A$2:$A$5,0))</f>
        <v>Manager B</v>
      </c>
    </row>
    <row r="295" customFormat="false" ht="15" hidden="false" customHeight="false" outlineLevel="0" collapsed="false">
      <c r="A295" s="0" t="s">
        <v>513</v>
      </c>
      <c r="B295" s="13" t="n">
        <v>42364</v>
      </c>
      <c r="C295" s="13" t="n">
        <v>42366</v>
      </c>
      <c r="D295" s="14" t="s">
        <v>137</v>
      </c>
      <c r="E295" s="14" t="s">
        <v>62</v>
      </c>
      <c r="F295" s="14" t="s">
        <v>63</v>
      </c>
      <c r="G295" s="14" t="s">
        <v>252</v>
      </c>
      <c r="H295" s="14" t="s">
        <v>56</v>
      </c>
      <c r="I295" s="14" t="s">
        <v>76</v>
      </c>
      <c r="J295" s="14" t="s">
        <v>514</v>
      </c>
      <c r="K295" s="15" t="n">
        <v>300.416</v>
      </c>
      <c r="L295" s="0" t="n">
        <v>8</v>
      </c>
      <c r="M295" s="16" t="n">
        <v>0.2</v>
      </c>
      <c r="N295" s="17" t="n">
        <v>78.8592</v>
      </c>
      <c r="O295" s="0" t="str">
        <f aca="false">TEXT(B295,"YYYY-MM")</f>
        <v>2015-12</v>
      </c>
      <c r="P295" s="18" t="n">
        <f aca="false">IFERROR(N295/K295,0)</f>
        <v>0.2625</v>
      </c>
      <c r="Q295" s="0" t="str">
        <f aca="false">IF(M295=0,"No Discount",IF(M295&lt;0.2,"Low (1-19%)",IF(M295&lt;0.4,"Medium (20-39%)","High (40%+)")))</f>
        <v>Medium (20-39%)</v>
      </c>
      <c r="R295" s="0" t="str">
        <f aca="false">INDEX('Lookup Tables'!$B$2:$B$5,MATCH(F295,'Lookup Tables'!$A$2:$A$5,0))</f>
        <v>Manager D</v>
      </c>
    </row>
    <row r="296" customFormat="false" ht="15" hidden="false" customHeight="false" outlineLevel="0" collapsed="false">
      <c r="A296" s="0" t="s">
        <v>513</v>
      </c>
      <c r="B296" s="13" t="n">
        <v>42364</v>
      </c>
      <c r="C296" s="13" t="n">
        <v>42366</v>
      </c>
      <c r="D296" s="14" t="s">
        <v>137</v>
      </c>
      <c r="E296" s="14" t="s">
        <v>62</v>
      </c>
      <c r="F296" s="14" t="s">
        <v>63</v>
      </c>
      <c r="G296" s="14" t="s">
        <v>252</v>
      </c>
      <c r="H296" s="14" t="s">
        <v>56</v>
      </c>
      <c r="I296" s="14" t="s">
        <v>59</v>
      </c>
      <c r="J296" s="14" t="s">
        <v>515</v>
      </c>
      <c r="K296" s="15" t="n">
        <v>230.352</v>
      </c>
      <c r="L296" s="0" t="n">
        <v>3</v>
      </c>
      <c r="M296" s="16" t="n">
        <v>0.2</v>
      </c>
      <c r="N296" s="17" t="n">
        <v>20.1558</v>
      </c>
      <c r="O296" s="0" t="str">
        <f aca="false">TEXT(B296,"YYYY-MM")</f>
        <v>2015-12</v>
      </c>
      <c r="P296" s="18" t="n">
        <f aca="false">IFERROR(N296/K296,0)</f>
        <v>0.0875</v>
      </c>
      <c r="Q296" s="0" t="str">
        <f aca="false">IF(M296=0,"No Discount",IF(M296&lt;0.2,"Low (1-19%)",IF(M296&lt;0.4,"Medium (20-39%)","High (40%+)")))</f>
        <v>Medium (20-39%)</v>
      </c>
      <c r="R296" s="0" t="str">
        <f aca="false">INDEX('Lookup Tables'!$B$2:$B$5,MATCH(F296,'Lookup Tables'!$A$2:$A$5,0))</f>
        <v>Manager D</v>
      </c>
    </row>
    <row r="297" customFormat="false" ht="15" hidden="false" customHeight="false" outlineLevel="0" collapsed="false">
      <c r="A297" s="0" t="s">
        <v>513</v>
      </c>
      <c r="B297" s="13" t="n">
        <v>42364</v>
      </c>
      <c r="C297" s="13" t="n">
        <v>42366</v>
      </c>
      <c r="D297" s="14" t="s">
        <v>137</v>
      </c>
      <c r="E297" s="14" t="s">
        <v>62</v>
      </c>
      <c r="F297" s="14" t="s">
        <v>63</v>
      </c>
      <c r="G297" s="14" t="s">
        <v>252</v>
      </c>
      <c r="H297" s="14" t="s">
        <v>56</v>
      </c>
      <c r="I297" s="14" t="s">
        <v>76</v>
      </c>
      <c r="J297" s="14" t="s">
        <v>516</v>
      </c>
      <c r="K297" s="15" t="n">
        <v>218.352</v>
      </c>
      <c r="L297" s="0" t="n">
        <v>3</v>
      </c>
      <c r="M297" s="16" t="n">
        <v>0.2</v>
      </c>
      <c r="N297" s="17" t="n">
        <v>-24.5646</v>
      </c>
      <c r="O297" s="0" t="str">
        <f aca="false">TEXT(B297,"YYYY-MM")</f>
        <v>2015-12</v>
      </c>
      <c r="P297" s="18" t="n">
        <f aca="false">IFERROR(N297/K297,0)</f>
        <v>-0.1125</v>
      </c>
      <c r="Q297" s="0" t="str">
        <f aca="false">IF(M297=0,"No Discount",IF(M297&lt;0.2,"Low (1-19%)",IF(M297&lt;0.4,"Medium (20-39%)","High (40%+)")))</f>
        <v>Medium (20-39%)</v>
      </c>
      <c r="R297" s="0" t="str">
        <f aca="false">INDEX('Lookup Tables'!$B$2:$B$5,MATCH(F297,'Lookup Tables'!$A$2:$A$5,0))</f>
        <v>Manager D</v>
      </c>
    </row>
    <row r="298" customFormat="false" ht="15" hidden="false" customHeight="false" outlineLevel="0" collapsed="false">
      <c r="A298" s="0" t="s">
        <v>513</v>
      </c>
      <c r="B298" s="13" t="n">
        <v>42364</v>
      </c>
      <c r="C298" s="13" t="n">
        <v>42366</v>
      </c>
      <c r="D298" s="14" t="s">
        <v>137</v>
      </c>
      <c r="E298" s="14" t="s">
        <v>62</v>
      </c>
      <c r="F298" s="14" t="s">
        <v>63</v>
      </c>
      <c r="G298" s="14" t="s">
        <v>252</v>
      </c>
      <c r="H298" s="14" t="s">
        <v>65</v>
      </c>
      <c r="I298" s="14" t="s">
        <v>83</v>
      </c>
      <c r="J298" s="14" t="s">
        <v>517</v>
      </c>
      <c r="K298" s="15" t="n">
        <v>78.6</v>
      </c>
      <c r="L298" s="0" t="n">
        <v>5</v>
      </c>
      <c r="M298" s="16" t="n">
        <v>0.7</v>
      </c>
      <c r="N298" s="17" t="n">
        <v>-62.88</v>
      </c>
      <c r="O298" s="0" t="str">
        <f aca="false">TEXT(B298,"YYYY-MM")</f>
        <v>2015-12</v>
      </c>
      <c r="P298" s="18" t="n">
        <f aca="false">IFERROR(N298/K298,0)</f>
        <v>-0.8</v>
      </c>
      <c r="Q298" s="0" t="str">
        <f aca="false">IF(M298=0,"No Discount",IF(M298&lt;0.2,"Low (1-19%)",IF(M298&lt;0.4,"Medium (20-39%)","High (40%+)")))</f>
        <v>High (40%+)</v>
      </c>
      <c r="R298" s="0" t="str">
        <f aca="false">INDEX('Lookup Tables'!$B$2:$B$5,MATCH(F298,'Lookup Tables'!$A$2:$A$5,0))</f>
        <v>Manager D</v>
      </c>
    </row>
    <row r="299" customFormat="false" ht="15" hidden="false" customHeight="false" outlineLevel="0" collapsed="false">
      <c r="A299" s="0" t="s">
        <v>513</v>
      </c>
      <c r="B299" s="13" t="n">
        <v>42364</v>
      </c>
      <c r="C299" s="13" t="n">
        <v>42366</v>
      </c>
      <c r="D299" s="14" t="s">
        <v>137</v>
      </c>
      <c r="E299" s="14" t="s">
        <v>62</v>
      </c>
      <c r="F299" s="14" t="s">
        <v>63</v>
      </c>
      <c r="G299" s="14" t="s">
        <v>252</v>
      </c>
      <c r="H299" s="14" t="s">
        <v>65</v>
      </c>
      <c r="I299" s="14" t="s">
        <v>171</v>
      </c>
      <c r="J299" s="14" t="s">
        <v>518</v>
      </c>
      <c r="K299" s="15" t="n">
        <v>27.552</v>
      </c>
      <c r="L299" s="0" t="n">
        <v>3</v>
      </c>
      <c r="M299" s="16" t="n">
        <v>0.2</v>
      </c>
      <c r="N299" s="17" t="n">
        <v>9.2988</v>
      </c>
      <c r="O299" s="0" t="str">
        <f aca="false">TEXT(B299,"YYYY-MM")</f>
        <v>2015-12</v>
      </c>
      <c r="P299" s="18" t="n">
        <f aca="false">IFERROR(N299/K299,0)</f>
        <v>0.3375</v>
      </c>
      <c r="Q299" s="0" t="str">
        <f aca="false">IF(M299=0,"No Discount",IF(M299&lt;0.2,"Low (1-19%)",IF(M299&lt;0.4,"Medium (20-39%)","High (40%+)")))</f>
        <v>Medium (20-39%)</v>
      </c>
      <c r="R299" s="0" t="str">
        <f aca="false">INDEX('Lookup Tables'!$B$2:$B$5,MATCH(F299,'Lookup Tables'!$A$2:$A$5,0))</f>
        <v>Manager D</v>
      </c>
    </row>
    <row r="300" customFormat="false" ht="15" hidden="false" customHeight="false" outlineLevel="0" collapsed="false">
      <c r="A300" s="0" t="s">
        <v>519</v>
      </c>
      <c r="B300" s="13" t="n">
        <v>43036</v>
      </c>
      <c r="C300" s="13" t="n">
        <v>43042</v>
      </c>
      <c r="D300" s="14" t="s">
        <v>69</v>
      </c>
      <c r="E300" s="14" t="s">
        <v>62</v>
      </c>
      <c r="F300" s="14" t="s">
        <v>117</v>
      </c>
      <c r="G300" s="14" t="s">
        <v>391</v>
      </c>
      <c r="H300" s="14" t="s">
        <v>65</v>
      </c>
      <c r="I300" s="14" t="s">
        <v>91</v>
      </c>
      <c r="J300" s="14" t="s">
        <v>520</v>
      </c>
      <c r="K300" s="15" t="n">
        <v>32.4</v>
      </c>
      <c r="L300" s="0" t="n">
        <v>5</v>
      </c>
      <c r="M300" s="16" t="n">
        <v>0</v>
      </c>
      <c r="N300" s="17" t="n">
        <v>15.552</v>
      </c>
      <c r="O300" s="0" t="str">
        <f aca="false">TEXT(B300,"YYYY-MM")</f>
        <v>2017-10</v>
      </c>
      <c r="P300" s="18" t="n">
        <f aca="false">IFERROR(N300/K300,0)</f>
        <v>0.48</v>
      </c>
      <c r="Q300" s="0" t="str">
        <f aca="false">IF(M300=0,"No Discount",IF(M300&lt;0.2,"Low (1-19%)",IF(M300&lt;0.4,"Medium (20-39%)","High (40%+)")))</f>
        <v>No Discount</v>
      </c>
      <c r="R300" s="0" t="str">
        <f aca="false">INDEX('Lookup Tables'!$B$2:$B$5,MATCH(F300,'Lookup Tables'!$A$2:$A$5,0))</f>
        <v>Manager B</v>
      </c>
    </row>
    <row r="301" customFormat="false" ht="15" hidden="false" customHeight="false" outlineLevel="0" collapsed="false">
      <c r="A301" s="0" t="s">
        <v>519</v>
      </c>
      <c r="B301" s="13" t="n">
        <v>43036</v>
      </c>
      <c r="C301" s="13" t="n">
        <v>43042</v>
      </c>
      <c r="D301" s="14" t="s">
        <v>69</v>
      </c>
      <c r="E301" s="14" t="s">
        <v>62</v>
      </c>
      <c r="F301" s="14" t="s">
        <v>117</v>
      </c>
      <c r="G301" s="14" t="s">
        <v>391</v>
      </c>
      <c r="H301" s="14" t="s">
        <v>65</v>
      </c>
      <c r="I301" s="14" t="s">
        <v>73</v>
      </c>
      <c r="J301" s="14" t="s">
        <v>521</v>
      </c>
      <c r="K301" s="15" t="n">
        <v>1082.48</v>
      </c>
      <c r="L301" s="0" t="n">
        <v>8</v>
      </c>
      <c r="M301" s="16" t="n">
        <v>0</v>
      </c>
      <c r="N301" s="17" t="n">
        <v>10.8248</v>
      </c>
      <c r="O301" s="0" t="str">
        <f aca="false">TEXT(B301,"YYYY-MM")</f>
        <v>2017-10</v>
      </c>
      <c r="P301" s="18" t="n">
        <f aca="false">IFERROR(N301/K301,0)</f>
        <v>0.01</v>
      </c>
      <c r="Q301" s="0" t="str">
        <f aca="false">IF(M301=0,"No Discount",IF(M301&lt;0.2,"Low (1-19%)",IF(M301&lt;0.4,"Medium (20-39%)","High (40%+)")))</f>
        <v>No Discount</v>
      </c>
      <c r="R301" s="0" t="str">
        <f aca="false">INDEX('Lookup Tables'!$B$2:$B$5,MATCH(F301,'Lookup Tables'!$A$2:$A$5,0))</f>
        <v>Manager B</v>
      </c>
    </row>
    <row r="302" customFormat="false" ht="15" hidden="false" customHeight="false" outlineLevel="0" collapsed="false">
      <c r="A302" s="0" t="s">
        <v>519</v>
      </c>
      <c r="B302" s="13" t="n">
        <v>43036</v>
      </c>
      <c r="C302" s="13" t="n">
        <v>43042</v>
      </c>
      <c r="D302" s="14" t="s">
        <v>69</v>
      </c>
      <c r="E302" s="14" t="s">
        <v>62</v>
      </c>
      <c r="F302" s="14" t="s">
        <v>117</v>
      </c>
      <c r="G302" s="14" t="s">
        <v>391</v>
      </c>
      <c r="H302" s="14" t="s">
        <v>65</v>
      </c>
      <c r="I302" s="14" t="s">
        <v>91</v>
      </c>
      <c r="J302" s="14" t="s">
        <v>522</v>
      </c>
      <c r="K302" s="15" t="n">
        <v>56.91</v>
      </c>
      <c r="L302" s="0" t="n">
        <v>3</v>
      </c>
      <c r="M302" s="16" t="n">
        <v>0</v>
      </c>
      <c r="N302" s="17" t="n">
        <v>27.3168</v>
      </c>
      <c r="O302" s="0" t="str">
        <f aca="false">TEXT(B302,"YYYY-MM")</f>
        <v>2017-10</v>
      </c>
      <c r="P302" s="18" t="n">
        <f aca="false">IFERROR(N302/K302,0)</f>
        <v>0.48</v>
      </c>
      <c r="Q302" s="0" t="str">
        <f aca="false">IF(M302=0,"No Discount",IF(M302&lt;0.2,"Low (1-19%)",IF(M302&lt;0.4,"Medium (20-39%)","High (40%+)")))</f>
        <v>No Discount</v>
      </c>
      <c r="R302" s="0" t="str">
        <f aca="false">INDEX('Lookup Tables'!$B$2:$B$5,MATCH(F302,'Lookup Tables'!$A$2:$A$5,0))</f>
        <v>Manager B</v>
      </c>
    </row>
    <row r="303" customFormat="false" ht="15" hidden="false" customHeight="false" outlineLevel="0" collapsed="false">
      <c r="A303" s="0" t="s">
        <v>519</v>
      </c>
      <c r="B303" s="13" t="n">
        <v>43036</v>
      </c>
      <c r="C303" s="13" t="n">
        <v>43042</v>
      </c>
      <c r="D303" s="14" t="s">
        <v>69</v>
      </c>
      <c r="E303" s="14" t="s">
        <v>62</v>
      </c>
      <c r="F303" s="14" t="s">
        <v>117</v>
      </c>
      <c r="G303" s="14" t="s">
        <v>391</v>
      </c>
      <c r="H303" s="14" t="s">
        <v>56</v>
      </c>
      <c r="I303" s="14" t="s">
        <v>76</v>
      </c>
      <c r="J303" s="14" t="s">
        <v>523</v>
      </c>
      <c r="K303" s="15" t="n">
        <v>77.6</v>
      </c>
      <c r="L303" s="0" t="n">
        <v>4</v>
      </c>
      <c r="M303" s="16" t="n">
        <v>0</v>
      </c>
      <c r="N303" s="17" t="n">
        <v>38.024</v>
      </c>
      <c r="O303" s="0" t="str">
        <f aca="false">TEXT(B303,"YYYY-MM")</f>
        <v>2017-10</v>
      </c>
      <c r="P303" s="18" t="n">
        <f aca="false">IFERROR(N303/K303,0)</f>
        <v>0.49</v>
      </c>
      <c r="Q303" s="0" t="str">
        <f aca="false">IF(M303=0,"No Discount",IF(M303&lt;0.2,"Low (1-19%)",IF(M303&lt;0.4,"Medium (20-39%)","High (40%+)")))</f>
        <v>No Discount</v>
      </c>
      <c r="R303" s="0" t="str">
        <f aca="false">INDEX('Lookup Tables'!$B$2:$B$5,MATCH(F303,'Lookup Tables'!$A$2:$A$5,0))</f>
        <v>Manager B</v>
      </c>
    </row>
    <row r="304" customFormat="false" ht="15" hidden="false" customHeight="false" outlineLevel="0" collapsed="false">
      <c r="A304" s="0" t="s">
        <v>519</v>
      </c>
      <c r="B304" s="13" t="n">
        <v>43036</v>
      </c>
      <c r="C304" s="13" t="n">
        <v>43042</v>
      </c>
      <c r="D304" s="14" t="s">
        <v>69</v>
      </c>
      <c r="E304" s="14" t="s">
        <v>62</v>
      </c>
      <c r="F304" s="14" t="s">
        <v>117</v>
      </c>
      <c r="G304" s="14" t="s">
        <v>391</v>
      </c>
      <c r="H304" s="14" t="s">
        <v>65</v>
      </c>
      <c r="I304" s="14" t="s">
        <v>83</v>
      </c>
      <c r="J304" s="14" t="s">
        <v>524</v>
      </c>
      <c r="K304" s="15" t="n">
        <v>14.28</v>
      </c>
      <c r="L304" s="0" t="n">
        <v>1</v>
      </c>
      <c r="M304" s="16" t="n">
        <v>0</v>
      </c>
      <c r="N304" s="17" t="n">
        <v>6.5688</v>
      </c>
      <c r="O304" s="0" t="str">
        <f aca="false">TEXT(B304,"YYYY-MM")</f>
        <v>2017-10</v>
      </c>
      <c r="P304" s="18" t="n">
        <f aca="false">IFERROR(N304/K304,0)</f>
        <v>0.46</v>
      </c>
      <c r="Q304" s="0" t="str">
        <f aca="false">IF(M304=0,"No Discount",IF(M304&lt;0.2,"Low (1-19%)",IF(M304&lt;0.4,"Medium (20-39%)","High (40%+)")))</f>
        <v>No Discount</v>
      </c>
      <c r="R304" s="0" t="str">
        <f aca="false">INDEX('Lookup Tables'!$B$2:$B$5,MATCH(F304,'Lookup Tables'!$A$2:$A$5,0))</f>
        <v>Manager B</v>
      </c>
    </row>
    <row r="305" customFormat="false" ht="15" hidden="false" customHeight="false" outlineLevel="0" collapsed="false">
      <c r="A305" s="0" t="s">
        <v>525</v>
      </c>
      <c r="B305" s="13" t="n">
        <v>43423</v>
      </c>
      <c r="C305" s="13" t="n">
        <v>43427</v>
      </c>
      <c r="D305" s="14" t="s">
        <v>69</v>
      </c>
      <c r="E305" s="14" t="s">
        <v>53</v>
      </c>
      <c r="F305" s="14" t="s">
        <v>98</v>
      </c>
      <c r="G305" s="14" t="s">
        <v>146</v>
      </c>
      <c r="H305" s="14" t="s">
        <v>56</v>
      </c>
      <c r="I305" s="14" t="s">
        <v>71</v>
      </c>
      <c r="J305" s="14" t="s">
        <v>526</v>
      </c>
      <c r="K305" s="15" t="n">
        <v>219.075</v>
      </c>
      <c r="L305" s="0" t="n">
        <v>3</v>
      </c>
      <c r="M305" s="16" t="n">
        <v>0.5</v>
      </c>
      <c r="N305" s="17" t="n">
        <v>-131.445</v>
      </c>
      <c r="O305" s="0" t="str">
        <f aca="false">TEXT(B305,"YYYY-MM")</f>
        <v>2018-11</v>
      </c>
      <c r="P305" s="18" t="n">
        <f aca="false">IFERROR(N305/K305,0)</f>
        <v>-0.6</v>
      </c>
      <c r="Q305" s="0" t="str">
        <f aca="false">IF(M305=0,"No Discount",IF(M305&lt;0.2,"Low (1-19%)",IF(M305&lt;0.4,"Medium (20-39%)","High (40%+)")))</f>
        <v>High (40%+)</v>
      </c>
      <c r="R305" s="0" t="str">
        <f aca="false">INDEX('Lookup Tables'!$B$2:$B$5,MATCH(F305,'Lookup Tables'!$A$2:$A$5,0))</f>
        <v>Manager A</v>
      </c>
    </row>
    <row r="306" customFormat="false" ht="15" hidden="false" customHeight="false" outlineLevel="0" collapsed="false">
      <c r="A306" s="0" t="s">
        <v>527</v>
      </c>
      <c r="B306" s="13" t="n">
        <v>42494</v>
      </c>
      <c r="C306" s="13" t="n">
        <v>42499</v>
      </c>
      <c r="D306" s="14" t="s">
        <v>52</v>
      </c>
      <c r="E306" s="14" t="s">
        <v>62</v>
      </c>
      <c r="F306" s="14" t="s">
        <v>117</v>
      </c>
      <c r="G306" s="14" t="s">
        <v>170</v>
      </c>
      <c r="H306" s="14" t="s">
        <v>56</v>
      </c>
      <c r="I306" s="14" t="s">
        <v>76</v>
      </c>
      <c r="J306" s="14" t="s">
        <v>528</v>
      </c>
      <c r="K306" s="15" t="n">
        <v>26.8</v>
      </c>
      <c r="L306" s="0" t="n">
        <v>2</v>
      </c>
      <c r="M306" s="16" t="n">
        <v>0</v>
      </c>
      <c r="N306" s="17" t="n">
        <v>12.864</v>
      </c>
      <c r="O306" s="0" t="str">
        <f aca="false">TEXT(B306,"YYYY-MM")</f>
        <v>2016-05</v>
      </c>
      <c r="P306" s="18" t="n">
        <f aca="false">IFERROR(N306/K306,0)</f>
        <v>0.48</v>
      </c>
      <c r="Q306" s="0" t="str">
        <f aca="false">IF(M306=0,"No Discount",IF(M306&lt;0.2,"Low (1-19%)",IF(M306&lt;0.4,"Medium (20-39%)","High (40%+)")))</f>
        <v>No Discount</v>
      </c>
      <c r="R306" s="0" t="str">
        <f aca="false">INDEX('Lookup Tables'!$B$2:$B$5,MATCH(F306,'Lookup Tables'!$A$2:$A$5,0))</f>
        <v>Manager B</v>
      </c>
    </row>
    <row r="307" customFormat="false" ht="15" hidden="false" customHeight="false" outlineLevel="0" collapsed="false">
      <c r="A307" s="0" t="s">
        <v>529</v>
      </c>
      <c r="B307" s="13" t="n">
        <v>42368</v>
      </c>
      <c r="C307" s="13" t="n">
        <v>42373</v>
      </c>
      <c r="D307" s="14" t="s">
        <v>69</v>
      </c>
      <c r="E307" s="14" t="s">
        <v>62</v>
      </c>
      <c r="F307" s="14" t="s">
        <v>98</v>
      </c>
      <c r="G307" s="14" t="s">
        <v>157</v>
      </c>
      <c r="H307" s="14" t="s">
        <v>65</v>
      </c>
      <c r="I307" s="14" t="s">
        <v>78</v>
      </c>
      <c r="J307" s="14" t="s">
        <v>530</v>
      </c>
      <c r="K307" s="15" t="n">
        <v>9.84</v>
      </c>
      <c r="L307" s="0" t="n">
        <v>3</v>
      </c>
      <c r="M307" s="16" t="n">
        <v>0</v>
      </c>
      <c r="N307" s="17" t="n">
        <v>2.8536</v>
      </c>
      <c r="O307" s="0" t="str">
        <f aca="false">TEXT(B307,"YYYY-MM")</f>
        <v>2015-12</v>
      </c>
      <c r="P307" s="18" t="n">
        <f aca="false">IFERROR(N307/K307,0)</f>
        <v>0.29</v>
      </c>
      <c r="Q307" s="0" t="str">
        <f aca="false">IF(M307=0,"No Discount",IF(M307&lt;0.2,"Low (1-19%)",IF(M307&lt;0.4,"Medium (20-39%)","High (40%+)")))</f>
        <v>No Discount</v>
      </c>
      <c r="R307" s="0" t="str">
        <f aca="false">INDEX('Lookup Tables'!$B$2:$B$5,MATCH(F307,'Lookup Tables'!$A$2:$A$5,0))</f>
        <v>Manager A</v>
      </c>
    </row>
    <row r="308" customFormat="false" ht="15" hidden="false" customHeight="false" outlineLevel="0" collapsed="false">
      <c r="A308" s="0" t="s">
        <v>531</v>
      </c>
      <c r="B308" s="13" t="n">
        <v>42156</v>
      </c>
      <c r="C308" s="13" t="n">
        <v>42161</v>
      </c>
      <c r="D308" s="14" t="s">
        <v>69</v>
      </c>
      <c r="E308" s="14" t="s">
        <v>97</v>
      </c>
      <c r="F308" s="14" t="s">
        <v>117</v>
      </c>
      <c r="G308" s="14" t="s">
        <v>391</v>
      </c>
      <c r="H308" s="14" t="s">
        <v>65</v>
      </c>
      <c r="I308" s="14" t="s">
        <v>83</v>
      </c>
      <c r="J308" s="14" t="s">
        <v>532</v>
      </c>
      <c r="K308" s="15" t="n">
        <v>45.48</v>
      </c>
      <c r="L308" s="0" t="n">
        <v>3</v>
      </c>
      <c r="M308" s="16" t="n">
        <v>0</v>
      </c>
      <c r="N308" s="17" t="n">
        <v>20.9208</v>
      </c>
      <c r="O308" s="0" t="str">
        <f aca="false">TEXT(B308,"YYYY-MM")</f>
        <v>2015-06</v>
      </c>
      <c r="P308" s="18" t="n">
        <f aca="false">IFERROR(N308/K308,0)</f>
        <v>0.46</v>
      </c>
      <c r="Q308" s="0" t="str">
        <f aca="false">IF(M308=0,"No Discount",IF(M308&lt;0.2,"Low (1-19%)",IF(M308&lt;0.4,"Medium (20-39%)","High (40%+)")))</f>
        <v>No Discount</v>
      </c>
      <c r="R308" s="0" t="str">
        <f aca="false">INDEX('Lookup Tables'!$B$2:$B$5,MATCH(F308,'Lookup Tables'!$A$2:$A$5,0))</f>
        <v>Manager B</v>
      </c>
    </row>
    <row r="309" customFormat="false" ht="15" hidden="false" customHeight="false" outlineLevel="0" collapsed="false">
      <c r="A309" s="0" t="s">
        <v>531</v>
      </c>
      <c r="B309" s="13" t="n">
        <v>42156</v>
      </c>
      <c r="C309" s="13" t="n">
        <v>42161</v>
      </c>
      <c r="D309" s="14" t="s">
        <v>69</v>
      </c>
      <c r="E309" s="14" t="s">
        <v>97</v>
      </c>
      <c r="F309" s="14" t="s">
        <v>117</v>
      </c>
      <c r="G309" s="14" t="s">
        <v>391</v>
      </c>
      <c r="H309" s="14" t="s">
        <v>65</v>
      </c>
      <c r="I309" s="14" t="s">
        <v>78</v>
      </c>
      <c r="J309" s="14" t="s">
        <v>533</v>
      </c>
      <c r="K309" s="15" t="n">
        <v>289.2</v>
      </c>
      <c r="L309" s="0" t="n">
        <v>6</v>
      </c>
      <c r="M309" s="16" t="n">
        <v>0</v>
      </c>
      <c r="N309" s="17" t="n">
        <v>83.868</v>
      </c>
      <c r="O309" s="0" t="str">
        <f aca="false">TEXT(B309,"YYYY-MM")</f>
        <v>2015-06</v>
      </c>
      <c r="P309" s="18" t="n">
        <f aca="false">IFERROR(N309/K309,0)</f>
        <v>0.29</v>
      </c>
      <c r="Q309" s="0" t="str">
        <f aca="false">IF(M309=0,"No Discount",IF(M309&lt;0.2,"Low (1-19%)",IF(M309&lt;0.4,"Medium (20-39%)","High (40%+)")))</f>
        <v>No Discount</v>
      </c>
      <c r="R309" s="0" t="str">
        <f aca="false">INDEX('Lookup Tables'!$B$2:$B$5,MATCH(F309,'Lookup Tables'!$A$2:$A$5,0))</f>
        <v>Manager B</v>
      </c>
    </row>
    <row r="310" customFormat="false" ht="15" hidden="false" customHeight="false" outlineLevel="0" collapsed="false">
      <c r="A310" s="0" t="s">
        <v>534</v>
      </c>
      <c r="B310" s="13" t="n">
        <v>43205</v>
      </c>
      <c r="C310" s="13" t="n">
        <v>43207</v>
      </c>
      <c r="D310" s="14" t="s">
        <v>137</v>
      </c>
      <c r="E310" s="14" t="s">
        <v>53</v>
      </c>
      <c r="F310" s="14" t="s">
        <v>54</v>
      </c>
      <c r="G310" s="14" t="s">
        <v>193</v>
      </c>
      <c r="H310" s="14" t="s">
        <v>65</v>
      </c>
      <c r="I310" s="14" t="s">
        <v>78</v>
      </c>
      <c r="J310" s="14" t="s">
        <v>535</v>
      </c>
      <c r="K310" s="15" t="n">
        <v>4.89</v>
      </c>
      <c r="L310" s="0" t="n">
        <v>1</v>
      </c>
      <c r="M310" s="16" t="n">
        <v>0</v>
      </c>
      <c r="N310" s="17" t="n">
        <v>2.0049</v>
      </c>
      <c r="O310" s="0" t="str">
        <f aca="false">TEXT(B310,"YYYY-MM")</f>
        <v>2018-04</v>
      </c>
      <c r="P310" s="18" t="n">
        <f aca="false">IFERROR(N310/K310,0)</f>
        <v>0.41</v>
      </c>
      <c r="Q310" s="0" t="str">
        <f aca="false">IF(M310=0,"No Discount",IF(M310&lt;0.2,"Low (1-19%)",IF(M310&lt;0.4,"Medium (20-39%)","High (40%+)")))</f>
        <v>No Discount</v>
      </c>
      <c r="R310" s="0" t="str">
        <f aca="false">INDEX('Lookup Tables'!$B$2:$B$5,MATCH(F310,'Lookup Tables'!$A$2:$A$5,0))</f>
        <v>Manager C</v>
      </c>
    </row>
    <row r="311" customFormat="false" ht="15" hidden="false" customHeight="false" outlineLevel="0" collapsed="false">
      <c r="A311" s="0" t="s">
        <v>536</v>
      </c>
      <c r="B311" s="13" t="n">
        <v>42990</v>
      </c>
      <c r="C311" s="13" t="n">
        <v>42992</v>
      </c>
      <c r="D311" s="14" t="s">
        <v>52</v>
      </c>
      <c r="E311" s="14" t="s">
        <v>62</v>
      </c>
      <c r="F311" s="14" t="s">
        <v>63</v>
      </c>
      <c r="G311" s="14" t="s">
        <v>252</v>
      </c>
      <c r="H311" s="14" t="s">
        <v>56</v>
      </c>
      <c r="I311" s="14" t="s">
        <v>76</v>
      </c>
      <c r="J311" s="14" t="s">
        <v>537</v>
      </c>
      <c r="K311" s="15" t="n">
        <v>15.136</v>
      </c>
      <c r="L311" s="0" t="n">
        <v>4</v>
      </c>
      <c r="M311" s="16" t="n">
        <v>0.2</v>
      </c>
      <c r="N311" s="17" t="n">
        <v>3.5948</v>
      </c>
      <c r="O311" s="0" t="str">
        <f aca="false">TEXT(B311,"YYYY-MM")</f>
        <v>2017-09</v>
      </c>
      <c r="P311" s="18" t="n">
        <f aca="false">IFERROR(N311/K311,0)</f>
        <v>0.2375</v>
      </c>
      <c r="Q311" s="0" t="str">
        <f aca="false">IF(M311=0,"No Discount",IF(M311&lt;0.2,"Low (1-19%)",IF(M311&lt;0.4,"Medium (20-39%)","High (40%+)")))</f>
        <v>Medium (20-39%)</v>
      </c>
      <c r="R311" s="0" t="str">
        <f aca="false">INDEX('Lookup Tables'!$B$2:$B$5,MATCH(F311,'Lookup Tables'!$A$2:$A$5,0))</f>
        <v>Manager D</v>
      </c>
    </row>
    <row r="312" customFormat="false" ht="15" hidden="false" customHeight="false" outlineLevel="0" collapsed="false">
      <c r="A312" s="0" t="s">
        <v>536</v>
      </c>
      <c r="B312" s="13" t="n">
        <v>42990</v>
      </c>
      <c r="C312" s="13" t="n">
        <v>42992</v>
      </c>
      <c r="D312" s="14" t="s">
        <v>52</v>
      </c>
      <c r="E312" s="14" t="s">
        <v>62</v>
      </c>
      <c r="F312" s="14" t="s">
        <v>63</v>
      </c>
      <c r="G312" s="14" t="s">
        <v>252</v>
      </c>
      <c r="H312" s="14" t="s">
        <v>56</v>
      </c>
      <c r="I312" s="14" t="s">
        <v>59</v>
      </c>
      <c r="J312" s="14" t="s">
        <v>538</v>
      </c>
      <c r="K312" s="15" t="n">
        <v>466.768</v>
      </c>
      <c r="L312" s="0" t="n">
        <v>2</v>
      </c>
      <c r="M312" s="16" t="n">
        <v>0.2</v>
      </c>
      <c r="N312" s="17" t="n">
        <v>52.5114</v>
      </c>
      <c r="O312" s="0" t="str">
        <f aca="false">TEXT(B312,"YYYY-MM")</f>
        <v>2017-09</v>
      </c>
      <c r="P312" s="18" t="n">
        <f aca="false">IFERROR(N312/K312,0)</f>
        <v>0.1125</v>
      </c>
      <c r="Q312" s="0" t="str">
        <f aca="false">IF(M312=0,"No Discount",IF(M312&lt;0.2,"Low (1-19%)",IF(M312&lt;0.4,"Medium (20-39%)","High (40%+)")))</f>
        <v>Medium (20-39%)</v>
      </c>
      <c r="R312" s="0" t="str">
        <f aca="false">INDEX('Lookup Tables'!$B$2:$B$5,MATCH(F312,'Lookup Tables'!$A$2:$A$5,0))</f>
        <v>Manager D</v>
      </c>
    </row>
    <row r="313" customFormat="false" ht="15" hidden="false" customHeight="false" outlineLevel="0" collapsed="false">
      <c r="A313" s="0" t="s">
        <v>536</v>
      </c>
      <c r="B313" s="13" t="n">
        <v>42990</v>
      </c>
      <c r="C313" s="13" t="n">
        <v>42992</v>
      </c>
      <c r="D313" s="14" t="s">
        <v>52</v>
      </c>
      <c r="E313" s="14" t="s">
        <v>62</v>
      </c>
      <c r="F313" s="14" t="s">
        <v>63</v>
      </c>
      <c r="G313" s="14" t="s">
        <v>252</v>
      </c>
      <c r="H313" s="14" t="s">
        <v>56</v>
      </c>
      <c r="I313" s="14" t="s">
        <v>76</v>
      </c>
      <c r="J313" s="14" t="s">
        <v>539</v>
      </c>
      <c r="K313" s="15" t="n">
        <v>15.232</v>
      </c>
      <c r="L313" s="0" t="n">
        <v>1</v>
      </c>
      <c r="M313" s="16" t="n">
        <v>0.2</v>
      </c>
      <c r="N313" s="17" t="n">
        <v>1.7136</v>
      </c>
      <c r="O313" s="0" t="str">
        <f aca="false">TEXT(B313,"YYYY-MM")</f>
        <v>2017-09</v>
      </c>
      <c r="P313" s="18" t="n">
        <f aca="false">IFERROR(N313/K313,0)</f>
        <v>0.1125</v>
      </c>
      <c r="Q313" s="0" t="str">
        <f aca="false">IF(M313=0,"No Discount",IF(M313&lt;0.2,"Low (1-19%)",IF(M313&lt;0.4,"Medium (20-39%)","High (40%+)")))</f>
        <v>Medium (20-39%)</v>
      </c>
      <c r="R313" s="0" t="str">
        <f aca="false">INDEX('Lookup Tables'!$B$2:$B$5,MATCH(F313,'Lookup Tables'!$A$2:$A$5,0))</f>
        <v>Manager D</v>
      </c>
    </row>
    <row r="314" customFormat="false" ht="15" hidden="false" customHeight="false" outlineLevel="0" collapsed="false">
      <c r="A314" s="0" t="s">
        <v>536</v>
      </c>
      <c r="B314" s="13" t="n">
        <v>42990</v>
      </c>
      <c r="C314" s="13" t="n">
        <v>42992</v>
      </c>
      <c r="D314" s="14" t="s">
        <v>52</v>
      </c>
      <c r="E314" s="14" t="s">
        <v>62</v>
      </c>
      <c r="F314" s="14" t="s">
        <v>63</v>
      </c>
      <c r="G314" s="14" t="s">
        <v>252</v>
      </c>
      <c r="H314" s="14" t="s">
        <v>65</v>
      </c>
      <c r="I314" s="14" t="s">
        <v>66</v>
      </c>
      <c r="J314" s="14" t="s">
        <v>540</v>
      </c>
      <c r="K314" s="15" t="n">
        <v>6.264</v>
      </c>
      <c r="L314" s="0" t="n">
        <v>3</v>
      </c>
      <c r="M314" s="16" t="n">
        <v>0.2</v>
      </c>
      <c r="N314" s="17" t="n">
        <v>2.0358</v>
      </c>
      <c r="O314" s="0" t="str">
        <f aca="false">TEXT(B314,"YYYY-MM")</f>
        <v>2017-09</v>
      </c>
      <c r="P314" s="18" t="n">
        <f aca="false">IFERROR(N314/K314,0)</f>
        <v>0.325</v>
      </c>
      <c r="Q314" s="0" t="str">
        <f aca="false">IF(M314=0,"No Discount",IF(M314&lt;0.2,"Low (1-19%)",IF(M314&lt;0.4,"Medium (20-39%)","High (40%+)")))</f>
        <v>Medium (20-39%)</v>
      </c>
      <c r="R314" s="0" t="str">
        <f aca="false">INDEX('Lookup Tables'!$B$2:$B$5,MATCH(F314,'Lookup Tables'!$A$2:$A$5,0))</f>
        <v>Manager D</v>
      </c>
    </row>
    <row r="315" customFormat="false" ht="15" hidden="false" customHeight="false" outlineLevel="0" collapsed="false">
      <c r="A315" s="0" t="s">
        <v>541</v>
      </c>
      <c r="B315" s="13" t="n">
        <v>42274</v>
      </c>
      <c r="C315" s="13" t="n">
        <v>42280</v>
      </c>
      <c r="D315" s="14" t="s">
        <v>69</v>
      </c>
      <c r="E315" s="14" t="s">
        <v>62</v>
      </c>
      <c r="F315" s="14" t="s">
        <v>117</v>
      </c>
      <c r="G315" s="14" t="s">
        <v>391</v>
      </c>
      <c r="H315" s="14" t="s">
        <v>56</v>
      </c>
      <c r="I315" s="14" t="s">
        <v>76</v>
      </c>
      <c r="J315" s="14" t="s">
        <v>542</v>
      </c>
      <c r="K315" s="15" t="n">
        <v>87.54</v>
      </c>
      <c r="L315" s="0" t="n">
        <v>3</v>
      </c>
      <c r="M315" s="16" t="n">
        <v>0</v>
      </c>
      <c r="N315" s="17" t="n">
        <v>37.6422</v>
      </c>
      <c r="O315" s="0" t="str">
        <f aca="false">TEXT(B315,"YYYY-MM")</f>
        <v>2015-09</v>
      </c>
      <c r="P315" s="18" t="n">
        <f aca="false">IFERROR(N315/K315,0)</f>
        <v>0.43</v>
      </c>
      <c r="Q315" s="0" t="str">
        <f aca="false">IF(M315=0,"No Discount",IF(M315&lt;0.2,"Low (1-19%)",IF(M315&lt;0.4,"Medium (20-39%)","High (40%+)")))</f>
        <v>No Discount</v>
      </c>
      <c r="R315" s="0" t="str">
        <f aca="false">INDEX('Lookup Tables'!$B$2:$B$5,MATCH(F315,'Lookup Tables'!$A$2:$A$5,0))</f>
        <v>Manager B</v>
      </c>
    </row>
    <row r="316" customFormat="false" ht="15" hidden="false" customHeight="false" outlineLevel="0" collapsed="false">
      <c r="A316" s="0" t="s">
        <v>543</v>
      </c>
      <c r="B316" s="13" t="n">
        <v>42225</v>
      </c>
      <c r="C316" s="13" t="n">
        <v>42232</v>
      </c>
      <c r="D316" s="14" t="s">
        <v>69</v>
      </c>
      <c r="E316" s="14" t="s">
        <v>62</v>
      </c>
      <c r="F316" s="14" t="s">
        <v>54</v>
      </c>
      <c r="G316" s="14" t="s">
        <v>70</v>
      </c>
      <c r="H316" s="14" t="s">
        <v>80</v>
      </c>
      <c r="I316" s="14" t="s">
        <v>81</v>
      </c>
      <c r="J316" s="14" t="s">
        <v>544</v>
      </c>
      <c r="K316" s="15" t="n">
        <v>178.384</v>
      </c>
      <c r="L316" s="0" t="n">
        <v>2</v>
      </c>
      <c r="M316" s="16" t="n">
        <v>0.2</v>
      </c>
      <c r="N316" s="17" t="n">
        <v>22.298</v>
      </c>
      <c r="O316" s="0" t="str">
        <f aca="false">TEXT(B316,"YYYY-MM")</f>
        <v>2015-08</v>
      </c>
      <c r="P316" s="18" t="n">
        <f aca="false">IFERROR(N316/K316,0)</f>
        <v>0.125</v>
      </c>
      <c r="Q316" s="0" t="str">
        <f aca="false">IF(M316=0,"No Discount",IF(M316&lt;0.2,"Low (1-19%)",IF(M316&lt;0.4,"Medium (20-39%)","High (40%+)")))</f>
        <v>Medium (20-39%)</v>
      </c>
      <c r="R316" s="0" t="str">
        <f aca="false">INDEX('Lookup Tables'!$B$2:$B$5,MATCH(F316,'Lookup Tables'!$A$2:$A$5,0))</f>
        <v>Manager C</v>
      </c>
    </row>
    <row r="317" customFormat="false" ht="15" hidden="false" customHeight="false" outlineLevel="0" collapsed="false">
      <c r="A317" s="0" t="s">
        <v>543</v>
      </c>
      <c r="B317" s="13" t="n">
        <v>42225</v>
      </c>
      <c r="C317" s="13" t="n">
        <v>42232</v>
      </c>
      <c r="D317" s="14" t="s">
        <v>69</v>
      </c>
      <c r="E317" s="14" t="s">
        <v>62</v>
      </c>
      <c r="F317" s="14" t="s">
        <v>54</v>
      </c>
      <c r="G317" s="14" t="s">
        <v>70</v>
      </c>
      <c r="H317" s="14" t="s">
        <v>65</v>
      </c>
      <c r="I317" s="14" t="s">
        <v>91</v>
      </c>
      <c r="J317" s="14" t="s">
        <v>545</v>
      </c>
      <c r="K317" s="15" t="n">
        <v>15.552</v>
      </c>
      <c r="L317" s="0" t="n">
        <v>3</v>
      </c>
      <c r="M317" s="16" t="n">
        <v>0.2</v>
      </c>
      <c r="N317" s="17" t="n">
        <v>5.4432</v>
      </c>
      <c r="O317" s="0" t="str">
        <f aca="false">TEXT(B317,"YYYY-MM")</f>
        <v>2015-08</v>
      </c>
      <c r="P317" s="18" t="n">
        <f aca="false">IFERROR(N317/K317,0)</f>
        <v>0.35</v>
      </c>
      <c r="Q317" s="0" t="str">
        <f aca="false">IF(M317=0,"No Discount",IF(M317&lt;0.2,"Low (1-19%)",IF(M317&lt;0.4,"Medium (20-39%)","High (40%+)")))</f>
        <v>Medium (20-39%)</v>
      </c>
      <c r="R317" s="0" t="str">
        <f aca="false">INDEX('Lookup Tables'!$B$2:$B$5,MATCH(F317,'Lookup Tables'!$A$2:$A$5,0))</f>
        <v>Manager C</v>
      </c>
    </row>
    <row r="318" customFormat="false" ht="15" hidden="false" customHeight="false" outlineLevel="0" collapsed="false">
      <c r="A318" s="0" t="s">
        <v>546</v>
      </c>
      <c r="B318" s="13" t="n">
        <v>42366</v>
      </c>
      <c r="C318" s="13" t="n">
        <v>42368</v>
      </c>
      <c r="D318" s="14" t="s">
        <v>137</v>
      </c>
      <c r="E318" s="14" t="s">
        <v>62</v>
      </c>
      <c r="F318" s="14" t="s">
        <v>117</v>
      </c>
      <c r="G318" s="14" t="s">
        <v>118</v>
      </c>
      <c r="H318" s="14" t="s">
        <v>65</v>
      </c>
      <c r="I318" s="14" t="s">
        <v>78</v>
      </c>
      <c r="J318" s="14" t="s">
        <v>547</v>
      </c>
      <c r="K318" s="15" t="n">
        <v>99.136</v>
      </c>
      <c r="L318" s="0" t="n">
        <v>4</v>
      </c>
      <c r="M318" s="16" t="n">
        <v>0.2</v>
      </c>
      <c r="N318" s="17" t="n">
        <v>8.6744</v>
      </c>
      <c r="O318" s="0" t="str">
        <f aca="false">TEXT(B318,"YYYY-MM")</f>
        <v>2015-12</v>
      </c>
      <c r="P318" s="18" t="n">
        <f aca="false">IFERROR(N318/K318,0)</f>
        <v>0.0875</v>
      </c>
      <c r="Q318" s="0" t="str">
        <f aca="false">IF(M318=0,"No Discount",IF(M318&lt;0.2,"Low (1-19%)",IF(M318&lt;0.4,"Medium (20-39%)","High (40%+)")))</f>
        <v>Medium (20-39%)</v>
      </c>
      <c r="R318" s="0" t="str">
        <f aca="false">INDEX('Lookup Tables'!$B$2:$B$5,MATCH(F318,'Lookup Tables'!$A$2:$A$5,0))</f>
        <v>Manager B</v>
      </c>
    </row>
    <row r="319" customFormat="false" ht="15" hidden="false" customHeight="false" outlineLevel="0" collapsed="false">
      <c r="A319" s="0" t="s">
        <v>548</v>
      </c>
      <c r="B319" s="13" t="n">
        <v>42312</v>
      </c>
      <c r="C319" s="13" t="n">
        <v>42317</v>
      </c>
      <c r="D319" s="14" t="s">
        <v>69</v>
      </c>
      <c r="E319" s="14" t="s">
        <v>97</v>
      </c>
      <c r="F319" s="14" t="s">
        <v>117</v>
      </c>
      <c r="G319" s="14" t="s">
        <v>170</v>
      </c>
      <c r="H319" s="14" t="s">
        <v>56</v>
      </c>
      <c r="I319" s="14" t="s">
        <v>59</v>
      </c>
      <c r="J319" s="14" t="s">
        <v>549</v>
      </c>
      <c r="K319" s="15" t="n">
        <v>135.882</v>
      </c>
      <c r="L319" s="0" t="n">
        <v>1</v>
      </c>
      <c r="M319" s="16" t="n">
        <v>0.1</v>
      </c>
      <c r="N319" s="17" t="n">
        <v>24.1568</v>
      </c>
      <c r="O319" s="0" t="str">
        <f aca="false">TEXT(B319,"YYYY-MM")</f>
        <v>2015-11</v>
      </c>
      <c r="P319" s="18" t="n">
        <f aca="false">IFERROR(N319/K319,0)</f>
        <v>0.177777777777778</v>
      </c>
      <c r="Q319" s="0" t="str">
        <f aca="false">IF(M319=0,"No Discount",IF(M319&lt;0.2,"Low (1-19%)",IF(M319&lt;0.4,"Medium (20-39%)","High (40%+)")))</f>
        <v>Low (1-19%)</v>
      </c>
      <c r="R319" s="0" t="str">
        <f aca="false">INDEX('Lookup Tables'!$B$2:$B$5,MATCH(F319,'Lookup Tables'!$A$2:$A$5,0))</f>
        <v>Manager B</v>
      </c>
    </row>
    <row r="320" customFormat="false" ht="15" hidden="false" customHeight="false" outlineLevel="0" collapsed="false">
      <c r="A320" s="0" t="s">
        <v>548</v>
      </c>
      <c r="B320" s="13" t="n">
        <v>42312</v>
      </c>
      <c r="C320" s="13" t="n">
        <v>42317</v>
      </c>
      <c r="D320" s="14" t="s">
        <v>69</v>
      </c>
      <c r="E320" s="14" t="s">
        <v>97</v>
      </c>
      <c r="F320" s="14" t="s">
        <v>117</v>
      </c>
      <c r="G320" s="14" t="s">
        <v>170</v>
      </c>
      <c r="H320" s="14" t="s">
        <v>80</v>
      </c>
      <c r="I320" s="14" t="s">
        <v>345</v>
      </c>
      <c r="J320" s="14" t="s">
        <v>550</v>
      </c>
      <c r="K320" s="15" t="n">
        <v>3991.98</v>
      </c>
      <c r="L320" s="0" t="n">
        <v>2</v>
      </c>
      <c r="M320" s="16" t="n">
        <v>0</v>
      </c>
      <c r="N320" s="17" t="n">
        <v>1995.99</v>
      </c>
      <c r="O320" s="0" t="str">
        <f aca="false">TEXT(B320,"YYYY-MM")</f>
        <v>2015-11</v>
      </c>
      <c r="P320" s="18" t="n">
        <f aca="false">IFERROR(N320/K320,0)</f>
        <v>0.5</v>
      </c>
      <c r="Q320" s="0" t="str">
        <f aca="false">IF(M320=0,"No Discount",IF(M320&lt;0.2,"Low (1-19%)",IF(M320&lt;0.4,"Medium (20-39%)","High (40%+)")))</f>
        <v>No Discount</v>
      </c>
      <c r="R320" s="0" t="str">
        <f aca="false">INDEX('Lookup Tables'!$B$2:$B$5,MATCH(F320,'Lookup Tables'!$A$2:$A$5,0))</f>
        <v>Manager B</v>
      </c>
    </row>
    <row r="321" customFormat="false" ht="15" hidden="false" customHeight="false" outlineLevel="0" collapsed="false">
      <c r="A321" s="0" t="s">
        <v>548</v>
      </c>
      <c r="B321" s="13" t="n">
        <v>42312</v>
      </c>
      <c r="C321" s="13" t="n">
        <v>42317</v>
      </c>
      <c r="D321" s="14" t="s">
        <v>69</v>
      </c>
      <c r="E321" s="14" t="s">
        <v>97</v>
      </c>
      <c r="F321" s="14" t="s">
        <v>117</v>
      </c>
      <c r="G321" s="14" t="s">
        <v>170</v>
      </c>
      <c r="H321" s="14" t="s">
        <v>80</v>
      </c>
      <c r="I321" s="14" t="s">
        <v>81</v>
      </c>
      <c r="J321" s="14" t="s">
        <v>147</v>
      </c>
      <c r="K321" s="15" t="n">
        <v>275.94</v>
      </c>
      <c r="L321" s="0" t="n">
        <v>6</v>
      </c>
      <c r="M321" s="16" t="n">
        <v>0</v>
      </c>
      <c r="N321" s="17" t="n">
        <v>80.0226</v>
      </c>
      <c r="O321" s="0" t="str">
        <f aca="false">TEXT(B321,"YYYY-MM")</f>
        <v>2015-11</v>
      </c>
      <c r="P321" s="18" t="n">
        <f aca="false">IFERROR(N321/K321,0)</f>
        <v>0.29</v>
      </c>
      <c r="Q321" s="0" t="str">
        <f aca="false">IF(M321=0,"No Discount",IF(M321&lt;0.2,"Low (1-19%)",IF(M321&lt;0.4,"Medium (20-39%)","High (40%+)")))</f>
        <v>No Discount</v>
      </c>
      <c r="R321" s="0" t="str">
        <f aca="false">INDEX('Lookup Tables'!$B$2:$B$5,MATCH(F321,'Lookup Tables'!$A$2:$A$5,0))</f>
        <v>Manager B</v>
      </c>
    </row>
    <row r="322" customFormat="false" ht="15" hidden="false" customHeight="false" outlineLevel="0" collapsed="false">
      <c r="A322" s="0" t="s">
        <v>548</v>
      </c>
      <c r="B322" s="13" t="n">
        <v>42312</v>
      </c>
      <c r="C322" s="13" t="n">
        <v>42317</v>
      </c>
      <c r="D322" s="14" t="s">
        <v>69</v>
      </c>
      <c r="E322" s="14" t="s">
        <v>97</v>
      </c>
      <c r="F322" s="14" t="s">
        <v>117</v>
      </c>
      <c r="G322" s="14" t="s">
        <v>170</v>
      </c>
      <c r="H322" s="14" t="s">
        <v>80</v>
      </c>
      <c r="I322" s="14" t="s">
        <v>123</v>
      </c>
      <c r="J322" s="14" t="s">
        <v>551</v>
      </c>
      <c r="K322" s="15" t="n">
        <v>360</v>
      </c>
      <c r="L322" s="0" t="n">
        <v>4</v>
      </c>
      <c r="M322" s="16" t="n">
        <v>0</v>
      </c>
      <c r="N322" s="17" t="n">
        <v>129.6</v>
      </c>
      <c r="O322" s="0" t="str">
        <f aca="false">TEXT(B322,"YYYY-MM")</f>
        <v>2015-11</v>
      </c>
      <c r="P322" s="18" t="n">
        <f aca="false">IFERROR(N322/K322,0)</f>
        <v>0.36</v>
      </c>
      <c r="Q322" s="0" t="str">
        <f aca="false">IF(M322=0,"No Discount",IF(M322&lt;0.2,"Low (1-19%)",IF(M322&lt;0.4,"Medium (20-39%)","High (40%+)")))</f>
        <v>No Discount</v>
      </c>
      <c r="R322" s="0" t="str">
        <f aca="false">INDEX('Lookup Tables'!$B$2:$B$5,MATCH(F322,'Lookup Tables'!$A$2:$A$5,0))</f>
        <v>Manager B</v>
      </c>
    </row>
    <row r="323" customFormat="false" ht="15" hidden="false" customHeight="false" outlineLevel="0" collapsed="false">
      <c r="A323" s="0" t="s">
        <v>548</v>
      </c>
      <c r="B323" s="13" t="n">
        <v>42312</v>
      </c>
      <c r="C323" s="13" t="n">
        <v>42317</v>
      </c>
      <c r="D323" s="14" t="s">
        <v>69</v>
      </c>
      <c r="E323" s="14" t="s">
        <v>97</v>
      </c>
      <c r="F323" s="14" t="s">
        <v>117</v>
      </c>
      <c r="G323" s="14" t="s">
        <v>170</v>
      </c>
      <c r="H323" s="14" t="s">
        <v>65</v>
      </c>
      <c r="I323" s="14" t="s">
        <v>73</v>
      </c>
      <c r="J323" s="14" t="s">
        <v>289</v>
      </c>
      <c r="K323" s="15" t="n">
        <v>43.57</v>
      </c>
      <c r="L323" s="0" t="n">
        <v>1</v>
      </c>
      <c r="M323" s="16" t="n">
        <v>0</v>
      </c>
      <c r="N323" s="17" t="n">
        <v>13.071</v>
      </c>
      <c r="O323" s="0" t="str">
        <f aca="false">TEXT(B323,"YYYY-MM")</f>
        <v>2015-11</v>
      </c>
      <c r="P323" s="18" t="n">
        <f aca="false">IFERROR(N323/K323,0)</f>
        <v>0.3</v>
      </c>
      <c r="Q323" s="0" t="str">
        <f aca="false">IF(M323=0,"No Discount",IF(M323&lt;0.2,"Low (1-19%)",IF(M323&lt;0.4,"Medium (20-39%)","High (40%+)")))</f>
        <v>No Discount</v>
      </c>
      <c r="R323" s="0" t="str">
        <f aca="false">INDEX('Lookup Tables'!$B$2:$B$5,MATCH(F323,'Lookup Tables'!$A$2:$A$5,0))</f>
        <v>Manager B</v>
      </c>
    </row>
    <row r="324" customFormat="false" ht="15" hidden="false" customHeight="false" outlineLevel="0" collapsed="false">
      <c r="A324" s="0" t="s">
        <v>552</v>
      </c>
      <c r="B324" s="13" t="n">
        <v>42266</v>
      </c>
      <c r="C324" s="13" t="n">
        <v>42271</v>
      </c>
      <c r="D324" s="14" t="s">
        <v>69</v>
      </c>
      <c r="E324" s="14" t="s">
        <v>62</v>
      </c>
      <c r="F324" s="14" t="s">
        <v>63</v>
      </c>
      <c r="G324" s="14" t="s">
        <v>64</v>
      </c>
      <c r="H324" s="14" t="s">
        <v>65</v>
      </c>
      <c r="I324" s="14" t="s">
        <v>171</v>
      </c>
      <c r="J324" s="14" t="s">
        <v>553</v>
      </c>
      <c r="K324" s="15" t="n">
        <v>7.16</v>
      </c>
      <c r="L324" s="0" t="n">
        <v>2</v>
      </c>
      <c r="M324" s="16" t="n">
        <v>0</v>
      </c>
      <c r="N324" s="17" t="n">
        <v>3.58</v>
      </c>
      <c r="O324" s="0" t="str">
        <f aca="false">TEXT(B324,"YYYY-MM")</f>
        <v>2015-09</v>
      </c>
      <c r="P324" s="18" t="n">
        <f aca="false">IFERROR(N324/K324,0)</f>
        <v>0.5</v>
      </c>
      <c r="Q324" s="0" t="str">
        <f aca="false">IF(M324=0,"No Discount",IF(M324&lt;0.2,"Low (1-19%)",IF(M324&lt;0.4,"Medium (20-39%)","High (40%+)")))</f>
        <v>No Discount</v>
      </c>
      <c r="R324" s="0" t="str">
        <f aca="false">INDEX('Lookup Tables'!$B$2:$B$5,MATCH(F324,'Lookup Tables'!$A$2:$A$5,0))</f>
        <v>Manager D</v>
      </c>
    </row>
    <row r="325" customFormat="false" ht="15" hidden="false" customHeight="false" outlineLevel="0" collapsed="false">
      <c r="A325" s="0" t="s">
        <v>554</v>
      </c>
      <c r="B325" s="13" t="n">
        <v>42848</v>
      </c>
      <c r="C325" s="13" t="n">
        <v>42852</v>
      </c>
      <c r="D325" s="14" t="s">
        <v>69</v>
      </c>
      <c r="E325" s="14" t="s">
        <v>62</v>
      </c>
      <c r="F325" s="14" t="s">
        <v>63</v>
      </c>
      <c r="G325" s="14" t="s">
        <v>64</v>
      </c>
      <c r="H325" s="14" t="s">
        <v>65</v>
      </c>
      <c r="I325" s="14" t="s">
        <v>83</v>
      </c>
      <c r="J325" s="14" t="s">
        <v>517</v>
      </c>
      <c r="K325" s="15" t="n">
        <v>251.52</v>
      </c>
      <c r="L325" s="0" t="n">
        <v>6</v>
      </c>
      <c r="M325" s="16" t="n">
        <v>0.2</v>
      </c>
      <c r="N325" s="17" t="n">
        <v>81.744</v>
      </c>
      <c r="O325" s="0" t="str">
        <f aca="false">TEXT(B325,"YYYY-MM")</f>
        <v>2017-04</v>
      </c>
      <c r="P325" s="18" t="n">
        <f aca="false">IFERROR(N325/K325,0)</f>
        <v>0.325</v>
      </c>
      <c r="Q325" s="0" t="str">
        <f aca="false">IF(M325=0,"No Discount",IF(M325&lt;0.2,"Low (1-19%)",IF(M325&lt;0.4,"Medium (20-39%)","High (40%+)")))</f>
        <v>Medium (20-39%)</v>
      </c>
      <c r="R325" s="0" t="str">
        <f aca="false">INDEX('Lookup Tables'!$B$2:$B$5,MATCH(F325,'Lookup Tables'!$A$2:$A$5,0))</f>
        <v>Manager D</v>
      </c>
    </row>
    <row r="326" customFormat="false" ht="15" hidden="false" customHeight="false" outlineLevel="0" collapsed="false">
      <c r="A326" s="0" t="s">
        <v>554</v>
      </c>
      <c r="B326" s="13" t="n">
        <v>42848</v>
      </c>
      <c r="C326" s="13" t="n">
        <v>42852</v>
      </c>
      <c r="D326" s="14" t="s">
        <v>69</v>
      </c>
      <c r="E326" s="14" t="s">
        <v>62</v>
      </c>
      <c r="F326" s="14" t="s">
        <v>63</v>
      </c>
      <c r="G326" s="14" t="s">
        <v>64</v>
      </c>
      <c r="H326" s="14" t="s">
        <v>80</v>
      </c>
      <c r="I326" s="14" t="s">
        <v>123</v>
      </c>
      <c r="J326" s="14" t="s">
        <v>555</v>
      </c>
      <c r="K326" s="15" t="n">
        <v>99.99</v>
      </c>
      <c r="L326" s="0" t="n">
        <v>1</v>
      </c>
      <c r="M326" s="16" t="n">
        <v>0</v>
      </c>
      <c r="N326" s="17" t="n">
        <v>34.9965</v>
      </c>
      <c r="O326" s="0" t="str">
        <f aca="false">TEXT(B326,"YYYY-MM")</f>
        <v>2017-04</v>
      </c>
      <c r="P326" s="18" t="n">
        <f aca="false">IFERROR(N326/K326,0)</f>
        <v>0.35</v>
      </c>
      <c r="Q326" s="0" t="str">
        <f aca="false">IF(M326=0,"No Discount",IF(M326&lt;0.2,"Low (1-19%)",IF(M326&lt;0.4,"Medium (20-39%)","High (40%+)")))</f>
        <v>No Discount</v>
      </c>
      <c r="R326" s="0" t="str">
        <f aca="false">INDEX('Lookup Tables'!$B$2:$B$5,MATCH(F326,'Lookup Tables'!$A$2:$A$5,0))</f>
        <v>Manager D</v>
      </c>
    </row>
    <row r="327" customFormat="false" ht="15" hidden="false" customHeight="false" outlineLevel="0" collapsed="false">
      <c r="A327" s="0" t="s">
        <v>556</v>
      </c>
      <c r="B327" s="13" t="n">
        <v>43407</v>
      </c>
      <c r="C327" s="13" t="n">
        <v>43409</v>
      </c>
      <c r="D327" s="14" t="s">
        <v>52</v>
      </c>
      <c r="E327" s="14" t="s">
        <v>62</v>
      </c>
      <c r="F327" s="14" t="s">
        <v>54</v>
      </c>
      <c r="G327" s="14" t="s">
        <v>200</v>
      </c>
      <c r="H327" s="14" t="s">
        <v>56</v>
      </c>
      <c r="I327" s="14" t="s">
        <v>76</v>
      </c>
      <c r="J327" s="14" t="s">
        <v>557</v>
      </c>
      <c r="K327" s="15" t="n">
        <v>15.992</v>
      </c>
      <c r="L327" s="0" t="n">
        <v>1</v>
      </c>
      <c r="M327" s="16" t="n">
        <v>0.2</v>
      </c>
      <c r="N327" s="17" t="n">
        <v>0.9995</v>
      </c>
      <c r="O327" s="0" t="str">
        <f aca="false">TEXT(B327,"YYYY-MM")</f>
        <v>2018-11</v>
      </c>
      <c r="P327" s="18" t="n">
        <f aca="false">IFERROR(N327/K327,0)</f>
        <v>0.0625</v>
      </c>
      <c r="Q327" s="0" t="str">
        <f aca="false">IF(M327=0,"No Discount",IF(M327&lt;0.2,"Low (1-19%)",IF(M327&lt;0.4,"Medium (20-39%)","High (40%+)")))</f>
        <v>Medium (20-39%)</v>
      </c>
      <c r="R327" s="0" t="str">
        <f aca="false">INDEX('Lookup Tables'!$B$2:$B$5,MATCH(F327,'Lookup Tables'!$A$2:$A$5,0))</f>
        <v>Manager C</v>
      </c>
    </row>
    <row r="328" customFormat="false" ht="15" hidden="false" customHeight="false" outlineLevel="0" collapsed="false">
      <c r="A328" s="0" t="s">
        <v>558</v>
      </c>
      <c r="B328" s="13" t="n">
        <v>42977</v>
      </c>
      <c r="C328" s="13" t="n">
        <v>42979</v>
      </c>
      <c r="D328" s="14" t="s">
        <v>137</v>
      </c>
      <c r="E328" s="14" t="s">
        <v>53</v>
      </c>
      <c r="F328" s="14" t="s">
        <v>117</v>
      </c>
      <c r="G328" s="14" t="s">
        <v>118</v>
      </c>
      <c r="H328" s="14" t="s">
        <v>80</v>
      </c>
      <c r="I328" s="14" t="s">
        <v>81</v>
      </c>
      <c r="J328" s="14" t="s">
        <v>559</v>
      </c>
      <c r="K328" s="15" t="n">
        <v>290.898</v>
      </c>
      <c r="L328" s="0" t="n">
        <v>3</v>
      </c>
      <c r="M328" s="16" t="n">
        <v>0.4</v>
      </c>
      <c r="N328" s="17" t="n">
        <v>-67.8762</v>
      </c>
      <c r="O328" s="0" t="str">
        <f aca="false">TEXT(B328,"YYYY-MM")</f>
        <v>2017-08</v>
      </c>
      <c r="P328" s="18" t="n">
        <f aca="false">IFERROR(N328/K328,0)</f>
        <v>-0.233333333333333</v>
      </c>
      <c r="Q328" s="0" t="str">
        <f aca="false">IF(M328=0,"No Discount",IF(M328&lt;0.2,"Low (1-19%)",IF(M328&lt;0.4,"Medium (20-39%)","High (40%+)")))</f>
        <v>High (40%+)</v>
      </c>
      <c r="R328" s="0" t="str">
        <f aca="false">INDEX('Lookup Tables'!$B$2:$B$5,MATCH(F328,'Lookup Tables'!$A$2:$A$5,0))</f>
        <v>Manager B</v>
      </c>
    </row>
    <row r="329" customFormat="false" ht="15" hidden="false" customHeight="false" outlineLevel="0" collapsed="false">
      <c r="A329" s="0" t="s">
        <v>558</v>
      </c>
      <c r="B329" s="13" t="n">
        <v>42977</v>
      </c>
      <c r="C329" s="13" t="n">
        <v>42979</v>
      </c>
      <c r="D329" s="14" t="s">
        <v>137</v>
      </c>
      <c r="E329" s="14" t="s">
        <v>53</v>
      </c>
      <c r="F329" s="14" t="s">
        <v>117</v>
      </c>
      <c r="G329" s="14" t="s">
        <v>118</v>
      </c>
      <c r="H329" s="14" t="s">
        <v>65</v>
      </c>
      <c r="I329" s="14" t="s">
        <v>73</v>
      </c>
      <c r="J329" s="14" t="s">
        <v>560</v>
      </c>
      <c r="K329" s="15" t="n">
        <v>54.224</v>
      </c>
      <c r="L329" s="0" t="n">
        <v>2</v>
      </c>
      <c r="M329" s="16" t="n">
        <v>0.2</v>
      </c>
      <c r="N329" s="17" t="n">
        <v>3.389</v>
      </c>
      <c r="O329" s="0" t="str">
        <f aca="false">TEXT(B329,"YYYY-MM")</f>
        <v>2017-08</v>
      </c>
      <c r="P329" s="18" t="n">
        <f aca="false">IFERROR(N329/K329,0)</f>
        <v>0.0625</v>
      </c>
      <c r="Q329" s="0" t="str">
        <f aca="false">IF(M329=0,"No Discount",IF(M329&lt;0.2,"Low (1-19%)",IF(M329&lt;0.4,"Medium (20-39%)","High (40%+)")))</f>
        <v>Medium (20-39%)</v>
      </c>
      <c r="R329" s="0" t="str">
        <f aca="false">INDEX('Lookup Tables'!$B$2:$B$5,MATCH(F329,'Lookup Tables'!$A$2:$A$5,0))</f>
        <v>Manager B</v>
      </c>
    </row>
    <row r="330" customFormat="false" ht="15" hidden="false" customHeight="false" outlineLevel="0" collapsed="false">
      <c r="A330" s="0" t="s">
        <v>558</v>
      </c>
      <c r="B330" s="13" t="n">
        <v>42977</v>
      </c>
      <c r="C330" s="13" t="n">
        <v>42979</v>
      </c>
      <c r="D330" s="14" t="s">
        <v>137</v>
      </c>
      <c r="E330" s="14" t="s">
        <v>53</v>
      </c>
      <c r="F330" s="14" t="s">
        <v>117</v>
      </c>
      <c r="G330" s="14" t="s">
        <v>118</v>
      </c>
      <c r="H330" s="14" t="s">
        <v>56</v>
      </c>
      <c r="I330" s="14" t="s">
        <v>59</v>
      </c>
      <c r="J330" s="14" t="s">
        <v>561</v>
      </c>
      <c r="K330" s="15" t="n">
        <v>786.744</v>
      </c>
      <c r="L330" s="0" t="n">
        <v>4</v>
      </c>
      <c r="M330" s="16" t="n">
        <v>0.3</v>
      </c>
      <c r="N330" s="17" t="n">
        <v>-258.5016</v>
      </c>
      <c r="O330" s="0" t="str">
        <f aca="false">TEXT(B330,"YYYY-MM")</f>
        <v>2017-08</v>
      </c>
      <c r="P330" s="18" t="n">
        <f aca="false">IFERROR(N330/K330,0)</f>
        <v>-0.328571428571429</v>
      </c>
      <c r="Q330" s="0" t="str">
        <f aca="false">IF(M330=0,"No Discount",IF(M330&lt;0.2,"Low (1-19%)",IF(M330&lt;0.4,"Medium (20-39%)","High (40%+)")))</f>
        <v>Medium (20-39%)</v>
      </c>
      <c r="R330" s="0" t="str">
        <f aca="false">INDEX('Lookup Tables'!$B$2:$B$5,MATCH(F330,'Lookup Tables'!$A$2:$A$5,0))</f>
        <v>Manager B</v>
      </c>
    </row>
    <row r="331" customFormat="false" ht="15" hidden="false" customHeight="false" outlineLevel="0" collapsed="false">
      <c r="A331" s="0" t="s">
        <v>558</v>
      </c>
      <c r="B331" s="13" t="n">
        <v>42977</v>
      </c>
      <c r="C331" s="13" t="n">
        <v>42979</v>
      </c>
      <c r="D331" s="14" t="s">
        <v>137</v>
      </c>
      <c r="E331" s="14" t="s">
        <v>53</v>
      </c>
      <c r="F331" s="14" t="s">
        <v>117</v>
      </c>
      <c r="G331" s="14" t="s">
        <v>118</v>
      </c>
      <c r="H331" s="14" t="s">
        <v>65</v>
      </c>
      <c r="I331" s="14" t="s">
        <v>66</v>
      </c>
      <c r="J331" s="14" t="s">
        <v>562</v>
      </c>
      <c r="K331" s="15" t="n">
        <v>100.24</v>
      </c>
      <c r="L331" s="0" t="n">
        <v>10</v>
      </c>
      <c r="M331" s="16" t="n">
        <v>0.2</v>
      </c>
      <c r="N331" s="17" t="n">
        <v>33.831</v>
      </c>
      <c r="O331" s="0" t="str">
        <f aca="false">TEXT(B331,"YYYY-MM")</f>
        <v>2017-08</v>
      </c>
      <c r="P331" s="18" t="n">
        <f aca="false">IFERROR(N331/K331,0)</f>
        <v>0.3375</v>
      </c>
      <c r="Q331" s="0" t="str">
        <f aca="false">IF(M331=0,"No Discount",IF(M331&lt;0.2,"Low (1-19%)",IF(M331&lt;0.4,"Medium (20-39%)","High (40%+)")))</f>
        <v>Medium (20-39%)</v>
      </c>
      <c r="R331" s="0" t="str">
        <f aca="false">INDEX('Lookup Tables'!$B$2:$B$5,MATCH(F331,'Lookup Tables'!$A$2:$A$5,0))</f>
        <v>Manager B</v>
      </c>
    </row>
    <row r="332" customFormat="false" ht="15" hidden="false" customHeight="false" outlineLevel="0" collapsed="false">
      <c r="A332" s="0" t="s">
        <v>558</v>
      </c>
      <c r="B332" s="13" t="n">
        <v>42977</v>
      </c>
      <c r="C332" s="13" t="n">
        <v>42979</v>
      </c>
      <c r="D332" s="14" t="s">
        <v>137</v>
      </c>
      <c r="E332" s="14" t="s">
        <v>53</v>
      </c>
      <c r="F332" s="14" t="s">
        <v>117</v>
      </c>
      <c r="G332" s="14" t="s">
        <v>118</v>
      </c>
      <c r="H332" s="14" t="s">
        <v>65</v>
      </c>
      <c r="I332" s="14" t="s">
        <v>83</v>
      </c>
      <c r="J332" s="14" t="s">
        <v>563</v>
      </c>
      <c r="K332" s="15" t="n">
        <v>37.764</v>
      </c>
      <c r="L332" s="0" t="n">
        <v>6</v>
      </c>
      <c r="M332" s="16" t="n">
        <v>0.7</v>
      </c>
      <c r="N332" s="17" t="n">
        <v>-27.6936</v>
      </c>
      <c r="O332" s="0" t="str">
        <f aca="false">TEXT(B332,"YYYY-MM")</f>
        <v>2017-08</v>
      </c>
      <c r="P332" s="18" t="n">
        <f aca="false">IFERROR(N332/K332,0)</f>
        <v>-0.733333333333333</v>
      </c>
      <c r="Q332" s="0" t="str">
        <f aca="false">IF(M332=0,"No Discount",IF(M332&lt;0.2,"Low (1-19%)",IF(M332&lt;0.4,"Medium (20-39%)","High (40%+)")))</f>
        <v>High (40%+)</v>
      </c>
      <c r="R332" s="0" t="str">
        <f aca="false">INDEX('Lookup Tables'!$B$2:$B$5,MATCH(F332,'Lookup Tables'!$A$2:$A$5,0))</f>
        <v>Manager B</v>
      </c>
    </row>
    <row r="333" customFormat="false" ht="15" hidden="false" customHeight="false" outlineLevel="0" collapsed="false">
      <c r="A333" s="0" t="s">
        <v>564</v>
      </c>
      <c r="B333" s="13" t="n">
        <v>42850</v>
      </c>
      <c r="C333" s="13" t="n">
        <v>42854</v>
      </c>
      <c r="D333" s="14" t="s">
        <v>52</v>
      </c>
      <c r="E333" s="14" t="s">
        <v>53</v>
      </c>
      <c r="F333" s="14" t="s">
        <v>117</v>
      </c>
      <c r="G333" s="14" t="s">
        <v>118</v>
      </c>
      <c r="H333" s="14" t="s">
        <v>80</v>
      </c>
      <c r="I333" s="14" t="s">
        <v>81</v>
      </c>
      <c r="J333" s="14" t="s">
        <v>565</v>
      </c>
      <c r="K333" s="15" t="n">
        <v>82.8</v>
      </c>
      <c r="L333" s="0" t="n">
        <v>2</v>
      </c>
      <c r="M333" s="16" t="n">
        <v>0.4</v>
      </c>
      <c r="N333" s="17" t="n">
        <v>-20.7</v>
      </c>
      <c r="O333" s="0" t="str">
        <f aca="false">TEXT(B333,"YYYY-MM")</f>
        <v>2017-04</v>
      </c>
      <c r="P333" s="18" t="n">
        <f aca="false">IFERROR(N333/K333,0)</f>
        <v>-0.25</v>
      </c>
      <c r="Q333" s="0" t="str">
        <f aca="false">IF(M333=0,"No Discount",IF(M333&lt;0.2,"Low (1-19%)",IF(M333&lt;0.4,"Medium (20-39%)","High (40%+)")))</f>
        <v>High (40%+)</v>
      </c>
      <c r="R333" s="0" t="str">
        <f aca="false">INDEX('Lookup Tables'!$B$2:$B$5,MATCH(F333,'Lookup Tables'!$A$2:$A$5,0))</f>
        <v>Manager B</v>
      </c>
    </row>
    <row r="334" customFormat="false" ht="15" hidden="false" customHeight="false" outlineLevel="0" collapsed="false">
      <c r="A334" s="0" t="s">
        <v>564</v>
      </c>
      <c r="B334" s="13" t="n">
        <v>42850</v>
      </c>
      <c r="C334" s="13" t="n">
        <v>42854</v>
      </c>
      <c r="D334" s="14" t="s">
        <v>52</v>
      </c>
      <c r="E334" s="14" t="s">
        <v>53</v>
      </c>
      <c r="F334" s="14" t="s">
        <v>117</v>
      </c>
      <c r="G334" s="14" t="s">
        <v>118</v>
      </c>
      <c r="H334" s="14" t="s">
        <v>65</v>
      </c>
      <c r="I334" s="14" t="s">
        <v>83</v>
      </c>
      <c r="J334" s="14" t="s">
        <v>566</v>
      </c>
      <c r="K334" s="15" t="n">
        <v>20.724</v>
      </c>
      <c r="L334" s="0" t="n">
        <v>2</v>
      </c>
      <c r="M334" s="16" t="n">
        <v>0.7</v>
      </c>
      <c r="N334" s="17" t="n">
        <v>-13.816</v>
      </c>
      <c r="O334" s="0" t="str">
        <f aca="false">TEXT(B334,"YYYY-MM")</f>
        <v>2017-04</v>
      </c>
      <c r="P334" s="18" t="n">
        <f aca="false">IFERROR(N334/K334,0)</f>
        <v>-0.666666666666667</v>
      </c>
      <c r="Q334" s="0" t="str">
        <f aca="false">IF(M334=0,"No Discount",IF(M334&lt;0.2,"Low (1-19%)",IF(M334&lt;0.4,"Medium (20-39%)","High (40%+)")))</f>
        <v>High (40%+)</v>
      </c>
      <c r="R334" s="0" t="str">
        <f aca="false">INDEX('Lookup Tables'!$B$2:$B$5,MATCH(F334,'Lookup Tables'!$A$2:$A$5,0))</f>
        <v>Manager B</v>
      </c>
    </row>
    <row r="335" customFormat="false" ht="15" hidden="false" customHeight="false" outlineLevel="0" collapsed="false">
      <c r="A335" s="0" t="s">
        <v>564</v>
      </c>
      <c r="B335" s="13" t="n">
        <v>42850</v>
      </c>
      <c r="C335" s="13" t="n">
        <v>42854</v>
      </c>
      <c r="D335" s="14" t="s">
        <v>52</v>
      </c>
      <c r="E335" s="14" t="s">
        <v>53</v>
      </c>
      <c r="F335" s="14" t="s">
        <v>117</v>
      </c>
      <c r="G335" s="14" t="s">
        <v>118</v>
      </c>
      <c r="H335" s="14" t="s">
        <v>65</v>
      </c>
      <c r="I335" s="14" t="s">
        <v>83</v>
      </c>
      <c r="J335" s="14" t="s">
        <v>567</v>
      </c>
      <c r="K335" s="15" t="n">
        <v>4.896</v>
      </c>
      <c r="L335" s="0" t="n">
        <v>3</v>
      </c>
      <c r="M335" s="16" t="n">
        <v>0.7</v>
      </c>
      <c r="N335" s="17" t="n">
        <v>-3.4272</v>
      </c>
      <c r="O335" s="0" t="str">
        <f aca="false">TEXT(B335,"YYYY-MM")</f>
        <v>2017-04</v>
      </c>
      <c r="P335" s="18" t="n">
        <f aca="false">IFERROR(N335/K335,0)</f>
        <v>-0.7</v>
      </c>
      <c r="Q335" s="0" t="str">
        <f aca="false">IF(M335=0,"No Discount",IF(M335&lt;0.2,"Low (1-19%)",IF(M335&lt;0.4,"Medium (20-39%)","High (40%+)")))</f>
        <v>High (40%+)</v>
      </c>
      <c r="R335" s="0" t="str">
        <f aca="false">INDEX('Lookup Tables'!$B$2:$B$5,MATCH(F335,'Lookup Tables'!$A$2:$A$5,0))</f>
        <v>Manager B</v>
      </c>
    </row>
    <row r="336" customFormat="false" ht="15" hidden="false" customHeight="false" outlineLevel="0" collapsed="false">
      <c r="A336" s="0" t="s">
        <v>568</v>
      </c>
      <c r="B336" s="13" t="n">
        <v>42614</v>
      </c>
      <c r="C336" s="13" t="n">
        <v>42617</v>
      </c>
      <c r="D336" s="14" t="s">
        <v>52</v>
      </c>
      <c r="E336" s="14" t="s">
        <v>53</v>
      </c>
      <c r="F336" s="14" t="s">
        <v>63</v>
      </c>
      <c r="G336" s="14" t="s">
        <v>64</v>
      </c>
      <c r="H336" s="14" t="s">
        <v>65</v>
      </c>
      <c r="I336" s="14" t="s">
        <v>83</v>
      </c>
      <c r="J336" s="14" t="s">
        <v>569</v>
      </c>
      <c r="K336" s="15" t="n">
        <v>4.752</v>
      </c>
      <c r="L336" s="0" t="n">
        <v>1</v>
      </c>
      <c r="M336" s="16" t="n">
        <v>0.2</v>
      </c>
      <c r="N336" s="17" t="n">
        <v>1.6038</v>
      </c>
      <c r="O336" s="0" t="str">
        <f aca="false">TEXT(B336,"YYYY-MM")</f>
        <v>2016-09</v>
      </c>
      <c r="P336" s="18" t="n">
        <f aca="false">IFERROR(N336/K336,0)</f>
        <v>0.3375</v>
      </c>
      <c r="Q336" s="0" t="str">
        <f aca="false">IF(M336=0,"No Discount",IF(M336&lt;0.2,"Low (1-19%)",IF(M336&lt;0.4,"Medium (20-39%)","High (40%+)")))</f>
        <v>Medium (20-39%)</v>
      </c>
      <c r="R336" s="0" t="str">
        <f aca="false">INDEX('Lookup Tables'!$B$2:$B$5,MATCH(F336,'Lookup Tables'!$A$2:$A$5,0))</f>
        <v>Manager D</v>
      </c>
    </row>
    <row r="337" customFormat="false" ht="15" hidden="false" customHeight="false" outlineLevel="0" collapsed="false">
      <c r="A337" s="0" t="s">
        <v>568</v>
      </c>
      <c r="B337" s="13" t="n">
        <v>42614</v>
      </c>
      <c r="C337" s="13" t="n">
        <v>42617</v>
      </c>
      <c r="D337" s="14" t="s">
        <v>52</v>
      </c>
      <c r="E337" s="14" t="s">
        <v>53</v>
      </c>
      <c r="F337" s="14" t="s">
        <v>63</v>
      </c>
      <c r="G337" s="14" t="s">
        <v>64</v>
      </c>
      <c r="H337" s="14" t="s">
        <v>80</v>
      </c>
      <c r="I337" s="14" t="s">
        <v>570</v>
      </c>
      <c r="J337" s="14" t="s">
        <v>571</v>
      </c>
      <c r="K337" s="15" t="n">
        <v>959.984</v>
      </c>
      <c r="L337" s="0" t="n">
        <v>2</v>
      </c>
      <c r="M337" s="16" t="n">
        <v>0.2</v>
      </c>
      <c r="N337" s="17" t="n">
        <v>335.9944</v>
      </c>
      <c r="O337" s="0" t="str">
        <f aca="false">TEXT(B337,"YYYY-MM")</f>
        <v>2016-09</v>
      </c>
      <c r="P337" s="18" t="n">
        <f aca="false">IFERROR(N337/K337,0)</f>
        <v>0.35</v>
      </c>
      <c r="Q337" s="0" t="str">
        <f aca="false">IF(M337=0,"No Discount",IF(M337&lt;0.2,"Low (1-19%)",IF(M337&lt;0.4,"Medium (20-39%)","High (40%+)")))</f>
        <v>Medium (20-39%)</v>
      </c>
      <c r="R337" s="0" t="str">
        <f aca="false">INDEX('Lookup Tables'!$B$2:$B$5,MATCH(F337,'Lookup Tables'!$A$2:$A$5,0))</f>
        <v>Manager D</v>
      </c>
    </row>
    <row r="338" customFormat="false" ht="15" hidden="false" customHeight="false" outlineLevel="0" collapsed="false">
      <c r="A338" s="0" t="s">
        <v>568</v>
      </c>
      <c r="B338" s="13" t="n">
        <v>42614</v>
      </c>
      <c r="C338" s="13" t="n">
        <v>42617</v>
      </c>
      <c r="D338" s="14" t="s">
        <v>52</v>
      </c>
      <c r="E338" s="14" t="s">
        <v>53</v>
      </c>
      <c r="F338" s="14" t="s">
        <v>63</v>
      </c>
      <c r="G338" s="14" t="s">
        <v>64</v>
      </c>
      <c r="H338" s="14" t="s">
        <v>65</v>
      </c>
      <c r="I338" s="14" t="s">
        <v>83</v>
      </c>
      <c r="J338" s="14" t="s">
        <v>572</v>
      </c>
      <c r="K338" s="15" t="n">
        <v>14.368</v>
      </c>
      <c r="L338" s="0" t="n">
        <v>4</v>
      </c>
      <c r="M338" s="16" t="n">
        <v>0.2</v>
      </c>
      <c r="N338" s="17" t="n">
        <v>4.49</v>
      </c>
      <c r="O338" s="0" t="str">
        <f aca="false">TEXT(B338,"YYYY-MM")</f>
        <v>2016-09</v>
      </c>
      <c r="P338" s="18" t="n">
        <f aca="false">IFERROR(N338/K338,0)</f>
        <v>0.3125</v>
      </c>
      <c r="Q338" s="0" t="str">
        <f aca="false">IF(M338=0,"No Discount",IF(M338&lt;0.2,"Low (1-19%)",IF(M338&lt;0.4,"Medium (20-39%)","High (40%+)")))</f>
        <v>Medium (20-39%)</v>
      </c>
      <c r="R338" s="0" t="str">
        <f aca="false">INDEX('Lookup Tables'!$B$2:$B$5,MATCH(F338,'Lookup Tables'!$A$2:$A$5,0))</f>
        <v>Manager D</v>
      </c>
    </row>
    <row r="339" customFormat="false" ht="15" hidden="false" customHeight="false" outlineLevel="0" collapsed="false">
      <c r="A339" s="0" t="s">
        <v>573</v>
      </c>
      <c r="B339" s="13" t="n">
        <v>42197</v>
      </c>
      <c r="C339" s="13" t="n">
        <v>42202</v>
      </c>
      <c r="D339" s="14" t="s">
        <v>69</v>
      </c>
      <c r="E339" s="14" t="s">
        <v>62</v>
      </c>
      <c r="F339" s="14" t="s">
        <v>63</v>
      </c>
      <c r="G339" s="14" t="s">
        <v>64</v>
      </c>
      <c r="H339" s="14" t="s">
        <v>65</v>
      </c>
      <c r="I339" s="14" t="s">
        <v>83</v>
      </c>
      <c r="J339" s="14" t="s">
        <v>574</v>
      </c>
      <c r="K339" s="15" t="n">
        <v>7.712</v>
      </c>
      <c r="L339" s="0" t="n">
        <v>2</v>
      </c>
      <c r="M339" s="16" t="n">
        <v>0.2</v>
      </c>
      <c r="N339" s="17" t="n">
        <v>2.7956</v>
      </c>
      <c r="O339" s="0" t="str">
        <f aca="false">TEXT(B339,"YYYY-MM")</f>
        <v>2015-07</v>
      </c>
      <c r="P339" s="18" t="n">
        <f aca="false">IFERROR(N339/K339,0)</f>
        <v>0.3625</v>
      </c>
      <c r="Q339" s="0" t="str">
        <f aca="false">IF(M339=0,"No Discount",IF(M339&lt;0.2,"Low (1-19%)",IF(M339&lt;0.4,"Medium (20-39%)","High (40%+)")))</f>
        <v>Medium (20-39%)</v>
      </c>
      <c r="R339" s="0" t="str">
        <f aca="false">INDEX('Lookup Tables'!$B$2:$B$5,MATCH(F339,'Lookup Tables'!$A$2:$A$5,0))</f>
        <v>Manager D</v>
      </c>
    </row>
    <row r="340" customFormat="false" ht="15" hidden="false" customHeight="false" outlineLevel="0" collapsed="false">
      <c r="A340" s="0" t="s">
        <v>573</v>
      </c>
      <c r="B340" s="13" t="n">
        <v>42197</v>
      </c>
      <c r="C340" s="13" t="n">
        <v>42202</v>
      </c>
      <c r="D340" s="14" t="s">
        <v>69</v>
      </c>
      <c r="E340" s="14" t="s">
        <v>62</v>
      </c>
      <c r="F340" s="14" t="s">
        <v>63</v>
      </c>
      <c r="G340" s="14" t="s">
        <v>64</v>
      </c>
      <c r="H340" s="14" t="s">
        <v>56</v>
      </c>
      <c r="I340" s="14" t="s">
        <v>71</v>
      </c>
      <c r="J340" s="14" t="s">
        <v>575</v>
      </c>
      <c r="K340" s="15" t="n">
        <v>698.352</v>
      </c>
      <c r="L340" s="0" t="n">
        <v>3</v>
      </c>
      <c r="M340" s="16" t="n">
        <v>0.2</v>
      </c>
      <c r="N340" s="17" t="n">
        <v>-17.4588</v>
      </c>
      <c r="O340" s="0" t="str">
        <f aca="false">TEXT(B340,"YYYY-MM")</f>
        <v>2015-07</v>
      </c>
      <c r="P340" s="18" t="n">
        <f aca="false">IFERROR(N340/K340,0)</f>
        <v>-0.025</v>
      </c>
      <c r="Q340" s="0" t="str">
        <f aca="false">IF(M340=0,"No Discount",IF(M340&lt;0.2,"Low (1-19%)",IF(M340&lt;0.4,"Medium (20-39%)","High (40%+)")))</f>
        <v>Medium (20-39%)</v>
      </c>
      <c r="R340" s="0" t="str">
        <f aca="false">INDEX('Lookup Tables'!$B$2:$B$5,MATCH(F340,'Lookup Tables'!$A$2:$A$5,0))</f>
        <v>Manager D</v>
      </c>
    </row>
    <row r="341" customFormat="false" ht="15" hidden="false" customHeight="false" outlineLevel="0" collapsed="false">
      <c r="A341" s="0" t="s">
        <v>576</v>
      </c>
      <c r="B341" s="13" t="n">
        <v>42543</v>
      </c>
      <c r="C341" s="13" t="n">
        <v>42547</v>
      </c>
      <c r="D341" s="14" t="s">
        <v>52</v>
      </c>
      <c r="E341" s="14" t="s">
        <v>53</v>
      </c>
      <c r="F341" s="14" t="s">
        <v>63</v>
      </c>
      <c r="G341" s="14" t="s">
        <v>106</v>
      </c>
      <c r="H341" s="14" t="s">
        <v>65</v>
      </c>
      <c r="I341" s="14" t="s">
        <v>171</v>
      </c>
      <c r="J341" s="14" t="s">
        <v>577</v>
      </c>
      <c r="K341" s="15" t="n">
        <v>4.96</v>
      </c>
      <c r="L341" s="0" t="n">
        <v>4</v>
      </c>
      <c r="M341" s="16" t="n">
        <v>0</v>
      </c>
      <c r="N341" s="17" t="n">
        <v>2.3312</v>
      </c>
      <c r="O341" s="0" t="str">
        <f aca="false">TEXT(B341,"YYYY-MM")</f>
        <v>2016-06</v>
      </c>
      <c r="P341" s="18" t="n">
        <f aca="false">IFERROR(N341/K341,0)</f>
        <v>0.47</v>
      </c>
      <c r="Q341" s="0" t="str">
        <f aca="false">IF(M341=0,"No Discount",IF(M341&lt;0.2,"Low (1-19%)",IF(M341&lt;0.4,"Medium (20-39%)","High (40%+)")))</f>
        <v>No Discount</v>
      </c>
      <c r="R341" s="0" t="str">
        <f aca="false">INDEX('Lookup Tables'!$B$2:$B$5,MATCH(F341,'Lookup Tables'!$A$2:$A$5,0))</f>
        <v>Manager D</v>
      </c>
    </row>
    <row r="342" customFormat="false" ht="15" hidden="false" customHeight="false" outlineLevel="0" collapsed="false">
      <c r="A342" s="0" t="s">
        <v>578</v>
      </c>
      <c r="B342" s="13" t="n">
        <v>42107</v>
      </c>
      <c r="C342" s="13" t="n">
        <v>42111</v>
      </c>
      <c r="D342" s="14" t="s">
        <v>52</v>
      </c>
      <c r="E342" s="14" t="s">
        <v>62</v>
      </c>
      <c r="F342" s="14" t="s">
        <v>117</v>
      </c>
      <c r="G342" s="14" t="s">
        <v>118</v>
      </c>
      <c r="H342" s="14" t="s">
        <v>65</v>
      </c>
      <c r="I342" s="14" t="s">
        <v>78</v>
      </c>
      <c r="J342" s="14" t="s">
        <v>579</v>
      </c>
      <c r="K342" s="15" t="n">
        <v>17.856</v>
      </c>
      <c r="L342" s="0" t="n">
        <v>4</v>
      </c>
      <c r="M342" s="16" t="n">
        <v>0.2</v>
      </c>
      <c r="N342" s="17" t="n">
        <v>1.116</v>
      </c>
      <c r="O342" s="0" t="str">
        <f aca="false">TEXT(B342,"YYYY-MM")</f>
        <v>2015-04</v>
      </c>
      <c r="P342" s="18" t="n">
        <f aca="false">IFERROR(N342/K342,0)</f>
        <v>0.0625</v>
      </c>
      <c r="Q342" s="0" t="str">
        <f aca="false">IF(M342=0,"No Discount",IF(M342&lt;0.2,"Low (1-19%)",IF(M342&lt;0.4,"Medium (20-39%)","High (40%+)")))</f>
        <v>Medium (20-39%)</v>
      </c>
      <c r="R342" s="0" t="str">
        <f aca="false">INDEX('Lookup Tables'!$B$2:$B$5,MATCH(F342,'Lookup Tables'!$A$2:$A$5,0))</f>
        <v>Manager B</v>
      </c>
    </row>
    <row r="343" customFormat="false" ht="15" hidden="false" customHeight="false" outlineLevel="0" collapsed="false">
      <c r="A343" s="0" t="s">
        <v>578</v>
      </c>
      <c r="B343" s="13" t="n">
        <v>42107</v>
      </c>
      <c r="C343" s="13" t="n">
        <v>42111</v>
      </c>
      <c r="D343" s="14" t="s">
        <v>52</v>
      </c>
      <c r="E343" s="14" t="s">
        <v>62</v>
      </c>
      <c r="F343" s="14" t="s">
        <v>117</v>
      </c>
      <c r="G343" s="14" t="s">
        <v>118</v>
      </c>
      <c r="H343" s="14" t="s">
        <v>65</v>
      </c>
      <c r="I343" s="14" t="s">
        <v>83</v>
      </c>
      <c r="J343" s="14" t="s">
        <v>95</v>
      </c>
      <c r="K343" s="15" t="n">
        <v>509.97</v>
      </c>
      <c r="L343" s="0" t="n">
        <v>10</v>
      </c>
      <c r="M343" s="16" t="n">
        <v>0.7</v>
      </c>
      <c r="N343" s="17" t="n">
        <v>-407.976</v>
      </c>
      <c r="O343" s="0" t="str">
        <f aca="false">TEXT(B343,"YYYY-MM")</f>
        <v>2015-04</v>
      </c>
      <c r="P343" s="18" t="n">
        <f aca="false">IFERROR(N343/K343,0)</f>
        <v>-0.8</v>
      </c>
      <c r="Q343" s="0" t="str">
        <f aca="false">IF(M343=0,"No Discount",IF(M343&lt;0.2,"Low (1-19%)",IF(M343&lt;0.4,"Medium (20-39%)","High (40%+)")))</f>
        <v>High (40%+)</v>
      </c>
      <c r="R343" s="0" t="str">
        <f aca="false">INDEX('Lookup Tables'!$B$2:$B$5,MATCH(F343,'Lookup Tables'!$A$2:$A$5,0))</f>
        <v>Manager B</v>
      </c>
    </row>
    <row r="344" customFormat="false" ht="15" hidden="false" customHeight="false" outlineLevel="0" collapsed="false">
      <c r="A344" s="0" t="s">
        <v>578</v>
      </c>
      <c r="B344" s="13" t="n">
        <v>42107</v>
      </c>
      <c r="C344" s="13" t="n">
        <v>42111</v>
      </c>
      <c r="D344" s="14" t="s">
        <v>52</v>
      </c>
      <c r="E344" s="14" t="s">
        <v>62</v>
      </c>
      <c r="F344" s="14" t="s">
        <v>117</v>
      </c>
      <c r="G344" s="14" t="s">
        <v>118</v>
      </c>
      <c r="H344" s="14" t="s">
        <v>65</v>
      </c>
      <c r="I344" s="14" t="s">
        <v>171</v>
      </c>
      <c r="J344" s="14" t="s">
        <v>296</v>
      </c>
      <c r="K344" s="15" t="n">
        <v>30.992</v>
      </c>
      <c r="L344" s="0" t="n">
        <v>13</v>
      </c>
      <c r="M344" s="16" t="n">
        <v>0.2</v>
      </c>
      <c r="N344" s="17" t="n">
        <v>10.0724</v>
      </c>
      <c r="O344" s="0" t="str">
        <f aca="false">TEXT(B344,"YYYY-MM")</f>
        <v>2015-04</v>
      </c>
      <c r="P344" s="18" t="n">
        <f aca="false">IFERROR(N344/K344,0)</f>
        <v>0.325</v>
      </c>
      <c r="Q344" s="0" t="str">
        <f aca="false">IF(M344=0,"No Discount",IF(M344&lt;0.2,"Low (1-19%)",IF(M344&lt;0.4,"Medium (20-39%)","High (40%+)")))</f>
        <v>Medium (20-39%)</v>
      </c>
      <c r="R344" s="0" t="str">
        <f aca="false">INDEX('Lookup Tables'!$B$2:$B$5,MATCH(F344,'Lookup Tables'!$A$2:$A$5,0))</f>
        <v>Manager B</v>
      </c>
    </row>
    <row r="345" customFormat="false" ht="15" hidden="false" customHeight="false" outlineLevel="0" collapsed="false">
      <c r="A345" s="0" t="s">
        <v>578</v>
      </c>
      <c r="B345" s="13" t="n">
        <v>42107</v>
      </c>
      <c r="C345" s="13" t="n">
        <v>42111</v>
      </c>
      <c r="D345" s="14" t="s">
        <v>52</v>
      </c>
      <c r="E345" s="14" t="s">
        <v>62</v>
      </c>
      <c r="F345" s="14" t="s">
        <v>117</v>
      </c>
      <c r="G345" s="14" t="s">
        <v>118</v>
      </c>
      <c r="H345" s="14" t="s">
        <v>80</v>
      </c>
      <c r="I345" s="14" t="s">
        <v>81</v>
      </c>
      <c r="J345" s="14" t="s">
        <v>580</v>
      </c>
      <c r="K345" s="15" t="n">
        <v>71.928</v>
      </c>
      <c r="L345" s="0" t="n">
        <v>12</v>
      </c>
      <c r="M345" s="16" t="n">
        <v>0.4</v>
      </c>
      <c r="N345" s="17" t="n">
        <v>8.3916</v>
      </c>
      <c r="O345" s="0" t="str">
        <f aca="false">TEXT(B345,"YYYY-MM")</f>
        <v>2015-04</v>
      </c>
      <c r="P345" s="18" t="n">
        <f aca="false">IFERROR(N345/K345,0)</f>
        <v>0.116666666666667</v>
      </c>
      <c r="Q345" s="0" t="str">
        <f aca="false">IF(M345=0,"No Discount",IF(M345&lt;0.2,"Low (1-19%)",IF(M345&lt;0.4,"Medium (20-39%)","High (40%+)")))</f>
        <v>High (40%+)</v>
      </c>
      <c r="R345" s="0" t="str">
        <f aca="false">INDEX('Lookup Tables'!$B$2:$B$5,MATCH(F345,'Lookup Tables'!$A$2:$A$5,0))</f>
        <v>Manager B</v>
      </c>
    </row>
    <row r="346" customFormat="false" ht="15" hidden="false" customHeight="false" outlineLevel="0" collapsed="false">
      <c r="A346" s="0" t="s">
        <v>581</v>
      </c>
      <c r="B346" s="13" t="n">
        <v>42724</v>
      </c>
      <c r="C346" s="13" t="n">
        <v>42728</v>
      </c>
      <c r="D346" s="14" t="s">
        <v>69</v>
      </c>
      <c r="E346" s="14" t="s">
        <v>53</v>
      </c>
      <c r="F346" s="14" t="s">
        <v>98</v>
      </c>
      <c r="G346" s="14" t="s">
        <v>99</v>
      </c>
      <c r="H346" s="14" t="s">
        <v>65</v>
      </c>
      <c r="I346" s="14" t="s">
        <v>73</v>
      </c>
      <c r="J346" s="14" t="s">
        <v>107</v>
      </c>
      <c r="K346" s="15" t="n">
        <v>88.8</v>
      </c>
      <c r="L346" s="0" t="n">
        <v>4</v>
      </c>
      <c r="M346" s="16" t="n">
        <v>0.2</v>
      </c>
      <c r="N346" s="17" t="n">
        <v>-2.22</v>
      </c>
      <c r="O346" s="0" t="str">
        <f aca="false">TEXT(B346,"YYYY-MM")</f>
        <v>2016-12</v>
      </c>
      <c r="P346" s="18" t="n">
        <f aca="false">IFERROR(N346/K346,0)</f>
        <v>-0.025</v>
      </c>
      <c r="Q346" s="0" t="str">
        <f aca="false">IF(M346=0,"No Discount",IF(M346&lt;0.2,"Low (1-19%)",IF(M346&lt;0.4,"Medium (20-39%)","High (40%+)")))</f>
        <v>Medium (20-39%)</v>
      </c>
      <c r="R346" s="0" t="str">
        <f aca="false">INDEX('Lookup Tables'!$B$2:$B$5,MATCH(F346,'Lookup Tables'!$A$2:$A$5,0))</f>
        <v>Manager A</v>
      </c>
    </row>
    <row r="347" customFormat="false" ht="15" hidden="false" customHeight="false" outlineLevel="0" collapsed="false">
      <c r="A347" s="0" t="s">
        <v>582</v>
      </c>
      <c r="B347" s="13" t="n">
        <v>43266</v>
      </c>
      <c r="C347" s="13" t="n">
        <v>43270</v>
      </c>
      <c r="D347" s="14" t="s">
        <v>69</v>
      </c>
      <c r="E347" s="14" t="s">
        <v>53</v>
      </c>
      <c r="F347" s="14" t="s">
        <v>63</v>
      </c>
      <c r="G347" s="14" t="s">
        <v>64</v>
      </c>
      <c r="H347" s="14" t="s">
        <v>80</v>
      </c>
      <c r="I347" s="14" t="s">
        <v>81</v>
      </c>
      <c r="J347" s="14" t="s">
        <v>294</v>
      </c>
      <c r="K347" s="15" t="n">
        <v>47.976</v>
      </c>
      <c r="L347" s="0" t="n">
        <v>3</v>
      </c>
      <c r="M347" s="16" t="n">
        <v>0.2</v>
      </c>
      <c r="N347" s="17" t="n">
        <v>4.7976</v>
      </c>
      <c r="O347" s="0" t="str">
        <f aca="false">TEXT(B347,"YYYY-MM")</f>
        <v>2018-06</v>
      </c>
      <c r="P347" s="18" t="n">
        <f aca="false">IFERROR(N347/K347,0)</f>
        <v>0.1</v>
      </c>
      <c r="Q347" s="0" t="str">
        <f aca="false">IF(M347=0,"No Discount",IF(M347&lt;0.2,"Low (1-19%)",IF(M347&lt;0.4,"Medium (20-39%)","High (40%+)")))</f>
        <v>Medium (20-39%)</v>
      </c>
      <c r="R347" s="0" t="str">
        <f aca="false">INDEX('Lookup Tables'!$B$2:$B$5,MATCH(F347,'Lookup Tables'!$A$2:$A$5,0))</f>
        <v>Manager D</v>
      </c>
    </row>
    <row r="348" customFormat="false" ht="15" hidden="false" customHeight="false" outlineLevel="0" collapsed="false">
      <c r="A348" s="0" t="s">
        <v>583</v>
      </c>
      <c r="B348" s="13" t="n">
        <v>43289</v>
      </c>
      <c r="C348" s="13" t="n">
        <v>43293</v>
      </c>
      <c r="D348" s="14" t="s">
        <v>69</v>
      </c>
      <c r="E348" s="14" t="s">
        <v>53</v>
      </c>
      <c r="F348" s="14" t="s">
        <v>117</v>
      </c>
      <c r="G348" s="14" t="s">
        <v>584</v>
      </c>
      <c r="H348" s="14" t="s">
        <v>65</v>
      </c>
      <c r="I348" s="14" t="s">
        <v>78</v>
      </c>
      <c r="J348" s="14" t="s">
        <v>389</v>
      </c>
      <c r="K348" s="15" t="n">
        <v>7.56</v>
      </c>
      <c r="L348" s="0" t="n">
        <v>3</v>
      </c>
      <c r="M348" s="16" t="n">
        <v>0</v>
      </c>
      <c r="N348" s="17" t="n">
        <v>3.0996</v>
      </c>
      <c r="O348" s="0" t="str">
        <f aca="false">TEXT(B348,"YYYY-MM")</f>
        <v>2018-07</v>
      </c>
      <c r="P348" s="18" t="n">
        <f aca="false">IFERROR(N348/K348,0)</f>
        <v>0.41</v>
      </c>
      <c r="Q348" s="0" t="str">
        <f aca="false">IF(M348=0,"No Discount",IF(M348&lt;0.2,"Low (1-19%)",IF(M348&lt;0.4,"Medium (20-39%)","High (40%+)")))</f>
        <v>No Discount</v>
      </c>
      <c r="R348" s="0" t="str">
        <f aca="false">INDEX('Lookup Tables'!$B$2:$B$5,MATCH(F348,'Lookup Tables'!$A$2:$A$5,0))</f>
        <v>Manager B</v>
      </c>
    </row>
    <row r="349" customFormat="false" ht="15" hidden="false" customHeight="false" outlineLevel="0" collapsed="false">
      <c r="A349" s="0" t="s">
        <v>583</v>
      </c>
      <c r="B349" s="13" t="n">
        <v>43289</v>
      </c>
      <c r="C349" s="13" t="n">
        <v>43293</v>
      </c>
      <c r="D349" s="14" t="s">
        <v>69</v>
      </c>
      <c r="E349" s="14" t="s">
        <v>53</v>
      </c>
      <c r="F349" s="14" t="s">
        <v>117</v>
      </c>
      <c r="G349" s="14" t="s">
        <v>584</v>
      </c>
      <c r="H349" s="14" t="s">
        <v>65</v>
      </c>
      <c r="I349" s="14" t="s">
        <v>91</v>
      </c>
      <c r="J349" s="14" t="s">
        <v>135</v>
      </c>
      <c r="K349" s="15" t="n">
        <v>24.56</v>
      </c>
      <c r="L349" s="0" t="n">
        <v>2</v>
      </c>
      <c r="M349" s="16" t="n">
        <v>0</v>
      </c>
      <c r="N349" s="17" t="n">
        <v>11.5432</v>
      </c>
      <c r="O349" s="0" t="str">
        <f aca="false">TEXT(B349,"YYYY-MM")</f>
        <v>2018-07</v>
      </c>
      <c r="P349" s="18" t="n">
        <f aca="false">IFERROR(N349/K349,0)</f>
        <v>0.47</v>
      </c>
      <c r="Q349" s="0" t="str">
        <f aca="false">IF(M349=0,"No Discount",IF(M349&lt;0.2,"Low (1-19%)",IF(M349&lt;0.4,"Medium (20-39%)","High (40%+)")))</f>
        <v>No Discount</v>
      </c>
      <c r="R349" s="0" t="str">
        <f aca="false">INDEX('Lookup Tables'!$B$2:$B$5,MATCH(F349,'Lookup Tables'!$A$2:$A$5,0))</f>
        <v>Manager B</v>
      </c>
    </row>
    <row r="350" customFormat="false" ht="15" hidden="false" customHeight="false" outlineLevel="0" collapsed="false">
      <c r="A350" s="0" t="s">
        <v>583</v>
      </c>
      <c r="B350" s="13" t="n">
        <v>43289</v>
      </c>
      <c r="C350" s="13" t="n">
        <v>43293</v>
      </c>
      <c r="D350" s="14" t="s">
        <v>69</v>
      </c>
      <c r="E350" s="14" t="s">
        <v>53</v>
      </c>
      <c r="F350" s="14" t="s">
        <v>117</v>
      </c>
      <c r="G350" s="14" t="s">
        <v>584</v>
      </c>
      <c r="H350" s="14" t="s">
        <v>65</v>
      </c>
      <c r="I350" s="14" t="s">
        <v>78</v>
      </c>
      <c r="J350" s="14" t="s">
        <v>585</v>
      </c>
      <c r="K350" s="15" t="n">
        <v>12.96</v>
      </c>
      <c r="L350" s="0" t="n">
        <v>2</v>
      </c>
      <c r="M350" s="16" t="n">
        <v>0</v>
      </c>
      <c r="N350" s="17" t="n">
        <v>4.1472</v>
      </c>
      <c r="O350" s="0" t="str">
        <f aca="false">TEXT(B350,"YYYY-MM")</f>
        <v>2018-07</v>
      </c>
      <c r="P350" s="18" t="n">
        <f aca="false">IFERROR(N350/K350,0)</f>
        <v>0.32</v>
      </c>
      <c r="Q350" s="0" t="str">
        <f aca="false">IF(M350=0,"No Discount",IF(M350&lt;0.2,"Low (1-19%)",IF(M350&lt;0.4,"Medium (20-39%)","High (40%+)")))</f>
        <v>No Discount</v>
      </c>
      <c r="R350" s="0" t="str">
        <f aca="false">INDEX('Lookup Tables'!$B$2:$B$5,MATCH(F350,'Lookup Tables'!$A$2:$A$5,0))</f>
        <v>Manager B</v>
      </c>
    </row>
    <row r="351" customFormat="false" ht="15" hidden="false" customHeight="false" outlineLevel="0" collapsed="false">
      <c r="A351" s="0" t="s">
        <v>586</v>
      </c>
      <c r="B351" s="13" t="n">
        <v>42979</v>
      </c>
      <c r="C351" s="13" t="n">
        <v>42981</v>
      </c>
      <c r="D351" s="14" t="s">
        <v>137</v>
      </c>
      <c r="E351" s="14" t="s">
        <v>97</v>
      </c>
      <c r="F351" s="14" t="s">
        <v>117</v>
      </c>
      <c r="G351" s="14" t="s">
        <v>170</v>
      </c>
      <c r="H351" s="14" t="s">
        <v>80</v>
      </c>
      <c r="I351" s="14" t="s">
        <v>123</v>
      </c>
      <c r="J351" s="14" t="s">
        <v>465</v>
      </c>
      <c r="K351" s="15" t="n">
        <v>6.79</v>
      </c>
      <c r="L351" s="0" t="n">
        <v>1</v>
      </c>
      <c r="M351" s="16" t="n">
        <v>0</v>
      </c>
      <c r="N351" s="17" t="n">
        <v>2.3086</v>
      </c>
      <c r="O351" s="0" t="str">
        <f aca="false">TEXT(B351,"YYYY-MM")</f>
        <v>2017-09</v>
      </c>
      <c r="P351" s="18" t="n">
        <f aca="false">IFERROR(N351/K351,0)</f>
        <v>0.34</v>
      </c>
      <c r="Q351" s="0" t="str">
        <f aca="false">IF(M351=0,"No Discount",IF(M351&lt;0.2,"Low (1-19%)",IF(M351&lt;0.4,"Medium (20-39%)","High (40%+)")))</f>
        <v>No Discount</v>
      </c>
      <c r="R351" s="0" t="str">
        <f aca="false">INDEX('Lookup Tables'!$B$2:$B$5,MATCH(F351,'Lookup Tables'!$A$2:$A$5,0))</f>
        <v>Manager B</v>
      </c>
    </row>
    <row r="352" customFormat="false" ht="15" hidden="false" customHeight="false" outlineLevel="0" collapsed="false">
      <c r="A352" s="0" t="s">
        <v>586</v>
      </c>
      <c r="B352" s="13" t="n">
        <v>42979</v>
      </c>
      <c r="C352" s="13" t="n">
        <v>42981</v>
      </c>
      <c r="D352" s="14" t="s">
        <v>137</v>
      </c>
      <c r="E352" s="14" t="s">
        <v>97</v>
      </c>
      <c r="F352" s="14" t="s">
        <v>117</v>
      </c>
      <c r="G352" s="14" t="s">
        <v>170</v>
      </c>
      <c r="H352" s="14" t="s">
        <v>65</v>
      </c>
      <c r="I352" s="14" t="s">
        <v>91</v>
      </c>
      <c r="J352" s="14" t="s">
        <v>587</v>
      </c>
      <c r="K352" s="15" t="n">
        <v>24.56</v>
      </c>
      <c r="L352" s="0" t="n">
        <v>2</v>
      </c>
      <c r="M352" s="16" t="n">
        <v>0</v>
      </c>
      <c r="N352" s="17" t="n">
        <v>11.5432</v>
      </c>
      <c r="O352" s="0" t="str">
        <f aca="false">TEXT(B352,"YYYY-MM")</f>
        <v>2017-09</v>
      </c>
      <c r="P352" s="18" t="n">
        <f aca="false">IFERROR(N352/K352,0)</f>
        <v>0.47</v>
      </c>
      <c r="Q352" s="0" t="str">
        <f aca="false">IF(M352=0,"No Discount",IF(M352&lt;0.2,"Low (1-19%)",IF(M352&lt;0.4,"Medium (20-39%)","High (40%+)")))</f>
        <v>No Discount</v>
      </c>
      <c r="R352" s="0" t="str">
        <f aca="false">INDEX('Lookup Tables'!$B$2:$B$5,MATCH(F352,'Lookup Tables'!$A$2:$A$5,0))</f>
        <v>Manager B</v>
      </c>
    </row>
    <row r="353" customFormat="false" ht="15" hidden="false" customHeight="false" outlineLevel="0" collapsed="false">
      <c r="A353" s="0" t="s">
        <v>586</v>
      </c>
      <c r="B353" s="13" t="n">
        <v>42979</v>
      </c>
      <c r="C353" s="13" t="n">
        <v>42981</v>
      </c>
      <c r="D353" s="14" t="s">
        <v>137</v>
      </c>
      <c r="E353" s="14" t="s">
        <v>97</v>
      </c>
      <c r="F353" s="14" t="s">
        <v>117</v>
      </c>
      <c r="G353" s="14" t="s">
        <v>170</v>
      </c>
      <c r="H353" s="14" t="s">
        <v>65</v>
      </c>
      <c r="I353" s="14" t="s">
        <v>83</v>
      </c>
      <c r="J353" s="14" t="s">
        <v>588</v>
      </c>
      <c r="K353" s="15" t="n">
        <v>3.048</v>
      </c>
      <c r="L353" s="0" t="n">
        <v>1</v>
      </c>
      <c r="M353" s="16" t="n">
        <v>0.2</v>
      </c>
      <c r="N353" s="17" t="n">
        <v>1.0668</v>
      </c>
      <c r="O353" s="0" t="str">
        <f aca="false">TEXT(B353,"YYYY-MM")</f>
        <v>2017-09</v>
      </c>
      <c r="P353" s="18" t="n">
        <f aca="false">IFERROR(N353/K353,0)</f>
        <v>0.35</v>
      </c>
      <c r="Q353" s="0" t="str">
        <f aca="false">IF(M353=0,"No Discount",IF(M353&lt;0.2,"Low (1-19%)",IF(M353&lt;0.4,"Medium (20-39%)","High (40%+)")))</f>
        <v>Medium (20-39%)</v>
      </c>
      <c r="R353" s="0" t="str">
        <f aca="false">INDEX('Lookup Tables'!$B$2:$B$5,MATCH(F353,'Lookup Tables'!$A$2:$A$5,0))</f>
        <v>Manager B</v>
      </c>
    </row>
    <row r="354" customFormat="false" ht="15" hidden="false" customHeight="false" outlineLevel="0" collapsed="false">
      <c r="A354" s="0" t="s">
        <v>586</v>
      </c>
      <c r="B354" s="13" t="n">
        <v>42979</v>
      </c>
      <c r="C354" s="13" t="n">
        <v>42981</v>
      </c>
      <c r="D354" s="14" t="s">
        <v>137</v>
      </c>
      <c r="E354" s="14" t="s">
        <v>97</v>
      </c>
      <c r="F354" s="14" t="s">
        <v>117</v>
      </c>
      <c r="G354" s="14" t="s">
        <v>170</v>
      </c>
      <c r="H354" s="14" t="s">
        <v>65</v>
      </c>
      <c r="I354" s="14" t="s">
        <v>91</v>
      </c>
      <c r="J354" s="14" t="s">
        <v>587</v>
      </c>
      <c r="K354" s="15" t="n">
        <v>49.12</v>
      </c>
      <c r="L354" s="0" t="n">
        <v>4</v>
      </c>
      <c r="M354" s="16" t="n">
        <v>0</v>
      </c>
      <c r="N354" s="17" t="n">
        <v>23.0864</v>
      </c>
      <c r="O354" s="0" t="str">
        <f aca="false">TEXT(B354,"YYYY-MM")</f>
        <v>2017-09</v>
      </c>
      <c r="P354" s="18" t="n">
        <f aca="false">IFERROR(N354/K354,0)</f>
        <v>0.47</v>
      </c>
      <c r="Q354" s="0" t="str">
        <f aca="false">IF(M354=0,"No Discount",IF(M354&lt;0.2,"Low (1-19%)",IF(M354&lt;0.4,"Medium (20-39%)","High (40%+)")))</f>
        <v>No Discount</v>
      </c>
      <c r="R354" s="0" t="str">
        <f aca="false">INDEX('Lookup Tables'!$B$2:$B$5,MATCH(F354,'Lookup Tables'!$A$2:$A$5,0))</f>
        <v>Manager B</v>
      </c>
    </row>
    <row r="355" customFormat="false" ht="15" hidden="false" customHeight="false" outlineLevel="0" collapsed="false">
      <c r="A355" s="0" t="s">
        <v>586</v>
      </c>
      <c r="B355" s="13" t="n">
        <v>42979</v>
      </c>
      <c r="C355" s="13" t="n">
        <v>42981</v>
      </c>
      <c r="D355" s="14" t="s">
        <v>137</v>
      </c>
      <c r="E355" s="14" t="s">
        <v>97</v>
      </c>
      <c r="F355" s="14" t="s">
        <v>117</v>
      </c>
      <c r="G355" s="14" t="s">
        <v>170</v>
      </c>
      <c r="H355" s="14" t="s">
        <v>65</v>
      </c>
      <c r="I355" s="14" t="s">
        <v>83</v>
      </c>
      <c r="J355" s="14" t="s">
        <v>589</v>
      </c>
      <c r="K355" s="15" t="n">
        <v>4355.168</v>
      </c>
      <c r="L355" s="0" t="n">
        <v>4</v>
      </c>
      <c r="M355" s="16" t="n">
        <v>0.2</v>
      </c>
      <c r="N355" s="17" t="n">
        <v>1415.4296</v>
      </c>
      <c r="O355" s="0" t="str">
        <f aca="false">TEXT(B355,"YYYY-MM")</f>
        <v>2017-09</v>
      </c>
      <c r="P355" s="18" t="n">
        <f aca="false">IFERROR(N355/K355,0)</f>
        <v>0.325</v>
      </c>
      <c r="Q355" s="0" t="str">
        <f aca="false">IF(M355=0,"No Discount",IF(M355&lt;0.2,"Low (1-19%)",IF(M355&lt;0.4,"Medium (20-39%)","High (40%+)")))</f>
        <v>Medium (20-39%)</v>
      </c>
      <c r="R355" s="0" t="str">
        <f aca="false">INDEX('Lookup Tables'!$B$2:$B$5,MATCH(F355,'Lookup Tables'!$A$2:$A$5,0))</f>
        <v>Manager B</v>
      </c>
    </row>
    <row r="356" customFormat="false" ht="15" hidden="false" customHeight="false" outlineLevel="0" collapsed="false">
      <c r="A356" s="0" t="s">
        <v>590</v>
      </c>
      <c r="B356" s="13" t="n">
        <v>42833</v>
      </c>
      <c r="C356" s="13" t="n">
        <v>42838</v>
      </c>
      <c r="D356" s="14" t="s">
        <v>69</v>
      </c>
      <c r="E356" s="14" t="s">
        <v>53</v>
      </c>
      <c r="F356" s="14" t="s">
        <v>117</v>
      </c>
      <c r="G356" s="14" t="s">
        <v>170</v>
      </c>
      <c r="H356" s="14" t="s">
        <v>56</v>
      </c>
      <c r="I356" s="14" t="s">
        <v>57</v>
      </c>
      <c r="J356" s="14" t="s">
        <v>591</v>
      </c>
      <c r="K356" s="15" t="n">
        <v>388.704</v>
      </c>
      <c r="L356" s="0" t="n">
        <v>6</v>
      </c>
      <c r="M356" s="16" t="n">
        <v>0.2</v>
      </c>
      <c r="N356" s="17" t="n">
        <v>-4.8588</v>
      </c>
      <c r="O356" s="0" t="str">
        <f aca="false">TEXT(B356,"YYYY-MM")</f>
        <v>2017-04</v>
      </c>
      <c r="P356" s="18" t="n">
        <f aca="false">IFERROR(N356/K356,0)</f>
        <v>-0.0125</v>
      </c>
      <c r="Q356" s="0" t="str">
        <f aca="false">IF(M356=0,"No Discount",IF(M356&lt;0.2,"Low (1-19%)",IF(M356&lt;0.4,"Medium (20-39%)","High (40%+)")))</f>
        <v>Medium (20-39%)</v>
      </c>
      <c r="R356" s="0" t="str">
        <f aca="false">INDEX('Lookup Tables'!$B$2:$B$5,MATCH(F356,'Lookup Tables'!$A$2:$A$5,0))</f>
        <v>Manager B</v>
      </c>
    </row>
    <row r="357" customFormat="false" ht="15" hidden="false" customHeight="false" outlineLevel="0" collapsed="false">
      <c r="A357" s="0" t="s">
        <v>590</v>
      </c>
      <c r="B357" s="13" t="n">
        <v>42833</v>
      </c>
      <c r="C357" s="13" t="n">
        <v>42838</v>
      </c>
      <c r="D357" s="14" t="s">
        <v>69</v>
      </c>
      <c r="E357" s="14" t="s">
        <v>53</v>
      </c>
      <c r="F357" s="14" t="s">
        <v>117</v>
      </c>
      <c r="G357" s="14" t="s">
        <v>170</v>
      </c>
      <c r="H357" s="14" t="s">
        <v>65</v>
      </c>
      <c r="I357" s="14" t="s">
        <v>129</v>
      </c>
      <c r="J357" s="14" t="s">
        <v>592</v>
      </c>
      <c r="K357" s="15" t="n">
        <v>8.26</v>
      </c>
      <c r="L357" s="0" t="n">
        <v>2</v>
      </c>
      <c r="M357" s="16" t="n">
        <v>0</v>
      </c>
      <c r="N357" s="17" t="n">
        <v>3.7996</v>
      </c>
      <c r="O357" s="0" t="str">
        <f aca="false">TEXT(B357,"YYYY-MM")</f>
        <v>2017-04</v>
      </c>
      <c r="P357" s="18" t="n">
        <f aca="false">IFERROR(N357/K357,0)</f>
        <v>0.46</v>
      </c>
      <c r="Q357" s="0" t="str">
        <f aca="false">IF(M357=0,"No Discount",IF(M357&lt;0.2,"Low (1-19%)",IF(M357&lt;0.4,"Medium (20-39%)","High (40%+)")))</f>
        <v>No Discount</v>
      </c>
      <c r="R357" s="0" t="str">
        <f aca="false">INDEX('Lookup Tables'!$B$2:$B$5,MATCH(F357,'Lookup Tables'!$A$2:$A$5,0))</f>
        <v>Manager B</v>
      </c>
    </row>
    <row r="358" customFormat="false" ht="15" hidden="false" customHeight="false" outlineLevel="0" collapsed="false">
      <c r="A358" s="0" t="s">
        <v>590</v>
      </c>
      <c r="B358" s="13" t="n">
        <v>42833</v>
      </c>
      <c r="C358" s="13" t="n">
        <v>42838</v>
      </c>
      <c r="D358" s="14" t="s">
        <v>69</v>
      </c>
      <c r="E358" s="14" t="s">
        <v>53</v>
      </c>
      <c r="F358" s="14" t="s">
        <v>117</v>
      </c>
      <c r="G358" s="14" t="s">
        <v>170</v>
      </c>
      <c r="H358" s="14" t="s">
        <v>65</v>
      </c>
      <c r="I358" s="14" t="s">
        <v>78</v>
      </c>
      <c r="J358" s="14" t="s">
        <v>593</v>
      </c>
      <c r="K358" s="15" t="n">
        <v>17.04</v>
      </c>
      <c r="L358" s="0" t="n">
        <v>4</v>
      </c>
      <c r="M358" s="16" t="n">
        <v>0</v>
      </c>
      <c r="N358" s="17" t="n">
        <v>6.9864</v>
      </c>
      <c r="O358" s="0" t="str">
        <f aca="false">TEXT(B358,"YYYY-MM")</f>
        <v>2017-04</v>
      </c>
      <c r="P358" s="18" t="n">
        <f aca="false">IFERROR(N358/K358,0)</f>
        <v>0.41</v>
      </c>
      <c r="Q358" s="0" t="str">
        <f aca="false">IF(M358=0,"No Discount",IF(M358&lt;0.2,"Low (1-19%)",IF(M358&lt;0.4,"Medium (20-39%)","High (40%+)")))</f>
        <v>No Discount</v>
      </c>
      <c r="R358" s="0" t="str">
        <f aca="false">INDEX('Lookup Tables'!$B$2:$B$5,MATCH(F358,'Lookup Tables'!$A$2:$A$5,0))</f>
        <v>Manager B</v>
      </c>
    </row>
    <row r="359" customFormat="false" ht="15" hidden="false" customHeight="false" outlineLevel="0" collapsed="false">
      <c r="A359" s="0" t="s">
        <v>590</v>
      </c>
      <c r="B359" s="13" t="n">
        <v>42833</v>
      </c>
      <c r="C359" s="13" t="n">
        <v>42838</v>
      </c>
      <c r="D359" s="14" t="s">
        <v>69</v>
      </c>
      <c r="E359" s="14" t="s">
        <v>53</v>
      </c>
      <c r="F359" s="14" t="s">
        <v>117</v>
      </c>
      <c r="G359" s="14" t="s">
        <v>170</v>
      </c>
      <c r="H359" s="14" t="s">
        <v>65</v>
      </c>
      <c r="I359" s="14" t="s">
        <v>91</v>
      </c>
      <c r="J359" s="14" t="s">
        <v>594</v>
      </c>
      <c r="K359" s="15" t="n">
        <v>34.4</v>
      </c>
      <c r="L359" s="0" t="n">
        <v>5</v>
      </c>
      <c r="M359" s="16" t="n">
        <v>0</v>
      </c>
      <c r="N359" s="17" t="n">
        <v>15.824</v>
      </c>
      <c r="O359" s="0" t="str">
        <f aca="false">TEXT(B359,"YYYY-MM")</f>
        <v>2017-04</v>
      </c>
      <c r="P359" s="18" t="n">
        <f aca="false">IFERROR(N359/K359,0)</f>
        <v>0.46</v>
      </c>
      <c r="Q359" s="0" t="str">
        <f aca="false">IF(M359=0,"No Discount",IF(M359&lt;0.2,"Low (1-19%)",IF(M359&lt;0.4,"Medium (20-39%)","High (40%+)")))</f>
        <v>No Discount</v>
      </c>
      <c r="R359" s="0" t="str">
        <f aca="false">INDEX('Lookup Tables'!$B$2:$B$5,MATCH(F359,'Lookup Tables'!$A$2:$A$5,0))</f>
        <v>Manager B</v>
      </c>
    </row>
    <row r="360" customFormat="false" ht="15" hidden="false" customHeight="false" outlineLevel="0" collapsed="false">
      <c r="A360" s="0" t="s">
        <v>595</v>
      </c>
      <c r="B360" s="13" t="n">
        <v>42848</v>
      </c>
      <c r="C360" s="13" t="n">
        <v>42853</v>
      </c>
      <c r="D360" s="14" t="s">
        <v>69</v>
      </c>
      <c r="E360" s="14" t="s">
        <v>62</v>
      </c>
      <c r="F360" s="14" t="s">
        <v>54</v>
      </c>
      <c r="G360" s="14" t="s">
        <v>90</v>
      </c>
      <c r="H360" s="14" t="s">
        <v>65</v>
      </c>
      <c r="I360" s="14" t="s">
        <v>91</v>
      </c>
      <c r="J360" s="14" t="s">
        <v>397</v>
      </c>
      <c r="K360" s="15" t="n">
        <v>36.24</v>
      </c>
      <c r="L360" s="0" t="n">
        <v>5</v>
      </c>
      <c r="M360" s="16" t="n">
        <v>0.2</v>
      </c>
      <c r="N360" s="17" t="n">
        <v>11.325</v>
      </c>
      <c r="O360" s="0" t="str">
        <f aca="false">TEXT(B360,"YYYY-MM")</f>
        <v>2017-04</v>
      </c>
      <c r="P360" s="18" t="n">
        <f aca="false">IFERROR(N360/K360,0)</f>
        <v>0.3125</v>
      </c>
      <c r="Q360" s="0" t="str">
        <f aca="false">IF(M360=0,"No Discount",IF(M360&lt;0.2,"Low (1-19%)",IF(M360&lt;0.4,"Medium (20-39%)","High (40%+)")))</f>
        <v>Medium (20-39%)</v>
      </c>
      <c r="R360" s="0" t="str">
        <f aca="false">INDEX('Lookup Tables'!$B$2:$B$5,MATCH(F360,'Lookup Tables'!$A$2:$A$5,0))</f>
        <v>Manager C</v>
      </c>
    </row>
    <row r="361" customFormat="false" ht="15" hidden="false" customHeight="false" outlineLevel="0" collapsed="false">
      <c r="A361" s="0" t="s">
        <v>596</v>
      </c>
      <c r="B361" s="13" t="n">
        <v>43167</v>
      </c>
      <c r="C361" s="13" t="n">
        <v>43170</v>
      </c>
      <c r="D361" s="14" t="s">
        <v>137</v>
      </c>
      <c r="E361" s="14" t="s">
        <v>62</v>
      </c>
      <c r="F361" s="14" t="s">
        <v>54</v>
      </c>
      <c r="G361" s="14" t="s">
        <v>597</v>
      </c>
      <c r="H361" s="14" t="s">
        <v>65</v>
      </c>
      <c r="I361" s="14" t="s">
        <v>85</v>
      </c>
      <c r="J361" s="14" t="s">
        <v>598</v>
      </c>
      <c r="K361" s="15" t="n">
        <v>647.84</v>
      </c>
      <c r="L361" s="0" t="n">
        <v>8</v>
      </c>
      <c r="M361" s="16" t="n">
        <v>0</v>
      </c>
      <c r="N361" s="17" t="n">
        <v>168.4384</v>
      </c>
      <c r="O361" s="0" t="str">
        <f aca="false">TEXT(B361,"YYYY-MM")</f>
        <v>2018-03</v>
      </c>
      <c r="P361" s="18" t="n">
        <f aca="false">IFERROR(N361/K361,0)</f>
        <v>0.26</v>
      </c>
      <c r="Q361" s="0" t="str">
        <f aca="false">IF(M361=0,"No Discount",IF(M361&lt;0.2,"Low (1-19%)",IF(M361&lt;0.4,"Medium (20-39%)","High (40%+)")))</f>
        <v>No Discount</v>
      </c>
      <c r="R361" s="0" t="str">
        <f aca="false">INDEX('Lookup Tables'!$B$2:$B$5,MATCH(F361,'Lookup Tables'!$A$2:$A$5,0))</f>
        <v>Manager C</v>
      </c>
    </row>
    <row r="362" customFormat="false" ht="15" hidden="false" customHeight="false" outlineLevel="0" collapsed="false">
      <c r="A362" s="0" t="s">
        <v>596</v>
      </c>
      <c r="B362" s="13" t="n">
        <v>43167</v>
      </c>
      <c r="C362" s="13" t="n">
        <v>43170</v>
      </c>
      <c r="D362" s="14" t="s">
        <v>137</v>
      </c>
      <c r="E362" s="14" t="s">
        <v>62</v>
      </c>
      <c r="F362" s="14" t="s">
        <v>54</v>
      </c>
      <c r="G362" s="14" t="s">
        <v>597</v>
      </c>
      <c r="H362" s="14" t="s">
        <v>65</v>
      </c>
      <c r="I362" s="14" t="s">
        <v>66</v>
      </c>
      <c r="J362" s="14" t="s">
        <v>599</v>
      </c>
      <c r="K362" s="15" t="n">
        <v>20.7</v>
      </c>
      <c r="L362" s="0" t="n">
        <v>2</v>
      </c>
      <c r="M362" s="16" t="n">
        <v>0</v>
      </c>
      <c r="N362" s="17" t="n">
        <v>9.936</v>
      </c>
      <c r="O362" s="0" t="str">
        <f aca="false">TEXT(B362,"YYYY-MM")</f>
        <v>2018-03</v>
      </c>
      <c r="P362" s="18" t="n">
        <f aca="false">IFERROR(N362/K362,0)</f>
        <v>0.48</v>
      </c>
      <c r="Q362" s="0" t="str">
        <f aca="false">IF(M362=0,"No Discount",IF(M362&lt;0.2,"Low (1-19%)",IF(M362&lt;0.4,"Medium (20-39%)","High (40%+)")))</f>
        <v>No Discount</v>
      </c>
      <c r="R362" s="0" t="str">
        <f aca="false">INDEX('Lookup Tables'!$B$2:$B$5,MATCH(F362,'Lookup Tables'!$A$2:$A$5,0))</f>
        <v>Manager C</v>
      </c>
    </row>
    <row r="363" customFormat="false" ht="15" hidden="false" customHeight="false" outlineLevel="0" collapsed="false">
      <c r="A363" s="0" t="s">
        <v>600</v>
      </c>
      <c r="B363" s="13" t="n">
        <v>43368</v>
      </c>
      <c r="C363" s="13" t="n">
        <v>43374</v>
      </c>
      <c r="D363" s="14" t="s">
        <v>69</v>
      </c>
      <c r="E363" s="14" t="s">
        <v>53</v>
      </c>
      <c r="F363" s="14" t="s">
        <v>117</v>
      </c>
      <c r="G363" s="14" t="s">
        <v>170</v>
      </c>
      <c r="H363" s="14" t="s">
        <v>65</v>
      </c>
      <c r="I363" s="14" t="s">
        <v>66</v>
      </c>
      <c r="J363" s="14" t="s">
        <v>599</v>
      </c>
      <c r="K363" s="15" t="n">
        <v>20.7</v>
      </c>
      <c r="L363" s="0" t="n">
        <v>2</v>
      </c>
      <c r="M363" s="16" t="n">
        <v>0</v>
      </c>
      <c r="N363" s="17" t="n">
        <v>9.936</v>
      </c>
      <c r="O363" s="0" t="str">
        <f aca="false">TEXT(B363,"YYYY-MM")</f>
        <v>2018-09</v>
      </c>
      <c r="P363" s="18" t="n">
        <f aca="false">IFERROR(N363/K363,0)</f>
        <v>0.48</v>
      </c>
      <c r="Q363" s="0" t="str">
        <f aca="false">IF(M363=0,"No Discount",IF(M363&lt;0.2,"Low (1-19%)",IF(M363&lt;0.4,"Medium (20-39%)","High (40%+)")))</f>
        <v>No Discount</v>
      </c>
      <c r="R363" s="0" t="str">
        <f aca="false">INDEX('Lookup Tables'!$B$2:$B$5,MATCH(F363,'Lookup Tables'!$A$2:$A$5,0))</f>
        <v>Manager B</v>
      </c>
    </row>
    <row r="364" customFormat="false" ht="15" hidden="false" customHeight="false" outlineLevel="0" collapsed="false">
      <c r="A364" s="0" t="s">
        <v>600</v>
      </c>
      <c r="B364" s="13" t="n">
        <v>43368</v>
      </c>
      <c r="C364" s="13" t="n">
        <v>43374</v>
      </c>
      <c r="D364" s="14" t="s">
        <v>69</v>
      </c>
      <c r="E364" s="14" t="s">
        <v>53</v>
      </c>
      <c r="F364" s="14" t="s">
        <v>117</v>
      </c>
      <c r="G364" s="14" t="s">
        <v>170</v>
      </c>
      <c r="H364" s="14" t="s">
        <v>56</v>
      </c>
      <c r="I364" s="14" t="s">
        <v>59</v>
      </c>
      <c r="J364" s="14" t="s">
        <v>601</v>
      </c>
      <c r="K364" s="15" t="n">
        <v>488.646</v>
      </c>
      <c r="L364" s="0" t="n">
        <v>3</v>
      </c>
      <c r="M364" s="16" t="n">
        <v>0.1</v>
      </c>
      <c r="N364" s="17" t="n">
        <v>86.8704</v>
      </c>
      <c r="O364" s="0" t="str">
        <f aca="false">TEXT(B364,"YYYY-MM")</f>
        <v>2018-09</v>
      </c>
      <c r="P364" s="18" t="n">
        <f aca="false">IFERROR(N364/K364,0)</f>
        <v>0.177777777777778</v>
      </c>
      <c r="Q364" s="0" t="str">
        <f aca="false">IF(M364=0,"No Discount",IF(M364&lt;0.2,"Low (1-19%)",IF(M364&lt;0.4,"Medium (20-39%)","High (40%+)")))</f>
        <v>Low (1-19%)</v>
      </c>
      <c r="R364" s="0" t="str">
        <f aca="false">INDEX('Lookup Tables'!$B$2:$B$5,MATCH(F364,'Lookup Tables'!$A$2:$A$5,0))</f>
        <v>Manager B</v>
      </c>
    </row>
    <row r="365" customFormat="false" ht="15" hidden="false" customHeight="false" outlineLevel="0" collapsed="false">
      <c r="A365" s="0" t="s">
        <v>600</v>
      </c>
      <c r="B365" s="13" t="n">
        <v>43368</v>
      </c>
      <c r="C365" s="13" t="n">
        <v>43374</v>
      </c>
      <c r="D365" s="14" t="s">
        <v>69</v>
      </c>
      <c r="E365" s="14" t="s">
        <v>53</v>
      </c>
      <c r="F365" s="14" t="s">
        <v>117</v>
      </c>
      <c r="G365" s="14" t="s">
        <v>170</v>
      </c>
      <c r="H365" s="14" t="s">
        <v>65</v>
      </c>
      <c r="I365" s="14" t="s">
        <v>78</v>
      </c>
      <c r="J365" s="14" t="s">
        <v>602</v>
      </c>
      <c r="K365" s="15" t="n">
        <v>5.56</v>
      </c>
      <c r="L365" s="0" t="n">
        <v>2</v>
      </c>
      <c r="M365" s="16" t="n">
        <v>0</v>
      </c>
      <c r="N365" s="17" t="n">
        <v>1.4456</v>
      </c>
      <c r="O365" s="0" t="str">
        <f aca="false">TEXT(B365,"YYYY-MM")</f>
        <v>2018-09</v>
      </c>
      <c r="P365" s="18" t="n">
        <f aca="false">IFERROR(N365/K365,0)</f>
        <v>0.26</v>
      </c>
      <c r="Q365" s="0" t="str">
        <f aca="false">IF(M365=0,"No Discount",IF(M365&lt;0.2,"Low (1-19%)",IF(M365&lt;0.4,"Medium (20-39%)","High (40%+)")))</f>
        <v>No Discount</v>
      </c>
      <c r="R365" s="0" t="str">
        <f aca="false">INDEX('Lookup Tables'!$B$2:$B$5,MATCH(F365,'Lookup Tables'!$A$2:$A$5,0))</f>
        <v>Manager B</v>
      </c>
    </row>
    <row r="366" customFormat="false" ht="15" hidden="false" customHeight="false" outlineLevel="0" collapsed="false">
      <c r="A366" s="0" t="s">
        <v>600</v>
      </c>
      <c r="B366" s="13" t="n">
        <v>43368</v>
      </c>
      <c r="C366" s="13" t="n">
        <v>43374</v>
      </c>
      <c r="D366" s="14" t="s">
        <v>69</v>
      </c>
      <c r="E366" s="14" t="s">
        <v>53</v>
      </c>
      <c r="F366" s="14" t="s">
        <v>117</v>
      </c>
      <c r="G366" s="14" t="s">
        <v>170</v>
      </c>
      <c r="H366" s="14" t="s">
        <v>56</v>
      </c>
      <c r="I366" s="14" t="s">
        <v>76</v>
      </c>
      <c r="J366" s="14" t="s">
        <v>603</v>
      </c>
      <c r="K366" s="15" t="n">
        <v>47.12</v>
      </c>
      <c r="L366" s="0" t="n">
        <v>8</v>
      </c>
      <c r="M366" s="16" t="n">
        <v>0</v>
      </c>
      <c r="N366" s="17" t="n">
        <v>20.7328</v>
      </c>
      <c r="O366" s="0" t="str">
        <f aca="false">TEXT(B366,"YYYY-MM")</f>
        <v>2018-09</v>
      </c>
      <c r="P366" s="18" t="n">
        <f aca="false">IFERROR(N366/K366,0)</f>
        <v>0.44</v>
      </c>
      <c r="Q366" s="0" t="str">
        <f aca="false">IF(M366=0,"No Discount",IF(M366&lt;0.2,"Low (1-19%)",IF(M366&lt;0.4,"Medium (20-39%)","High (40%+)")))</f>
        <v>No Discount</v>
      </c>
      <c r="R366" s="0" t="str">
        <f aca="false">INDEX('Lookup Tables'!$B$2:$B$5,MATCH(F366,'Lookup Tables'!$A$2:$A$5,0))</f>
        <v>Manager B</v>
      </c>
    </row>
    <row r="367" customFormat="false" ht="15" hidden="false" customHeight="false" outlineLevel="0" collapsed="false">
      <c r="A367" s="0" t="s">
        <v>604</v>
      </c>
      <c r="B367" s="13" t="n">
        <v>42271</v>
      </c>
      <c r="C367" s="13" t="n">
        <v>42276</v>
      </c>
      <c r="D367" s="14" t="s">
        <v>69</v>
      </c>
      <c r="E367" s="14" t="s">
        <v>53</v>
      </c>
      <c r="F367" s="14" t="s">
        <v>63</v>
      </c>
      <c r="G367" s="14" t="s">
        <v>64</v>
      </c>
      <c r="H367" s="14" t="s">
        <v>65</v>
      </c>
      <c r="I367" s="14" t="s">
        <v>73</v>
      </c>
      <c r="J367" s="14" t="s">
        <v>158</v>
      </c>
      <c r="K367" s="15" t="n">
        <v>211.96</v>
      </c>
      <c r="L367" s="0" t="n">
        <v>4</v>
      </c>
      <c r="M367" s="16" t="n">
        <v>0</v>
      </c>
      <c r="N367" s="17" t="n">
        <v>8.4784</v>
      </c>
      <c r="O367" s="0" t="str">
        <f aca="false">TEXT(B367,"YYYY-MM")</f>
        <v>2015-09</v>
      </c>
      <c r="P367" s="18" t="n">
        <f aca="false">IFERROR(N367/K367,0)</f>
        <v>0.04</v>
      </c>
      <c r="Q367" s="0" t="str">
        <f aca="false">IF(M367=0,"No Discount",IF(M367&lt;0.2,"Low (1-19%)",IF(M367&lt;0.4,"Medium (20-39%)","High (40%+)")))</f>
        <v>No Discount</v>
      </c>
      <c r="R367" s="0" t="str">
        <f aca="false">INDEX('Lookup Tables'!$B$2:$B$5,MATCH(F367,'Lookup Tables'!$A$2:$A$5,0))</f>
        <v>Manager D</v>
      </c>
    </row>
    <row r="368" customFormat="false" ht="15" hidden="false" customHeight="false" outlineLevel="0" collapsed="false">
      <c r="A368" s="0" t="s">
        <v>605</v>
      </c>
      <c r="B368" s="13" t="n">
        <v>43029</v>
      </c>
      <c r="C368" s="13" t="n">
        <v>43029</v>
      </c>
      <c r="D368" s="14" t="s">
        <v>606</v>
      </c>
      <c r="E368" s="14" t="s">
        <v>62</v>
      </c>
      <c r="F368" s="14" t="s">
        <v>117</v>
      </c>
      <c r="G368" s="14" t="s">
        <v>375</v>
      </c>
      <c r="H368" s="14" t="s">
        <v>65</v>
      </c>
      <c r="I368" s="14" t="s">
        <v>83</v>
      </c>
      <c r="J368" s="14" t="s">
        <v>607</v>
      </c>
      <c r="K368" s="15" t="n">
        <v>23.2</v>
      </c>
      <c r="L368" s="0" t="n">
        <v>4</v>
      </c>
      <c r="M368" s="16" t="n">
        <v>0</v>
      </c>
      <c r="N368" s="17" t="n">
        <v>10.44</v>
      </c>
      <c r="O368" s="0" t="str">
        <f aca="false">TEXT(B368,"YYYY-MM")</f>
        <v>2017-10</v>
      </c>
      <c r="P368" s="18" t="n">
        <f aca="false">IFERROR(N368/K368,0)</f>
        <v>0.45</v>
      </c>
      <c r="Q368" s="0" t="str">
        <f aca="false">IF(M368=0,"No Discount",IF(M368&lt;0.2,"Low (1-19%)",IF(M368&lt;0.4,"Medium (20-39%)","High (40%+)")))</f>
        <v>No Discount</v>
      </c>
      <c r="R368" s="0" t="str">
        <f aca="false">INDEX('Lookup Tables'!$B$2:$B$5,MATCH(F368,'Lookup Tables'!$A$2:$A$5,0))</f>
        <v>Manager B</v>
      </c>
    </row>
    <row r="369" customFormat="false" ht="15" hidden="false" customHeight="false" outlineLevel="0" collapsed="false">
      <c r="A369" s="0" t="s">
        <v>605</v>
      </c>
      <c r="B369" s="13" t="n">
        <v>43029</v>
      </c>
      <c r="C369" s="13" t="n">
        <v>43029</v>
      </c>
      <c r="D369" s="14" t="s">
        <v>606</v>
      </c>
      <c r="E369" s="14" t="s">
        <v>62</v>
      </c>
      <c r="F369" s="14" t="s">
        <v>117</v>
      </c>
      <c r="G369" s="14" t="s">
        <v>375</v>
      </c>
      <c r="H369" s="14" t="s">
        <v>65</v>
      </c>
      <c r="I369" s="14" t="s">
        <v>303</v>
      </c>
      <c r="J369" s="14" t="s">
        <v>608</v>
      </c>
      <c r="K369" s="15" t="n">
        <v>7.36</v>
      </c>
      <c r="L369" s="0" t="n">
        <v>2</v>
      </c>
      <c r="M369" s="16" t="n">
        <v>0</v>
      </c>
      <c r="N369" s="17" t="n">
        <v>0.1472</v>
      </c>
      <c r="O369" s="0" t="str">
        <f aca="false">TEXT(B369,"YYYY-MM")</f>
        <v>2017-10</v>
      </c>
      <c r="P369" s="18" t="n">
        <f aca="false">IFERROR(N369/K369,0)</f>
        <v>0.02</v>
      </c>
      <c r="Q369" s="0" t="str">
        <f aca="false">IF(M369=0,"No Discount",IF(M369&lt;0.2,"Low (1-19%)",IF(M369&lt;0.4,"Medium (20-39%)","High (40%+)")))</f>
        <v>No Discount</v>
      </c>
      <c r="R369" s="0" t="str">
        <f aca="false">INDEX('Lookup Tables'!$B$2:$B$5,MATCH(F369,'Lookup Tables'!$A$2:$A$5,0))</f>
        <v>Manager B</v>
      </c>
    </row>
    <row r="370" customFormat="false" ht="15" hidden="false" customHeight="false" outlineLevel="0" collapsed="false">
      <c r="A370" s="0" t="s">
        <v>605</v>
      </c>
      <c r="B370" s="13" t="n">
        <v>43029</v>
      </c>
      <c r="C370" s="13" t="n">
        <v>43029</v>
      </c>
      <c r="D370" s="14" t="s">
        <v>606</v>
      </c>
      <c r="E370" s="14" t="s">
        <v>62</v>
      </c>
      <c r="F370" s="14" t="s">
        <v>117</v>
      </c>
      <c r="G370" s="14" t="s">
        <v>375</v>
      </c>
      <c r="H370" s="14" t="s">
        <v>65</v>
      </c>
      <c r="I370" s="14" t="s">
        <v>73</v>
      </c>
      <c r="J370" s="14" t="s">
        <v>609</v>
      </c>
      <c r="K370" s="15" t="n">
        <v>104.79</v>
      </c>
      <c r="L370" s="0" t="n">
        <v>7</v>
      </c>
      <c r="M370" s="16" t="n">
        <v>0</v>
      </c>
      <c r="N370" s="17" t="n">
        <v>29.3412</v>
      </c>
      <c r="O370" s="0" t="str">
        <f aca="false">TEXT(B370,"YYYY-MM")</f>
        <v>2017-10</v>
      </c>
      <c r="P370" s="18" t="n">
        <f aca="false">IFERROR(N370/K370,0)</f>
        <v>0.28</v>
      </c>
      <c r="Q370" s="0" t="str">
        <f aca="false">IF(M370=0,"No Discount",IF(M370&lt;0.2,"Low (1-19%)",IF(M370&lt;0.4,"Medium (20-39%)","High (40%+)")))</f>
        <v>No Discount</v>
      </c>
      <c r="R370" s="0" t="str">
        <f aca="false">INDEX('Lookup Tables'!$B$2:$B$5,MATCH(F370,'Lookup Tables'!$A$2:$A$5,0))</f>
        <v>Manager B</v>
      </c>
    </row>
    <row r="371" customFormat="false" ht="15" hidden="false" customHeight="false" outlineLevel="0" collapsed="false">
      <c r="A371" s="0" t="s">
        <v>605</v>
      </c>
      <c r="B371" s="13" t="n">
        <v>43029</v>
      </c>
      <c r="C371" s="13" t="n">
        <v>43029</v>
      </c>
      <c r="D371" s="14" t="s">
        <v>606</v>
      </c>
      <c r="E371" s="14" t="s">
        <v>62</v>
      </c>
      <c r="F371" s="14" t="s">
        <v>117</v>
      </c>
      <c r="G371" s="14" t="s">
        <v>375</v>
      </c>
      <c r="H371" s="14" t="s">
        <v>56</v>
      </c>
      <c r="I371" s="14" t="s">
        <v>57</v>
      </c>
      <c r="J371" s="14" t="s">
        <v>142</v>
      </c>
      <c r="K371" s="15" t="n">
        <v>1043.92</v>
      </c>
      <c r="L371" s="0" t="n">
        <v>4</v>
      </c>
      <c r="M371" s="16" t="n">
        <v>0</v>
      </c>
      <c r="N371" s="17" t="n">
        <v>271.4192</v>
      </c>
      <c r="O371" s="0" t="str">
        <f aca="false">TEXT(B371,"YYYY-MM")</f>
        <v>2017-10</v>
      </c>
      <c r="P371" s="18" t="n">
        <f aca="false">IFERROR(N371/K371,0)</f>
        <v>0.26</v>
      </c>
      <c r="Q371" s="0" t="str">
        <f aca="false">IF(M371=0,"No Discount",IF(M371&lt;0.2,"Low (1-19%)",IF(M371&lt;0.4,"Medium (20-39%)","High (40%+)")))</f>
        <v>No Discount</v>
      </c>
      <c r="R371" s="0" t="str">
        <f aca="false">INDEX('Lookup Tables'!$B$2:$B$5,MATCH(F371,'Lookup Tables'!$A$2:$A$5,0))</f>
        <v>Manager B</v>
      </c>
    </row>
    <row r="372" customFormat="false" ht="15" hidden="false" customHeight="false" outlineLevel="0" collapsed="false">
      <c r="A372" s="0" t="s">
        <v>610</v>
      </c>
      <c r="B372" s="13" t="n">
        <v>43249</v>
      </c>
      <c r="C372" s="13" t="n">
        <v>43255</v>
      </c>
      <c r="D372" s="14" t="s">
        <v>69</v>
      </c>
      <c r="E372" s="14" t="s">
        <v>53</v>
      </c>
      <c r="F372" s="14" t="s">
        <v>98</v>
      </c>
      <c r="G372" s="14" t="s">
        <v>99</v>
      </c>
      <c r="H372" s="14" t="s">
        <v>65</v>
      </c>
      <c r="I372" s="14" t="s">
        <v>91</v>
      </c>
      <c r="J372" s="14" t="s">
        <v>611</v>
      </c>
      <c r="K372" s="15" t="n">
        <v>25.92</v>
      </c>
      <c r="L372" s="0" t="n">
        <v>5</v>
      </c>
      <c r="M372" s="16" t="n">
        <v>0.2</v>
      </c>
      <c r="N372" s="17" t="n">
        <v>9.396</v>
      </c>
      <c r="O372" s="0" t="str">
        <f aca="false">TEXT(B372,"YYYY-MM")</f>
        <v>2018-05</v>
      </c>
      <c r="P372" s="18" t="n">
        <f aca="false">IFERROR(N372/K372,0)</f>
        <v>0.3625</v>
      </c>
      <c r="Q372" s="0" t="str">
        <f aca="false">IF(M372=0,"No Discount",IF(M372&lt;0.2,"Low (1-19%)",IF(M372&lt;0.4,"Medium (20-39%)","High (40%+)")))</f>
        <v>Medium (20-39%)</v>
      </c>
      <c r="R372" s="0" t="str">
        <f aca="false">INDEX('Lookup Tables'!$B$2:$B$5,MATCH(F372,'Lookup Tables'!$A$2:$A$5,0))</f>
        <v>Manager A</v>
      </c>
    </row>
    <row r="373" customFormat="false" ht="15" hidden="false" customHeight="false" outlineLevel="0" collapsed="false">
      <c r="A373" s="0" t="s">
        <v>610</v>
      </c>
      <c r="B373" s="13" t="n">
        <v>43249</v>
      </c>
      <c r="C373" s="13" t="n">
        <v>43255</v>
      </c>
      <c r="D373" s="14" t="s">
        <v>69</v>
      </c>
      <c r="E373" s="14" t="s">
        <v>53</v>
      </c>
      <c r="F373" s="14" t="s">
        <v>98</v>
      </c>
      <c r="G373" s="14" t="s">
        <v>99</v>
      </c>
      <c r="H373" s="14" t="s">
        <v>65</v>
      </c>
      <c r="I373" s="14" t="s">
        <v>73</v>
      </c>
      <c r="J373" s="14" t="s">
        <v>612</v>
      </c>
      <c r="K373" s="15" t="n">
        <v>53.424</v>
      </c>
      <c r="L373" s="0" t="n">
        <v>3</v>
      </c>
      <c r="M373" s="16" t="n">
        <v>0.2</v>
      </c>
      <c r="N373" s="17" t="n">
        <v>4.6746</v>
      </c>
      <c r="O373" s="0" t="str">
        <f aca="false">TEXT(B373,"YYYY-MM")</f>
        <v>2018-05</v>
      </c>
      <c r="P373" s="18" t="n">
        <f aca="false">IFERROR(N373/K373,0)</f>
        <v>0.0875</v>
      </c>
      <c r="Q373" s="0" t="str">
        <f aca="false">IF(M373=0,"No Discount",IF(M373&lt;0.2,"Low (1-19%)",IF(M373&lt;0.4,"Medium (20-39%)","High (40%+)")))</f>
        <v>Medium (20-39%)</v>
      </c>
      <c r="R373" s="0" t="str">
        <f aca="false">INDEX('Lookup Tables'!$B$2:$B$5,MATCH(F373,'Lookup Tables'!$A$2:$A$5,0))</f>
        <v>Manager A</v>
      </c>
    </row>
    <row r="374" customFormat="false" ht="15" hidden="false" customHeight="false" outlineLevel="0" collapsed="false">
      <c r="A374" s="0" t="s">
        <v>613</v>
      </c>
      <c r="B374" s="13" t="n">
        <v>42208</v>
      </c>
      <c r="C374" s="13" t="n">
        <v>42212</v>
      </c>
      <c r="D374" s="14" t="s">
        <v>69</v>
      </c>
      <c r="E374" s="14" t="s">
        <v>53</v>
      </c>
      <c r="F374" s="14" t="s">
        <v>63</v>
      </c>
      <c r="G374" s="14" t="s">
        <v>189</v>
      </c>
      <c r="H374" s="14" t="s">
        <v>65</v>
      </c>
      <c r="I374" s="14" t="s">
        <v>83</v>
      </c>
      <c r="J374" s="14" t="s">
        <v>567</v>
      </c>
      <c r="K374" s="15" t="n">
        <v>8.16</v>
      </c>
      <c r="L374" s="0" t="n">
        <v>5</v>
      </c>
      <c r="M374" s="16" t="n">
        <v>0.7</v>
      </c>
      <c r="N374" s="17" t="n">
        <v>-5.712</v>
      </c>
      <c r="O374" s="0" t="str">
        <f aca="false">TEXT(B374,"YYYY-MM")</f>
        <v>2015-07</v>
      </c>
      <c r="P374" s="18" t="n">
        <f aca="false">IFERROR(N374/K374,0)</f>
        <v>-0.7</v>
      </c>
      <c r="Q374" s="0" t="str">
        <f aca="false">IF(M374=0,"No Discount",IF(M374&lt;0.2,"Low (1-19%)",IF(M374&lt;0.4,"Medium (20-39%)","High (40%+)")))</f>
        <v>High (40%+)</v>
      </c>
      <c r="R374" s="0" t="str">
        <f aca="false">INDEX('Lookup Tables'!$B$2:$B$5,MATCH(F374,'Lookup Tables'!$A$2:$A$5,0))</f>
        <v>Manager D</v>
      </c>
    </row>
    <row r="375" customFormat="false" ht="15" hidden="false" customHeight="false" outlineLevel="0" collapsed="false">
      <c r="A375" s="0" t="s">
        <v>613</v>
      </c>
      <c r="B375" s="13" t="n">
        <v>42208</v>
      </c>
      <c r="C375" s="13" t="n">
        <v>42212</v>
      </c>
      <c r="D375" s="14" t="s">
        <v>69</v>
      </c>
      <c r="E375" s="14" t="s">
        <v>53</v>
      </c>
      <c r="F375" s="14" t="s">
        <v>63</v>
      </c>
      <c r="G375" s="14" t="s">
        <v>189</v>
      </c>
      <c r="H375" s="14" t="s">
        <v>80</v>
      </c>
      <c r="I375" s="14" t="s">
        <v>123</v>
      </c>
      <c r="J375" s="14" t="s">
        <v>614</v>
      </c>
      <c r="K375" s="15" t="n">
        <v>1023.936</v>
      </c>
      <c r="L375" s="0" t="n">
        <v>8</v>
      </c>
      <c r="M375" s="16" t="n">
        <v>0.2</v>
      </c>
      <c r="N375" s="17" t="n">
        <v>179.1888</v>
      </c>
      <c r="O375" s="0" t="str">
        <f aca="false">TEXT(B375,"YYYY-MM")</f>
        <v>2015-07</v>
      </c>
      <c r="P375" s="18" t="n">
        <f aca="false">IFERROR(N375/K375,0)</f>
        <v>0.175</v>
      </c>
      <c r="Q375" s="0" t="str">
        <f aca="false">IF(M375=0,"No Discount",IF(M375&lt;0.2,"Low (1-19%)",IF(M375&lt;0.4,"Medium (20-39%)","High (40%+)")))</f>
        <v>Medium (20-39%)</v>
      </c>
      <c r="R375" s="0" t="str">
        <f aca="false">INDEX('Lookup Tables'!$B$2:$B$5,MATCH(F375,'Lookup Tables'!$A$2:$A$5,0))</f>
        <v>Manager D</v>
      </c>
    </row>
    <row r="376" customFormat="false" ht="15" hidden="false" customHeight="false" outlineLevel="0" collapsed="false">
      <c r="A376" s="0" t="s">
        <v>613</v>
      </c>
      <c r="B376" s="13" t="n">
        <v>42208</v>
      </c>
      <c r="C376" s="13" t="n">
        <v>42212</v>
      </c>
      <c r="D376" s="14" t="s">
        <v>69</v>
      </c>
      <c r="E376" s="14" t="s">
        <v>53</v>
      </c>
      <c r="F376" s="14" t="s">
        <v>63</v>
      </c>
      <c r="G376" s="14" t="s">
        <v>189</v>
      </c>
      <c r="H376" s="14" t="s">
        <v>65</v>
      </c>
      <c r="I376" s="14" t="s">
        <v>78</v>
      </c>
      <c r="J376" s="14" t="s">
        <v>615</v>
      </c>
      <c r="K376" s="15" t="n">
        <v>9.24</v>
      </c>
      <c r="L376" s="0" t="n">
        <v>1</v>
      </c>
      <c r="M376" s="16" t="n">
        <v>0.2</v>
      </c>
      <c r="N376" s="17" t="n">
        <v>0.924</v>
      </c>
      <c r="O376" s="0" t="str">
        <f aca="false">TEXT(B376,"YYYY-MM")</f>
        <v>2015-07</v>
      </c>
      <c r="P376" s="18" t="n">
        <f aca="false">IFERROR(N376/K376,0)</f>
        <v>0.1</v>
      </c>
      <c r="Q376" s="0" t="str">
        <f aca="false">IF(M376=0,"No Discount",IF(M376&lt;0.2,"Low (1-19%)",IF(M376&lt;0.4,"Medium (20-39%)","High (40%+)")))</f>
        <v>Medium (20-39%)</v>
      </c>
      <c r="R376" s="0" t="str">
        <f aca="false">INDEX('Lookup Tables'!$B$2:$B$5,MATCH(F376,'Lookup Tables'!$A$2:$A$5,0))</f>
        <v>Manager D</v>
      </c>
    </row>
    <row r="377" customFormat="false" ht="15" hidden="false" customHeight="false" outlineLevel="0" collapsed="false">
      <c r="A377" s="0" t="s">
        <v>613</v>
      </c>
      <c r="B377" s="13" t="n">
        <v>42208</v>
      </c>
      <c r="C377" s="13" t="n">
        <v>42212</v>
      </c>
      <c r="D377" s="14" t="s">
        <v>69</v>
      </c>
      <c r="E377" s="14" t="s">
        <v>53</v>
      </c>
      <c r="F377" s="14" t="s">
        <v>63</v>
      </c>
      <c r="G377" s="14" t="s">
        <v>189</v>
      </c>
      <c r="H377" s="14" t="s">
        <v>80</v>
      </c>
      <c r="I377" s="14" t="s">
        <v>123</v>
      </c>
      <c r="J377" s="14" t="s">
        <v>616</v>
      </c>
      <c r="K377" s="15" t="n">
        <v>479.04</v>
      </c>
      <c r="L377" s="0" t="n">
        <v>10</v>
      </c>
      <c r="M377" s="16" t="n">
        <v>0.2</v>
      </c>
      <c r="N377" s="17" t="n">
        <v>-29.94</v>
      </c>
      <c r="O377" s="0" t="str">
        <f aca="false">TEXT(B377,"YYYY-MM")</f>
        <v>2015-07</v>
      </c>
      <c r="P377" s="18" t="n">
        <f aca="false">IFERROR(N377/K377,0)</f>
        <v>-0.0625</v>
      </c>
      <c r="Q377" s="0" t="str">
        <f aca="false">IF(M377=0,"No Discount",IF(M377&lt;0.2,"Low (1-19%)",IF(M377&lt;0.4,"Medium (20-39%)","High (40%+)")))</f>
        <v>Medium (20-39%)</v>
      </c>
      <c r="R377" s="0" t="str">
        <f aca="false">INDEX('Lookup Tables'!$B$2:$B$5,MATCH(F377,'Lookup Tables'!$A$2:$A$5,0))</f>
        <v>Manager D</v>
      </c>
    </row>
    <row r="378" customFormat="false" ht="15" hidden="false" customHeight="false" outlineLevel="0" collapsed="false">
      <c r="A378" s="0" t="s">
        <v>617</v>
      </c>
      <c r="B378" s="13" t="n">
        <v>43006</v>
      </c>
      <c r="C378" s="13" t="n">
        <v>43009</v>
      </c>
      <c r="D378" s="14" t="s">
        <v>137</v>
      </c>
      <c r="E378" s="14" t="s">
        <v>62</v>
      </c>
      <c r="F378" s="14" t="s">
        <v>98</v>
      </c>
      <c r="G378" s="14" t="s">
        <v>146</v>
      </c>
      <c r="H378" s="14" t="s">
        <v>65</v>
      </c>
      <c r="I378" s="14" t="s">
        <v>91</v>
      </c>
      <c r="J378" s="14" t="s">
        <v>618</v>
      </c>
      <c r="K378" s="15" t="n">
        <v>99.136</v>
      </c>
      <c r="L378" s="0" t="n">
        <v>4</v>
      </c>
      <c r="M378" s="16" t="n">
        <v>0.2</v>
      </c>
      <c r="N378" s="17" t="n">
        <v>30.98</v>
      </c>
      <c r="O378" s="0" t="str">
        <f aca="false">TEXT(B378,"YYYY-MM")</f>
        <v>2017-09</v>
      </c>
      <c r="P378" s="18" t="n">
        <f aca="false">IFERROR(N378/K378,0)</f>
        <v>0.3125</v>
      </c>
      <c r="Q378" s="0" t="str">
        <f aca="false">IF(M378=0,"No Discount",IF(M378&lt;0.2,"Low (1-19%)",IF(M378&lt;0.4,"Medium (20-39%)","High (40%+)")))</f>
        <v>Medium (20-39%)</v>
      </c>
      <c r="R378" s="0" t="str">
        <f aca="false">INDEX('Lookup Tables'!$B$2:$B$5,MATCH(F378,'Lookup Tables'!$A$2:$A$5,0))</f>
        <v>Manager A</v>
      </c>
    </row>
    <row r="379" customFormat="false" ht="15" hidden="false" customHeight="false" outlineLevel="0" collapsed="false">
      <c r="A379" s="0" t="s">
        <v>619</v>
      </c>
      <c r="B379" s="13" t="n">
        <v>43339</v>
      </c>
      <c r="C379" s="13" t="n">
        <v>43344</v>
      </c>
      <c r="D379" s="14" t="s">
        <v>69</v>
      </c>
      <c r="E379" s="14" t="s">
        <v>62</v>
      </c>
      <c r="F379" s="14" t="s">
        <v>117</v>
      </c>
      <c r="G379" s="14" t="s">
        <v>584</v>
      </c>
      <c r="H379" s="14" t="s">
        <v>56</v>
      </c>
      <c r="I379" s="14" t="s">
        <v>71</v>
      </c>
      <c r="J379" s="14" t="s">
        <v>620</v>
      </c>
      <c r="K379" s="15" t="n">
        <v>1488.424</v>
      </c>
      <c r="L379" s="0" t="n">
        <v>7</v>
      </c>
      <c r="M379" s="16" t="n">
        <v>0.3</v>
      </c>
      <c r="N379" s="17" t="n">
        <v>-297.6848</v>
      </c>
      <c r="O379" s="0" t="str">
        <f aca="false">TEXT(B379,"YYYY-MM")</f>
        <v>2018-08</v>
      </c>
      <c r="P379" s="18" t="n">
        <f aca="false">IFERROR(N379/K379,0)</f>
        <v>-0.2</v>
      </c>
      <c r="Q379" s="0" t="str">
        <f aca="false">IF(M379=0,"No Discount",IF(M379&lt;0.2,"Low (1-19%)",IF(M379&lt;0.4,"Medium (20-39%)","High (40%+)")))</f>
        <v>Medium (20-39%)</v>
      </c>
      <c r="R379" s="0" t="str">
        <f aca="false">INDEX('Lookup Tables'!$B$2:$B$5,MATCH(F379,'Lookup Tables'!$A$2:$A$5,0))</f>
        <v>Manager B</v>
      </c>
    </row>
    <row r="380" customFormat="false" ht="15" hidden="false" customHeight="false" outlineLevel="0" collapsed="false">
      <c r="A380" s="0" t="s">
        <v>621</v>
      </c>
      <c r="B380" s="13" t="n">
        <v>42488</v>
      </c>
      <c r="C380" s="13" t="n">
        <v>42495</v>
      </c>
      <c r="D380" s="14" t="s">
        <v>69</v>
      </c>
      <c r="E380" s="14" t="s">
        <v>53</v>
      </c>
      <c r="F380" s="14" t="s">
        <v>98</v>
      </c>
      <c r="G380" s="14" t="s">
        <v>99</v>
      </c>
      <c r="H380" s="14" t="s">
        <v>65</v>
      </c>
      <c r="I380" s="14" t="s">
        <v>85</v>
      </c>
      <c r="J380" s="14" t="s">
        <v>622</v>
      </c>
      <c r="K380" s="15" t="n">
        <v>8.652</v>
      </c>
      <c r="L380" s="0" t="n">
        <v>3</v>
      </c>
      <c r="M380" s="16" t="n">
        <v>0.8</v>
      </c>
      <c r="N380" s="17" t="n">
        <v>-20.3322</v>
      </c>
      <c r="O380" s="0" t="str">
        <f aca="false">TEXT(B380,"YYYY-MM")</f>
        <v>2016-04</v>
      </c>
      <c r="P380" s="18" t="n">
        <f aca="false">IFERROR(N380/K380,0)</f>
        <v>-2.35</v>
      </c>
      <c r="Q380" s="0" t="str">
        <f aca="false">IF(M380=0,"No Discount",IF(M380&lt;0.2,"Low (1-19%)",IF(M380&lt;0.4,"Medium (20-39%)","High (40%+)")))</f>
        <v>High (40%+)</v>
      </c>
      <c r="R380" s="0" t="str">
        <f aca="false">INDEX('Lookup Tables'!$B$2:$B$5,MATCH(F380,'Lookup Tables'!$A$2:$A$5,0))</f>
        <v>Manager A</v>
      </c>
    </row>
    <row r="381" customFormat="false" ht="15" hidden="false" customHeight="false" outlineLevel="0" collapsed="false">
      <c r="A381" s="0" t="s">
        <v>621</v>
      </c>
      <c r="B381" s="13" t="n">
        <v>42488</v>
      </c>
      <c r="C381" s="13" t="n">
        <v>42495</v>
      </c>
      <c r="D381" s="14" t="s">
        <v>69</v>
      </c>
      <c r="E381" s="14" t="s">
        <v>53</v>
      </c>
      <c r="F381" s="14" t="s">
        <v>98</v>
      </c>
      <c r="G381" s="14" t="s">
        <v>99</v>
      </c>
      <c r="H381" s="14" t="s">
        <v>65</v>
      </c>
      <c r="I381" s="14" t="s">
        <v>73</v>
      </c>
      <c r="J381" s="14" t="s">
        <v>623</v>
      </c>
      <c r="K381" s="15" t="n">
        <v>23.832</v>
      </c>
      <c r="L381" s="0" t="n">
        <v>3</v>
      </c>
      <c r="M381" s="16" t="n">
        <v>0.2</v>
      </c>
      <c r="N381" s="17" t="n">
        <v>2.6811</v>
      </c>
      <c r="O381" s="0" t="str">
        <f aca="false">TEXT(B381,"YYYY-MM")</f>
        <v>2016-04</v>
      </c>
      <c r="P381" s="18" t="n">
        <f aca="false">IFERROR(N381/K381,0)</f>
        <v>0.1125</v>
      </c>
      <c r="Q381" s="0" t="str">
        <f aca="false">IF(M381=0,"No Discount",IF(M381&lt;0.2,"Low (1-19%)",IF(M381&lt;0.4,"Medium (20-39%)","High (40%+)")))</f>
        <v>Medium (20-39%)</v>
      </c>
      <c r="R381" s="0" t="str">
        <f aca="false">INDEX('Lookup Tables'!$B$2:$B$5,MATCH(F381,'Lookup Tables'!$A$2:$A$5,0))</f>
        <v>Manager A</v>
      </c>
    </row>
    <row r="382" customFormat="false" ht="15" hidden="false" customHeight="false" outlineLevel="0" collapsed="false">
      <c r="A382" s="0" t="s">
        <v>621</v>
      </c>
      <c r="B382" s="13" t="n">
        <v>42488</v>
      </c>
      <c r="C382" s="13" t="n">
        <v>42495</v>
      </c>
      <c r="D382" s="14" t="s">
        <v>69</v>
      </c>
      <c r="E382" s="14" t="s">
        <v>53</v>
      </c>
      <c r="F382" s="14" t="s">
        <v>98</v>
      </c>
      <c r="G382" s="14" t="s">
        <v>99</v>
      </c>
      <c r="H382" s="14" t="s">
        <v>65</v>
      </c>
      <c r="I382" s="14" t="s">
        <v>83</v>
      </c>
      <c r="J382" s="14" t="s">
        <v>624</v>
      </c>
      <c r="K382" s="15" t="n">
        <v>12.176</v>
      </c>
      <c r="L382" s="0" t="n">
        <v>4</v>
      </c>
      <c r="M382" s="16" t="n">
        <v>0.8</v>
      </c>
      <c r="N382" s="17" t="n">
        <v>-18.8728</v>
      </c>
      <c r="O382" s="0" t="str">
        <f aca="false">TEXT(B382,"YYYY-MM")</f>
        <v>2016-04</v>
      </c>
      <c r="P382" s="18" t="n">
        <f aca="false">IFERROR(N382/K382,0)</f>
        <v>-1.55</v>
      </c>
      <c r="Q382" s="0" t="str">
        <f aca="false">IF(M382=0,"No Discount",IF(M382&lt;0.2,"Low (1-19%)",IF(M382&lt;0.4,"Medium (20-39%)","High (40%+)")))</f>
        <v>High (40%+)</v>
      </c>
      <c r="R382" s="0" t="str">
        <f aca="false">INDEX('Lookup Tables'!$B$2:$B$5,MATCH(F382,'Lookup Tables'!$A$2:$A$5,0))</f>
        <v>Manager A</v>
      </c>
    </row>
    <row r="383" customFormat="false" ht="15" hidden="false" customHeight="false" outlineLevel="0" collapsed="false">
      <c r="A383" s="0" t="s">
        <v>625</v>
      </c>
      <c r="B383" s="13" t="n">
        <v>43036</v>
      </c>
      <c r="C383" s="13" t="n">
        <v>43037</v>
      </c>
      <c r="D383" s="14" t="s">
        <v>137</v>
      </c>
      <c r="E383" s="14" t="s">
        <v>62</v>
      </c>
      <c r="F383" s="14" t="s">
        <v>63</v>
      </c>
      <c r="G383" s="14" t="s">
        <v>64</v>
      </c>
      <c r="H383" s="14" t="s">
        <v>65</v>
      </c>
      <c r="I383" s="14" t="s">
        <v>91</v>
      </c>
      <c r="J383" s="14" t="s">
        <v>626</v>
      </c>
      <c r="K383" s="15" t="n">
        <v>50.96</v>
      </c>
      <c r="L383" s="0" t="n">
        <v>7</v>
      </c>
      <c r="M383" s="16" t="n">
        <v>0</v>
      </c>
      <c r="N383" s="17" t="n">
        <v>25.48</v>
      </c>
      <c r="O383" s="0" t="str">
        <f aca="false">TEXT(B383,"YYYY-MM")</f>
        <v>2017-10</v>
      </c>
      <c r="P383" s="18" t="n">
        <f aca="false">IFERROR(N383/K383,0)</f>
        <v>0.5</v>
      </c>
      <c r="Q383" s="0" t="str">
        <f aca="false">IF(M383=0,"No Discount",IF(M383&lt;0.2,"Low (1-19%)",IF(M383&lt;0.4,"Medium (20-39%)","High (40%+)")))</f>
        <v>No Discount</v>
      </c>
      <c r="R383" s="0" t="str">
        <f aca="false">INDEX('Lookup Tables'!$B$2:$B$5,MATCH(F383,'Lookup Tables'!$A$2:$A$5,0))</f>
        <v>Manager D</v>
      </c>
    </row>
    <row r="384" customFormat="false" ht="15" hidden="false" customHeight="false" outlineLevel="0" collapsed="false">
      <c r="A384" s="0" t="s">
        <v>625</v>
      </c>
      <c r="B384" s="13" t="n">
        <v>43036</v>
      </c>
      <c r="C384" s="13" t="n">
        <v>43037</v>
      </c>
      <c r="D384" s="14" t="s">
        <v>137</v>
      </c>
      <c r="E384" s="14" t="s">
        <v>62</v>
      </c>
      <c r="F384" s="14" t="s">
        <v>63</v>
      </c>
      <c r="G384" s="14" t="s">
        <v>64</v>
      </c>
      <c r="H384" s="14" t="s">
        <v>65</v>
      </c>
      <c r="I384" s="14" t="s">
        <v>83</v>
      </c>
      <c r="J384" s="14" t="s">
        <v>627</v>
      </c>
      <c r="K384" s="15" t="n">
        <v>49.536</v>
      </c>
      <c r="L384" s="0" t="n">
        <v>3</v>
      </c>
      <c r="M384" s="16" t="n">
        <v>0.2</v>
      </c>
      <c r="N384" s="17" t="n">
        <v>17.3376</v>
      </c>
      <c r="O384" s="0" t="str">
        <f aca="false">TEXT(B384,"YYYY-MM")</f>
        <v>2017-10</v>
      </c>
      <c r="P384" s="18" t="n">
        <f aca="false">IFERROR(N384/K384,0)</f>
        <v>0.35</v>
      </c>
      <c r="Q384" s="0" t="str">
        <f aca="false">IF(M384=0,"No Discount",IF(M384&lt;0.2,"Low (1-19%)",IF(M384&lt;0.4,"Medium (20-39%)","High (40%+)")))</f>
        <v>Medium (20-39%)</v>
      </c>
      <c r="R384" s="0" t="str">
        <f aca="false">INDEX('Lookup Tables'!$B$2:$B$5,MATCH(F384,'Lookup Tables'!$A$2:$A$5,0))</f>
        <v>Manager D</v>
      </c>
    </row>
    <row r="385" customFormat="false" ht="15" hidden="false" customHeight="false" outlineLevel="0" collapsed="false">
      <c r="A385" s="0" t="s">
        <v>628</v>
      </c>
      <c r="B385" s="13" t="n">
        <v>42547</v>
      </c>
      <c r="C385" s="13" t="n">
        <v>42550</v>
      </c>
      <c r="D385" s="14" t="s">
        <v>52</v>
      </c>
      <c r="E385" s="14" t="s">
        <v>62</v>
      </c>
      <c r="F385" s="14" t="s">
        <v>98</v>
      </c>
      <c r="G385" s="14" t="s">
        <v>157</v>
      </c>
      <c r="H385" s="14" t="s">
        <v>80</v>
      </c>
      <c r="I385" s="14" t="s">
        <v>123</v>
      </c>
      <c r="J385" s="14" t="s">
        <v>629</v>
      </c>
      <c r="K385" s="15" t="n">
        <v>41.9</v>
      </c>
      <c r="L385" s="0" t="n">
        <v>2</v>
      </c>
      <c r="M385" s="16" t="n">
        <v>0</v>
      </c>
      <c r="N385" s="17" t="n">
        <v>8.799</v>
      </c>
      <c r="O385" s="0" t="str">
        <f aca="false">TEXT(B385,"YYYY-MM")</f>
        <v>2016-06</v>
      </c>
      <c r="P385" s="18" t="n">
        <f aca="false">IFERROR(N385/K385,0)</f>
        <v>0.21</v>
      </c>
      <c r="Q385" s="0" t="str">
        <f aca="false">IF(M385=0,"No Discount",IF(M385&lt;0.2,"Low (1-19%)",IF(M385&lt;0.4,"Medium (20-39%)","High (40%+)")))</f>
        <v>No Discount</v>
      </c>
      <c r="R385" s="0" t="str">
        <f aca="false">INDEX('Lookup Tables'!$B$2:$B$5,MATCH(F385,'Lookup Tables'!$A$2:$A$5,0))</f>
        <v>Manager A</v>
      </c>
    </row>
    <row r="386" customFormat="false" ht="15" hidden="false" customHeight="false" outlineLevel="0" collapsed="false">
      <c r="A386" s="0" t="s">
        <v>630</v>
      </c>
      <c r="B386" s="13" t="n">
        <v>42701</v>
      </c>
      <c r="C386" s="13" t="n">
        <v>42706</v>
      </c>
      <c r="D386" s="14" t="s">
        <v>69</v>
      </c>
      <c r="E386" s="14" t="s">
        <v>53</v>
      </c>
      <c r="F386" s="14" t="s">
        <v>54</v>
      </c>
      <c r="G386" s="14" t="s">
        <v>70</v>
      </c>
      <c r="H386" s="14" t="s">
        <v>56</v>
      </c>
      <c r="I386" s="14" t="s">
        <v>71</v>
      </c>
      <c r="J386" s="14" t="s">
        <v>631</v>
      </c>
      <c r="K386" s="15" t="n">
        <v>375.4575</v>
      </c>
      <c r="L386" s="0" t="n">
        <v>3</v>
      </c>
      <c r="M386" s="16" t="n">
        <v>0.45</v>
      </c>
      <c r="N386" s="17" t="n">
        <v>-157.0095</v>
      </c>
      <c r="O386" s="0" t="str">
        <f aca="false">TEXT(B386,"YYYY-MM")</f>
        <v>2016-11</v>
      </c>
      <c r="P386" s="18" t="n">
        <f aca="false">IFERROR(N386/K386,0)</f>
        <v>-0.418181818181818</v>
      </c>
      <c r="Q386" s="0" t="str">
        <f aca="false">IF(M386=0,"No Discount",IF(M386&lt;0.2,"Low (1-19%)",IF(M386&lt;0.4,"Medium (20-39%)","High (40%+)")))</f>
        <v>High (40%+)</v>
      </c>
      <c r="R386" s="0" t="str">
        <f aca="false">INDEX('Lookup Tables'!$B$2:$B$5,MATCH(F386,'Lookup Tables'!$A$2:$A$5,0))</f>
        <v>Manager C</v>
      </c>
    </row>
    <row r="387" customFormat="false" ht="15" hidden="false" customHeight="false" outlineLevel="0" collapsed="false">
      <c r="A387" s="0" t="s">
        <v>630</v>
      </c>
      <c r="B387" s="13" t="n">
        <v>42701</v>
      </c>
      <c r="C387" s="13" t="n">
        <v>42706</v>
      </c>
      <c r="D387" s="14" t="s">
        <v>69</v>
      </c>
      <c r="E387" s="14" t="s">
        <v>53</v>
      </c>
      <c r="F387" s="14" t="s">
        <v>54</v>
      </c>
      <c r="G387" s="14" t="s">
        <v>70</v>
      </c>
      <c r="H387" s="14" t="s">
        <v>80</v>
      </c>
      <c r="I387" s="14" t="s">
        <v>123</v>
      </c>
      <c r="J387" s="14" t="s">
        <v>632</v>
      </c>
      <c r="K387" s="15" t="n">
        <v>83.976</v>
      </c>
      <c r="L387" s="0" t="n">
        <v>3</v>
      </c>
      <c r="M387" s="16" t="n">
        <v>0.2</v>
      </c>
      <c r="N387" s="17" t="n">
        <v>-1.0497</v>
      </c>
      <c r="O387" s="0" t="str">
        <f aca="false">TEXT(B387,"YYYY-MM")</f>
        <v>2016-11</v>
      </c>
      <c r="P387" s="18" t="n">
        <f aca="false">IFERROR(N387/K387,0)</f>
        <v>-0.0125</v>
      </c>
      <c r="Q387" s="0" t="str">
        <f aca="false">IF(M387=0,"No Discount",IF(M387&lt;0.2,"Low (1-19%)",IF(M387&lt;0.4,"Medium (20-39%)","High (40%+)")))</f>
        <v>Medium (20-39%)</v>
      </c>
      <c r="R387" s="0" t="str">
        <f aca="false">INDEX('Lookup Tables'!$B$2:$B$5,MATCH(F387,'Lookup Tables'!$A$2:$A$5,0))</f>
        <v>Manager C</v>
      </c>
    </row>
    <row r="388" customFormat="false" ht="15" hidden="false" customHeight="false" outlineLevel="0" collapsed="false">
      <c r="A388" s="0" t="s">
        <v>633</v>
      </c>
      <c r="B388" s="13" t="n">
        <v>42707</v>
      </c>
      <c r="C388" s="13" t="n">
        <v>42711</v>
      </c>
      <c r="D388" s="14" t="s">
        <v>69</v>
      </c>
      <c r="E388" s="14" t="s">
        <v>62</v>
      </c>
      <c r="F388" s="14" t="s">
        <v>117</v>
      </c>
      <c r="G388" s="14" t="s">
        <v>118</v>
      </c>
      <c r="H388" s="14" t="s">
        <v>80</v>
      </c>
      <c r="I388" s="14" t="s">
        <v>345</v>
      </c>
      <c r="J388" s="14" t="s">
        <v>634</v>
      </c>
      <c r="K388" s="15" t="n">
        <v>482.34</v>
      </c>
      <c r="L388" s="0" t="n">
        <v>4</v>
      </c>
      <c r="M388" s="16" t="n">
        <v>0.7</v>
      </c>
      <c r="N388" s="17" t="n">
        <v>-337.638</v>
      </c>
      <c r="O388" s="0" t="str">
        <f aca="false">TEXT(B388,"YYYY-MM")</f>
        <v>2016-12</v>
      </c>
      <c r="P388" s="18" t="n">
        <f aca="false">IFERROR(N388/K388,0)</f>
        <v>-0.7</v>
      </c>
      <c r="Q388" s="0" t="str">
        <f aca="false">IF(M388=0,"No Discount",IF(M388&lt;0.2,"Low (1-19%)",IF(M388&lt;0.4,"Medium (20-39%)","High (40%+)")))</f>
        <v>High (40%+)</v>
      </c>
      <c r="R388" s="0" t="str">
        <f aca="false">INDEX('Lookup Tables'!$B$2:$B$5,MATCH(F388,'Lookup Tables'!$A$2:$A$5,0))</f>
        <v>Manager B</v>
      </c>
    </row>
    <row r="389" customFormat="false" ht="15" hidden="false" customHeight="false" outlineLevel="0" collapsed="false">
      <c r="A389" s="0" t="s">
        <v>633</v>
      </c>
      <c r="B389" s="13" t="n">
        <v>42707</v>
      </c>
      <c r="C389" s="13" t="n">
        <v>42711</v>
      </c>
      <c r="D389" s="14" t="s">
        <v>69</v>
      </c>
      <c r="E389" s="14" t="s">
        <v>62</v>
      </c>
      <c r="F389" s="14" t="s">
        <v>117</v>
      </c>
      <c r="G389" s="14" t="s">
        <v>118</v>
      </c>
      <c r="H389" s="14" t="s">
        <v>56</v>
      </c>
      <c r="I389" s="14" t="s">
        <v>76</v>
      </c>
      <c r="J389" s="14" t="s">
        <v>635</v>
      </c>
      <c r="K389" s="15" t="n">
        <v>2.96</v>
      </c>
      <c r="L389" s="0" t="n">
        <v>1</v>
      </c>
      <c r="M389" s="16" t="n">
        <v>0.2</v>
      </c>
      <c r="N389" s="17" t="n">
        <v>0.777</v>
      </c>
      <c r="O389" s="0" t="str">
        <f aca="false">TEXT(B389,"YYYY-MM")</f>
        <v>2016-12</v>
      </c>
      <c r="P389" s="18" t="n">
        <f aca="false">IFERROR(N389/K389,0)</f>
        <v>0.2625</v>
      </c>
      <c r="Q389" s="0" t="str">
        <f aca="false">IF(M389=0,"No Discount",IF(M389&lt;0.2,"Low (1-19%)",IF(M389&lt;0.4,"Medium (20-39%)","High (40%+)")))</f>
        <v>Medium (20-39%)</v>
      </c>
      <c r="R389" s="0" t="str">
        <f aca="false">INDEX('Lookup Tables'!$B$2:$B$5,MATCH(F389,'Lookup Tables'!$A$2:$A$5,0))</f>
        <v>Manager B</v>
      </c>
    </row>
    <row r="390" customFormat="false" ht="15" hidden="false" customHeight="false" outlineLevel="0" collapsed="false">
      <c r="A390" s="0" t="s">
        <v>636</v>
      </c>
      <c r="B390" s="13" t="n">
        <v>42332</v>
      </c>
      <c r="C390" s="13" t="n">
        <v>42334</v>
      </c>
      <c r="D390" s="14" t="s">
        <v>137</v>
      </c>
      <c r="E390" s="14" t="s">
        <v>53</v>
      </c>
      <c r="F390" s="14" t="s">
        <v>117</v>
      </c>
      <c r="G390" s="14" t="s">
        <v>269</v>
      </c>
      <c r="H390" s="14" t="s">
        <v>65</v>
      </c>
      <c r="I390" s="14" t="s">
        <v>78</v>
      </c>
      <c r="J390" s="14" t="s">
        <v>637</v>
      </c>
      <c r="K390" s="15" t="n">
        <v>2.624</v>
      </c>
      <c r="L390" s="0" t="n">
        <v>1</v>
      </c>
      <c r="M390" s="16" t="n">
        <v>0.2</v>
      </c>
      <c r="N390" s="17" t="n">
        <v>0.4264</v>
      </c>
      <c r="O390" s="0" t="str">
        <f aca="false">TEXT(B390,"YYYY-MM")</f>
        <v>2015-11</v>
      </c>
      <c r="P390" s="18" t="n">
        <f aca="false">IFERROR(N390/K390,0)</f>
        <v>0.1625</v>
      </c>
      <c r="Q390" s="0" t="str">
        <f aca="false">IF(M390=0,"No Discount",IF(M390&lt;0.2,"Low (1-19%)",IF(M390&lt;0.4,"Medium (20-39%)","High (40%+)")))</f>
        <v>Medium (20-39%)</v>
      </c>
      <c r="R390" s="0" t="str">
        <f aca="false">INDEX('Lookup Tables'!$B$2:$B$5,MATCH(F390,'Lookup Tables'!$A$2:$A$5,0))</f>
        <v>Manager B</v>
      </c>
    </row>
    <row r="391" customFormat="false" ht="15" hidden="false" customHeight="false" outlineLevel="0" collapsed="false">
      <c r="A391" s="0" t="s">
        <v>638</v>
      </c>
      <c r="B391" s="13" t="n">
        <v>43445</v>
      </c>
      <c r="C391" s="13" t="n">
        <v>43449</v>
      </c>
      <c r="D391" s="14" t="s">
        <v>69</v>
      </c>
      <c r="E391" s="14" t="s">
        <v>53</v>
      </c>
      <c r="F391" s="14" t="s">
        <v>117</v>
      </c>
      <c r="G391" s="14" t="s">
        <v>170</v>
      </c>
      <c r="H391" s="14" t="s">
        <v>65</v>
      </c>
      <c r="I391" s="14" t="s">
        <v>83</v>
      </c>
      <c r="J391" s="14" t="s">
        <v>639</v>
      </c>
      <c r="K391" s="15" t="n">
        <v>23.36</v>
      </c>
      <c r="L391" s="0" t="n">
        <v>4</v>
      </c>
      <c r="M391" s="16" t="n">
        <v>0.2</v>
      </c>
      <c r="N391" s="17" t="n">
        <v>7.884</v>
      </c>
      <c r="O391" s="0" t="str">
        <f aca="false">TEXT(B391,"YYYY-MM")</f>
        <v>2018-12</v>
      </c>
      <c r="P391" s="18" t="n">
        <f aca="false">IFERROR(N391/K391,0)</f>
        <v>0.3375</v>
      </c>
      <c r="Q391" s="0" t="str">
        <f aca="false">IF(M391=0,"No Discount",IF(M391&lt;0.2,"Low (1-19%)",IF(M391&lt;0.4,"Medium (20-39%)","High (40%+)")))</f>
        <v>Medium (20-39%)</v>
      </c>
      <c r="R391" s="0" t="str">
        <f aca="false">INDEX('Lookup Tables'!$B$2:$B$5,MATCH(F391,'Lookup Tables'!$A$2:$A$5,0))</f>
        <v>Manager B</v>
      </c>
    </row>
    <row r="392" customFormat="false" ht="15" hidden="false" customHeight="false" outlineLevel="0" collapsed="false">
      <c r="A392" s="0" t="s">
        <v>638</v>
      </c>
      <c r="B392" s="13" t="n">
        <v>43445</v>
      </c>
      <c r="C392" s="13" t="n">
        <v>43449</v>
      </c>
      <c r="D392" s="14" t="s">
        <v>69</v>
      </c>
      <c r="E392" s="14" t="s">
        <v>53</v>
      </c>
      <c r="F392" s="14" t="s">
        <v>117</v>
      </c>
      <c r="G392" s="14" t="s">
        <v>170</v>
      </c>
      <c r="H392" s="14" t="s">
        <v>80</v>
      </c>
      <c r="I392" s="14" t="s">
        <v>123</v>
      </c>
      <c r="J392" s="14" t="s">
        <v>225</v>
      </c>
      <c r="K392" s="15" t="n">
        <v>39.98</v>
      </c>
      <c r="L392" s="0" t="n">
        <v>2</v>
      </c>
      <c r="M392" s="16" t="n">
        <v>0</v>
      </c>
      <c r="N392" s="17" t="n">
        <v>13.5932</v>
      </c>
      <c r="O392" s="0" t="str">
        <f aca="false">TEXT(B392,"YYYY-MM")</f>
        <v>2018-12</v>
      </c>
      <c r="P392" s="18" t="n">
        <f aca="false">IFERROR(N392/K392,0)</f>
        <v>0.34</v>
      </c>
      <c r="Q392" s="0" t="str">
        <f aca="false">IF(M392=0,"No Discount",IF(M392&lt;0.2,"Low (1-19%)",IF(M392&lt;0.4,"Medium (20-39%)","High (40%+)")))</f>
        <v>No Discount</v>
      </c>
      <c r="R392" s="0" t="str">
        <f aca="false">INDEX('Lookup Tables'!$B$2:$B$5,MATCH(F392,'Lookup Tables'!$A$2:$A$5,0))</f>
        <v>Manager B</v>
      </c>
    </row>
    <row r="393" customFormat="false" ht="15" hidden="false" customHeight="false" outlineLevel="0" collapsed="false">
      <c r="A393" s="0" t="s">
        <v>640</v>
      </c>
      <c r="B393" s="13" t="n">
        <v>42268</v>
      </c>
      <c r="C393" s="13" t="n">
        <v>42270</v>
      </c>
      <c r="D393" s="14" t="s">
        <v>52</v>
      </c>
      <c r="E393" s="14" t="s">
        <v>53</v>
      </c>
      <c r="F393" s="14" t="s">
        <v>63</v>
      </c>
      <c r="G393" s="14" t="s">
        <v>94</v>
      </c>
      <c r="H393" s="14" t="s">
        <v>80</v>
      </c>
      <c r="I393" s="14" t="s">
        <v>81</v>
      </c>
      <c r="J393" s="14" t="s">
        <v>641</v>
      </c>
      <c r="K393" s="15" t="n">
        <v>246.384</v>
      </c>
      <c r="L393" s="0" t="n">
        <v>2</v>
      </c>
      <c r="M393" s="16" t="n">
        <v>0.2</v>
      </c>
      <c r="N393" s="17" t="n">
        <v>27.7182</v>
      </c>
      <c r="O393" s="0" t="str">
        <f aca="false">TEXT(B393,"YYYY-MM")</f>
        <v>2015-09</v>
      </c>
      <c r="P393" s="18" t="n">
        <f aca="false">IFERROR(N393/K393,0)</f>
        <v>0.1125</v>
      </c>
      <c r="Q393" s="0" t="str">
        <f aca="false">IF(M393=0,"No Discount",IF(M393&lt;0.2,"Low (1-19%)",IF(M393&lt;0.4,"Medium (20-39%)","High (40%+)")))</f>
        <v>Medium (20-39%)</v>
      </c>
      <c r="R393" s="0" t="str">
        <f aca="false">INDEX('Lookup Tables'!$B$2:$B$5,MATCH(F393,'Lookup Tables'!$A$2:$A$5,0))</f>
        <v>Manager D</v>
      </c>
    </row>
    <row r="394" customFormat="false" ht="15" hidden="false" customHeight="false" outlineLevel="0" collapsed="false">
      <c r="A394" s="0" t="s">
        <v>640</v>
      </c>
      <c r="B394" s="13" t="n">
        <v>42268</v>
      </c>
      <c r="C394" s="13" t="n">
        <v>42270</v>
      </c>
      <c r="D394" s="14" t="s">
        <v>52</v>
      </c>
      <c r="E394" s="14" t="s">
        <v>53</v>
      </c>
      <c r="F394" s="14" t="s">
        <v>63</v>
      </c>
      <c r="G394" s="14" t="s">
        <v>94</v>
      </c>
      <c r="H394" s="14" t="s">
        <v>80</v>
      </c>
      <c r="I394" s="14" t="s">
        <v>570</v>
      </c>
      <c r="J394" s="14" t="s">
        <v>642</v>
      </c>
      <c r="K394" s="15" t="n">
        <v>1799.97</v>
      </c>
      <c r="L394" s="0" t="n">
        <v>3</v>
      </c>
      <c r="M394" s="16" t="n">
        <v>0</v>
      </c>
      <c r="N394" s="17" t="n">
        <v>701.9883</v>
      </c>
      <c r="O394" s="0" t="str">
        <f aca="false">TEXT(B394,"YYYY-MM")</f>
        <v>2015-09</v>
      </c>
      <c r="P394" s="18" t="n">
        <f aca="false">IFERROR(N394/K394,0)</f>
        <v>0.39</v>
      </c>
      <c r="Q394" s="0" t="str">
        <f aca="false">IF(M394=0,"No Discount",IF(M394&lt;0.2,"Low (1-19%)",IF(M394&lt;0.4,"Medium (20-39%)","High (40%+)")))</f>
        <v>No Discount</v>
      </c>
      <c r="R394" s="0" t="str">
        <f aca="false">INDEX('Lookup Tables'!$B$2:$B$5,MATCH(F394,'Lookup Tables'!$A$2:$A$5,0))</f>
        <v>Manager D</v>
      </c>
    </row>
    <row r="395" customFormat="false" ht="15" hidden="false" customHeight="false" outlineLevel="0" collapsed="false">
      <c r="A395" s="0" t="s">
        <v>643</v>
      </c>
      <c r="B395" s="13" t="n">
        <v>42162</v>
      </c>
      <c r="C395" s="13" t="n">
        <v>42165</v>
      </c>
      <c r="D395" s="14" t="s">
        <v>52</v>
      </c>
      <c r="E395" s="14" t="s">
        <v>62</v>
      </c>
      <c r="F395" s="14" t="s">
        <v>98</v>
      </c>
      <c r="G395" s="14" t="s">
        <v>146</v>
      </c>
      <c r="H395" s="14" t="s">
        <v>65</v>
      </c>
      <c r="I395" s="14" t="s">
        <v>83</v>
      </c>
      <c r="J395" s="14" t="s">
        <v>644</v>
      </c>
      <c r="K395" s="15" t="n">
        <v>12.462</v>
      </c>
      <c r="L395" s="0" t="n">
        <v>3</v>
      </c>
      <c r="M395" s="16" t="n">
        <v>0.8</v>
      </c>
      <c r="N395" s="17" t="n">
        <v>-20.5623</v>
      </c>
      <c r="O395" s="0" t="str">
        <f aca="false">TEXT(B395,"YYYY-MM")</f>
        <v>2015-06</v>
      </c>
      <c r="P395" s="18" t="n">
        <f aca="false">IFERROR(N395/K395,0)</f>
        <v>-1.65</v>
      </c>
      <c r="Q395" s="0" t="str">
        <f aca="false">IF(M395=0,"No Discount",IF(M395&lt;0.2,"Low (1-19%)",IF(M395&lt;0.4,"Medium (20-39%)","High (40%+)")))</f>
        <v>High (40%+)</v>
      </c>
      <c r="R395" s="0" t="str">
        <f aca="false">INDEX('Lookup Tables'!$B$2:$B$5,MATCH(F395,'Lookup Tables'!$A$2:$A$5,0))</f>
        <v>Manager A</v>
      </c>
    </row>
    <row r="396" customFormat="false" ht="15" hidden="false" customHeight="false" outlineLevel="0" collapsed="false">
      <c r="A396" s="0" t="s">
        <v>645</v>
      </c>
      <c r="B396" s="13" t="n">
        <v>43281</v>
      </c>
      <c r="C396" s="13" t="n">
        <v>43286</v>
      </c>
      <c r="D396" s="14" t="s">
        <v>69</v>
      </c>
      <c r="E396" s="14" t="s">
        <v>97</v>
      </c>
      <c r="F396" s="14" t="s">
        <v>63</v>
      </c>
      <c r="G396" s="14" t="s">
        <v>646</v>
      </c>
      <c r="H396" s="14" t="s">
        <v>65</v>
      </c>
      <c r="I396" s="14" t="s">
        <v>83</v>
      </c>
      <c r="J396" s="14" t="s">
        <v>647</v>
      </c>
      <c r="K396" s="15" t="n">
        <v>75.792</v>
      </c>
      <c r="L396" s="0" t="n">
        <v>3</v>
      </c>
      <c r="M396" s="16" t="n">
        <v>0.2</v>
      </c>
      <c r="N396" s="17" t="n">
        <v>25.5798</v>
      </c>
      <c r="O396" s="0" t="str">
        <f aca="false">TEXT(B396,"YYYY-MM")</f>
        <v>2018-06</v>
      </c>
      <c r="P396" s="18" t="n">
        <f aca="false">IFERROR(N396/K396,0)</f>
        <v>0.3375</v>
      </c>
      <c r="Q396" s="0" t="str">
        <f aca="false">IF(M396=0,"No Discount",IF(M396&lt;0.2,"Low (1-19%)",IF(M396&lt;0.4,"Medium (20-39%)","High (40%+)")))</f>
        <v>Medium (20-39%)</v>
      </c>
      <c r="R396" s="0" t="str">
        <f aca="false">INDEX('Lookup Tables'!$B$2:$B$5,MATCH(F396,'Lookup Tables'!$A$2:$A$5,0))</f>
        <v>Manager D</v>
      </c>
    </row>
    <row r="397" customFormat="false" ht="15" hidden="false" customHeight="false" outlineLevel="0" collapsed="false">
      <c r="A397" s="0" t="s">
        <v>648</v>
      </c>
      <c r="B397" s="13" t="n">
        <v>43390</v>
      </c>
      <c r="C397" s="13" t="n">
        <v>43392</v>
      </c>
      <c r="D397" s="14" t="s">
        <v>52</v>
      </c>
      <c r="E397" s="14" t="s">
        <v>62</v>
      </c>
      <c r="F397" s="14" t="s">
        <v>117</v>
      </c>
      <c r="G397" s="14" t="s">
        <v>649</v>
      </c>
      <c r="H397" s="14" t="s">
        <v>65</v>
      </c>
      <c r="I397" s="14" t="s">
        <v>73</v>
      </c>
      <c r="J397" s="14" t="s">
        <v>650</v>
      </c>
      <c r="K397" s="15" t="n">
        <v>49.96</v>
      </c>
      <c r="L397" s="0" t="n">
        <v>2</v>
      </c>
      <c r="M397" s="16" t="n">
        <v>0</v>
      </c>
      <c r="N397" s="17" t="n">
        <v>9.4924</v>
      </c>
      <c r="O397" s="0" t="str">
        <f aca="false">TEXT(B397,"YYYY-MM")</f>
        <v>2018-10</v>
      </c>
      <c r="P397" s="18" t="n">
        <f aca="false">IFERROR(N397/K397,0)</f>
        <v>0.19</v>
      </c>
      <c r="Q397" s="0" t="str">
        <f aca="false">IF(M397=0,"No Discount",IF(M397&lt;0.2,"Low (1-19%)",IF(M397&lt;0.4,"Medium (20-39%)","High (40%+)")))</f>
        <v>No Discount</v>
      </c>
      <c r="R397" s="0" t="str">
        <f aca="false">INDEX('Lookup Tables'!$B$2:$B$5,MATCH(F397,'Lookup Tables'!$A$2:$A$5,0))</f>
        <v>Manager B</v>
      </c>
    </row>
    <row r="398" customFormat="false" ht="15" hidden="false" customHeight="false" outlineLevel="0" collapsed="false">
      <c r="A398" s="0" t="s">
        <v>648</v>
      </c>
      <c r="B398" s="13" t="n">
        <v>43390</v>
      </c>
      <c r="C398" s="13" t="n">
        <v>43392</v>
      </c>
      <c r="D398" s="14" t="s">
        <v>52</v>
      </c>
      <c r="E398" s="14" t="s">
        <v>62</v>
      </c>
      <c r="F398" s="14" t="s">
        <v>117</v>
      </c>
      <c r="G398" s="14" t="s">
        <v>649</v>
      </c>
      <c r="H398" s="14" t="s">
        <v>65</v>
      </c>
      <c r="I398" s="14" t="s">
        <v>91</v>
      </c>
      <c r="J398" s="14" t="s">
        <v>651</v>
      </c>
      <c r="K398" s="15" t="n">
        <v>12.96</v>
      </c>
      <c r="L398" s="0" t="n">
        <v>2</v>
      </c>
      <c r="M398" s="16" t="n">
        <v>0</v>
      </c>
      <c r="N398" s="17" t="n">
        <v>6.2208</v>
      </c>
      <c r="O398" s="0" t="str">
        <f aca="false">TEXT(B398,"YYYY-MM")</f>
        <v>2018-10</v>
      </c>
      <c r="P398" s="18" t="n">
        <f aca="false">IFERROR(N398/K398,0)</f>
        <v>0.48</v>
      </c>
      <c r="Q398" s="0" t="str">
        <f aca="false">IF(M398=0,"No Discount",IF(M398&lt;0.2,"Low (1-19%)",IF(M398&lt;0.4,"Medium (20-39%)","High (40%+)")))</f>
        <v>No Discount</v>
      </c>
      <c r="R398" s="0" t="str">
        <f aca="false">INDEX('Lookup Tables'!$B$2:$B$5,MATCH(F398,'Lookup Tables'!$A$2:$A$5,0))</f>
        <v>Manager B</v>
      </c>
    </row>
    <row r="399" customFormat="false" ht="15" hidden="false" customHeight="false" outlineLevel="0" collapsed="false">
      <c r="A399" s="0" t="s">
        <v>652</v>
      </c>
      <c r="B399" s="13" t="n">
        <v>42674</v>
      </c>
      <c r="C399" s="13" t="n">
        <v>42678</v>
      </c>
      <c r="D399" s="14" t="s">
        <v>69</v>
      </c>
      <c r="E399" s="14" t="s">
        <v>97</v>
      </c>
      <c r="F399" s="14" t="s">
        <v>98</v>
      </c>
      <c r="G399" s="14" t="s">
        <v>157</v>
      </c>
      <c r="H399" s="14" t="s">
        <v>65</v>
      </c>
      <c r="I399" s="14" t="s">
        <v>303</v>
      </c>
      <c r="J399" s="14" t="s">
        <v>653</v>
      </c>
      <c r="K399" s="15" t="n">
        <v>70.12</v>
      </c>
      <c r="L399" s="0" t="n">
        <v>4</v>
      </c>
      <c r="M399" s="16" t="n">
        <v>0</v>
      </c>
      <c r="N399" s="17" t="n">
        <v>21.036</v>
      </c>
      <c r="O399" s="0" t="str">
        <f aca="false">TEXT(B399,"YYYY-MM")</f>
        <v>2016-10</v>
      </c>
      <c r="P399" s="18" t="n">
        <f aca="false">IFERROR(N399/K399,0)</f>
        <v>0.3</v>
      </c>
      <c r="Q399" s="0" t="str">
        <f aca="false">IF(M399=0,"No Discount",IF(M399&lt;0.2,"Low (1-19%)",IF(M399&lt;0.4,"Medium (20-39%)","High (40%+)")))</f>
        <v>No Discount</v>
      </c>
      <c r="R399" s="0" t="str">
        <f aca="false">INDEX('Lookup Tables'!$B$2:$B$5,MATCH(F399,'Lookup Tables'!$A$2:$A$5,0))</f>
        <v>Manager A</v>
      </c>
    </row>
    <row r="400" customFormat="false" ht="15" hidden="false" customHeight="false" outlineLevel="0" collapsed="false">
      <c r="A400" s="0" t="s">
        <v>654</v>
      </c>
      <c r="B400" s="13" t="n">
        <v>42986</v>
      </c>
      <c r="C400" s="13" t="n">
        <v>42988</v>
      </c>
      <c r="D400" s="14" t="s">
        <v>52</v>
      </c>
      <c r="E400" s="14" t="s">
        <v>53</v>
      </c>
      <c r="F400" s="14" t="s">
        <v>98</v>
      </c>
      <c r="G400" s="14" t="s">
        <v>99</v>
      </c>
      <c r="H400" s="14" t="s">
        <v>65</v>
      </c>
      <c r="I400" s="14" t="s">
        <v>73</v>
      </c>
      <c r="J400" s="14" t="s">
        <v>655</v>
      </c>
      <c r="K400" s="15" t="n">
        <v>35.952</v>
      </c>
      <c r="L400" s="0" t="n">
        <v>3</v>
      </c>
      <c r="M400" s="16" t="n">
        <v>0.2</v>
      </c>
      <c r="N400" s="17" t="n">
        <v>3.5952</v>
      </c>
      <c r="O400" s="0" t="str">
        <f aca="false">TEXT(B400,"YYYY-MM")</f>
        <v>2017-09</v>
      </c>
      <c r="P400" s="18" t="n">
        <f aca="false">IFERROR(N400/K400,0)</f>
        <v>0.1</v>
      </c>
      <c r="Q400" s="0" t="str">
        <f aca="false">IF(M400=0,"No Discount",IF(M400&lt;0.2,"Low (1-19%)",IF(M400&lt;0.4,"Medium (20-39%)","High (40%+)")))</f>
        <v>Medium (20-39%)</v>
      </c>
      <c r="R400" s="0" t="str">
        <f aca="false">INDEX('Lookup Tables'!$B$2:$B$5,MATCH(F400,'Lookup Tables'!$A$2:$A$5,0))</f>
        <v>Manager A</v>
      </c>
    </row>
    <row r="401" customFormat="false" ht="15" hidden="false" customHeight="false" outlineLevel="0" collapsed="false">
      <c r="A401" s="0" t="s">
        <v>654</v>
      </c>
      <c r="B401" s="13" t="n">
        <v>42986</v>
      </c>
      <c r="C401" s="13" t="n">
        <v>42988</v>
      </c>
      <c r="D401" s="14" t="s">
        <v>52</v>
      </c>
      <c r="E401" s="14" t="s">
        <v>53</v>
      </c>
      <c r="F401" s="14" t="s">
        <v>98</v>
      </c>
      <c r="G401" s="14" t="s">
        <v>99</v>
      </c>
      <c r="H401" s="14" t="s">
        <v>56</v>
      </c>
      <c r="I401" s="14" t="s">
        <v>57</v>
      </c>
      <c r="J401" s="14" t="s">
        <v>126</v>
      </c>
      <c r="K401" s="15" t="n">
        <v>2396.2656</v>
      </c>
      <c r="L401" s="0" t="n">
        <v>4</v>
      </c>
      <c r="M401" s="16" t="n">
        <v>0.32</v>
      </c>
      <c r="N401" s="17" t="n">
        <v>-317.1528</v>
      </c>
      <c r="O401" s="0" t="str">
        <f aca="false">TEXT(B401,"YYYY-MM")</f>
        <v>2017-09</v>
      </c>
      <c r="P401" s="18" t="n">
        <f aca="false">IFERROR(N401/K401,0)</f>
        <v>-0.132352941176471</v>
      </c>
      <c r="Q401" s="0" t="str">
        <f aca="false">IF(M401=0,"No Discount",IF(M401&lt;0.2,"Low (1-19%)",IF(M401&lt;0.4,"Medium (20-39%)","High (40%+)")))</f>
        <v>Medium (20-39%)</v>
      </c>
      <c r="R401" s="0" t="str">
        <f aca="false">INDEX('Lookup Tables'!$B$2:$B$5,MATCH(F401,'Lookup Tables'!$A$2:$A$5,0))</f>
        <v>Manager A</v>
      </c>
    </row>
    <row r="402" customFormat="false" ht="15" hidden="false" customHeight="false" outlineLevel="0" collapsed="false">
      <c r="A402" s="0" t="s">
        <v>654</v>
      </c>
      <c r="B402" s="13" t="n">
        <v>42986</v>
      </c>
      <c r="C402" s="13" t="n">
        <v>42988</v>
      </c>
      <c r="D402" s="14" t="s">
        <v>52</v>
      </c>
      <c r="E402" s="14" t="s">
        <v>53</v>
      </c>
      <c r="F402" s="14" t="s">
        <v>98</v>
      </c>
      <c r="G402" s="14" t="s">
        <v>99</v>
      </c>
      <c r="H402" s="14" t="s">
        <v>65</v>
      </c>
      <c r="I402" s="14" t="s">
        <v>73</v>
      </c>
      <c r="J402" s="14" t="s">
        <v>656</v>
      </c>
      <c r="K402" s="15" t="n">
        <v>131.136</v>
      </c>
      <c r="L402" s="0" t="n">
        <v>4</v>
      </c>
      <c r="M402" s="16" t="n">
        <v>0.2</v>
      </c>
      <c r="N402" s="17" t="n">
        <v>-32.784</v>
      </c>
      <c r="O402" s="0" t="str">
        <f aca="false">TEXT(B402,"YYYY-MM")</f>
        <v>2017-09</v>
      </c>
      <c r="P402" s="18" t="n">
        <f aca="false">IFERROR(N402/K402,0)</f>
        <v>-0.25</v>
      </c>
      <c r="Q402" s="0" t="str">
        <f aca="false">IF(M402=0,"No Discount",IF(M402&lt;0.2,"Low (1-19%)",IF(M402&lt;0.4,"Medium (20-39%)","High (40%+)")))</f>
        <v>Medium (20-39%)</v>
      </c>
      <c r="R402" s="0" t="str">
        <f aca="false">INDEX('Lookup Tables'!$B$2:$B$5,MATCH(F402,'Lookup Tables'!$A$2:$A$5,0))</f>
        <v>Manager A</v>
      </c>
    </row>
    <row r="403" customFormat="false" ht="15" hidden="false" customHeight="false" outlineLevel="0" collapsed="false">
      <c r="A403" s="0" t="s">
        <v>654</v>
      </c>
      <c r="B403" s="13" t="n">
        <v>42986</v>
      </c>
      <c r="C403" s="13" t="n">
        <v>42988</v>
      </c>
      <c r="D403" s="14" t="s">
        <v>52</v>
      </c>
      <c r="E403" s="14" t="s">
        <v>53</v>
      </c>
      <c r="F403" s="14" t="s">
        <v>98</v>
      </c>
      <c r="G403" s="14" t="s">
        <v>99</v>
      </c>
      <c r="H403" s="14" t="s">
        <v>80</v>
      </c>
      <c r="I403" s="14" t="s">
        <v>123</v>
      </c>
      <c r="J403" s="14" t="s">
        <v>657</v>
      </c>
      <c r="K403" s="15" t="n">
        <v>57.584</v>
      </c>
      <c r="L403" s="0" t="n">
        <v>2</v>
      </c>
      <c r="M403" s="16" t="n">
        <v>0.2</v>
      </c>
      <c r="N403" s="17" t="n">
        <v>0.7198</v>
      </c>
      <c r="O403" s="0" t="str">
        <f aca="false">TEXT(B403,"YYYY-MM")</f>
        <v>2017-09</v>
      </c>
      <c r="P403" s="18" t="n">
        <f aca="false">IFERROR(N403/K403,0)</f>
        <v>0.0125</v>
      </c>
      <c r="Q403" s="0" t="str">
        <f aca="false">IF(M403=0,"No Discount",IF(M403&lt;0.2,"Low (1-19%)",IF(M403&lt;0.4,"Medium (20-39%)","High (40%+)")))</f>
        <v>Medium (20-39%)</v>
      </c>
      <c r="R403" s="0" t="str">
        <f aca="false">INDEX('Lookup Tables'!$B$2:$B$5,MATCH(F403,'Lookup Tables'!$A$2:$A$5,0))</f>
        <v>Manager A</v>
      </c>
    </row>
    <row r="404" customFormat="false" ht="15" hidden="false" customHeight="false" outlineLevel="0" collapsed="false">
      <c r="A404" s="0" t="s">
        <v>658</v>
      </c>
      <c r="B404" s="13" t="n">
        <v>42362</v>
      </c>
      <c r="C404" s="13" t="n">
        <v>42364</v>
      </c>
      <c r="D404" s="14" t="s">
        <v>137</v>
      </c>
      <c r="E404" s="14" t="s">
        <v>53</v>
      </c>
      <c r="F404" s="14" t="s">
        <v>54</v>
      </c>
      <c r="G404" s="14" t="s">
        <v>70</v>
      </c>
      <c r="H404" s="14" t="s">
        <v>65</v>
      </c>
      <c r="I404" s="14" t="s">
        <v>91</v>
      </c>
      <c r="J404" s="14" t="s">
        <v>659</v>
      </c>
      <c r="K404" s="15" t="n">
        <v>9.568</v>
      </c>
      <c r="L404" s="0" t="n">
        <v>2</v>
      </c>
      <c r="M404" s="16" t="n">
        <v>0.2</v>
      </c>
      <c r="N404" s="17" t="n">
        <v>3.4684</v>
      </c>
      <c r="O404" s="0" t="str">
        <f aca="false">TEXT(B404,"YYYY-MM")</f>
        <v>2015-12</v>
      </c>
      <c r="P404" s="18" t="n">
        <f aca="false">IFERROR(N404/K404,0)</f>
        <v>0.3625</v>
      </c>
      <c r="Q404" s="0" t="str">
        <f aca="false">IF(M404=0,"No Discount",IF(M404&lt;0.2,"Low (1-19%)",IF(M404&lt;0.4,"Medium (20-39%)","High (40%+)")))</f>
        <v>Medium (20-39%)</v>
      </c>
      <c r="R404" s="0" t="str">
        <f aca="false">INDEX('Lookup Tables'!$B$2:$B$5,MATCH(F404,'Lookup Tables'!$A$2:$A$5,0))</f>
        <v>Manager C</v>
      </c>
    </row>
    <row r="405" customFormat="false" ht="15" hidden="false" customHeight="false" outlineLevel="0" collapsed="false">
      <c r="A405" s="0" t="s">
        <v>660</v>
      </c>
      <c r="B405" s="13" t="n">
        <v>42110</v>
      </c>
      <c r="C405" s="13" t="n">
        <v>42114</v>
      </c>
      <c r="D405" s="14" t="s">
        <v>69</v>
      </c>
      <c r="E405" s="14" t="s">
        <v>62</v>
      </c>
      <c r="F405" s="14" t="s">
        <v>54</v>
      </c>
      <c r="G405" s="14" t="s">
        <v>90</v>
      </c>
      <c r="H405" s="14" t="s">
        <v>65</v>
      </c>
      <c r="I405" s="14" t="s">
        <v>78</v>
      </c>
      <c r="J405" s="14" t="s">
        <v>661</v>
      </c>
      <c r="K405" s="15" t="n">
        <v>39.072</v>
      </c>
      <c r="L405" s="0" t="n">
        <v>6</v>
      </c>
      <c r="M405" s="16" t="n">
        <v>0.2</v>
      </c>
      <c r="N405" s="17" t="n">
        <v>9.768</v>
      </c>
      <c r="O405" s="0" t="str">
        <f aca="false">TEXT(B405,"YYYY-MM")</f>
        <v>2015-04</v>
      </c>
      <c r="P405" s="18" t="n">
        <f aca="false">IFERROR(N405/K405,0)</f>
        <v>0.25</v>
      </c>
      <c r="Q405" s="0" t="str">
        <f aca="false">IF(M405=0,"No Discount",IF(M405&lt;0.2,"Low (1-19%)",IF(M405&lt;0.4,"Medium (20-39%)","High (40%+)")))</f>
        <v>Medium (20-39%)</v>
      </c>
      <c r="R405" s="0" t="str">
        <f aca="false">INDEX('Lookup Tables'!$B$2:$B$5,MATCH(F405,'Lookup Tables'!$A$2:$A$5,0))</f>
        <v>Manager C</v>
      </c>
    </row>
    <row r="406" customFormat="false" ht="15" hidden="false" customHeight="false" outlineLevel="0" collapsed="false">
      <c r="A406" s="0" t="s">
        <v>662</v>
      </c>
      <c r="B406" s="13" t="n">
        <v>43458</v>
      </c>
      <c r="C406" s="13" t="n">
        <v>43463</v>
      </c>
      <c r="D406" s="14" t="s">
        <v>69</v>
      </c>
      <c r="E406" s="14" t="s">
        <v>53</v>
      </c>
      <c r="F406" s="14" t="s">
        <v>117</v>
      </c>
      <c r="G406" s="14" t="s">
        <v>170</v>
      </c>
      <c r="H406" s="14" t="s">
        <v>65</v>
      </c>
      <c r="I406" s="14" t="s">
        <v>85</v>
      </c>
      <c r="J406" s="14" t="s">
        <v>663</v>
      </c>
      <c r="K406" s="15" t="n">
        <v>35.91</v>
      </c>
      <c r="L406" s="0" t="n">
        <v>3</v>
      </c>
      <c r="M406" s="16" t="n">
        <v>0</v>
      </c>
      <c r="N406" s="17" t="n">
        <v>9.6957</v>
      </c>
      <c r="O406" s="0" t="str">
        <f aca="false">TEXT(B406,"YYYY-MM")</f>
        <v>2018-12</v>
      </c>
      <c r="P406" s="18" t="n">
        <f aca="false">IFERROR(N406/K406,0)</f>
        <v>0.27</v>
      </c>
      <c r="Q406" s="0" t="str">
        <f aca="false">IF(M406=0,"No Discount",IF(M406&lt;0.2,"Low (1-19%)",IF(M406&lt;0.4,"Medium (20-39%)","High (40%+)")))</f>
        <v>No Discount</v>
      </c>
      <c r="R406" s="0" t="str">
        <f aca="false">INDEX('Lookup Tables'!$B$2:$B$5,MATCH(F406,'Lookup Tables'!$A$2:$A$5,0))</f>
        <v>Manager B</v>
      </c>
    </row>
    <row r="407" customFormat="false" ht="15" hidden="false" customHeight="false" outlineLevel="0" collapsed="false">
      <c r="A407" s="0" t="s">
        <v>664</v>
      </c>
      <c r="B407" s="13" t="n">
        <v>43442</v>
      </c>
      <c r="C407" s="13" t="n">
        <v>43446</v>
      </c>
      <c r="D407" s="14" t="s">
        <v>69</v>
      </c>
      <c r="E407" s="14" t="s">
        <v>53</v>
      </c>
      <c r="F407" s="14" t="s">
        <v>63</v>
      </c>
      <c r="G407" s="14" t="s">
        <v>64</v>
      </c>
      <c r="H407" s="14" t="s">
        <v>80</v>
      </c>
      <c r="I407" s="14" t="s">
        <v>123</v>
      </c>
      <c r="J407" s="14" t="s">
        <v>657</v>
      </c>
      <c r="K407" s="15" t="n">
        <v>179.95</v>
      </c>
      <c r="L407" s="0" t="n">
        <v>5</v>
      </c>
      <c r="M407" s="16" t="n">
        <v>0</v>
      </c>
      <c r="N407" s="17" t="n">
        <v>37.7895</v>
      </c>
      <c r="O407" s="0" t="str">
        <f aca="false">TEXT(B407,"YYYY-MM")</f>
        <v>2018-12</v>
      </c>
      <c r="P407" s="18" t="n">
        <f aca="false">IFERROR(N407/K407,0)</f>
        <v>0.21</v>
      </c>
      <c r="Q407" s="0" t="str">
        <f aca="false">IF(M407=0,"No Discount",IF(M407&lt;0.2,"Low (1-19%)",IF(M407&lt;0.4,"Medium (20-39%)","High (40%+)")))</f>
        <v>No Discount</v>
      </c>
      <c r="R407" s="0" t="str">
        <f aca="false">INDEX('Lookup Tables'!$B$2:$B$5,MATCH(F407,'Lookup Tables'!$A$2:$A$5,0))</f>
        <v>Manager D</v>
      </c>
    </row>
    <row r="408" customFormat="false" ht="15" hidden="false" customHeight="false" outlineLevel="0" collapsed="false">
      <c r="A408" s="0" t="s">
        <v>664</v>
      </c>
      <c r="B408" s="13" t="n">
        <v>43442</v>
      </c>
      <c r="C408" s="13" t="n">
        <v>43446</v>
      </c>
      <c r="D408" s="14" t="s">
        <v>69</v>
      </c>
      <c r="E408" s="14" t="s">
        <v>53</v>
      </c>
      <c r="F408" s="14" t="s">
        <v>63</v>
      </c>
      <c r="G408" s="14" t="s">
        <v>64</v>
      </c>
      <c r="H408" s="14" t="s">
        <v>80</v>
      </c>
      <c r="I408" s="14" t="s">
        <v>570</v>
      </c>
      <c r="J408" s="14" t="s">
        <v>665</v>
      </c>
      <c r="K408" s="15" t="n">
        <v>1199.976</v>
      </c>
      <c r="L408" s="0" t="n">
        <v>3</v>
      </c>
      <c r="M408" s="16" t="n">
        <v>0.2</v>
      </c>
      <c r="N408" s="17" t="n">
        <v>434.9913</v>
      </c>
      <c r="O408" s="0" t="str">
        <f aca="false">TEXT(B408,"YYYY-MM")</f>
        <v>2018-12</v>
      </c>
      <c r="P408" s="18" t="n">
        <f aca="false">IFERROR(N408/K408,0)</f>
        <v>0.3625</v>
      </c>
      <c r="Q408" s="0" t="str">
        <f aca="false">IF(M408=0,"No Discount",IF(M408&lt;0.2,"Low (1-19%)",IF(M408&lt;0.4,"Medium (20-39%)","High (40%+)")))</f>
        <v>Medium (20-39%)</v>
      </c>
      <c r="R408" s="0" t="str">
        <f aca="false">INDEX('Lookup Tables'!$B$2:$B$5,MATCH(F408,'Lookup Tables'!$A$2:$A$5,0))</f>
        <v>Manager D</v>
      </c>
    </row>
    <row r="409" customFormat="false" ht="15" hidden="false" customHeight="false" outlineLevel="0" collapsed="false">
      <c r="A409" s="0" t="s">
        <v>664</v>
      </c>
      <c r="B409" s="13" t="n">
        <v>43442</v>
      </c>
      <c r="C409" s="13" t="n">
        <v>43446</v>
      </c>
      <c r="D409" s="14" t="s">
        <v>69</v>
      </c>
      <c r="E409" s="14" t="s">
        <v>53</v>
      </c>
      <c r="F409" s="14" t="s">
        <v>63</v>
      </c>
      <c r="G409" s="14" t="s">
        <v>64</v>
      </c>
      <c r="H409" s="14" t="s">
        <v>65</v>
      </c>
      <c r="I409" s="14" t="s">
        <v>91</v>
      </c>
      <c r="J409" s="14" t="s">
        <v>666</v>
      </c>
      <c r="K409" s="15" t="n">
        <v>27.15</v>
      </c>
      <c r="L409" s="0" t="n">
        <v>5</v>
      </c>
      <c r="M409" s="16" t="n">
        <v>0</v>
      </c>
      <c r="N409" s="17" t="n">
        <v>13.3035</v>
      </c>
      <c r="O409" s="0" t="str">
        <f aca="false">TEXT(B409,"YYYY-MM")</f>
        <v>2018-12</v>
      </c>
      <c r="P409" s="18" t="n">
        <f aca="false">IFERROR(N409/K409,0)</f>
        <v>0.49</v>
      </c>
      <c r="Q409" s="0" t="str">
        <f aca="false">IF(M409=0,"No Discount",IF(M409&lt;0.2,"Low (1-19%)",IF(M409&lt;0.4,"Medium (20-39%)","High (40%+)")))</f>
        <v>No Discount</v>
      </c>
      <c r="R409" s="0" t="str">
        <f aca="false">INDEX('Lookup Tables'!$B$2:$B$5,MATCH(F409,'Lookup Tables'!$A$2:$A$5,0))</f>
        <v>Manager D</v>
      </c>
    </row>
    <row r="410" customFormat="false" ht="15" hidden="false" customHeight="false" outlineLevel="0" collapsed="false">
      <c r="A410" s="0" t="s">
        <v>664</v>
      </c>
      <c r="B410" s="13" t="n">
        <v>43442</v>
      </c>
      <c r="C410" s="13" t="n">
        <v>43446</v>
      </c>
      <c r="D410" s="14" t="s">
        <v>69</v>
      </c>
      <c r="E410" s="14" t="s">
        <v>53</v>
      </c>
      <c r="F410" s="14" t="s">
        <v>63</v>
      </c>
      <c r="G410" s="14" t="s">
        <v>64</v>
      </c>
      <c r="H410" s="14" t="s">
        <v>56</v>
      </c>
      <c r="I410" s="14" t="s">
        <v>71</v>
      </c>
      <c r="J410" s="14" t="s">
        <v>667</v>
      </c>
      <c r="K410" s="15" t="n">
        <v>1004.024</v>
      </c>
      <c r="L410" s="0" t="n">
        <v>7</v>
      </c>
      <c r="M410" s="16" t="n">
        <v>0.2</v>
      </c>
      <c r="N410" s="17" t="n">
        <v>-112.9527</v>
      </c>
      <c r="O410" s="0" t="str">
        <f aca="false">TEXT(B410,"YYYY-MM")</f>
        <v>2018-12</v>
      </c>
      <c r="P410" s="18" t="n">
        <f aca="false">IFERROR(N410/K410,0)</f>
        <v>-0.1125</v>
      </c>
      <c r="Q410" s="0" t="str">
        <f aca="false">IF(M410=0,"No Discount",IF(M410&lt;0.2,"Low (1-19%)",IF(M410&lt;0.4,"Medium (20-39%)","High (40%+)")))</f>
        <v>Medium (20-39%)</v>
      </c>
      <c r="R410" s="0" t="str">
        <f aca="false">INDEX('Lookup Tables'!$B$2:$B$5,MATCH(F410,'Lookup Tables'!$A$2:$A$5,0))</f>
        <v>Manager D</v>
      </c>
    </row>
    <row r="411" customFormat="false" ht="15" hidden="false" customHeight="false" outlineLevel="0" collapsed="false">
      <c r="A411" s="0" t="s">
        <v>664</v>
      </c>
      <c r="B411" s="13" t="n">
        <v>43442</v>
      </c>
      <c r="C411" s="13" t="n">
        <v>43446</v>
      </c>
      <c r="D411" s="14" t="s">
        <v>69</v>
      </c>
      <c r="E411" s="14" t="s">
        <v>53</v>
      </c>
      <c r="F411" s="14" t="s">
        <v>63</v>
      </c>
      <c r="G411" s="14" t="s">
        <v>64</v>
      </c>
      <c r="H411" s="14" t="s">
        <v>65</v>
      </c>
      <c r="I411" s="14" t="s">
        <v>91</v>
      </c>
      <c r="J411" s="14" t="s">
        <v>668</v>
      </c>
      <c r="K411" s="15" t="n">
        <v>9.68</v>
      </c>
      <c r="L411" s="0" t="n">
        <v>1</v>
      </c>
      <c r="M411" s="16" t="n">
        <v>0</v>
      </c>
      <c r="N411" s="17" t="n">
        <v>4.6464</v>
      </c>
      <c r="O411" s="0" t="str">
        <f aca="false">TEXT(B411,"YYYY-MM")</f>
        <v>2018-12</v>
      </c>
      <c r="P411" s="18" t="n">
        <f aca="false">IFERROR(N411/K411,0)</f>
        <v>0.48</v>
      </c>
      <c r="Q411" s="0" t="str">
        <f aca="false">IF(M411=0,"No Discount",IF(M411&lt;0.2,"Low (1-19%)",IF(M411&lt;0.4,"Medium (20-39%)","High (40%+)")))</f>
        <v>No Discount</v>
      </c>
      <c r="R411" s="0" t="str">
        <f aca="false">INDEX('Lookup Tables'!$B$2:$B$5,MATCH(F411,'Lookup Tables'!$A$2:$A$5,0))</f>
        <v>Manager D</v>
      </c>
    </row>
    <row r="412" customFormat="false" ht="15" hidden="false" customHeight="false" outlineLevel="0" collapsed="false">
      <c r="A412" s="0" t="s">
        <v>664</v>
      </c>
      <c r="B412" s="13" t="n">
        <v>43442</v>
      </c>
      <c r="C412" s="13" t="n">
        <v>43446</v>
      </c>
      <c r="D412" s="14" t="s">
        <v>69</v>
      </c>
      <c r="E412" s="14" t="s">
        <v>53</v>
      </c>
      <c r="F412" s="14" t="s">
        <v>63</v>
      </c>
      <c r="G412" s="14" t="s">
        <v>64</v>
      </c>
      <c r="H412" s="14" t="s">
        <v>65</v>
      </c>
      <c r="I412" s="14" t="s">
        <v>66</v>
      </c>
      <c r="J412" s="14" t="s">
        <v>669</v>
      </c>
      <c r="K412" s="15" t="n">
        <v>28.35</v>
      </c>
      <c r="L412" s="0" t="n">
        <v>9</v>
      </c>
      <c r="M412" s="16" t="n">
        <v>0</v>
      </c>
      <c r="N412" s="17" t="n">
        <v>13.608</v>
      </c>
      <c r="O412" s="0" t="str">
        <f aca="false">TEXT(B412,"YYYY-MM")</f>
        <v>2018-12</v>
      </c>
      <c r="P412" s="18" t="n">
        <f aca="false">IFERROR(N412/K412,0)</f>
        <v>0.48</v>
      </c>
      <c r="Q412" s="0" t="str">
        <f aca="false">IF(M412=0,"No Discount",IF(M412&lt;0.2,"Low (1-19%)",IF(M412&lt;0.4,"Medium (20-39%)","High (40%+)")))</f>
        <v>No Discount</v>
      </c>
      <c r="R412" s="0" t="str">
        <f aca="false">INDEX('Lookup Tables'!$B$2:$B$5,MATCH(F412,'Lookup Tables'!$A$2:$A$5,0))</f>
        <v>Manager D</v>
      </c>
    </row>
    <row r="413" customFormat="false" ht="15" hidden="false" customHeight="false" outlineLevel="0" collapsed="false">
      <c r="A413" s="0" t="s">
        <v>664</v>
      </c>
      <c r="B413" s="13" t="n">
        <v>43442</v>
      </c>
      <c r="C413" s="13" t="n">
        <v>43446</v>
      </c>
      <c r="D413" s="14" t="s">
        <v>69</v>
      </c>
      <c r="E413" s="14" t="s">
        <v>53</v>
      </c>
      <c r="F413" s="14" t="s">
        <v>63</v>
      </c>
      <c r="G413" s="14" t="s">
        <v>64</v>
      </c>
      <c r="H413" s="14" t="s">
        <v>65</v>
      </c>
      <c r="I413" s="14" t="s">
        <v>91</v>
      </c>
      <c r="J413" s="14" t="s">
        <v>670</v>
      </c>
      <c r="K413" s="15" t="n">
        <v>55.98</v>
      </c>
      <c r="L413" s="0" t="n">
        <v>1</v>
      </c>
      <c r="M413" s="16" t="n">
        <v>0</v>
      </c>
      <c r="N413" s="17" t="n">
        <v>27.4302</v>
      </c>
      <c r="O413" s="0" t="str">
        <f aca="false">TEXT(B413,"YYYY-MM")</f>
        <v>2018-12</v>
      </c>
      <c r="P413" s="18" t="n">
        <f aca="false">IFERROR(N413/K413,0)</f>
        <v>0.49</v>
      </c>
      <c r="Q413" s="0" t="str">
        <f aca="false">IF(M413=0,"No Discount",IF(M413&lt;0.2,"Low (1-19%)",IF(M413&lt;0.4,"Medium (20-39%)","High (40%+)")))</f>
        <v>No Discount</v>
      </c>
      <c r="R413" s="0" t="str">
        <f aca="false">INDEX('Lookup Tables'!$B$2:$B$5,MATCH(F413,'Lookup Tables'!$A$2:$A$5,0))</f>
        <v>Manager D</v>
      </c>
    </row>
    <row r="414" customFormat="false" ht="15" hidden="false" customHeight="false" outlineLevel="0" collapsed="false">
      <c r="A414" s="0" t="s">
        <v>664</v>
      </c>
      <c r="B414" s="13" t="n">
        <v>43442</v>
      </c>
      <c r="C414" s="13" t="n">
        <v>43446</v>
      </c>
      <c r="D414" s="14" t="s">
        <v>69</v>
      </c>
      <c r="E414" s="14" t="s">
        <v>53</v>
      </c>
      <c r="F414" s="14" t="s">
        <v>63</v>
      </c>
      <c r="G414" s="14" t="s">
        <v>64</v>
      </c>
      <c r="H414" s="14" t="s">
        <v>56</v>
      </c>
      <c r="I414" s="14" t="s">
        <v>57</v>
      </c>
      <c r="J414" s="14" t="s">
        <v>671</v>
      </c>
      <c r="K414" s="15" t="n">
        <v>1336.829</v>
      </c>
      <c r="L414" s="0" t="n">
        <v>13</v>
      </c>
      <c r="M414" s="16" t="n">
        <v>0.15</v>
      </c>
      <c r="N414" s="17" t="n">
        <v>31.4548</v>
      </c>
      <c r="O414" s="0" t="str">
        <f aca="false">TEXT(B414,"YYYY-MM")</f>
        <v>2018-12</v>
      </c>
      <c r="P414" s="18" t="n">
        <f aca="false">IFERROR(N414/K414,0)</f>
        <v>0.0235294117647059</v>
      </c>
      <c r="Q414" s="0" t="str">
        <f aca="false">IF(M414=0,"No Discount",IF(M414&lt;0.2,"Low (1-19%)",IF(M414&lt;0.4,"Medium (20-39%)","High (40%+)")))</f>
        <v>Low (1-19%)</v>
      </c>
      <c r="R414" s="0" t="str">
        <f aca="false">INDEX('Lookup Tables'!$B$2:$B$5,MATCH(F414,'Lookup Tables'!$A$2:$A$5,0))</f>
        <v>Manager D</v>
      </c>
    </row>
    <row r="415" customFormat="false" ht="15" hidden="false" customHeight="false" outlineLevel="0" collapsed="false">
      <c r="A415" s="0" t="s">
        <v>664</v>
      </c>
      <c r="B415" s="13" t="n">
        <v>43442</v>
      </c>
      <c r="C415" s="13" t="n">
        <v>43446</v>
      </c>
      <c r="D415" s="14" t="s">
        <v>69</v>
      </c>
      <c r="E415" s="14" t="s">
        <v>53</v>
      </c>
      <c r="F415" s="14" t="s">
        <v>63</v>
      </c>
      <c r="G415" s="14" t="s">
        <v>64</v>
      </c>
      <c r="H415" s="14" t="s">
        <v>56</v>
      </c>
      <c r="I415" s="14" t="s">
        <v>59</v>
      </c>
      <c r="J415" s="14" t="s">
        <v>672</v>
      </c>
      <c r="K415" s="15" t="n">
        <v>113.568</v>
      </c>
      <c r="L415" s="0" t="n">
        <v>2</v>
      </c>
      <c r="M415" s="16" t="n">
        <v>0.2</v>
      </c>
      <c r="N415" s="17" t="n">
        <v>-18.4548</v>
      </c>
      <c r="O415" s="0" t="str">
        <f aca="false">TEXT(B415,"YYYY-MM")</f>
        <v>2018-12</v>
      </c>
      <c r="P415" s="18" t="n">
        <f aca="false">IFERROR(N415/K415,0)</f>
        <v>-0.1625</v>
      </c>
      <c r="Q415" s="0" t="str">
        <f aca="false">IF(M415=0,"No Discount",IF(M415&lt;0.2,"Low (1-19%)",IF(M415&lt;0.4,"Medium (20-39%)","High (40%+)")))</f>
        <v>Medium (20-39%)</v>
      </c>
      <c r="R415" s="0" t="str">
        <f aca="false">INDEX('Lookup Tables'!$B$2:$B$5,MATCH(F415,'Lookup Tables'!$A$2:$A$5,0))</f>
        <v>Manager D</v>
      </c>
    </row>
    <row r="416" customFormat="false" ht="15" hidden="false" customHeight="false" outlineLevel="0" collapsed="false">
      <c r="A416" s="0" t="s">
        <v>673</v>
      </c>
      <c r="B416" s="13" t="n">
        <v>43407</v>
      </c>
      <c r="C416" s="13" t="n">
        <v>43411</v>
      </c>
      <c r="D416" s="14" t="s">
        <v>69</v>
      </c>
      <c r="E416" s="14" t="s">
        <v>62</v>
      </c>
      <c r="F416" s="14" t="s">
        <v>63</v>
      </c>
      <c r="G416" s="14" t="s">
        <v>94</v>
      </c>
      <c r="H416" s="14" t="s">
        <v>65</v>
      </c>
      <c r="I416" s="14" t="s">
        <v>91</v>
      </c>
      <c r="J416" s="14" t="s">
        <v>674</v>
      </c>
      <c r="K416" s="15" t="n">
        <v>139.86</v>
      </c>
      <c r="L416" s="0" t="n">
        <v>7</v>
      </c>
      <c r="M416" s="16" t="n">
        <v>0</v>
      </c>
      <c r="N416" s="17" t="n">
        <v>65.7342</v>
      </c>
      <c r="O416" s="0" t="str">
        <f aca="false">TEXT(B416,"YYYY-MM")</f>
        <v>2018-11</v>
      </c>
      <c r="P416" s="18" t="n">
        <f aca="false">IFERROR(N416/K416,0)</f>
        <v>0.47</v>
      </c>
      <c r="Q416" s="0" t="str">
        <f aca="false">IF(M416=0,"No Discount",IF(M416&lt;0.2,"Low (1-19%)",IF(M416&lt;0.4,"Medium (20-39%)","High (40%+)")))</f>
        <v>No Discount</v>
      </c>
      <c r="R416" s="0" t="str">
        <f aca="false">INDEX('Lookup Tables'!$B$2:$B$5,MATCH(F416,'Lookup Tables'!$A$2:$A$5,0))</f>
        <v>Manager D</v>
      </c>
    </row>
    <row r="417" customFormat="false" ht="15" hidden="false" customHeight="false" outlineLevel="0" collapsed="false">
      <c r="A417" s="0" t="s">
        <v>673</v>
      </c>
      <c r="B417" s="13" t="n">
        <v>43407</v>
      </c>
      <c r="C417" s="13" t="n">
        <v>43411</v>
      </c>
      <c r="D417" s="14" t="s">
        <v>69</v>
      </c>
      <c r="E417" s="14" t="s">
        <v>62</v>
      </c>
      <c r="F417" s="14" t="s">
        <v>63</v>
      </c>
      <c r="G417" s="14" t="s">
        <v>94</v>
      </c>
      <c r="H417" s="14" t="s">
        <v>56</v>
      </c>
      <c r="I417" s="14" t="s">
        <v>59</v>
      </c>
      <c r="J417" s="14" t="s">
        <v>515</v>
      </c>
      <c r="K417" s="15" t="n">
        <v>307.136</v>
      </c>
      <c r="L417" s="0" t="n">
        <v>4</v>
      </c>
      <c r="M417" s="16" t="n">
        <v>0.2</v>
      </c>
      <c r="N417" s="17" t="n">
        <v>26.8744</v>
      </c>
      <c r="O417" s="0" t="str">
        <f aca="false">TEXT(B417,"YYYY-MM")</f>
        <v>2018-11</v>
      </c>
      <c r="P417" s="18" t="n">
        <f aca="false">IFERROR(N417/K417,0)</f>
        <v>0.0875</v>
      </c>
      <c r="Q417" s="0" t="str">
        <f aca="false">IF(M417=0,"No Discount",IF(M417&lt;0.2,"Low (1-19%)",IF(M417&lt;0.4,"Medium (20-39%)","High (40%+)")))</f>
        <v>Medium (20-39%)</v>
      </c>
      <c r="R417" s="0" t="str">
        <f aca="false">INDEX('Lookup Tables'!$B$2:$B$5,MATCH(F417,'Lookup Tables'!$A$2:$A$5,0))</f>
        <v>Manager D</v>
      </c>
    </row>
    <row r="418" customFormat="false" ht="15" hidden="false" customHeight="false" outlineLevel="0" collapsed="false">
      <c r="A418" s="0" t="s">
        <v>675</v>
      </c>
      <c r="B418" s="13" t="n">
        <v>43275</v>
      </c>
      <c r="C418" s="13" t="n">
        <v>43279</v>
      </c>
      <c r="D418" s="14" t="s">
        <v>69</v>
      </c>
      <c r="E418" s="14" t="s">
        <v>53</v>
      </c>
      <c r="F418" s="14" t="s">
        <v>63</v>
      </c>
      <c r="G418" s="14" t="s">
        <v>64</v>
      </c>
      <c r="H418" s="14" t="s">
        <v>65</v>
      </c>
      <c r="I418" s="14" t="s">
        <v>78</v>
      </c>
      <c r="J418" s="14" t="s">
        <v>676</v>
      </c>
      <c r="K418" s="15" t="n">
        <v>95.92</v>
      </c>
      <c r="L418" s="0" t="n">
        <v>8</v>
      </c>
      <c r="M418" s="16" t="n">
        <v>0</v>
      </c>
      <c r="N418" s="17" t="n">
        <v>25.8984</v>
      </c>
      <c r="O418" s="0" t="str">
        <f aca="false">TEXT(B418,"YYYY-MM")</f>
        <v>2018-06</v>
      </c>
      <c r="P418" s="18" t="n">
        <f aca="false">IFERROR(N418/K418,0)</f>
        <v>0.27</v>
      </c>
      <c r="Q418" s="0" t="str">
        <f aca="false">IF(M418=0,"No Discount",IF(M418&lt;0.2,"Low (1-19%)",IF(M418&lt;0.4,"Medium (20-39%)","High (40%+)")))</f>
        <v>No Discount</v>
      </c>
      <c r="R418" s="0" t="str">
        <f aca="false">INDEX('Lookup Tables'!$B$2:$B$5,MATCH(F418,'Lookup Tables'!$A$2:$A$5,0))</f>
        <v>Manager D</v>
      </c>
    </row>
    <row r="419" customFormat="false" ht="15" hidden="false" customHeight="false" outlineLevel="0" collapsed="false">
      <c r="A419" s="0" t="s">
        <v>677</v>
      </c>
      <c r="B419" s="13" t="n">
        <v>42839</v>
      </c>
      <c r="C419" s="13" t="n">
        <v>42843</v>
      </c>
      <c r="D419" s="14" t="s">
        <v>69</v>
      </c>
      <c r="E419" s="14" t="s">
        <v>53</v>
      </c>
      <c r="F419" s="14" t="s">
        <v>63</v>
      </c>
      <c r="G419" s="14" t="s">
        <v>64</v>
      </c>
      <c r="H419" s="14" t="s">
        <v>56</v>
      </c>
      <c r="I419" s="14" t="s">
        <v>59</v>
      </c>
      <c r="J419" s="14" t="s">
        <v>678</v>
      </c>
      <c r="K419" s="15" t="n">
        <v>383.8</v>
      </c>
      <c r="L419" s="0" t="n">
        <v>5</v>
      </c>
      <c r="M419" s="16" t="n">
        <v>0.2</v>
      </c>
      <c r="N419" s="17" t="n">
        <v>38.38</v>
      </c>
      <c r="O419" s="0" t="str">
        <f aca="false">TEXT(B419,"YYYY-MM")</f>
        <v>2017-04</v>
      </c>
      <c r="P419" s="18" t="n">
        <f aca="false">IFERROR(N419/K419,0)</f>
        <v>0.1</v>
      </c>
      <c r="Q419" s="0" t="str">
        <f aca="false">IF(M419=0,"No Discount",IF(M419&lt;0.2,"Low (1-19%)",IF(M419&lt;0.4,"Medium (20-39%)","High (40%+)")))</f>
        <v>Medium (20-39%)</v>
      </c>
      <c r="R419" s="0" t="str">
        <f aca="false">INDEX('Lookup Tables'!$B$2:$B$5,MATCH(F419,'Lookup Tables'!$A$2:$A$5,0))</f>
        <v>Manager D</v>
      </c>
    </row>
    <row r="420" customFormat="false" ht="15" hidden="false" customHeight="false" outlineLevel="0" collapsed="false">
      <c r="A420" s="0" t="s">
        <v>679</v>
      </c>
      <c r="B420" s="13" t="n">
        <v>43410</v>
      </c>
      <c r="C420" s="13" t="n">
        <v>43414</v>
      </c>
      <c r="D420" s="14" t="s">
        <v>69</v>
      </c>
      <c r="E420" s="14" t="s">
        <v>62</v>
      </c>
      <c r="F420" s="14" t="s">
        <v>54</v>
      </c>
      <c r="G420" s="14" t="s">
        <v>55</v>
      </c>
      <c r="H420" s="14" t="s">
        <v>65</v>
      </c>
      <c r="I420" s="14" t="s">
        <v>91</v>
      </c>
      <c r="J420" s="14" t="s">
        <v>680</v>
      </c>
      <c r="K420" s="15" t="n">
        <v>5.78</v>
      </c>
      <c r="L420" s="0" t="n">
        <v>1</v>
      </c>
      <c r="M420" s="16" t="n">
        <v>0</v>
      </c>
      <c r="N420" s="17" t="n">
        <v>2.8322</v>
      </c>
      <c r="O420" s="0" t="str">
        <f aca="false">TEXT(B420,"YYYY-MM")</f>
        <v>2018-11</v>
      </c>
      <c r="P420" s="18" t="n">
        <f aca="false">IFERROR(N420/K420,0)</f>
        <v>0.49</v>
      </c>
      <c r="Q420" s="0" t="str">
        <f aca="false">IF(M420=0,"No Discount",IF(M420&lt;0.2,"Low (1-19%)",IF(M420&lt;0.4,"Medium (20-39%)","High (40%+)")))</f>
        <v>No Discount</v>
      </c>
      <c r="R420" s="0" t="str">
        <f aca="false">INDEX('Lookup Tables'!$B$2:$B$5,MATCH(F420,'Lookup Tables'!$A$2:$A$5,0))</f>
        <v>Manager C</v>
      </c>
    </row>
    <row r="421" customFormat="false" ht="15" hidden="false" customHeight="false" outlineLevel="0" collapsed="false">
      <c r="A421" s="0" t="s">
        <v>681</v>
      </c>
      <c r="B421" s="13" t="n">
        <v>43163</v>
      </c>
      <c r="C421" s="13" t="n">
        <v>43168</v>
      </c>
      <c r="D421" s="14" t="s">
        <v>69</v>
      </c>
      <c r="E421" s="14" t="s">
        <v>62</v>
      </c>
      <c r="F421" s="14" t="s">
        <v>63</v>
      </c>
      <c r="G421" s="14" t="s">
        <v>64</v>
      </c>
      <c r="H421" s="14" t="s">
        <v>65</v>
      </c>
      <c r="I421" s="14" t="s">
        <v>78</v>
      </c>
      <c r="J421" s="14" t="s">
        <v>682</v>
      </c>
      <c r="K421" s="15" t="n">
        <v>9.32</v>
      </c>
      <c r="L421" s="0" t="n">
        <v>4</v>
      </c>
      <c r="M421" s="16" t="n">
        <v>0</v>
      </c>
      <c r="N421" s="17" t="n">
        <v>2.7028</v>
      </c>
      <c r="O421" s="0" t="str">
        <f aca="false">TEXT(B421,"YYYY-MM")</f>
        <v>2018-03</v>
      </c>
      <c r="P421" s="18" t="n">
        <f aca="false">IFERROR(N421/K421,0)</f>
        <v>0.29</v>
      </c>
      <c r="Q421" s="0" t="str">
        <f aca="false">IF(M421=0,"No Discount",IF(M421&lt;0.2,"Low (1-19%)",IF(M421&lt;0.4,"Medium (20-39%)","High (40%+)")))</f>
        <v>No Discount</v>
      </c>
      <c r="R421" s="0" t="str">
        <f aca="false">INDEX('Lookup Tables'!$B$2:$B$5,MATCH(F421,'Lookup Tables'!$A$2:$A$5,0))</f>
        <v>Manager D</v>
      </c>
    </row>
    <row r="422" customFormat="false" ht="15" hidden="false" customHeight="false" outlineLevel="0" collapsed="false">
      <c r="A422" s="0" t="s">
        <v>681</v>
      </c>
      <c r="B422" s="13" t="n">
        <v>43163</v>
      </c>
      <c r="C422" s="13" t="n">
        <v>43168</v>
      </c>
      <c r="D422" s="14" t="s">
        <v>69</v>
      </c>
      <c r="E422" s="14" t="s">
        <v>62</v>
      </c>
      <c r="F422" s="14" t="s">
        <v>63</v>
      </c>
      <c r="G422" s="14" t="s">
        <v>64</v>
      </c>
      <c r="H422" s="14" t="s">
        <v>65</v>
      </c>
      <c r="I422" s="14" t="s">
        <v>129</v>
      </c>
      <c r="J422" s="14" t="s">
        <v>683</v>
      </c>
      <c r="K422" s="15" t="n">
        <v>15.25</v>
      </c>
      <c r="L422" s="0" t="n">
        <v>1</v>
      </c>
      <c r="M422" s="16" t="n">
        <v>0</v>
      </c>
      <c r="N422" s="17" t="n">
        <v>7.015</v>
      </c>
      <c r="O422" s="0" t="str">
        <f aca="false">TEXT(B422,"YYYY-MM")</f>
        <v>2018-03</v>
      </c>
      <c r="P422" s="18" t="n">
        <f aca="false">IFERROR(N422/K422,0)</f>
        <v>0.46</v>
      </c>
      <c r="Q422" s="0" t="str">
        <f aca="false">IF(M422=0,"No Discount",IF(M422&lt;0.2,"Low (1-19%)",IF(M422&lt;0.4,"Medium (20-39%)","High (40%+)")))</f>
        <v>No Discount</v>
      </c>
      <c r="R422" s="0" t="str">
        <f aca="false">INDEX('Lookup Tables'!$B$2:$B$5,MATCH(F422,'Lookup Tables'!$A$2:$A$5,0))</f>
        <v>Manager D</v>
      </c>
    </row>
    <row r="423" customFormat="false" ht="15" hidden="false" customHeight="false" outlineLevel="0" collapsed="false">
      <c r="A423" s="0" t="s">
        <v>684</v>
      </c>
      <c r="B423" s="13" t="n">
        <v>42177</v>
      </c>
      <c r="C423" s="13" t="n">
        <v>42180</v>
      </c>
      <c r="D423" s="14" t="s">
        <v>137</v>
      </c>
      <c r="E423" s="14" t="s">
        <v>53</v>
      </c>
      <c r="F423" s="14" t="s">
        <v>63</v>
      </c>
      <c r="G423" s="14" t="s">
        <v>252</v>
      </c>
      <c r="H423" s="14" t="s">
        <v>80</v>
      </c>
      <c r="I423" s="14" t="s">
        <v>123</v>
      </c>
      <c r="J423" s="14" t="s">
        <v>685</v>
      </c>
      <c r="K423" s="15" t="n">
        <v>196.752</v>
      </c>
      <c r="L423" s="0" t="n">
        <v>6</v>
      </c>
      <c r="M423" s="16" t="n">
        <v>0.2</v>
      </c>
      <c r="N423" s="17" t="n">
        <v>56.5662</v>
      </c>
      <c r="O423" s="0" t="str">
        <f aca="false">TEXT(B423,"YYYY-MM")</f>
        <v>2015-06</v>
      </c>
      <c r="P423" s="18" t="n">
        <f aca="false">IFERROR(N423/K423,0)</f>
        <v>0.2875</v>
      </c>
      <c r="Q423" s="0" t="str">
        <f aca="false">IF(M423=0,"No Discount",IF(M423&lt;0.2,"Low (1-19%)",IF(M423&lt;0.4,"Medium (20-39%)","High (40%+)")))</f>
        <v>Medium (20-39%)</v>
      </c>
      <c r="R423" s="0" t="str">
        <f aca="false">INDEX('Lookup Tables'!$B$2:$B$5,MATCH(F423,'Lookup Tables'!$A$2:$A$5,0))</f>
        <v>Manager D</v>
      </c>
    </row>
    <row r="424" customFormat="false" ht="15" hidden="false" customHeight="false" outlineLevel="0" collapsed="false">
      <c r="A424" s="0" t="s">
        <v>686</v>
      </c>
      <c r="B424" s="13" t="n">
        <v>43392</v>
      </c>
      <c r="C424" s="13" t="n">
        <v>43396</v>
      </c>
      <c r="D424" s="14" t="s">
        <v>69</v>
      </c>
      <c r="E424" s="14" t="s">
        <v>62</v>
      </c>
      <c r="F424" s="14" t="s">
        <v>117</v>
      </c>
      <c r="G424" s="14" t="s">
        <v>584</v>
      </c>
      <c r="H424" s="14" t="s">
        <v>56</v>
      </c>
      <c r="I424" s="14" t="s">
        <v>76</v>
      </c>
      <c r="J424" s="14" t="s">
        <v>687</v>
      </c>
      <c r="K424" s="15" t="n">
        <v>56.56</v>
      </c>
      <c r="L424" s="0" t="n">
        <v>4</v>
      </c>
      <c r="M424" s="16" t="n">
        <v>0</v>
      </c>
      <c r="N424" s="17" t="n">
        <v>14.7056</v>
      </c>
      <c r="O424" s="0" t="str">
        <f aca="false">TEXT(B424,"YYYY-MM")</f>
        <v>2018-10</v>
      </c>
      <c r="P424" s="18" t="n">
        <f aca="false">IFERROR(N424/K424,0)</f>
        <v>0.26</v>
      </c>
      <c r="Q424" s="0" t="str">
        <f aca="false">IF(M424=0,"No Discount",IF(M424&lt;0.2,"Low (1-19%)",IF(M424&lt;0.4,"Medium (20-39%)","High (40%+)")))</f>
        <v>No Discount</v>
      </c>
      <c r="R424" s="0" t="str">
        <f aca="false">INDEX('Lookup Tables'!$B$2:$B$5,MATCH(F424,'Lookup Tables'!$A$2:$A$5,0))</f>
        <v>Manager B</v>
      </c>
    </row>
    <row r="425" customFormat="false" ht="15" hidden="false" customHeight="false" outlineLevel="0" collapsed="false">
      <c r="A425" s="0" t="s">
        <v>686</v>
      </c>
      <c r="B425" s="13" t="n">
        <v>43392</v>
      </c>
      <c r="C425" s="13" t="n">
        <v>43396</v>
      </c>
      <c r="D425" s="14" t="s">
        <v>69</v>
      </c>
      <c r="E425" s="14" t="s">
        <v>62</v>
      </c>
      <c r="F425" s="14" t="s">
        <v>117</v>
      </c>
      <c r="G425" s="14" t="s">
        <v>584</v>
      </c>
      <c r="H425" s="14" t="s">
        <v>65</v>
      </c>
      <c r="I425" s="14" t="s">
        <v>73</v>
      </c>
      <c r="J425" s="14" t="s">
        <v>688</v>
      </c>
      <c r="K425" s="15" t="n">
        <v>32.7</v>
      </c>
      <c r="L425" s="0" t="n">
        <v>3</v>
      </c>
      <c r="M425" s="16" t="n">
        <v>0</v>
      </c>
      <c r="N425" s="17" t="n">
        <v>8.502</v>
      </c>
      <c r="O425" s="0" t="str">
        <f aca="false">TEXT(B425,"YYYY-MM")</f>
        <v>2018-10</v>
      </c>
      <c r="P425" s="18" t="n">
        <f aca="false">IFERROR(N425/K425,0)</f>
        <v>0.26</v>
      </c>
      <c r="Q425" s="0" t="str">
        <f aca="false">IF(M425=0,"No Discount",IF(M425&lt;0.2,"Low (1-19%)",IF(M425&lt;0.4,"Medium (20-39%)","High (40%+)")))</f>
        <v>No Discount</v>
      </c>
      <c r="R425" s="0" t="str">
        <f aca="false">INDEX('Lookup Tables'!$B$2:$B$5,MATCH(F425,'Lookup Tables'!$A$2:$A$5,0))</f>
        <v>Manager B</v>
      </c>
    </row>
    <row r="426" customFormat="false" ht="15" hidden="false" customHeight="false" outlineLevel="0" collapsed="false">
      <c r="A426" s="0" t="s">
        <v>689</v>
      </c>
      <c r="B426" s="13" t="n">
        <v>43333</v>
      </c>
      <c r="C426" s="13" t="n">
        <v>43335</v>
      </c>
      <c r="D426" s="14" t="s">
        <v>52</v>
      </c>
      <c r="E426" s="14" t="s">
        <v>53</v>
      </c>
      <c r="F426" s="14" t="s">
        <v>54</v>
      </c>
      <c r="G426" s="14" t="s">
        <v>690</v>
      </c>
      <c r="H426" s="14" t="s">
        <v>56</v>
      </c>
      <c r="I426" s="14" t="s">
        <v>59</v>
      </c>
      <c r="J426" s="14" t="s">
        <v>691</v>
      </c>
      <c r="K426" s="15" t="n">
        <v>866.4</v>
      </c>
      <c r="L426" s="0" t="n">
        <v>4</v>
      </c>
      <c r="M426" s="16" t="n">
        <v>0</v>
      </c>
      <c r="N426" s="17" t="n">
        <v>225.264</v>
      </c>
      <c r="O426" s="0" t="str">
        <f aca="false">TEXT(B426,"YYYY-MM")</f>
        <v>2018-08</v>
      </c>
      <c r="P426" s="18" t="n">
        <f aca="false">IFERROR(N426/K426,0)</f>
        <v>0.26</v>
      </c>
      <c r="Q426" s="0" t="str">
        <f aca="false">IF(M426=0,"No Discount",IF(M426&lt;0.2,"Low (1-19%)",IF(M426&lt;0.4,"Medium (20-39%)","High (40%+)")))</f>
        <v>No Discount</v>
      </c>
      <c r="R426" s="0" t="str">
        <f aca="false">INDEX('Lookup Tables'!$B$2:$B$5,MATCH(F426,'Lookup Tables'!$A$2:$A$5,0))</f>
        <v>Manager C</v>
      </c>
    </row>
    <row r="427" customFormat="false" ht="15" hidden="false" customHeight="false" outlineLevel="0" collapsed="false">
      <c r="A427" s="0" t="s">
        <v>692</v>
      </c>
      <c r="B427" s="13" t="n">
        <v>43427</v>
      </c>
      <c r="C427" s="13" t="n">
        <v>43430</v>
      </c>
      <c r="D427" s="14" t="s">
        <v>52</v>
      </c>
      <c r="E427" s="14" t="s">
        <v>62</v>
      </c>
      <c r="F427" s="14" t="s">
        <v>98</v>
      </c>
      <c r="G427" s="14" t="s">
        <v>157</v>
      </c>
      <c r="H427" s="14" t="s">
        <v>56</v>
      </c>
      <c r="I427" s="14" t="s">
        <v>76</v>
      </c>
      <c r="J427" s="14" t="s">
        <v>693</v>
      </c>
      <c r="K427" s="15" t="n">
        <v>28.4</v>
      </c>
      <c r="L427" s="0" t="n">
        <v>2</v>
      </c>
      <c r="M427" s="16" t="n">
        <v>0</v>
      </c>
      <c r="N427" s="17" t="n">
        <v>11.076</v>
      </c>
      <c r="O427" s="0" t="str">
        <f aca="false">TEXT(B427,"YYYY-MM")</f>
        <v>2018-11</v>
      </c>
      <c r="P427" s="18" t="n">
        <f aca="false">IFERROR(N427/K427,0)</f>
        <v>0.39</v>
      </c>
      <c r="Q427" s="0" t="str">
        <f aca="false">IF(M427=0,"No Discount",IF(M427&lt;0.2,"Low (1-19%)",IF(M427&lt;0.4,"Medium (20-39%)","High (40%+)")))</f>
        <v>No Discount</v>
      </c>
      <c r="R427" s="0" t="str">
        <f aca="false">INDEX('Lookup Tables'!$B$2:$B$5,MATCH(F427,'Lookup Tables'!$A$2:$A$5,0))</f>
        <v>Manager A</v>
      </c>
    </row>
    <row r="428" customFormat="false" ht="15" hidden="false" customHeight="false" outlineLevel="0" collapsed="false">
      <c r="A428" s="0" t="s">
        <v>692</v>
      </c>
      <c r="B428" s="13" t="n">
        <v>43427</v>
      </c>
      <c r="C428" s="13" t="n">
        <v>43430</v>
      </c>
      <c r="D428" s="14" t="s">
        <v>52</v>
      </c>
      <c r="E428" s="14" t="s">
        <v>62</v>
      </c>
      <c r="F428" s="14" t="s">
        <v>98</v>
      </c>
      <c r="G428" s="14" t="s">
        <v>157</v>
      </c>
      <c r="H428" s="14" t="s">
        <v>65</v>
      </c>
      <c r="I428" s="14" t="s">
        <v>83</v>
      </c>
      <c r="J428" s="14" t="s">
        <v>694</v>
      </c>
      <c r="K428" s="15" t="n">
        <v>287.92</v>
      </c>
      <c r="L428" s="0" t="n">
        <v>8</v>
      </c>
      <c r="M428" s="16" t="n">
        <v>0</v>
      </c>
      <c r="N428" s="17" t="n">
        <v>138.2016</v>
      </c>
      <c r="O428" s="0" t="str">
        <f aca="false">TEXT(B428,"YYYY-MM")</f>
        <v>2018-11</v>
      </c>
      <c r="P428" s="18" t="n">
        <f aca="false">IFERROR(N428/K428,0)</f>
        <v>0.48</v>
      </c>
      <c r="Q428" s="0" t="str">
        <f aca="false">IF(M428=0,"No Discount",IF(M428&lt;0.2,"Low (1-19%)",IF(M428&lt;0.4,"Medium (20-39%)","High (40%+)")))</f>
        <v>No Discount</v>
      </c>
      <c r="R428" s="0" t="str">
        <f aca="false">INDEX('Lookup Tables'!$B$2:$B$5,MATCH(F428,'Lookup Tables'!$A$2:$A$5,0))</f>
        <v>Manager A</v>
      </c>
    </row>
    <row r="429" customFormat="false" ht="15" hidden="false" customHeight="false" outlineLevel="0" collapsed="false">
      <c r="A429" s="0" t="s">
        <v>695</v>
      </c>
      <c r="B429" s="13" t="n">
        <v>42259</v>
      </c>
      <c r="C429" s="13" t="n">
        <v>42260</v>
      </c>
      <c r="D429" s="14" t="s">
        <v>137</v>
      </c>
      <c r="E429" s="14" t="s">
        <v>97</v>
      </c>
      <c r="F429" s="14" t="s">
        <v>117</v>
      </c>
      <c r="G429" s="14" t="s">
        <v>170</v>
      </c>
      <c r="H429" s="14" t="s">
        <v>80</v>
      </c>
      <c r="I429" s="14" t="s">
        <v>345</v>
      </c>
      <c r="J429" s="14" t="s">
        <v>696</v>
      </c>
      <c r="K429" s="15" t="n">
        <v>69.99</v>
      </c>
      <c r="L429" s="0" t="n">
        <v>1</v>
      </c>
      <c r="M429" s="16" t="n">
        <v>0</v>
      </c>
      <c r="N429" s="17" t="n">
        <v>30.0957</v>
      </c>
      <c r="O429" s="0" t="str">
        <f aca="false">TEXT(B429,"YYYY-MM")</f>
        <v>2015-09</v>
      </c>
      <c r="P429" s="18" t="n">
        <f aca="false">IFERROR(N429/K429,0)</f>
        <v>0.43</v>
      </c>
      <c r="Q429" s="0" t="str">
        <f aca="false">IF(M429=0,"No Discount",IF(M429&lt;0.2,"Low (1-19%)",IF(M429&lt;0.4,"Medium (20-39%)","High (40%+)")))</f>
        <v>No Discount</v>
      </c>
      <c r="R429" s="0" t="str">
        <f aca="false">INDEX('Lookup Tables'!$B$2:$B$5,MATCH(F429,'Lookup Tables'!$A$2:$A$5,0))</f>
        <v>Manager B</v>
      </c>
    </row>
    <row r="430" customFormat="false" ht="15" hidden="false" customHeight="false" outlineLevel="0" collapsed="false">
      <c r="A430" s="0" t="s">
        <v>697</v>
      </c>
      <c r="B430" s="13" t="n">
        <v>43374</v>
      </c>
      <c r="C430" s="13" t="n">
        <v>43381</v>
      </c>
      <c r="D430" s="14" t="s">
        <v>69</v>
      </c>
      <c r="E430" s="14" t="s">
        <v>62</v>
      </c>
      <c r="F430" s="14" t="s">
        <v>98</v>
      </c>
      <c r="G430" s="14" t="s">
        <v>99</v>
      </c>
      <c r="H430" s="14" t="s">
        <v>65</v>
      </c>
      <c r="I430" s="14" t="s">
        <v>78</v>
      </c>
      <c r="J430" s="14" t="s">
        <v>698</v>
      </c>
      <c r="K430" s="15" t="n">
        <v>6.672</v>
      </c>
      <c r="L430" s="0" t="n">
        <v>6</v>
      </c>
      <c r="M430" s="16" t="n">
        <v>0.2</v>
      </c>
      <c r="N430" s="17" t="n">
        <v>0.5004</v>
      </c>
      <c r="O430" s="0" t="str">
        <f aca="false">TEXT(B430,"YYYY-MM")</f>
        <v>2018-10</v>
      </c>
      <c r="P430" s="18" t="n">
        <f aca="false">IFERROR(N430/K430,0)</f>
        <v>0.075</v>
      </c>
      <c r="Q430" s="0" t="str">
        <f aca="false">IF(M430=0,"No Discount",IF(M430&lt;0.2,"Low (1-19%)",IF(M430&lt;0.4,"Medium (20-39%)","High (40%+)")))</f>
        <v>Medium (20-39%)</v>
      </c>
      <c r="R430" s="0" t="str">
        <f aca="false">INDEX('Lookup Tables'!$B$2:$B$5,MATCH(F430,'Lookup Tables'!$A$2:$A$5,0))</f>
        <v>Manager A</v>
      </c>
    </row>
    <row r="431" customFormat="false" ht="15" hidden="false" customHeight="false" outlineLevel="0" collapsed="false">
      <c r="A431" s="0" t="s">
        <v>699</v>
      </c>
      <c r="B431" s="13" t="n">
        <v>42840</v>
      </c>
      <c r="C431" s="13" t="n">
        <v>42846</v>
      </c>
      <c r="D431" s="14" t="s">
        <v>69</v>
      </c>
      <c r="E431" s="14" t="s">
        <v>97</v>
      </c>
      <c r="F431" s="14" t="s">
        <v>54</v>
      </c>
      <c r="G431" s="14" t="s">
        <v>90</v>
      </c>
      <c r="H431" s="14" t="s">
        <v>65</v>
      </c>
      <c r="I431" s="14" t="s">
        <v>83</v>
      </c>
      <c r="J431" s="14" t="s">
        <v>700</v>
      </c>
      <c r="K431" s="15" t="n">
        <v>189.588</v>
      </c>
      <c r="L431" s="0" t="n">
        <v>2</v>
      </c>
      <c r="M431" s="16" t="n">
        <v>0.7</v>
      </c>
      <c r="N431" s="17" t="n">
        <v>-145.3508</v>
      </c>
      <c r="O431" s="0" t="str">
        <f aca="false">TEXT(B431,"YYYY-MM")</f>
        <v>2017-04</v>
      </c>
      <c r="P431" s="18" t="n">
        <f aca="false">IFERROR(N431/K431,0)</f>
        <v>-0.766666666666667</v>
      </c>
      <c r="Q431" s="0" t="str">
        <f aca="false">IF(M431=0,"No Discount",IF(M431&lt;0.2,"Low (1-19%)",IF(M431&lt;0.4,"Medium (20-39%)","High (40%+)")))</f>
        <v>High (40%+)</v>
      </c>
      <c r="R431" s="0" t="str">
        <f aca="false">INDEX('Lookup Tables'!$B$2:$B$5,MATCH(F431,'Lookup Tables'!$A$2:$A$5,0))</f>
        <v>Manager C</v>
      </c>
    </row>
    <row r="432" customFormat="false" ht="15" hidden="false" customHeight="false" outlineLevel="0" collapsed="false">
      <c r="A432" s="0" t="s">
        <v>699</v>
      </c>
      <c r="B432" s="13" t="n">
        <v>42840</v>
      </c>
      <c r="C432" s="13" t="n">
        <v>42846</v>
      </c>
      <c r="D432" s="14" t="s">
        <v>69</v>
      </c>
      <c r="E432" s="14" t="s">
        <v>97</v>
      </c>
      <c r="F432" s="14" t="s">
        <v>54</v>
      </c>
      <c r="G432" s="14" t="s">
        <v>90</v>
      </c>
      <c r="H432" s="14" t="s">
        <v>80</v>
      </c>
      <c r="I432" s="14" t="s">
        <v>123</v>
      </c>
      <c r="J432" s="14" t="s">
        <v>368</v>
      </c>
      <c r="K432" s="15" t="n">
        <v>408.744</v>
      </c>
      <c r="L432" s="0" t="n">
        <v>7</v>
      </c>
      <c r="M432" s="16" t="n">
        <v>0.2</v>
      </c>
      <c r="N432" s="17" t="n">
        <v>76.6395</v>
      </c>
      <c r="O432" s="0" t="str">
        <f aca="false">TEXT(B432,"YYYY-MM")</f>
        <v>2017-04</v>
      </c>
      <c r="P432" s="18" t="n">
        <f aca="false">IFERROR(N432/K432,0)</f>
        <v>0.1875</v>
      </c>
      <c r="Q432" s="0" t="str">
        <f aca="false">IF(M432=0,"No Discount",IF(M432&lt;0.2,"Low (1-19%)",IF(M432&lt;0.4,"Medium (20-39%)","High (40%+)")))</f>
        <v>Medium (20-39%)</v>
      </c>
      <c r="R432" s="0" t="str">
        <f aca="false">INDEX('Lookup Tables'!$B$2:$B$5,MATCH(F432,'Lookup Tables'!$A$2:$A$5,0))</f>
        <v>Manager C</v>
      </c>
    </row>
    <row r="433" customFormat="false" ht="15" hidden="false" customHeight="false" outlineLevel="0" collapsed="false">
      <c r="A433" s="0" t="s">
        <v>699</v>
      </c>
      <c r="B433" s="13" t="n">
        <v>42840</v>
      </c>
      <c r="C433" s="13" t="n">
        <v>42846</v>
      </c>
      <c r="D433" s="14" t="s">
        <v>69</v>
      </c>
      <c r="E433" s="14" t="s">
        <v>97</v>
      </c>
      <c r="F433" s="14" t="s">
        <v>54</v>
      </c>
      <c r="G433" s="14" t="s">
        <v>90</v>
      </c>
      <c r="H433" s="14" t="s">
        <v>80</v>
      </c>
      <c r="I433" s="14" t="s">
        <v>123</v>
      </c>
      <c r="J433" s="14" t="s">
        <v>368</v>
      </c>
      <c r="K433" s="15" t="n">
        <v>291.96</v>
      </c>
      <c r="L433" s="0" t="n">
        <v>5</v>
      </c>
      <c r="M433" s="16" t="n">
        <v>0.2</v>
      </c>
      <c r="N433" s="17" t="n">
        <v>54.7425</v>
      </c>
      <c r="O433" s="0" t="str">
        <f aca="false">TEXT(B433,"YYYY-MM")</f>
        <v>2017-04</v>
      </c>
      <c r="P433" s="18" t="n">
        <f aca="false">IFERROR(N433/K433,0)</f>
        <v>0.1875</v>
      </c>
      <c r="Q433" s="0" t="str">
        <f aca="false">IF(M433=0,"No Discount",IF(M433&lt;0.2,"Low (1-19%)",IF(M433&lt;0.4,"Medium (20-39%)","High (40%+)")))</f>
        <v>Medium (20-39%)</v>
      </c>
      <c r="R433" s="0" t="str">
        <f aca="false">INDEX('Lookup Tables'!$B$2:$B$5,MATCH(F433,'Lookup Tables'!$A$2:$A$5,0))</f>
        <v>Manager C</v>
      </c>
    </row>
    <row r="434" customFormat="false" ht="15" hidden="false" customHeight="false" outlineLevel="0" collapsed="false">
      <c r="A434" s="0" t="s">
        <v>699</v>
      </c>
      <c r="B434" s="13" t="n">
        <v>42840</v>
      </c>
      <c r="C434" s="13" t="n">
        <v>42846</v>
      </c>
      <c r="D434" s="14" t="s">
        <v>69</v>
      </c>
      <c r="E434" s="14" t="s">
        <v>97</v>
      </c>
      <c r="F434" s="14" t="s">
        <v>54</v>
      </c>
      <c r="G434" s="14" t="s">
        <v>90</v>
      </c>
      <c r="H434" s="14" t="s">
        <v>65</v>
      </c>
      <c r="I434" s="14" t="s">
        <v>73</v>
      </c>
      <c r="J434" s="14" t="s">
        <v>701</v>
      </c>
      <c r="K434" s="15" t="n">
        <v>4.768</v>
      </c>
      <c r="L434" s="0" t="n">
        <v>2</v>
      </c>
      <c r="M434" s="16" t="n">
        <v>0.2</v>
      </c>
      <c r="N434" s="17" t="n">
        <v>-0.7748</v>
      </c>
      <c r="O434" s="0" t="str">
        <f aca="false">TEXT(B434,"YYYY-MM")</f>
        <v>2017-04</v>
      </c>
      <c r="P434" s="18" t="n">
        <f aca="false">IFERROR(N434/K434,0)</f>
        <v>-0.1625</v>
      </c>
      <c r="Q434" s="0" t="str">
        <f aca="false">IF(M434=0,"No Discount",IF(M434&lt;0.2,"Low (1-19%)",IF(M434&lt;0.4,"Medium (20-39%)","High (40%+)")))</f>
        <v>Medium (20-39%)</v>
      </c>
      <c r="R434" s="0" t="str">
        <f aca="false">INDEX('Lookup Tables'!$B$2:$B$5,MATCH(F434,'Lookup Tables'!$A$2:$A$5,0))</f>
        <v>Manager C</v>
      </c>
    </row>
    <row r="435" customFormat="false" ht="15" hidden="false" customHeight="false" outlineLevel="0" collapsed="false">
      <c r="A435" s="0" t="s">
        <v>702</v>
      </c>
      <c r="B435" s="13" t="n">
        <v>42892</v>
      </c>
      <c r="C435" s="13" t="n">
        <v>42893</v>
      </c>
      <c r="D435" s="14" t="s">
        <v>137</v>
      </c>
      <c r="E435" s="14" t="s">
        <v>53</v>
      </c>
      <c r="F435" s="14" t="s">
        <v>117</v>
      </c>
      <c r="G435" s="14" t="s">
        <v>584</v>
      </c>
      <c r="H435" s="14" t="s">
        <v>65</v>
      </c>
      <c r="I435" s="14" t="s">
        <v>73</v>
      </c>
      <c r="J435" s="14" t="s">
        <v>703</v>
      </c>
      <c r="K435" s="15" t="n">
        <v>714.3</v>
      </c>
      <c r="L435" s="0" t="n">
        <v>5</v>
      </c>
      <c r="M435" s="16" t="n">
        <v>0</v>
      </c>
      <c r="N435" s="17" t="n">
        <v>207.147</v>
      </c>
      <c r="O435" s="0" t="str">
        <f aca="false">TEXT(B435,"YYYY-MM")</f>
        <v>2017-06</v>
      </c>
      <c r="P435" s="18" t="n">
        <f aca="false">IFERROR(N435/K435,0)</f>
        <v>0.29</v>
      </c>
      <c r="Q435" s="0" t="str">
        <f aca="false">IF(M435=0,"No Discount",IF(M435&lt;0.2,"Low (1-19%)",IF(M435&lt;0.4,"Medium (20-39%)","High (40%+)")))</f>
        <v>No Discount</v>
      </c>
      <c r="R435" s="0" t="str">
        <f aca="false">INDEX('Lookup Tables'!$B$2:$B$5,MATCH(F435,'Lookup Tables'!$A$2:$A$5,0))</f>
        <v>Manager B</v>
      </c>
    </row>
    <row r="436" customFormat="false" ht="15" hidden="false" customHeight="false" outlineLevel="0" collapsed="false">
      <c r="A436" s="0" t="s">
        <v>704</v>
      </c>
      <c r="B436" s="13" t="n">
        <v>42357</v>
      </c>
      <c r="C436" s="13" t="n">
        <v>42363</v>
      </c>
      <c r="D436" s="14" t="s">
        <v>69</v>
      </c>
      <c r="E436" s="14" t="s">
        <v>53</v>
      </c>
      <c r="F436" s="14" t="s">
        <v>54</v>
      </c>
      <c r="G436" s="14" t="s">
        <v>70</v>
      </c>
      <c r="H436" s="14" t="s">
        <v>65</v>
      </c>
      <c r="I436" s="14" t="s">
        <v>83</v>
      </c>
      <c r="J436" s="14" t="s">
        <v>705</v>
      </c>
      <c r="K436" s="15" t="n">
        <v>4.812</v>
      </c>
      <c r="L436" s="0" t="n">
        <v>2</v>
      </c>
      <c r="M436" s="16" t="n">
        <v>0.7</v>
      </c>
      <c r="N436" s="17" t="n">
        <v>-3.6892</v>
      </c>
      <c r="O436" s="0" t="str">
        <f aca="false">TEXT(B436,"YYYY-MM")</f>
        <v>2015-12</v>
      </c>
      <c r="P436" s="18" t="n">
        <f aca="false">IFERROR(N436/K436,0)</f>
        <v>-0.766666666666667</v>
      </c>
      <c r="Q436" s="0" t="str">
        <f aca="false">IF(M436=0,"No Discount",IF(M436&lt;0.2,"Low (1-19%)",IF(M436&lt;0.4,"Medium (20-39%)","High (40%+)")))</f>
        <v>High (40%+)</v>
      </c>
      <c r="R436" s="0" t="str">
        <f aca="false">INDEX('Lookup Tables'!$B$2:$B$5,MATCH(F436,'Lookup Tables'!$A$2:$A$5,0))</f>
        <v>Manager C</v>
      </c>
    </row>
    <row r="437" customFormat="false" ht="15" hidden="false" customHeight="false" outlineLevel="0" collapsed="false">
      <c r="A437" s="0" t="s">
        <v>704</v>
      </c>
      <c r="B437" s="13" t="n">
        <v>42357</v>
      </c>
      <c r="C437" s="13" t="n">
        <v>42363</v>
      </c>
      <c r="D437" s="14" t="s">
        <v>69</v>
      </c>
      <c r="E437" s="14" t="s">
        <v>53</v>
      </c>
      <c r="F437" s="14" t="s">
        <v>54</v>
      </c>
      <c r="G437" s="14" t="s">
        <v>70</v>
      </c>
      <c r="H437" s="14" t="s">
        <v>80</v>
      </c>
      <c r="I437" s="14" t="s">
        <v>123</v>
      </c>
      <c r="J437" s="14" t="s">
        <v>706</v>
      </c>
      <c r="K437" s="15" t="n">
        <v>247.8</v>
      </c>
      <c r="L437" s="0" t="n">
        <v>5</v>
      </c>
      <c r="M437" s="16" t="n">
        <v>0.2</v>
      </c>
      <c r="N437" s="17" t="n">
        <v>-18.585</v>
      </c>
      <c r="O437" s="0" t="str">
        <f aca="false">TEXT(B437,"YYYY-MM")</f>
        <v>2015-12</v>
      </c>
      <c r="P437" s="18" t="n">
        <f aca="false">IFERROR(N437/K437,0)</f>
        <v>-0.075</v>
      </c>
      <c r="Q437" s="0" t="str">
        <f aca="false">IF(M437=0,"No Discount",IF(M437&lt;0.2,"Low (1-19%)",IF(M437&lt;0.4,"Medium (20-39%)","High (40%+)")))</f>
        <v>Medium (20-39%)</v>
      </c>
      <c r="R437" s="0" t="str">
        <f aca="false">INDEX('Lookup Tables'!$B$2:$B$5,MATCH(F437,'Lookup Tables'!$A$2:$A$5,0))</f>
        <v>Manager C</v>
      </c>
    </row>
    <row r="438" customFormat="false" ht="15" hidden="false" customHeight="false" outlineLevel="0" collapsed="false">
      <c r="A438" s="0" t="s">
        <v>707</v>
      </c>
      <c r="B438" s="13" t="n">
        <v>42898</v>
      </c>
      <c r="C438" s="13" t="n">
        <v>42900</v>
      </c>
      <c r="D438" s="14" t="s">
        <v>52</v>
      </c>
      <c r="E438" s="14" t="s">
        <v>97</v>
      </c>
      <c r="F438" s="14" t="s">
        <v>98</v>
      </c>
      <c r="G438" s="14" t="s">
        <v>146</v>
      </c>
      <c r="H438" s="14" t="s">
        <v>80</v>
      </c>
      <c r="I438" s="14" t="s">
        <v>345</v>
      </c>
      <c r="J438" s="14" t="s">
        <v>708</v>
      </c>
      <c r="K438" s="15" t="n">
        <v>1007.979</v>
      </c>
      <c r="L438" s="0" t="n">
        <v>3</v>
      </c>
      <c r="M438" s="16" t="n">
        <v>0.3</v>
      </c>
      <c r="N438" s="17" t="n">
        <v>43.1991</v>
      </c>
      <c r="O438" s="0" t="str">
        <f aca="false">TEXT(B438,"YYYY-MM")</f>
        <v>2017-06</v>
      </c>
      <c r="P438" s="18" t="n">
        <f aca="false">IFERROR(N438/K438,0)</f>
        <v>0.0428571428571429</v>
      </c>
      <c r="Q438" s="0" t="str">
        <f aca="false">IF(M438=0,"No Discount",IF(M438&lt;0.2,"Low (1-19%)",IF(M438&lt;0.4,"Medium (20-39%)","High (40%+)")))</f>
        <v>Medium (20-39%)</v>
      </c>
      <c r="R438" s="0" t="str">
        <f aca="false">INDEX('Lookup Tables'!$B$2:$B$5,MATCH(F438,'Lookup Tables'!$A$2:$A$5,0))</f>
        <v>Manager A</v>
      </c>
    </row>
    <row r="439" customFormat="false" ht="15" hidden="false" customHeight="false" outlineLevel="0" collapsed="false">
      <c r="A439" s="0" t="s">
        <v>707</v>
      </c>
      <c r="B439" s="13" t="n">
        <v>42898</v>
      </c>
      <c r="C439" s="13" t="n">
        <v>42900</v>
      </c>
      <c r="D439" s="14" t="s">
        <v>52</v>
      </c>
      <c r="E439" s="14" t="s">
        <v>97</v>
      </c>
      <c r="F439" s="14" t="s">
        <v>98</v>
      </c>
      <c r="G439" s="14" t="s">
        <v>146</v>
      </c>
      <c r="H439" s="14" t="s">
        <v>65</v>
      </c>
      <c r="I439" s="14" t="s">
        <v>91</v>
      </c>
      <c r="J439" s="14" t="s">
        <v>670</v>
      </c>
      <c r="K439" s="15" t="n">
        <v>313.488</v>
      </c>
      <c r="L439" s="0" t="n">
        <v>7</v>
      </c>
      <c r="M439" s="16" t="n">
        <v>0.2</v>
      </c>
      <c r="N439" s="17" t="n">
        <v>113.6394</v>
      </c>
      <c r="O439" s="0" t="str">
        <f aca="false">TEXT(B439,"YYYY-MM")</f>
        <v>2017-06</v>
      </c>
      <c r="P439" s="18" t="n">
        <f aca="false">IFERROR(N439/K439,0)</f>
        <v>0.3625</v>
      </c>
      <c r="Q439" s="0" t="str">
        <f aca="false">IF(M439=0,"No Discount",IF(M439&lt;0.2,"Low (1-19%)",IF(M439&lt;0.4,"Medium (20-39%)","High (40%+)")))</f>
        <v>Medium (20-39%)</v>
      </c>
      <c r="R439" s="0" t="str">
        <f aca="false">INDEX('Lookup Tables'!$B$2:$B$5,MATCH(F439,'Lookup Tables'!$A$2:$A$5,0))</f>
        <v>Manager A</v>
      </c>
    </row>
    <row r="440" customFormat="false" ht="15" hidden="false" customHeight="false" outlineLevel="0" collapsed="false">
      <c r="A440" s="0" t="s">
        <v>709</v>
      </c>
      <c r="B440" s="13" t="n">
        <v>43358</v>
      </c>
      <c r="C440" s="13" t="n">
        <v>43362</v>
      </c>
      <c r="D440" s="14" t="s">
        <v>69</v>
      </c>
      <c r="E440" s="14" t="s">
        <v>62</v>
      </c>
      <c r="F440" s="14" t="s">
        <v>98</v>
      </c>
      <c r="G440" s="14" t="s">
        <v>99</v>
      </c>
      <c r="H440" s="14" t="s">
        <v>65</v>
      </c>
      <c r="I440" s="14" t="s">
        <v>91</v>
      </c>
      <c r="J440" s="14" t="s">
        <v>710</v>
      </c>
      <c r="K440" s="15" t="n">
        <v>31.872</v>
      </c>
      <c r="L440" s="0" t="n">
        <v>8</v>
      </c>
      <c r="M440" s="16" t="n">
        <v>0.2</v>
      </c>
      <c r="N440" s="17" t="n">
        <v>11.5536</v>
      </c>
      <c r="O440" s="0" t="str">
        <f aca="false">TEXT(B440,"YYYY-MM")</f>
        <v>2018-09</v>
      </c>
      <c r="P440" s="18" t="n">
        <f aca="false">IFERROR(N440/K440,0)</f>
        <v>0.3625</v>
      </c>
      <c r="Q440" s="0" t="str">
        <f aca="false">IF(M440=0,"No Discount",IF(M440&lt;0.2,"Low (1-19%)",IF(M440&lt;0.4,"Medium (20-39%)","High (40%+)")))</f>
        <v>Medium (20-39%)</v>
      </c>
      <c r="R440" s="0" t="str">
        <f aca="false">INDEX('Lookup Tables'!$B$2:$B$5,MATCH(F440,'Lookup Tables'!$A$2:$A$5,0))</f>
        <v>Manager A</v>
      </c>
    </row>
    <row r="441" customFormat="false" ht="15" hidden="false" customHeight="false" outlineLevel="0" collapsed="false">
      <c r="A441" s="0" t="s">
        <v>711</v>
      </c>
      <c r="B441" s="13" t="n">
        <v>43120</v>
      </c>
      <c r="C441" s="13" t="n">
        <v>43123</v>
      </c>
      <c r="D441" s="14" t="s">
        <v>52</v>
      </c>
      <c r="E441" s="14" t="s">
        <v>62</v>
      </c>
      <c r="F441" s="14" t="s">
        <v>117</v>
      </c>
      <c r="G441" s="14" t="s">
        <v>170</v>
      </c>
      <c r="H441" s="14" t="s">
        <v>56</v>
      </c>
      <c r="I441" s="14" t="s">
        <v>59</v>
      </c>
      <c r="J441" s="14" t="s">
        <v>712</v>
      </c>
      <c r="K441" s="15" t="n">
        <v>207.846</v>
      </c>
      <c r="L441" s="0" t="n">
        <v>3</v>
      </c>
      <c r="M441" s="16" t="n">
        <v>0.1</v>
      </c>
      <c r="N441" s="17" t="n">
        <v>2.3094</v>
      </c>
      <c r="O441" s="0" t="str">
        <f aca="false">TEXT(B441,"YYYY-MM")</f>
        <v>2018-01</v>
      </c>
      <c r="P441" s="18" t="n">
        <f aca="false">IFERROR(N441/K441,0)</f>
        <v>0.0111111111111111</v>
      </c>
      <c r="Q441" s="0" t="str">
        <f aca="false">IF(M441=0,"No Discount",IF(M441&lt;0.2,"Low (1-19%)",IF(M441&lt;0.4,"Medium (20-39%)","High (40%+)")))</f>
        <v>Low (1-19%)</v>
      </c>
      <c r="R441" s="0" t="str">
        <f aca="false">INDEX('Lookup Tables'!$B$2:$B$5,MATCH(F441,'Lookup Tables'!$A$2:$A$5,0))</f>
        <v>Manager B</v>
      </c>
    </row>
    <row r="442" customFormat="false" ht="15" hidden="false" customHeight="false" outlineLevel="0" collapsed="false">
      <c r="A442" s="0" t="s">
        <v>713</v>
      </c>
      <c r="B442" s="13" t="n">
        <v>42983</v>
      </c>
      <c r="C442" s="13" t="n">
        <v>42985</v>
      </c>
      <c r="D442" s="14" t="s">
        <v>52</v>
      </c>
      <c r="E442" s="14" t="s">
        <v>53</v>
      </c>
      <c r="F442" s="14" t="s">
        <v>98</v>
      </c>
      <c r="G442" s="14" t="s">
        <v>157</v>
      </c>
      <c r="H442" s="14" t="s">
        <v>56</v>
      </c>
      <c r="I442" s="14" t="s">
        <v>76</v>
      </c>
      <c r="J442" s="14" t="s">
        <v>714</v>
      </c>
      <c r="K442" s="15" t="n">
        <v>12.22</v>
      </c>
      <c r="L442" s="0" t="n">
        <v>1</v>
      </c>
      <c r="M442" s="16" t="n">
        <v>0</v>
      </c>
      <c r="N442" s="17" t="n">
        <v>3.666</v>
      </c>
      <c r="O442" s="0" t="str">
        <f aca="false">TEXT(B442,"YYYY-MM")</f>
        <v>2017-09</v>
      </c>
      <c r="P442" s="18" t="n">
        <f aca="false">IFERROR(N442/K442,0)</f>
        <v>0.3</v>
      </c>
      <c r="Q442" s="0" t="str">
        <f aca="false">IF(M442=0,"No Discount",IF(M442&lt;0.2,"Low (1-19%)",IF(M442&lt;0.4,"Medium (20-39%)","High (40%+)")))</f>
        <v>No Discount</v>
      </c>
      <c r="R442" s="0" t="str">
        <f aca="false">INDEX('Lookup Tables'!$B$2:$B$5,MATCH(F442,'Lookup Tables'!$A$2:$A$5,0))</f>
        <v>Manager A</v>
      </c>
    </row>
    <row r="443" customFormat="false" ht="15" hidden="false" customHeight="false" outlineLevel="0" collapsed="false">
      <c r="A443" s="0" t="s">
        <v>713</v>
      </c>
      <c r="B443" s="13" t="n">
        <v>42983</v>
      </c>
      <c r="C443" s="13" t="n">
        <v>42985</v>
      </c>
      <c r="D443" s="14" t="s">
        <v>52</v>
      </c>
      <c r="E443" s="14" t="s">
        <v>53</v>
      </c>
      <c r="F443" s="14" t="s">
        <v>98</v>
      </c>
      <c r="G443" s="14" t="s">
        <v>157</v>
      </c>
      <c r="H443" s="14" t="s">
        <v>65</v>
      </c>
      <c r="I443" s="14" t="s">
        <v>73</v>
      </c>
      <c r="J443" s="14" t="s">
        <v>715</v>
      </c>
      <c r="K443" s="15" t="n">
        <v>194.94</v>
      </c>
      <c r="L443" s="0" t="n">
        <v>3</v>
      </c>
      <c r="M443" s="16" t="n">
        <v>0</v>
      </c>
      <c r="N443" s="17" t="n">
        <v>23.3928</v>
      </c>
      <c r="O443" s="0" t="str">
        <f aca="false">TEXT(B443,"YYYY-MM")</f>
        <v>2017-09</v>
      </c>
      <c r="P443" s="18" t="n">
        <f aca="false">IFERROR(N443/K443,0)</f>
        <v>0.12</v>
      </c>
      <c r="Q443" s="0" t="str">
        <f aca="false">IF(M443=0,"No Discount",IF(M443&lt;0.2,"Low (1-19%)",IF(M443&lt;0.4,"Medium (20-39%)","High (40%+)")))</f>
        <v>No Discount</v>
      </c>
      <c r="R443" s="0" t="str">
        <f aca="false">INDEX('Lookup Tables'!$B$2:$B$5,MATCH(F443,'Lookup Tables'!$A$2:$A$5,0))</f>
        <v>Manager A</v>
      </c>
    </row>
    <row r="444" customFormat="false" ht="15" hidden="false" customHeight="false" outlineLevel="0" collapsed="false">
      <c r="A444" s="0" t="s">
        <v>713</v>
      </c>
      <c r="B444" s="13" t="n">
        <v>42983</v>
      </c>
      <c r="C444" s="13" t="n">
        <v>42985</v>
      </c>
      <c r="D444" s="14" t="s">
        <v>52</v>
      </c>
      <c r="E444" s="14" t="s">
        <v>53</v>
      </c>
      <c r="F444" s="14" t="s">
        <v>98</v>
      </c>
      <c r="G444" s="14" t="s">
        <v>157</v>
      </c>
      <c r="H444" s="14" t="s">
        <v>65</v>
      </c>
      <c r="I444" s="14" t="s">
        <v>73</v>
      </c>
      <c r="J444" s="14" t="s">
        <v>716</v>
      </c>
      <c r="K444" s="15" t="n">
        <v>70.95</v>
      </c>
      <c r="L444" s="0" t="n">
        <v>3</v>
      </c>
      <c r="M444" s="16" t="n">
        <v>0</v>
      </c>
      <c r="N444" s="17" t="n">
        <v>20.5755</v>
      </c>
      <c r="O444" s="0" t="str">
        <f aca="false">TEXT(B444,"YYYY-MM")</f>
        <v>2017-09</v>
      </c>
      <c r="P444" s="18" t="n">
        <f aca="false">IFERROR(N444/K444,0)</f>
        <v>0.29</v>
      </c>
      <c r="Q444" s="0" t="str">
        <f aca="false">IF(M444=0,"No Discount",IF(M444&lt;0.2,"Low (1-19%)",IF(M444&lt;0.4,"Medium (20-39%)","High (40%+)")))</f>
        <v>No Discount</v>
      </c>
      <c r="R444" s="0" t="str">
        <f aca="false">INDEX('Lookup Tables'!$B$2:$B$5,MATCH(F444,'Lookup Tables'!$A$2:$A$5,0))</f>
        <v>Manager A</v>
      </c>
    </row>
    <row r="445" customFormat="false" ht="15" hidden="false" customHeight="false" outlineLevel="0" collapsed="false">
      <c r="A445" s="0" t="s">
        <v>713</v>
      </c>
      <c r="B445" s="13" t="n">
        <v>42983</v>
      </c>
      <c r="C445" s="13" t="n">
        <v>42985</v>
      </c>
      <c r="D445" s="14" t="s">
        <v>52</v>
      </c>
      <c r="E445" s="14" t="s">
        <v>53</v>
      </c>
      <c r="F445" s="14" t="s">
        <v>98</v>
      </c>
      <c r="G445" s="14" t="s">
        <v>157</v>
      </c>
      <c r="H445" s="14" t="s">
        <v>65</v>
      </c>
      <c r="I445" s="14" t="s">
        <v>91</v>
      </c>
      <c r="J445" s="14" t="s">
        <v>717</v>
      </c>
      <c r="K445" s="15" t="n">
        <v>91.36</v>
      </c>
      <c r="L445" s="0" t="n">
        <v>4</v>
      </c>
      <c r="M445" s="16" t="n">
        <v>0</v>
      </c>
      <c r="N445" s="17" t="n">
        <v>42.0256</v>
      </c>
      <c r="O445" s="0" t="str">
        <f aca="false">TEXT(B445,"YYYY-MM")</f>
        <v>2017-09</v>
      </c>
      <c r="P445" s="18" t="n">
        <f aca="false">IFERROR(N445/K445,0)</f>
        <v>0.46</v>
      </c>
      <c r="Q445" s="0" t="str">
        <f aca="false">IF(M445=0,"No Discount",IF(M445&lt;0.2,"Low (1-19%)",IF(M445&lt;0.4,"Medium (20-39%)","High (40%+)")))</f>
        <v>No Discount</v>
      </c>
      <c r="R445" s="0" t="str">
        <f aca="false">INDEX('Lookup Tables'!$B$2:$B$5,MATCH(F445,'Lookup Tables'!$A$2:$A$5,0))</f>
        <v>Manager A</v>
      </c>
    </row>
    <row r="446" customFormat="false" ht="15" hidden="false" customHeight="false" outlineLevel="0" collapsed="false">
      <c r="A446" s="0" t="s">
        <v>713</v>
      </c>
      <c r="B446" s="13" t="n">
        <v>42983</v>
      </c>
      <c r="C446" s="13" t="n">
        <v>42985</v>
      </c>
      <c r="D446" s="14" t="s">
        <v>52</v>
      </c>
      <c r="E446" s="14" t="s">
        <v>53</v>
      </c>
      <c r="F446" s="14" t="s">
        <v>98</v>
      </c>
      <c r="G446" s="14" t="s">
        <v>157</v>
      </c>
      <c r="H446" s="14" t="s">
        <v>56</v>
      </c>
      <c r="I446" s="14" t="s">
        <v>59</v>
      </c>
      <c r="J446" s="14" t="s">
        <v>718</v>
      </c>
      <c r="K446" s="15" t="n">
        <v>242.94</v>
      </c>
      <c r="L446" s="0" t="n">
        <v>3</v>
      </c>
      <c r="M446" s="16" t="n">
        <v>0</v>
      </c>
      <c r="N446" s="17" t="n">
        <v>29.1528</v>
      </c>
      <c r="O446" s="0" t="str">
        <f aca="false">TEXT(B446,"YYYY-MM")</f>
        <v>2017-09</v>
      </c>
      <c r="P446" s="18" t="n">
        <f aca="false">IFERROR(N446/K446,0)</f>
        <v>0.12</v>
      </c>
      <c r="Q446" s="0" t="str">
        <f aca="false">IF(M446=0,"No Discount",IF(M446&lt;0.2,"Low (1-19%)",IF(M446&lt;0.4,"Medium (20-39%)","High (40%+)")))</f>
        <v>No Discount</v>
      </c>
      <c r="R446" s="0" t="str">
        <f aca="false">INDEX('Lookup Tables'!$B$2:$B$5,MATCH(F446,'Lookup Tables'!$A$2:$A$5,0))</f>
        <v>Manager A</v>
      </c>
    </row>
    <row r="447" customFormat="false" ht="15" hidden="false" customHeight="false" outlineLevel="0" collapsed="false">
      <c r="A447" s="0" t="s">
        <v>713</v>
      </c>
      <c r="B447" s="13" t="n">
        <v>42983</v>
      </c>
      <c r="C447" s="13" t="n">
        <v>42985</v>
      </c>
      <c r="D447" s="14" t="s">
        <v>52</v>
      </c>
      <c r="E447" s="14" t="s">
        <v>53</v>
      </c>
      <c r="F447" s="14" t="s">
        <v>98</v>
      </c>
      <c r="G447" s="14" t="s">
        <v>157</v>
      </c>
      <c r="H447" s="14" t="s">
        <v>65</v>
      </c>
      <c r="I447" s="14" t="s">
        <v>66</v>
      </c>
      <c r="J447" s="14" t="s">
        <v>719</v>
      </c>
      <c r="K447" s="15" t="n">
        <v>22.05</v>
      </c>
      <c r="L447" s="0" t="n">
        <v>7</v>
      </c>
      <c r="M447" s="16" t="n">
        <v>0</v>
      </c>
      <c r="N447" s="17" t="n">
        <v>10.584</v>
      </c>
      <c r="O447" s="0" t="str">
        <f aca="false">TEXT(B447,"YYYY-MM")</f>
        <v>2017-09</v>
      </c>
      <c r="P447" s="18" t="n">
        <f aca="false">IFERROR(N447/K447,0)</f>
        <v>0.48</v>
      </c>
      <c r="Q447" s="0" t="str">
        <f aca="false">IF(M447=0,"No Discount",IF(M447&lt;0.2,"Low (1-19%)",IF(M447&lt;0.4,"Medium (20-39%)","High (40%+)")))</f>
        <v>No Discount</v>
      </c>
      <c r="R447" s="0" t="str">
        <f aca="false">INDEX('Lookup Tables'!$B$2:$B$5,MATCH(F447,'Lookup Tables'!$A$2:$A$5,0))</f>
        <v>Manager A</v>
      </c>
    </row>
    <row r="448" customFormat="false" ht="15" hidden="false" customHeight="false" outlineLevel="0" collapsed="false">
      <c r="A448" s="0" t="s">
        <v>720</v>
      </c>
      <c r="B448" s="13" t="n">
        <v>43179</v>
      </c>
      <c r="C448" s="13" t="n">
        <v>43184</v>
      </c>
      <c r="D448" s="14" t="s">
        <v>52</v>
      </c>
      <c r="E448" s="14" t="s">
        <v>53</v>
      </c>
      <c r="F448" s="14" t="s">
        <v>98</v>
      </c>
      <c r="G448" s="14" t="s">
        <v>164</v>
      </c>
      <c r="H448" s="14" t="s">
        <v>56</v>
      </c>
      <c r="I448" s="14" t="s">
        <v>76</v>
      </c>
      <c r="J448" s="14" t="s">
        <v>721</v>
      </c>
      <c r="K448" s="15" t="n">
        <v>2.91</v>
      </c>
      <c r="L448" s="0" t="n">
        <v>1</v>
      </c>
      <c r="M448" s="16" t="n">
        <v>0</v>
      </c>
      <c r="N448" s="17" t="n">
        <v>1.3677</v>
      </c>
      <c r="O448" s="0" t="str">
        <f aca="false">TEXT(B448,"YYYY-MM")</f>
        <v>2018-03</v>
      </c>
      <c r="P448" s="18" t="n">
        <f aca="false">IFERROR(N448/K448,0)</f>
        <v>0.47</v>
      </c>
      <c r="Q448" s="0" t="str">
        <f aca="false">IF(M448=0,"No Discount",IF(M448&lt;0.2,"Low (1-19%)",IF(M448&lt;0.4,"Medium (20-39%)","High (40%+)")))</f>
        <v>No Discount</v>
      </c>
      <c r="R448" s="0" t="str">
        <f aca="false">INDEX('Lookup Tables'!$B$2:$B$5,MATCH(F448,'Lookup Tables'!$A$2:$A$5,0))</f>
        <v>Manager A</v>
      </c>
    </row>
    <row r="449" customFormat="false" ht="15" hidden="false" customHeight="false" outlineLevel="0" collapsed="false">
      <c r="A449" s="0" t="s">
        <v>722</v>
      </c>
      <c r="B449" s="13" t="n">
        <v>42826</v>
      </c>
      <c r="C449" s="13" t="n">
        <v>42828</v>
      </c>
      <c r="D449" s="14" t="s">
        <v>52</v>
      </c>
      <c r="E449" s="14" t="s">
        <v>53</v>
      </c>
      <c r="F449" s="14" t="s">
        <v>117</v>
      </c>
      <c r="G449" s="14" t="s">
        <v>170</v>
      </c>
      <c r="H449" s="14" t="s">
        <v>65</v>
      </c>
      <c r="I449" s="14" t="s">
        <v>78</v>
      </c>
      <c r="J449" s="14" t="s">
        <v>723</v>
      </c>
      <c r="K449" s="15" t="n">
        <v>59.52</v>
      </c>
      <c r="L449" s="0" t="n">
        <v>3</v>
      </c>
      <c r="M449" s="16" t="n">
        <v>0</v>
      </c>
      <c r="N449" s="17" t="n">
        <v>15.4752</v>
      </c>
      <c r="O449" s="0" t="str">
        <f aca="false">TEXT(B449,"YYYY-MM")</f>
        <v>2017-04</v>
      </c>
      <c r="P449" s="18" t="n">
        <f aca="false">IFERROR(N449/K449,0)</f>
        <v>0.26</v>
      </c>
      <c r="Q449" s="0" t="str">
        <f aca="false">IF(M449=0,"No Discount",IF(M449&lt;0.2,"Low (1-19%)",IF(M449&lt;0.4,"Medium (20-39%)","High (40%+)")))</f>
        <v>No Discount</v>
      </c>
      <c r="R449" s="0" t="str">
        <f aca="false">INDEX('Lookup Tables'!$B$2:$B$5,MATCH(F449,'Lookup Tables'!$A$2:$A$5,0))</f>
        <v>Manager B</v>
      </c>
    </row>
    <row r="450" customFormat="false" ht="15" hidden="false" customHeight="false" outlineLevel="0" collapsed="false">
      <c r="A450" s="0" t="s">
        <v>722</v>
      </c>
      <c r="B450" s="13" t="n">
        <v>42826</v>
      </c>
      <c r="C450" s="13" t="n">
        <v>42828</v>
      </c>
      <c r="D450" s="14" t="s">
        <v>52</v>
      </c>
      <c r="E450" s="14" t="s">
        <v>53</v>
      </c>
      <c r="F450" s="14" t="s">
        <v>117</v>
      </c>
      <c r="G450" s="14" t="s">
        <v>170</v>
      </c>
      <c r="H450" s="14" t="s">
        <v>65</v>
      </c>
      <c r="I450" s="14" t="s">
        <v>73</v>
      </c>
      <c r="J450" s="14" t="s">
        <v>724</v>
      </c>
      <c r="K450" s="15" t="n">
        <v>161.94</v>
      </c>
      <c r="L450" s="0" t="n">
        <v>3</v>
      </c>
      <c r="M450" s="16" t="n">
        <v>0</v>
      </c>
      <c r="N450" s="17" t="n">
        <v>9.7164</v>
      </c>
      <c r="O450" s="0" t="str">
        <f aca="false">TEXT(B450,"YYYY-MM")</f>
        <v>2017-04</v>
      </c>
      <c r="P450" s="18" t="n">
        <f aca="false">IFERROR(N450/K450,0)</f>
        <v>0.06</v>
      </c>
      <c r="Q450" s="0" t="str">
        <f aca="false">IF(M450=0,"No Discount",IF(M450&lt;0.2,"Low (1-19%)",IF(M450&lt;0.4,"Medium (20-39%)","High (40%+)")))</f>
        <v>No Discount</v>
      </c>
      <c r="R450" s="0" t="str">
        <f aca="false">INDEX('Lookup Tables'!$B$2:$B$5,MATCH(F450,'Lookup Tables'!$A$2:$A$5,0))</f>
        <v>Manager B</v>
      </c>
    </row>
    <row r="451" customFormat="false" ht="15" hidden="false" customHeight="false" outlineLevel="0" collapsed="false">
      <c r="A451" s="0" t="s">
        <v>722</v>
      </c>
      <c r="B451" s="13" t="n">
        <v>42826</v>
      </c>
      <c r="C451" s="13" t="n">
        <v>42828</v>
      </c>
      <c r="D451" s="14" t="s">
        <v>52</v>
      </c>
      <c r="E451" s="14" t="s">
        <v>53</v>
      </c>
      <c r="F451" s="14" t="s">
        <v>117</v>
      </c>
      <c r="G451" s="14" t="s">
        <v>170</v>
      </c>
      <c r="H451" s="14" t="s">
        <v>65</v>
      </c>
      <c r="I451" s="14" t="s">
        <v>78</v>
      </c>
      <c r="J451" s="14" t="s">
        <v>725</v>
      </c>
      <c r="K451" s="15" t="n">
        <v>263.88</v>
      </c>
      <c r="L451" s="0" t="n">
        <v>6</v>
      </c>
      <c r="M451" s="16" t="n">
        <v>0</v>
      </c>
      <c r="N451" s="17" t="n">
        <v>71.2476</v>
      </c>
      <c r="O451" s="0" t="str">
        <f aca="false">TEXT(B451,"YYYY-MM")</f>
        <v>2017-04</v>
      </c>
      <c r="P451" s="18" t="n">
        <f aca="false">IFERROR(N451/K451,0)</f>
        <v>0.27</v>
      </c>
      <c r="Q451" s="0" t="str">
        <f aca="false">IF(M451=0,"No Discount",IF(M451&lt;0.2,"Low (1-19%)",IF(M451&lt;0.4,"Medium (20-39%)","High (40%+)")))</f>
        <v>No Discount</v>
      </c>
      <c r="R451" s="0" t="str">
        <f aca="false">INDEX('Lookup Tables'!$B$2:$B$5,MATCH(F451,'Lookup Tables'!$A$2:$A$5,0))</f>
        <v>Manager B</v>
      </c>
    </row>
    <row r="452" customFormat="false" ht="15" hidden="false" customHeight="false" outlineLevel="0" collapsed="false">
      <c r="A452" s="0" t="s">
        <v>722</v>
      </c>
      <c r="B452" s="13" t="n">
        <v>42826</v>
      </c>
      <c r="C452" s="13" t="n">
        <v>42828</v>
      </c>
      <c r="D452" s="14" t="s">
        <v>52</v>
      </c>
      <c r="E452" s="14" t="s">
        <v>53</v>
      </c>
      <c r="F452" s="14" t="s">
        <v>117</v>
      </c>
      <c r="G452" s="14" t="s">
        <v>170</v>
      </c>
      <c r="H452" s="14" t="s">
        <v>65</v>
      </c>
      <c r="I452" s="14" t="s">
        <v>78</v>
      </c>
      <c r="J452" s="14" t="s">
        <v>726</v>
      </c>
      <c r="K452" s="15" t="n">
        <v>30.48</v>
      </c>
      <c r="L452" s="0" t="n">
        <v>3</v>
      </c>
      <c r="M452" s="16" t="n">
        <v>0</v>
      </c>
      <c r="N452" s="17" t="n">
        <v>7.9248</v>
      </c>
      <c r="O452" s="0" t="str">
        <f aca="false">TEXT(B452,"YYYY-MM")</f>
        <v>2017-04</v>
      </c>
      <c r="P452" s="18" t="n">
        <f aca="false">IFERROR(N452/K452,0)</f>
        <v>0.26</v>
      </c>
      <c r="Q452" s="0" t="str">
        <f aca="false">IF(M452=0,"No Discount",IF(M452&lt;0.2,"Low (1-19%)",IF(M452&lt;0.4,"Medium (20-39%)","High (40%+)")))</f>
        <v>No Discount</v>
      </c>
      <c r="R452" s="0" t="str">
        <f aca="false">INDEX('Lookup Tables'!$B$2:$B$5,MATCH(F452,'Lookup Tables'!$A$2:$A$5,0))</f>
        <v>Manager B</v>
      </c>
    </row>
    <row r="453" customFormat="false" ht="15" hidden="false" customHeight="false" outlineLevel="0" collapsed="false">
      <c r="A453" s="0" t="s">
        <v>722</v>
      </c>
      <c r="B453" s="13" t="n">
        <v>42826</v>
      </c>
      <c r="C453" s="13" t="n">
        <v>42828</v>
      </c>
      <c r="D453" s="14" t="s">
        <v>52</v>
      </c>
      <c r="E453" s="14" t="s">
        <v>53</v>
      </c>
      <c r="F453" s="14" t="s">
        <v>117</v>
      </c>
      <c r="G453" s="14" t="s">
        <v>170</v>
      </c>
      <c r="H453" s="14" t="s">
        <v>65</v>
      </c>
      <c r="I453" s="14" t="s">
        <v>78</v>
      </c>
      <c r="J453" s="14" t="s">
        <v>727</v>
      </c>
      <c r="K453" s="15" t="n">
        <v>9.84</v>
      </c>
      <c r="L453" s="0" t="n">
        <v>3</v>
      </c>
      <c r="M453" s="16" t="n">
        <v>0</v>
      </c>
      <c r="N453" s="17" t="n">
        <v>2.8536</v>
      </c>
      <c r="O453" s="0" t="str">
        <f aca="false">TEXT(B453,"YYYY-MM")</f>
        <v>2017-04</v>
      </c>
      <c r="P453" s="18" t="n">
        <f aca="false">IFERROR(N453/K453,0)</f>
        <v>0.29</v>
      </c>
      <c r="Q453" s="0" t="str">
        <f aca="false">IF(M453=0,"No Discount",IF(M453&lt;0.2,"Low (1-19%)",IF(M453&lt;0.4,"Medium (20-39%)","High (40%+)")))</f>
        <v>No Discount</v>
      </c>
      <c r="R453" s="0" t="str">
        <f aca="false">INDEX('Lookup Tables'!$B$2:$B$5,MATCH(F453,'Lookup Tables'!$A$2:$A$5,0))</f>
        <v>Manager B</v>
      </c>
    </row>
    <row r="454" customFormat="false" ht="15" hidden="false" customHeight="false" outlineLevel="0" collapsed="false">
      <c r="A454" s="0" t="s">
        <v>722</v>
      </c>
      <c r="B454" s="13" t="n">
        <v>42826</v>
      </c>
      <c r="C454" s="13" t="n">
        <v>42828</v>
      </c>
      <c r="D454" s="14" t="s">
        <v>52</v>
      </c>
      <c r="E454" s="14" t="s">
        <v>53</v>
      </c>
      <c r="F454" s="14" t="s">
        <v>117</v>
      </c>
      <c r="G454" s="14" t="s">
        <v>170</v>
      </c>
      <c r="H454" s="14" t="s">
        <v>80</v>
      </c>
      <c r="I454" s="14" t="s">
        <v>81</v>
      </c>
      <c r="J454" s="14" t="s">
        <v>728</v>
      </c>
      <c r="K454" s="15" t="n">
        <v>35.12</v>
      </c>
      <c r="L454" s="0" t="n">
        <v>4</v>
      </c>
      <c r="M454" s="16" t="n">
        <v>0</v>
      </c>
      <c r="N454" s="17" t="n">
        <v>9.1312</v>
      </c>
      <c r="O454" s="0" t="str">
        <f aca="false">TEXT(B454,"YYYY-MM")</f>
        <v>2017-04</v>
      </c>
      <c r="P454" s="18" t="n">
        <f aca="false">IFERROR(N454/K454,0)</f>
        <v>0.26</v>
      </c>
      <c r="Q454" s="0" t="str">
        <f aca="false">IF(M454=0,"No Discount",IF(M454&lt;0.2,"Low (1-19%)",IF(M454&lt;0.4,"Medium (20-39%)","High (40%+)")))</f>
        <v>No Discount</v>
      </c>
      <c r="R454" s="0" t="str">
        <f aca="false">INDEX('Lookup Tables'!$B$2:$B$5,MATCH(F454,'Lookup Tables'!$A$2:$A$5,0))</f>
        <v>Manager B</v>
      </c>
    </row>
    <row r="455" customFormat="false" ht="15" hidden="false" customHeight="false" outlineLevel="0" collapsed="false">
      <c r="A455" s="0" t="s">
        <v>729</v>
      </c>
      <c r="B455" s="13" t="n">
        <v>43393</v>
      </c>
      <c r="C455" s="13" t="n">
        <v>43397</v>
      </c>
      <c r="D455" s="14" t="s">
        <v>69</v>
      </c>
      <c r="E455" s="14" t="s">
        <v>62</v>
      </c>
      <c r="F455" s="14" t="s">
        <v>117</v>
      </c>
      <c r="G455" s="14" t="s">
        <v>269</v>
      </c>
      <c r="H455" s="14" t="s">
        <v>56</v>
      </c>
      <c r="I455" s="14" t="s">
        <v>71</v>
      </c>
      <c r="J455" s="14" t="s">
        <v>87</v>
      </c>
      <c r="K455" s="15" t="n">
        <v>284.364</v>
      </c>
      <c r="L455" s="0" t="n">
        <v>2</v>
      </c>
      <c r="M455" s="16" t="n">
        <v>0.4</v>
      </c>
      <c r="N455" s="17" t="n">
        <v>-75.8304</v>
      </c>
      <c r="O455" s="0" t="str">
        <f aca="false">TEXT(B455,"YYYY-MM")</f>
        <v>2018-10</v>
      </c>
      <c r="P455" s="18" t="n">
        <f aca="false">IFERROR(N455/K455,0)</f>
        <v>-0.266666666666667</v>
      </c>
      <c r="Q455" s="0" t="str">
        <f aca="false">IF(M455=0,"No Discount",IF(M455&lt;0.2,"Low (1-19%)",IF(M455&lt;0.4,"Medium (20-39%)","High (40%+)")))</f>
        <v>High (40%+)</v>
      </c>
      <c r="R455" s="0" t="str">
        <f aca="false">INDEX('Lookup Tables'!$B$2:$B$5,MATCH(F455,'Lookup Tables'!$A$2:$A$5,0))</f>
        <v>Manager B</v>
      </c>
    </row>
    <row r="456" customFormat="false" ht="15" hidden="false" customHeight="false" outlineLevel="0" collapsed="false">
      <c r="A456" s="0" t="s">
        <v>729</v>
      </c>
      <c r="B456" s="13" t="n">
        <v>43393</v>
      </c>
      <c r="C456" s="13" t="n">
        <v>43397</v>
      </c>
      <c r="D456" s="14" t="s">
        <v>69</v>
      </c>
      <c r="E456" s="14" t="s">
        <v>62</v>
      </c>
      <c r="F456" s="14" t="s">
        <v>117</v>
      </c>
      <c r="G456" s="14" t="s">
        <v>269</v>
      </c>
      <c r="H456" s="14" t="s">
        <v>65</v>
      </c>
      <c r="I456" s="14" t="s">
        <v>73</v>
      </c>
      <c r="J456" s="14" t="s">
        <v>730</v>
      </c>
      <c r="K456" s="15" t="n">
        <v>665.408</v>
      </c>
      <c r="L456" s="0" t="n">
        <v>2</v>
      </c>
      <c r="M456" s="16" t="n">
        <v>0.2</v>
      </c>
      <c r="N456" s="17" t="n">
        <v>66.5408</v>
      </c>
      <c r="O456" s="0" t="str">
        <f aca="false">TEXT(B456,"YYYY-MM")</f>
        <v>2018-10</v>
      </c>
      <c r="P456" s="18" t="n">
        <f aca="false">IFERROR(N456/K456,0)</f>
        <v>0.1</v>
      </c>
      <c r="Q456" s="0" t="str">
        <f aca="false">IF(M456=0,"No Discount",IF(M456&lt;0.2,"Low (1-19%)",IF(M456&lt;0.4,"Medium (20-39%)","High (40%+)")))</f>
        <v>Medium (20-39%)</v>
      </c>
      <c r="R456" s="0" t="str">
        <f aca="false">INDEX('Lookup Tables'!$B$2:$B$5,MATCH(F456,'Lookup Tables'!$A$2:$A$5,0))</f>
        <v>Manager B</v>
      </c>
    </row>
    <row r="457" customFormat="false" ht="15" hidden="false" customHeight="false" outlineLevel="0" collapsed="false">
      <c r="A457" s="0" t="s">
        <v>731</v>
      </c>
      <c r="B457" s="13" t="n">
        <v>43082</v>
      </c>
      <c r="C457" s="13" t="n">
        <v>43086</v>
      </c>
      <c r="D457" s="14" t="s">
        <v>69</v>
      </c>
      <c r="E457" s="14" t="s">
        <v>62</v>
      </c>
      <c r="F457" s="14" t="s">
        <v>98</v>
      </c>
      <c r="G457" s="14" t="s">
        <v>331</v>
      </c>
      <c r="H457" s="14" t="s">
        <v>80</v>
      </c>
      <c r="I457" s="14" t="s">
        <v>123</v>
      </c>
      <c r="J457" s="14" t="s">
        <v>732</v>
      </c>
      <c r="K457" s="15" t="n">
        <v>63.88</v>
      </c>
      <c r="L457" s="0" t="n">
        <v>4</v>
      </c>
      <c r="M457" s="16" t="n">
        <v>0</v>
      </c>
      <c r="N457" s="17" t="n">
        <v>24.9132</v>
      </c>
      <c r="O457" s="0" t="str">
        <f aca="false">TEXT(B457,"YYYY-MM")</f>
        <v>2017-12</v>
      </c>
      <c r="P457" s="18" t="n">
        <f aca="false">IFERROR(N457/K457,0)</f>
        <v>0.39</v>
      </c>
      <c r="Q457" s="0" t="str">
        <f aca="false">IF(M457=0,"No Discount",IF(M457&lt;0.2,"Low (1-19%)",IF(M457&lt;0.4,"Medium (20-39%)","High (40%+)")))</f>
        <v>No Discount</v>
      </c>
      <c r="R457" s="0" t="str">
        <f aca="false">INDEX('Lookup Tables'!$B$2:$B$5,MATCH(F457,'Lookup Tables'!$A$2:$A$5,0))</f>
        <v>Manager A</v>
      </c>
    </row>
    <row r="458" customFormat="false" ht="15" hidden="false" customHeight="false" outlineLevel="0" collapsed="false">
      <c r="A458" s="0" t="s">
        <v>733</v>
      </c>
      <c r="B458" s="13" t="n">
        <v>42047</v>
      </c>
      <c r="C458" s="13" t="n">
        <v>42053</v>
      </c>
      <c r="D458" s="14" t="s">
        <v>69</v>
      </c>
      <c r="E458" s="14" t="s">
        <v>53</v>
      </c>
      <c r="F458" s="14" t="s">
        <v>63</v>
      </c>
      <c r="G458" s="14" t="s">
        <v>64</v>
      </c>
      <c r="H458" s="14" t="s">
        <v>56</v>
      </c>
      <c r="I458" s="14" t="s">
        <v>59</v>
      </c>
      <c r="J458" s="14" t="s">
        <v>734</v>
      </c>
      <c r="K458" s="15" t="n">
        <v>129.568</v>
      </c>
      <c r="L458" s="0" t="n">
        <v>2</v>
      </c>
      <c r="M458" s="16" t="n">
        <v>0.2</v>
      </c>
      <c r="N458" s="17" t="n">
        <v>-24.294</v>
      </c>
      <c r="O458" s="0" t="str">
        <f aca="false">TEXT(B458,"YYYY-MM")</f>
        <v>2015-02</v>
      </c>
      <c r="P458" s="18" t="n">
        <f aca="false">IFERROR(N458/K458,0)</f>
        <v>-0.1875</v>
      </c>
      <c r="Q458" s="0" t="str">
        <f aca="false">IF(M458=0,"No Discount",IF(M458&lt;0.2,"Low (1-19%)",IF(M458&lt;0.4,"Medium (20-39%)","High (40%+)")))</f>
        <v>Medium (20-39%)</v>
      </c>
      <c r="R458" s="0" t="str">
        <f aca="false">INDEX('Lookup Tables'!$B$2:$B$5,MATCH(F458,'Lookup Tables'!$A$2:$A$5,0))</f>
        <v>Manager D</v>
      </c>
    </row>
    <row r="459" customFormat="false" ht="15" hidden="false" customHeight="false" outlineLevel="0" collapsed="false">
      <c r="A459" s="0" t="s">
        <v>735</v>
      </c>
      <c r="B459" s="13" t="n">
        <v>43004</v>
      </c>
      <c r="C459" s="13" t="n">
        <v>43009</v>
      </c>
      <c r="D459" s="14" t="s">
        <v>69</v>
      </c>
      <c r="E459" s="14" t="s">
        <v>53</v>
      </c>
      <c r="F459" s="14" t="s">
        <v>98</v>
      </c>
      <c r="G459" s="14" t="s">
        <v>146</v>
      </c>
      <c r="H459" s="14" t="s">
        <v>56</v>
      </c>
      <c r="I459" s="14" t="s">
        <v>59</v>
      </c>
      <c r="J459" s="14" t="s">
        <v>736</v>
      </c>
      <c r="K459" s="15" t="n">
        <v>747.558</v>
      </c>
      <c r="L459" s="0" t="n">
        <v>3</v>
      </c>
      <c r="M459" s="16" t="n">
        <v>0.3</v>
      </c>
      <c r="N459" s="17" t="n">
        <v>-96.1146</v>
      </c>
      <c r="O459" s="0" t="str">
        <f aca="false">TEXT(B459,"YYYY-MM")</f>
        <v>2017-09</v>
      </c>
      <c r="P459" s="18" t="n">
        <f aca="false">IFERROR(N459/K459,0)</f>
        <v>-0.128571428571429</v>
      </c>
      <c r="Q459" s="0" t="str">
        <f aca="false">IF(M459=0,"No Discount",IF(M459&lt;0.2,"Low (1-19%)",IF(M459&lt;0.4,"Medium (20-39%)","High (40%+)")))</f>
        <v>Medium (20-39%)</v>
      </c>
      <c r="R459" s="0" t="str">
        <f aca="false">INDEX('Lookup Tables'!$B$2:$B$5,MATCH(F459,'Lookup Tables'!$A$2:$A$5,0))</f>
        <v>Manager A</v>
      </c>
    </row>
    <row r="460" customFormat="false" ht="15" hidden="false" customHeight="false" outlineLevel="0" collapsed="false">
      <c r="A460" s="0" t="s">
        <v>735</v>
      </c>
      <c r="B460" s="13" t="n">
        <v>43004</v>
      </c>
      <c r="C460" s="13" t="n">
        <v>43009</v>
      </c>
      <c r="D460" s="14" t="s">
        <v>69</v>
      </c>
      <c r="E460" s="14" t="s">
        <v>53</v>
      </c>
      <c r="F460" s="14" t="s">
        <v>98</v>
      </c>
      <c r="G460" s="14" t="s">
        <v>146</v>
      </c>
      <c r="H460" s="14" t="s">
        <v>65</v>
      </c>
      <c r="I460" s="14" t="s">
        <v>129</v>
      </c>
      <c r="J460" s="14" t="s">
        <v>340</v>
      </c>
      <c r="K460" s="15" t="n">
        <v>8.928</v>
      </c>
      <c r="L460" s="0" t="n">
        <v>2</v>
      </c>
      <c r="M460" s="16" t="n">
        <v>0.2</v>
      </c>
      <c r="N460" s="17" t="n">
        <v>3.348</v>
      </c>
      <c r="O460" s="0" t="str">
        <f aca="false">TEXT(B460,"YYYY-MM")</f>
        <v>2017-09</v>
      </c>
      <c r="P460" s="18" t="n">
        <f aca="false">IFERROR(N460/K460,0)</f>
        <v>0.375</v>
      </c>
      <c r="Q460" s="0" t="str">
        <f aca="false">IF(M460=0,"No Discount",IF(M460&lt;0.2,"Low (1-19%)",IF(M460&lt;0.4,"Medium (20-39%)","High (40%+)")))</f>
        <v>Medium (20-39%)</v>
      </c>
      <c r="R460" s="0" t="str">
        <f aca="false">INDEX('Lookup Tables'!$B$2:$B$5,MATCH(F460,'Lookup Tables'!$A$2:$A$5,0))</f>
        <v>Manager A</v>
      </c>
    </row>
    <row r="461" customFormat="false" ht="15" hidden="false" customHeight="false" outlineLevel="0" collapsed="false">
      <c r="A461" s="0" t="s">
        <v>737</v>
      </c>
      <c r="B461" s="13" t="n">
        <v>42719</v>
      </c>
      <c r="C461" s="13" t="n">
        <v>42726</v>
      </c>
      <c r="D461" s="14" t="s">
        <v>69</v>
      </c>
      <c r="E461" s="14" t="s">
        <v>53</v>
      </c>
      <c r="F461" s="14" t="s">
        <v>63</v>
      </c>
      <c r="G461" s="14" t="s">
        <v>94</v>
      </c>
      <c r="H461" s="14" t="s">
        <v>65</v>
      </c>
      <c r="I461" s="14" t="s">
        <v>85</v>
      </c>
      <c r="J461" s="14" t="s">
        <v>738</v>
      </c>
      <c r="K461" s="15" t="n">
        <v>103.92</v>
      </c>
      <c r="L461" s="0" t="n">
        <v>4</v>
      </c>
      <c r="M461" s="16" t="n">
        <v>0</v>
      </c>
      <c r="N461" s="17" t="n">
        <v>36.372</v>
      </c>
      <c r="O461" s="0" t="str">
        <f aca="false">TEXT(B461,"YYYY-MM")</f>
        <v>2016-12</v>
      </c>
      <c r="P461" s="18" t="n">
        <f aca="false">IFERROR(N461/K461,0)</f>
        <v>0.35</v>
      </c>
      <c r="Q461" s="0" t="str">
        <f aca="false">IF(M461=0,"No Discount",IF(M461&lt;0.2,"Low (1-19%)",IF(M461&lt;0.4,"Medium (20-39%)","High (40%+)")))</f>
        <v>No Discount</v>
      </c>
      <c r="R461" s="0" t="str">
        <f aca="false">INDEX('Lookup Tables'!$B$2:$B$5,MATCH(F461,'Lookup Tables'!$A$2:$A$5,0))</f>
        <v>Manager D</v>
      </c>
    </row>
    <row r="462" customFormat="false" ht="15" hidden="false" customHeight="false" outlineLevel="0" collapsed="false">
      <c r="A462" s="0" t="s">
        <v>737</v>
      </c>
      <c r="B462" s="13" t="n">
        <v>42719</v>
      </c>
      <c r="C462" s="13" t="n">
        <v>42726</v>
      </c>
      <c r="D462" s="14" t="s">
        <v>69</v>
      </c>
      <c r="E462" s="14" t="s">
        <v>53</v>
      </c>
      <c r="F462" s="14" t="s">
        <v>63</v>
      </c>
      <c r="G462" s="14" t="s">
        <v>94</v>
      </c>
      <c r="H462" s="14" t="s">
        <v>80</v>
      </c>
      <c r="I462" s="14" t="s">
        <v>123</v>
      </c>
      <c r="J462" s="14" t="s">
        <v>739</v>
      </c>
      <c r="K462" s="15" t="n">
        <v>899.91</v>
      </c>
      <c r="L462" s="0" t="n">
        <v>9</v>
      </c>
      <c r="M462" s="16" t="n">
        <v>0</v>
      </c>
      <c r="N462" s="17" t="n">
        <v>377.9622</v>
      </c>
      <c r="O462" s="0" t="str">
        <f aca="false">TEXT(B462,"YYYY-MM")</f>
        <v>2016-12</v>
      </c>
      <c r="P462" s="18" t="n">
        <f aca="false">IFERROR(N462/K462,0)</f>
        <v>0.42</v>
      </c>
      <c r="Q462" s="0" t="str">
        <f aca="false">IF(M462=0,"No Discount",IF(M462&lt;0.2,"Low (1-19%)",IF(M462&lt;0.4,"Medium (20-39%)","High (40%+)")))</f>
        <v>No Discount</v>
      </c>
      <c r="R462" s="0" t="str">
        <f aca="false">INDEX('Lookup Tables'!$B$2:$B$5,MATCH(F462,'Lookup Tables'!$A$2:$A$5,0))</f>
        <v>Manager D</v>
      </c>
    </row>
    <row r="463" customFormat="false" ht="15" hidden="false" customHeight="false" outlineLevel="0" collapsed="false">
      <c r="A463" s="0" t="s">
        <v>737</v>
      </c>
      <c r="B463" s="13" t="n">
        <v>42719</v>
      </c>
      <c r="C463" s="13" t="n">
        <v>42726</v>
      </c>
      <c r="D463" s="14" t="s">
        <v>69</v>
      </c>
      <c r="E463" s="14" t="s">
        <v>53</v>
      </c>
      <c r="F463" s="14" t="s">
        <v>63</v>
      </c>
      <c r="G463" s="14" t="s">
        <v>94</v>
      </c>
      <c r="H463" s="14" t="s">
        <v>65</v>
      </c>
      <c r="I463" s="14" t="s">
        <v>83</v>
      </c>
      <c r="J463" s="14" t="s">
        <v>740</v>
      </c>
      <c r="K463" s="15" t="n">
        <v>51.312</v>
      </c>
      <c r="L463" s="0" t="n">
        <v>3</v>
      </c>
      <c r="M463" s="16" t="n">
        <v>0.2</v>
      </c>
      <c r="N463" s="17" t="n">
        <v>18.6006</v>
      </c>
      <c r="O463" s="0" t="str">
        <f aca="false">TEXT(B463,"YYYY-MM")</f>
        <v>2016-12</v>
      </c>
      <c r="P463" s="18" t="n">
        <f aca="false">IFERROR(N463/K463,0)</f>
        <v>0.3625</v>
      </c>
      <c r="Q463" s="0" t="str">
        <f aca="false">IF(M463=0,"No Discount",IF(M463&lt;0.2,"Low (1-19%)",IF(M463&lt;0.4,"Medium (20-39%)","High (40%+)")))</f>
        <v>Medium (20-39%)</v>
      </c>
      <c r="R463" s="0" t="str">
        <f aca="false">INDEX('Lookup Tables'!$B$2:$B$5,MATCH(F463,'Lookup Tables'!$A$2:$A$5,0))</f>
        <v>Manager D</v>
      </c>
    </row>
    <row r="464" customFormat="false" ht="15" hidden="false" customHeight="false" outlineLevel="0" collapsed="false">
      <c r="A464" s="0" t="s">
        <v>741</v>
      </c>
      <c r="B464" s="13" t="n">
        <v>42847</v>
      </c>
      <c r="C464" s="13" t="n">
        <v>42854</v>
      </c>
      <c r="D464" s="14" t="s">
        <v>69</v>
      </c>
      <c r="E464" s="14" t="s">
        <v>97</v>
      </c>
      <c r="F464" s="14" t="s">
        <v>63</v>
      </c>
      <c r="G464" s="14" t="s">
        <v>189</v>
      </c>
      <c r="H464" s="14" t="s">
        <v>56</v>
      </c>
      <c r="I464" s="14" t="s">
        <v>76</v>
      </c>
      <c r="J464" s="14" t="s">
        <v>603</v>
      </c>
      <c r="K464" s="15" t="n">
        <v>23.56</v>
      </c>
      <c r="L464" s="0" t="n">
        <v>5</v>
      </c>
      <c r="M464" s="16" t="n">
        <v>0.2</v>
      </c>
      <c r="N464" s="17" t="n">
        <v>7.068</v>
      </c>
      <c r="O464" s="0" t="str">
        <f aca="false">TEXT(B464,"YYYY-MM")</f>
        <v>2017-04</v>
      </c>
      <c r="P464" s="18" t="n">
        <f aca="false">IFERROR(N464/K464,0)</f>
        <v>0.3</v>
      </c>
      <c r="Q464" s="0" t="str">
        <f aca="false">IF(M464=0,"No Discount",IF(M464&lt;0.2,"Low (1-19%)",IF(M464&lt;0.4,"Medium (20-39%)","High (40%+)")))</f>
        <v>Medium (20-39%)</v>
      </c>
      <c r="R464" s="0" t="str">
        <f aca="false">INDEX('Lookup Tables'!$B$2:$B$5,MATCH(F464,'Lookup Tables'!$A$2:$A$5,0))</f>
        <v>Manager D</v>
      </c>
    </row>
    <row r="465" customFormat="false" ht="15" hidden="false" customHeight="false" outlineLevel="0" collapsed="false">
      <c r="A465" s="0" t="s">
        <v>741</v>
      </c>
      <c r="B465" s="13" t="n">
        <v>42847</v>
      </c>
      <c r="C465" s="13" t="n">
        <v>42854</v>
      </c>
      <c r="D465" s="14" t="s">
        <v>69</v>
      </c>
      <c r="E465" s="14" t="s">
        <v>97</v>
      </c>
      <c r="F465" s="14" t="s">
        <v>63</v>
      </c>
      <c r="G465" s="14" t="s">
        <v>189</v>
      </c>
      <c r="H465" s="14" t="s">
        <v>56</v>
      </c>
      <c r="I465" s="14" t="s">
        <v>71</v>
      </c>
      <c r="J465" s="14" t="s">
        <v>742</v>
      </c>
      <c r="K465" s="15" t="n">
        <v>1272.63</v>
      </c>
      <c r="L465" s="0" t="n">
        <v>6</v>
      </c>
      <c r="M465" s="16" t="n">
        <v>0.5</v>
      </c>
      <c r="N465" s="17" t="n">
        <v>-814.4832</v>
      </c>
      <c r="O465" s="0" t="str">
        <f aca="false">TEXT(B465,"YYYY-MM")</f>
        <v>2017-04</v>
      </c>
      <c r="P465" s="18" t="n">
        <f aca="false">IFERROR(N465/K465,0)</f>
        <v>-0.64</v>
      </c>
      <c r="Q465" s="0" t="str">
        <f aca="false">IF(M465=0,"No Discount",IF(M465&lt;0.2,"Low (1-19%)",IF(M465&lt;0.4,"Medium (20-39%)","High (40%+)")))</f>
        <v>High (40%+)</v>
      </c>
      <c r="R465" s="0" t="str">
        <f aca="false">INDEX('Lookup Tables'!$B$2:$B$5,MATCH(F465,'Lookup Tables'!$A$2:$A$5,0))</f>
        <v>Manager D</v>
      </c>
    </row>
    <row r="466" customFormat="false" ht="15" hidden="false" customHeight="false" outlineLevel="0" collapsed="false">
      <c r="A466" s="0" t="s">
        <v>741</v>
      </c>
      <c r="B466" s="13" t="n">
        <v>42847</v>
      </c>
      <c r="C466" s="13" t="n">
        <v>42854</v>
      </c>
      <c r="D466" s="14" t="s">
        <v>69</v>
      </c>
      <c r="E466" s="14" t="s">
        <v>97</v>
      </c>
      <c r="F466" s="14" t="s">
        <v>63</v>
      </c>
      <c r="G466" s="14" t="s">
        <v>189</v>
      </c>
      <c r="H466" s="14" t="s">
        <v>65</v>
      </c>
      <c r="I466" s="14" t="s">
        <v>83</v>
      </c>
      <c r="J466" s="14" t="s">
        <v>743</v>
      </c>
      <c r="K466" s="15" t="n">
        <v>28.485</v>
      </c>
      <c r="L466" s="0" t="n">
        <v>5</v>
      </c>
      <c r="M466" s="16" t="n">
        <v>0.7</v>
      </c>
      <c r="N466" s="17" t="n">
        <v>-20.889</v>
      </c>
      <c r="O466" s="0" t="str">
        <f aca="false">TEXT(B466,"YYYY-MM")</f>
        <v>2017-04</v>
      </c>
      <c r="P466" s="18" t="n">
        <f aca="false">IFERROR(N466/K466,0)</f>
        <v>-0.733333333333333</v>
      </c>
      <c r="Q466" s="0" t="str">
        <f aca="false">IF(M466=0,"No Discount",IF(M466&lt;0.2,"Low (1-19%)",IF(M466&lt;0.4,"Medium (20-39%)","High (40%+)")))</f>
        <v>High (40%+)</v>
      </c>
      <c r="R466" s="0" t="str">
        <f aca="false">INDEX('Lookup Tables'!$B$2:$B$5,MATCH(F466,'Lookup Tables'!$A$2:$A$5,0))</f>
        <v>Manager D</v>
      </c>
    </row>
    <row r="467" customFormat="false" ht="15" hidden="false" customHeight="false" outlineLevel="0" collapsed="false">
      <c r="A467" s="0" t="s">
        <v>741</v>
      </c>
      <c r="B467" s="13" t="n">
        <v>42847</v>
      </c>
      <c r="C467" s="13" t="n">
        <v>42854</v>
      </c>
      <c r="D467" s="14" t="s">
        <v>69</v>
      </c>
      <c r="E467" s="14" t="s">
        <v>97</v>
      </c>
      <c r="F467" s="14" t="s">
        <v>63</v>
      </c>
      <c r="G467" s="14" t="s">
        <v>189</v>
      </c>
      <c r="H467" s="14" t="s">
        <v>65</v>
      </c>
      <c r="I467" s="14" t="s">
        <v>303</v>
      </c>
      <c r="J467" s="14" t="s">
        <v>744</v>
      </c>
      <c r="K467" s="15" t="n">
        <v>185.376</v>
      </c>
      <c r="L467" s="0" t="n">
        <v>2</v>
      </c>
      <c r="M467" s="16" t="n">
        <v>0.2</v>
      </c>
      <c r="N467" s="17" t="n">
        <v>-34.758</v>
      </c>
      <c r="O467" s="0" t="str">
        <f aca="false">TEXT(B467,"YYYY-MM")</f>
        <v>2017-04</v>
      </c>
      <c r="P467" s="18" t="n">
        <f aca="false">IFERROR(N467/K467,0)</f>
        <v>-0.1875</v>
      </c>
      <c r="Q467" s="0" t="str">
        <f aca="false">IF(M467=0,"No Discount",IF(M467&lt;0.2,"Low (1-19%)",IF(M467&lt;0.4,"Medium (20-39%)","High (40%+)")))</f>
        <v>Medium (20-39%)</v>
      </c>
      <c r="R467" s="0" t="str">
        <f aca="false">INDEX('Lookup Tables'!$B$2:$B$5,MATCH(F467,'Lookup Tables'!$A$2:$A$5,0))</f>
        <v>Manager D</v>
      </c>
    </row>
    <row r="468" customFormat="false" ht="15" hidden="false" customHeight="false" outlineLevel="0" collapsed="false">
      <c r="A468" s="0" t="s">
        <v>741</v>
      </c>
      <c r="B468" s="13" t="n">
        <v>42847</v>
      </c>
      <c r="C468" s="13" t="n">
        <v>42854</v>
      </c>
      <c r="D468" s="14" t="s">
        <v>69</v>
      </c>
      <c r="E468" s="14" t="s">
        <v>97</v>
      </c>
      <c r="F468" s="14" t="s">
        <v>63</v>
      </c>
      <c r="G468" s="14" t="s">
        <v>189</v>
      </c>
      <c r="H468" s="14" t="s">
        <v>65</v>
      </c>
      <c r="I468" s="14" t="s">
        <v>85</v>
      </c>
      <c r="J468" s="14" t="s">
        <v>745</v>
      </c>
      <c r="K468" s="15" t="n">
        <v>78.272</v>
      </c>
      <c r="L468" s="0" t="n">
        <v>2</v>
      </c>
      <c r="M468" s="16" t="n">
        <v>0.2</v>
      </c>
      <c r="N468" s="17" t="n">
        <v>5.8704</v>
      </c>
      <c r="O468" s="0" t="str">
        <f aca="false">TEXT(B468,"YYYY-MM")</f>
        <v>2017-04</v>
      </c>
      <c r="P468" s="18" t="n">
        <f aca="false">IFERROR(N468/K468,0)</f>
        <v>0.075</v>
      </c>
      <c r="Q468" s="0" t="str">
        <f aca="false">IF(M468=0,"No Discount",IF(M468&lt;0.2,"Low (1-19%)",IF(M468&lt;0.4,"Medium (20-39%)","High (40%+)")))</f>
        <v>Medium (20-39%)</v>
      </c>
      <c r="R468" s="0" t="str">
        <f aca="false">INDEX('Lookup Tables'!$B$2:$B$5,MATCH(F468,'Lookup Tables'!$A$2:$A$5,0))</f>
        <v>Manager D</v>
      </c>
    </row>
    <row r="469" customFormat="false" ht="15" hidden="false" customHeight="false" outlineLevel="0" collapsed="false">
      <c r="A469" s="0" t="s">
        <v>746</v>
      </c>
      <c r="B469" s="13" t="n">
        <v>42386</v>
      </c>
      <c r="C469" s="13" t="n">
        <v>42393</v>
      </c>
      <c r="D469" s="14" t="s">
        <v>69</v>
      </c>
      <c r="E469" s="14" t="s">
        <v>97</v>
      </c>
      <c r="F469" s="14" t="s">
        <v>98</v>
      </c>
      <c r="G469" s="14" t="s">
        <v>146</v>
      </c>
      <c r="H469" s="14" t="s">
        <v>56</v>
      </c>
      <c r="I469" s="14" t="s">
        <v>76</v>
      </c>
      <c r="J469" s="14" t="s">
        <v>516</v>
      </c>
      <c r="K469" s="15" t="n">
        <v>254.744</v>
      </c>
      <c r="L469" s="0" t="n">
        <v>7</v>
      </c>
      <c r="M469" s="16" t="n">
        <v>0.6</v>
      </c>
      <c r="N469" s="17" t="n">
        <v>-312.0614</v>
      </c>
      <c r="O469" s="0" t="str">
        <f aca="false">TEXT(B469,"YYYY-MM")</f>
        <v>2016-01</v>
      </c>
      <c r="P469" s="18" t="n">
        <f aca="false">IFERROR(N469/K469,0)</f>
        <v>-1.225</v>
      </c>
      <c r="Q469" s="0" t="str">
        <f aca="false">IF(M469=0,"No Discount",IF(M469&lt;0.2,"Low (1-19%)",IF(M469&lt;0.4,"Medium (20-39%)","High (40%+)")))</f>
        <v>High (40%+)</v>
      </c>
      <c r="R469" s="0" t="str">
        <f aca="false">INDEX('Lookup Tables'!$B$2:$B$5,MATCH(F469,'Lookup Tables'!$A$2:$A$5,0))</f>
        <v>Manager A</v>
      </c>
    </row>
    <row r="470" customFormat="false" ht="15" hidden="false" customHeight="false" outlineLevel="0" collapsed="false">
      <c r="A470" s="0" t="s">
        <v>747</v>
      </c>
      <c r="B470" s="13" t="n">
        <v>43190</v>
      </c>
      <c r="C470" s="13" t="n">
        <v>43194</v>
      </c>
      <c r="D470" s="14" t="s">
        <v>69</v>
      </c>
      <c r="E470" s="14" t="s">
        <v>62</v>
      </c>
      <c r="F470" s="14" t="s">
        <v>98</v>
      </c>
      <c r="G470" s="14" t="s">
        <v>99</v>
      </c>
      <c r="H470" s="14" t="s">
        <v>56</v>
      </c>
      <c r="I470" s="14" t="s">
        <v>57</v>
      </c>
      <c r="J470" s="14" t="s">
        <v>748</v>
      </c>
      <c r="K470" s="15" t="n">
        <v>205.3328</v>
      </c>
      <c r="L470" s="0" t="n">
        <v>2</v>
      </c>
      <c r="M470" s="16" t="n">
        <v>0.32</v>
      </c>
      <c r="N470" s="17" t="n">
        <v>-36.2352</v>
      </c>
      <c r="O470" s="0" t="str">
        <f aca="false">TEXT(B470,"YYYY-MM")</f>
        <v>2018-03</v>
      </c>
      <c r="P470" s="18" t="n">
        <f aca="false">IFERROR(N470/K470,0)</f>
        <v>-0.176470588235294</v>
      </c>
      <c r="Q470" s="0" t="str">
        <f aca="false">IF(M470=0,"No Discount",IF(M470&lt;0.2,"Low (1-19%)",IF(M470&lt;0.4,"Medium (20-39%)","High (40%+)")))</f>
        <v>Medium (20-39%)</v>
      </c>
      <c r="R470" s="0" t="str">
        <f aca="false">INDEX('Lookup Tables'!$B$2:$B$5,MATCH(F470,'Lookup Tables'!$A$2:$A$5,0))</f>
        <v>Manager A</v>
      </c>
    </row>
    <row r="471" customFormat="false" ht="15" hidden="false" customHeight="false" outlineLevel="0" collapsed="false">
      <c r="A471" s="0" t="s">
        <v>749</v>
      </c>
      <c r="B471" s="13" t="n">
        <v>43085</v>
      </c>
      <c r="C471" s="13" t="n">
        <v>43089</v>
      </c>
      <c r="D471" s="14" t="s">
        <v>52</v>
      </c>
      <c r="E471" s="14" t="s">
        <v>53</v>
      </c>
      <c r="F471" s="14" t="s">
        <v>98</v>
      </c>
      <c r="G471" s="14" t="s">
        <v>146</v>
      </c>
      <c r="H471" s="14" t="s">
        <v>65</v>
      </c>
      <c r="I471" s="14" t="s">
        <v>83</v>
      </c>
      <c r="J471" s="14" t="s">
        <v>750</v>
      </c>
      <c r="K471" s="15" t="n">
        <v>4.788</v>
      </c>
      <c r="L471" s="0" t="n">
        <v>3</v>
      </c>
      <c r="M471" s="16" t="n">
        <v>0.8</v>
      </c>
      <c r="N471" s="17" t="n">
        <v>-7.9002</v>
      </c>
      <c r="O471" s="0" t="str">
        <f aca="false">TEXT(B471,"YYYY-MM")</f>
        <v>2017-12</v>
      </c>
      <c r="P471" s="18" t="n">
        <f aca="false">IFERROR(N471/K471,0)</f>
        <v>-1.65</v>
      </c>
      <c r="Q471" s="0" t="str">
        <f aca="false">IF(M471=0,"No Discount",IF(M471&lt;0.2,"Low (1-19%)",IF(M471&lt;0.4,"Medium (20-39%)","High (40%+)")))</f>
        <v>High (40%+)</v>
      </c>
      <c r="R471" s="0" t="str">
        <f aca="false">INDEX('Lookup Tables'!$B$2:$B$5,MATCH(F471,'Lookup Tables'!$A$2:$A$5,0))</f>
        <v>Manager A</v>
      </c>
    </row>
    <row r="472" customFormat="false" ht="15" hidden="false" customHeight="false" outlineLevel="0" collapsed="false">
      <c r="A472" s="0" t="s">
        <v>751</v>
      </c>
      <c r="B472" s="13" t="n">
        <v>42724</v>
      </c>
      <c r="C472" s="13" t="n">
        <v>42728</v>
      </c>
      <c r="D472" s="14" t="s">
        <v>69</v>
      </c>
      <c r="E472" s="14" t="s">
        <v>62</v>
      </c>
      <c r="F472" s="14" t="s">
        <v>117</v>
      </c>
      <c r="G472" s="14" t="s">
        <v>170</v>
      </c>
      <c r="H472" s="14" t="s">
        <v>65</v>
      </c>
      <c r="I472" s="14" t="s">
        <v>91</v>
      </c>
      <c r="J472" s="14" t="s">
        <v>752</v>
      </c>
      <c r="K472" s="15" t="n">
        <v>55.48</v>
      </c>
      <c r="L472" s="0" t="n">
        <v>1</v>
      </c>
      <c r="M472" s="16" t="n">
        <v>0</v>
      </c>
      <c r="N472" s="17" t="n">
        <v>26.6304</v>
      </c>
      <c r="O472" s="0" t="str">
        <f aca="false">TEXT(B472,"YYYY-MM")</f>
        <v>2016-12</v>
      </c>
      <c r="P472" s="18" t="n">
        <f aca="false">IFERROR(N472/K472,0)</f>
        <v>0.48</v>
      </c>
      <c r="Q472" s="0" t="str">
        <f aca="false">IF(M472=0,"No Discount",IF(M472&lt;0.2,"Low (1-19%)",IF(M472&lt;0.4,"Medium (20-39%)","High (40%+)")))</f>
        <v>No Discount</v>
      </c>
      <c r="R472" s="0" t="str">
        <f aca="false">INDEX('Lookup Tables'!$B$2:$B$5,MATCH(F472,'Lookup Tables'!$A$2:$A$5,0))</f>
        <v>Manager B</v>
      </c>
    </row>
    <row r="473" customFormat="false" ht="15" hidden="false" customHeight="false" outlineLevel="0" collapsed="false">
      <c r="A473" s="0" t="s">
        <v>753</v>
      </c>
      <c r="B473" s="13" t="n">
        <v>42317</v>
      </c>
      <c r="C473" s="13" t="n">
        <v>42319</v>
      </c>
      <c r="D473" s="14" t="s">
        <v>52</v>
      </c>
      <c r="E473" s="14" t="s">
        <v>53</v>
      </c>
      <c r="F473" s="14" t="s">
        <v>63</v>
      </c>
      <c r="G473" s="14" t="s">
        <v>64</v>
      </c>
      <c r="H473" s="14" t="s">
        <v>65</v>
      </c>
      <c r="I473" s="14" t="s">
        <v>73</v>
      </c>
      <c r="J473" s="14" t="s">
        <v>754</v>
      </c>
      <c r="K473" s="15" t="n">
        <v>340.92</v>
      </c>
      <c r="L473" s="0" t="n">
        <v>3</v>
      </c>
      <c r="M473" s="16" t="n">
        <v>0</v>
      </c>
      <c r="N473" s="17" t="n">
        <v>3.4092</v>
      </c>
      <c r="O473" s="0" t="str">
        <f aca="false">TEXT(B473,"YYYY-MM")</f>
        <v>2015-11</v>
      </c>
      <c r="P473" s="18" t="n">
        <f aca="false">IFERROR(N473/K473,0)</f>
        <v>0.01</v>
      </c>
      <c r="Q473" s="0" t="str">
        <f aca="false">IF(M473=0,"No Discount",IF(M473&lt;0.2,"Low (1-19%)",IF(M473&lt;0.4,"Medium (20-39%)","High (40%+)")))</f>
        <v>No Discount</v>
      </c>
      <c r="R473" s="0" t="str">
        <f aca="false">INDEX('Lookup Tables'!$B$2:$B$5,MATCH(F473,'Lookup Tables'!$A$2:$A$5,0))</f>
        <v>Manager D</v>
      </c>
    </row>
    <row r="474" customFormat="false" ht="15" hidden="false" customHeight="false" outlineLevel="0" collapsed="false">
      <c r="A474" s="0" t="s">
        <v>753</v>
      </c>
      <c r="B474" s="13" t="n">
        <v>42317</v>
      </c>
      <c r="C474" s="13" t="n">
        <v>42319</v>
      </c>
      <c r="D474" s="14" t="s">
        <v>52</v>
      </c>
      <c r="E474" s="14" t="s">
        <v>53</v>
      </c>
      <c r="F474" s="14" t="s">
        <v>63</v>
      </c>
      <c r="G474" s="14" t="s">
        <v>64</v>
      </c>
      <c r="H474" s="14" t="s">
        <v>56</v>
      </c>
      <c r="I474" s="14" t="s">
        <v>57</v>
      </c>
      <c r="J474" s="14" t="s">
        <v>755</v>
      </c>
      <c r="K474" s="15" t="n">
        <v>222.666</v>
      </c>
      <c r="L474" s="0" t="n">
        <v>2</v>
      </c>
      <c r="M474" s="16" t="n">
        <v>0.15</v>
      </c>
      <c r="N474" s="17" t="n">
        <v>10.4784</v>
      </c>
      <c r="O474" s="0" t="str">
        <f aca="false">TEXT(B474,"YYYY-MM")</f>
        <v>2015-11</v>
      </c>
      <c r="P474" s="18" t="n">
        <f aca="false">IFERROR(N474/K474,0)</f>
        <v>0.0470588235294118</v>
      </c>
      <c r="Q474" s="0" t="str">
        <f aca="false">IF(M474=0,"No Discount",IF(M474&lt;0.2,"Low (1-19%)",IF(M474&lt;0.4,"Medium (20-39%)","High (40%+)")))</f>
        <v>Low (1-19%)</v>
      </c>
      <c r="R474" s="0" t="str">
        <f aca="false">INDEX('Lookup Tables'!$B$2:$B$5,MATCH(F474,'Lookup Tables'!$A$2:$A$5,0))</f>
        <v>Manager D</v>
      </c>
    </row>
    <row r="475" customFormat="false" ht="15" hidden="false" customHeight="false" outlineLevel="0" collapsed="false">
      <c r="A475" s="0" t="s">
        <v>753</v>
      </c>
      <c r="B475" s="13" t="n">
        <v>42317</v>
      </c>
      <c r="C475" s="13" t="n">
        <v>42319</v>
      </c>
      <c r="D475" s="14" t="s">
        <v>52</v>
      </c>
      <c r="E475" s="14" t="s">
        <v>53</v>
      </c>
      <c r="F475" s="14" t="s">
        <v>63</v>
      </c>
      <c r="G475" s="14" t="s">
        <v>64</v>
      </c>
      <c r="H475" s="14" t="s">
        <v>80</v>
      </c>
      <c r="I475" s="14" t="s">
        <v>81</v>
      </c>
      <c r="J475" s="14" t="s">
        <v>756</v>
      </c>
      <c r="K475" s="15" t="n">
        <v>703.968</v>
      </c>
      <c r="L475" s="0" t="n">
        <v>4</v>
      </c>
      <c r="M475" s="16" t="n">
        <v>0.2</v>
      </c>
      <c r="N475" s="17" t="n">
        <v>87.996</v>
      </c>
      <c r="O475" s="0" t="str">
        <f aca="false">TEXT(B475,"YYYY-MM")</f>
        <v>2015-11</v>
      </c>
      <c r="P475" s="18" t="n">
        <f aca="false">IFERROR(N475/K475,0)</f>
        <v>0.125</v>
      </c>
      <c r="Q475" s="0" t="str">
        <f aca="false">IF(M475=0,"No Discount",IF(M475&lt;0.2,"Low (1-19%)",IF(M475&lt;0.4,"Medium (20-39%)","High (40%+)")))</f>
        <v>Medium (20-39%)</v>
      </c>
      <c r="R475" s="0" t="str">
        <f aca="false">INDEX('Lookup Tables'!$B$2:$B$5,MATCH(F475,'Lookup Tables'!$A$2:$A$5,0))</f>
        <v>Manager D</v>
      </c>
    </row>
    <row r="476" customFormat="false" ht="15" hidden="false" customHeight="false" outlineLevel="0" collapsed="false">
      <c r="A476" s="0" t="s">
        <v>753</v>
      </c>
      <c r="B476" s="13" t="n">
        <v>42317</v>
      </c>
      <c r="C476" s="13" t="n">
        <v>42319</v>
      </c>
      <c r="D476" s="14" t="s">
        <v>52</v>
      </c>
      <c r="E476" s="14" t="s">
        <v>53</v>
      </c>
      <c r="F476" s="14" t="s">
        <v>63</v>
      </c>
      <c r="G476" s="14" t="s">
        <v>64</v>
      </c>
      <c r="H476" s="14" t="s">
        <v>65</v>
      </c>
      <c r="I476" s="14" t="s">
        <v>73</v>
      </c>
      <c r="J476" s="14" t="s">
        <v>757</v>
      </c>
      <c r="K476" s="15" t="n">
        <v>92.52</v>
      </c>
      <c r="L476" s="0" t="n">
        <v>6</v>
      </c>
      <c r="M476" s="16" t="n">
        <v>0</v>
      </c>
      <c r="N476" s="17" t="n">
        <v>24.9804</v>
      </c>
      <c r="O476" s="0" t="str">
        <f aca="false">TEXT(B476,"YYYY-MM")</f>
        <v>2015-11</v>
      </c>
      <c r="P476" s="18" t="n">
        <f aca="false">IFERROR(N476/K476,0)</f>
        <v>0.27</v>
      </c>
      <c r="Q476" s="0" t="str">
        <f aca="false">IF(M476=0,"No Discount",IF(M476&lt;0.2,"Low (1-19%)",IF(M476&lt;0.4,"Medium (20-39%)","High (40%+)")))</f>
        <v>No Discount</v>
      </c>
      <c r="R476" s="0" t="str">
        <f aca="false">INDEX('Lookup Tables'!$B$2:$B$5,MATCH(F476,'Lookup Tables'!$A$2:$A$5,0))</f>
        <v>Manager D</v>
      </c>
    </row>
    <row r="477" customFormat="false" ht="15" hidden="false" customHeight="false" outlineLevel="0" collapsed="false">
      <c r="A477" s="0" t="s">
        <v>753</v>
      </c>
      <c r="B477" s="13" t="n">
        <v>42317</v>
      </c>
      <c r="C477" s="13" t="n">
        <v>42319</v>
      </c>
      <c r="D477" s="14" t="s">
        <v>52</v>
      </c>
      <c r="E477" s="14" t="s">
        <v>53</v>
      </c>
      <c r="F477" s="14" t="s">
        <v>63</v>
      </c>
      <c r="G477" s="14" t="s">
        <v>64</v>
      </c>
      <c r="H477" s="14" t="s">
        <v>65</v>
      </c>
      <c r="I477" s="14" t="s">
        <v>91</v>
      </c>
      <c r="J477" s="14" t="s">
        <v>758</v>
      </c>
      <c r="K477" s="15" t="n">
        <v>62.65</v>
      </c>
      <c r="L477" s="0" t="n">
        <v>7</v>
      </c>
      <c r="M477" s="16" t="n">
        <v>0</v>
      </c>
      <c r="N477" s="17" t="n">
        <v>28.819</v>
      </c>
      <c r="O477" s="0" t="str">
        <f aca="false">TEXT(B477,"YYYY-MM")</f>
        <v>2015-11</v>
      </c>
      <c r="P477" s="18" t="n">
        <f aca="false">IFERROR(N477/K477,0)</f>
        <v>0.46</v>
      </c>
      <c r="Q477" s="0" t="str">
        <f aca="false">IF(M477=0,"No Discount",IF(M477&lt;0.2,"Low (1-19%)",IF(M477&lt;0.4,"Medium (20-39%)","High (40%+)")))</f>
        <v>No Discount</v>
      </c>
      <c r="R477" s="0" t="str">
        <f aca="false">INDEX('Lookup Tables'!$B$2:$B$5,MATCH(F477,'Lookup Tables'!$A$2:$A$5,0))</f>
        <v>Manager D</v>
      </c>
    </row>
    <row r="478" customFormat="false" ht="15" hidden="false" customHeight="false" outlineLevel="0" collapsed="false">
      <c r="A478" s="0" t="s">
        <v>753</v>
      </c>
      <c r="B478" s="13" t="n">
        <v>42317</v>
      </c>
      <c r="C478" s="13" t="n">
        <v>42319</v>
      </c>
      <c r="D478" s="14" t="s">
        <v>52</v>
      </c>
      <c r="E478" s="14" t="s">
        <v>53</v>
      </c>
      <c r="F478" s="14" t="s">
        <v>63</v>
      </c>
      <c r="G478" s="14" t="s">
        <v>64</v>
      </c>
      <c r="H478" s="14" t="s">
        <v>65</v>
      </c>
      <c r="I478" s="14" t="s">
        <v>91</v>
      </c>
      <c r="J478" s="14" t="s">
        <v>759</v>
      </c>
      <c r="K478" s="15" t="n">
        <v>94.85</v>
      </c>
      <c r="L478" s="0" t="n">
        <v>5</v>
      </c>
      <c r="M478" s="16" t="n">
        <v>0</v>
      </c>
      <c r="N478" s="17" t="n">
        <v>45.528</v>
      </c>
      <c r="O478" s="0" t="str">
        <f aca="false">TEXT(B478,"YYYY-MM")</f>
        <v>2015-11</v>
      </c>
      <c r="P478" s="18" t="n">
        <f aca="false">IFERROR(N478/K478,0)</f>
        <v>0.48</v>
      </c>
      <c r="Q478" s="0" t="str">
        <f aca="false">IF(M478=0,"No Discount",IF(M478&lt;0.2,"Low (1-19%)",IF(M478&lt;0.4,"Medium (20-39%)","High (40%+)")))</f>
        <v>No Discount</v>
      </c>
      <c r="R478" s="0" t="str">
        <f aca="false">INDEX('Lookup Tables'!$B$2:$B$5,MATCH(F478,'Lookup Tables'!$A$2:$A$5,0))</f>
        <v>Manager D</v>
      </c>
    </row>
    <row r="479" customFormat="false" ht="15" hidden="false" customHeight="false" outlineLevel="0" collapsed="false">
      <c r="A479" s="0" t="s">
        <v>760</v>
      </c>
      <c r="B479" s="13" t="n">
        <v>42928</v>
      </c>
      <c r="C479" s="13" t="n">
        <v>42935</v>
      </c>
      <c r="D479" s="14" t="s">
        <v>69</v>
      </c>
      <c r="E479" s="14" t="s">
        <v>62</v>
      </c>
      <c r="F479" s="14" t="s">
        <v>63</v>
      </c>
      <c r="G479" s="14" t="s">
        <v>64</v>
      </c>
      <c r="H479" s="14" t="s">
        <v>80</v>
      </c>
      <c r="I479" s="14" t="s">
        <v>81</v>
      </c>
      <c r="J479" s="14" t="s">
        <v>761</v>
      </c>
      <c r="K479" s="15" t="n">
        <v>95.76</v>
      </c>
      <c r="L479" s="0" t="n">
        <v>6</v>
      </c>
      <c r="M479" s="16" t="n">
        <v>0.2</v>
      </c>
      <c r="N479" s="17" t="n">
        <v>7.182</v>
      </c>
      <c r="O479" s="0" t="str">
        <f aca="false">TEXT(B479,"YYYY-MM")</f>
        <v>2017-07</v>
      </c>
      <c r="P479" s="18" t="n">
        <f aca="false">IFERROR(N479/K479,0)</f>
        <v>0.075</v>
      </c>
      <c r="Q479" s="0" t="str">
        <f aca="false">IF(M479=0,"No Discount",IF(M479&lt;0.2,"Low (1-19%)",IF(M479&lt;0.4,"Medium (20-39%)","High (40%+)")))</f>
        <v>Medium (20-39%)</v>
      </c>
      <c r="R479" s="0" t="str">
        <f aca="false">INDEX('Lookup Tables'!$B$2:$B$5,MATCH(F479,'Lookup Tables'!$A$2:$A$5,0))</f>
        <v>Manager D</v>
      </c>
    </row>
    <row r="480" customFormat="false" ht="15" hidden="false" customHeight="false" outlineLevel="0" collapsed="false">
      <c r="A480" s="0" t="s">
        <v>762</v>
      </c>
      <c r="B480" s="13" t="n">
        <v>43035</v>
      </c>
      <c r="C480" s="13" t="n">
        <v>43041</v>
      </c>
      <c r="D480" s="14" t="s">
        <v>69</v>
      </c>
      <c r="E480" s="14" t="s">
        <v>53</v>
      </c>
      <c r="F480" s="14" t="s">
        <v>117</v>
      </c>
      <c r="G480" s="14" t="s">
        <v>170</v>
      </c>
      <c r="H480" s="14" t="s">
        <v>56</v>
      </c>
      <c r="I480" s="14" t="s">
        <v>76</v>
      </c>
      <c r="J480" s="14" t="s">
        <v>528</v>
      </c>
      <c r="K480" s="15" t="n">
        <v>40.2</v>
      </c>
      <c r="L480" s="0" t="n">
        <v>3</v>
      </c>
      <c r="M480" s="16" t="n">
        <v>0</v>
      </c>
      <c r="N480" s="17" t="n">
        <v>19.296</v>
      </c>
      <c r="O480" s="0" t="str">
        <f aca="false">TEXT(B480,"YYYY-MM")</f>
        <v>2017-10</v>
      </c>
      <c r="P480" s="18" t="n">
        <f aca="false">IFERROR(N480/K480,0)</f>
        <v>0.48</v>
      </c>
      <c r="Q480" s="0" t="str">
        <f aca="false">IF(M480=0,"No Discount",IF(M480&lt;0.2,"Low (1-19%)",IF(M480&lt;0.4,"Medium (20-39%)","High (40%+)")))</f>
        <v>No Discount</v>
      </c>
      <c r="R480" s="0" t="str">
        <f aca="false">INDEX('Lookup Tables'!$B$2:$B$5,MATCH(F480,'Lookup Tables'!$A$2:$A$5,0))</f>
        <v>Manager B</v>
      </c>
    </row>
    <row r="481" customFormat="false" ht="15" hidden="false" customHeight="false" outlineLevel="0" collapsed="false">
      <c r="A481" s="0" t="s">
        <v>763</v>
      </c>
      <c r="B481" s="13" t="n">
        <v>42912</v>
      </c>
      <c r="C481" s="13" t="n">
        <v>42918</v>
      </c>
      <c r="D481" s="14" t="s">
        <v>69</v>
      </c>
      <c r="E481" s="14" t="s">
        <v>62</v>
      </c>
      <c r="F481" s="14" t="s">
        <v>117</v>
      </c>
      <c r="G481" s="14" t="s">
        <v>170</v>
      </c>
      <c r="H481" s="14" t="s">
        <v>65</v>
      </c>
      <c r="I481" s="14" t="s">
        <v>78</v>
      </c>
      <c r="J481" s="14" t="s">
        <v>764</v>
      </c>
      <c r="K481" s="15" t="n">
        <v>14.7</v>
      </c>
      <c r="L481" s="0" t="n">
        <v>5</v>
      </c>
      <c r="M481" s="16" t="n">
        <v>0</v>
      </c>
      <c r="N481" s="17" t="n">
        <v>6.615</v>
      </c>
      <c r="O481" s="0" t="str">
        <f aca="false">TEXT(B481,"YYYY-MM")</f>
        <v>2017-06</v>
      </c>
      <c r="P481" s="18" t="n">
        <f aca="false">IFERROR(N481/K481,0)</f>
        <v>0.45</v>
      </c>
      <c r="Q481" s="0" t="str">
        <f aca="false">IF(M481=0,"No Discount",IF(M481&lt;0.2,"Low (1-19%)",IF(M481&lt;0.4,"Medium (20-39%)","High (40%+)")))</f>
        <v>No Discount</v>
      </c>
      <c r="R481" s="0" t="str">
        <f aca="false">INDEX('Lookup Tables'!$B$2:$B$5,MATCH(F481,'Lookup Tables'!$A$2:$A$5,0))</f>
        <v>Manager B</v>
      </c>
    </row>
    <row r="482" customFormat="false" ht="15" hidden="false" customHeight="false" outlineLevel="0" collapsed="false">
      <c r="A482" s="0" t="s">
        <v>763</v>
      </c>
      <c r="B482" s="13" t="n">
        <v>42912</v>
      </c>
      <c r="C482" s="13" t="n">
        <v>42918</v>
      </c>
      <c r="D482" s="14" t="s">
        <v>69</v>
      </c>
      <c r="E482" s="14" t="s">
        <v>62</v>
      </c>
      <c r="F482" s="14" t="s">
        <v>117</v>
      </c>
      <c r="G482" s="14" t="s">
        <v>170</v>
      </c>
      <c r="H482" s="14" t="s">
        <v>65</v>
      </c>
      <c r="I482" s="14" t="s">
        <v>73</v>
      </c>
      <c r="J482" s="14" t="s">
        <v>765</v>
      </c>
      <c r="K482" s="15" t="n">
        <v>704.25</v>
      </c>
      <c r="L482" s="0" t="n">
        <v>5</v>
      </c>
      <c r="M482" s="16" t="n">
        <v>0</v>
      </c>
      <c r="N482" s="17" t="n">
        <v>84.51</v>
      </c>
      <c r="O482" s="0" t="str">
        <f aca="false">TEXT(B482,"YYYY-MM")</f>
        <v>2017-06</v>
      </c>
      <c r="P482" s="18" t="n">
        <f aca="false">IFERROR(N482/K482,0)</f>
        <v>0.12</v>
      </c>
      <c r="Q482" s="0" t="str">
        <f aca="false">IF(M482=0,"No Discount",IF(M482&lt;0.2,"Low (1-19%)",IF(M482&lt;0.4,"Medium (20-39%)","High (40%+)")))</f>
        <v>No Discount</v>
      </c>
      <c r="R482" s="0" t="str">
        <f aca="false">INDEX('Lookup Tables'!$B$2:$B$5,MATCH(F482,'Lookup Tables'!$A$2:$A$5,0))</f>
        <v>Manager B</v>
      </c>
    </row>
    <row r="483" customFormat="false" ht="15" hidden="false" customHeight="false" outlineLevel="0" collapsed="false">
      <c r="A483" s="0" t="s">
        <v>766</v>
      </c>
      <c r="B483" s="13" t="n">
        <v>42283</v>
      </c>
      <c r="C483" s="13" t="n">
        <v>42287</v>
      </c>
      <c r="D483" s="14" t="s">
        <v>69</v>
      </c>
      <c r="E483" s="14" t="s">
        <v>53</v>
      </c>
      <c r="F483" s="14" t="s">
        <v>63</v>
      </c>
      <c r="G483" s="14" t="s">
        <v>64</v>
      </c>
      <c r="H483" s="14" t="s">
        <v>80</v>
      </c>
      <c r="I483" s="14" t="s">
        <v>123</v>
      </c>
      <c r="J483" s="14" t="s">
        <v>767</v>
      </c>
      <c r="K483" s="15" t="n">
        <v>9.09</v>
      </c>
      <c r="L483" s="0" t="n">
        <v>3</v>
      </c>
      <c r="M483" s="16" t="n">
        <v>0</v>
      </c>
      <c r="N483" s="17" t="n">
        <v>1.9089</v>
      </c>
      <c r="O483" s="0" t="str">
        <f aca="false">TEXT(B483,"YYYY-MM")</f>
        <v>2015-10</v>
      </c>
      <c r="P483" s="18" t="n">
        <f aca="false">IFERROR(N483/K483,0)</f>
        <v>0.21</v>
      </c>
      <c r="Q483" s="0" t="str">
        <f aca="false">IF(M483=0,"No Discount",IF(M483&lt;0.2,"Low (1-19%)",IF(M483&lt;0.4,"Medium (20-39%)","High (40%+)")))</f>
        <v>No Discount</v>
      </c>
      <c r="R483" s="0" t="str">
        <f aca="false">INDEX('Lookup Tables'!$B$2:$B$5,MATCH(F483,'Lookup Tables'!$A$2:$A$5,0))</f>
        <v>Manager D</v>
      </c>
    </row>
    <row r="484" customFormat="false" ht="15" hidden="false" customHeight="false" outlineLevel="0" collapsed="false">
      <c r="A484" s="0" t="s">
        <v>768</v>
      </c>
      <c r="B484" s="13" t="n">
        <v>42207</v>
      </c>
      <c r="C484" s="13" t="n">
        <v>42212</v>
      </c>
      <c r="D484" s="14" t="s">
        <v>69</v>
      </c>
      <c r="E484" s="14" t="s">
        <v>53</v>
      </c>
      <c r="F484" s="14" t="s">
        <v>117</v>
      </c>
      <c r="G484" s="14" t="s">
        <v>170</v>
      </c>
      <c r="H484" s="14" t="s">
        <v>65</v>
      </c>
      <c r="I484" s="14" t="s">
        <v>78</v>
      </c>
      <c r="J484" s="14" t="s">
        <v>215</v>
      </c>
      <c r="K484" s="15" t="n">
        <v>5.96</v>
      </c>
      <c r="L484" s="0" t="n">
        <v>2</v>
      </c>
      <c r="M484" s="16" t="n">
        <v>0</v>
      </c>
      <c r="N484" s="17" t="n">
        <v>1.6688</v>
      </c>
      <c r="O484" s="0" t="str">
        <f aca="false">TEXT(B484,"YYYY-MM")</f>
        <v>2015-07</v>
      </c>
      <c r="P484" s="18" t="n">
        <f aca="false">IFERROR(N484/K484,0)</f>
        <v>0.28</v>
      </c>
      <c r="Q484" s="0" t="str">
        <f aca="false">IF(M484=0,"No Discount",IF(M484&lt;0.2,"Low (1-19%)",IF(M484&lt;0.4,"Medium (20-39%)","High (40%+)")))</f>
        <v>No Discount</v>
      </c>
      <c r="R484" s="0" t="str">
        <f aca="false">INDEX('Lookup Tables'!$B$2:$B$5,MATCH(F484,'Lookup Tables'!$A$2:$A$5,0))</f>
        <v>Manager B</v>
      </c>
    </row>
    <row r="485" customFormat="false" ht="15" hidden="false" customHeight="false" outlineLevel="0" collapsed="false">
      <c r="A485" s="0" t="s">
        <v>768</v>
      </c>
      <c r="B485" s="13" t="n">
        <v>42207</v>
      </c>
      <c r="C485" s="13" t="n">
        <v>42212</v>
      </c>
      <c r="D485" s="14" t="s">
        <v>69</v>
      </c>
      <c r="E485" s="14" t="s">
        <v>53</v>
      </c>
      <c r="F485" s="14" t="s">
        <v>117</v>
      </c>
      <c r="G485" s="14" t="s">
        <v>170</v>
      </c>
      <c r="H485" s="14" t="s">
        <v>80</v>
      </c>
      <c r="I485" s="14" t="s">
        <v>123</v>
      </c>
      <c r="J485" s="14" t="s">
        <v>769</v>
      </c>
      <c r="K485" s="15" t="n">
        <v>159.98</v>
      </c>
      <c r="L485" s="0" t="n">
        <v>2</v>
      </c>
      <c r="M485" s="16" t="n">
        <v>0</v>
      </c>
      <c r="N485" s="17" t="n">
        <v>57.5928</v>
      </c>
      <c r="O485" s="0" t="str">
        <f aca="false">TEXT(B485,"YYYY-MM")</f>
        <v>2015-07</v>
      </c>
      <c r="P485" s="18" t="n">
        <f aca="false">IFERROR(N485/K485,0)</f>
        <v>0.36</v>
      </c>
      <c r="Q485" s="0" t="str">
        <f aca="false">IF(M485=0,"No Discount",IF(M485&lt;0.2,"Low (1-19%)",IF(M485&lt;0.4,"Medium (20-39%)","High (40%+)")))</f>
        <v>No Discount</v>
      </c>
      <c r="R485" s="0" t="str">
        <f aca="false">INDEX('Lookup Tables'!$B$2:$B$5,MATCH(F485,'Lookup Tables'!$A$2:$A$5,0))</f>
        <v>Manager B</v>
      </c>
    </row>
    <row r="486" customFormat="false" ht="15" hidden="false" customHeight="false" outlineLevel="0" collapsed="false">
      <c r="A486" s="0" t="s">
        <v>770</v>
      </c>
      <c r="B486" s="13" t="n">
        <v>43261</v>
      </c>
      <c r="C486" s="13" t="n">
        <v>43264</v>
      </c>
      <c r="D486" s="14" t="s">
        <v>137</v>
      </c>
      <c r="E486" s="14" t="s">
        <v>97</v>
      </c>
      <c r="F486" s="14" t="s">
        <v>63</v>
      </c>
      <c r="G486" s="14" t="s">
        <v>64</v>
      </c>
      <c r="H486" s="14" t="s">
        <v>65</v>
      </c>
      <c r="I486" s="14" t="s">
        <v>66</v>
      </c>
      <c r="J486" s="14" t="s">
        <v>771</v>
      </c>
      <c r="K486" s="15" t="n">
        <v>29.6</v>
      </c>
      <c r="L486" s="0" t="n">
        <v>2</v>
      </c>
      <c r="M486" s="16" t="n">
        <v>0</v>
      </c>
      <c r="N486" s="17" t="n">
        <v>14.8</v>
      </c>
      <c r="O486" s="0" t="str">
        <f aca="false">TEXT(B486,"YYYY-MM")</f>
        <v>2018-06</v>
      </c>
      <c r="P486" s="18" t="n">
        <f aca="false">IFERROR(N486/K486,0)</f>
        <v>0.5</v>
      </c>
      <c r="Q486" s="0" t="str">
        <f aca="false">IF(M486=0,"No Discount",IF(M486&lt;0.2,"Low (1-19%)",IF(M486&lt;0.4,"Medium (20-39%)","High (40%+)")))</f>
        <v>No Discount</v>
      </c>
      <c r="R486" s="0" t="str">
        <f aca="false">INDEX('Lookup Tables'!$B$2:$B$5,MATCH(F486,'Lookup Tables'!$A$2:$A$5,0))</f>
        <v>Manager D</v>
      </c>
    </row>
    <row r="487" customFormat="false" ht="15" hidden="false" customHeight="false" outlineLevel="0" collapsed="false">
      <c r="A487" s="0" t="s">
        <v>770</v>
      </c>
      <c r="B487" s="13" t="n">
        <v>43261</v>
      </c>
      <c r="C487" s="13" t="n">
        <v>43264</v>
      </c>
      <c r="D487" s="14" t="s">
        <v>137</v>
      </c>
      <c r="E487" s="14" t="s">
        <v>97</v>
      </c>
      <c r="F487" s="14" t="s">
        <v>63</v>
      </c>
      <c r="G487" s="14" t="s">
        <v>64</v>
      </c>
      <c r="H487" s="14" t="s">
        <v>56</v>
      </c>
      <c r="I487" s="14" t="s">
        <v>57</v>
      </c>
      <c r="J487" s="14" t="s">
        <v>772</v>
      </c>
      <c r="K487" s="15" t="n">
        <v>514.165</v>
      </c>
      <c r="L487" s="0" t="n">
        <v>5</v>
      </c>
      <c r="M487" s="16" t="n">
        <v>0.15</v>
      </c>
      <c r="N487" s="17" t="n">
        <v>-30.245</v>
      </c>
      <c r="O487" s="0" t="str">
        <f aca="false">TEXT(B487,"YYYY-MM")</f>
        <v>2018-06</v>
      </c>
      <c r="P487" s="18" t="n">
        <f aca="false">IFERROR(N487/K487,0)</f>
        <v>-0.0588235294117647</v>
      </c>
      <c r="Q487" s="0" t="str">
        <f aca="false">IF(M487=0,"No Discount",IF(M487&lt;0.2,"Low (1-19%)",IF(M487&lt;0.4,"Medium (20-39%)","High (40%+)")))</f>
        <v>Low (1-19%)</v>
      </c>
      <c r="R487" s="0" t="str">
        <f aca="false">INDEX('Lookup Tables'!$B$2:$B$5,MATCH(F487,'Lookup Tables'!$A$2:$A$5,0))</f>
        <v>Manager D</v>
      </c>
    </row>
    <row r="488" customFormat="false" ht="15" hidden="false" customHeight="false" outlineLevel="0" collapsed="false">
      <c r="A488" s="0" t="s">
        <v>770</v>
      </c>
      <c r="B488" s="13" t="n">
        <v>43261</v>
      </c>
      <c r="C488" s="13" t="n">
        <v>43264</v>
      </c>
      <c r="D488" s="14" t="s">
        <v>137</v>
      </c>
      <c r="E488" s="14" t="s">
        <v>97</v>
      </c>
      <c r="F488" s="14" t="s">
        <v>63</v>
      </c>
      <c r="G488" s="14" t="s">
        <v>64</v>
      </c>
      <c r="H488" s="14" t="s">
        <v>80</v>
      </c>
      <c r="I488" s="14" t="s">
        <v>81</v>
      </c>
      <c r="J488" s="14" t="s">
        <v>773</v>
      </c>
      <c r="K488" s="15" t="n">
        <v>279.96</v>
      </c>
      <c r="L488" s="0" t="n">
        <v>5</v>
      </c>
      <c r="M488" s="16" t="n">
        <v>0.2</v>
      </c>
      <c r="N488" s="17" t="n">
        <v>17.4975</v>
      </c>
      <c r="O488" s="0" t="str">
        <f aca="false">TEXT(B488,"YYYY-MM")</f>
        <v>2018-06</v>
      </c>
      <c r="P488" s="18" t="n">
        <f aca="false">IFERROR(N488/K488,0)</f>
        <v>0.0625</v>
      </c>
      <c r="Q488" s="0" t="str">
        <f aca="false">IF(M488=0,"No Discount",IF(M488&lt;0.2,"Low (1-19%)",IF(M488&lt;0.4,"Medium (20-39%)","High (40%+)")))</f>
        <v>Medium (20-39%)</v>
      </c>
      <c r="R488" s="0" t="str">
        <f aca="false">INDEX('Lookup Tables'!$B$2:$B$5,MATCH(F488,'Lookup Tables'!$A$2:$A$5,0))</f>
        <v>Manager D</v>
      </c>
    </row>
    <row r="489" customFormat="false" ht="15" hidden="false" customHeight="false" outlineLevel="0" collapsed="false">
      <c r="A489" s="0" t="s">
        <v>774</v>
      </c>
      <c r="B489" s="13" t="n">
        <v>42306</v>
      </c>
      <c r="C489" s="13" t="n">
        <v>42308</v>
      </c>
      <c r="D489" s="14" t="s">
        <v>137</v>
      </c>
      <c r="E489" s="14" t="s">
        <v>53</v>
      </c>
      <c r="F489" s="14" t="s">
        <v>98</v>
      </c>
      <c r="G489" s="14" t="s">
        <v>146</v>
      </c>
      <c r="H489" s="14" t="s">
        <v>80</v>
      </c>
      <c r="I489" s="14" t="s">
        <v>81</v>
      </c>
      <c r="J489" s="14" t="s">
        <v>775</v>
      </c>
      <c r="K489" s="15" t="n">
        <v>2735.952</v>
      </c>
      <c r="L489" s="0" t="n">
        <v>6</v>
      </c>
      <c r="M489" s="16" t="n">
        <v>0.2</v>
      </c>
      <c r="N489" s="17" t="n">
        <v>341.994</v>
      </c>
      <c r="O489" s="0" t="str">
        <f aca="false">TEXT(B489,"YYYY-MM")</f>
        <v>2015-10</v>
      </c>
      <c r="P489" s="18" t="n">
        <f aca="false">IFERROR(N489/K489,0)</f>
        <v>0.125</v>
      </c>
      <c r="Q489" s="0" t="str">
        <f aca="false">IF(M489=0,"No Discount",IF(M489&lt;0.2,"Low (1-19%)",IF(M489&lt;0.4,"Medium (20-39%)","High (40%+)")))</f>
        <v>Medium (20-39%)</v>
      </c>
      <c r="R489" s="0" t="str">
        <f aca="false">INDEX('Lookup Tables'!$B$2:$B$5,MATCH(F489,'Lookup Tables'!$A$2:$A$5,0))</f>
        <v>Manager A</v>
      </c>
    </row>
    <row r="490" customFormat="false" ht="15" hidden="false" customHeight="false" outlineLevel="0" collapsed="false">
      <c r="A490" s="0" t="s">
        <v>776</v>
      </c>
      <c r="B490" s="13" t="n">
        <v>42164</v>
      </c>
      <c r="C490" s="13" t="n">
        <v>42168</v>
      </c>
      <c r="D490" s="14" t="s">
        <v>52</v>
      </c>
      <c r="E490" s="14" t="s">
        <v>97</v>
      </c>
      <c r="F490" s="14" t="s">
        <v>98</v>
      </c>
      <c r="G490" s="14" t="s">
        <v>99</v>
      </c>
      <c r="H490" s="14" t="s">
        <v>80</v>
      </c>
      <c r="I490" s="14" t="s">
        <v>81</v>
      </c>
      <c r="J490" s="14" t="s">
        <v>777</v>
      </c>
      <c r="K490" s="15" t="n">
        <v>7.992</v>
      </c>
      <c r="L490" s="0" t="n">
        <v>1</v>
      </c>
      <c r="M490" s="16" t="n">
        <v>0.2</v>
      </c>
      <c r="N490" s="17" t="n">
        <v>0.5994</v>
      </c>
      <c r="O490" s="0" t="str">
        <f aca="false">TEXT(B490,"YYYY-MM")</f>
        <v>2015-06</v>
      </c>
      <c r="P490" s="18" t="n">
        <f aca="false">IFERROR(N490/K490,0)</f>
        <v>0.075</v>
      </c>
      <c r="Q490" s="0" t="str">
        <f aca="false">IF(M490=0,"No Discount",IF(M490&lt;0.2,"Low (1-19%)",IF(M490&lt;0.4,"Medium (20-39%)","High (40%+)")))</f>
        <v>Medium (20-39%)</v>
      </c>
      <c r="R490" s="0" t="str">
        <f aca="false">INDEX('Lookup Tables'!$B$2:$B$5,MATCH(F490,'Lookup Tables'!$A$2:$A$5,0))</f>
        <v>Manager A</v>
      </c>
    </row>
    <row r="491" customFormat="false" ht="15" hidden="false" customHeight="false" outlineLevel="0" collapsed="false">
      <c r="A491" s="0" t="s">
        <v>776</v>
      </c>
      <c r="B491" s="13" t="n">
        <v>42164</v>
      </c>
      <c r="C491" s="13" t="n">
        <v>42168</v>
      </c>
      <c r="D491" s="14" t="s">
        <v>52</v>
      </c>
      <c r="E491" s="14" t="s">
        <v>97</v>
      </c>
      <c r="F491" s="14" t="s">
        <v>98</v>
      </c>
      <c r="G491" s="14" t="s">
        <v>99</v>
      </c>
      <c r="H491" s="14" t="s">
        <v>80</v>
      </c>
      <c r="I491" s="14" t="s">
        <v>123</v>
      </c>
      <c r="J491" s="14" t="s">
        <v>778</v>
      </c>
      <c r="K491" s="15" t="n">
        <v>63.984</v>
      </c>
      <c r="L491" s="0" t="n">
        <v>2</v>
      </c>
      <c r="M491" s="16" t="n">
        <v>0.2</v>
      </c>
      <c r="N491" s="17" t="n">
        <v>10.3974</v>
      </c>
      <c r="O491" s="0" t="str">
        <f aca="false">TEXT(B491,"YYYY-MM")</f>
        <v>2015-06</v>
      </c>
      <c r="P491" s="18" t="n">
        <f aca="false">IFERROR(N491/K491,0)</f>
        <v>0.1625</v>
      </c>
      <c r="Q491" s="0" t="str">
        <f aca="false">IF(M491=0,"No Discount",IF(M491&lt;0.2,"Low (1-19%)",IF(M491&lt;0.4,"Medium (20-39%)","High (40%+)")))</f>
        <v>Medium (20-39%)</v>
      </c>
      <c r="R491" s="0" t="str">
        <f aca="false">INDEX('Lookup Tables'!$B$2:$B$5,MATCH(F491,'Lookup Tables'!$A$2:$A$5,0))</f>
        <v>Manager A</v>
      </c>
    </row>
    <row r="492" customFormat="false" ht="15" hidden="false" customHeight="false" outlineLevel="0" collapsed="false">
      <c r="A492" s="0" t="s">
        <v>776</v>
      </c>
      <c r="B492" s="13" t="n">
        <v>42164</v>
      </c>
      <c r="C492" s="13" t="n">
        <v>42168</v>
      </c>
      <c r="D492" s="14" t="s">
        <v>52</v>
      </c>
      <c r="E492" s="14" t="s">
        <v>97</v>
      </c>
      <c r="F492" s="14" t="s">
        <v>98</v>
      </c>
      <c r="G492" s="14" t="s">
        <v>99</v>
      </c>
      <c r="H492" s="14" t="s">
        <v>65</v>
      </c>
      <c r="I492" s="14" t="s">
        <v>78</v>
      </c>
      <c r="J492" s="14" t="s">
        <v>725</v>
      </c>
      <c r="K492" s="15" t="n">
        <v>70.368</v>
      </c>
      <c r="L492" s="0" t="n">
        <v>2</v>
      </c>
      <c r="M492" s="16" t="n">
        <v>0.2</v>
      </c>
      <c r="N492" s="17" t="n">
        <v>6.1572</v>
      </c>
      <c r="O492" s="0" t="str">
        <f aca="false">TEXT(B492,"YYYY-MM")</f>
        <v>2015-06</v>
      </c>
      <c r="P492" s="18" t="n">
        <f aca="false">IFERROR(N492/K492,0)</f>
        <v>0.0875</v>
      </c>
      <c r="Q492" s="0" t="str">
        <f aca="false">IF(M492=0,"No Discount",IF(M492&lt;0.2,"Low (1-19%)",IF(M492&lt;0.4,"Medium (20-39%)","High (40%+)")))</f>
        <v>Medium (20-39%)</v>
      </c>
      <c r="R492" s="0" t="str">
        <f aca="false">INDEX('Lookup Tables'!$B$2:$B$5,MATCH(F492,'Lookup Tables'!$A$2:$A$5,0))</f>
        <v>Manager A</v>
      </c>
    </row>
    <row r="493" customFormat="false" ht="15" hidden="false" customHeight="false" outlineLevel="0" collapsed="false">
      <c r="A493" s="0" t="s">
        <v>779</v>
      </c>
      <c r="B493" s="13" t="n">
        <v>42261</v>
      </c>
      <c r="C493" s="13" t="n">
        <v>42266</v>
      </c>
      <c r="D493" s="14" t="s">
        <v>69</v>
      </c>
      <c r="E493" s="14" t="s">
        <v>53</v>
      </c>
      <c r="F493" s="14" t="s">
        <v>117</v>
      </c>
      <c r="G493" s="14" t="s">
        <v>170</v>
      </c>
      <c r="H493" s="14" t="s">
        <v>65</v>
      </c>
      <c r="I493" s="14" t="s">
        <v>73</v>
      </c>
      <c r="J493" s="14" t="s">
        <v>780</v>
      </c>
      <c r="K493" s="15" t="n">
        <v>449.15</v>
      </c>
      <c r="L493" s="0" t="n">
        <v>5</v>
      </c>
      <c r="M493" s="16" t="n">
        <v>0</v>
      </c>
      <c r="N493" s="17" t="n">
        <v>8.983</v>
      </c>
      <c r="O493" s="0" t="str">
        <f aca="false">TEXT(B493,"YYYY-MM")</f>
        <v>2015-09</v>
      </c>
      <c r="P493" s="18" t="n">
        <f aca="false">IFERROR(N493/K493,0)</f>
        <v>0.02</v>
      </c>
      <c r="Q493" s="0" t="str">
        <f aca="false">IF(M493=0,"No Discount",IF(M493&lt;0.2,"Low (1-19%)",IF(M493&lt;0.4,"Medium (20-39%)","High (40%+)")))</f>
        <v>No Discount</v>
      </c>
      <c r="R493" s="0" t="str">
        <f aca="false">INDEX('Lookup Tables'!$B$2:$B$5,MATCH(F493,'Lookup Tables'!$A$2:$A$5,0))</f>
        <v>Manager B</v>
      </c>
    </row>
    <row r="494" customFormat="false" ht="15" hidden="false" customHeight="false" outlineLevel="0" collapsed="false">
      <c r="A494" s="0" t="s">
        <v>779</v>
      </c>
      <c r="B494" s="13" t="n">
        <v>42261</v>
      </c>
      <c r="C494" s="13" t="n">
        <v>42266</v>
      </c>
      <c r="D494" s="14" t="s">
        <v>69</v>
      </c>
      <c r="E494" s="14" t="s">
        <v>53</v>
      </c>
      <c r="F494" s="14" t="s">
        <v>117</v>
      </c>
      <c r="G494" s="14" t="s">
        <v>170</v>
      </c>
      <c r="H494" s="14" t="s">
        <v>65</v>
      </c>
      <c r="I494" s="14" t="s">
        <v>129</v>
      </c>
      <c r="J494" s="14" t="s">
        <v>781</v>
      </c>
      <c r="K494" s="15" t="n">
        <v>11.07</v>
      </c>
      <c r="L494" s="0" t="n">
        <v>3</v>
      </c>
      <c r="M494" s="16" t="n">
        <v>0</v>
      </c>
      <c r="N494" s="17" t="n">
        <v>5.0922</v>
      </c>
      <c r="O494" s="0" t="str">
        <f aca="false">TEXT(B494,"YYYY-MM")</f>
        <v>2015-09</v>
      </c>
      <c r="P494" s="18" t="n">
        <f aca="false">IFERROR(N494/K494,0)</f>
        <v>0.46</v>
      </c>
      <c r="Q494" s="0" t="str">
        <f aca="false">IF(M494=0,"No Discount",IF(M494&lt;0.2,"Low (1-19%)",IF(M494&lt;0.4,"Medium (20-39%)","High (40%+)")))</f>
        <v>No Discount</v>
      </c>
      <c r="R494" s="0" t="str">
        <f aca="false">INDEX('Lookup Tables'!$B$2:$B$5,MATCH(F494,'Lookup Tables'!$A$2:$A$5,0))</f>
        <v>Manager B</v>
      </c>
    </row>
    <row r="495" customFormat="false" ht="15" hidden="false" customHeight="false" outlineLevel="0" collapsed="false">
      <c r="A495" s="0" t="s">
        <v>782</v>
      </c>
      <c r="B495" s="13" t="n">
        <v>42864</v>
      </c>
      <c r="C495" s="13" t="n">
        <v>42869</v>
      </c>
      <c r="D495" s="14" t="s">
        <v>69</v>
      </c>
      <c r="E495" s="14" t="s">
        <v>53</v>
      </c>
      <c r="F495" s="14" t="s">
        <v>63</v>
      </c>
      <c r="G495" s="14" t="s">
        <v>94</v>
      </c>
      <c r="H495" s="14" t="s">
        <v>80</v>
      </c>
      <c r="I495" s="14" t="s">
        <v>123</v>
      </c>
      <c r="J495" s="14" t="s">
        <v>783</v>
      </c>
      <c r="K495" s="15" t="n">
        <v>93.98</v>
      </c>
      <c r="L495" s="0" t="n">
        <v>2</v>
      </c>
      <c r="M495" s="16" t="n">
        <v>0</v>
      </c>
      <c r="N495" s="17" t="n">
        <v>13.1572</v>
      </c>
      <c r="O495" s="0" t="str">
        <f aca="false">TEXT(B495,"YYYY-MM")</f>
        <v>2017-05</v>
      </c>
      <c r="P495" s="18" t="n">
        <f aca="false">IFERROR(N495/K495,0)</f>
        <v>0.14</v>
      </c>
      <c r="Q495" s="0" t="str">
        <f aca="false">IF(M495=0,"No Discount",IF(M495&lt;0.2,"Low (1-19%)",IF(M495&lt;0.4,"Medium (20-39%)","High (40%+)")))</f>
        <v>No Discount</v>
      </c>
      <c r="R495" s="0" t="str">
        <f aca="false">INDEX('Lookup Tables'!$B$2:$B$5,MATCH(F495,'Lookup Tables'!$A$2:$A$5,0))</f>
        <v>Manager D</v>
      </c>
    </row>
    <row r="496" customFormat="false" ht="15" hidden="false" customHeight="false" outlineLevel="0" collapsed="false">
      <c r="A496" s="0" t="s">
        <v>784</v>
      </c>
      <c r="B496" s="13" t="n">
        <v>42812</v>
      </c>
      <c r="C496" s="13" t="n">
        <v>42815</v>
      </c>
      <c r="D496" s="14" t="s">
        <v>52</v>
      </c>
      <c r="E496" s="14" t="s">
        <v>53</v>
      </c>
      <c r="F496" s="14" t="s">
        <v>54</v>
      </c>
      <c r="G496" s="14" t="s">
        <v>200</v>
      </c>
      <c r="H496" s="14" t="s">
        <v>56</v>
      </c>
      <c r="I496" s="14" t="s">
        <v>71</v>
      </c>
      <c r="J496" s="14" t="s">
        <v>785</v>
      </c>
      <c r="K496" s="15" t="n">
        <v>189.882</v>
      </c>
      <c r="L496" s="0" t="n">
        <v>3</v>
      </c>
      <c r="M496" s="16" t="n">
        <v>0.4</v>
      </c>
      <c r="N496" s="17" t="n">
        <v>-94.941</v>
      </c>
      <c r="O496" s="0" t="str">
        <f aca="false">TEXT(B496,"YYYY-MM")</f>
        <v>2017-03</v>
      </c>
      <c r="P496" s="18" t="n">
        <f aca="false">IFERROR(N496/K496,0)</f>
        <v>-0.5</v>
      </c>
      <c r="Q496" s="0" t="str">
        <f aca="false">IF(M496=0,"No Discount",IF(M496&lt;0.2,"Low (1-19%)",IF(M496&lt;0.4,"Medium (20-39%)","High (40%+)")))</f>
        <v>High (40%+)</v>
      </c>
      <c r="R496" s="0" t="str">
        <f aca="false">INDEX('Lookup Tables'!$B$2:$B$5,MATCH(F496,'Lookup Tables'!$A$2:$A$5,0))</f>
        <v>Manager C</v>
      </c>
    </row>
    <row r="497" customFormat="false" ht="15" hidden="false" customHeight="false" outlineLevel="0" collapsed="false">
      <c r="A497" s="0" t="s">
        <v>786</v>
      </c>
      <c r="B497" s="13" t="n">
        <v>42731</v>
      </c>
      <c r="C497" s="13" t="n">
        <v>42735</v>
      </c>
      <c r="D497" s="14" t="s">
        <v>69</v>
      </c>
      <c r="E497" s="14" t="s">
        <v>53</v>
      </c>
      <c r="F497" s="14" t="s">
        <v>54</v>
      </c>
      <c r="G497" s="14" t="s">
        <v>787</v>
      </c>
      <c r="H497" s="14" t="s">
        <v>65</v>
      </c>
      <c r="I497" s="14" t="s">
        <v>129</v>
      </c>
      <c r="J497" s="14" t="s">
        <v>788</v>
      </c>
      <c r="K497" s="15" t="n">
        <v>105.42</v>
      </c>
      <c r="L497" s="0" t="n">
        <v>2</v>
      </c>
      <c r="M497" s="16" t="n">
        <v>0</v>
      </c>
      <c r="N497" s="17" t="n">
        <v>51.6558</v>
      </c>
      <c r="O497" s="0" t="str">
        <f aca="false">TEXT(B497,"YYYY-MM")</f>
        <v>2016-12</v>
      </c>
      <c r="P497" s="18" t="n">
        <f aca="false">IFERROR(N497/K497,0)</f>
        <v>0.49</v>
      </c>
      <c r="Q497" s="0" t="str">
        <f aca="false">IF(M497=0,"No Discount",IF(M497&lt;0.2,"Low (1-19%)",IF(M497&lt;0.4,"Medium (20-39%)","High (40%+)")))</f>
        <v>No Discount</v>
      </c>
      <c r="R497" s="0" t="str">
        <f aca="false">INDEX('Lookup Tables'!$B$2:$B$5,MATCH(F497,'Lookup Tables'!$A$2:$A$5,0))</f>
        <v>Manager C</v>
      </c>
    </row>
    <row r="498" customFormat="false" ht="15" hidden="false" customHeight="false" outlineLevel="0" collapsed="false">
      <c r="A498" s="0" t="s">
        <v>789</v>
      </c>
      <c r="B498" s="13" t="n">
        <v>42941</v>
      </c>
      <c r="C498" s="13" t="n">
        <v>42947</v>
      </c>
      <c r="D498" s="14" t="s">
        <v>69</v>
      </c>
      <c r="E498" s="14" t="s">
        <v>53</v>
      </c>
      <c r="F498" s="14" t="s">
        <v>63</v>
      </c>
      <c r="G498" s="14" t="s">
        <v>64</v>
      </c>
      <c r="H498" s="14" t="s">
        <v>65</v>
      </c>
      <c r="I498" s="14" t="s">
        <v>83</v>
      </c>
      <c r="J498" s="14" t="s">
        <v>790</v>
      </c>
      <c r="K498" s="15" t="n">
        <v>119.616</v>
      </c>
      <c r="L498" s="0" t="n">
        <v>8</v>
      </c>
      <c r="M498" s="16" t="n">
        <v>0.2</v>
      </c>
      <c r="N498" s="17" t="n">
        <v>40.3704</v>
      </c>
      <c r="O498" s="0" t="str">
        <f aca="false">TEXT(B498,"YYYY-MM")</f>
        <v>2017-07</v>
      </c>
      <c r="P498" s="18" t="n">
        <f aca="false">IFERROR(N498/K498,0)</f>
        <v>0.3375</v>
      </c>
      <c r="Q498" s="0" t="str">
        <f aca="false">IF(M498=0,"No Discount",IF(M498&lt;0.2,"Low (1-19%)",IF(M498&lt;0.4,"Medium (20-39%)","High (40%+)")))</f>
        <v>Medium (20-39%)</v>
      </c>
      <c r="R498" s="0" t="str">
        <f aca="false">INDEX('Lookup Tables'!$B$2:$B$5,MATCH(F498,'Lookup Tables'!$A$2:$A$5,0))</f>
        <v>Manager D</v>
      </c>
    </row>
    <row r="499" customFormat="false" ht="15" hidden="false" customHeight="false" outlineLevel="0" collapsed="false">
      <c r="A499" s="0" t="s">
        <v>789</v>
      </c>
      <c r="B499" s="13" t="n">
        <v>42941</v>
      </c>
      <c r="C499" s="13" t="n">
        <v>42947</v>
      </c>
      <c r="D499" s="14" t="s">
        <v>69</v>
      </c>
      <c r="E499" s="14" t="s">
        <v>53</v>
      </c>
      <c r="F499" s="14" t="s">
        <v>63</v>
      </c>
      <c r="G499" s="14" t="s">
        <v>64</v>
      </c>
      <c r="H499" s="14" t="s">
        <v>56</v>
      </c>
      <c r="I499" s="14" t="s">
        <v>76</v>
      </c>
      <c r="J499" s="14" t="s">
        <v>791</v>
      </c>
      <c r="K499" s="15" t="n">
        <v>255.76</v>
      </c>
      <c r="L499" s="0" t="n">
        <v>4</v>
      </c>
      <c r="M499" s="16" t="n">
        <v>0</v>
      </c>
      <c r="N499" s="17" t="n">
        <v>81.8432</v>
      </c>
      <c r="O499" s="0" t="str">
        <f aca="false">TEXT(B499,"YYYY-MM")</f>
        <v>2017-07</v>
      </c>
      <c r="P499" s="18" t="n">
        <f aca="false">IFERROR(N499/K499,0)</f>
        <v>0.32</v>
      </c>
      <c r="Q499" s="0" t="str">
        <f aca="false">IF(M499=0,"No Discount",IF(M499&lt;0.2,"Low (1-19%)",IF(M499&lt;0.4,"Medium (20-39%)","High (40%+)")))</f>
        <v>No Discount</v>
      </c>
      <c r="R499" s="0" t="str">
        <f aca="false">INDEX('Lookup Tables'!$B$2:$B$5,MATCH(F499,'Lookup Tables'!$A$2:$A$5,0))</f>
        <v>Manager D</v>
      </c>
    </row>
    <row r="500" customFormat="false" ht="15" hidden="false" customHeight="false" outlineLevel="0" collapsed="false">
      <c r="A500" s="0" t="s">
        <v>789</v>
      </c>
      <c r="B500" s="13" t="n">
        <v>42941</v>
      </c>
      <c r="C500" s="13" t="n">
        <v>42947</v>
      </c>
      <c r="D500" s="14" t="s">
        <v>69</v>
      </c>
      <c r="E500" s="14" t="s">
        <v>53</v>
      </c>
      <c r="F500" s="14" t="s">
        <v>63</v>
      </c>
      <c r="G500" s="14" t="s">
        <v>64</v>
      </c>
      <c r="H500" s="14" t="s">
        <v>56</v>
      </c>
      <c r="I500" s="14" t="s">
        <v>59</v>
      </c>
      <c r="J500" s="14" t="s">
        <v>549</v>
      </c>
      <c r="K500" s="15" t="n">
        <v>241.568</v>
      </c>
      <c r="L500" s="0" t="n">
        <v>2</v>
      </c>
      <c r="M500" s="16" t="n">
        <v>0.2</v>
      </c>
      <c r="N500" s="17" t="n">
        <v>18.1176</v>
      </c>
      <c r="O500" s="0" t="str">
        <f aca="false">TEXT(B500,"YYYY-MM")</f>
        <v>2017-07</v>
      </c>
      <c r="P500" s="18" t="n">
        <f aca="false">IFERROR(N500/K500,0)</f>
        <v>0.075</v>
      </c>
      <c r="Q500" s="0" t="str">
        <f aca="false">IF(M500=0,"No Discount",IF(M500&lt;0.2,"Low (1-19%)",IF(M500&lt;0.4,"Medium (20-39%)","High (40%+)")))</f>
        <v>Medium (20-39%)</v>
      </c>
      <c r="R500" s="0" t="str">
        <f aca="false">INDEX('Lookup Tables'!$B$2:$B$5,MATCH(F500,'Lookup Tables'!$A$2:$A$5,0))</f>
        <v>Manager D</v>
      </c>
    </row>
    <row r="501" customFormat="false" ht="15" hidden="false" customHeight="false" outlineLevel="0" collapsed="false">
      <c r="A501" s="0" t="s">
        <v>789</v>
      </c>
      <c r="B501" s="13" t="n">
        <v>42941</v>
      </c>
      <c r="C501" s="13" t="n">
        <v>42947</v>
      </c>
      <c r="D501" s="14" t="s">
        <v>69</v>
      </c>
      <c r="E501" s="14" t="s">
        <v>53</v>
      </c>
      <c r="F501" s="14" t="s">
        <v>63</v>
      </c>
      <c r="G501" s="14" t="s">
        <v>64</v>
      </c>
      <c r="H501" s="14" t="s">
        <v>56</v>
      </c>
      <c r="I501" s="14" t="s">
        <v>76</v>
      </c>
      <c r="J501" s="14" t="s">
        <v>792</v>
      </c>
      <c r="K501" s="15" t="n">
        <v>69.3</v>
      </c>
      <c r="L501" s="0" t="n">
        <v>9</v>
      </c>
      <c r="M501" s="16" t="n">
        <v>0</v>
      </c>
      <c r="N501" s="17" t="n">
        <v>22.869</v>
      </c>
      <c r="O501" s="0" t="str">
        <f aca="false">TEXT(B501,"YYYY-MM")</f>
        <v>2017-07</v>
      </c>
      <c r="P501" s="18" t="n">
        <f aca="false">IFERROR(N501/K501,0)</f>
        <v>0.33</v>
      </c>
      <c r="Q501" s="0" t="str">
        <f aca="false">IF(M501=0,"No Discount",IF(M501&lt;0.2,"Low (1-19%)",IF(M501&lt;0.4,"Medium (20-39%)","High (40%+)")))</f>
        <v>No Discount</v>
      </c>
      <c r="R501" s="0" t="str">
        <f aca="false">INDEX('Lookup Tables'!$B$2:$B$5,MATCH(F501,'Lookup Tables'!$A$2:$A$5,0))</f>
        <v>Manager D</v>
      </c>
    </row>
    <row r="502" customFormat="false" ht="15" hidden="false" customHeight="false" outlineLevel="0" collapsed="false">
      <c r="A502" s="0" t="s">
        <v>793</v>
      </c>
      <c r="B502" s="13" t="n">
        <v>42885</v>
      </c>
      <c r="C502" s="13" t="n">
        <v>42890</v>
      </c>
      <c r="D502" s="14" t="s">
        <v>69</v>
      </c>
      <c r="E502" s="14" t="s">
        <v>62</v>
      </c>
      <c r="F502" s="14" t="s">
        <v>63</v>
      </c>
      <c r="G502" s="14" t="s">
        <v>252</v>
      </c>
      <c r="H502" s="14" t="s">
        <v>65</v>
      </c>
      <c r="I502" s="14" t="s">
        <v>83</v>
      </c>
      <c r="J502" s="14" t="s">
        <v>794</v>
      </c>
      <c r="K502" s="15" t="n">
        <v>22.62</v>
      </c>
      <c r="L502" s="0" t="n">
        <v>2</v>
      </c>
      <c r="M502" s="16" t="n">
        <v>0.7</v>
      </c>
      <c r="N502" s="17" t="n">
        <v>-15.08</v>
      </c>
      <c r="O502" s="0" t="str">
        <f aca="false">TEXT(B502,"YYYY-MM")</f>
        <v>2017-05</v>
      </c>
      <c r="P502" s="18" t="n">
        <f aca="false">IFERROR(N502/K502,0)</f>
        <v>-0.666666666666667</v>
      </c>
      <c r="Q502" s="0" t="str">
        <f aca="false">IF(M502=0,"No Discount",IF(M502&lt;0.2,"Low (1-19%)",IF(M502&lt;0.4,"Medium (20-39%)","High (40%+)")))</f>
        <v>High (40%+)</v>
      </c>
      <c r="R502" s="0" t="str">
        <f aca="false">INDEX('Lookup Tables'!$B$2:$B$5,MATCH(F502,'Lookup Tables'!$A$2:$A$5,0))</f>
        <v>Manager D</v>
      </c>
    </row>
    <row r="503" customFormat="false" ht="15" hidden="false" customHeight="false" outlineLevel="0" collapsed="false">
      <c r="A503" s="0" t="s">
        <v>793</v>
      </c>
      <c r="B503" s="13" t="n">
        <v>42885</v>
      </c>
      <c r="C503" s="13" t="n">
        <v>42890</v>
      </c>
      <c r="D503" s="14" t="s">
        <v>69</v>
      </c>
      <c r="E503" s="14" t="s">
        <v>62</v>
      </c>
      <c r="F503" s="14" t="s">
        <v>63</v>
      </c>
      <c r="G503" s="14" t="s">
        <v>252</v>
      </c>
      <c r="H503" s="14" t="s">
        <v>65</v>
      </c>
      <c r="I503" s="14" t="s">
        <v>83</v>
      </c>
      <c r="J503" s="14" t="s">
        <v>795</v>
      </c>
      <c r="K503" s="15" t="n">
        <v>14.952</v>
      </c>
      <c r="L503" s="0" t="n">
        <v>2</v>
      </c>
      <c r="M503" s="16" t="n">
        <v>0.7</v>
      </c>
      <c r="N503" s="17" t="n">
        <v>-11.9616</v>
      </c>
      <c r="O503" s="0" t="str">
        <f aca="false">TEXT(B503,"YYYY-MM")</f>
        <v>2017-05</v>
      </c>
      <c r="P503" s="18" t="n">
        <f aca="false">IFERROR(N503/K503,0)</f>
        <v>-0.8</v>
      </c>
      <c r="Q503" s="0" t="str">
        <f aca="false">IF(M503=0,"No Discount",IF(M503&lt;0.2,"Low (1-19%)",IF(M503&lt;0.4,"Medium (20-39%)","High (40%+)")))</f>
        <v>High (40%+)</v>
      </c>
      <c r="R503" s="0" t="str">
        <f aca="false">INDEX('Lookup Tables'!$B$2:$B$5,MATCH(F503,'Lookup Tables'!$A$2:$A$5,0))</f>
        <v>Manager D</v>
      </c>
    </row>
    <row r="504" customFormat="false" ht="15" hidden="false" customHeight="false" outlineLevel="0" collapsed="false">
      <c r="A504" s="0" t="s">
        <v>793</v>
      </c>
      <c r="B504" s="13" t="n">
        <v>42885</v>
      </c>
      <c r="C504" s="13" t="n">
        <v>42890</v>
      </c>
      <c r="D504" s="14" t="s">
        <v>69</v>
      </c>
      <c r="E504" s="14" t="s">
        <v>62</v>
      </c>
      <c r="F504" s="14" t="s">
        <v>63</v>
      </c>
      <c r="G504" s="14" t="s">
        <v>252</v>
      </c>
      <c r="H504" s="14" t="s">
        <v>56</v>
      </c>
      <c r="I504" s="14" t="s">
        <v>59</v>
      </c>
      <c r="J504" s="14" t="s">
        <v>796</v>
      </c>
      <c r="K504" s="15" t="n">
        <v>801.568</v>
      </c>
      <c r="L504" s="0" t="n">
        <v>2</v>
      </c>
      <c r="M504" s="16" t="n">
        <v>0.2</v>
      </c>
      <c r="N504" s="17" t="n">
        <v>50.098</v>
      </c>
      <c r="O504" s="0" t="str">
        <f aca="false">TEXT(B504,"YYYY-MM")</f>
        <v>2017-05</v>
      </c>
      <c r="P504" s="18" t="n">
        <f aca="false">IFERROR(N504/K504,0)</f>
        <v>0.0625</v>
      </c>
      <c r="Q504" s="0" t="str">
        <f aca="false">IF(M504=0,"No Discount",IF(M504&lt;0.2,"Low (1-19%)",IF(M504&lt;0.4,"Medium (20-39%)","High (40%+)")))</f>
        <v>Medium (20-39%)</v>
      </c>
      <c r="R504" s="0" t="str">
        <f aca="false">INDEX('Lookup Tables'!$B$2:$B$5,MATCH(F504,'Lookup Tables'!$A$2:$A$5,0))</f>
        <v>Manager D</v>
      </c>
    </row>
    <row r="505" customFormat="false" ht="15" hidden="false" customHeight="false" outlineLevel="0" collapsed="false">
      <c r="A505" s="0" t="s">
        <v>793</v>
      </c>
      <c r="B505" s="13" t="n">
        <v>42885</v>
      </c>
      <c r="C505" s="13" t="n">
        <v>42890</v>
      </c>
      <c r="D505" s="14" t="s">
        <v>69</v>
      </c>
      <c r="E505" s="14" t="s">
        <v>62</v>
      </c>
      <c r="F505" s="14" t="s">
        <v>63</v>
      </c>
      <c r="G505" s="14" t="s">
        <v>252</v>
      </c>
      <c r="H505" s="14" t="s">
        <v>65</v>
      </c>
      <c r="I505" s="14" t="s">
        <v>83</v>
      </c>
      <c r="J505" s="14" t="s">
        <v>797</v>
      </c>
      <c r="K505" s="15" t="n">
        <v>2.376</v>
      </c>
      <c r="L505" s="0" t="n">
        <v>3</v>
      </c>
      <c r="M505" s="16" t="n">
        <v>0.7</v>
      </c>
      <c r="N505" s="17" t="n">
        <v>-1.9008</v>
      </c>
      <c r="O505" s="0" t="str">
        <f aca="false">TEXT(B505,"YYYY-MM")</f>
        <v>2017-05</v>
      </c>
      <c r="P505" s="18" t="n">
        <f aca="false">IFERROR(N505/K505,0)</f>
        <v>-0.8</v>
      </c>
      <c r="Q505" s="0" t="str">
        <f aca="false">IF(M505=0,"No Discount",IF(M505&lt;0.2,"Low (1-19%)",IF(M505&lt;0.4,"Medium (20-39%)","High (40%+)")))</f>
        <v>High (40%+)</v>
      </c>
      <c r="R505" s="0" t="str">
        <f aca="false">INDEX('Lookup Tables'!$B$2:$B$5,MATCH(F505,'Lookup Tables'!$A$2:$A$5,0))</f>
        <v>Manager D</v>
      </c>
    </row>
    <row r="506" customFormat="false" ht="15" hidden="false" customHeight="false" outlineLevel="0" collapsed="false">
      <c r="A506" s="0" t="s">
        <v>793</v>
      </c>
      <c r="B506" s="13" t="n">
        <v>42885</v>
      </c>
      <c r="C506" s="13" t="n">
        <v>42890</v>
      </c>
      <c r="D506" s="14" t="s">
        <v>69</v>
      </c>
      <c r="E506" s="14" t="s">
        <v>62</v>
      </c>
      <c r="F506" s="14" t="s">
        <v>63</v>
      </c>
      <c r="G506" s="14" t="s">
        <v>252</v>
      </c>
      <c r="H506" s="14" t="s">
        <v>65</v>
      </c>
      <c r="I506" s="14" t="s">
        <v>91</v>
      </c>
      <c r="J506" s="14" t="s">
        <v>798</v>
      </c>
      <c r="K506" s="15" t="n">
        <v>32.792</v>
      </c>
      <c r="L506" s="0" t="n">
        <v>1</v>
      </c>
      <c r="M506" s="16" t="n">
        <v>0.2</v>
      </c>
      <c r="N506" s="17" t="n">
        <v>11.8871</v>
      </c>
      <c r="O506" s="0" t="str">
        <f aca="false">TEXT(B506,"YYYY-MM")</f>
        <v>2017-05</v>
      </c>
      <c r="P506" s="18" t="n">
        <f aca="false">IFERROR(N506/K506,0)</f>
        <v>0.3625</v>
      </c>
      <c r="Q506" s="0" t="str">
        <f aca="false">IF(M506=0,"No Discount",IF(M506&lt;0.2,"Low (1-19%)",IF(M506&lt;0.4,"Medium (20-39%)","High (40%+)")))</f>
        <v>Medium (20-39%)</v>
      </c>
      <c r="R506" s="0" t="str">
        <f aca="false">INDEX('Lookup Tables'!$B$2:$B$5,MATCH(F506,'Lookup Tables'!$A$2:$A$5,0))</f>
        <v>Manager D</v>
      </c>
    </row>
    <row r="507" customFormat="false" ht="15" hidden="false" customHeight="false" outlineLevel="0" collapsed="false">
      <c r="A507" s="0" t="s">
        <v>799</v>
      </c>
      <c r="B507" s="13" t="n">
        <v>43416</v>
      </c>
      <c r="C507" s="13" t="n">
        <v>43419</v>
      </c>
      <c r="D507" s="14" t="s">
        <v>52</v>
      </c>
      <c r="E507" s="14" t="s">
        <v>62</v>
      </c>
      <c r="F507" s="14" t="s">
        <v>117</v>
      </c>
      <c r="G507" s="14" t="s">
        <v>170</v>
      </c>
      <c r="H507" s="14" t="s">
        <v>65</v>
      </c>
      <c r="I507" s="14" t="s">
        <v>83</v>
      </c>
      <c r="J507" s="14" t="s">
        <v>288</v>
      </c>
      <c r="K507" s="15" t="n">
        <v>15.92</v>
      </c>
      <c r="L507" s="0" t="n">
        <v>5</v>
      </c>
      <c r="M507" s="16" t="n">
        <v>0.2</v>
      </c>
      <c r="N507" s="17" t="n">
        <v>5.373</v>
      </c>
      <c r="O507" s="0" t="str">
        <f aca="false">TEXT(B507,"YYYY-MM")</f>
        <v>2018-11</v>
      </c>
      <c r="P507" s="18" t="n">
        <f aca="false">IFERROR(N507/K507,0)</f>
        <v>0.3375</v>
      </c>
      <c r="Q507" s="0" t="str">
        <f aca="false">IF(M507=0,"No Discount",IF(M507&lt;0.2,"Low (1-19%)",IF(M507&lt;0.4,"Medium (20-39%)","High (40%+)")))</f>
        <v>Medium (20-39%)</v>
      </c>
      <c r="R507" s="0" t="str">
        <f aca="false">INDEX('Lookup Tables'!$B$2:$B$5,MATCH(F507,'Lookup Tables'!$A$2:$A$5,0))</f>
        <v>Manager B</v>
      </c>
    </row>
    <row r="508" customFormat="false" ht="15" hidden="false" customHeight="false" outlineLevel="0" collapsed="false">
      <c r="A508" s="0" t="s">
        <v>800</v>
      </c>
      <c r="B508" s="13" t="n">
        <v>42445</v>
      </c>
      <c r="C508" s="13" t="n">
        <v>42451</v>
      </c>
      <c r="D508" s="14" t="s">
        <v>69</v>
      </c>
      <c r="E508" s="14" t="s">
        <v>53</v>
      </c>
      <c r="F508" s="14" t="s">
        <v>54</v>
      </c>
      <c r="G508" s="14" t="s">
        <v>597</v>
      </c>
      <c r="H508" s="14" t="s">
        <v>65</v>
      </c>
      <c r="I508" s="14" t="s">
        <v>78</v>
      </c>
      <c r="J508" s="14" t="s">
        <v>801</v>
      </c>
      <c r="K508" s="15" t="n">
        <v>2.74</v>
      </c>
      <c r="L508" s="0" t="n">
        <v>1</v>
      </c>
      <c r="M508" s="16" t="n">
        <v>0</v>
      </c>
      <c r="N508" s="17" t="n">
        <v>0.7398</v>
      </c>
      <c r="O508" s="0" t="str">
        <f aca="false">TEXT(B508,"YYYY-MM")</f>
        <v>2016-03</v>
      </c>
      <c r="P508" s="18" t="n">
        <f aca="false">IFERROR(N508/K508,0)</f>
        <v>0.27</v>
      </c>
      <c r="Q508" s="0" t="str">
        <f aca="false">IF(M508=0,"No Discount",IF(M508&lt;0.2,"Low (1-19%)",IF(M508&lt;0.4,"Medium (20-39%)","High (40%+)")))</f>
        <v>No Discount</v>
      </c>
      <c r="R508" s="0" t="str">
        <f aca="false">INDEX('Lookup Tables'!$B$2:$B$5,MATCH(F508,'Lookup Tables'!$A$2:$A$5,0))</f>
        <v>Manager C</v>
      </c>
    </row>
    <row r="509" customFormat="false" ht="15" hidden="false" customHeight="false" outlineLevel="0" collapsed="false">
      <c r="A509" s="0" t="s">
        <v>800</v>
      </c>
      <c r="B509" s="13" t="n">
        <v>42445</v>
      </c>
      <c r="C509" s="13" t="n">
        <v>42451</v>
      </c>
      <c r="D509" s="14" t="s">
        <v>69</v>
      </c>
      <c r="E509" s="14" t="s">
        <v>53</v>
      </c>
      <c r="F509" s="14" t="s">
        <v>54</v>
      </c>
      <c r="G509" s="14" t="s">
        <v>597</v>
      </c>
      <c r="H509" s="14" t="s">
        <v>65</v>
      </c>
      <c r="I509" s="14" t="s">
        <v>78</v>
      </c>
      <c r="J509" s="14" t="s">
        <v>802</v>
      </c>
      <c r="K509" s="15" t="n">
        <v>8.34</v>
      </c>
      <c r="L509" s="0" t="n">
        <v>3</v>
      </c>
      <c r="M509" s="16" t="n">
        <v>0</v>
      </c>
      <c r="N509" s="17" t="n">
        <v>2.1684</v>
      </c>
      <c r="O509" s="0" t="str">
        <f aca="false">TEXT(B509,"YYYY-MM")</f>
        <v>2016-03</v>
      </c>
      <c r="P509" s="18" t="n">
        <f aca="false">IFERROR(N509/K509,0)</f>
        <v>0.26</v>
      </c>
      <c r="Q509" s="0" t="str">
        <f aca="false">IF(M509=0,"No Discount",IF(M509&lt;0.2,"Low (1-19%)",IF(M509&lt;0.4,"Medium (20-39%)","High (40%+)")))</f>
        <v>No Discount</v>
      </c>
      <c r="R509" s="0" t="str">
        <f aca="false">INDEX('Lookup Tables'!$B$2:$B$5,MATCH(F509,'Lookup Tables'!$A$2:$A$5,0))</f>
        <v>Manager C</v>
      </c>
    </row>
    <row r="510" customFormat="false" ht="15" hidden="false" customHeight="false" outlineLevel="0" collapsed="false">
      <c r="A510" s="0" t="s">
        <v>800</v>
      </c>
      <c r="B510" s="13" t="n">
        <v>42445</v>
      </c>
      <c r="C510" s="13" t="n">
        <v>42451</v>
      </c>
      <c r="D510" s="14" t="s">
        <v>69</v>
      </c>
      <c r="E510" s="14" t="s">
        <v>53</v>
      </c>
      <c r="F510" s="14" t="s">
        <v>54</v>
      </c>
      <c r="G510" s="14" t="s">
        <v>597</v>
      </c>
      <c r="H510" s="14" t="s">
        <v>65</v>
      </c>
      <c r="I510" s="14" t="s">
        <v>73</v>
      </c>
      <c r="J510" s="14" t="s">
        <v>803</v>
      </c>
      <c r="K510" s="15" t="n">
        <v>46.74</v>
      </c>
      <c r="L510" s="0" t="n">
        <v>3</v>
      </c>
      <c r="M510" s="16" t="n">
        <v>0</v>
      </c>
      <c r="N510" s="17" t="n">
        <v>11.685</v>
      </c>
      <c r="O510" s="0" t="str">
        <f aca="false">TEXT(B510,"YYYY-MM")</f>
        <v>2016-03</v>
      </c>
      <c r="P510" s="18" t="n">
        <f aca="false">IFERROR(N510/K510,0)</f>
        <v>0.25</v>
      </c>
      <c r="Q510" s="0" t="str">
        <f aca="false">IF(M510=0,"No Discount",IF(M510&lt;0.2,"Low (1-19%)",IF(M510&lt;0.4,"Medium (20-39%)","High (40%+)")))</f>
        <v>No Discount</v>
      </c>
      <c r="R510" s="0" t="str">
        <f aca="false">INDEX('Lookup Tables'!$B$2:$B$5,MATCH(F510,'Lookup Tables'!$A$2:$A$5,0))</f>
        <v>Manager C</v>
      </c>
    </row>
    <row r="511" customFormat="false" ht="15" hidden="false" customHeight="false" outlineLevel="0" collapsed="false">
      <c r="A511" s="0" t="s">
        <v>800</v>
      </c>
      <c r="B511" s="13" t="n">
        <v>42445</v>
      </c>
      <c r="C511" s="13" t="n">
        <v>42451</v>
      </c>
      <c r="D511" s="14" t="s">
        <v>69</v>
      </c>
      <c r="E511" s="14" t="s">
        <v>53</v>
      </c>
      <c r="F511" s="14" t="s">
        <v>54</v>
      </c>
      <c r="G511" s="14" t="s">
        <v>597</v>
      </c>
      <c r="H511" s="14" t="s">
        <v>65</v>
      </c>
      <c r="I511" s="14" t="s">
        <v>83</v>
      </c>
      <c r="J511" s="14" t="s">
        <v>804</v>
      </c>
      <c r="K511" s="15" t="n">
        <v>6354.95</v>
      </c>
      <c r="L511" s="0" t="n">
        <v>5</v>
      </c>
      <c r="M511" s="16" t="n">
        <v>0</v>
      </c>
      <c r="N511" s="17" t="n">
        <v>3177.475</v>
      </c>
      <c r="O511" s="0" t="str">
        <f aca="false">TEXT(B511,"YYYY-MM")</f>
        <v>2016-03</v>
      </c>
      <c r="P511" s="18" t="n">
        <f aca="false">IFERROR(N511/K511,0)</f>
        <v>0.5</v>
      </c>
      <c r="Q511" s="0" t="str">
        <f aca="false">IF(M511=0,"No Discount",IF(M511&lt;0.2,"Low (1-19%)",IF(M511&lt;0.4,"Medium (20-39%)","High (40%+)")))</f>
        <v>No Discount</v>
      </c>
      <c r="R511" s="0" t="str">
        <f aca="false">INDEX('Lookup Tables'!$B$2:$B$5,MATCH(F511,'Lookup Tables'!$A$2:$A$5,0))</f>
        <v>Manager C</v>
      </c>
    </row>
    <row r="512" customFormat="false" ht="15" hidden="false" customHeight="false" outlineLevel="0" collapsed="false">
      <c r="A512" s="0" t="s">
        <v>805</v>
      </c>
      <c r="B512" s="13" t="n">
        <v>43430</v>
      </c>
      <c r="C512" s="13" t="n">
        <v>43431</v>
      </c>
      <c r="D512" s="14" t="s">
        <v>137</v>
      </c>
      <c r="E512" s="14" t="s">
        <v>53</v>
      </c>
      <c r="F512" s="14" t="s">
        <v>98</v>
      </c>
      <c r="G512" s="14" t="s">
        <v>311</v>
      </c>
      <c r="H512" s="14" t="s">
        <v>56</v>
      </c>
      <c r="I512" s="14" t="s">
        <v>76</v>
      </c>
      <c r="J512" s="14" t="s">
        <v>806</v>
      </c>
      <c r="K512" s="15" t="n">
        <v>126.3</v>
      </c>
      <c r="L512" s="0" t="n">
        <v>3</v>
      </c>
      <c r="M512" s="16" t="n">
        <v>0</v>
      </c>
      <c r="N512" s="17" t="n">
        <v>40.416</v>
      </c>
      <c r="O512" s="0" t="str">
        <f aca="false">TEXT(B512,"YYYY-MM")</f>
        <v>2018-11</v>
      </c>
      <c r="P512" s="18" t="n">
        <f aca="false">IFERROR(N512/K512,0)</f>
        <v>0.32</v>
      </c>
      <c r="Q512" s="0" t="str">
        <f aca="false">IF(M512=0,"No Discount",IF(M512&lt;0.2,"Low (1-19%)",IF(M512&lt;0.4,"Medium (20-39%)","High (40%+)")))</f>
        <v>No Discount</v>
      </c>
      <c r="R512" s="0" t="str">
        <f aca="false">INDEX('Lookup Tables'!$B$2:$B$5,MATCH(F512,'Lookup Tables'!$A$2:$A$5,0))</f>
        <v>Manager A</v>
      </c>
    </row>
    <row r="513" customFormat="false" ht="15" hidden="false" customHeight="false" outlineLevel="0" collapsed="false">
      <c r="A513" s="0" t="s">
        <v>805</v>
      </c>
      <c r="B513" s="13" t="n">
        <v>43430</v>
      </c>
      <c r="C513" s="13" t="n">
        <v>43431</v>
      </c>
      <c r="D513" s="14" t="s">
        <v>137</v>
      </c>
      <c r="E513" s="14" t="s">
        <v>53</v>
      </c>
      <c r="F513" s="14" t="s">
        <v>98</v>
      </c>
      <c r="G513" s="14" t="s">
        <v>311</v>
      </c>
      <c r="H513" s="14" t="s">
        <v>80</v>
      </c>
      <c r="I513" s="14" t="s">
        <v>123</v>
      </c>
      <c r="J513" s="14" t="s">
        <v>807</v>
      </c>
      <c r="K513" s="15" t="n">
        <v>38.04</v>
      </c>
      <c r="L513" s="0" t="n">
        <v>2</v>
      </c>
      <c r="M513" s="16" t="n">
        <v>0</v>
      </c>
      <c r="N513" s="17" t="n">
        <v>12.1728</v>
      </c>
      <c r="O513" s="0" t="str">
        <f aca="false">TEXT(B513,"YYYY-MM")</f>
        <v>2018-11</v>
      </c>
      <c r="P513" s="18" t="n">
        <f aca="false">IFERROR(N513/K513,0)</f>
        <v>0.32</v>
      </c>
      <c r="Q513" s="0" t="str">
        <f aca="false">IF(M513=0,"No Discount",IF(M513&lt;0.2,"Low (1-19%)",IF(M513&lt;0.4,"Medium (20-39%)","High (40%+)")))</f>
        <v>No Discount</v>
      </c>
      <c r="R513" s="0" t="str">
        <f aca="false">INDEX('Lookup Tables'!$B$2:$B$5,MATCH(F513,'Lookup Tables'!$A$2:$A$5,0))</f>
        <v>Manager A</v>
      </c>
    </row>
    <row r="514" customFormat="false" ht="15" hidden="false" customHeight="false" outlineLevel="0" collapsed="false">
      <c r="A514" s="0" t="s">
        <v>808</v>
      </c>
      <c r="B514" s="13" t="n">
        <v>43028</v>
      </c>
      <c r="C514" s="13" t="n">
        <v>43031</v>
      </c>
      <c r="D514" s="14" t="s">
        <v>137</v>
      </c>
      <c r="E514" s="14" t="s">
        <v>53</v>
      </c>
      <c r="F514" s="14" t="s">
        <v>117</v>
      </c>
      <c r="G514" s="14" t="s">
        <v>269</v>
      </c>
      <c r="H514" s="14" t="s">
        <v>65</v>
      </c>
      <c r="I514" s="14" t="s">
        <v>78</v>
      </c>
      <c r="J514" s="14" t="s">
        <v>215</v>
      </c>
      <c r="K514" s="15" t="n">
        <v>7.152</v>
      </c>
      <c r="L514" s="0" t="n">
        <v>3</v>
      </c>
      <c r="M514" s="16" t="n">
        <v>0.2</v>
      </c>
      <c r="N514" s="17" t="n">
        <v>0.7152</v>
      </c>
      <c r="O514" s="0" t="str">
        <f aca="false">TEXT(B514,"YYYY-MM")</f>
        <v>2017-10</v>
      </c>
      <c r="P514" s="18" t="n">
        <f aca="false">IFERROR(N514/K514,0)</f>
        <v>0.1</v>
      </c>
      <c r="Q514" s="0" t="str">
        <f aca="false">IF(M514=0,"No Discount",IF(M514&lt;0.2,"Low (1-19%)",IF(M514&lt;0.4,"Medium (20-39%)","High (40%+)")))</f>
        <v>Medium (20-39%)</v>
      </c>
      <c r="R514" s="0" t="str">
        <f aca="false">INDEX('Lookup Tables'!$B$2:$B$5,MATCH(F514,'Lookup Tables'!$A$2:$A$5,0))</f>
        <v>Manager B</v>
      </c>
    </row>
    <row r="515" customFormat="false" ht="15" hidden="false" customHeight="false" outlineLevel="0" collapsed="false">
      <c r="A515" s="0" t="s">
        <v>809</v>
      </c>
      <c r="B515" s="13" t="n">
        <v>43455</v>
      </c>
      <c r="C515" s="13" t="n">
        <v>43459</v>
      </c>
      <c r="D515" s="14" t="s">
        <v>69</v>
      </c>
      <c r="E515" s="14" t="s">
        <v>53</v>
      </c>
      <c r="F515" s="14" t="s">
        <v>63</v>
      </c>
      <c r="G515" s="14" t="s">
        <v>64</v>
      </c>
      <c r="H515" s="14" t="s">
        <v>65</v>
      </c>
      <c r="I515" s="14" t="s">
        <v>78</v>
      </c>
      <c r="J515" s="14" t="s">
        <v>810</v>
      </c>
      <c r="K515" s="15" t="n">
        <v>6.63</v>
      </c>
      <c r="L515" s="0" t="n">
        <v>3</v>
      </c>
      <c r="M515" s="16" t="n">
        <v>0</v>
      </c>
      <c r="N515" s="17" t="n">
        <v>1.7901</v>
      </c>
      <c r="O515" s="0" t="str">
        <f aca="false">TEXT(B515,"YYYY-MM")</f>
        <v>2018-12</v>
      </c>
      <c r="P515" s="18" t="n">
        <f aca="false">IFERROR(N515/K515,0)</f>
        <v>0.27</v>
      </c>
      <c r="Q515" s="0" t="str">
        <f aca="false">IF(M515=0,"No Discount",IF(M515&lt;0.2,"Low (1-19%)",IF(M515&lt;0.4,"Medium (20-39%)","High (40%+)")))</f>
        <v>No Discount</v>
      </c>
      <c r="R515" s="0" t="str">
        <f aca="false">INDEX('Lookup Tables'!$B$2:$B$5,MATCH(F515,'Lookup Tables'!$A$2:$A$5,0))</f>
        <v>Manager D</v>
      </c>
    </row>
    <row r="516" customFormat="false" ht="15" hidden="false" customHeight="false" outlineLevel="0" collapsed="false">
      <c r="A516" s="0" t="s">
        <v>809</v>
      </c>
      <c r="B516" s="13" t="n">
        <v>43455</v>
      </c>
      <c r="C516" s="13" t="n">
        <v>43459</v>
      </c>
      <c r="D516" s="14" t="s">
        <v>69</v>
      </c>
      <c r="E516" s="14" t="s">
        <v>53</v>
      </c>
      <c r="F516" s="14" t="s">
        <v>63</v>
      </c>
      <c r="G516" s="14" t="s">
        <v>64</v>
      </c>
      <c r="H516" s="14" t="s">
        <v>65</v>
      </c>
      <c r="I516" s="14" t="s">
        <v>78</v>
      </c>
      <c r="J516" s="14" t="s">
        <v>811</v>
      </c>
      <c r="K516" s="15" t="n">
        <v>5.88</v>
      </c>
      <c r="L516" s="0" t="n">
        <v>2</v>
      </c>
      <c r="M516" s="16" t="n">
        <v>0</v>
      </c>
      <c r="N516" s="17" t="n">
        <v>1.7052</v>
      </c>
      <c r="O516" s="0" t="str">
        <f aca="false">TEXT(B516,"YYYY-MM")</f>
        <v>2018-12</v>
      </c>
      <c r="P516" s="18" t="n">
        <f aca="false">IFERROR(N516/K516,0)</f>
        <v>0.29</v>
      </c>
      <c r="Q516" s="0" t="str">
        <f aca="false">IF(M516=0,"No Discount",IF(M516&lt;0.2,"Low (1-19%)",IF(M516&lt;0.4,"Medium (20-39%)","High (40%+)")))</f>
        <v>No Discount</v>
      </c>
      <c r="R516" s="0" t="str">
        <f aca="false">INDEX('Lookup Tables'!$B$2:$B$5,MATCH(F516,'Lookup Tables'!$A$2:$A$5,0))</f>
        <v>Manager D</v>
      </c>
    </row>
    <row r="517" customFormat="false" ht="15" hidden="false" customHeight="false" outlineLevel="0" collapsed="false">
      <c r="A517" s="0" t="s">
        <v>812</v>
      </c>
      <c r="B517" s="13" t="n">
        <v>43122</v>
      </c>
      <c r="C517" s="13" t="n">
        <v>43127</v>
      </c>
      <c r="D517" s="14" t="s">
        <v>69</v>
      </c>
      <c r="E517" s="14" t="s">
        <v>97</v>
      </c>
      <c r="F517" s="14" t="s">
        <v>63</v>
      </c>
      <c r="G517" s="14" t="s">
        <v>813</v>
      </c>
      <c r="H517" s="14" t="s">
        <v>80</v>
      </c>
      <c r="I517" s="14" t="s">
        <v>570</v>
      </c>
      <c r="J517" s="14" t="s">
        <v>814</v>
      </c>
      <c r="K517" s="15" t="n">
        <v>2999.95</v>
      </c>
      <c r="L517" s="0" t="n">
        <v>5</v>
      </c>
      <c r="M517" s="16" t="n">
        <v>0</v>
      </c>
      <c r="N517" s="17" t="n">
        <v>1379.977</v>
      </c>
      <c r="O517" s="0" t="str">
        <f aca="false">TEXT(B517,"YYYY-MM")</f>
        <v>2018-01</v>
      </c>
      <c r="P517" s="18" t="n">
        <f aca="false">IFERROR(N517/K517,0)</f>
        <v>0.46</v>
      </c>
      <c r="Q517" s="0" t="str">
        <f aca="false">IF(M517=0,"No Discount",IF(M517&lt;0.2,"Low (1-19%)",IF(M517&lt;0.4,"Medium (20-39%)","High (40%+)")))</f>
        <v>No Discount</v>
      </c>
      <c r="R517" s="0" t="str">
        <f aca="false">INDEX('Lookup Tables'!$B$2:$B$5,MATCH(F517,'Lookup Tables'!$A$2:$A$5,0))</f>
        <v>Manager D</v>
      </c>
    </row>
    <row r="518" customFormat="false" ht="15" hidden="false" customHeight="false" outlineLevel="0" collapsed="false">
      <c r="A518" s="0" t="s">
        <v>812</v>
      </c>
      <c r="B518" s="13" t="n">
        <v>43122</v>
      </c>
      <c r="C518" s="13" t="n">
        <v>43127</v>
      </c>
      <c r="D518" s="14" t="s">
        <v>69</v>
      </c>
      <c r="E518" s="14" t="s">
        <v>97</v>
      </c>
      <c r="F518" s="14" t="s">
        <v>63</v>
      </c>
      <c r="G518" s="14" t="s">
        <v>813</v>
      </c>
      <c r="H518" s="14" t="s">
        <v>65</v>
      </c>
      <c r="I518" s="14" t="s">
        <v>73</v>
      </c>
      <c r="J518" s="14" t="s">
        <v>815</v>
      </c>
      <c r="K518" s="15" t="n">
        <v>51.45</v>
      </c>
      <c r="L518" s="0" t="n">
        <v>3</v>
      </c>
      <c r="M518" s="16" t="n">
        <v>0</v>
      </c>
      <c r="N518" s="17" t="n">
        <v>13.8915</v>
      </c>
      <c r="O518" s="0" t="str">
        <f aca="false">TEXT(B518,"YYYY-MM")</f>
        <v>2018-01</v>
      </c>
      <c r="P518" s="18" t="n">
        <f aca="false">IFERROR(N518/K518,0)</f>
        <v>0.27</v>
      </c>
      <c r="Q518" s="0" t="str">
        <f aca="false">IF(M518=0,"No Discount",IF(M518&lt;0.2,"Low (1-19%)",IF(M518&lt;0.4,"Medium (20-39%)","High (40%+)")))</f>
        <v>No Discount</v>
      </c>
      <c r="R518" s="0" t="str">
        <f aca="false">INDEX('Lookup Tables'!$B$2:$B$5,MATCH(F518,'Lookup Tables'!$A$2:$A$5,0))</f>
        <v>Manager D</v>
      </c>
    </row>
    <row r="519" customFormat="false" ht="15" hidden="false" customHeight="false" outlineLevel="0" collapsed="false">
      <c r="A519" s="0" t="s">
        <v>812</v>
      </c>
      <c r="B519" s="13" t="n">
        <v>43122</v>
      </c>
      <c r="C519" s="13" t="n">
        <v>43127</v>
      </c>
      <c r="D519" s="14" t="s">
        <v>69</v>
      </c>
      <c r="E519" s="14" t="s">
        <v>97</v>
      </c>
      <c r="F519" s="14" t="s">
        <v>63</v>
      </c>
      <c r="G519" s="14" t="s">
        <v>813</v>
      </c>
      <c r="H519" s="14" t="s">
        <v>65</v>
      </c>
      <c r="I519" s="14" t="s">
        <v>91</v>
      </c>
      <c r="J519" s="14" t="s">
        <v>816</v>
      </c>
      <c r="K519" s="15" t="n">
        <v>11.96</v>
      </c>
      <c r="L519" s="0" t="n">
        <v>2</v>
      </c>
      <c r="M519" s="16" t="n">
        <v>0</v>
      </c>
      <c r="N519" s="17" t="n">
        <v>5.382</v>
      </c>
      <c r="O519" s="0" t="str">
        <f aca="false">TEXT(B519,"YYYY-MM")</f>
        <v>2018-01</v>
      </c>
      <c r="P519" s="18" t="n">
        <f aca="false">IFERROR(N519/K519,0)</f>
        <v>0.45</v>
      </c>
      <c r="Q519" s="0" t="str">
        <f aca="false">IF(M519=0,"No Discount",IF(M519&lt;0.2,"Low (1-19%)",IF(M519&lt;0.4,"Medium (20-39%)","High (40%+)")))</f>
        <v>No Discount</v>
      </c>
      <c r="R519" s="0" t="str">
        <f aca="false">INDEX('Lookup Tables'!$B$2:$B$5,MATCH(F519,'Lookup Tables'!$A$2:$A$5,0))</f>
        <v>Manager D</v>
      </c>
    </row>
    <row r="520" customFormat="false" ht="15" hidden="false" customHeight="false" outlineLevel="0" collapsed="false">
      <c r="A520" s="0" t="s">
        <v>812</v>
      </c>
      <c r="B520" s="13" t="n">
        <v>43122</v>
      </c>
      <c r="C520" s="13" t="n">
        <v>43127</v>
      </c>
      <c r="D520" s="14" t="s">
        <v>69</v>
      </c>
      <c r="E520" s="14" t="s">
        <v>97</v>
      </c>
      <c r="F520" s="14" t="s">
        <v>63</v>
      </c>
      <c r="G520" s="14" t="s">
        <v>813</v>
      </c>
      <c r="H520" s="14" t="s">
        <v>65</v>
      </c>
      <c r="I520" s="14" t="s">
        <v>73</v>
      </c>
      <c r="J520" s="14" t="s">
        <v>817</v>
      </c>
      <c r="K520" s="15" t="n">
        <v>1126.02</v>
      </c>
      <c r="L520" s="0" t="n">
        <v>3</v>
      </c>
      <c r="M520" s="16" t="n">
        <v>0</v>
      </c>
      <c r="N520" s="17" t="n">
        <v>56.301</v>
      </c>
      <c r="O520" s="0" t="str">
        <f aca="false">TEXT(B520,"YYYY-MM")</f>
        <v>2018-01</v>
      </c>
      <c r="P520" s="18" t="n">
        <f aca="false">IFERROR(N520/K520,0)</f>
        <v>0.05</v>
      </c>
      <c r="Q520" s="0" t="str">
        <f aca="false">IF(M520=0,"No Discount",IF(M520&lt;0.2,"Low (1-19%)",IF(M520&lt;0.4,"Medium (20-39%)","High (40%+)")))</f>
        <v>No Discount</v>
      </c>
      <c r="R520" s="0" t="str">
        <f aca="false">INDEX('Lookup Tables'!$B$2:$B$5,MATCH(F520,'Lookup Tables'!$A$2:$A$5,0))</f>
        <v>Manager D</v>
      </c>
    </row>
    <row r="521" customFormat="false" ht="15" hidden="false" customHeight="false" outlineLevel="0" collapsed="false">
      <c r="A521" s="0" t="s">
        <v>818</v>
      </c>
      <c r="B521" s="13" t="n">
        <v>42451</v>
      </c>
      <c r="C521" s="13" t="n">
        <v>42455</v>
      </c>
      <c r="D521" s="14" t="s">
        <v>69</v>
      </c>
      <c r="E521" s="14" t="s">
        <v>53</v>
      </c>
      <c r="F521" s="14" t="s">
        <v>98</v>
      </c>
      <c r="G521" s="14" t="s">
        <v>99</v>
      </c>
      <c r="H521" s="14" t="s">
        <v>80</v>
      </c>
      <c r="I521" s="14" t="s">
        <v>123</v>
      </c>
      <c r="J521" s="14" t="s">
        <v>154</v>
      </c>
      <c r="K521" s="15" t="n">
        <v>18.392</v>
      </c>
      <c r="L521" s="0" t="n">
        <v>1</v>
      </c>
      <c r="M521" s="16" t="n">
        <v>0.2</v>
      </c>
      <c r="N521" s="17" t="n">
        <v>5.2877</v>
      </c>
      <c r="O521" s="0" t="str">
        <f aca="false">TEXT(B521,"YYYY-MM")</f>
        <v>2016-03</v>
      </c>
      <c r="P521" s="18" t="n">
        <f aca="false">IFERROR(N521/K521,0)</f>
        <v>0.2875</v>
      </c>
      <c r="Q521" s="0" t="str">
        <f aca="false">IF(M521=0,"No Discount",IF(M521&lt;0.2,"Low (1-19%)",IF(M521&lt;0.4,"Medium (20-39%)","High (40%+)")))</f>
        <v>Medium (20-39%)</v>
      </c>
      <c r="R521" s="0" t="str">
        <f aca="false">INDEX('Lookup Tables'!$B$2:$B$5,MATCH(F521,'Lookup Tables'!$A$2:$A$5,0))</f>
        <v>Manager A</v>
      </c>
    </row>
    <row r="522" customFormat="false" ht="15" hidden="false" customHeight="false" outlineLevel="0" collapsed="false">
      <c r="A522" s="0" t="s">
        <v>818</v>
      </c>
      <c r="B522" s="13" t="n">
        <v>42451</v>
      </c>
      <c r="C522" s="13" t="n">
        <v>42455</v>
      </c>
      <c r="D522" s="14" t="s">
        <v>69</v>
      </c>
      <c r="E522" s="14" t="s">
        <v>53</v>
      </c>
      <c r="F522" s="14" t="s">
        <v>98</v>
      </c>
      <c r="G522" s="14" t="s">
        <v>99</v>
      </c>
      <c r="H522" s="14" t="s">
        <v>65</v>
      </c>
      <c r="I522" s="14" t="s">
        <v>73</v>
      </c>
      <c r="J522" s="14" t="s">
        <v>819</v>
      </c>
      <c r="K522" s="15" t="n">
        <v>129.568</v>
      </c>
      <c r="L522" s="0" t="n">
        <v>2</v>
      </c>
      <c r="M522" s="16" t="n">
        <v>0.2</v>
      </c>
      <c r="N522" s="17" t="n">
        <v>-25.9136</v>
      </c>
      <c r="O522" s="0" t="str">
        <f aca="false">TEXT(B522,"YYYY-MM")</f>
        <v>2016-03</v>
      </c>
      <c r="P522" s="18" t="n">
        <f aca="false">IFERROR(N522/K522,0)</f>
        <v>-0.2</v>
      </c>
      <c r="Q522" s="0" t="str">
        <f aca="false">IF(M522=0,"No Discount",IF(M522&lt;0.2,"Low (1-19%)",IF(M522&lt;0.4,"Medium (20-39%)","High (40%+)")))</f>
        <v>Medium (20-39%)</v>
      </c>
      <c r="R522" s="0" t="str">
        <f aca="false">INDEX('Lookup Tables'!$B$2:$B$5,MATCH(F522,'Lookup Tables'!$A$2:$A$5,0))</f>
        <v>Manager A</v>
      </c>
    </row>
    <row r="523" customFormat="false" ht="15" hidden="false" customHeight="false" outlineLevel="0" collapsed="false">
      <c r="A523" s="0" t="s">
        <v>818</v>
      </c>
      <c r="B523" s="13" t="n">
        <v>42451</v>
      </c>
      <c r="C523" s="13" t="n">
        <v>42455</v>
      </c>
      <c r="D523" s="14" t="s">
        <v>69</v>
      </c>
      <c r="E523" s="14" t="s">
        <v>53</v>
      </c>
      <c r="F523" s="14" t="s">
        <v>98</v>
      </c>
      <c r="G523" s="14" t="s">
        <v>99</v>
      </c>
      <c r="H523" s="14" t="s">
        <v>65</v>
      </c>
      <c r="I523" s="14" t="s">
        <v>83</v>
      </c>
      <c r="J523" s="14" t="s">
        <v>820</v>
      </c>
      <c r="K523" s="15" t="n">
        <v>14.112</v>
      </c>
      <c r="L523" s="0" t="n">
        <v>9</v>
      </c>
      <c r="M523" s="16" t="n">
        <v>0.8</v>
      </c>
      <c r="N523" s="17" t="n">
        <v>-21.168</v>
      </c>
      <c r="O523" s="0" t="str">
        <f aca="false">TEXT(B523,"YYYY-MM")</f>
        <v>2016-03</v>
      </c>
      <c r="P523" s="18" t="n">
        <f aca="false">IFERROR(N523/K523,0)</f>
        <v>-1.5</v>
      </c>
      <c r="Q523" s="0" t="str">
        <f aca="false">IF(M523=0,"No Discount",IF(M523&lt;0.2,"Low (1-19%)",IF(M523&lt;0.4,"Medium (20-39%)","High (40%+)")))</f>
        <v>High (40%+)</v>
      </c>
      <c r="R523" s="0" t="str">
        <f aca="false">INDEX('Lookup Tables'!$B$2:$B$5,MATCH(F523,'Lookup Tables'!$A$2:$A$5,0))</f>
        <v>Manager A</v>
      </c>
    </row>
    <row r="524" customFormat="false" ht="15" hidden="false" customHeight="false" outlineLevel="0" collapsed="false">
      <c r="A524" s="0" t="s">
        <v>821</v>
      </c>
      <c r="B524" s="13" t="n">
        <v>43123</v>
      </c>
      <c r="C524" s="13" t="n">
        <v>43125</v>
      </c>
      <c r="D524" s="14" t="s">
        <v>137</v>
      </c>
      <c r="E524" s="14" t="s">
        <v>62</v>
      </c>
      <c r="F524" s="14" t="s">
        <v>98</v>
      </c>
      <c r="G524" s="14" t="s">
        <v>157</v>
      </c>
      <c r="H524" s="14" t="s">
        <v>56</v>
      </c>
      <c r="I524" s="14" t="s">
        <v>71</v>
      </c>
      <c r="J524" s="14" t="s">
        <v>785</v>
      </c>
      <c r="K524" s="15" t="n">
        <v>210.98</v>
      </c>
      <c r="L524" s="0" t="n">
        <v>2</v>
      </c>
      <c r="M524" s="16" t="n">
        <v>0</v>
      </c>
      <c r="N524" s="17" t="n">
        <v>21.098</v>
      </c>
      <c r="O524" s="0" t="str">
        <f aca="false">TEXT(B524,"YYYY-MM")</f>
        <v>2018-01</v>
      </c>
      <c r="P524" s="18" t="n">
        <f aca="false">IFERROR(N524/K524,0)</f>
        <v>0.1</v>
      </c>
      <c r="Q524" s="0" t="str">
        <f aca="false">IF(M524=0,"No Discount",IF(M524&lt;0.2,"Low (1-19%)",IF(M524&lt;0.4,"Medium (20-39%)","High (40%+)")))</f>
        <v>No Discount</v>
      </c>
      <c r="R524" s="0" t="str">
        <f aca="false">INDEX('Lookup Tables'!$B$2:$B$5,MATCH(F524,'Lookup Tables'!$A$2:$A$5,0))</f>
        <v>Manager A</v>
      </c>
    </row>
    <row r="525" customFormat="false" ht="15" hidden="false" customHeight="false" outlineLevel="0" collapsed="false">
      <c r="A525" s="0" t="s">
        <v>822</v>
      </c>
      <c r="B525" s="13" t="n">
        <v>42876</v>
      </c>
      <c r="C525" s="13" t="n">
        <v>42878</v>
      </c>
      <c r="D525" s="14" t="s">
        <v>137</v>
      </c>
      <c r="E525" s="14" t="s">
        <v>53</v>
      </c>
      <c r="F525" s="14" t="s">
        <v>63</v>
      </c>
      <c r="G525" s="14" t="s">
        <v>64</v>
      </c>
      <c r="H525" s="14" t="s">
        <v>80</v>
      </c>
      <c r="I525" s="14" t="s">
        <v>81</v>
      </c>
      <c r="J525" s="14" t="s">
        <v>823</v>
      </c>
      <c r="K525" s="15" t="n">
        <v>55.176</v>
      </c>
      <c r="L525" s="0" t="n">
        <v>3</v>
      </c>
      <c r="M525" s="16" t="n">
        <v>0.2</v>
      </c>
      <c r="N525" s="17" t="n">
        <v>-12.4146</v>
      </c>
      <c r="O525" s="0" t="str">
        <f aca="false">TEXT(B525,"YYYY-MM")</f>
        <v>2017-05</v>
      </c>
      <c r="P525" s="18" t="n">
        <f aca="false">IFERROR(N525/K525,0)</f>
        <v>-0.225</v>
      </c>
      <c r="Q525" s="0" t="str">
        <f aca="false">IF(M525=0,"No Discount",IF(M525&lt;0.2,"Low (1-19%)",IF(M525&lt;0.4,"Medium (20-39%)","High (40%+)")))</f>
        <v>Medium (20-39%)</v>
      </c>
      <c r="R525" s="0" t="str">
        <f aca="false">INDEX('Lookup Tables'!$B$2:$B$5,MATCH(F525,'Lookup Tables'!$A$2:$A$5,0))</f>
        <v>Manager D</v>
      </c>
    </row>
    <row r="526" customFormat="false" ht="15" hidden="false" customHeight="false" outlineLevel="0" collapsed="false">
      <c r="A526" s="0" t="s">
        <v>822</v>
      </c>
      <c r="B526" s="13" t="n">
        <v>42876</v>
      </c>
      <c r="C526" s="13" t="n">
        <v>42878</v>
      </c>
      <c r="D526" s="14" t="s">
        <v>137</v>
      </c>
      <c r="E526" s="14" t="s">
        <v>53</v>
      </c>
      <c r="F526" s="14" t="s">
        <v>63</v>
      </c>
      <c r="G526" s="14" t="s">
        <v>64</v>
      </c>
      <c r="H526" s="14" t="s">
        <v>80</v>
      </c>
      <c r="I526" s="14" t="s">
        <v>123</v>
      </c>
      <c r="J526" s="14" t="s">
        <v>824</v>
      </c>
      <c r="K526" s="15" t="n">
        <v>66.26</v>
      </c>
      <c r="L526" s="0" t="n">
        <v>2</v>
      </c>
      <c r="M526" s="16" t="n">
        <v>0</v>
      </c>
      <c r="N526" s="17" t="n">
        <v>27.1666</v>
      </c>
      <c r="O526" s="0" t="str">
        <f aca="false">TEXT(B526,"YYYY-MM")</f>
        <v>2017-05</v>
      </c>
      <c r="P526" s="18" t="n">
        <f aca="false">IFERROR(N526/K526,0)</f>
        <v>0.41</v>
      </c>
      <c r="Q526" s="0" t="str">
        <f aca="false">IF(M526=0,"No Discount",IF(M526&lt;0.2,"Low (1-19%)",IF(M526&lt;0.4,"Medium (20-39%)","High (40%+)")))</f>
        <v>No Discount</v>
      </c>
      <c r="R526" s="0" t="str">
        <f aca="false">INDEX('Lookup Tables'!$B$2:$B$5,MATCH(F526,'Lookup Tables'!$A$2:$A$5,0))</f>
        <v>Manager D</v>
      </c>
    </row>
    <row r="527" customFormat="false" ht="15" hidden="false" customHeight="false" outlineLevel="0" collapsed="false">
      <c r="A527" s="0" t="s">
        <v>825</v>
      </c>
      <c r="B527" s="13" t="n">
        <v>42730</v>
      </c>
      <c r="C527" s="13" t="n">
        <v>42737</v>
      </c>
      <c r="D527" s="14" t="s">
        <v>69</v>
      </c>
      <c r="E527" s="14" t="s">
        <v>53</v>
      </c>
      <c r="F527" s="14" t="s">
        <v>117</v>
      </c>
      <c r="G527" s="14" t="s">
        <v>584</v>
      </c>
      <c r="H527" s="14" t="s">
        <v>65</v>
      </c>
      <c r="I527" s="14" t="s">
        <v>171</v>
      </c>
      <c r="J527" s="14" t="s">
        <v>296</v>
      </c>
      <c r="K527" s="15" t="n">
        <v>22.2</v>
      </c>
      <c r="L527" s="0" t="n">
        <v>5</v>
      </c>
      <c r="M527" s="16" t="n">
        <v>0</v>
      </c>
      <c r="N527" s="17" t="n">
        <v>10.434</v>
      </c>
      <c r="O527" s="0" t="str">
        <f aca="false">TEXT(B527,"YYYY-MM")</f>
        <v>2016-12</v>
      </c>
      <c r="P527" s="18" t="n">
        <f aca="false">IFERROR(N527/K527,0)</f>
        <v>0.47</v>
      </c>
      <c r="Q527" s="0" t="str">
        <f aca="false">IF(M527=0,"No Discount",IF(M527&lt;0.2,"Low (1-19%)",IF(M527&lt;0.4,"Medium (20-39%)","High (40%+)")))</f>
        <v>No Discount</v>
      </c>
      <c r="R527" s="0" t="str">
        <f aca="false">INDEX('Lookup Tables'!$B$2:$B$5,MATCH(F527,'Lookup Tables'!$A$2:$A$5,0))</f>
        <v>Manager B</v>
      </c>
    </row>
    <row r="528" customFormat="false" ht="15" hidden="false" customHeight="false" outlineLevel="0" collapsed="false">
      <c r="A528" s="0" t="s">
        <v>826</v>
      </c>
      <c r="B528" s="13" t="n">
        <v>43394</v>
      </c>
      <c r="C528" s="13" t="n">
        <v>43399</v>
      </c>
      <c r="D528" s="14" t="s">
        <v>69</v>
      </c>
      <c r="E528" s="14" t="s">
        <v>97</v>
      </c>
      <c r="F528" s="14" t="s">
        <v>54</v>
      </c>
      <c r="G528" s="14" t="s">
        <v>70</v>
      </c>
      <c r="H528" s="14" t="s">
        <v>56</v>
      </c>
      <c r="I528" s="14" t="s">
        <v>59</v>
      </c>
      <c r="J528" s="14" t="s">
        <v>827</v>
      </c>
      <c r="K528" s="15" t="n">
        <v>683.952</v>
      </c>
      <c r="L528" s="0" t="n">
        <v>3</v>
      </c>
      <c r="M528" s="16" t="n">
        <v>0.2</v>
      </c>
      <c r="N528" s="17" t="n">
        <v>42.747</v>
      </c>
      <c r="O528" s="0" t="str">
        <f aca="false">TEXT(B528,"YYYY-MM")</f>
        <v>2018-10</v>
      </c>
      <c r="P528" s="18" t="n">
        <f aca="false">IFERROR(N528/K528,0)</f>
        <v>0.0625</v>
      </c>
      <c r="Q528" s="0" t="str">
        <f aca="false">IF(M528=0,"No Discount",IF(M528&lt;0.2,"Low (1-19%)",IF(M528&lt;0.4,"Medium (20-39%)","High (40%+)")))</f>
        <v>Medium (20-39%)</v>
      </c>
      <c r="R528" s="0" t="str">
        <f aca="false">INDEX('Lookup Tables'!$B$2:$B$5,MATCH(F528,'Lookup Tables'!$A$2:$A$5,0))</f>
        <v>Manager C</v>
      </c>
    </row>
    <row r="529" customFormat="false" ht="15" hidden="false" customHeight="false" outlineLevel="0" collapsed="false">
      <c r="A529" s="0" t="s">
        <v>826</v>
      </c>
      <c r="B529" s="13" t="n">
        <v>43394</v>
      </c>
      <c r="C529" s="13" t="n">
        <v>43399</v>
      </c>
      <c r="D529" s="14" t="s">
        <v>69</v>
      </c>
      <c r="E529" s="14" t="s">
        <v>97</v>
      </c>
      <c r="F529" s="14" t="s">
        <v>54</v>
      </c>
      <c r="G529" s="14" t="s">
        <v>70</v>
      </c>
      <c r="H529" s="14" t="s">
        <v>56</v>
      </c>
      <c r="I529" s="14" t="s">
        <v>76</v>
      </c>
      <c r="J529" s="14" t="s">
        <v>539</v>
      </c>
      <c r="K529" s="15" t="n">
        <v>45.696</v>
      </c>
      <c r="L529" s="0" t="n">
        <v>3</v>
      </c>
      <c r="M529" s="16" t="n">
        <v>0.2</v>
      </c>
      <c r="N529" s="17" t="n">
        <v>5.1408</v>
      </c>
      <c r="O529" s="0" t="str">
        <f aca="false">TEXT(B529,"YYYY-MM")</f>
        <v>2018-10</v>
      </c>
      <c r="P529" s="18" t="n">
        <f aca="false">IFERROR(N529/K529,0)</f>
        <v>0.1125</v>
      </c>
      <c r="Q529" s="0" t="str">
        <f aca="false">IF(M529=0,"No Discount",IF(M529&lt;0.2,"Low (1-19%)",IF(M529&lt;0.4,"Medium (20-39%)","High (40%+)")))</f>
        <v>Medium (20-39%)</v>
      </c>
      <c r="R529" s="0" t="str">
        <f aca="false">INDEX('Lookup Tables'!$B$2:$B$5,MATCH(F529,'Lookup Tables'!$A$2:$A$5,0))</f>
        <v>Manager C</v>
      </c>
    </row>
    <row r="530" customFormat="false" ht="15" hidden="false" customHeight="false" outlineLevel="0" collapsed="false">
      <c r="A530" s="0" t="s">
        <v>828</v>
      </c>
      <c r="B530" s="13" t="n">
        <v>42616</v>
      </c>
      <c r="C530" s="13" t="n">
        <v>42620</v>
      </c>
      <c r="D530" s="14" t="s">
        <v>69</v>
      </c>
      <c r="E530" s="14" t="s">
        <v>53</v>
      </c>
      <c r="F530" s="14" t="s">
        <v>117</v>
      </c>
      <c r="G530" s="14" t="s">
        <v>118</v>
      </c>
      <c r="H530" s="14" t="s">
        <v>65</v>
      </c>
      <c r="I530" s="14" t="s">
        <v>73</v>
      </c>
      <c r="J530" s="14" t="s">
        <v>829</v>
      </c>
      <c r="K530" s="15" t="n">
        <v>36.336</v>
      </c>
      <c r="L530" s="0" t="n">
        <v>3</v>
      </c>
      <c r="M530" s="16" t="n">
        <v>0.2</v>
      </c>
      <c r="N530" s="17" t="n">
        <v>-7.2672</v>
      </c>
      <c r="O530" s="0" t="str">
        <f aca="false">TEXT(B530,"YYYY-MM")</f>
        <v>2016-09</v>
      </c>
      <c r="P530" s="18" t="n">
        <f aca="false">IFERROR(N530/K530,0)</f>
        <v>-0.2</v>
      </c>
      <c r="Q530" s="0" t="str">
        <f aca="false">IF(M530=0,"No Discount",IF(M530&lt;0.2,"Low (1-19%)",IF(M530&lt;0.4,"Medium (20-39%)","High (40%+)")))</f>
        <v>Medium (20-39%)</v>
      </c>
      <c r="R530" s="0" t="str">
        <f aca="false">INDEX('Lookup Tables'!$B$2:$B$5,MATCH(F530,'Lookup Tables'!$A$2:$A$5,0))</f>
        <v>Manager B</v>
      </c>
    </row>
    <row r="531" customFormat="false" ht="15" hidden="false" customHeight="false" outlineLevel="0" collapsed="false">
      <c r="A531" s="0" t="s">
        <v>828</v>
      </c>
      <c r="B531" s="13" t="n">
        <v>42616</v>
      </c>
      <c r="C531" s="13" t="n">
        <v>42620</v>
      </c>
      <c r="D531" s="14" t="s">
        <v>69</v>
      </c>
      <c r="E531" s="14" t="s">
        <v>53</v>
      </c>
      <c r="F531" s="14" t="s">
        <v>117</v>
      </c>
      <c r="G531" s="14" t="s">
        <v>118</v>
      </c>
      <c r="H531" s="14" t="s">
        <v>65</v>
      </c>
      <c r="I531" s="14" t="s">
        <v>303</v>
      </c>
      <c r="J531" s="14" t="s">
        <v>830</v>
      </c>
      <c r="K531" s="15" t="n">
        <v>666.248</v>
      </c>
      <c r="L531" s="0" t="n">
        <v>1</v>
      </c>
      <c r="M531" s="16" t="n">
        <v>0.2</v>
      </c>
      <c r="N531" s="17" t="n">
        <v>-149.9058</v>
      </c>
      <c r="O531" s="0" t="str">
        <f aca="false">TEXT(B531,"YYYY-MM")</f>
        <v>2016-09</v>
      </c>
      <c r="P531" s="18" t="n">
        <f aca="false">IFERROR(N531/K531,0)</f>
        <v>-0.225</v>
      </c>
      <c r="Q531" s="0" t="str">
        <f aca="false">IF(M531=0,"No Discount",IF(M531&lt;0.2,"Low (1-19%)",IF(M531&lt;0.4,"Medium (20-39%)","High (40%+)")))</f>
        <v>Medium (20-39%)</v>
      </c>
      <c r="R531" s="0" t="str">
        <f aca="false">INDEX('Lookup Tables'!$B$2:$B$5,MATCH(F531,'Lookup Tables'!$A$2:$A$5,0))</f>
        <v>Manager B</v>
      </c>
    </row>
    <row r="532" customFormat="false" ht="15" hidden="false" customHeight="false" outlineLevel="0" collapsed="false">
      <c r="A532" s="0" t="s">
        <v>828</v>
      </c>
      <c r="B532" s="13" t="n">
        <v>42616</v>
      </c>
      <c r="C532" s="13" t="n">
        <v>42620</v>
      </c>
      <c r="D532" s="14" t="s">
        <v>69</v>
      </c>
      <c r="E532" s="14" t="s">
        <v>53</v>
      </c>
      <c r="F532" s="14" t="s">
        <v>117</v>
      </c>
      <c r="G532" s="14" t="s">
        <v>118</v>
      </c>
      <c r="H532" s="14" t="s">
        <v>65</v>
      </c>
      <c r="I532" s="14" t="s">
        <v>129</v>
      </c>
      <c r="J532" s="14" t="s">
        <v>831</v>
      </c>
      <c r="K532" s="15" t="n">
        <v>52.512</v>
      </c>
      <c r="L532" s="0" t="n">
        <v>6</v>
      </c>
      <c r="M532" s="16" t="n">
        <v>0.2</v>
      </c>
      <c r="N532" s="17" t="n">
        <v>19.692</v>
      </c>
      <c r="O532" s="0" t="str">
        <f aca="false">TEXT(B532,"YYYY-MM")</f>
        <v>2016-09</v>
      </c>
      <c r="P532" s="18" t="n">
        <f aca="false">IFERROR(N532/K532,0)</f>
        <v>0.375</v>
      </c>
      <c r="Q532" s="0" t="str">
        <f aca="false">IF(M532=0,"No Discount",IF(M532&lt;0.2,"Low (1-19%)",IF(M532&lt;0.4,"Medium (20-39%)","High (40%+)")))</f>
        <v>Medium (20-39%)</v>
      </c>
      <c r="R532" s="0" t="str">
        <f aca="false">INDEX('Lookup Tables'!$B$2:$B$5,MATCH(F532,'Lookup Tables'!$A$2:$A$5,0))</f>
        <v>Manager B</v>
      </c>
    </row>
    <row r="533" customFormat="false" ht="15" hidden="false" customHeight="false" outlineLevel="0" collapsed="false">
      <c r="A533" s="0" t="s">
        <v>832</v>
      </c>
      <c r="B533" s="13" t="n">
        <v>42681</v>
      </c>
      <c r="C533" s="13" t="n">
        <v>42683</v>
      </c>
      <c r="D533" s="14" t="s">
        <v>52</v>
      </c>
      <c r="E533" s="14" t="s">
        <v>62</v>
      </c>
      <c r="F533" s="14" t="s">
        <v>63</v>
      </c>
      <c r="G533" s="14" t="s">
        <v>64</v>
      </c>
      <c r="H533" s="14" t="s">
        <v>56</v>
      </c>
      <c r="I533" s="14" t="s">
        <v>59</v>
      </c>
      <c r="J533" s="14" t="s">
        <v>833</v>
      </c>
      <c r="K533" s="15" t="n">
        <v>190.72</v>
      </c>
      <c r="L533" s="0" t="n">
        <v>1</v>
      </c>
      <c r="M533" s="16" t="n">
        <v>0.2</v>
      </c>
      <c r="N533" s="17" t="n">
        <v>11.92</v>
      </c>
      <c r="O533" s="0" t="str">
        <f aca="false">TEXT(B533,"YYYY-MM")</f>
        <v>2016-11</v>
      </c>
      <c r="P533" s="18" t="n">
        <f aca="false">IFERROR(N533/K533,0)</f>
        <v>0.0625</v>
      </c>
      <c r="Q533" s="0" t="str">
        <f aca="false">IF(M533=0,"No Discount",IF(M533&lt;0.2,"Low (1-19%)",IF(M533&lt;0.4,"Medium (20-39%)","High (40%+)")))</f>
        <v>Medium (20-39%)</v>
      </c>
      <c r="R533" s="0" t="str">
        <f aca="false">INDEX('Lookup Tables'!$B$2:$B$5,MATCH(F533,'Lookup Tables'!$A$2:$A$5,0))</f>
        <v>Manager D</v>
      </c>
    </row>
    <row r="534" customFormat="false" ht="15" hidden="false" customHeight="false" outlineLevel="0" collapsed="false">
      <c r="A534" s="0" t="s">
        <v>834</v>
      </c>
      <c r="B534" s="13" t="n">
        <v>43350</v>
      </c>
      <c r="C534" s="13" t="n">
        <v>43354</v>
      </c>
      <c r="D534" s="14" t="s">
        <v>69</v>
      </c>
      <c r="E534" s="14" t="s">
        <v>53</v>
      </c>
      <c r="F534" s="14" t="s">
        <v>63</v>
      </c>
      <c r="G534" s="14" t="s">
        <v>64</v>
      </c>
      <c r="H534" s="14" t="s">
        <v>56</v>
      </c>
      <c r="I534" s="14" t="s">
        <v>76</v>
      </c>
      <c r="J534" s="14" t="s">
        <v>835</v>
      </c>
      <c r="K534" s="15" t="n">
        <v>47.94</v>
      </c>
      <c r="L534" s="0" t="n">
        <v>3</v>
      </c>
      <c r="M534" s="16" t="n">
        <v>0</v>
      </c>
      <c r="N534" s="17" t="n">
        <v>2.397</v>
      </c>
      <c r="O534" s="0" t="str">
        <f aca="false">TEXT(B534,"YYYY-MM")</f>
        <v>2018-09</v>
      </c>
      <c r="P534" s="18" t="n">
        <f aca="false">IFERROR(N534/K534,0)</f>
        <v>0.05</v>
      </c>
      <c r="Q534" s="0" t="str">
        <f aca="false">IF(M534=0,"No Discount",IF(M534&lt;0.2,"Low (1-19%)",IF(M534&lt;0.4,"Medium (20-39%)","High (40%+)")))</f>
        <v>No Discount</v>
      </c>
      <c r="R534" s="0" t="str">
        <f aca="false">INDEX('Lookup Tables'!$B$2:$B$5,MATCH(F534,'Lookup Tables'!$A$2:$A$5,0))</f>
        <v>Manager D</v>
      </c>
    </row>
    <row r="535" customFormat="false" ht="15" hidden="false" customHeight="false" outlineLevel="0" collapsed="false">
      <c r="A535" s="0" t="s">
        <v>836</v>
      </c>
      <c r="B535" s="13" t="n">
        <v>42884</v>
      </c>
      <c r="C535" s="13" t="n">
        <v>42887</v>
      </c>
      <c r="D535" s="14" t="s">
        <v>52</v>
      </c>
      <c r="E535" s="14" t="s">
        <v>53</v>
      </c>
      <c r="F535" s="14" t="s">
        <v>54</v>
      </c>
      <c r="G535" s="14" t="s">
        <v>211</v>
      </c>
      <c r="H535" s="14" t="s">
        <v>80</v>
      </c>
      <c r="I535" s="14" t="s">
        <v>81</v>
      </c>
      <c r="J535" s="14" t="s">
        <v>837</v>
      </c>
      <c r="K535" s="15" t="n">
        <v>979.95</v>
      </c>
      <c r="L535" s="0" t="n">
        <v>5</v>
      </c>
      <c r="M535" s="16" t="n">
        <v>0</v>
      </c>
      <c r="N535" s="17" t="n">
        <v>274.386</v>
      </c>
      <c r="O535" s="0" t="str">
        <f aca="false">TEXT(B535,"YYYY-MM")</f>
        <v>2017-05</v>
      </c>
      <c r="P535" s="18" t="n">
        <f aca="false">IFERROR(N535/K535,0)</f>
        <v>0.28</v>
      </c>
      <c r="Q535" s="0" t="str">
        <f aca="false">IF(M535=0,"No Discount",IF(M535&lt;0.2,"Low (1-19%)",IF(M535&lt;0.4,"Medium (20-39%)","High (40%+)")))</f>
        <v>No Discount</v>
      </c>
      <c r="R535" s="0" t="str">
        <f aca="false">INDEX('Lookup Tables'!$B$2:$B$5,MATCH(F535,'Lookup Tables'!$A$2:$A$5,0))</f>
        <v>Manager C</v>
      </c>
    </row>
    <row r="536" customFormat="false" ht="15" hidden="false" customHeight="false" outlineLevel="0" collapsed="false">
      <c r="A536" s="0" t="s">
        <v>836</v>
      </c>
      <c r="B536" s="13" t="n">
        <v>42884</v>
      </c>
      <c r="C536" s="13" t="n">
        <v>42887</v>
      </c>
      <c r="D536" s="14" t="s">
        <v>52</v>
      </c>
      <c r="E536" s="14" t="s">
        <v>53</v>
      </c>
      <c r="F536" s="14" t="s">
        <v>54</v>
      </c>
      <c r="G536" s="14" t="s">
        <v>211</v>
      </c>
      <c r="H536" s="14" t="s">
        <v>65</v>
      </c>
      <c r="I536" s="14" t="s">
        <v>83</v>
      </c>
      <c r="J536" s="14" t="s">
        <v>488</v>
      </c>
      <c r="K536" s="15" t="n">
        <v>22.75</v>
      </c>
      <c r="L536" s="0" t="n">
        <v>5</v>
      </c>
      <c r="M536" s="16" t="n">
        <v>0</v>
      </c>
      <c r="N536" s="17" t="n">
        <v>11.375</v>
      </c>
      <c r="O536" s="0" t="str">
        <f aca="false">TEXT(B536,"YYYY-MM")</f>
        <v>2017-05</v>
      </c>
      <c r="P536" s="18" t="n">
        <f aca="false">IFERROR(N536/K536,0)</f>
        <v>0.5</v>
      </c>
      <c r="Q536" s="0" t="str">
        <f aca="false">IF(M536=0,"No Discount",IF(M536&lt;0.2,"Low (1-19%)",IF(M536&lt;0.4,"Medium (20-39%)","High (40%+)")))</f>
        <v>No Discount</v>
      </c>
      <c r="R536" s="0" t="str">
        <f aca="false">INDEX('Lookup Tables'!$B$2:$B$5,MATCH(F536,'Lookup Tables'!$A$2:$A$5,0))</f>
        <v>Manager C</v>
      </c>
    </row>
    <row r="537" customFormat="false" ht="15" hidden="false" customHeight="false" outlineLevel="0" collapsed="false">
      <c r="A537" s="0" t="s">
        <v>838</v>
      </c>
      <c r="B537" s="13" t="n">
        <v>42926</v>
      </c>
      <c r="C537" s="13" t="n">
        <v>42932</v>
      </c>
      <c r="D537" s="14" t="s">
        <v>69</v>
      </c>
      <c r="E537" s="14" t="s">
        <v>53</v>
      </c>
      <c r="F537" s="14" t="s">
        <v>63</v>
      </c>
      <c r="G537" s="14" t="s">
        <v>189</v>
      </c>
      <c r="H537" s="14" t="s">
        <v>65</v>
      </c>
      <c r="I537" s="14" t="s">
        <v>73</v>
      </c>
      <c r="J537" s="14" t="s">
        <v>839</v>
      </c>
      <c r="K537" s="15" t="n">
        <v>16.768</v>
      </c>
      <c r="L537" s="0" t="n">
        <v>2</v>
      </c>
      <c r="M537" s="16" t="n">
        <v>0.2</v>
      </c>
      <c r="N537" s="17" t="n">
        <v>1.4672</v>
      </c>
      <c r="O537" s="0" t="str">
        <f aca="false">TEXT(B537,"YYYY-MM")</f>
        <v>2017-07</v>
      </c>
      <c r="P537" s="18" t="n">
        <f aca="false">IFERROR(N537/K537,0)</f>
        <v>0.0875</v>
      </c>
      <c r="Q537" s="0" t="str">
        <f aca="false">IF(M537=0,"No Discount",IF(M537&lt;0.2,"Low (1-19%)",IF(M537&lt;0.4,"Medium (20-39%)","High (40%+)")))</f>
        <v>Medium (20-39%)</v>
      </c>
      <c r="R537" s="0" t="str">
        <f aca="false">INDEX('Lookup Tables'!$B$2:$B$5,MATCH(F537,'Lookup Tables'!$A$2:$A$5,0))</f>
        <v>Manager D</v>
      </c>
    </row>
    <row r="538" customFormat="false" ht="15" hidden="false" customHeight="false" outlineLevel="0" collapsed="false">
      <c r="A538" s="0" t="s">
        <v>840</v>
      </c>
      <c r="B538" s="13" t="n">
        <v>43346</v>
      </c>
      <c r="C538" s="13" t="n">
        <v>43351</v>
      </c>
      <c r="D538" s="14" t="s">
        <v>52</v>
      </c>
      <c r="E538" s="14" t="s">
        <v>53</v>
      </c>
      <c r="F538" s="14" t="s">
        <v>98</v>
      </c>
      <c r="G538" s="14" t="s">
        <v>146</v>
      </c>
      <c r="H538" s="14" t="s">
        <v>65</v>
      </c>
      <c r="I538" s="14" t="s">
        <v>83</v>
      </c>
      <c r="J538" s="14" t="s">
        <v>841</v>
      </c>
      <c r="K538" s="15" t="n">
        <v>42.616</v>
      </c>
      <c r="L538" s="0" t="n">
        <v>7</v>
      </c>
      <c r="M538" s="16" t="n">
        <v>0.8</v>
      </c>
      <c r="N538" s="17" t="n">
        <v>-68.1856</v>
      </c>
      <c r="O538" s="0" t="str">
        <f aca="false">TEXT(B538,"YYYY-MM")</f>
        <v>2018-09</v>
      </c>
      <c r="P538" s="18" t="n">
        <f aca="false">IFERROR(N538/K538,0)</f>
        <v>-1.6</v>
      </c>
      <c r="Q538" s="0" t="str">
        <f aca="false">IF(M538=0,"No Discount",IF(M538&lt;0.2,"Low (1-19%)",IF(M538&lt;0.4,"Medium (20-39%)","High (40%+)")))</f>
        <v>High (40%+)</v>
      </c>
      <c r="R538" s="0" t="str">
        <f aca="false">INDEX('Lookup Tables'!$B$2:$B$5,MATCH(F538,'Lookup Tables'!$A$2:$A$5,0))</f>
        <v>Manager A</v>
      </c>
    </row>
    <row r="539" customFormat="false" ht="15" hidden="false" customHeight="false" outlineLevel="0" collapsed="false">
      <c r="A539" s="0" t="s">
        <v>842</v>
      </c>
      <c r="B539" s="13" t="n">
        <v>42707</v>
      </c>
      <c r="C539" s="13" t="n">
        <v>42712</v>
      </c>
      <c r="D539" s="14" t="s">
        <v>69</v>
      </c>
      <c r="E539" s="14" t="s">
        <v>97</v>
      </c>
      <c r="F539" s="14" t="s">
        <v>117</v>
      </c>
      <c r="G539" s="14" t="s">
        <v>170</v>
      </c>
      <c r="H539" s="14" t="s">
        <v>65</v>
      </c>
      <c r="I539" s="14" t="s">
        <v>83</v>
      </c>
      <c r="J539" s="14" t="s">
        <v>843</v>
      </c>
      <c r="K539" s="15" t="n">
        <v>10.752</v>
      </c>
      <c r="L539" s="0" t="n">
        <v>4</v>
      </c>
      <c r="M539" s="16" t="n">
        <v>0.2</v>
      </c>
      <c r="N539" s="17" t="n">
        <v>3.36</v>
      </c>
      <c r="O539" s="0" t="str">
        <f aca="false">TEXT(B539,"YYYY-MM")</f>
        <v>2016-12</v>
      </c>
      <c r="P539" s="18" t="n">
        <f aca="false">IFERROR(N539/K539,0)</f>
        <v>0.3125</v>
      </c>
      <c r="Q539" s="0" t="str">
        <f aca="false">IF(M539=0,"No Discount",IF(M539&lt;0.2,"Low (1-19%)",IF(M539&lt;0.4,"Medium (20-39%)","High (40%+)")))</f>
        <v>Medium (20-39%)</v>
      </c>
      <c r="R539" s="0" t="str">
        <f aca="false">INDEX('Lookup Tables'!$B$2:$B$5,MATCH(F539,'Lookup Tables'!$A$2:$A$5,0))</f>
        <v>Manager B</v>
      </c>
    </row>
    <row r="540" customFormat="false" ht="15" hidden="false" customHeight="false" outlineLevel="0" collapsed="false">
      <c r="A540" s="0" t="s">
        <v>844</v>
      </c>
      <c r="B540" s="13" t="n">
        <v>42711</v>
      </c>
      <c r="C540" s="13" t="n">
        <v>42715</v>
      </c>
      <c r="D540" s="14" t="s">
        <v>69</v>
      </c>
      <c r="E540" s="14" t="s">
        <v>53</v>
      </c>
      <c r="F540" s="14" t="s">
        <v>54</v>
      </c>
      <c r="G540" s="14" t="s">
        <v>55</v>
      </c>
      <c r="H540" s="14" t="s">
        <v>65</v>
      </c>
      <c r="I540" s="14" t="s">
        <v>85</v>
      </c>
      <c r="J540" s="14" t="s">
        <v>845</v>
      </c>
      <c r="K540" s="15" t="n">
        <v>152.94</v>
      </c>
      <c r="L540" s="0" t="n">
        <v>3</v>
      </c>
      <c r="M540" s="16" t="n">
        <v>0</v>
      </c>
      <c r="N540" s="17" t="n">
        <v>41.2938</v>
      </c>
      <c r="O540" s="0" t="str">
        <f aca="false">TEXT(B540,"YYYY-MM")</f>
        <v>2016-12</v>
      </c>
      <c r="P540" s="18" t="n">
        <f aca="false">IFERROR(N540/K540,0)</f>
        <v>0.27</v>
      </c>
      <c r="Q540" s="0" t="str">
        <f aca="false">IF(M540=0,"No Discount",IF(M540&lt;0.2,"Low (1-19%)",IF(M540&lt;0.4,"Medium (20-39%)","High (40%+)")))</f>
        <v>No Discount</v>
      </c>
      <c r="R540" s="0" t="str">
        <f aca="false">INDEX('Lookup Tables'!$B$2:$B$5,MATCH(F540,'Lookup Tables'!$A$2:$A$5,0))</f>
        <v>Manager C</v>
      </c>
    </row>
    <row r="541" customFormat="false" ht="15" hidden="false" customHeight="false" outlineLevel="0" collapsed="false">
      <c r="A541" s="0" t="s">
        <v>844</v>
      </c>
      <c r="B541" s="13" t="n">
        <v>42711</v>
      </c>
      <c r="C541" s="13" t="n">
        <v>42715</v>
      </c>
      <c r="D541" s="14" t="s">
        <v>69</v>
      </c>
      <c r="E541" s="14" t="s">
        <v>53</v>
      </c>
      <c r="F541" s="14" t="s">
        <v>54</v>
      </c>
      <c r="G541" s="14" t="s">
        <v>55</v>
      </c>
      <c r="H541" s="14" t="s">
        <v>56</v>
      </c>
      <c r="I541" s="14" t="s">
        <v>59</v>
      </c>
      <c r="J541" s="14" t="s">
        <v>846</v>
      </c>
      <c r="K541" s="15" t="n">
        <v>283.92</v>
      </c>
      <c r="L541" s="0" t="n">
        <v>4</v>
      </c>
      <c r="M541" s="16" t="n">
        <v>0</v>
      </c>
      <c r="N541" s="17" t="n">
        <v>70.98</v>
      </c>
      <c r="O541" s="0" t="str">
        <f aca="false">TEXT(B541,"YYYY-MM")</f>
        <v>2016-12</v>
      </c>
      <c r="P541" s="18" t="n">
        <f aca="false">IFERROR(N541/K541,0)</f>
        <v>0.25</v>
      </c>
      <c r="Q541" s="0" t="str">
        <f aca="false">IF(M541=0,"No Discount",IF(M541&lt;0.2,"Low (1-19%)",IF(M541&lt;0.4,"Medium (20-39%)","High (40%+)")))</f>
        <v>No Discount</v>
      </c>
      <c r="R541" s="0" t="str">
        <f aca="false">INDEX('Lookup Tables'!$B$2:$B$5,MATCH(F541,'Lookup Tables'!$A$2:$A$5,0))</f>
        <v>Manager C</v>
      </c>
    </row>
    <row r="542" customFormat="false" ht="15" hidden="false" customHeight="false" outlineLevel="0" collapsed="false">
      <c r="A542" s="0" t="s">
        <v>847</v>
      </c>
      <c r="B542" s="13" t="n">
        <v>42036</v>
      </c>
      <c r="C542" s="13" t="n">
        <v>42038</v>
      </c>
      <c r="D542" s="14" t="s">
        <v>137</v>
      </c>
      <c r="E542" s="14" t="s">
        <v>53</v>
      </c>
      <c r="F542" s="14" t="s">
        <v>98</v>
      </c>
      <c r="G542" s="14" t="s">
        <v>103</v>
      </c>
      <c r="H542" s="14" t="s">
        <v>80</v>
      </c>
      <c r="I542" s="14" t="s">
        <v>123</v>
      </c>
      <c r="J542" s="14" t="s">
        <v>848</v>
      </c>
      <c r="K542" s="15" t="n">
        <v>468.9</v>
      </c>
      <c r="L542" s="0" t="n">
        <v>6</v>
      </c>
      <c r="M542" s="16" t="n">
        <v>0</v>
      </c>
      <c r="N542" s="17" t="n">
        <v>206.316</v>
      </c>
      <c r="O542" s="0" t="str">
        <f aca="false">TEXT(B542,"YYYY-MM")</f>
        <v>2015-02</v>
      </c>
      <c r="P542" s="18" t="n">
        <f aca="false">IFERROR(N542/K542,0)</f>
        <v>0.44</v>
      </c>
      <c r="Q542" s="0" t="str">
        <f aca="false">IF(M542=0,"No Discount",IF(M542&lt;0.2,"Low (1-19%)",IF(M542&lt;0.4,"Medium (20-39%)","High (40%+)")))</f>
        <v>No Discount</v>
      </c>
      <c r="R542" s="0" t="str">
        <f aca="false">INDEX('Lookup Tables'!$B$2:$B$5,MATCH(F542,'Lookup Tables'!$A$2:$A$5,0))</f>
        <v>Manager A</v>
      </c>
    </row>
    <row r="543" customFormat="false" ht="15" hidden="false" customHeight="false" outlineLevel="0" collapsed="false">
      <c r="A543" s="0" t="s">
        <v>849</v>
      </c>
      <c r="B543" s="13" t="n">
        <v>42930</v>
      </c>
      <c r="C543" s="13" t="n">
        <v>42933</v>
      </c>
      <c r="D543" s="14" t="s">
        <v>137</v>
      </c>
      <c r="E543" s="14" t="s">
        <v>62</v>
      </c>
      <c r="F543" s="14" t="s">
        <v>63</v>
      </c>
      <c r="G543" s="14" t="s">
        <v>189</v>
      </c>
      <c r="H543" s="14" t="s">
        <v>80</v>
      </c>
      <c r="I543" s="14" t="s">
        <v>81</v>
      </c>
      <c r="J543" s="14" t="s">
        <v>850</v>
      </c>
      <c r="K543" s="15" t="n">
        <v>380.864</v>
      </c>
      <c r="L543" s="0" t="n">
        <v>8</v>
      </c>
      <c r="M543" s="16" t="n">
        <v>0.2</v>
      </c>
      <c r="N543" s="17" t="n">
        <v>38.0864</v>
      </c>
      <c r="O543" s="0" t="str">
        <f aca="false">TEXT(B543,"YYYY-MM")</f>
        <v>2017-07</v>
      </c>
      <c r="P543" s="18" t="n">
        <f aca="false">IFERROR(N543/K543,0)</f>
        <v>0.1</v>
      </c>
      <c r="Q543" s="0" t="str">
        <f aca="false">IF(M543=0,"No Discount",IF(M543&lt;0.2,"Low (1-19%)",IF(M543&lt;0.4,"Medium (20-39%)","High (40%+)")))</f>
        <v>Medium (20-39%)</v>
      </c>
      <c r="R543" s="0" t="str">
        <f aca="false">INDEX('Lookup Tables'!$B$2:$B$5,MATCH(F543,'Lookup Tables'!$A$2:$A$5,0))</f>
        <v>Manager D</v>
      </c>
    </row>
    <row r="544" customFormat="false" ht="15" hidden="false" customHeight="false" outlineLevel="0" collapsed="false">
      <c r="A544" s="0" t="s">
        <v>851</v>
      </c>
      <c r="B544" s="13" t="n">
        <v>42722</v>
      </c>
      <c r="C544" s="13" t="n">
        <v>42727</v>
      </c>
      <c r="D544" s="14" t="s">
        <v>69</v>
      </c>
      <c r="E544" s="14" t="s">
        <v>53</v>
      </c>
      <c r="F544" s="14" t="s">
        <v>117</v>
      </c>
      <c r="G544" s="14" t="s">
        <v>269</v>
      </c>
      <c r="H544" s="14" t="s">
        <v>65</v>
      </c>
      <c r="I544" s="14" t="s">
        <v>73</v>
      </c>
      <c r="J544" s="14" t="s">
        <v>780</v>
      </c>
      <c r="K544" s="15" t="n">
        <v>646.776</v>
      </c>
      <c r="L544" s="0" t="n">
        <v>9</v>
      </c>
      <c r="M544" s="16" t="n">
        <v>0.2</v>
      </c>
      <c r="N544" s="17" t="n">
        <v>-145.5246</v>
      </c>
      <c r="O544" s="0" t="str">
        <f aca="false">TEXT(B544,"YYYY-MM")</f>
        <v>2016-12</v>
      </c>
      <c r="P544" s="18" t="n">
        <f aca="false">IFERROR(N544/K544,0)</f>
        <v>-0.225</v>
      </c>
      <c r="Q544" s="0" t="str">
        <f aca="false">IF(M544=0,"No Discount",IF(M544&lt;0.2,"Low (1-19%)",IF(M544&lt;0.4,"Medium (20-39%)","High (40%+)")))</f>
        <v>Medium (20-39%)</v>
      </c>
      <c r="R544" s="0" t="str">
        <f aca="false">INDEX('Lookup Tables'!$B$2:$B$5,MATCH(F544,'Lookup Tables'!$A$2:$A$5,0))</f>
        <v>Manager B</v>
      </c>
    </row>
    <row r="545" customFormat="false" ht="15" hidden="false" customHeight="false" outlineLevel="0" collapsed="false">
      <c r="A545" s="0" t="s">
        <v>852</v>
      </c>
      <c r="B545" s="13" t="n">
        <v>42135</v>
      </c>
      <c r="C545" s="13" t="n">
        <v>42140</v>
      </c>
      <c r="D545" s="14" t="s">
        <v>69</v>
      </c>
      <c r="E545" s="14" t="s">
        <v>53</v>
      </c>
      <c r="F545" s="14" t="s">
        <v>98</v>
      </c>
      <c r="G545" s="14" t="s">
        <v>99</v>
      </c>
      <c r="H545" s="14" t="s">
        <v>80</v>
      </c>
      <c r="I545" s="14" t="s">
        <v>123</v>
      </c>
      <c r="J545" s="14" t="s">
        <v>853</v>
      </c>
      <c r="K545" s="15" t="n">
        <v>58.112</v>
      </c>
      <c r="L545" s="0" t="n">
        <v>2</v>
      </c>
      <c r="M545" s="16" t="n">
        <v>0.2</v>
      </c>
      <c r="N545" s="17" t="n">
        <v>7.264</v>
      </c>
      <c r="O545" s="0" t="str">
        <f aca="false">TEXT(B545,"YYYY-MM")</f>
        <v>2015-05</v>
      </c>
      <c r="P545" s="18" t="n">
        <f aca="false">IFERROR(N545/K545,0)</f>
        <v>0.125</v>
      </c>
      <c r="Q545" s="0" t="str">
        <f aca="false">IF(M545=0,"No Discount",IF(M545&lt;0.2,"Low (1-19%)",IF(M545&lt;0.4,"Medium (20-39%)","High (40%+)")))</f>
        <v>Medium (20-39%)</v>
      </c>
      <c r="R545" s="0" t="str">
        <f aca="false">INDEX('Lookup Tables'!$B$2:$B$5,MATCH(F545,'Lookup Tables'!$A$2:$A$5,0))</f>
        <v>Manager A</v>
      </c>
    </row>
    <row r="546" customFormat="false" ht="15" hidden="false" customHeight="false" outlineLevel="0" collapsed="false">
      <c r="A546" s="0" t="s">
        <v>852</v>
      </c>
      <c r="B546" s="13" t="n">
        <v>42135</v>
      </c>
      <c r="C546" s="13" t="n">
        <v>42140</v>
      </c>
      <c r="D546" s="14" t="s">
        <v>69</v>
      </c>
      <c r="E546" s="14" t="s">
        <v>53</v>
      </c>
      <c r="F546" s="14" t="s">
        <v>98</v>
      </c>
      <c r="G546" s="14" t="s">
        <v>99</v>
      </c>
      <c r="H546" s="14" t="s">
        <v>80</v>
      </c>
      <c r="I546" s="14" t="s">
        <v>81</v>
      </c>
      <c r="J546" s="14" t="s">
        <v>854</v>
      </c>
      <c r="K546" s="15" t="n">
        <v>100.792</v>
      </c>
      <c r="L546" s="0" t="n">
        <v>1</v>
      </c>
      <c r="M546" s="16" t="n">
        <v>0.2</v>
      </c>
      <c r="N546" s="17" t="n">
        <v>6.2995</v>
      </c>
      <c r="O546" s="0" t="str">
        <f aca="false">TEXT(B546,"YYYY-MM")</f>
        <v>2015-05</v>
      </c>
      <c r="P546" s="18" t="n">
        <f aca="false">IFERROR(N546/K546,0)</f>
        <v>0.0625</v>
      </c>
      <c r="Q546" s="0" t="str">
        <f aca="false">IF(M546=0,"No Discount",IF(M546&lt;0.2,"Low (1-19%)",IF(M546&lt;0.4,"Medium (20-39%)","High (40%+)")))</f>
        <v>Medium (20-39%)</v>
      </c>
      <c r="R546" s="0" t="str">
        <f aca="false">INDEX('Lookup Tables'!$B$2:$B$5,MATCH(F546,'Lookup Tables'!$A$2:$A$5,0))</f>
        <v>Manager A</v>
      </c>
    </row>
    <row r="547" customFormat="false" ht="15" hidden="false" customHeight="false" outlineLevel="0" collapsed="false">
      <c r="A547" s="0" t="s">
        <v>852</v>
      </c>
      <c r="B547" s="13" t="n">
        <v>42135</v>
      </c>
      <c r="C547" s="13" t="n">
        <v>42140</v>
      </c>
      <c r="D547" s="14" t="s">
        <v>69</v>
      </c>
      <c r="E547" s="14" t="s">
        <v>53</v>
      </c>
      <c r="F547" s="14" t="s">
        <v>98</v>
      </c>
      <c r="G547" s="14" t="s">
        <v>99</v>
      </c>
      <c r="H547" s="14" t="s">
        <v>56</v>
      </c>
      <c r="I547" s="14" t="s">
        <v>76</v>
      </c>
      <c r="J547" s="14" t="s">
        <v>855</v>
      </c>
      <c r="K547" s="15" t="n">
        <v>66.112</v>
      </c>
      <c r="L547" s="0" t="n">
        <v>4</v>
      </c>
      <c r="M547" s="16" t="n">
        <v>0.6</v>
      </c>
      <c r="N547" s="17" t="n">
        <v>-84.2928</v>
      </c>
      <c r="O547" s="0" t="str">
        <f aca="false">TEXT(B547,"YYYY-MM")</f>
        <v>2015-05</v>
      </c>
      <c r="P547" s="18" t="n">
        <f aca="false">IFERROR(N547/K547,0)</f>
        <v>-1.275</v>
      </c>
      <c r="Q547" s="0" t="str">
        <f aca="false">IF(M547=0,"No Discount",IF(M547&lt;0.2,"Low (1-19%)",IF(M547&lt;0.4,"Medium (20-39%)","High (40%+)")))</f>
        <v>High (40%+)</v>
      </c>
      <c r="R547" s="0" t="str">
        <f aca="false">INDEX('Lookup Tables'!$B$2:$B$5,MATCH(F547,'Lookup Tables'!$A$2:$A$5,0))</f>
        <v>Manager A</v>
      </c>
    </row>
    <row r="548" customFormat="false" ht="15" hidden="false" customHeight="false" outlineLevel="0" collapsed="false">
      <c r="A548" s="0" t="s">
        <v>856</v>
      </c>
      <c r="B548" s="13" t="n">
        <v>43423</v>
      </c>
      <c r="C548" s="13" t="n">
        <v>43426</v>
      </c>
      <c r="D548" s="14" t="s">
        <v>137</v>
      </c>
      <c r="E548" s="14" t="s">
        <v>97</v>
      </c>
      <c r="F548" s="14" t="s">
        <v>117</v>
      </c>
      <c r="G548" s="14" t="s">
        <v>170</v>
      </c>
      <c r="H548" s="14" t="s">
        <v>65</v>
      </c>
      <c r="I548" s="14" t="s">
        <v>83</v>
      </c>
      <c r="J548" s="14" t="s">
        <v>857</v>
      </c>
      <c r="K548" s="15" t="n">
        <v>41.28</v>
      </c>
      <c r="L548" s="0" t="n">
        <v>6</v>
      </c>
      <c r="M548" s="16" t="n">
        <v>0.2</v>
      </c>
      <c r="N548" s="17" t="n">
        <v>13.932</v>
      </c>
      <c r="O548" s="0" t="str">
        <f aca="false">TEXT(B548,"YYYY-MM")</f>
        <v>2018-11</v>
      </c>
      <c r="P548" s="18" t="n">
        <f aca="false">IFERROR(N548/K548,0)</f>
        <v>0.3375</v>
      </c>
      <c r="Q548" s="0" t="str">
        <f aca="false">IF(M548=0,"No Discount",IF(M548&lt;0.2,"Low (1-19%)",IF(M548&lt;0.4,"Medium (20-39%)","High (40%+)")))</f>
        <v>Medium (20-39%)</v>
      </c>
      <c r="R548" s="0" t="str">
        <f aca="false">INDEX('Lookup Tables'!$B$2:$B$5,MATCH(F548,'Lookup Tables'!$A$2:$A$5,0))</f>
        <v>Manager B</v>
      </c>
    </row>
    <row r="549" customFormat="false" ht="15" hidden="false" customHeight="false" outlineLevel="0" collapsed="false">
      <c r="A549" s="0" t="s">
        <v>856</v>
      </c>
      <c r="B549" s="13" t="n">
        <v>43423</v>
      </c>
      <c r="C549" s="13" t="n">
        <v>43426</v>
      </c>
      <c r="D549" s="14" t="s">
        <v>137</v>
      </c>
      <c r="E549" s="14" t="s">
        <v>97</v>
      </c>
      <c r="F549" s="14" t="s">
        <v>117</v>
      </c>
      <c r="G549" s="14" t="s">
        <v>170</v>
      </c>
      <c r="H549" s="14" t="s">
        <v>65</v>
      </c>
      <c r="I549" s="14" t="s">
        <v>91</v>
      </c>
      <c r="J549" s="14" t="s">
        <v>858</v>
      </c>
      <c r="K549" s="15" t="n">
        <v>13.36</v>
      </c>
      <c r="L549" s="0" t="n">
        <v>2</v>
      </c>
      <c r="M549" s="16" t="n">
        <v>0</v>
      </c>
      <c r="N549" s="17" t="n">
        <v>6.4128</v>
      </c>
      <c r="O549" s="0" t="str">
        <f aca="false">TEXT(B549,"YYYY-MM")</f>
        <v>2018-11</v>
      </c>
      <c r="P549" s="18" t="n">
        <f aca="false">IFERROR(N549/K549,0)</f>
        <v>0.48</v>
      </c>
      <c r="Q549" s="0" t="str">
        <f aca="false">IF(M549=0,"No Discount",IF(M549&lt;0.2,"Low (1-19%)",IF(M549&lt;0.4,"Medium (20-39%)","High (40%+)")))</f>
        <v>No Discount</v>
      </c>
      <c r="R549" s="0" t="str">
        <f aca="false">INDEX('Lookup Tables'!$B$2:$B$5,MATCH(F549,'Lookup Tables'!$A$2:$A$5,0))</f>
        <v>Manager B</v>
      </c>
    </row>
    <row r="550" customFormat="false" ht="15" hidden="false" customHeight="false" outlineLevel="0" collapsed="false">
      <c r="A550" s="0" t="s">
        <v>859</v>
      </c>
      <c r="B550" s="13" t="n">
        <v>42689</v>
      </c>
      <c r="C550" s="13" t="n">
        <v>42691</v>
      </c>
      <c r="D550" s="14" t="s">
        <v>52</v>
      </c>
      <c r="E550" s="14" t="s">
        <v>62</v>
      </c>
      <c r="F550" s="14" t="s">
        <v>98</v>
      </c>
      <c r="G550" s="14" t="s">
        <v>146</v>
      </c>
      <c r="H550" s="14" t="s">
        <v>65</v>
      </c>
      <c r="I550" s="14" t="s">
        <v>73</v>
      </c>
      <c r="J550" s="14" t="s">
        <v>175</v>
      </c>
      <c r="K550" s="15" t="n">
        <v>250.272</v>
      </c>
      <c r="L550" s="0" t="n">
        <v>9</v>
      </c>
      <c r="M550" s="16" t="n">
        <v>0.2</v>
      </c>
      <c r="N550" s="17" t="n">
        <v>15.642</v>
      </c>
      <c r="O550" s="0" t="str">
        <f aca="false">TEXT(B550,"YYYY-MM")</f>
        <v>2016-11</v>
      </c>
      <c r="P550" s="18" t="n">
        <f aca="false">IFERROR(N550/K550,0)</f>
        <v>0.0625</v>
      </c>
      <c r="Q550" s="0" t="str">
        <f aca="false">IF(M550=0,"No Discount",IF(M550&lt;0.2,"Low (1-19%)",IF(M550&lt;0.4,"Medium (20-39%)","High (40%+)")))</f>
        <v>Medium (20-39%)</v>
      </c>
      <c r="R550" s="0" t="str">
        <f aca="false">INDEX('Lookup Tables'!$B$2:$B$5,MATCH(F550,'Lookup Tables'!$A$2:$A$5,0))</f>
        <v>Manager A</v>
      </c>
    </row>
    <row r="551" customFormat="false" ht="15" hidden="false" customHeight="false" outlineLevel="0" collapsed="false">
      <c r="A551" s="0" t="s">
        <v>859</v>
      </c>
      <c r="B551" s="13" t="n">
        <v>42689</v>
      </c>
      <c r="C551" s="13" t="n">
        <v>42691</v>
      </c>
      <c r="D551" s="14" t="s">
        <v>52</v>
      </c>
      <c r="E551" s="14" t="s">
        <v>62</v>
      </c>
      <c r="F551" s="14" t="s">
        <v>98</v>
      </c>
      <c r="G551" s="14" t="s">
        <v>146</v>
      </c>
      <c r="H551" s="14" t="s">
        <v>65</v>
      </c>
      <c r="I551" s="14" t="s">
        <v>83</v>
      </c>
      <c r="J551" s="14" t="s">
        <v>238</v>
      </c>
      <c r="K551" s="15" t="n">
        <v>11.364</v>
      </c>
      <c r="L551" s="0" t="n">
        <v>3</v>
      </c>
      <c r="M551" s="16" t="n">
        <v>0.8</v>
      </c>
      <c r="N551" s="17" t="n">
        <v>-17.046</v>
      </c>
      <c r="O551" s="0" t="str">
        <f aca="false">TEXT(B551,"YYYY-MM")</f>
        <v>2016-11</v>
      </c>
      <c r="P551" s="18" t="n">
        <f aca="false">IFERROR(N551/K551,0)</f>
        <v>-1.5</v>
      </c>
      <c r="Q551" s="0" t="str">
        <f aca="false">IF(M551=0,"No Discount",IF(M551&lt;0.2,"Low (1-19%)",IF(M551&lt;0.4,"Medium (20-39%)","High (40%+)")))</f>
        <v>High (40%+)</v>
      </c>
      <c r="R551" s="0" t="str">
        <f aca="false">INDEX('Lookup Tables'!$B$2:$B$5,MATCH(F551,'Lookup Tables'!$A$2:$A$5,0))</f>
        <v>Manager A</v>
      </c>
    </row>
    <row r="552" customFormat="false" ht="15" hidden="false" customHeight="false" outlineLevel="0" collapsed="false">
      <c r="A552" s="0" t="s">
        <v>859</v>
      </c>
      <c r="B552" s="13" t="n">
        <v>42689</v>
      </c>
      <c r="C552" s="13" t="n">
        <v>42691</v>
      </c>
      <c r="D552" s="14" t="s">
        <v>52</v>
      </c>
      <c r="E552" s="14" t="s">
        <v>62</v>
      </c>
      <c r="F552" s="14" t="s">
        <v>98</v>
      </c>
      <c r="G552" s="14" t="s">
        <v>146</v>
      </c>
      <c r="H552" s="14" t="s">
        <v>65</v>
      </c>
      <c r="I552" s="14" t="s">
        <v>303</v>
      </c>
      <c r="J552" s="14" t="s">
        <v>608</v>
      </c>
      <c r="K552" s="15" t="n">
        <v>8.72</v>
      </c>
      <c r="L552" s="0" t="n">
        <v>5</v>
      </c>
      <c r="M552" s="16" t="n">
        <v>0.2</v>
      </c>
      <c r="N552" s="17" t="n">
        <v>-1.744</v>
      </c>
      <c r="O552" s="0" t="str">
        <f aca="false">TEXT(B552,"YYYY-MM")</f>
        <v>2016-11</v>
      </c>
      <c r="P552" s="18" t="n">
        <f aca="false">IFERROR(N552/K552,0)</f>
        <v>-0.2</v>
      </c>
      <c r="Q552" s="0" t="str">
        <f aca="false">IF(M552=0,"No Discount",IF(M552&lt;0.2,"Low (1-19%)",IF(M552&lt;0.4,"Medium (20-39%)","High (40%+)")))</f>
        <v>Medium (20-39%)</v>
      </c>
      <c r="R552" s="0" t="str">
        <f aca="false">INDEX('Lookup Tables'!$B$2:$B$5,MATCH(F552,'Lookup Tables'!$A$2:$A$5,0))</f>
        <v>Manager A</v>
      </c>
    </row>
    <row r="553" customFormat="false" ht="15" hidden="false" customHeight="false" outlineLevel="0" collapsed="false">
      <c r="A553" s="0" t="s">
        <v>860</v>
      </c>
      <c r="B553" s="13" t="n">
        <v>42840</v>
      </c>
      <c r="C553" s="13" t="n">
        <v>42842</v>
      </c>
      <c r="D553" s="14" t="s">
        <v>52</v>
      </c>
      <c r="E553" s="14" t="s">
        <v>53</v>
      </c>
      <c r="F553" s="14" t="s">
        <v>63</v>
      </c>
      <c r="G553" s="14" t="s">
        <v>64</v>
      </c>
      <c r="H553" s="14" t="s">
        <v>56</v>
      </c>
      <c r="I553" s="14" t="s">
        <v>59</v>
      </c>
      <c r="J553" s="14" t="s">
        <v>861</v>
      </c>
      <c r="K553" s="15" t="n">
        <v>1121.568</v>
      </c>
      <c r="L553" s="0" t="n">
        <v>2</v>
      </c>
      <c r="M553" s="16" t="n">
        <v>0.2</v>
      </c>
      <c r="N553" s="17" t="n">
        <v>0</v>
      </c>
      <c r="O553" s="0" t="str">
        <f aca="false">TEXT(B553,"YYYY-MM")</f>
        <v>2017-04</v>
      </c>
      <c r="P553" s="18" t="n">
        <f aca="false">IFERROR(N553/K553,0)</f>
        <v>0</v>
      </c>
      <c r="Q553" s="0" t="str">
        <f aca="false">IF(M553=0,"No Discount",IF(M553&lt;0.2,"Low (1-19%)",IF(M553&lt;0.4,"Medium (20-39%)","High (40%+)")))</f>
        <v>Medium (20-39%)</v>
      </c>
      <c r="R553" s="0" t="str">
        <f aca="false">INDEX('Lookup Tables'!$B$2:$B$5,MATCH(F553,'Lookup Tables'!$A$2:$A$5,0))</f>
        <v>Manager D</v>
      </c>
    </row>
    <row r="554" customFormat="false" ht="15" hidden="false" customHeight="false" outlineLevel="0" collapsed="false">
      <c r="A554" s="0" t="s">
        <v>862</v>
      </c>
      <c r="B554" s="13" t="n">
        <v>43354</v>
      </c>
      <c r="C554" s="13" t="n">
        <v>43355</v>
      </c>
      <c r="D554" s="14" t="s">
        <v>137</v>
      </c>
      <c r="E554" s="14" t="s">
        <v>53</v>
      </c>
      <c r="F554" s="14" t="s">
        <v>54</v>
      </c>
      <c r="G554" s="14" t="s">
        <v>70</v>
      </c>
      <c r="H554" s="14" t="s">
        <v>56</v>
      </c>
      <c r="I554" s="14" t="s">
        <v>76</v>
      </c>
      <c r="J554" s="14" t="s">
        <v>863</v>
      </c>
      <c r="K554" s="15" t="n">
        <v>34.504</v>
      </c>
      <c r="L554" s="0" t="n">
        <v>1</v>
      </c>
      <c r="M554" s="16" t="n">
        <v>0.2</v>
      </c>
      <c r="N554" s="17" t="n">
        <v>6.0382</v>
      </c>
      <c r="O554" s="0" t="str">
        <f aca="false">TEXT(B554,"YYYY-MM")</f>
        <v>2018-09</v>
      </c>
      <c r="P554" s="18" t="n">
        <f aca="false">IFERROR(N554/K554,0)</f>
        <v>0.175</v>
      </c>
      <c r="Q554" s="0" t="str">
        <f aca="false">IF(M554=0,"No Discount",IF(M554&lt;0.2,"Low (1-19%)",IF(M554&lt;0.4,"Medium (20-39%)","High (40%+)")))</f>
        <v>Medium (20-39%)</v>
      </c>
      <c r="R554" s="0" t="str">
        <f aca="false">INDEX('Lookup Tables'!$B$2:$B$5,MATCH(F554,'Lookup Tables'!$A$2:$A$5,0))</f>
        <v>Manager C</v>
      </c>
    </row>
    <row r="555" customFormat="false" ht="15" hidden="false" customHeight="false" outlineLevel="0" collapsed="false">
      <c r="A555" s="0" t="s">
        <v>864</v>
      </c>
      <c r="B555" s="13" t="n">
        <v>43428</v>
      </c>
      <c r="C555" s="13" t="n">
        <v>43432</v>
      </c>
      <c r="D555" s="14" t="s">
        <v>69</v>
      </c>
      <c r="E555" s="14" t="s">
        <v>53</v>
      </c>
      <c r="F555" s="14" t="s">
        <v>98</v>
      </c>
      <c r="G555" s="14" t="s">
        <v>99</v>
      </c>
      <c r="H555" s="14" t="s">
        <v>65</v>
      </c>
      <c r="I555" s="14" t="s">
        <v>171</v>
      </c>
      <c r="J555" s="14" t="s">
        <v>865</v>
      </c>
      <c r="K555" s="15" t="n">
        <v>10.824</v>
      </c>
      <c r="L555" s="0" t="n">
        <v>3</v>
      </c>
      <c r="M555" s="16" t="n">
        <v>0.2</v>
      </c>
      <c r="N555" s="17" t="n">
        <v>2.5707</v>
      </c>
      <c r="O555" s="0" t="str">
        <f aca="false">TEXT(B555,"YYYY-MM")</f>
        <v>2018-11</v>
      </c>
      <c r="P555" s="18" t="n">
        <f aca="false">IFERROR(N555/K555,0)</f>
        <v>0.2375</v>
      </c>
      <c r="Q555" s="0" t="str">
        <f aca="false">IF(M555=0,"No Discount",IF(M555&lt;0.2,"Low (1-19%)",IF(M555&lt;0.4,"Medium (20-39%)","High (40%+)")))</f>
        <v>Medium (20-39%)</v>
      </c>
      <c r="R555" s="0" t="str">
        <f aca="false">INDEX('Lookup Tables'!$B$2:$B$5,MATCH(F555,'Lookup Tables'!$A$2:$A$5,0))</f>
        <v>Manager A</v>
      </c>
    </row>
    <row r="556" customFormat="false" ht="15" hidden="false" customHeight="false" outlineLevel="0" collapsed="false">
      <c r="A556" s="0" t="s">
        <v>866</v>
      </c>
      <c r="B556" s="13" t="n">
        <v>43280</v>
      </c>
      <c r="C556" s="13" t="n">
        <v>43284</v>
      </c>
      <c r="D556" s="14" t="s">
        <v>52</v>
      </c>
      <c r="E556" s="14" t="s">
        <v>62</v>
      </c>
      <c r="F556" s="14" t="s">
        <v>63</v>
      </c>
      <c r="G556" s="14" t="s">
        <v>64</v>
      </c>
      <c r="H556" s="14" t="s">
        <v>65</v>
      </c>
      <c r="I556" s="14" t="s">
        <v>73</v>
      </c>
      <c r="J556" s="14" t="s">
        <v>867</v>
      </c>
      <c r="K556" s="15" t="n">
        <v>1295.78</v>
      </c>
      <c r="L556" s="0" t="n">
        <v>2</v>
      </c>
      <c r="M556" s="16" t="n">
        <v>0</v>
      </c>
      <c r="N556" s="17" t="n">
        <v>310.9872</v>
      </c>
      <c r="O556" s="0" t="str">
        <f aca="false">TEXT(B556,"YYYY-MM")</f>
        <v>2018-06</v>
      </c>
      <c r="P556" s="18" t="n">
        <f aca="false">IFERROR(N556/K556,0)</f>
        <v>0.24</v>
      </c>
      <c r="Q556" s="0" t="str">
        <f aca="false">IF(M556=0,"No Discount",IF(M556&lt;0.2,"Low (1-19%)",IF(M556&lt;0.4,"Medium (20-39%)","High (40%+)")))</f>
        <v>No Discount</v>
      </c>
      <c r="R556" s="0" t="str">
        <f aca="false">INDEX('Lookup Tables'!$B$2:$B$5,MATCH(F556,'Lookup Tables'!$A$2:$A$5,0))</f>
        <v>Manager D</v>
      </c>
    </row>
    <row r="557" customFormat="false" ht="15" hidden="false" customHeight="false" outlineLevel="0" collapsed="false">
      <c r="A557" s="0" t="s">
        <v>868</v>
      </c>
      <c r="B557" s="13" t="n">
        <v>42066</v>
      </c>
      <c r="C557" s="13" t="n">
        <v>42070</v>
      </c>
      <c r="D557" s="14" t="s">
        <v>52</v>
      </c>
      <c r="E557" s="14" t="s">
        <v>53</v>
      </c>
      <c r="F557" s="14" t="s">
        <v>54</v>
      </c>
      <c r="G557" s="14" t="s">
        <v>90</v>
      </c>
      <c r="H557" s="14" t="s">
        <v>65</v>
      </c>
      <c r="I557" s="14" t="s">
        <v>78</v>
      </c>
      <c r="J557" s="14" t="s">
        <v>869</v>
      </c>
      <c r="K557" s="15" t="n">
        <v>19.456</v>
      </c>
      <c r="L557" s="0" t="n">
        <v>4</v>
      </c>
      <c r="M557" s="16" t="n">
        <v>0.2</v>
      </c>
      <c r="N557" s="17" t="n">
        <v>3.4048</v>
      </c>
      <c r="O557" s="0" t="str">
        <f aca="false">TEXT(B557,"YYYY-MM")</f>
        <v>2015-03</v>
      </c>
      <c r="P557" s="18" t="n">
        <f aca="false">IFERROR(N557/K557,0)</f>
        <v>0.175</v>
      </c>
      <c r="Q557" s="0" t="str">
        <f aca="false">IF(M557=0,"No Discount",IF(M557&lt;0.2,"Low (1-19%)",IF(M557&lt;0.4,"Medium (20-39%)","High (40%+)")))</f>
        <v>Medium (20-39%)</v>
      </c>
      <c r="R557" s="0" t="str">
        <f aca="false">INDEX('Lookup Tables'!$B$2:$B$5,MATCH(F557,'Lookup Tables'!$A$2:$A$5,0))</f>
        <v>Manager C</v>
      </c>
    </row>
    <row r="558" customFormat="false" ht="15" hidden="false" customHeight="false" outlineLevel="0" collapsed="false">
      <c r="A558" s="0" t="s">
        <v>870</v>
      </c>
      <c r="B558" s="13" t="n">
        <v>42896</v>
      </c>
      <c r="C558" s="13" t="n">
        <v>42901</v>
      </c>
      <c r="D558" s="14" t="s">
        <v>69</v>
      </c>
      <c r="E558" s="14" t="s">
        <v>53</v>
      </c>
      <c r="F558" s="14" t="s">
        <v>63</v>
      </c>
      <c r="G558" s="14" t="s">
        <v>64</v>
      </c>
      <c r="H558" s="14" t="s">
        <v>65</v>
      </c>
      <c r="I558" s="14" t="s">
        <v>66</v>
      </c>
      <c r="J558" s="14" t="s">
        <v>871</v>
      </c>
      <c r="K558" s="15" t="n">
        <v>20.7</v>
      </c>
      <c r="L558" s="0" t="n">
        <v>2</v>
      </c>
      <c r="M558" s="16" t="n">
        <v>0</v>
      </c>
      <c r="N558" s="17" t="n">
        <v>9.936</v>
      </c>
      <c r="O558" s="0" t="str">
        <f aca="false">TEXT(B558,"YYYY-MM")</f>
        <v>2017-06</v>
      </c>
      <c r="P558" s="18" t="n">
        <f aca="false">IFERROR(N558/K558,0)</f>
        <v>0.48</v>
      </c>
      <c r="Q558" s="0" t="str">
        <f aca="false">IF(M558=0,"No Discount",IF(M558&lt;0.2,"Low (1-19%)",IF(M558&lt;0.4,"Medium (20-39%)","High (40%+)")))</f>
        <v>No Discount</v>
      </c>
      <c r="R558" s="0" t="str">
        <f aca="false">INDEX('Lookup Tables'!$B$2:$B$5,MATCH(F558,'Lookup Tables'!$A$2:$A$5,0))</f>
        <v>Manager D</v>
      </c>
    </row>
    <row r="559" customFormat="false" ht="15" hidden="false" customHeight="false" outlineLevel="0" collapsed="false">
      <c r="A559" s="0" t="s">
        <v>870</v>
      </c>
      <c r="B559" s="13" t="n">
        <v>42896</v>
      </c>
      <c r="C559" s="13" t="n">
        <v>42901</v>
      </c>
      <c r="D559" s="14" t="s">
        <v>69</v>
      </c>
      <c r="E559" s="14" t="s">
        <v>53</v>
      </c>
      <c r="F559" s="14" t="s">
        <v>63</v>
      </c>
      <c r="G559" s="14" t="s">
        <v>64</v>
      </c>
      <c r="H559" s="14" t="s">
        <v>56</v>
      </c>
      <c r="I559" s="14" t="s">
        <v>71</v>
      </c>
      <c r="J559" s="14" t="s">
        <v>872</v>
      </c>
      <c r="K559" s="15" t="n">
        <v>1335.68</v>
      </c>
      <c r="L559" s="0" t="n">
        <v>4</v>
      </c>
      <c r="M559" s="16" t="n">
        <v>0.2</v>
      </c>
      <c r="N559" s="17" t="n">
        <v>-217.048</v>
      </c>
      <c r="O559" s="0" t="str">
        <f aca="false">TEXT(B559,"YYYY-MM")</f>
        <v>2017-06</v>
      </c>
      <c r="P559" s="18" t="n">
        <f aca="false">IFERROR(N559/K559,0)</f>
        <v>-0.1625</v>
      </c>
      <c r="Q559" s="0" t="str">
        <f aca="false">IF(M559=0,"No Discount",IF(M559&lt;0.2,"Low (1-19%)",IF(M559&lt;0.4,"Medium (20-39%)","High (40%+)")))</f>
        <v>Medium (20-39%)</v>
      </c>
      <c r="R559" s="0" t="str">
        <f aca="false">INDEX('Lookup Tables'!$B$2:$B$5,MATCH(F559,'Lookup Tables'!$A$2:$A$5,0))</f>
        <v>Manager D</v>
      </c>
    </row>
    <row r="560" customFormat="false" ht="15" hidden="false" customHeight="false" outlineLevel="0" collapsed="false">
      <c r="A560" s="0" t="s">
        <v>870</v>
      </c>
      <c r="B560" s="13" t="n">
        <v>42896</v>
      </c>
      <c r="C560" s="13" t="n">
        <v>42901</v>
      </c>
      <c r="D560" s="14" t="s">
        <v>69</v>
      </c>
      <c r="E560" s="14" t="s">
        <v>53</v>
      </c>
      <c r="F560" s="14" t="s">
        <v>63</v>
      </c>
      <c r="G560" s="14" t="s">
        <v>64</v>
      </c>
      <c r="H560" s="14" t="s">
        <v>65</v>
      </c>
      <c r="I560" s="14" t="s">
        <v>91</v>
      </c>
      <c r="J560" s="14" t="s">
        <v>873</v>
      </c>
      <c r="K560" s="15" t="n">
        <v>32.4</v>
      </c>
      <c r="L560" s="0" t="n">
        <v>5</v>
      </c>
      <c r="M560" s="16" t="n">
        <v>0</v>
      </c>
      <c r="N560" s="17" t="n">
        <v>15.552</v>
      </c>
      <c r="O560" s="0" t="str">
        <f aca="false">TEXT(B560,"YYYY-MM")</f>
        <v>2017-06</v>
      </c>
      <c r="P560" s="18" t="n">
        <f aca="false">IFERROR(N560/K560,0)</f>
        <v>0.48</v>
      </c>
      <c r="Q560" s="0" t="str">
        <f aca="false">IF(M560=0,"No Discount",IF(M560&lt;0.2,"Low (1-19%)",IF(M560&lt;0.4,"Medium (20-39%)","High (40%+)")))</f>
        <v>No Discount</v>
      </c>
      <c r="R560" s="0" t="str">
        <f aca="false">INDEX('Lookup Tables'!$B$2:$B$5,MATCH(F560,'Lookup Tables'!$A$2:$A$5,0))</f>
        <v>Manager D</v>
      </c>
    </row>
    <row r="561" customFormat="false" ht="15" hidden="false" customHeight="false" outlineLevel="0" collapsed="false">
      <c r="A561" s="0" t="s">
        <v>874</v>
      </c>
      <c r="B561" s="13" t="n">
        <v>43424</v>
      </c>
      <c r="C561" s="13" t="n">
        <v>43426</v>
      </c>
      <c r="D561" s="14" t="s">
        <v>52</v>
      </c>
      <c r="E561" s="14" t="s">
        <v>53</v>
      </c>
      <c r="F561" s="14" t="s">
        <v>63</v>
      </c>
      <c r="G561" s="14" t="s">
        <v>64</v>
      </c>
      <c r="H561" s="14" t="s">
        <v>56</v>
      </c>
      <c r="I561" s="14" t="s">
        <v>76</v>
      </c>
      <c r="J561" s="14" t="s">
        <v>693</v>
      </c>
      <c r="K561" s="15" t="n">
        <v>42.6</v>
      </c>
      <c r="L561" s="0" t="n">
        <v>3</v>
      </c>
      <c r="M561" s="16" t="n">
        <v>0</v>
      </c>
      <c r="N561" s="17" t="n">
        <v>16.614</v>
      </c>
      <c r="O561" s="0" t="str">
        <f aca="false">TEXT(B561,"YYYY-MM")</f>
        <v>2018-11</v>
      </c>
      <c r="P561" s="18" t="n">
        <f aca="false">IFERROR(N561/K561,0)</f>
        <v>0.39</v>
      </c>
      <c r="Q561" s="0" t="str">
        <f aca="false">IF(M561=0,"No Discount",IF(M561&lt;0.2,"Low (1-19%)",IF(M561&lt;0.4,"Medium (20-39%)","High (40%+)")))</f>
        <v>No Discount</v>
      </c>
      <c r="R561" s="0" t="str">
        <f aca="false">INDEX('Lookup Tables'!$B$2:$B$5,MATCH(F561,'Lookup Tables'!$A$2:$A$5,0))</f>
        <v>Manager D</v>
      </c>
    </row>
    <row r="562" customFormat="false" ht="15" hidden="false" customHeight="false" outlineLevel="0" collapsed="false">
      <c r="A562" s="0" t="s">
        <v>874</v>
      </c>
      <c r="B562" s="13" t="n">
        <v>43424</v>
      </c>
      <c r="C562" s="13" t="n">
        <v>43426</v>
      </c>
      <c r="D562" s="14" t="s">
        <v>52</v>
      </c>
      <c r="E562" s="14" t="s">
        <v>53</v>
      </c>
      <c r="F562" s="14" t="s">
        <v>63</v>
      </c>
      <c r="G562" s="14" t="s">
        <v>64</v>
      </c>
      <c r="H562" s="14" t="s">
        <v>65</v>
      </c>
      <c r="I562" s="14" t="s">
        <v>83</v>
      </c>
      <c r="J562" s="14" t="s">
        <v>875</v>
      </c>
      <c r="K562" s="15" t="n">
        <v>84.056</v>
      </c>
      <c r="L562" s="0" t="n">
        <v>7</v>
      </c>
      <c r="M562" s="16" t="n">
        <v>0.2</v>
      </c>
      <c r="N562" s="17" t="n">
        <v>27.3182</v>
      </c>
      <c r="O562" s="0" t="str">
        <f aca="false">TEXT(B562,"YYYY-MM")</f>
        <v>2018-11</v>
      </c>
      <c r="P562" s="18" t="n">
        <f aca="false">IFERROR(N562/K562,0)</f>
        <v>0.325</v>
      </c>
      <c r="Q562" s="0" t="str">
        <f aca="false">IF(M562=0,"No Discount",IF(M562&lt;0.2,"Low (1-19%)",IF(M562&lt;0.4,"Medium (20-39%)","High (40%+)")))</f>
        <v>Medium (20-39%)</v>
      </c>
      <c r="R562" s="0" t="str">
        <f aca="false">INDEX('Lookup Tables'!$B$2:$B$5,MATCH(F562,'Lookup Tables'!$A$2:$A$5,0))</f>
        <v>Manager D</v>
      </c>
    </row>
    <row r="563" customFormat="false" ht="15" hidden="false" customHeight="false" outlineLevel="0" collapsed="false">
      <c r="A563" s="0" t="s">
        <v>876</v>
      </c>
      <c r="B563" s="13" t="n">
        <v>42261</v>
      </c>
      <c r="C563" s="13" t="n">
        <v>42265</v>
      </c>
      <c r="D563" s="14" t="s">
        <v>52</v>
      </c>
      <c r="E563" s="14" t="s">
        <v>53</v>
      </c>
      <c r="F563" s="14" t="s">
        <v>54</v>
      </c>
      <c r="G563" s="14" t="s">
        <v>70</v>
      </c>
      <c r="H563" s="14" t="s">
        <v>65</v>
      </c>
      <c r="I563" s="14" t="s">
        <v>85</v>
      </c>
      <c r="J563" s="14" t="s">
        <v>877</v>
      </c>
      <c r="K563" s="15" t="n">
        <v>13</v>
      </c>
      <c r="L563" s="0" t="n">
        <v>5</v>
      </c>
      <c r="M563" s="16" t="n">
        <v>0.2</v>
      </c>
      <c r="N563" s="17" t="n">
        <v>1.3</v>
      </c>
      <c r="O563" s="0" t="str">
        <f aca="false">TEXT(B563,"YYYY-MM")</f>
        <v>2015-09</v>
      </c>
      <c r="P563" s="18" t="n">
        <f aca="false">IFERROR(N563/K563,0)</f>
        <v>0.1</v>
      </c>
      <c r="Q563" s="0" t="str">
        <f aca="false">IF(M563=0,"No Discount",IF(M563&lt;0.2,"Low (1-19%)",IF(M563&lt;0.4,"Medium (20-39%)","High (40%+)")))</f>
        <v>Medium (20-39%)</v>
      </c>
      <c r="R563" s="0" t="str">
        <f aca="false">INDEX('Lookup Tables'!$B$2:$B$5,MATCH(F563,'Lookup Tables'!$A$2:$A$5,0))</f>
        <v>Manager C</v>
      </c>
    </row>
    <row r="564" customFormat="false" ht="15" hidden="false" customHeight="false" outlineLevel="0" collapsed="false">
      <c r="A564" s="0" t="s">
        <v>876</v>
      </c>
      <c r="B564" s="13" t="n">
        <v>42261</v>
      </c>
      <c r="C564" s="13" t="n">
        <v>42265</v>
      </c>
      <c r="D564" s="14" t="s">
        <v>52</v>
      </c>
      <c r="E564" s="14" t="s">
        <v>53</v>
      </c>
      <c r="F564" s="14" t="s">
        <v>54</v>
      </c>
      <c r="G564" s="14" t="s">
        <v>70</v>
      </c>
      <c r="H564" s="14" t="s">
        <v>56</v>
      </c>
      <c r="I564" s="14" t="s">
        <v>76</v>
      </c>
      <c r="J564" s="14" t="s">
        <v>878</v>
      </c>
      <c r="K564" s="15" t="n">
        <v>13.128</v>
      </c>
      <c r="L564" s="0" t="n">
        <v>3</v>
      </c>
      <c r="M564" s="16" t="n">
        <v>0.2</v>
      </c>
      <c r="N564" s="17" t="n">
        <v>3.7743</v>
      </c>
      <c r="O564" s="0" t="str">
        <f aca="false">TEXT(B564,"YYYY-MM")</f>
        <v>2015-09</v>
      </c>
      <c r="P564" s="18" t="n">
        <f aca="false">IFERROR(N564/K564,0)</f>
        <v>0.2875</v>
      </c>
      <c r="Q564" s="0" t="str">
        <f aca="false">IF(M564=0,"No Discount",IF(M564&lt;0.2,"Low (1-19%)",IF(M564&lt;0.4,"Medium (20-39%)","High (40%+)")))</f>
        <v>Medium (20-39%)</v>
      </c>
      <c r="R564" s="0" t="str">
        <f aca="false">INDEX('Lookup Tables'!$B$2:$B$5,MATCH(F564,'Lookup Tables'!$A$2:$A$5,0))</f>
        <v>Manager C</v>
      </c>
    </row>
    <row r="565" customFormat="false" ht="15" hidden="false" customHeight="false" outlineLevel="0" collapsed="false">
      <c r="A565" s="0" t="s">
        <v>879</v>
      </c>
      <c r="B565" s="13" t="n">
        <v>42711</v>
      </c>
      <c r="C565" s="13" t="n">
        <v>42713</v>
      </c>
      <c r="D565" s="14" t="s">
        <v>137</v>
      </c>
      <c r="E565" s="14" t="s">
        <v>53</v>
      </c>
      <c r="F565" s="14" t="s">
        <v>63</v>
      </c>
      <c r="G565" s="14" t="s">
        <v>94</v>
      </c>
      <c r="H565" s="14" t="s">
        <v>65</v>
      </c>
      <c r="I565" s="14" t="s">
        <v>171</v>
      </c>
      <c r="J565" s="14" t="s">
        <v>880</v>
      </c>
      <c r="K565" s="15" t="n">
        <v>3.96</v>
      </c>
      <c r="L565" s="0" t="n">
        <v>2</v>
      </c>
      <c r="M565" s="16" t="n">
        <v>0</v>
      </c>
      <c r="N565" s="17" t="n">
        <v>0</v>
      </c>
      <c r="O565" s="0" t="str">
        <f aca="false">TEXT(B565,"YYYY-MM")</f>
        <v>2016-12</v>
      </c>
      <c r="P565" s="18" t="n">
        <f aca="false">IFERROR(N565/K565,0)</f>
        <v>0</v>
      </c>
      <c r="Q565" s="0" t="str">
        <f aca="false">IF(M565=0,"No Discount",IF(M565&lt;0.2,"Low (1-19%)",IF(M565&lt;0.4,"Medium (20-39%)","High (40%+)")))</f>
        <v>No Discount</v>
      </c>
      <c r="R565" s="0" t="str">
        <f aca="false">INDEX('Lookup Tables'!$B$2:$B$5,MATCH(F565,'Lookup Tables'!$A$2:$A$5,0))</f>
        <v>Manager D</v>
      </c>
    </row>
    <row r="566" customFormat="false" ht="15" hidden="false" customHeight="false" outlineLevel="0" collapsed="false">
      <c r="A566" s="0" t="s">
        <v>879</v>
      </c>
      <c r="B566" s="13" t="n">
        <v>42711</v>
      </c>
      <c r="C566" s="13" t="n">
        <v>42713</v>
      </c>
      <c r="D566" s="14" t="s">
        <v>137</v>
      </c>
      <c r="E566" s="14" t="s">
        <v>53</v>
      </c>
      <c r="F566" s="14" t="s">
        <v>63</v>
      </c>
      <c r="G566" s="14" t="s">
        <v>94</v>
      </c>
      <c r="H566" s="14" t="s">
        <v>65</v>
      </c>
      <c r="I566" s="14" t="s">
        <v>66</v>
      </c>
      <c r="J566" s="14" t="s">
        <v>540</v>
      </c>
      <c r="K566" s="15" t="n">
        <v>2.61</v>
      </c>
      <c r="L566" s="0" t="n">
        <v>1</v>
      </c>
      <c r="M566" s="16" t="n">
        <v>0</v>
      </c>
      <c r="N566" s="17" t="n">
        <v>1.2006</v>
      </c>
      <c r="O566" s="0" t="str">
        <f aca="false">TEXT(B566,"YYYY-MM")</f>
        <v>2016-12</v>
      </c>
      <c r="P566" s="18" t="n">
        <f aca="false">IFERROR(N566/K566,0)</f>
        <v>0.46</v>
      </c>
      <c r="Q566" s="0" t="str">
        <f aca="false">IF(M566=0,"No Discount",IF(M566&lt;0.2,"Low (1-19%)",IF(M566&lt;0.4,"Medium (20-39%)","High (40%+)")))</f>
        <v>No Discount</v>
      </c>
      <c r="R566" s="0" t="str">
        <f aca="false">INDEX('Lookup Tables'!$B$2:$B$5,MATCH(F566,'Lookup Tables'!$A$2:$A$5,0))</f>
        <v>Manager D</v>
      </c>
    </row>
    <row r="567" customFormat="false" ht="15" hidden="false" customHeight="false" outlineLevel="0" collapsed="false">
      <c r="A567" s="0" t="s">
        <v>881</v>
      </c>
      <c r="B567" s="13" t="n">
        <v>43441</v>
      </c>
      <c r="C567" s="13" t="n">
        <v>43444</v>
      </c>
      <c r="D567" s="14" t="s">
        <v>137</v>
      </c>
      <c r="E567" s="14" t="s">
        <v>53</v>
      </c>
      <c r="F567" s="14" t="s">
        <v>63</v>
      </c>
      <c r="G567" s="14" t="s">
        <v>64</v>
      </c>
      <c r="H567" s="14" t="s">
        <v>80</v>
      </c>
      <c r="I567" s="14" t="s">
        <v>81</v>
      </c>
      <c r="J567" s="14" t="s">
        <v>882</v>
      </c>
      <c r="K567" s="15" t="n">
        <v>374.376</v>
      </c>
      <c r="L567" s="0" t="n">
        <v>3</v>
      </c>
      <c r="M567" s="16" t="n">
        <v>0.2</v>
      </c>
      <c r="N567" s="17" t="n">
        <v>46.797</v>
      </c>
      <c r="O567" s="0" t="str">
        <f aca="false">TEXT(B567,"YYYY-MM")</f>
        <v>2018-12</v>
      </c>
      <c r="P567" s="18" t="n">
        <f aca="false">IFERROR(N567/K567,0)</f>
        <v>0.125</v>
      </c>
      <c r="Q567" s="0" t="str">
        <f aca="false">IF(M567=0,"No Discount",IF(M567&lt;0.2,"Low (1-19%)",IF(M567&lt;0.4,"Medium (20-39%)","High (40%+)")))</f>
        <v>Medium (20-39%)</v>
      </c>
      <c r="R567" s="0" t="str">
        <f aca="false">INDEX('Lookup Tables'!$B$2:$B$5,MATCH(F567,'Lookup Tables'!$A$2:$A$5,0))</f>
        <v>Manager D</v>
      </c>
    </row>
    <row r="568" customFormat="false" ht="15" hidden="false" customHeight="false" outlineLevel="0" collapsed="false">
      <c r="A568" s="0" t="s">
        <v>883</v>
      </c>
      <c r="B568" s="13" t="n">
        <v>43374</v>
      </c>
      <c r="C568" s="13" t="n">
        <v>43381</v>
      </c>
      <c r="D568" s="14" t="s">
        <v>69</v>
      </c>
      <c r="E568" s="14" t="s">
        <v>62</v>
      </c>
      <c r="F568" s="14" t="s">
        <v>63</v>
      </c>
      <c r="G568" s="14" t="s">
        <v>94</v>
      </c>
      <c r="H568" s="14" t="s">
        <v>65</v>
      </c>
      <c r="I568" s="14" t="s">
        <v>91</v>
      </c>
      <c r="J568" s="14" t="s">
        <v>884</v>
      </c>
      <c r="K568" s="15" t="n">
        <v>91.84</v>
      </c>
      <c r="L568" s="0" t="n">
        <v>8</v>
      </c>
      <c r="M568" s="16" t="n">
        <v>0</v>
      </c>
      <c r="N568" s="17" t="n">
        <v>45.0016</v>
      </c>
      <c r="O568" s="0" t="str">
        <f aca="false">TEXT(B568,"YYYY-MM")</f>
        <v>2018-10</v>
      </c>
      <c r="P568" s="18" t="n">
        <f aca="false">IFERROR(N568/K568,0)</f>
        <v>0.49</v>
      </c>
      <c r="Q568" s="0" t="str">
        <f aca="false">IF(M568=0,"No Discount",IF(M568&lt;0.2,"Low (1-19%)",IF(M568&lt;0.4,"Medium (20-39%)","High (40%+)")))</f>
        <v>No Discount</v>
      </c>
      <c r="R568" s="0" t="str">
        <f aca="false">INDEX('Lookup Tables'!$B$2:$B$5,MATCH(F568,'Lookup Tables'!$A$2:$A$5,0))</f>
        <v>Manager D</v>
      </c>
    </row>
    <row r="569" customFormat="false" ht="15" hidden="false" customHeight="false" outlineLevel="0" collapsed="false">
      <c r="A569" s="0" t="s">
        <v>883</v>
      </c>
      <c r="B569" s="13" t="n">
        <v>43374</v>
      </c>
      <c r="C569" s="13" t="n">
        <v>43381</v>
      </c>
      <c r="D569" s="14" t="s">
        <v>69</v>
      </c>
      <c r="E569" s="14" t="s">
        <v>62</v>
      </c>
      <c r="F569" s="14" t="s">
        <v>63</v>
      </c>
      <c r="G569" s="14" t="s">
        <v>94</v>
      </c>
      <c r="H569" s="14" t="s">
        <v>65</v>
      </c>
      <c r="I569" s="14" t="s">
        <v>83</v>
      </c>
      <c r="J569" s="14" t="s">
        <v>885</v>
      </c>
      <c r="K569" s="15" t="n">
        <v>81.088</v>
      </c>
      <c r="L569" s="0" t="n">
        <v>7</v>
      </c>
      <c r="M569" s="16" t="n">
        <v>0.2</v>
      </c>
      <c r="N569" s="17" t="n">
        <v>27.3672</v>
      </c>
      <c r="O569" s="0" t="str">
        <f aca="false">TEXT(B569,"YYYY-MM")</f>
        <v>2018-10</v>
      </c>
      <c r="P569" s="18" t="n">
        <f aca="false">IFERROR(N569/K569,0)</f>
        <v>0.3375</v>
      </c>
      <c r="Q569" s="0" t="str">
        <f aca="false">IF(M569=0,"No Discount",IF(M569&lt;0.2,"Low (1-19%)",IF(M569&lt;0.4,"Medium (20-39%)","High (40%+)")))</f>
        <v>Medium (20-39%)</v>
      </c>
      <c r="R569" s="0" t="str">
        <f aca="false">INDEX('Lookup Tables'!$B$2:$B$5,MATCH(F569,'Lookup Tables'!$A$2:$A$5,0))</f>
        <v>Manager D</v>
      </c>
    </row>
    <row r="570" customFormat="false" ht="15" hidden="false" customHeight="false" outlineLevel="0" collapsed="false">
      <c r="A570" s="0" t="s">
        <v>883</v>
      </c>
      <c r="B570" s="13" t="n">
        <v>43374</v>
      </c>
      <c r="C570" s="13" t="n">
        <v>43381</v>
      </c>
      <c r="D570" s="14" t="s">
        <v>69</v>
      </c>
      <c r="E570" s="14" t="s">
        <v>62</v>
      </c>
      <c r="F570" s="14" t="s">
        <v>63</v>
      </c>
      <c r="G570" s="14" t="s">
        <v>94</v>
      </c>
      <c r="H570" s="14" t="s">
        <v>65</v>
      </c>
      <c r="I570" s="14" t="s">
        <v>91</v>
      </c>
      <c r="J570" s="14" t="s">
        <v>886</v>
      </c>
      <c r="K570" s="15" t="n">
        <v>19.44</v>
      </c>
      <c r="L570" s="0" t="n">
        <v>3</v>
      </c>
      <c r="M570" s="16" t="n">
        <v>0</v>
      </c>
      <c r="N570" s="17" t="n">
        <v>9.3312</v>
      </c>
      <c r="O570" s="0" t="str">
        <f aca="false">TEXT(B570,"YYYY-MM")</f>
        <v>2018-10</v>
      </c>
      <c r="P570" s="18" t="n">
        <f aca="false">IFERROR(N570/K570,0)</f>
        <v>0.48</v>
      </c>
      <c r="Q570" s="0" t="str">
        <f aca="false">IF(M570=0,"No Discount",IF(M570&lt;0.2,"Low (1-19%)",IF(M570&lt;0.4,"Medium (20-39%)","High (40%+)")))</f>
        <v>No Discount</v>
      </c>
      <c r="R570" s="0" t="str">
        <f aca="false">INDEX('Lookup Tables'!$B$2:$B$5,MATCH(F570,'Lookup Tables'!$A$2:$A$5,0))</f>
        <v>Manager D</v>
      </c>
    </row>
    <row r="571" customFormat="false" ht="15" hidden="false" customHeight="false" outlineLevel="0" collapsed="false">
      <c r="A571" s="0" t="s">
        <v>883</v>
      </c>
      <c r="B571" s="13" t="n">
        <v>43374</v>
      </c>
      <c r="C571" s="13" t="n">
        <v>43381</v>
      </c>
      <c r="D571" s="14" t="s">
        <v>69</v>
      </c>
      <c r="E571" s="14" t="s">
        <v>62</v>
      </c>
      <c r="F571" s="14" t="s">
        <v>63</v>
      </c>
      <c r="G571" s="14" t="s">
        <v>94</v>
      </c>
      <c r="H571" s="14" t="s">
        <v>56</v>
      </c>
      <c r="I571" s="14" t="s">
        <v>59</v>
      </c>
      <c r="J571" s="14" t="s">
        <v>887</v>
      </c>
      <c r="K571" s="15" t="n">
        <v>451.152</v>
      </c>
      <c r="L571" s="0" t="n">
        <v>3</v>
      </c>
      <c r="M571" s="16" t="n">
        <v>0.2</v>
      </c>
      <c r="N571" s="17" t="n">
        <v>0</v>
      </c>
      <c r="O571" s="0" t="str">
        <f aca="false">TEXT(B571,"YYYY-MM")</f>
        <v>2018-10</v>
      </c>
      <c r="P571" s="18" t="n">
        <f aca="false">IFERROR(N571/K571,0)</f>
        <v>0</v>
      </c>
      <c r="Q571" s="0" t="str">
        <f aca="false">IF(M571=0,"No Discount",IF(M571&lt;0.2,"Low (1-19%)",IF(M571&lt;0.4,"Medium (20-39%)","High (40%+)")))</f>
        <v>Medium (20-39%)</v>
      </c>
      <c r="R571" s="0" t="str">
        <f aca="false">INDEX('Lookup Tables'!$B$2:$B$5,MATCH(F571,'Lookup Tables'!$A$2:$A$5,0))</f>
        <v>Manager D</v>
      </c>
    </row>
    <row r="572" customFormat="false" ht="15" hidden="false" customHeight="false" outlineLevel="0" collapsed="false">
      <c r="A572" s="0" t="s">
        <v>888</v>
      </c>
      <c r="B572" s="13" t="n">
        <v>43462</v>
      </c>
      <c r="C572" s="13" t="n">
        <v>43469</v>
      </c>
      <c r="D572" s="14" t="s">
        <v>69</v>
      </c>
      <c r="E572" s="14" t="s">
        <v>53</v>
      </c>
      <c r="F572" s="14" t="s">
        <v>117</v>
      </c>
      <c r="G572" s="14" t="s">
        <v>170</v>
      </c>
      <c r="H572" s="14" t="s">
        <v>65</v>
      </c>
      <c r="I572" s="14" t="s">
        <v>66</v>
      </c>
      <c r="J572" s="14" t="s">
        <v>871</v>
      </c>
      <c r="K572" s="15" t="n">
        <v>72.45</v>
      </c>
      <c r="L572" s="0" t="n">
        <v>7</v>
      </c>
      <c r="M572" s="16" t="n">
        <v>0</v>
      </c>
      <c r="N572" s="17" t="n">
        <v>34.776</v>
      </c>
      <c r="O572" s="0" t="str">
        <f aca="false">TEXT(B572,"YYYY-MM")</f>
        <v>2018-12</v>
      </c>
      <c r="P572" s="18" t="n">
        <f aca="false">IFERROR(N572/K572,0)</f>
        <v>0.48</v>
      </c>
      <c r="Q572" s="0" t="str">
        <f aca="false">IF(M572=0,"No Discount",IF(M572&lt;0.2,"Low (1-19%)",IF(M572&lt;0.4,"Medium (20-39%)","High (40%+)")))</f>
        <v>No Discount</v>
      </c>
      <c r="R572" s="0" t="str">
        <f aca="false">INDEX('Lookup Tables'!$B$2:$B$5,MATCH(F572,'Lookup Tables'!$A$2:$A$5,0))</f>
        <v>Manager B</v>
      </c>
    </row>
    <row r="573" customFormat="false" ht="15" hidden="false" customHeight="false" outlineLevel="0" collapsed="false">
      <c r="A573" s="0" t="s">
        <v>888</v>
      </c>
      <c r="B573" s="13" t="n">
        <v>43462</v>
      </c>
      <c r="C573" s="13" t="n">
        <v>43469</v>
      </c>
      <c r="D573" s="14" t="s">
        <v>69</v>
      </c>
      <c r="E573" s="14" t="s">
        <v>53</v>
      </c>
      <c r="F573" s="14" t="s">
        <v>117</v>
      </c>
      <c r="G573" s="14" t="s">
        <v>170</v>
      </c>
      <c r="H573" s="14" t="s">
        <v>65</v>
      </c>
      <c r="I573" s="14" t="s">
        <v>171</v>
      </c>
      <c r="J573" s="14" t="s">
        <v>422</v>
      </c>
      <c r="K573" s="15" t="n">
        <v>13.96</v>
      </c>
      <c r="L573" s="0" t="n">
        <v>4</v>
      </c>
      <c r="M573" s="16" t="n">
        <v>0</v>
      </c>
      <c r="N573" s="17" t="n">
        <v>6.4216</v>
      </c>
      <c r="O573" s="0" t="str">
        <f aca="false">TEXT(B573,"YYYY-MM")</f>
        <v>2018-12</v>
      </c>
      <c r="P573" s="18" t="n">
        <f aca="false">IFERROR(N573/K573,0)</f>
        <v>0.46</v>
      </c>
      <c r="Q573" s="0" t="str">
        <f aca="false">IF(M573=0,"No Discount",IF(M573&lt;0.2,"Low (1-19%)",IF(M573&lt;0.4,"Medium (20-39%)","High (40%+)")))</f>
        <v>No Discount</v>
      </c>
      <c r="R573" s="0" t="str">
        <f aca="false">INDEX('Lookup Tables'!$B$2:$B$5,MATCH(F573,'Lookup Tables'!$A$2:$A$5,0))</f>
        <v>Manager B</v>
      </c>
    </row>
    <row r="574" customFormat="false" ht="15" hidden="false" customHeight="false" outlineLevel="0" collapsed="false">
      <c r="A574" s="0" t="s">
        <v>888</v>
      </c>
      <c r="B574" s="13" t="n">
        <v>43462</v>
      </c>
      <c r="C574" s="13" t="n">
        <v>43469</v>
      </c>
      <c r="D574" s="14" t="s">
        <v>69</v>
      </c>
      <c r="E574" s="14" t="s">
        <v>53</v>
      </c>
      <c r="F574" s="14" t="s">
        <v>117</v>
      </c>
      <c r="G574" s="14" t="s">
        <v>170</v>
      </c>
      <c r="H574" s="14" t="s">
        <v>65</v>
      </c>
      <c r="I574" s="14" t="s">
        <v>83</v>
      </c>
      <c r="J574" s="14" t="s">
        <v>569</v>
      </c>
      <c r="K574" s="15" t="n">
        <v>33.264</v>
      </c>
      <c r="L574" s="0" t="n">
        <v>7</v>
      </c>
      <c r="M574" s="16" t="n">
        <v>0.2</v>
      </c>
      <c r="N574" s="17" t="n">
        <v>11.2266</v>
      </c>
      <c r="O574" s="0" t="str">
        <f aca="false">TEXT(B574,"YYYY-MM")</f>
        <v>2018-12</v>
      </c>
      <c r="P574" s="18" t="n">
        <f aca="false">IFERROR(N574/K574,0)</f>
        <v>0.3375</v>
      </c>
      <c r="Q574" s="0" t="str">
        <f aca="false">IF(M574=0,"No Discount",IF(M574&lt;0.2,"Low (1-19%)",IF(M574&lt;0.4,"Medium (20-39%)","High (40%+)")))</f>
        <v>Medium (20-39%)</v>
      </c>
      <c r="R574" s="0" t="str">
        <f aca="false">INDEX('Lookup Tables'!$B$2:$B$5,MATCH(F574,'Lookup Tables'!$A$2:$A$5,0))</f>
        <v>Manager B</v>
      </c>
    </row>
    <row r="575" customFormat="false" ht="15" hidden="false" customHeight="false" outlineLevel="0" collapsed="false">
      <c r="A575" s="0" t="s">
        <v>888</v>
      </c>
      <c r="B575" s="13" t="n">
        <v>43462</v>
      </c>
      <c r="C575" s="13" t="n">
        <v>43469</v>
      </c>
      <c r="D575" s="14" t="s">
        <v>69</v>
      </c>
      <c r="E575" s="14" t="s">
        <v>53</v>
      </c>
      <c r="F575" s="14" t="s">
        <v>117</v>
      </c>
      <c r="G575" s="14" t="s">
        <v>170</v>
      </c>
      <c r="H575" s="14" t="s">
        <v>80</v>
      </c>
      <c r="I575" s="14" t="s">
        <v>81</v>
      </c>
      <c r="J575" s="14" t="s">
        <v>889</v>
      </c>
      <c r="K575" s="15" t="n">
        <v>14.85</v>
      </c>
      <c r="L575" s="0" t="n">
        <v>3</v>
      </c>
      <c r="M575" s="16" t="n">
        <v>0</v>
      </c>
      <c r="N575" s="17" t="n">
        <v>4.0095</v>
      </c>
      <c r="O575" s="0" t="str">
        <f aca="false">TEXT(B575,"YYYY-MM")</f>
        <v>2018-12</v>
      </c>
      <c r="P575" s="18" t="n">
        <f aca="false">IFERROR(N575/K575,0)</f>
        <v>0.27</v>
      </c>
      <c r="Q575" s="0" t="str">
        <f aca="false">IF(M575=0,"No Discount",IF(M575&lt;0.2,"Low (1-19%)",IF(M575&lt;0.4,"Medium (20-39%)","High (40%+)")))</f>
        <v>No Discount</v>
      </c>
      <c r="R575" s="0" t="str">
        <f aca="false">INDEX('Lookup Tables'!$B$2:$B$5,MATCH(F575,'Lookup Tables'!$A$2:$A$5,0))</f>
        <v>Manager B</v>
      </c>
    </row>
    <row r="576" customFormat="false" ht="15" hidden="false" customHeight="false" outlineLevel="0" collapsed="false">
      <c r="A576" s="0" t="s">
        <v>890</v>
      </c>
      <c r="B576" s="13" t="n">
        <v>43042</v>
      </c>
      <c r="C576" s="13" t="n">
        <v>43046</v>
      </c>
      <c r="D576" s="14" t="s">
        <v>69</v>
      </c>
      <c r="E576" s="14" t="s">
        <v>53</v>
      </c>
      <c r="F576" s="14" t="s">
        <v>63</v>
      </c>
      <c r="G576" s="14" t="s">
        <v>94</v>
      </c>
      <c r="H576" s="14" t="s">
        <v>65</v>
      </c>
      <c r="I576" s="14" t="s">
        <v>78</v>
      </c>
      <c r="J576" s="14" t="s">
        <v>891</v>
      </c>
      <c r="K576" s="15" t="n">
        <v>8.82</v>
      </c>
      <c r="L576" s="0" t="n">
        <v>3</v>
      </c>
      <c r="M576" s="16" t="n">
        <v>0</v>
      </c>
      <c r="N576" s="17" t="n">
        <v>2.3814</v>
      </c>
      <c r="O576" s="0" t="str">
        <f aca="false">TEXT(B576,"YYYY-MM")</f>
        <v>2017-11</v>
      </c>
      <c r="P576" s="18" t="n">
        <f aca="false">IFERROR(N576/K576,0)</f>
        <v>0.27</v>
      </c>
      <c r="Q576" s="0" t="str">
        <f aca="false">IF(M576=0,"No Discount",IF(M576&lt;0.2,"Low (1-19%)",IF(M576&lt;0.4,"Medium (20-39%)","High (40%+)")))</f>
        <v>No Discount</v>
      </c>
      <c r="R576" s="0" t="str">
        <f aca="false">INDEX('Lookup Tables'!$B$2:$B$5,MATCH(F576,'Lookup Tables'!$A$2:$A$5,0))</f>
        <v>Manager D</v>
      </c>
    </row>
    <row r="577" customFormat="false" ht="15" hidden="false" customHeight="false" outlineLevel="0" collapsed="false">
      <c r="A577" s="0" t="s">
        <v>892</v>
      </c>
      <c r="B577" s="13" t="n">
        <v>42631</v>
      </c>
      <c r="C577" s="13" t="n">
        <v>42635</v>
      </c>
      <c r="D577" s="14" t="s">
        <v>52</v>
      </c>
      <c r="E577" s="14" t="s">
        <v>53</v>
      </c>
      <c r="F577" s="14" t="s">
        <v>63</v>
      </c>
      <c r="G577" s="14" t="s">
        <v>64</v>
      </c>
      <c r="H577" s="14" t="s">
        <v>65</v>
      </c>
      <c r="I577" s="14" t="s">
        <v>91</v>
      </c>
      <c r="J577" s="14" t="s">
        <v>884</v>
      </c>
      <c r="K577" s="15" t="n">
        <v>160.72</v>
      </c>
      <c r="L577" s="0" t="n">
        <v>14</v>
      </c>
      <c r="M577" s="16" t="n">
        <v>0</v>
      </c>
      <c r="N577" s="17" t="n">
        <v>78.7528</v>
      </c>
      <c r="O577" s="0" t="str">
        <f aca="false">TEXT(B577,"YYYY-MM")</f>
        <v>2016-09</v>
      </c>
      <c r="P577" s="18" t="n">
        <f aca="false">IFERROR(N577/K577,0)</f>
        <v>0.49</v>
      </c>
      <c r="Q577" s="0" t="str">
        <f aca="false">IF(M577=0,"No Discount",IF(M577&lt;0.2,"Low (1-19%)",IF(M577&lt;0.4,"Medium (20-39%)","High (40%+)")))</f>
        <v>No Discount</v>
      </c>
      <c r="R577" s="0" t="str">
        <f aca="false">INDEX('Lookup Tables'!$B$2:$B$5,MATCH(F577,'Lookup Tables'!$A$2:$A$5,0))</f>
        <v>Manager D</v>
      </c>
    </row>
    <row r="578" customFormat="false" ht="15" hidden="false" customHeight="false" outlineLevel="0" collapsed="false">
      <c r="A578" s="0" t="s">
        <v>892</v>
      </c>
      <c r="B578" s="13" t="n">
        <v>42631</v>
      </c>
      <c r="C578" s="13" t="n">
        <v>42635</v>
      </c>
      <c r="D578" s="14" t="s">
        <v>52</v>
      </c>
      <c r="E578" s="14" t="s">
        <v>53</v>
      </c>
      <c r="F578" s="14" t="s">
        <v>63</v>
      </c>
      <c r="G578" s="14" t="s">
        <v>64</v>
      </c>
      <c r="H578" s="14" t="s">
        <v>65</v>
      </c>
      <c r="I578" s="14" t="s">
        <v>91</v>
      </c>
      <c r="J578" s="14" t="s">
        <v>893</v>
      </c>
      <c r="K578" s="15" t="n">
        <v>19.92</v>
      </c>
      <c r="L578" s="0" t="n">
        <v>4</v>
      </c>
      <c r="M578" s="16" t="n">
        <v>0</v>
      </c>
      <c r="N578" s="17" t="n">
        <v>9.7608</v>
      </c>
      <c r="O578" s="0" t="str">
        <f aca="false">TEXT(B578,"YYYY-MM")</f>
        <v>2016-09</v>
      </c>
      <c r="P578" s="18" t="n">
        <f aca="false">IFERROR(N578/K578,0)</f>
        <v>0.49</v>
      </c>
      <c r="Q578" s="0" t="str">
        <f aca="false">IF(M578=0,"No Discount",IF(M578&lt;0.2,"Low (1-19%)",IF(M578&lt;0.4,"Medium (20-39%)","High (40%+)")))</f>
        <v>No Discount</v>
      </c>
      <c r="R578" s="0" t="str">
        <f aca="false">INDEX('Lookup Tables'!$B$2:$B$5,MATCH(F578,'Lookup Tables'!$A$2:$A$5,0))</f>
        <v>Manager D</v>
      </c>
    </row>
    <row r="579" customFormat="false" ht="15" hidden="false" customHeight="false" outlineLevel="0" collapsed="false">
      <c r="A579" s="0" t="s">
        <v>892</v>
      </c>
      <c r="B579" s="13" t="n">
        <v>42631</v>
      </c>
      <c r="C579" s="13" t="n">
        <v>42635</v>
      </c>
      <c r="D579" s="14" t="s">
        <v>52</v>
      </c>
      <c r="E579" s="14" t="s">
        <v>53</v>
      </c>
      <c r="F579" s="14" t="s">
        <v>63</v>
      </c>
      <c r="G579" s="14" t="s">
        <v>64</v>
      </c>
      <c r="H579" s="14" t="s">
        <v>65</v>
      </c>
      <c r="I579" s="14" t="s">
        <v>303</v>
      </c>
      <c r="J579" s="14" t="s">
        <v>894</v>
      </c>
      <c r="K579" s="15" t="n">
        <v>7.3</v>
      </c>
      <c r="L579" s="0" t="n">
        <v>2</v>
      </c>
      <c r="M579" s="16" t="n">
        <v>0</v>
      </c>
      <c r="N579" s="17" t="n">
        <v>2.19</v>
      </c>
      <c r="O579" s="0" t="str">
        <f aca="false">TEXT(B579,"YYYY-MM")</f>
        <v>2016-09</v>
      </c>
      <c r="P579" s="18" t="n">
        <f aca="false">IFERROR(N579/K579,0)</f>
        <v>0.3</v>
      </c>
      <c r="Q579" s="0" t="str">
        <f aca="false">IF(M579=0,"No Discount",IF(M579&lt;0.2,"Low (1-19%)",IF(M579&lt;0.4,"Medium (20-39%)","High (40%+)")))</f>
        <v>No Discount</v>
      </c>
      <c r="R579" s="0" t="str">
        <f aca="false">INDEX('Lookup Tables'!$B$2:$B$5,MATCH(F579,'Lookup Tables'!$A$2:$A$5,0))</f>
        <v>Manager D</v>
      </c>
    </row>
    <row r="580" customFormat="false" ht="15" hidden="false" customHeight="false" outlineLevel="0" collapsed="false">
      <c r="A580" s="0" t="s">
        <v>895</v>
      </c>
      <c r="B580" s="13" t="n">
        <v>43301</v>
      </c>
      <c r="C580" s="13" t="n">
        <v>43307</v>
      </c>
      <c r="D580" s="14" t="s">
        <v>69</v>
      </c>
      <c r="E580" s="14" t="s">
        <v>53</v>
      </c>
      <c r="F580" s="14" t="s">
        <v>98</v>
      </c>
      <c r="G580" s="14" t="s">
        <v>146</v>
      </c>
      <c r="H580" s="14" t="s">
        <v>65</v>
      </c>
      <c r="I580" s="14" t="s">
        <v>73</v>
      </c>
      <c r="J580" s="14" t="s">
        <v>289</v>
      </c>
      <c r="K580" s="15" t="n">
        <v>69.712</v>
      </c>
      <c r="L580" s="0" t="n">
        <v>2</v>
      </c>
      <c r="M580" s="16" t="n">
        <v>0.2</v>
      </c>
      <c r="N580" s="17" t="n">
        <v>8.714</v>
      </c>
      <c r="O580" s="0" t="str">
        <f aca="false">TEXT(B580,"YYYY-MM")</f>
        <v>2018-07</v>
      </c>
      <c r="P580" s="18" t="n">
        <f aca="false">IFERROR(N580/K580,0)</f>
        <v>0.125</v>
      </c>
      <c r="Q580" s="0" t="str">
        <f aca="false">IF(M580=0,"No Discount",IF(M580&lt;0.2,"Low (1-19%)",IF(M580&lt;0.4,"Medium (20-39%)","High (40%+)")))</f>
        <v>Medium (20-39%)</v>
      </c>
      <c r="R580" s="0" t="str">
        <f aca="false">INDEX('Lookup Tables'!$B$2:$B$5,MATCH(F580,'Lookup Tables'!$A$2:$A$5,0))</f>
        <v>Manager A</v>
      </c>
    </row>
    <row r="581" customFormat="false" ht="15" hidden="false" customHeight="false" outlineLevel="0" collapsed="false">
      <c r="A581" s="0" t="s">
        <v>895</v>
      </c>
      <c r="B581" s="13" t="n">
        <v>43301</v>
      </c>
      <c r="C581" s="13" t="n">
        <v>43307</v>
      </c>
      <c r="D581" s="14" t="s">
        <v>69</v>
      </c>
      <c r="E581" s="14" t="s">
        <v>53</v>
      </c>
      <c r="F581" s="14" t="s">
        <v>98</v>
      </c>
      <c r="G581" s="14" t="s">
        <v>146</v>
      </c>
      <c r="H581" s="14" t="s">
        <v>56</v>
      </c>
      <c r="I581" s="14" t="s">
        <v>76</v>
      </c>
      <c r="J581" s="14" t="s">
        <v>896</v>
      </c>
      <c r="K581" s="15" t="n">
        <v>8.792</v>
      </c>
      <c r="L581" s="0" t="n">
        <v>1</v>
      </c>
      <c r="M581" s="16" t="n">
        <v>0.6</v>
      </c>
      <c r="N581" s="17" t="n">
        <v>-5.7148</v>
      </c>
      <c r="O581" s="0" t="str">
        <f aca="false">TEXT(B581,"YYYY-MM")</f>
        <v>2018-07</v>
      </c>
      <c r="P581" s="18" t="n">
        <f aca="false">IFERROR(N581/K581,0)</f>
        <v>-0.65</v>
      </c>
      <c r="Q581" s="0" t="str">
        <f aca="false">IF(M581=0,"No Discount",IF(M581&lt;0.2,"Low (1-19%)",IF(M581&lt;0.4,"Medium (20-39%)","High (40%+)")))</f>
        <v>High (40%+)</v>
      </c>
      <c r="R581" s="0" t="str">
        <f aca="false">INDEX('Lookup Tables'!$B$2:$B$5,MATCH(F581,'Lookup Tables'!$A$2:$A$5,0))</f>
        <v>Manager A</v>
      </c>
    </row>
    <row r="582" customFormat="false" ht="15" hidden="false" customHeight="false" outlineLevel="0" collapsed="false">
      <c r="A582" s="0" t="s">
        <v>897</v>
      </c>
      <c r="B582" s="13" t="n">
        <v>42623</v>
      </c>
      <c r="C582" s="13" t="n">
        <v>42627</v>
      </c>
      <c r="D582" s="14" t="s">
        <v>69</v>
      </c>
      <c r="E582" s="14" t="s">
        <v>53</v>
      </c>
      <c r="F582" s="14" t="s">
        <v>63</v>
      </c>
      <c r="G582" s="14" t="s">
        <v>64</v>
      </c>
      <c r="H582" s="14" t="s">
        <v>65</v>
      </c>
      <c r="I582" s="14" t="s">
        <v>303</v>
      </c>
      <c r="J582" s="14" t="s">
        <v>898</v>
      </c>
      <c r="K582" s="15" t="n">
        <v>51.52</v>
      </c>
      <c r="L582" s="0" t="n">
        <v>4</v>
      </c>
      <c r="M582" s="16" t="n">
        <v>0</v>
      </c>
      <c r="N582" s="17" t="n">
        <v>1.5456</v>
      </c>
      <c r="O582" s="0" t="str">
        <f aca="false">TEXT(B582,"YYYY-MM")</f>
        <v>2016-09</v>
      </c>
      <c r="P582" s="18" t="n">
        <f aca="false">IFERROR(N582/K582,0)</f>
        <v>0.03</v>
      </c>
      <c r="Q582" s="0" t="str">
        <f aca="false">IF(M582=0,"No Discount",IF(M582&lt;0.2,"Low (1-19%)",IF(M582&lt;0.4,"Medium (20-39%)","High (40%+)")))</f>
        <v>No Discount</v>
      </c>
      <c r="R582" s="0" t="str">
        <f aca="false">INDEX('Lookup Tables'!$B$2:$B$5,MATCH(F582,'Lookup Tables'!$A$2:$A$5,0))</f>
        <v>Manager D</v>
      </c>
    </row>
    <row r="583" customFormat="false" ht="15" hidden="false" customHeight="false" outlineLevel="0" collapsed="false">
      <c r="A583" s="0" t="s">
        <v>899</v>
      </c>
      <c r="B583" s="13" t="n">
        <v>43435</v>
      </c>
      <c r="C583" s="13" t="n">
        <v>43439</v>
      </c>
      <c r="D583" s="14" t="s">
        <v>69</v>
      </c>
      <c r="E583" s="14" t="s">
        <v>53</v>
      </c>
      <c r="F583" s="14" t="s">
        <v>63</v>
      </c>
      <c r="G583" s="14" t="s">
        <v>252</v>
      </c>
      <c r="H583" s="14" t="s">
        <v>80</v>
      </c>
      <c r="I583" s="14" t="s">
        <v>81</v>
      </c>
      <c r="J583" s="14" t="s">
        <v>138</v>
      </c>
      <c r="K583" s="15" t="n">
        <v>470.376</v>
      </c>
      <c r="L583" s="0" t="n">
        <v>3</v>
      </c>
      <c r="M583" s="16" t="n">
        <v>0.2</v>
      </c>
      <c r="N583" s="17" t="n">
        <v>52.9173</v>
      </c>
      <c r="O583" s="0" t="str">
        <f aca="false">TEXT(B583,"YYYY-MM")</f>
        <v>2018-12</v>
      </c>
      <c r="P583" s="18" t="n">
        <f aca="false">IFERROR(N583/K583,0)</f>
        <v>0.1125</v>
      </c>
      <c r="Q583" s="0" t="str">
        <f aca="false">IF(M583=0,"No Discount",IF(M583&lt;0.2,"Low (1-19%)",IF(M583&lt;0.4,"Medium (20-39%)","High (40%+)")))</f>
        <v>Medium (20-39%)</v>
      </c>
      <c r="R583" s="0" t="str">
        <f aca="false">INDEX('Lookup Tables'!$B$2:$B$5,MATCH(F583,'Lookup Tables'!$A$2:$A$5,0))</f>
        <v>Manager D</v>
      </c>
    </row>
    <row r="584" customFormat="false" ht="15" hidden="false" customHeight="false" outlineLevel="0" collapsed="false">
      <c r="A584" s="0" t="s">
        <v>899</v>
      </c>
      <c r="B584" s="13" t="n">
        <v>43435</v>
      </c>
      <c r="C584" s="13" t="n">
        <v>43439</v>
      </c>
      <c r="D584" s="14" t="s">
        <v>69</v>
      </c>
      <c r="E584" s="14" t="s">
        <v>53</v>
      </c>
      <c r="F584" s="14" t="s">
        <v>63</v>
      </c>
      <c r="G584" s="14" t="s">
        <v>252</v>
      </c>
      <c r="H584" s="14" t="s">
        <v>80</v>
      </c>
      <c r="I584" s="14" t="s">
        <v>81</v>
      </c>
      <c r="J584" s="14" t="s">
        <v>900</v>
      </c>
      <c r="K584" s="15" t="n">
        <v>105.584</v>
      </c>
      <c r="L584" s="0" t="n">
        <v>2</v>
      </c>
      <c r="M584" s="16" t="n">
        <v>0.2</v>
      </c>
      <c r="N584" s="17" t="n">
        <v>9.2386</v>
      </c>
      <c r="O584" s="0" t="str">
        <f aca="false">TEXT(B584,"YYYY-MM")</f>
        <v>2018-12</v>
      </c>
      <c r="P584" s="18" t="n">
        <f aca="false">IFERROR(N584/K584,0)</f>
        <v>0.0875</v>
      </c>
      <c r="Q584" s="0" t="str">
        <f aca="false">IF(M584=0,"No Discount",IF(M584&lt;0.2,"Low (1-19%)",IF(M584&lt;0.4,"Medium (20-39%)","High (40%+)")))</f>
        <v>Medium (20-39%)</v>
      </c>
      <c r="R584" s="0" t="str">
        <f aca="false">INDEX('Lookup Tables'!$B$2:$B$5,MATCH(F584,'Lookup Tables'!$A$2:$A$5,0))</f>
        <v>Manager D</v>
      </c>
    </row>
    <row r="585" customFormat="false" ht="15" hidden="false" customHeight="false" outlineLevel="0" collapsed="false">
      <c r="A585" s="0" t="s">
        <v>899</v>
      </c>
      <c r="B585" s="13" t="n">
        <v>43435</v>
      </c>
      <c r="C585" s="13" t="n">
        <v>43439</v>
      </c>
      <c r="D585" s="14" t="s">
        <v>69</v>
      </c>
      <c r="E585" s="14" t="s">
        <v>53</v>
      </c>
      <c r="F585" s="14" t="s">
        <v>63</v>
      </c>
      <c r="G585" s="14" t="s">
        <v>252</v>
      </c>
      <c r="H585" s="14" t="s">
        <v>65</v>
      </c>
      <c r="I585" s="14" t="s">
        <v>85</v>
      </c>
      <c r="J585" s="14" t="s">
        <v>244</v>
      </c>
      <c r="K585" s="15" t="n">
        <v>31.152</v>
      </c>
      <c r="L585" s="0" t="n">
        <v>3</v>
      </c>
      <c r="M585" s="16" t="n">
        <v>0.2</v>
      </c>
      <c r="N585" s="17" t="n">
        <v>3.5046</v>
      </c>
      <c r="O585" s="0" t="str">
        <f aca="false">TEXT(B585,"YYYY-MM")</f>
        <v>2018-12</v>
      </c>
      <c r="P585" s="18" t="n">
        <f aca="false">IFERROR(N585/K585,0)</f>
        <v>0.1125</v>
      </c>
      <c r="Q585" s="0" t="str">
        <f aca="false">IF(M585=0,"No Discount",IF(M585&lt;0.2,"Low (1-19%)",IF(M585&lt;0.4,"Medium (20-39%)","High (40%+)")))</f>
        <v>Medium (20-39%)</v>
      </c>
      <c r="R585" s="0" t="str">
        <f aca="false">INDEX('Lookup Tables'!$B$2:$B$5,MATCH(F585,'Lookup Tables'!$A$2:$A$5,0))</f>
        <v>Manager D</v>
      </c>
    </row>
    <row r="586" customFormat="false" ht="15" hidden="false" customHeight="false" outlineLevel="0" collapsed="false">
      <c r="A586" s="0" t="s">
        <v>899</v>
      </c>
      <c r="B586" s="13" t="n">
        <v>43435</v>
      </c>
      <c r="C586" s="13" t="n">
        <v>43439</v>
      </c>
      <c r="D586" s="14" t="s">
        <v>69</v>
      </c>
      <c r="E586" s="14" t="s">
        <v>53</v>
      </c>
      <c r="F586" s="14" t="s">
        <v>63</v>
      </c>
      <c r="G586" s="14" t="s">
        <v>252</v>
      </c>
      <c r="H586" s="14" t="s">
        <v>65</v>
      </c>
      <c r="I586" s="14" t="s">
        <v>83</v>
      </c>
      <c r="J586" s="14" t="s">
        <v>901</v>
      </c>
      <c r="K586" s="15" t="n">
        <v>6.783</v>
      </c>
      <c r="L586" s="0" t="n">
        <v>7</v>
      </c>
      <c r="M586" s="16" t="n">
        <v>0.7</v>
      </c>
      <c r="N586" s="17" t="n">
        <v>-4.7481</v>
      </c>
      <c r="O586" s="0" t="str">
        <f aca="false">TEXT(B586,"YYYY-MM")</f>
        <v>2018-12</v>
      </c>
      <c r="P586" s="18" t="n">
        <f aca="false">IFERROR(N586/K586,0)</f>
        <v>-0.7</v>
      </c>
      <c r="Q586" s="0" t="str">
        <f aca="false">IF(M586=0,"No Discount",IF(M586&lt;0.2,"Low (1-19%)",IF(M586&lt;0.4,"Medium (20-39%)","High (40%+)")))</f>
        <v>High (40%+)</v>
      </c>
      <c r="R586" s="0" t="str">
        <f aca="false">INDEX('Lookup Tables'!$B$2:$B$5,MATCH(F586,'Lookup Tables'!$A$2:$A$5,0))</f>
        <v>Manager D</v>
      </c>
    </row>
    <row r="587" customFormat="false" ht="15" hidden="false" customHeight="false" outlineLevel="0" collapsed="false">
      <c r="A587" s="0" t="s">
        <v>899</v>
      </c>
      <c r="B587" s="13" t="n">
        <v>43435</v>
      </c>
      <c r="C587" s="13" t="n">
        <v>43439</v>
      </c>
      <c r="D587" s="14" t="s">
        <v>69</v>
      </c>
      <c r="E587" s="14" t="s">
        <v>53</v>
      </c>
      <c r="F587" s="14" t="s">
        <v>63</v>
      </c>
      <c r="G587" s="14" t="s">
        <v>252</v>
      </c>
      <c r="H587" s="14" t="s">
        <v>80</v>
      </c>
      <c r="I587" s="14" t="s">
        <v>81</v>
      </c>
      <c r="J587" s="14" t="s">
        <v>322</v>
      </c>
      <c r="K587" s="15" t="n">
        <v>406.368</v>
      </c>
      <c r="L587" s="0" t="n">
        <v>4</v>
      </c>
      <c r="M587" s="16" t="n">
        <v>0.2</v>
      </c>
      <c r="N587" s="17" t="n">
        <v>30.4776</v>
      </c>
      <c r="O587" s="0" t="str">
        <f aca="false">TEXT(B587,"YYYY-MM")</f>
        <v>2018-12</v>
      </c>
      <c r="P587" s="18" t="n">
        <f aca="false">IFERROR(N587/K587,0)</f>
        <v>0.075</v>
      </c>
      <c r="Q587" s="0" t="str">
        <f aca="false">IF(M587=0,"No Discount",IF(M587&lt;0.2,"Low (1-19%)",IF(M587&lt;0.4,"Medium (20-39%)","High (40%+)")))</f>
        <v>Medium (20-39%)</v>
      </c>
      <c r="R587" s="0" t="str">
        <f aca="false">INDEX('Lookup Tables'!$B$2:$B$5,MATCH(F587,'Lookup Tables'!$A$2:$A$5,0))</f>
        <v>Manager D</v>
      </c>
    </row>
    <row r="588" customFormat="false" ht="15" hidden="false" customHeight="false" outlineLevel="0" collapsed="false">
      <c r="A588" s="0" t="s">
        <v>902</v>
      </c>
      <c r="B588" s="13" t="n">
        <v>42554</v>
      </c>
      <c r="C588" s="13" t="n">
        <v>42560</v>
      </c>
      <c r="D588" s="14" t="s">
        <v>69</v>
      </c>
      <c r="E588" s="14" t="s">
        <v>53</v>
      </c>
      <c r="F588" s="14" t="s">
        <v>54</v>
      </c>
      <c r="G588" s="14" t="s">
        <v>55</v>
      </c>
      <c r="H588" s="14" t="s">
        <v>56</v>
      </c>
      <c r="I588" s="14" t="s">
        <v>59</v>
      </c>
      <c r="J588" s="14" t="s">
        <v>672</v>
      </c>
      <c r="K588" s="15" t="n">
        <v>70.98</v>
      </c>
      <c r="L588" s="0" t="n">
        <v>1</v>
      </c>
      <c r="M588" s="16" t="n">
        <v>0</v>
      </c>
      <c r="N588" s="17" t="n">
        <v>4.9686</v>
      </c>
      <c r="O588" s="0" t="str">
        <f aca="false">TEXT(B588,"YYYY-MM")</f>
        <v>2016-07</v>
      </c>
      <c r="P588" s="18" t="n">
        <f aca="false">IFERROR(N588/K588,0)</f>
        <v>0.07</v>
      </c>
      <c r="Q588" s="0" t="str">
        <f aca="false">IF(M588=0,"No Discount",IF(M588&lt;0.2,"Low (1-19%)",IF(M588&lt;0.4,"Medium (20-39%)","High (40%+)")))</f>
        <v>No Discount</v>
      </c>
      <c r="R588" s="0" t="str">
        <f aca="false">INDEX('Lookup Tables'!$B$2:$B$5,MATCH(F588,'Lookup Tables'!$A$2:$A$5,0))</f>
        <v>Manager C</v>
      </c>
    </row>
    <row r="589" customFormat="false" ht="15" hidden="false" customHeight="false" outlineLevel="0" collapsed="false">
      <c r="A589" s="0" t="s">
        <v>902</v>
      </c>
      <c r="B589" s="13" t="n">
        <v>42554</v>
      </c>
      <c r="C589" s="13" t="n">
        <v>42560</v>
      </c>
      <c r="D589" s="14" t="s">
        <v>69</v>
      </c>
      <c r="E589" s="14" t="s">
        <v>53</v>
      </c>
      <c r="F589" s="14" t="s">
        <v>54</v>
      </c>
      <c r="G589" s="14" t="s">
        <v>55</v>
      </c>
      <c r="H589" s="14" t="s">
        <v>65</v>
      </c>
      <c r="I589" s="14" t="s">
        <v>66</v>
      </c>
      <c r="J589" s="14" t="s">
        <v>903</v>
      </c>
      <c r="K589" s="15" t="n">
        <v>294.93</v>
      </c>
      <c r="L589" s="0" t="n">
        <v>3</v>
      </c>
      <c r="M589" s="16" t="n">
        <v>0</v>
      </c>
      <c r="N589" s="17" t="n">
        <v>144.5157</v>
      </c>
      <c r="O589" s="0" t="str">
        <f aca="false">TEXT(B589,"YYYY-MM")</f>
        <v>2016-07</v>
      </c>
      <c r="P589" s="18" t="n">
        <f aca="false">IFERROR(N589/K589,0)</f>
        <v>0.49</v>
      </c>
      <c r="Q589" s="0" t="str">
        <f aca="false">IF(M589=0,"No Discount",IF(M589&lt;0.2,"Low (1-19%)",IF(M589&lt;0.4,"Medium (20-39%)","High (40%+)")))</f>
        <v>No Discount</v>
      </c>
      <c r="R589" s="0" t="str">
        <f aca="false">INDEX('Lookup Tables'!$B$2:$B$5,MATCH(F589,'Lookup Tables'!$A$2:$A$5,0))</f>
        <v>Manager C</v>
      </c>
    </row>
    <row r="590" customFormat="false" ht="15" hidden="false" customHeight="false" outlineLevel="0" collapsed="false">
      <c r="A590" s="0" t="s">
        <v>904</v>
      </c>
      <c r="B590" s="13" t="n">
        <v>42814</v>
      </c>
      <c r="C590" s="13" t="n">
        <v>42818</v>
      </c>
      <c r="D590" s="14" t="s">
        <v>69</v>
      </c>
      <c r="E590" s="14" t="s">
        <v>53</v>
      </c>
      <c r="F590" s="14" t="s">
        <v>63</v>
      </c>
      <c r="G590" s="14" t="s">
        <v>237</v>
      </c>
      <c r="H590" s="14" t="s">
        <v>80</v>
      </c>
      <c r="I590" s="14" t="s">
        <v>81</v>
      </c>
      <c r="J590" s="14" t="s">
        <v>905</v>
      </c>
      <c r="K590" s="15" t="n">
        <v>84.784</v>
      </c>
      <c r="L590" s="0" t="n">
        <v>2</v>
      </c>
      <c r="M590" s="16" t="n">
        <v>0.2</v>
      </c>
      <c r="N590" s="17" t="n">
        <v>-20.1362</v>
      </c>
      <c r="O590" s="0" t="str">
        <f aca="false">TEXT(B590,"YYYY-MM")</f>
        <v>2017-03</v>
      </c>
      <c r="P590" s="18" t="n">
        <f aca="false">IFERROR(N590/K590,0)</f>
        <v>-0.2375</v>
      </c>
      <c r="Q590" s="0" t="str">
        <f aca="false">IF(M590=0,"No Discount",IF(M590&lt;0.2,"Low (1-19%)",IF(M590&lt;0.4,"Medium (20-39%)","High (40%+)")))</f>
        <v>Medium (20-39%)</v>
      </c>
      <c r="R590" s="0" t="str">
        <f aca="false">INDEX('Lookup Tables'!$B$2:$B$5,MATCH(F590,'Lookup Tables'!$A$2:$A$5,0))</f>
        <v>Manager D</v>
      </c>
    </row>
    <row r="591" customFormat="false" ht="15" hidden="false" customHeight="false" outlineLevel="0" collapsed="false">
      <c r="A591" s="0" t="s">
        <v>904</v>
      </c>
      <c r="B591" s="13" t="n">
        <v>42814</v>
      </c>
      <c r="C591" s="13" t="n">
        <v>42818</v>
      </c>
      <c r="D591" s="14" t="s">
        <v>69</v>
      </c>
      <c r="E591" s="14" t="s">
        <v>53</v>
      </c>
      <c r="F591" s="14" t="s">
        <v>63</v>
      </c>
      <c r="G591" s="14" t="s">
        <v>237</v>
      </c>
      <c r="H591" s="14" t="s">
        <v>65</v>
      </c>
      <c r="I591" s="14" t="s">
        <v>91</v>
      </c>
      <c r="J591" s="14" t="s">
        <v>906</v>
      </c>
      <c r="K591" s="15" t="n">
        <v>20.736</v>
      </c>
      <c r="L591" s="0" t="n">
        <v>4</v>
      </c>
      <c r="M591" s="16" t="n">
        <v>0.2</v>
      </c>
      <c r="N591" s="17" t="n">
        <v>7.2576</v>
      </c>
      <c r="O591" s="0" t="str">
        <f aca="false">TEXT(B591,"YYYY-MM")</f>
        <v>2017-03</v>
      </c>
      <c r="P591" s="18" t="n">
        <f aca="false">IFERROR(N591/K591,0)</f>
        <v>0.35</v>
      </c>
      <c r="Q591" s="0" t="str">
        <f aca="false">IF(M591=0,"No Discount",IF(M591&lt;0.2,"Low (1-19%)",IF(M591&lt;0.4,"Medium (20-39%)","High (40%+)")))</f>
        <v>Medium (20-39%)</v>
      </c>
      <c r="R591" s="0" t="str">
        <f aca="false">INDEX('Lookup Tables'!$B$2:$B$5,MATCH(F591,'Lookup Tables'!$A$2:$A$5,0))</f>
        <v>Manager D</v>
      </c>
    </row>
    <row r="592" customFormat="false" ht="15" hidden="false" customHeight="false" outlineLevel="0" collapsed="false">
      <c r="A592" s="0" t="s">
        <v>904</v>
      </c>
      <c r="B592" s="13" t="n">
        <v>42814</v>
      </c>
      <c r="C592" s="13" t="n">
        <v>42818</v>
      </c>
      <c r="D592" s="14" t="s">
        <v>69</v>
      </c>
      <c r="E592" s="14" t="s">
        <v>53</v>
      </c>
      <c r="F592" s="14" t="s">
        <v>63</v>
      </c>
      <c r="G592" s="14" t="s">
        <v>237</v>
      </c>
      <c r="H592" s="14" t="s">
        <v>65</v>
      </c>
      <c r="I592" s="14" t="s">
        <v>83</v>
      </c>
      <c r="J592" s="14" t="s">
        <v>790</v>
      </c>
      <c r="K592" s="15" t="n">
        <v>16.821</v>
      </c>
      <c r="L592" s="0" t="n">
        <v>3</v>
      </c>
      <c r="M592" s="16" t="n">
        <v>0.7</v>
      </c>
      <c r="N592" s="17" t="n">
        <v>-12.8961</v>
      </c>
      <c r="O592" s="0" t="str">
        <f aca="false">TEXT(B592,"YYYY-MM")</f>
        <v>2017-03</v>
      </c>
      <c r="P592" s="18" t="n">
        <f aca="false">IFERROR(N592/K592,0)</f>
        <v>-0.766666666666667</v>
      </c>
      <c r="Q592" s="0" t="str">
        <f aca="false">IF(M592=0,"No Discount",IF(M592&lt;0.2,"Low (1-19%)",IF(M592&lt;0.4,"Medium (20-39%)","High (40%+)")))</f>
        <v>High (40%+)</v>
      </c>
      <c r="R592" s="0" t="str">
        <f aca="false">INDEX('Lookup Tables'!$B$2:$B$5,MATCH(F592,'Lookup Tables'!$A$2:$A$5,0))</f>
        <v>Manager D</v>
      </c>
    </row>
    <row r="593" customFormat="false" ht="15" hidden="false" customHeight="false" outlineLevel="0" collapsed="false">
      <c r="A593" s="0" t="s">
        <v>904</v>
      </c>
      <c r="B593" s="13" t="n">
        <v>42814</v>
      </c>
      <c r="C593" s="13" t="n">
        <v>42818</v>
      </c>
      <c r="D593" s="14" t="s">
        <v>69</v>
      </c>
      <c r="E593" s="14" t="s">
        <v>53</v>
      </c>
      <c r="F593" s="14" t="s">
        <v>63</v>
      </c>
      <c r="G593" s="14" t="s">
        <v>237</v>
      </c>
      <c r="H593" s="14" t="s">
        <v>65</v>
      </c>
      <c r="I593" s="14" t="s">
        <v>91</v>
      </c>
      <c r="J593" s="14" t="s">
        <v>907</v>
      </c>
      <c r="K593" s="15" t="n">
        <v>10.368</v>
      </c>
      <c r="L593" s="0" t="n">
        <v>2</v>
      </c>
      <c r="M593" s="16" t="n">
        <v>0.2</v>
      </c>
      <c r="N593" s="17" t="n">
        <v>3.6288</v>
      </c>
      <c r="O593" s="0" t="str">
        <f aca="false">TEXT(B593,"YYYY-MM")</f>
        <v>2017-03</v>
      </c>
      <c r="P593" s="18" t="n">
        <f aca="false">IFERROR(N593/K593,0)</f>
        <v>0.35</v>
      </c>
      <c r="Q593" s="0" t="str">
        <f aca="false">IF(M593=0,"No Discount",IF(M593&lt;0.2,"Low (1-19%)",IF(M593&lt;0.4,"Medium (20-39%)","High (40%+)")))</f>
        <v>Medium (20-39%)</v>
      </c>
      <c r="R593" s="0" t="str">
        <f aca="false">INDEX('Lookup Tables'!$B$2:$B$5,MATCH(F593,'Lookup Tables'!$A$2:$A$5,0))</f>
        <v>Manager D</v>
      </c>
    </row>
    <row r="594" customFormat="false" ht="15" hidden="false" customHeight="false" outlineLevel="0" collapsed="false">
      <c r="A594" s="0" t="s">
        <v>908</v>
      </c>
      <c r="B594" s="13" t="n">
        <v>42013</v>
      </c>
      <c r="C594" s="13" t="n">
        <v>42017</v>
      </c>
      <c r="D594" s="14" t="s">
        <v>69</v>
      </c>
      <c r="E594" s="14" t="s">
        <v>53</v>
      </c>
      <c r="F594" s="14" t="s">
        <v>98</v>
      </c>
      <c r="G594" s="14" t="s">
        <v>99</v>
      </c>
      <c r="H594" s="14" t="s">
        <v>65</v>
      </c>
      <c r="I594" s="14" t="s">
        <v>78</v>
      </c>
      <c r="J594" s="14" t="s">
        <v>909</v>
      </c>
      <c r="K594" s="15" t="n">
        <v>9.344</v>
      </c>
      <c r="L594" s="0" t="n">
        <v>2</v>
      </c>
      <c r="M594" s="16" t="n">
        <v>0.2</v>
      </c>
      <c r="N594" s="17" t="n">
        <v>1.168</v>
      </c>
      <c r="O594" s="0" t="str">
        <f aca="false">TEXT(B594,"YYYY-MM")</f>
        <v>2015-01</v>
      </c>
      <c r="P594" s="18" t="n">
        <f aca="false">IFERROR(N594/K594,0)</f>
        <v>0.125</v>
      </c>
      <c r="Q594" s="0" t="str">
        <f aca="false">IF(M594=0,"No Discount",IF(M594&lt;0.2,"Low (1-19%)",IF(M594&lt;0.4,"Medium (20-39%)","High (40%+)")))</f>
        <v>Medium (20-39%)</v>
      </c>
      <c r="R594" s="0" t="str">
        <f aca="false">INDEX('Lookup Tables'!$B$2:$B$5,MATCH(F594,'Lookup Tables'!$A$2:$A$5,0))</f>
        <v>Manager A</v>
      </c>
    </row>
    <row r="595" customFormat="false" ht="15" hidden="false" customHeight="false" outlineLevel="0" collapsed="false">
      <c r="A595" s="0" t="s">
        <v>908</v>
      </c>
      <c r="B595" s="13" t="n">
        <v>42013</v>
      </c>
      <c r="C595" s="13" t="n">
        <v>42017</v>
      </c>
      <c r="D595" s="14" t="s">
        <v>69</v>
      </c>
      <c r="E595" s="14" t="s">
        <v>53</v>
      </c>
      <c r="F595" s="14" t="s">
        <v>98</v>
      </c>
      <c r="G595" s="14" t="s">
        <v>99</v>
      </c>
      <c r="H595" s="14" t="s">
        <v>80</v>
      </c>
      <c r="I595" s="14" t="s">
        <v>123</v>
      </c>
      <c r="J595" s="14" t="s">
        <v>413</v>
      </c>
      <c r="K595" s="15" t="n">
        <v>31.2</v>
      </c>
      <c r="L595" s="0" t="n">
        <v>3</v>
      </c>
      <c r="M595" s="16" t="n">
        <v>0.2</v>
      </c>
      <c r="N595" s="17" t="n">
        <v>9.75</v>
      </c>
      <c r="O595" s="0" t="str">
        <f aca="false">TEXT(B595,"YYYY-MM")</f>
        <v>2015-01</v>
      </c>
      <c r="P595" s="18" t="n">
        <f aca="false">IFERROR(N595/K595,0)</f>
        <v>0.3125</v>
      </c>
      <c r="Q595" s="0" t="str">
        <f aca="false">IF(M595=0,"No Discount",IF(M595&lt;0.2,"Low (1-19%)",IF(M595&lt;0.4,"Medium (20-39%)","High (40%+)")))</f>
        <v>Medium (20-39%)</v>
      </c>
      <c r="R595" s="0" t="str">
        <f aca="false">INDEX('Lookup Tables'!$B$2:$B$5,MATCH(F595,'Lookup Tables'!$A$2:$A$5,0))</f>
        <v>Manager A</v>
      </c>
    </row>
    <row r="596" customFormat="false" ht="15" hidden="false" customHeight="false" outlineLevel="0" collapsed="false">
      <c r="A596" s="0" t="s">
        <v>910</v>
      </c>
      <c r="B596" s="13" t="n">
        <v>42224</v>
      </c>
      <c r="C596" s="13" t="n">
        <v>42231</v>
      </c>
      <c r="D596" s="14" t="s">
        <v>69</v>
      </c>
      <c r="E596" s="14" t="s">
        <v>53</v>
      </c>
      <c r="F596" s="14" t="s">
        <v>63</v>
      </c>
      <c r="G596" s="14" t="s">
        <v>64</v>
      </c>
      <c r="H596" s="14" t="s">
        <v>65</v>
      </c>
      <c r="I596" s="14" t="s">
        <v>85</v>
      </c>
      <c r="J596" s="14" t="s">
        <v>911</v>
      </c>
      <c r="K596" s="15" t="n">
        <v>76.12</v>
      </c>
      <c r="L596" s="0" t="n">
        <v>2</v>
      </c>
      <c r="M596" s="16" t="n">
        <v>0</v>
      </c>
      <c r="N596" s="17" t="n">
        <v>22.0748</v>
      </c>
      <c r="O596" s="0" t="str">
        <f aca="false">TEXT(B596,"YYYY-MM")</f>
        <v>2015-08</v>
      </c>
      <c r="P596" s="18" t="n">
        <f aca="false">IFERROR(N596/K596,0)</f>
        <v>0.29</v>
      </c>
      <c r="Q596" s="0" t="str">
        <f aca="false">IF(M596=0,"No Discount",IF(M596&lt;0.2,"Low (1-19%)",IF(M596&lt;0.4,"Medium (20-39%)","High (40%+)")))</f>
        <v>No Discount</v>
      </c>
      <c r="R596" s="0" t="str">
        <f aca="false">INDEX('Lookup Tables'!$B$2:$B$5,MATCH(F596,'Lookup Tables'!$A$2:$A$5,0))</f>
        <v>Manager D</v>
      </c>
    </row>
    <row r="597" customFormat="false" ht="15" hidden="false" customHeight="false" outlineLevel="0" collapsed="false">
      <c r="A597" s="0" t="s">
        <v>910</v>
      </c>
      <c r="B597" s="13" t="n">
        <v>42224</v>
      </c>
      <c r="C597" s="13" t="n">
        <v>42231</v>
      </c>
      <c r="D597" s="14" t="s">
        <v>69</v>
      </c>
      <c r="E597" s="14" t="s">
        <v>53</v>
      </c>
      <c r="F597" s="14" t="s">
        <v>63</v>
      </c>
      <c r="G597" s="14" t="s">
        <v>64</v>
      </c>
      <c r="H597" s="14" t="s">
        <v>80</v>
      </c>
      <c r="I597" s="14" t="s">
        <v>570</v>
      </c>
      <c r="J597" s="14" t="s">
        <v>665</v>
      </c>
      <c r="K597" s="15" t="n">
        <v>1199.976</v>
      </c>
      <c r="L597" s="0" t="n">
        <v>3</v>
      </c>
      <c r="M597" s="16" t="n">
        <v>0.2</v>
      </c>
      <c r="N597" s="17" t="n">
        <v>434.9913</v>
      </c>
      <c r="O597" s="0" t="str">
        <f aca="false">TEXT(B597,"YYYY-MM")</f>
        <v>2015-08</v>
      </c>
      <c r="P597" s="18" t="n">
        <f aca="false">IFERROR(N597/K597,0)</f>
        <v>0.3625</v>
      </c>
      <c r="Q597" s="0" t="str">
        <f aca="false">IF(M597=0,"No Discount",IF(M597&lt;0.2,"Low (1-19%)",IF(M597&lt;0.4,"Medium (20-39%)","High (40%+)")))</f>
        <v>Medium (20-39%)</v>
      </c>
      <c r="R597" s="0" t="str">
        <f aca="false">INDEX('Lookup Tables'!$B$2:$B$5,MATCH(F597,'Lookup Tables'!$A$2:$A$5,0))</f>
        <v>Manager D</v>
      </c>
    </row>
    <row r="598" customFormat="false" ht="15" hidden="false" customHeight="false" outlineLevel="0" collapsed="false">
      <c r="A598" s="0" t="s">
        <v>910</v>
      </c>
      <c r="B598" s="13" t="n">
        <v>42224</v>
      </c>
      <c r="C598" s="13" t="n">
        <v>42231</v>
      </c>
      <c r="D598" s="14" t="s">
        <v>69</v>
      </c>
      <c r="E598" s="14" t="s">
        <v>53</v>
      </c>
      <c r="F598" s="14" t="s">
        <v>63</v>
      </c>
      <c r="G598" s="14" t="s">
        <v>64</v>
      </c>
      <c r="H598" s="14" t="s">
        <v>80</v>
      </c>
      <c r="I598" s="14" t="s">
        <v>81</v>
      </c>
      <c r="J598" s="14" t="s">
        <v>544</v>
      </c>
      <c r="K598" s="15" t="n">
        <v>445.96</v>
      </c>
      <c r="L598" s="0" t="n">
        <v>5</v>
      </c>
      <c r="M598" s="16" t="n">
        <v>0.2</v>
      </c>
      <c r="N598" s="17" t="n">
        <v>55.745</v>
      </c>
      <c r="O598" s="0" t="str">
        <f aca="false">TEXT(B598,"YYYY-MM")</f>
        <v>2015-08</v>
      </c>
      <c r="P598" s="18" t="n">
        <f aca="false">IFERROR(N598/K598,0)</f>
        <v>0.125</v>
      </c>
      <c r="Q598" s="0" t="str">
        <f aca="false">IF(M598=0,"No Discount",IF(M598&lt;0.2,"Low (1-19%)",IF(M598&lt;0.4,"Medium (20-39%)","High (40%+)")))</f>
        <v>Medium (20-39%)</v>
      </c>
      <c r="R598" s="0" t="str">
        <f aca="false">INDEX('Lookup Tables'!$B$2:$B$5,MATCH(F598,'Lookup Tables'!$A$2:$A$5,0))</f>
        <v>Manager D</v>
      </c>
    </row>
    <row r="599" customFormat="false" ht="15" hidden="false" customHeight="false" outlineLevel="0" collapsed="false">
      <c r="A599" s="0" t="s">
        <v>910</v>
      </c>
      <c r="B599" s="13" t="n">
        <v>42224</v>
      </c>
      <c r="C599" s="13" t="n">
        <v>42231</v>
      </c>
      <c r="D599" s="14" t="s">
        <v>69</v>
      </c>
      <c r="E599" s="14" t="s">
        <v>53</v>
      </c>
      <c r="F599" s="14" t="s">
        <v>63</v>
      </c>
      <c r="G599" s="14" t="s">
        <v>64</v>
      </c>
      <c r="H599" s="14" t="s">
        <v>56</v>
      </c>
      <c r="I599" s="14" t="s">
        <v>76</v>
      </c>
      <c r="J599" s="14" t="s">
        <v>912</v>
      </c>
      <c r="K599" s="15" t="n">
        <v>327.76</v>
      </c>
      <c r="L599" s="0" t="n">
        <v>8</v>
      </c>
      <c r="M599" s="16" t="n">
        <v>0</v>
      </c>
      <c r="N599" s="17" t="n">
        <v>91.7728</v>
      </c>
      <c r="O599" s="0" t="str">
        <f aca="false">TEXT(B599,"YYYY-MM")</f>
        <v>2015-08</v>
      </c>
      <c r="P599" s="18" t="n">
        <f aca="false">IFERROR(N599/K599,0)</f>
        <v>0.28</v>
      </c>
      <c r="Q599" s="0" t="str">
        <f aca="false">IF(M599=0,"No Discount",IF(M599&lt;0.2,"Low (1-19%)",IF(M599&lt;0.4,"Medium (20-39%)","High (40%+)")))</f>
        <v>No Discount</v>
      </c>
      <c r="R599" s="0" t="str">
        <f aca="false">INDEX('Lookup Tables'!$B$2:$B$5,MATCH(F599,'Lookup Tables'!$A$2:$A$5,0))</f>
        <v>Manager D</v>
      </c>
    </row>
    <row r="600" customFormat="false" ht="15" hidden="false" customHeight="false" outlineLevel="0" collapsed="false">
      <c r="A600" s="0" t="s">
        <v>913</v>
      </c>
      <c r="B600" s="13" t="n">
        <v>42930</v>
      </c>
      <c r="C600" s="13" t="n">
        <v>42932</v>
      </c>
      <c r="D600" s="14" t="s">
        <v>137</v>
      </c>
      <c r="E600" s="14" t="s">
        <v>53</v>
      </c>
      <c r="F600" s="14" t="s">
        <v>117</v>
      </c>
      <c r="G600" s="14" t="s">
        <v>118</v>
      </c>
      <c r="H600" s="14" t="s">
        <v>65</v>
      </c>
      <c r="I600" s="14" t="s">
        <v>303</v>
      </c>
      <c r="J600" s="14" t="s">
        <v>914</v>
      </c>
      <c r="K600" s="15" t="n">
        <v>11.632</v>
      </c>
      <c r="L600" s="0" t="n">
        <v>2</v>
      </c>
      <c r="M600" s="16" t="n">
        <v>0.2</v>
      </c>
      <c r="N600" s="17" t="n">
        <v>1.0178</v>
      </c>
      <c r="O600" s="0" t="str">
        <f aca="false">TEXT(B600,"YYYY-MM")</f>
        <v>2017-07</v>
      </c>
      <c r="P600" s="18" t="n">
        <f aca="false">IFERROR(N600/K600,0)</f>
        <v>0.0875</v>
      </c>
      <c r="Q600" s="0" t="str">
        <f aca="false">IF(M600=0,"No Discount",IF(M600&lt;0.2,"Low (1-19%)",IF(M600&lt;0.4,"Medium (20-39%)","High (40%+)")))</f>
        <v>Medium (20-39%)</v>
      </c>
      <c r="R600" s="0" t="str">
        <f aca="false">INDEX('Lookup Tables'!$B$2:$B$5,MATCH(F600,'Lookup Tables'!$A$2:$A$5,0))</f>
        <v>Manager B</v>
      </c>
    </row>
    <row r="601" customFormat="false" ht="15" hidden="false" customHeight="false" outlineLevel="0" collapsed="false">
      <c r="A601" s="0" t="s">
        <v>915</v>
      </c>
      <c r="B601" s="13" t="n">
        <v>42932</v>
      </c>
      <c r="C601" s="13" t="n">
        <v>42937</v>
      </c>
      <c r="D601" s="14" t="s">
        <v>69</v>
      </c>
      <c r="E601" s="14" t="s">
        <v>53</v>
      </c>
      <c r="F601" s="14" t="s">
        <v>117</v>
      </c>
      <c r="G601" s="14" t="s">
        <v>118</v>
      </c>
      <c r="H601" s="14" t="s">
        <v>80</v>
      </c>
      <c r="I601" s="14" t="s">
        <v>81</v>
      </c>
      <c r="J601" s="14" t="s">
        <v>916</v>
      </c>
      <c r="K601" s="15" t="n">
        <v>143.982</v>
      </c>
      <c r="L601" s="0" t="n">
        <v>3</v>
      </c>
      <c r="M601" s="16" t="n">
        <v>0.4</v>
      </c>
      <c r="N601" s="17" t="n">
        <v>-28.7964</v>
      </c>
      <c r="O601" s="0" t="str">
        <f aca="false">TEXT(B601,"YYYY-MM")</f>
        <v>2017-07</v>
      </c>
      <c r="P601" s="18" t="n">
        <f aca="false">IFERROR(N601/K601,0)</f>
        <v>-0.2</v>
      </c>
      <c r="Q601" s="0" t="str">
        <f aca="false">IF(M601=0,"No Discount",IF(M601&lt;0.2,"Low (1-19%)",IF(M601&lt;0.4,"Medium (20-39%)","High (40%+)")))</f>
        <v>High (40%+)</v>
      </c>
      <c r="R601" s="0" t="str">
        <f aca="false">INDEX('Lookup Tables'!$B$2:$B$5,MATCH(F601,'Lookup Tables'!$A$2:$A$5,0))</f>
        <v>Manager B</v>
      </c>
    </row>
    <row r="602" customFormat="false" ht="15" hidden="false" customHeight="false" outlineLevel="0" collapsed="false">
      <c r="A602" s="0" t="s">
        <v>915</v>
      </c>
      <c r="B602" s="13" t="n">
        <v>42932</v>
      </c>
      <c r="C602" s="13" t="n">
        <v>42937</v>
      </c>
      <c r="D602" s="14" t="s">
        <v>69</v>
      </c>
      <c r="E602" s="14" t="s">
        <v>53</v>
      </c>
      <c r="F602" s="14" t="s">
        <v>117</v>
      </c>
      <c r="G602" s="14" t="s">
        <v>118</v>
      </c>
      <c r="H602" s="14" t="s">
        <v>80</v>
      </c>
      <c r="I602" s="14" t="s">
        <v>81</v>
      </c>
      <c r="J602" s="14" t="s">
        <v>917</v>
      </c>
      <c r="K602" s="15" t="n">
        <v>494.376</v>
      </c>
      <c r="L602" s="0" t="n">
        <v>4</v>
      </c>
      <c r="M602" s="16" t="n">
        <v>0.4</v>
      </c>
      <c r="N602" s="17" t="n">
        <v>-115.3544</v>
      </c>
      <c r="O602" s="0" t="str">
        <f aca="false">TEXT(B602,"YYYY-MM")</f>
        <v>2017-07</v>
      </c>
      <c r="P602" s="18" t="n">
        <f aca="false">IFERROR(N602/K602,0)</f>
        <v>-0.233333333333333</v>
      </c>
      <c r="Q602" s="0" t="str">
        <f aca="false">IF(M602=0,"No Discount",IF(M602&lt;0.2,"Low (1-19%)",IF(M602&lt;0.4,"Medium (20-39%)","High (40%+)")))</f>
        <v>High (40%+)</v>
      </c>
      <c r="R602" s="0" t="str">
        <f aca="false">INDEX('Lookup Tables'!$B$2:$B$5,MATCH(F602,'Lookup Tables'!$A$2:$A$5,0))</f>
        <v>Manager B</v>
      </c>
    </row>
    <row r="603" customFormat="false" ht="15" hidden="false" customHeight="false" outlineLevel="0" collapsed="false">
      <c r="A603" s="0" t="s">
        <v>915</v>
      </c>
      <c r="B603" s="13" t="n">
        <v>42932</v>
      </c>
      <c r="C603" s="13" t="n">
        <v>42937</v>
      </c>
      <c r="D603" s="14" t="s">
        <v>69</v>
      </c>
      <c r="E603" s="14" t="s">
        <v>53</v>
      </c>
      <c r="F603" s="14" t="s">
        <v>117</v>
      </c>
      <c r="G603" s="14" t="s">
        <v>118</v>
      </c>
      <c r="H603" s="14" t="s">
        <v>65</v>
      </c>
      <c r="I603" s="14" t="s">
        <v>303</v>
      </c>
      <c r="J603" s="14" t="s">
        <v>894</v>
      </c>
      <c r="K603" s="15" t="n">
        <v>5.84</v>
      </c>
      <c r="L603" s="0" t="n">
        <v>2</v>
      </c>
      <c r="M603" s="16" t="n">
        <v>0.2</v>
      </c>
      <c r="N603" s="17" t="n">
        <v>0.73</v>
      </c>
      <c r="O603" s="0" t="str">
        <f aca="false">TEXT(B603,"YYYY-MM")</f>
        <v>2017-07</v>
      </c>
      <c r="P603" s="18" t="n">
        <f aca="false">IFERROR(N603/K603,0)</f>
        <v>0.125</v>
      </c>
      <c r="Q603" s="0" t="str">
        <f aca="false">IF(M603=0,"No Discount",IF(M603&lt;0.2,"Low (1-19%)",IF(M603&lt;0.4,"Medium (20-39%)","High (40%+)")))</f>
        <v>Medium (20-39%)</v>
      </c>
      <c r="R603" s="0" t="str">
        <f aca="false">INDEX('Lookup Tables'!$B$2:$B$5,MATCH(F603,'Lookup Tables'!$A$2:$A$5,0))</f>
        <v>Manager B</v>
      </c>
    </row>
    <row r="604" customFormat="false" ht="15" hidden="false" customHeight="false" outlineLevel="0" collapsed="false">
      <c r="A604" s="0" t="s">
        <v>918</v>
      </c>
      <c r="B604" s="13" t="n">
        <v>42078</v>
      </c>
      <c r="C604" s="13" t="n">
        <v>42082</v>
      </c>
      <c r="D604" s="14" t="s">
        <v>69</v>
      </c>
      <c r="E604" s="14" t="s">
        <v>53</v>
      </c>
      <c r="F604" s="14" t="s">
        <v>54</v>
      </c>
      <c r="G604" s="14" t="s">
        <v>70</v>
      </c>
      <c r="H604" s="14" t="s">
        <v>65</v>
      </c>
      <c r="I604" s="14" t="s">
        <v>73</v>
      </c>
      <c r="J604" s="14" t="s">
        <v>919</v>
      </c>
      <c r="K604" s="15" t="n">
        <v>142.776</v>
      </c>
      <c r="L604" s="0" t="n">
        <v>1</v>
      </c>
      <c r="M604" s="16" t="n">
        <v>0.2</v>
      </c>
      <c r="N604" s="17" t="n">
        <v>17.847</v>
      </c>
      <c r="O604" s="0" t="str">
        <f aca="false">TEXT(B604,"YYYY-MM")</f>
        <v>2015-03</v>
      </c>
      <c r="P604" s="18" t="n">
        <f aca="false">IFERROR(N604/K604,0)</f>
        <v>0.125</v>
      </c>
      <c r="Q604" s="0" t="str">
        <f aca="false">IF(M604=0,"No Discount",IF(M604&lt;0.2,"Low (1-19%)",IF(M604&lt;0.4,"Medium (20-39%)","High (40%+)")))</f>
        <v>Medium (20-39%)</v>
      </c>
      <c r="R604" s="0" t="str">
        <f aca="false">INDEX('Lookup Tables'!$B$2:$B$5,MATCH(F604,'Lookup Tables'!$A$2:$A$5,0))</f>
        <v>Manager C</v>
      </c>
    </row>
    <row r="605" customFormat="false" ht="15" hidden="false" customHeight="false" outlineLevel="0" collapsed="false">
      <c r="A605" s="0" t="s">
        <v>918</v>
      </c>
      <c r="B605" s="13" t="n">
        <v>42078</v>
      </c>
      <c r="C605" s="13" t="n">
        <v>42082</v>
      </c>
      <c r="D605" s="14" t="s">
        <v>69</v>
      </c>
      <c r="E605" s="14" t="s">
        <v>53</v>
      </c>
      <c r="F605" s="14" t="s">
        <v>54</v>
      </c>
      <c r="G605" s="14" t="s">
        <v>70</v>
      </c>
      <c r="H605" s="14" t="s">
        <v>56</v>
      </c>
      <c r="I605" s="14" t="s">
        <v>76</v>
      </c>
      <c r="J605" s="14" t="s">
        <v>539</v>
      </c>
      <c r="K605" s="15" t="n">
        <v>45.696</v>
      </c>
      <c r="L605" s="0" t="n">
        <v>3</v>
      </c>
      <c r="M605" s="16" t="n">
        <v>0.2</v>
      </c>
      <c r="N605" s="17" t="n">
        <v>5.1408</v>
      </c>
      <c r="O605" s="0" t="str">
        <f aca="false">TEXT(B605,"YYYY-MM")</f>
        <v>2015-03</v>
      </c>
      <c r="P605" s="18" t="n">
        <f aca="false">IFERROR(N605/K605,0)</f>
        <v>0.1125</v>
      </c>
      <c r="Q605" s="0" t="str">
        <f aca="false">IF(M605=0,"No Discount",IF(M605&lt;0.2,"Low (1-19%)",IF(M605&lt;0.4,"Medium (20-39%)","High (40%+)")))</f>
        <v>Medium (20-39%)</v>
      </c>
      <c r="R605" s="0" t="str">
        <f aca="false">INDEX('Lookup Tables'!$B$2:$B$5,MATCH(F605,'Lookup Tables'!$A$2:$A$5,0))</f>
        <v>Manager C</v>
      </c>
    </row>
    <row r="606" customFormat="false" ht="15" hidden="false" customHeight="false" outlineLevel="0" collapsed="false">
      <c r="A606" s="0" t="s">
        <v>918</v>
      </c>
      <c r="B606" s="13" t="n">
        <v>42078</v>
      </c>
      <c r="C606" s="13" t="n">
        <v>42082</v>
      </c>
      <c r="D606" s="14" t="s">
        <v>69</v>
      </c>
      <c r="E606" s="14" t="s">
        <v>53</v>
      </c>
      <c r="F606" s="14" t="s">
        <v>54</v>
      </c>
      <c r="G606" s="14" t="s">
        <v>70</v>
      </c>
      <c r="H606" s="14" t="s">
        <v>65</v>
      </c>
      <c r="I606" s="14" t="s">
        <v>83</v>
      </c>
      <c r="J606" s="14" t="s">
        <v>705</v>
      </c>
      <c r="K606" s="15" t="n">
        <v>7.218</v>
      </c>
      <c r="L606" s="0" t="n">
        <v>3</v>
      </c>
      <c r="M606" s="16" t="n">
        <v>0.7</v>
      </c>
      <c r="N606" s="17" t="n">
        <v>-5.5338</v>
      </c>
      <c r="O606" s="0" t="str">
        <f aca="false">TEXT(B606,"YYYY-MM")</f>
        <v>2015-03</v>
      </c>
      <c r="P606" s="18" t="n">
        <f aca="false">IFERROR(N606/K606,0)</f>
        <v>-0.766666666666667</v>
      </c>
      <c r="Q606" s="0" t="str">
        <f aca="false">IF(M606=0,"No Discount",IF(M606&lt;0.2,"Low (1-19%)",IF(M606&lt;0.4,"Medium (20-39%)","High (40%+)")))</f>
        <v>High (40%+)</v>
      </c>
      <c r="R606" s="0" t="str">
        <f aca="false">INDEX('Lookup Tables'!$B$2:$B$5,MATCH(F606,'Lookup Tables'!$A$2:$A$5,0))</f>
        <v>Manager C</v>
      </c>
    </row>
    <row r="607" customFormat="false" ht="15" hidden="false" customHeight="false" outlineLevel="0" collapsed="false">
      <c r="A607" s="0" t="s">
        <v>918</v>
      </c>
      <c r="B607" s="13" t="n">
        <v>42078</v>
      </c>
      <c r="C607" s="13" t="n">
        <v>42082</v>
      </c>
      <c r="D607" s="14" t="s">
        <v>69</v>
      </c>
      <c r="E607" s="14" t="s">
        <v>53</v>
      </c>
      <c r="F607" s="14" t="s">
        <v>54</v>
      </c>
      <c r="G607" s="14" t="s">
        <v>70</v>
      </c>
      <c r="H607" s="14" t="s">
        <v>65</v>
      </c>
      <c r="I607" s="14" t="s">
        <v>83</v>
      </c>
      <c r="J607" s="14" t="s">
        <v>694</v>
      </c>
      <c r="K607" s="15" t="n">
        <v>43.188</v>
      </c>
      <c r="L607" s="0" t="n">
        <v>4</v>
      </c>
      <c r="M607" s="16" t="n">
        <v>0.7</v>
      </c>
      <c r="N607" s="17" t="n">
        <v>-31.6712</v>
      </c>
      <c r="O607" s="0" t="str">
        <f aca="false">TEXT(B607,"YYYY-MM")</f>
        <v>2015-03</v>
      </c>
      <c r="P607" s="18" t="n">
        <f aca="false">IFERROR(N607/K607,0)</f>
        <v>-0.733333333333333</v>
      </c>
      <c r="Q607" s="0" t="str">
        <f aca="false">IF(M607=0,"No Discount",IF(M607&lt;0.2,"Low (1-19%)",IF(M607&lt;0.4,"Medium (20-39%)","High (40%+)")))</f>
        <v>High (40%+)</v>
      </c>
      <c r="R607" s="0" t="str">
        <f aca="false">INDEX('Lookup Tables'!$B$2:$B$5,MATCH(F607,'Lookup Tables'!$A$2:$A$5,0))</f>
        <v>Manager C</v>
      </c>
    </row>
    <row r="608" customFormat="false" ht="15" hidden="false" customHeight="false" outlineLevel="0" collapsed="false">
      <c r="A608" s="0" t="s">
        <v>918</v>
      </c>
      <c r="B608" s="13" t="n">
        <v>42078</v>
      </c>
      <c r="C608" s="13" t="n">
        <v>42082</v>
      </c>
      <c r="D608" s="14" t="s">
        <v>69</v>
      </c>
      <c r="E608" s="14" t="s">
        <v>53</v>
      </c>
      <c r="F608" s="14" t="s">
        <v>54</v>
      </c>
      <c r="G608" s="14" t="s">
        <v>70</v>
      </c>
      <c r="H608" s="14" t="s">
        <v>65</v>
      </c>
      <c r="I608" s="14" t="s">
        <v>91</v>
      </c>
      <c r="J608" s="14" t="s">
        <v>920</v>
      </c>
      <c r="K608" s="15" t="n">
        <v>131.904</v>
      </c>
      <c r="L608" s="0" t="n">
        <v>3</v>
      </c>
      <c r="M608" s="16" t="n">
        <v>0.2</v>
      </c>
      <c r="N608" s="17" t="n">
        <v>47.8152</v>
      </c>
      <c r="O608" s="0" t="str">
        <f aca="false">TEXT(B608,"YYYY-MM")</f>
        <v>2015-03</v>
      </c>
      <c r="P608" s="18" t="n">
        <f aca="false">IFERROR(N608/K608,0)</f>
        <v>0.3625</v>
      </c>
      <c r="Q608" s="0" t="str">
        <f aca="false">IF(M608=0,"No Discount",IF(M608&lt;0.2,"Low (1-19%)",IF(M608&lt;0.4,"Medium (20-39%)","High (40%+)")))</f>
        <v>Medium (20-39%)</v>
      </c>
      <c r="R608" s="0" t="str">
        <f aca="false">INDEX('Lookup Tables'!$B$2:$B$5,MATCH(F608,'Lookup Tables'!$A$2:$A$5,0))</f>
        <v>Manager C</v>
      </c>
    </row>
    <row r="609" customFormat="false" ht="15" hidden="false" customHeight="false" outlineLevel="0" collapsed="false">
      <c r="A609" s="0" t="s">
        <v>921</v>
      </c>
      <c r="B609" s="13" t="n">
        <v>42147</v>
      </c>
      <c r="C609" s="13" t="n">
        <v>42151</v>
      </c>
      <c r="D609" s="14" t="s">
        <v>69</v>
      </c>
      <c r="E609" s="14" t="s">
        <v>53</v>
      </c>
      <c r="F609" s="14" t="s">
        <v>117</v>
      </c>
      <c r="G609" s="14" t="s">
        <v>118</v>
      </c>
      <c r="H609" s="14" t="s">
        <v>65</v>
      </c>
      <c r="I609" s="14" t="s">
        <v>83</v>
      </c>
      <c r="J609" s="14" t="s">
        <v>922</v>
      </c>
      <c r="K609" s="15" t="n">
        <v>3.282</v>
      </c>
      <c r="L609" s="0" t="n">
        <v>2</v>
      </c>
      <c r="M609" s="16" t="n">
        <v>0.7</v>
      </c>
      <c r="N609" s="17" t="n">
        <v>-2.6256</v>
      </c>
      <c r="O609" s="0" t="str">
        <f aca="false">TEXT(B609,"YYYY-MM")</f>
        <v>2015-05</v>
      </c>
      <c r="P609" s="18" t="n">
        <f aca="false">IFERROR(N609/K609,0)</f>
        <v>-0.8</v>
      </c>
      <c r="Q609" s="0" t="str">
        <f aca="false">IF(M609=0,"No Discount",IF(M609&lt;0.2,"Low (1-19%)",IF(M609&lt;0.4,"Medium (20-39%)","High (40%+)")))</f>
        <v>High (40%+)</v>
      </c>
      <c r="R609" s="0" t="str">
        <f aca="false">INDEX('Lookup Tables'!$B$2:$B$5,MATCH(F609,'Lookup Tables'!$A$2:$A$5,0))</f>
        <v>Manager B</v>
      </c>
    </row>
    <row r="610" customFormat="false" ht="15" hidden="false" customHeight="false" outlineLevel="0" collapsed="false">
      <c r="A610" s="0" t="s">
        <v>921</v>
      </c>
      <c r="B610" s="13" t="n">
        <v>42147</v>
      </c>
      <c r="C610" s="13" t="n">
        <v>42151</v>
      </c>
      <c r="D610" s="14" t="s">
        <v>69</v>
      </c>
      <c r="E610" s="14" t="s">
        <v>53</v>
      </c>
      <c r="F610" s="14" t="s">
        <v>117</v>
      </c>
      <c r="G610" s="14" t="s">
        <v>118</v>
      </c>
      <c r="H610" s="14" t="s">
        <v>65</v>
      </c>
      <c r="I610" s="14" t="s">
        <v>78</v>
      </c>
      <c r="J610" s="14" t="s">
        <v>811</v>
      </c>
      <c r="K610" s="15" t="n">
        <v>21.168</v>
      </c>
      <c r="L610" s="0" t="n">
        <v>9</v>
      </c>
      <c r="M610" s="16" t="n">
        <v>0.2</v>
      </c>
      <c r="N610" s="17" t="n">
        <v>2.3814</v>
      </c>
      <c r="O610" s="0" t="str">
        <f aca="false">TEXT(B610,"YYYY-MM")</f>
        <v>2015-05</v>
      </c>
      <c r="P610" s="18" t="n">
        <f aca="false">IFERROR(N610/K610,0)</f>
        <v>0.1125</v>
      </c>
      <c r="Q610" s="0" t="str">
        <f aca="false">IF(M610=0,"No Discount",IF(M610&lt;0.2,"Low (1-19%)",IF(M610&lt;0.4,"Medium (20-39%)","High (40%+)")))</f>
        <v>Medium (20-39%)</v>
      </c>
      <c r="R610" s="0" t="str">
        <f aca="false">INDEX('Lookup Tables'!$B$2:$B$5,MATCH(F610,'Lookup Tables'!$A$2:$A$5,0))</f>
        <v>Manager B</v>
      </c>
    </row>
    <row r="611" customFormat="false" ht="15" hidden="false" customHeight="false" outlineLevel="0" collapsed="false">
      <c r="A611" s="0" t="s">
        <v>921</v>
      </c>
      <c r="B611" s="13" t="n">
        <v>42147</v>
      </c>
      <c r="C611" s="13" t="n">
        <v>42151</v>
      </c>
      <c r="D611" s="14" t="s">
        <v>69</v>
      </c>
      <c r="E611" s="14" t="s">
        <v>53</v>
      </c>
      <c r="F611" s="14" t="s">
        <v>117</v>
      </c>
      <c r="G611" s="14" t="s">
        <v>118</v>
      </c>
      <c r="H611" s="14" t="s">
        <v>80</v>
      </c>
      <c r="I611" s="14" t="s">
        <v>81</v>
      </c>
      <c r="J611" s="14" t="s">
        <v>923</v>
      </c>
      <c r="K611" s="15" t="n">
        <v>55.188</v>
      </c>
      <c r="L611" s="0" t="n">
        <v>2</v>
      </c>
      <c r="M611" s="16" t="n">
        <v>0.4</v>
      </c>
      <c r="N611" s="17" t="n">
        <v>-10.1178</v>
      </c>
      <c r="O611" s="0" t="str">
        <f aca="false">TEXT(B611,"YYYY-MM")</f>
        <v>2015-05</v>
      </c>
      <c r="P611" s="18" t="n">
        <f aca="false">IFERROR(N611/K611,0)</f>
        <v>-0.183333333333333</v>
      </c>
      <c r="Q611" s="0" t="str">
        <f aca="false">IF(M611=0,"No Discount",IF(M611&lt;0.2,"Low (1-19%)",IF(M611&lt;0.4,"Medium (20-39%)","High (40%+)")))</f>
        <v>High (40%+)</v>
      </c>
      <c r="R611" s="0" t="str">
        <f aca="false">INDEX('Lookup Tables'!$B$2:$B$5,MATCH(F611,'Lookup Tables'!$A$2:$A$5,0))</f>
        <v>Manager B</v>
      </c>
    </row>
    <row r="612" customFormat="false" ht="15" hidden="false" customHeight="false" outlineLevel="0" collapsed="false">
      <c r="A612" s="0" t="s">
        <v>924</v>
      </c>
      <c r="B612" s="13" t="n">
        <v>42853</v>
      </c>
      <c r="C612" s="13" t="n">
        <v>42856</v>
      </c>
      <c r="D612" s="14" t="s">
        <v>137</v>
      </c>
      <c r="E612" s="14" t="s">
        <v>62</v>
      </c>
      <c r="F612" s="14" t="s">
        <v>98</v>
      </c>
      <c r="G612" s="14" t="s">
        <v>99</v>
      </c>
      <c r="H612" s="14" t="s">
        <v>80</v>
      </c>
      <c r="I612" s="14" t="s">
        <v>81</v>
      </c>
      <c r="J612" s="14" t="s">
        <v>641</v>
      </c>
      <c r="K612" s="15" t="n">
        <v>369.576</v>
      </c>
      <c r="L612" s="0" t="n">
        <v>3</v>
      </c>
      <c r="M612" s="16" t="n">
        <v>0.2</v>
      </c>
      <c r="N612" s="17" t="n">
        <v>41.5773</v>
      </c>
      <c r="O612" s="0" t="str">
        <f aca="false">TEXT(B612,"YYYY-MM")</f>
        <v>2017-04</v>
      </c>
      <c r="P612" s="18" t="n">
        <f aca="false">IFERROR(N612/K612,0)</f>
        <v>0.1125</v>
      </c>
      <c r="Q612" s="0" t="str">
        <f aca="false">IF(M612=0,"No Discount",IF(M612&lt;0.2,"Low (1-19%)",IF(M612&lt;0.4,"Medium (20-39%)","High (40%+)")))</f>
        <v>Medium (20-39%)</v>
      </c>
      <c r="R612" s="0" t="str">
        <f aca="false">INDEX('Lookup Tables'!$B$2:$B$5,MATCH(F612,'Lookup Tables'!$A$2:$A$5,0))</f>
        <v>Manager A</v>
      </c>
    </row>
    <row r="613" customFormat="false" ht="15" hidden="false" customHeight="false" outlineLevel="0" collapsed="false">
      <c r="A613" s="0" t="s">
        <v>924</v>
      </c>
      <c r="B613" s="13" t="n">
        <v>42853</v>
      </c>
      <c r="C613" s="13" t="n">
        <v>42856</v>
      </c>
      <c r="D613" s="14" t="s">
        <v>137</v>
      </c>
      <c r="E613" s="14" t="s">
        <v>62</v>
      </c>
      <c r="F613" s="14" t="s">
        <v>98</v>
      </c>
      <c r="G613" s="14" t="s">
        <v>99</v>
      </c>
      <c r="H613" s="14" t="s">
        <v>65</v>
      </c>
      <c r="I613" s="14" t="s">
        <v>66</v>
      </c>
      <c r="J613" s="14" t="s">
        <v>925</v>
      </c>
      <c r="K613" s="15" t="n">
        <v>15.712</v>
      </c>
      <c r="L613" s="0" t="n">
        <v>4</v>
      </c>
      <c r="M613" s="16" t="n">
        <v>0.2</v>
      </c>
      <c r="N613" s="17" t="n">
        <v>5.6956</v>
      </c>
      <c r="O613" s="0" t="str">
        <f aca="false">TEXT(B613,"YYYY-MM")</f>
        <v>2017-04</v>
      </c>
      <c r="P613" s="18" t="n">
        <f aca="false">IFERROR(N613/K613,0)</f>
        <v>0.3625</v>
      </c>
      <c r="Q613" s="0" t="str">
        <f aca="false">IF(M613=0,"No Discount",IF(M613&lt;0.2,"Low (1-19%)",IF(M613&lt;0.4,"Medium (20-39%)","High (40%+)")))</f>
        <v>Medium (20-39%)</v>
      </c>
      <c r="R613" s="0" t="str">
        <f aca="false">INDEX('Lookup Tables'!$B$2:$B$5,MATCH(F613,'Lookup Tables'!$A$2:$A$5,0))</f>
        <v>Manager A</v>
      </c>
    </row>
    <row r="614" customFormat="false" ht="15" hidden="false" customHeight="false" outlineLevel="0" collapsed="false">
      <c r="A614" s="0" t="s">
        <v>926</v>
      </c>
      <c r="B614" s="13" t="n">
        <v>42989</v>
      </c>
      <c r="C614" s="13" t="n">
        <v>42991</v>
      </c>
      <c r="D614" s="14" t="s">
        <v>52</v>
      </c>
      <c r="E614" s="14" t="s">
        <v>62</v>
      </c>
      <c r="F614" s="14" t="s">
        <v>117</v>
      </c>
      <c r="G614" s="14" t="s">
        <v>118</v>
      </c>
      <c r="H614" s="14" t="s">
        <v>65</v>
      </c>
      <c r="I614" s="14" t="s">
        <v>91</v>
      </c>
      <c r="J614" s="14" t="s">
        <v>927</v>
      </c>
      <c r="K614" s="15" t="n">
        <v>8.448</v>
      </c>
      <c r="L614" s="0" t="n">
        <v>2</v>
      </c>
      <c r="M614" s="16" t="n">
        <v>0.2</v>
      </c>
      <c r="N614" s="17" t="n">
        <v>2.64</v>
      </c>
      <c r="O614" s="0" t="str">
        <f aca="false">TEXT(B614,"YYYY-MM")</f>
        <v>2017-09</v>
      </c>
      <c r="P614" s="18" t="n">
        <f aca="false">IFERROR(N614/K614,0)</f>
        <v>0.3125</v>
      </c>
      <c r="Q614" s="0" t="str">
        <f aca="false">IF(M614=0,"No Discount",IF(M614&lt;0.2,"Low (1-19%)",IF(M614&lt;0.4,"Medium (20-39%)","High (40%+)")))</f>
        <v>Medium (20-39%)</v>
      </c>
      <c r="R614" s="0" t="str">
        <f aca="false">INDEX('Lookup Tables'!$B$2:$B$5,MATCH(F614,'Lookup Tables'!$A$2:$A$5,0))</f>
        <v>Manager B</v>
      </c>
    </row>
    <row r="615" customFormat="false" ht="15" hidden="false" customHeight="false" outlineLevel="0" collapsed="false">
      <c r="A615" s="0" t="s">
        <v>926</v>
      </c>
      <c r="B615" s="13" t="n">
        <v>42989</v>
      </c>
      <c r="C615" s="13" t="n">
        <v>42991</v>
      </c>
      <c r="D615" s="14" t="s">
        <v>52</v>
      </c>
      <c r="E615" s="14" t="s">
        <v>62</v>
      </c>
      <c r="F615" s="14" t="s">
        <v>117</v>
      </c>
      <c r="G615" s="14" t="s">
        <v>118</v>
      </c>
      <c r="H615" s="14" t="s">
        <v>80</v>
      </c>
      <c r="I615" s="14" t="s">
        <v>81</v>
      </c>
      <c r="J615" s="14" t="s">
        <v>928</v>
      </c>
      <c r="K615" s="15" t="n">
        <v>728.946</v>
      </c>
      <c r="L615" s="0" t="n">
        <v>9</v>
      </c>
      <c r="M615" s="16" t="n">
        <v>0.4</v>
      </c>
      <c r="N615" s="17" t="n">
        <v>-157.9383</v>
      </c>
      <c r="O615" s="0" t="str">
        <f aca="false">TEXT(B615,"YYYY-MM")</f>
        <v>2017-09</v>
      </c>
      <c r="P615" s="18" t="n">
        <f aca="false">IFERROR(N615/K615,0)</f>
        <v>-0.216666666666667</v>
      </c>
      <c r="Q615" s="0" t="str">
        <f aca="false">IF(M615=0,"No Discount",IF(M615&lt;0.2,"Low (1-19%)",IF(M615&lt;0.4,"Medium (20-39%)","High (40%+)")))</f>
        <v>High (40%+)</v>
      </c>
      <c r="R615" s="0" t="str">
        <f aca="false">INDEX('Lookup Tables'!$B$2:$B$5,MATCH(F615,'Lookup Tables'!$A$2:$A$5,0))</f>
        <v>Manager B</v>
      </c>
    </row>
    <row r="616" customFormat="false" ht="15" hidden="false" customHeight="false" outlineLevel="0" collapsed="false">
      <c r="A616" s="0" t="s">
        <v>929</v>
      </c>
      <c r="B616" s="13" t="n">
        <v>43418</v>
      </c>
      <c r="C616" s="13" t="n">
        <v>43421</v>
      </c>
      <c r="D616" s="14" t="s">
        <v>52</v>
      </c>
      <c r="E616" s="14" t="s">
        <v>53</v>
      </c>
      <c r="F616" s="14" t="s">
        <v>117</v>
      </c>
      <c r="G616" s="14" t="s">
        <v>269</v>
      </c>
      <c r="H616" s="14" t="s">
        <v>80</v>
      </c>
      <c r="I616" s="14" t="s">
        <v>81</v>
      </c>
      <c r="J616" s="14" t="s">
        <v>447</v>
      </c>
      <c r="K616" s="15" t="n">
        <v>119.94</v>
      </c>
      <c r="L616" s="0" t="n">
        <v>10</v>
      </c>
      <c r="M616" s="16" t="n">
        <v>0.4</v>
      </c>
      <c r="N616" s="17" t="n">
        <v>15.992</v>
      </c>
      <c r="O616" s="0" t="str">
        <f aca="false">TEXT(B616,"YYYY-MM")</f>
        <v>2018-11</v>
      </c>
      <c r="P616" s="18" t="n">
        <f aca="false">IFERROR(N616/K616,0)</f>
        <v>0.133333333333333</v>
      </c>
      <c r="Q616" s="0" t="str">
        <f aca="false">IF(M616=0,"No Discount",IF(M616&lt;0.2,"Low (1-19%)",IF(M616&lt;0.4,"Medium (20-39%)","High (40%+)")))</f>
        <v>High (40%+)</v>
      </c>
      <c r="R616" s="0" t="str">
        <f aca="false">INDEX('Lookup Tables'!$B$2:$B$5,MATCH(F616,'Lookup Tables'!$A$2:$A$5,0))</f>
        <v>Manager B</v>
      </c>
    </row>
    <row r="617" customFormat="false" ht="15" hidden="false" customHeight="false" outlineLevel="0" collapsed="false">
      <c r="A617" s="0" t="s">
        <v>929</v>
      </c>
      <c r="B617" s="13" t="n">
        <v>43418</v>
      </c>
      <c r="C617" s="13" t="n">
        <v>43421</v>
      </c>
      <c r="D617" s="14" t="s">
        <v>52</v>
      </c>
      <c r="E617" s="14" t="s">
        <v>53</v>
      </c>
      <c r="F617" s="14" t="s">
        <v>117</v>
      </c>
      <c r="G617" s="14" t="s">
        <v>269</v>
      </c>
      <c r="H617" s="14" t="s">
        <v>65</v>
      </c>
      <c r="I617" s="14" t="s">
        <v>83</v>
      </c>
      <c r="J617" s="14" t="s">
        <v>930</v>
      </c>
      <c r="K617" s="15" t="n">
        <v>3.648</v>
      </c>
      <c r="L617" s="0" t="n">
        <v>2</v>
      </c>
      <c r="M617" s="16" t="n">
        <v>0.7</v>
      </c>
      <c r="N617" s="17" t="n">
        <v>-2.7968</v>
      </c>
      <c r="O617" s="0" t="str">
        <f aca="false">TEXT(B617,"YYYY-MM")</f>
        <v>2018-11</v>
      </c>
      <c r="P617" s="18" t="n">
        <f aca="false">IFERROR(N617/K617,0)</f>
        <v>-0.766666666666667</v>
      </c>
      <c r="Q617" s="0" t="str">
        <f aca="false">IF(M617=0,"No Discount",IF(M617&lt;0.2,"Low (1-19%)",IF(M617&lt;0.4,"Medium (20-39%)","High (40%+)")))</f>
        <v>High (40%+)</v>
      </c>
      <c r="R617" s="0" t="str">
        <f aca="false">INDEX('Lookup Tables'!$B$2:$B$5,MATCH(F617,'Lookup Tables'!$A$2:$A$5,0))</f>
        <v>Manager B</v>
      </c>
    </row>
    <row r="618" customFormat="false" ht="15" hidden="false" customHeight="false" outlineLevel="0" collapsed="false">
      <c r="A618" s="0" t="s">
        <v>931</v>
      </c>
      <c r="B618" s="13" t="n">
        <v>43330</v>
      </c>
      <c r="C618" s="13" t="n">
        <v>43335</v>
      </c>
      <c r="D618" s="14" t="s">
        <v>52</v>
      </c>
      <c r="E618" s="14" t="s">
        <v>62</v>
      </c>
      <c r="F618" s="14" t="s">
        <v>117</v>
      </c>
      <c r="G618" s="14" t="s">
        <v>170</v>
      </c>
      <c r="H618" s="14" t="s">
        <v>56</v>
      </c>
      <c r="I618" s="14" t="s">
        <v>76</v>
      </c>
      <c r="J618" s="14" t="s">
        <v>932</v>
      </c>
      <c r="K618" s="15" t="n">
        <v>40.48</v>
      </c>
      <c r="L618" s="0" t="n">
        <v>2</v>
      </c>
      <c r="M618" s="16" t="n">
        <v>0</v>
      </c>
      <c r="N618" s="17" t="n">
        <v>15.7872</v>
      </c>
      <c r="O618" s="0" t="str">
        <f aca="false">TEXT(B618,"YYYY-MM")</f>
        <v>2018-08</v>
      </c>
      <c r="P618" s="18" t="n">
        <f aca="false">IFERROR(N618/K618,0)</f>
        <v>0.39</v>
      </c>
      <c r="Q618" s="0" t="str">
        <f aca="false">IF(M618=0,"No Discount",IF(M618&lt;0.2,"Low (1-19%)",IF(M618&lt;0.4,"Medium (20-39%)","High (40%+)")))</f>
        <v>No Discount</v>
      </c>
      <c r="R618" s="0" t="str">
        <f aca="false">INDEX('Lookup Tables'!$B$2:$B$5,MATCH(F618,'Lookup Tables'!$A$2:$A$5,0))</f>
        <v>Manager B</v>
      </c>
    </row>
    <row r="619" customFormat="false" ht="15" hidden="false" customHeight="false" outlineLevel="0" collapsed="false">
      <c r="A619" s="0" t="s">
        <v>931</v>
      </c>
      <c r="B619" s="13" t="n">
        <v>43330</v>
      </c>
      <c r="C619" s="13" t="n">
        <v>43335</v>
      </c>
      <c r="D619" s="14" t="s">
        <v>52</v>
      </c>
      <c r="E619" s="14" t="s">
        <v>62</v>
      </c>
      <c r="F619" s="14" t="s">
        <v>117</v>
      </c>
      <c r="G619" s="14" t="s">
        <v>170</v>
      </c>
      <c r="H619" s="14" t="s">
        <v>56</v>
      </c>
      <c r="I619" s="14" t="s">
        <v>76</v>
      </c>
      <c r="J619" s="14" t="s">
        <v>933</v>
      </c>
      <c r="K619" s="15" t="n">
        <v>9.94</v>
      </c>
      <c r="L619" s="0" t="n">
        <v>2</v>
      </c>
      <c r="M619" s="16" t="n">
        <v>0</v>
      </c>
      <c r="N619" s="17" t="n">
        <v>3.0814</v>
      </c>
      <c r="O619" s="0" t="str">
        <f aca="false">TEXT(B619,"YYYY-MM")</f>
        <v>2018-08</v>
      </c>
      <c r="P619" s="18" t="n">
        <f aca="false">IFERROR(N619/K619,0)</f>
        <v>0.31</v>
      </c>
      <c r="Q619" s="0" t="str">
        <f aca="false">IF(M619=0,"No Discount",IF(M619&lt;0.2,"Low (1-19%)",IF(M619&lt;0.4,"Medium (20-39%)","High (40%+)")))</f>
        <v>No Discount</v>
      </c>
      <c r="R619" s="0" t="str">
        <f aca="false">INDEX('Lookup Tables'!$B$2:$B$5,MATCH(F619,'Lookup Tables'!$A$2:$A$5,0))</f>
        <v>Manager B</v>
      </c>
    </row>
    <row r="620" customFormat="false" ht="15" hidden="false" customHeight="false" outlineLevel="0" collapsed="false">
      <c r="A620" s="0" t="s">
        <v>931</v>
      </c>
      <c r="B620" s="13" t="n">
        <v>43330</v>
      </c>
      <c r="C620" s="13" t="n">
        <v>43335</v>
      </c>
      <c r="D620" s="14" t="s">
        <v>52</v>
      </c>
      <c r="E620" s="14" t="s">
        <v>62</v>
      </c>
      <c r="F620" s="14" t="s">
        <v>117</v>
      </c>
      <c r="G620" s="14" t="s">
        <v>170</v>
      </c>
      <c r="H620" s="14" t="s">
        <v>65</v>
      </c>
      <c r="I620" s="14" t="s">
        <v>83</v>
      </c>
      <c r="J620" s="14" t="s">
        <v>934</v>
      </c>
      <c r="K620" s="15" t="n">
        <v>107.424</v>
      </c>
      <c r="L620" s="0" t="n">
        <v>9</v>
      </c>
      <c r="M620" s="16" t="n">
        <v>0.2</v>
      </c>
      <c r="N620" s="17" t="n">
        <v>33.57</v>
      </c>
      <c r="O620" s="0" t="str">
        <f aca="false">TEXT(B620,"YYYY-MM")</f>
        <v>2018-08</v>
      </c>
      <c r="P620" s="18" t="n">
        <f aca="false">IFERROR(N620/K620,0)</f>
        <v>0.3125</v>
      </c>
      <c r="Q620" s="0" t="str">
        <f aca="false">IF(M620=0,"No Discount",IF(M620&lt;0.2,"Low (1-19%)",IF(M620&lt;0.4,"Medium (20-39%)","High (40%+)")))</f>
        <v>Medium (20-39%)</v>
      </c>
      <c r="R620" s="0" t="str">
        <f aca="false">INDEX('Lookup Tables'!$B$2:$B$5,MATCH(F620,'Lookup Tables'!$A$2:$A$5,0))</f>
        <v>Manager B</v>
      </c>
    </row>
    <row r="621" customFormat="false" ht="15" hidden="false" customHeight="false" outlineLevel="0" collapsed="false">
      <c r="A621" s="0" t="s">
        <v>931</v>
      </c>
      <c r="B621" s="13" t="n">
        <v>43330</v>
      </c>
      <c r="C621" s="13" t="n">
        <v>43335</v>
      </c>
      <c r="D621" s="14" t="s">
        <v>52</v>
      </c>
      <c r="E621" s="14" t="s">
        <v>62</v>
      </c>
      <c r="F621" s="14" t="s">
        <v>117</v>
      </c>
      <c r="G621" s="14" t="s">
        <v>170</v>
      </c>
      <c r="H621" s="14" t="s">
        <v>80</v>
      </c>
      <c r="I621" s="14" t="s">
        <v>81</v>
      </c>
      <c r="J621" s="14" t="s">
        <v>935</v>
      </c>
      <c r="K621" s="15" t="n">
        <v>37.91</v>
      </c>
      <c r="L621" s="0" t="n">
        <v>1</v>
      </c>
      <c r="M621" s="16" t="n">
        <v>0</v>
      </c>
      <c r="N621" s="17" t="n">
        <v>10.9939</v>
      </c>
      <c r="O621" s="0" t="str">
        <f aca="false">TEXT(B621,"YYYY-MM")</f>
        <v>2018-08</v>
      </c>
      <c r="P621" s="18" t="n">
        <f aca="false">IFERROR(N621/K621,0)</f>
        <v>0.29</v>
      </c>
      <c r="Q621" s="0" t="str">
        <f aca="false">IF(M621=0,"No Discount",IF(M621&lt;0.2,"Low (1-19%)",IF(M621&lt;0.4,"Medium (20-39%)","High (40%+)")))</f>
        <v>No Discount</v>
      </c>
      <c r="R621" s="0" t="str">
        <f aca="false">INDEX('Lookup Tables'!$B$2:$B$5,MATCH(F621,'Lookup Tables'!$A$2:$A$5,0))</f>
        <v>Manager B</v>
      </c>
    </row>
    <row r="622" customFormat="false" ht="15" hidden="false" customHeight="false" outlineLevel="0" collapsed="false">
      <c r="A622" s="0" t="s">
        <v>931</v>
      </c>
      <c r="B622" s="13" t="n">
        <v>43330</v>
      </c>
      <c r="C622" s="13" t="n">
        <v>43335</v>
      </c>
      <c r="D622" s="14" t="s">
        <v>52</v>
      </c>
      <c r="E622" s="14" t="s">
        <v>62</v>
      </c>
      <c r="F622" s="14" t="s">
        <v>117</v>
      </c>
      <c r="G622" s="14" t="s">
        <v>170</v>
      </c>
      <c r="H622" s="14" t="s">
        <v>56</v>
      </c>
      <c r="I622" s="14" t="s">
        <v>76</v>
      </c>
      <c r="J622" s="14" t="s">
        <v>315</v>
      </c>
      <c r="K622" s="15" t="n">
        <v>88.02</v>
      </c>
      <c r="L622" s="0" t="n">
        <v>3</v>
      </c>
      <c r="M622" s="16" t="n">
        <v>0</v>
      </c>
      <c r="N622" s="17" t="n">
        <v>27.2862</v>
      </c>
      <c r="O622" s="0" t="str">
        <f aca="false">TEXT(B622,"YYYY-MM")</f>
        <v>2018-08</v>
      </c>
      <c r="P622" s="18" t="n">
        <f aca="false">IFERROR(N622/K622,0)</f>
        <v>0.31</v>
      </c>
      <c r="Q622" s="0" t="str">
        <f aca="false">IF(M622=0,"No Discount",IF(M622&lt;0.2,"Low (1-19%)",IF(M622&lt;0.4,"Medium (20-39%)","High (40%+)")))</f>
        <v>No Discount</v>
      </c>
      <c r="R622" s="0" t="str">
        <f aca="false">INDEX('Lookup Tables'!$B$2:$B$5,MATCH(F622,'Lookup Tables'!$A$2:$A$5,0))</f>
        <v>Manager B</v>
      </c>
    </row>
    <row r="623" customFormat="false" ht="15" hidden="false" customHeight="false" outlineLevel="0" collapsed="false">
      <c r="A623" s="0" t="s">
        <v>936</v>
      </c>
      <c r="B623" s="13" t="n">
        <v>42364</v>
      </c>
      <c r="C623" s="13" t="n">
        <v>42369</v>
      </c>
      <c r="D623" s="14" t="s">
        <v>69</v>
      </c>
      <c r="E623" s="14" t="s">
        <v>53</v>
      </c>
      <c r="F623" s="14" t="s">
        <v>98</v>
      </c>
      <c r="G623" s="14" t="s">
        <v>146</v>
      </c>
      <c r="H623" s="14" t="s">
        <v>65</v>
      </c>
      <c r="I623" s="14" t="s">
        <v>83</v>
      </c>
      <c r="J623" s="14" t="s">
        <v>937</v>
      </c>
      <c r="K623" s="15" t="n">
        <v>8.69</v>
      </c>
      <c r="L623" s="0" t="n">
        <v>5</v>
      </c>
      <c r="M623" s="16" t="n">
        <v>0.8</v>
      </c>
      <c r="N623" s="17" t="n">
        <v>-14.773</v>
      </c>
      <c r="O623" s="0" t="str">
        <f aca="false">TEXT(B623,"YYYY-MM")</f>
        <v>2015-12</v>
      </c>
      <c r="P623" s="18" t="n">
        <f aca="false">IFERROR(N623/K623,0)</f>
        <v>-1.7</v>
      </c>
      <c r="Q623" s="0" t="str">
        <f aca="false">IF(M623=0,"No Discount",IF(M623&lt;0.2,"Low (1-19%)",IF(M623&lt;0.4,"Medium (20-39%)","High (40%+)")))</f>
        <v>High (40%+)</v>
      </c>
      <c r="R623" s="0" t="str">
        <f aca="false">INDEX('Lookup Tables'!$B$2:$B$5,MATCH(F623,'Lookup Tables'!$A$2:$A$5,0))</f>
        <v>Manager A</v>
      </c>
    </row>
    <row r="624" customFormat="false" ht="15" hidden="false" customHeight="false" outlineLevel="0" collapsed="false">
      <c r="A624" s="0" t="s">
        <v>938</v>
      </c>
      <c r="B624" s="13" t="n">
        <v>42703</v>
      </c>
      <c r="C624" s="13" t="n">
        <v>42707</v>
      </c>
      <c r="D624" s="14" t="s">
        <v>69</v>
      </c>
      <c r="E624" s="14" t="s">
        <v>62</v>
      </c>
      <c r="F624" s="14" t="s">
        <v>98</v>
      </c>
      <c r="G624" s="14" t="s">
        <v>157</v>
      </c>
      <c r="H624" s="14" t="s">
        <v>56</v>
      </c>
      <c r="I624" s="14" t="s">
        <v>59</v>
      </c>
      <c r="J624" s="14" t="s">
        <v>939</v>
      </c>
      <c r="K624" s="15" t="n">
        <v>301.96</v>
      </c>
      <c r="L624" s="0" t="n">
        <v>2</v>
      </c>
      <c r="M624" s="16" t="n">
        <v>0</v>
      </c>
      <c r="N624" s="17" t="n">
        <v>87.5684</v>
      </c>
      <c r="O624" s="0" t="str">
        <f aca="false">TEXT(B624,"YYYY-MM")</f>
        <v>2016-11</v>
      </c>
      <c r="P624" s="18" t="n">
        <f aca="false">IFERROR(N624/K624,0)</f>
        <v>0.29</v>
      </c>
      <c r="Q624" s="0" t="str">
        <f aca="false">IF(M624=0,"No Discount",IF(M624&lt;0.2,"Low (1-19%)",IF(M624&lt;0.4,"Medium (20-39%)","High (40%+)")))</f>
        <v>No Discount</v>
      </c>
      <c r="R624" s="0" t="str">
        <f aca="false">INDEX('Lookup Tables'!$B$2:$B$5,MATCH(F624,'Lookup Tables'!$A$2:$A$5,0))</f>
        <v>Manager A</v>
      </c>
    </row>
    <row r="625" customFormat="false" ht="15" hidden="false" customHeight="false" outlineLevel="0" collapsed="false">
      <c r="A625" s="0" t="s">
        <v>938</v>
      </c>
      <c r="B625" s="13" t="n">
        <v>42703</v>
      </c>
      <c r="C625" s="13" t="n">
        <v>42707</v>
      </c>
      <c r="D625" s="14" t="s">
        <v>69</v>
      </c>
      <c r="E625" s="14" t="s">
        <v>62</v>
      </c>
      <c r="F625" s="14" t="s">
        <v>98</v>
      </c>
      <c r="G625" s="14" t="s">
        <v>157</v>
      </c>
      <c r="H625" s="14" t="s">
        <v>65</v>
      </c>
      <c r="I625" s="14" t="s">
        <v>85</v>
      </c>
      <c r="J625" s="14" t="s">
        <v>940</v>
      </c>
      <c r="K625" s="15" t="n">
        <v>555.21</v>
      </c>
      <c r="L625" s="0" t="n">
        <v>5</v>
      </c>
      <c r="M625" s="16" t="n">
        <v>0.1</v>
      </c>
      <c r="N625" s="17" t="n">
        <v>178.901</v>
      </c>
      <c r="O625" s="0" t="str">
        <f aca="false">TEXT(B625,"YYYY-MM")</f>
        <v>2016-11</v>
      </c>
      <c r="P625" s="18" t="n">
        <f aca="false">IFERROR(N625/K625,0)</f>
        <v>0.322222222222222</v>
      </c>
      <c r="Q625" s="0" t="str">
        <f aca="false">IF(M625=0,"No Discount",IF(M625&lt;0.2,"Low (1-19%)",IF(M625&lt;0.4,"Medium (20-39%)","High (40%+)")))</f>
        <v>Low (1-19%)</v>
      </c>
      <c r="R625" s="0" t="str">
        <f aca="false">INDEX('Lookup Tables'!$B$2:$B$5,MATCH(F625,'Lookup Tables'!$A$2:$A$5,0))</f>
        <v>Manager A</v>
      </c>
    </row>
    <row r="626" customFormat="false" ht="15" hidden="false" customHeight="false" outlineLevel="0" collapsed="false">
      <c r="A626" s="0" t="s">
        <v>938</v>
      </c>
      <c r="B626" s="13" t="n">
        <v>42703</v>
      </c>
      <c r="C626" s="13" t="n">
        <v>42707</v>
      </c>
      <c r="D626" s="14" t="s">
        <v>69</v>
      </c>
      <c r="E626" s="14" t="s">
        <v>62</v>
      </c>
      <c r="F626" s="14" t="s">
        <v>98</v>
      </c>
      <c r="G626" s="14" t="s">
        <v>157</v>
      </c>
      <c r="H626" s="14" t="s">
        <v>65</v>
      </c>
      <c r="I626" s="14" t="s">
        <v>73</v>
      </c>
      <c r="J626" s="14" t="s">
        <v>941</v>
      </c>
      <c r="K626" s="15" t="n">
        <v>523.48</v>
      </c>
      <c r="L626" s="0" t="n">
        <v>4</v>
      </c>
      <c r="M626" s="16" t="n">
        <v>0</v>
      </c>
      <c r="N626" s="17" t="n">
        <v>130.87</v>
      </c>
      <c r="O626" s="0" t="str">
        <f aca="false">TEXT(B626,"YYYY-MM")</f>
        <v>2016-11</v>
      </c>
      <c r="P626" s="18" t="n">
        <f aca="false">IFERROR(N626/K626,0)</f>
        <v>0.25</v>
      </c>
      <c r="Q626" s="0" t="str">
        <f aca="false">IF(M626=0,"No Discount",IF(M626&lt;0.2,"Low (1-19%)",IF(M626&lt;0.4,"Medium (20-39%)","High (40%+)")))</f>
        <v>No Discount</v>
      </c>
      <c r="R626" s="0" t="str">
        <f aca="false">INDEX('Lookup Tables'!$B$2:$B$5,MATCH(F626,'Lookup Tables'!$A$2:$A$5,0))</f>
        <v>Manager A</v>
      </c>
    </row>
    <row r="627" customFormat="false" ht="15" hidden="false" customHeight="false" outlineLevel="0" collapsed="false">
      <c r="A627" s="0" t="s">
        <v>938</v>
      </c>
      <c r="B627" s="13" t="n">
        <v>42703</v>
      </c>
      <c r="C627" s="13" t="n">
        <v>42707</v>
      </c>
      <c r="D627" s="14" t="s">
        <v>69</v>
      </c>
      <c r="E627" s="14" t="s">
        <v>62</v>
      </c>
      <c r="F627" s="14" t="s">
        <v>98</v>
      </c>
      <c r="G627" s="14" t="s">
        <v>157</v>
      </c>
      <c r="H627" s="14" t="s">
        <v>65</v>
      </c>
      <c r="I627" s="14" t="s">
        <v>78</v>
      </c>
      <c r="J627" s="14" t="s">
        <v>131</v>
      </c>
      <c r="K627" s="15" t="n">
        <v>161.82</v>
      </c>
      <c r="L627" s="0" t="n">
        <v>9</v>
      </c>
      <c r="M627" s="16" t="n">
        <v>0</v>
      </c>
      <c r="N627" s="17" t="n">
        <v>46.9278</v>
      </c>
      <c r="O627" s="0" t="str">
        <f aca="false">TEXT(B627,"YYYY-MM")</f>
        <v>2016-11</v>
      </c>
      <c r="P627" s="18" t="n">
        <f aca="false">IFERROR(N627/K627,0)</f>
        <v>0.29</v>
      </c>
      <c r="Q627" s="0" t="str">
        <f aca="false">IF(M627=0,"No Discount",IF(M627&lt;0.2,"Low (1-19%)",IF(M627&lt;0.4,"Medium (20-39%)","High (40%+)")))</f>
        <v>No Discount</v>
      </c>
      <c r="R627" s="0" t="str">
        <f aca="false">INDEX('Lookup Tables'!$B$2:$B$5,MATCH(F627,'Lookup Tables'!$A$2:$A$5,0))</f>
        <v>Manager A</v>
      </c>
    </row>
    <row r="628" customFormat="false" ht="15" hidden="false" customHeight="false" outlineLevel="0" collapsed="false">
      <c r="A628" s="0" t="s">
        <v>942</v>
      </c>
      <c r="B628" s="13" t="n">
        <v>43358</v>
      </c>
      <c r="C628" s="13" t="n">
        <v>43362</v>
      </c>
      <c r="D628" s="14" t="s">
        <v>69</v>
      </c>
      <c r="E628" s="14" t="s">
        <v>97</v>
      </c>
      <c r="F628" s="14" t="s">
        <v>117</v>
      </c>
      <c r="G628" s="14" t="s">
        <v>170</v>
      </c>
      <c r="H628" s="14" t="s">
        <v>56</v>
      </c>
      <c r="I628" s="14" t="s">
        <v>76</v>
      </c>
      <c r="J628" s="14" t="s">
        <v>943</v>
      </c>
      <c r="K628" s="15" t="n">
        <v>35.56</v>
      </c>
      <c r="L628" s="0" t="n">
        <v>7</v>
      </c>
      <c r="M628" s="16" t="n">
        <v>0</v>
      </c>
      <c r="N628" s="17" t="n">
        <v>12.0904</v>
      </c>
      <c r="O628" s="0" t="str">
        <f aca="false">TEXT(B628,"YYYY-MM")</f>
        <v>2018-09</v>
      </c>
      <c r="P628" s="18" t="n">
        <f aca="false">IFERROR(N628/K628,0)</f>
        <v>0.34</v>
      </c>
      <c r="Q628" s="0" t="str">
        <f aca="false">IF(M628=0,"No Discount",IF(M628&lt;0.2,"Low (1-19%)",IF(M628&lt;0.4,"Medium (20-39%)","High (40%+)")))</f>
        <v>No Discount</v>
      </c>
      <c r="R628" s="0" t="str">
        <f aca="false">INDEX('Lookup Tables'!$B$2:$B$5,MATCH(F628,'Lookup Tables'!$A$2:$A$5,0))</f>
        <v>Manager B</v>
      </c>
    </row>
    <row r="629" customFormat="false" ht="15" hidden="false" customHeight="false" outlineLevel="0" collapsed="false">
      <c r="A629" s="0" t="s">
        <v>944</v>
      </c>
      <c r="B629" s="13" t="n">
        <v>43239</v>
      </c>
      <c r="C629" s="13" t="n">
        <v>43243</v>
      </c>
      <c r="D629" s="14" t="s">
        <v>69</v>
      </c>
      <c r="E629" s="14" t="s">
        <v>53</v>
      </c>
      <c r="F629" s="14" t="s">
        <v>63</v>
      </c>
      <c r="G629" s="14" t="s">
        <v>94</v>
      </c>
      <c r="H629" s="14" t="s">
        <v>65</v>
      </c>
      <c r="I629" s="14" t="s">
        <v>85</v>
      </c>
      <c r="J629" s="14" t="s">
        <v>945</v>
      </c>
      <c r="K629" s="15" t="n">
        <v>97.16</v>
      </c>
      <c r="L629" s="0" t="n">
        <v>2</v>
      </c>
      <c r="M629" s="16" t="n">
        <v>0</v>
      </c>
      <c r="N629" s="17" t="n">
        <v>28.1764</v>
      </c>
      <c r="O629" s="0" t="str">
        <f aca="false">TEXT(B629,"YYYY-MM")</f>
        <v>2018-05</v>
      </c>
      <c r="P629" s="18" t="n">
        <f aca="false">IFERROR(N629/K629,0)</f>
        <v>0.29</v>
      </c>
      <c r="Q629" s="0" t="str">
        <f aca="false">IF(M629=0,"No Discount",IF(M629&lt;0.2,"Low (1-19%)",IF(M629&lt;0.4,"Medium (20-39%)","High (40%+)")))</f>
        <v>No Discount</v>
      </c>
      <c r="R629" s="0" t="str">
        <f aca="false">INDEX('Lookup Tables'!$B$2:$B$5,MATCH(F629,'Lookup Tables'!$A$2:$A$5,0))</f>
        <v>Manager D</v>
      </c>
    </row>
    <row r="630" customFormat="false" ht="15" hidden="false" customHeight="false" outlineLevel="0" collapsed="false">
      <c r="A630" s="0" t="s">
        <v>946</v>
      </c>
      <c r="B630" s="13" t="n">
        <v>43451</v>
      </c>
      <c r="C630" s="13" t="n">
        <v>43455</v>
      </c>
      <c r="D630" s="14" t="s">
        <v>69</v>
      </c>
      <c r="E630" s="14" t="s">
        <v>53</v>
      </c>
      <c r="F630" s="14" t="s">
        <v>63</v>
      </c>
      <c r="G630" s="14" t="s">
        <v>64</v>
      </c>
      <c r="H630" s="14" t="s">
        <v>65</v>
      </c>
      <c r="I630" s="14" t="s">
        <v>83</v>
      </c>
      <c r="J630" s="14" t="s">
        <v>947</v>
      </c>
      <c r="K630" s="15" t="n">
        <v>15.24</v>
      </c>
      <c r="L630" s="0" t="n">
        <v>5</v>
      </c>
      <c r="M630" s="16" t="n">
        <v>0.2</v>
      </c>
      <c r="N630" s="17" t="n">
        <v>5.1435</v>
      </c>
      <c r="O630" s="0" t="str">
        <f aca="false">TEXT(B630,"YYYY-MM")</f>
        <v>2018-12</v>
      </c>
      <c r="P630" s="18" t="n">
        <f aca="false">IFERROR(N630/K630,0)</f>
        <v>0.3375</v>
      </c>
      <c r="Q630" s="0" t="str">
        <f aca="false">IF(M630=0,"No Discount",IF(M630&lt;0.2,"Low (1-19%)",IF(M630&lt;0.4,"Medium (20-39%)","High (40%+)")))</f>
        <v>Medium (20-39%)</v>
      </c>
      <c r="R630" s="0" t="str">
        <f aca="false">INDEX('Lookup Tables'!$B$2:$B$5,MATCH(F630,'Lookup Tables'!$A$2:$A$5,0))</f>
        <v>Manager D</v>
      </c>
    </row>
    <row r="631" customFormat="false" ht="15" hidden="false" customHeight="false" outlineLevel="0" collapsed="false">
      <c r="A631" s="0" t="s">
        <v>946</v>
      </c>
      <c r="B631" s="13" t="n">
        <v>43451</v>
      </c>
      <c r="C631" s="13" t="n">
        <v>43455</v>
      </c>
      <c r="D631" s="14" t="s">
        <v>69</v>
      </c>
      <c r="E631" s="14" t="s">
        <v>53</v>
      </c>
      <c r="F631" s="14" t="s">
        <v>63</v>
      </c>
      <c r="G631" s="14" t="s">
        <v>64</v>
      </c>
      <c r="H631" s="14" t="s">
        <v>65</v>
      </c>
      <c r="I631" s="14" t="s">
        <v>91</v>
      </c>
      <c r="J631" s="14" t="s">
        <v>490</v>
      </c>
      <c r="K631" s="15" t="n">
        <v>13.23</v>
      </c>
      <c r="L631" s="0" t="n">
        <v>3</v>
      </c>
      <c r="M631" s="16" t="n">
        <v>0</v>
      </c>
      <c r="N631" s="17" t="n">
        <v>6.0858</v>
      </c>
      <c r="O631" s="0" t="str">
        <f aca="false">TEXT(B631,"YYYY-MM")</f>
        <v>2018-12</v>
      </c>
      <c r="P631" s="18" t="n">
        <f aca="false">IFERROR(N631/K631,0)</f>
        <v>0.46</v>
      </c>
      <c r="Q631" s="0" t="str">
        <f aca="false">IF(M631=0,"No Discount",IF(M631&lt;0.2,"Low (1-19%)",IF(M631&lt;0.4,"Medium (20-39%)","High (40%+)")))</f>
        <v>No Discount</v>
      </c>
      <c r="R631" s="0" t="str">
        <f aca="false">INDEX('Lookup Tables'!$B$2:$B$5,MATCH(F631,'Lookup Tables'!$A$2:$A$5,0))</f>
        <v>Manager D</v>
      </c>
    </row>
    <row r="632" customFormat="false" ht="15" hidden="false" customHeight="false" outlineLevel="0" collapsed="false">
      <c r="A632" s="0" t="s">
        <v>948</v>
      </c>
      <c r="B632" s="13" t="n">
        <v>43080</v>
      </c>
      <c r="C632" s="13" t="n">
        <v>43082</v>
      </c>
      <c r="D632" s="14" t="s">
        <v>52</v>
      </c>
      <c r="E632" s="14" t="s">
        <v>53</v>
      </c>
      <c r="F632" s="14" t="s">
        <v>63</v>
      </c>
      <c r="G632" s="14" t="s">
        <v>252</v>
      </c>
      <c r="H632" s="14" t="s">
        <v>65</v>
      </c>
      <c r="I632" s="14" t="s">
        <v>73</v>
      </c>
      <c r="J632" s="14" t="s">
        <v>949</v>
      </c>
      <c r="K632" s="15" t="n">
        <v>243.384</v>
      </c>
      <c r="L632" s="0" t="n">
        <v>3</v>
      </c>
      <c r="M632" s="16" t="n">
        <v>0.2</v>
      </c>
      <c r="N632" s="17" t="n">
        <v>-51.7191</v>
      </c>
      <c r="O632" s="0" t="str">
        <f aca="false">TEXT(B632,"YYYY-MM")</f>
        <v>2017-12</v>
      </c>
      <c r="P632" s="18" t="n">
        <f aca="false">IFERROR(N632/K632,0)</f>
        <v>-0.2125</v>
      </c>
      <c r="Q632" s="0" t="str">
        <f aca="false">IF(M632=0,"No Discount",IF(M632&lt;0.2,"Low (1-19%)",IF(M632&lt;0.4,"Medium (20-39%)","High (40%+)")))</f>
        <v>Medium (20-39%)</v>
      </c>
      <c r="R632" s="0" t="str">
        <f aca="false">INDEX('Lookup Tables'!$B$2:$B$5,MATCH(F632,'Lookup Tables'!$A$2:$A$5,0))</f>
        <v>Manager D</v>
      </c>
    </row>
    <row r="633" customFormat="false" ht="15" hidden="false" customHeight="false" outlineLevel="0" collapsed="false">
      <c r="A633" s="0" t="s">
        <v>948</v>
      </c>
      <c r="B633" s="13" t="n">
        <v>43080</v>
      </c>
      <c r="C633" s="13" t="n">
        <v>43082</v>
      </c>
      <c r="D633" s="14" t="s">
        <v>52</v>
      </c>
      <c r="E633" s="14" t="s">
        <v>53</v>
      </c>
      <c r="F633" s="14" t="s">
        <v>63</v>
      </c>
      <c r="G633" s="14" t="s">
        <v>252</v>
      </c>
      <c r="H633" s="14" t="s">
        <v>80</v>
      </c>
      <c r="I633" s="14" t="s">
        <v>123</v>
      </c>
      <c r="J633" s="14" t="s">
        <v>950</v>
      </c>
      <c r="K633" s="15" t="n">
        <v>119.8</v>
      </c>
      <c r="L633" s="0" t="n">
        <v>5</v>
      </c>
      <c r="M633" s="16" t="n">
        <v>0.2</v>
      </c>
      <c r="N633" s="17" t="n">
        <v>29.95</v>
      </c>
      <c r="O633" s="0" t="str">
        <f aca="false">TEXT(B633,"YYYY-MM")</f>
        <v>2017-12</v>
      </c>
      <c r="P633" s="18" t="n">
        <f aca="false">IFERROR(N633/K633,0)</f>
        <v>0.25</v>
      </c>
      <c r="Q633" s="0" t="str">
        <f aca="false">IF(M633=0,"No Discount",IF(M633&lt;0.2,"Low (1-19%)",IF(M633&lt;0.4,"Medium (20-39%)","High (40%+)")))</f>
        <v>Medium (20-39%)</v>
      </c>
      <c r="R633" s="0" t="str">
        <f aca="false">INDEX('Lookup Tables'!$B$2:$B$5,MATCH(F633,'Lookup Tables'!$A$2:$A$5,0))</f>
        <v>Manager D</v>
      </c>
    </row>
    <row r="634" customFormat="false" ht="15" hidden="false" customHeight="false" outlineLevel="0" collapsed="false">
      <c r="A634" s="0" t="s">
        <v>948</v>
      </c>
      <c r="B634" s="13" t="n">
        <v>43080</v>
      </c>
      <c r="C634" s="13" t="n">
        <v>43082</v>
      </c>
      <c r="D634" s="14" t="s">
        <v>52</v>
      </c>
      <c r="E634" s="14" t="s">
        <v>53</v>
      </c>
      <c r="F634" s="14" t="s">
        <v>63</v>
      </c>
      <c r="G634" s="14" t="s">
        <v>252</v>
      </c>
      <c r="H634" s="14" t="s">
        <v>80</v>
      </c>
      <c r="I634" s="14" t="s">
        <v>81</v>
      </c>
      <c r="J634" s="14" t="s">
        <v>951</v>
      </c>
      <c r="K634" s="15" t="n">
        <v>300.768</v>
      </c>
      <c r="L634" s="0" t="n">
        <v>4</v>
      </c>
      <c r="M634" s="16" t="n">
        <v>0.2</v>
      </c>
      <c r="N634" s="17" t="n">
        <v>30.0768</v>
      </c>
      <c r="O634" s="0" t="str">
        <f aca="false">TEXT(B634,"YYYY-MM")</f>
        <v>2017-12</v>
      </c>
      <c r="P634" s="18" t="n">
        <f aca="false">IFERROR(N634/K634,0)</f>
        <v>0.1</v>
      </c>
      <c r="Q634" s="0" t="str">
        <f aca="false">IF(M634=0,"No Discount",IF(M634&lt;0.2,"Low (1-19%)",IF(M634&lt;0.4,"Medium (20-39%)","High (40%+)")))</f>
        <v>Medium (20-39%)</v>
      </c>
      <c r="R634" s="0" t="str">
        <f aca="false">INDEX('Lookup Tables'!$B$2:$B$5,MATCH(F634,'Lookup Tables'!$A$2:$A$5,0))</f>
        <v>Manager D</v>
      </c>
    </row>
    <row r="635" customFormat="false" ht="15" hidden="false" customHeight="false" outlineLevel="0" collapsed="false">
      <c r="A635" s="0" t="s">
        <v>952</v>
      </c>
      <c r="B635" s="13" t="n">
        <v>43367</v>
      </c>
      <c r="C635" s="13" t="n">
        <v>43369</v>
      </c>
      <c r="D635" s="14" t="s">
        <v>52</v>
      </c>
      <c r="E635" s="14" t="s">
        <v>53</v>
      </c>
      <c r="F635" s="14" t="s">
        <v>54</v>
      </c>
      <c r="G635" s="14" t="s">
        <v>70</v>
      </c>
      <c r="H635" s="14" t="s">
        <v>80</v>
      </c>
      <c r="I635" s="14" t="s">
        <v>123</v>
      </c>
      <c r="J635" s="14" t="s">
        <v>953</v>
      </c>
      <c r="K635" s="15" t="n">
        <v>17.88</v>
      </c>
      <c r="L635" s="0" t="n">
        <v>3</v>
      </c>
      <c r="M635" s="16" t="n">
        <v>0.2</v>
      </c>
      <c r="N635" s="17" t="n">
        <v>2.4585</v>
      </c>
      <c r="O635" s="0" t="str">
        <f aca="false">TEXT(B635,"YYYY-MM")</f>
        <v>2018-09</v>
      </c>
      <c r="P635" s="18" t="n">
        <f aca="false">IFERROR(N635/K635,0)</f>
        <v>0.1375</v>
      </c>
      <c r="Q635" s="0" t="str">
        <f aca="false">IF(M635=0,"No Discount",IF(M635&lt;0.2,"Low (1-19%)",IF(M635&lt;0.4,"Medium (20-39%)","High (40%+)")))</f>
        <v>Medium (20-39%)</v>
      </c>
      <c r="R635" s="0" t="str">
        <f aca="false">INDEX('Lookup Tables'!$B$2:$B$5,MATCH(F635,'Lookup Tables'!$A$2:$A$5,0))</f>
        <v>Manager C</v>
      </c>
    </row>
    <row r="636" customFormat="false" ht="15" hidden="false" customHeight="false" outlineLevel="0" collapsed="false">
      <c r="A636" s="0" t="s">
        <v>952</v>
      </c>
      <c r="B636" s="13" t="n">
        <v>43367</v>
      </c>
      <c r="C636" s="13" t="n">
        <v>43369</v>
      </c>
      <c r="D636" s="14" t="s">
        <v>52</v>
      </c>
      <c r="E636" s="14" t="s">
        <v>53</v>
      </c>
      <c r="F636" s="14" t="s">
        <v>54</v>
      </c>
      <c r="G636" s="14" t="s">
        <v>70</v>
      </c>
      <c r="H636" s="14" t="s">
        <v>65</v>
      </c>
      <c r="I636" s="14" t="s">
        <v>66</v>
      </c>
      <c r="J636" s="14" t="s">
        <v>903</v>
      </c>
      <c r="K636" s="15" t="n">
        <v>235.944</v>
      </c>
      <c r="L636" s="0" t="n">
        <v>3</v>
      </c>
      <c r="M636" s="16" t="n">
        <v>0.2</v>
      </c>
      <c r="N636" s="17" t="n">
        <v>85.5297</v>
      </c>
      <c r="O636" s="0" t="str">
        <f aca="false">TEXT(B636,"YYYY-MM")</f>
        <v>2018-09</v>
      </c>
      <c r="P636" s="18" t="n">
        <f aca="false">IFERROR(N636/K636,0)</f>
        <v>0.3625</v>
      </c>
      <c r="Q636" s="0" t="str">
        <f aca="false">IF(M636=0,"No Discount",IF(M636&lt;0.2,"Low (1-19%)",IF(M636&lt;0.4,"Medium (20-39%)","High (40%+)")))</f>
        <v>Medium (20-39%)</v>
      </c>
      <c r="R636" s="0" t="str">
        <f aca="false">INDEX('Lookup Tables'!$B$2:$B$5,MATCH(F636,'Lookup Tables'!$A$2:$A$5,0))</f>
        <v>Manager C</v>
      </c>
    </row>
    <row r="637" customFormat="false" ht="15" hidden="false" customHeight="false" outlineLevel="0" collapsed="false">
      <c r="A637" s="0" t="s">
        <v>954</v>
      </c>
      <c r="B637" s="13" t="n">
        <v>42647</v>
      </c>
      <c r="C637" s="13" t="n">
        <v>42652</v>
      </c>
      <c r="D637" s="14" t="s">
        <v>52</v>
      </c>
      <c r="E637" s="14" t="s">
        <v>62</v>
      </c>
      <c r="F637" s="14" t="s">
        <v>54</v>
      </c>
      <c r="G637" s="14" t="s">
        <v>597</v>
      </c>
      <c r="H637" s="14" t="s">
        <v>56</v>
      </c>
      <c r="I637" s="14" t="s">
        <v>59</v>
      </c>
      <c r="J637" s="14" t="s">
        <v>955</v>
      </c>
      <c r="K637" s="15" t="n">
        <v>392.94</v>
      </c>
      <c r="L637" s="0" t="n">
        <v>3</v>
      </c>
      <c r="M637" s="16" t="n">
        <v>0</v>
      </c>
      <c r="N637" s="17" t="n">
        <v>43.2234</v>
      </c>
      <c r="O637" s="0" t="str">
        <f aca="false">TEXT(B637,"YYYY-MM")</f>
        <v>2016-10</v>
      </c>
      <c r="P637" s="18" t="n">
        <f aca="false">IFERROR(N637/K637,0)</f>
        <v>0.11</v>
      </c>
      <c r="Q637" s="0" t="str">
        <f aca="false">IF(M637=0,"No Discount",IF(M637&lt;0.2,"Low (1-19%)",IF(M637&lt;0.4,"Medium (20-39%)","High (40%+)")))</f>
        <v>No Discount</v>
      </c>
      <c r="R637" s="0" t="str">
        <f aca="false">INDEX('Lookup Tables'!$B$2:$B$5,MATCH(F637,'Lookup Tables'!$A$2:$A$5,0))</f>
        <v>Manager C</v>
      </c>
    </row>
    <row r="638" customFormat="false" ht="15" hidden="false" customHeight="false" outlineLevel="0" collapsed="false">
      <c r="A638" s="0" t="s">
        <v>956</v>
      </c>
      <c r="B638" s="13" t="n">
        <v>42962</v>
      </c>
      <c r="C638" s="13" t="n">
        <v>42968</v>
      </c>
      <c r="D638" s="14" t="s">
        <v>69</v>
      </c>
      <c r="E638" s="14" t="s">
        <v>53</v>
      </c>
      <c r="F638" s="14" t="s">
        <v>63</v>
      </c>
      <c r="G638" s="14" t="s">
        <v>252</v>
      </c>
      <c r="H638" s="14" t="s">
        <v>65</v>
      </c>
      <c r="I638" s="14" t="s">
        <v>83</v>
      </c>
      <c r="J638" s="14" t="s">
        <v>957</v>
      </c>
      <c r="K638" s="15" t="n">
        <v>18.882</v>
      </c>
      <c r="L638" s="0" t="n">
        <v>3</v>
      </c>
      <c r="M638" s="16" t="n">
        <v>0.7</v>
      </c>
      <c r="N638" s="17" t="n">
        <v>-13.8468</v>
      </c>
      <c r="O638" s="0" t="str">
        <f aca="false">TEXT(B638,"YYYY-MM")</f>
        <v>2017-08</v>
      </c>
      <c r="P638" s="18" t="n">
        <f aca="false">IFERROR(N638/K638,0)</f>
        <v>-0.733333333333333</v>
      </c>
      <c r="Q638" s="0" t="str">
        <f aca="false">IF(M638=0,"No Discount",IF(M638&lt;0.2,"Low (1-19%)",IF(M638&lt;0.4,"Medium (20-39%)","High (40%+)")))</f>
        <v>High (40%+)</v>
      </c>
      <c r="R638" s="0" t="str">
        <f aca="false">INDEX('Lookup Tables'!$B$2:$B$5,MATCH(F638,'Lookup Tables'!$A$2:$A$5,0))</f>
        <v>Manager D</v>
      </c>
    </row>
    <row r="639" customFormat="false" ht="15" hidden="false" customHeight="false" outlineLevel="0" collapsed="false">
      <c r="A639" s="0" t="s">
        <v>956</v>
      </c>
      <c r="B639" s="13" t="n">
        <v>42962</v>
      </c>
      <c r="C639" s="13" t="n">
        <v>42968</v>
      </c>
      <c r="D639" s="14" t="s">
        <v>69</v>
      </c>
      <c r="E639" s="14" t="s">
        <v>53</v>
      </c>
      <c r="F639" s="14" t="s">
        <v>63</v>
      </c>
      <c r="G639" s="14" t="s">
        <v>252</v>
      </c>
      <c r="H639" s="14" t="s">
        <v>65</v>
      </c>
      <c r="I639" s="14" t="s">
        <v>85</v>
      </c>
      <c r="J639" s="14" t="s">
        <v>958</v>
      </c>
      <c r="K639" s="15" t="n">
        <v>122.328</v>
      </c>
      <c r="L639" s="0" t="n">
        <v>3</v>
      </c>
      <c r="M639" s="16" t="n">
        <v>0.2</v>
      </c>
      <c r="N639" s="17" t="n">
        <v>12.2328</v>
      </c>
      <c r="O639" s="0" t="str">
        <f aca="false">TEXT(B639,"YYYY-MM")</f>
        <v>2017-08</v>
      </c>
      <c r="P639" s="18" t="n">
        <f aca="false">IFERROR(N639/K639,0)</f>
        <v>0.1</v>
      </c>
      <c r="Q639" s="0" t="str">
        <f aca="false">IF(M639=0,"No Discount",IF(M639&lt;0.2,"Low (1-19%)",IF(M639&lt;0.4,"Medium (20-39%)","High (40%+)")))</f>
        <v>Medium (20-39%)</v>
      </c>
      <c r="R639" s="0" t="str">
        <f aca="false">INDEX('Lookup Tables'!$B$2:$B$5,MATCH(F639,'Lookup Tables'!$A$2:$A$5,0))</f>
        <v>Manager D</v>
      </c>
    </row>
    <row r="640" customFormat="false" ht="15" hidden="false" customHeight="false" outlineLevel="0" collapsed="false">
      <c r="A640" s="0" t="s">
        <v>959</v>
      </c>
      <c r="B640" s="13" t="n">
        <v>42875</v>
      </c>
      <c r="C640" s="13" t="n">
        <v>42880</v>
      </c>
      <c r="D640" s="14" t="s">
        <v>69</v>
      </c>
      <c r="E640" s="14" t="s">
        <v>97</v>
      </c>
      <c r="F640" s="14" t="s">
        <v>63</v>
      </c>
      <c r="G640" s="14" t="s">
        <v>64</v>
      </c>
      <c r="H640" s="14" t="s">
        <v>56</v>
      </c>
      <c r="I640" s="14" t="s">
        <v>76</v>
      </c>
      <c r="J640" s="14" t="s">
        <v>445</v>
      </c>
      <c r="K640" s="15" t="n">
        <v>1049.2</v>
      </c>
      <c r="L640" s="0" t="n">
        <v>5</v>
      </c>
      <c r="M640" s="16" t="n">
        <v>0</v>
      </c>
      <c r="N640" s="17" t="n">
        <v>272.792</v>
      </c>
      <c r="O640" s="0" t="str">
        <f aca="false">TEXT(B640,"YYYY-MM")</f>
        <v>2017-05</v>
      </c>
      <c r="P640" s="18" t="n">
        <f aca="false">IFERROR(N640/K640,0)</f>
        <v>0.26</v>
      </c>
      <c r="Q640" s="0" t="str">
        <f aca="false">IF(M640=0,"No Discount",IF(M640&lt;0.2,"Low (1-19%)",IF(M640&lt;0.4,"Medium (20-39%)","High (40%+)")))</f>
        <v>No Discount</v>
      </c>
      <c r="R640" s="0" t="str">
        <f aca="false">INDEX('Lookup Tables'!$B$2:$B$5,MATCH(F640,'Lookup Tables'!$A$2:$A$5,0))</f>
        <v>Manager D</v>
      </c>
    </row>
    <row r="641" customFormat="false" ht="15" hidden="false" customHeight="false" outlineLevel="0" collapsed="false">
      <c r="A641" s="0" t="s">
        <v>959</v>
      </c>
      <c r="B641" s="13" t="n">
        <v>42875</v>
      </c>
      <c r="C641" s="13" t="n">
        <v>42880</v>
      </c>
      <c r="D641" s="14" t="s">
        <v>69</v>
      </c>
      <c r="E641" s="14" t="s">
        <v>97</v>
      </c>
      <c r="F641" s="14" t="s">
        <v>63</v>
      </c>
      <c r="G641" s="14" t="s">
        <v>64</v>
      </c>
      <c r="H641" s="14" t="s">
        <v>65</v>
      </c>
      <c r="I641" s="14" t="s">
        <v>83</v>
      </c>
      <c r="J641" s="14" t="s">
        <v>960</v>
      </c>
      <c r="K641" s="15" t="n">
        <v>15.424</v>
      </c>
      <c r="L641" s="0" t="n">
        <v>4</v>
      </c>
      <c r="M641" s="16" t="n">
        <v>0.2</v>
      </c>
      <c r="N641" s="17" t="n">
        <v>5.0128</v>
      </c>
      <c r="O641" s="0" t="str">
        <f aca="false">TEXT(B641,"YYYY-MM")</f>
        <v>2017-05</v>
      </c>
      <c r="P641" s="18" t="n">
        <f aca="false">IFERROR(N641/K641,0)</f>
        <v>0.325</v>
      </c>
      <c r="Q641" s="0" t="str">
        <f aca="false">IF(M641=0,"No Discount",IF(M641&lt;0.2,"Low (1-19%)",IF(M641&lt;0.4,"Medium (20-39%)","High (40%+)")))</f>
        <v>Medium (20-39%)</v>
      </c>
      <c r="R641" s="0" t="str">
        <f aca="false">INDEX('Lookup Tables'!$B$2:$B$5,MATCH(F641,'Lookup Tables'!$A$2:$A$5,0))</f>
        <v>Manager D</v>
      </c>
    </row>
    <row r="642" customFormat="false" ht="15" hidden="false" customHeight="false" outlineLevel="0" collapsed="false">
      <c r="A642" s="0" t="s">
        <v>961</v>
      </c>
      <c r="B642" s="13" t="n">
        <v>43087</v>
      </c>
      <c r="C642" s="13" t="n">
        <v>43091</v>
      </c>
      <c r="D642" s="14" t="s">
        <v>69</v>
      </c>
      <c r="E642" s="14" t="s">
        <v>62</v>
      </c>
      <c r="F642" s="14" t="s">
        <v>98</v>
      </c>
      <c r="G642" s="14" t="s">
        <v>153</v>
      </c>
      <c r="H642" s="14" t="s">
        <v>56</v>
      </c>
      <c r="I642" s="14" t="s">
        <v>76</v>
      </c>
      <c r="J642" s="14" t="s">
        <v>962</v>
      </c>
      <c r="K642" s="15" t="n">
        <v>18.84</v>
      </c>
      <c r="L642" s="0" t="n">
        <v>3</v>
      </c>
      <c r="M642" s="16" t="n">
        <v>0</v>
      </c>
      <c r="N642" s="17" t="n">
        <v>6.0288</v>
      </c>
      <c r="O642" s="0" t="str">
        <f aca="false">TEXT(B642,"YYYY-MM")</f>
        <v>2017-12</v>
      </c>
      <c r="P642" s="18" t="n">
        <f aca="false">IFERROR(N642/K642,0)</f>
        <v>0.32</v>
      </c>
      <c r="Q642" s="0" t="str">
        <f aca="false">IF(M642=0,"No Discount",IF(M642&lt;0.2,"Low (1-19%)",IF(M642&lt;0.4,"Medium (20-39%)","High (40%+)")))</f>
        <v>No Discount</v>
      </c>
      <c r="R642" s="0" t="str">
        <f aca="false">INDEX('Lookup Tables'!$B$2:$B$5,MATCH(F642,'Lookup Tables'!$A$2:$A$5,0))</f>
        <v>Manager A</v>
      </c>
    </row>
    <row r="643" customFormat="false" ht="15" hidden="false" customHeight="false" outlineLevel="0" collapsed="false">
      <c r="A643" s="0" t="s">
        <v>963</v>
      </c>
      <c r="B643" s="13" t="n">
        <v>43311</v>
      </c>
      <c r="C643" s="13" t="n">
        <v>43315</v>
      </c>
      <c r="D643" s="14" t="s">
        <v>52</v>
      </c>
      <c r="E643" s="14" t="s">
        <v>53</v>
      </c>
      <c r="F643" s="14" t="s">
        <v>63</v>
      </c>
      <c r="G643" s="14" t="s">
        <v>64</v>
      </c>
      <c r="H643" s="14" t="s">
        <v>65</v>
      </c>
      <c r="I643" s="14" t="s">
        <v>73</v>
      </c>
      <c r="J643" s="14" t="s">
        <v>964</v>
      </c>
      <c r="K643" s="15" t="n">
        <v>330.4</v>
      </c>
      <c r="L643" s="0" t="n">
        <v>2</v>
      </c>
      <c r="M643" s="16" t="n">
        <v>0</v>
      </c>
      <c r="N643" s="17" t="n">
        <v>85.904</v>
      </c>
      <c r="O643" s="0" t="str">
        <f aca="false">TEXT(B643,"YYYY-MM")</f>
        <v>2018-07</v>
      </c>
      <c r="P643" s="18" t="n">
        <f aca="false">IFERROR(N643/K643,0)</f>
        <v>0.26</v>
      </c>
      <c r="Q643" s="0" t="str">
        <f aca="false">IF(M643=0,"No Discount",IF(M643&lt;0.2,"Low (1-19%)",IF(M643&lt;0.4,"Medium (20-39%)","High (40%+)")))</f>
        <v>No Discount</v>
      </c>
      <c r="R643" s="0" t="str">
        <f aca="false">INDEX('Lookup Tables'!$B$2:$B$5,MATCH(F643,'Lookup Tables'!$A$2:$A$5,0))</f>
        <v>Manager D</v>
      </c>
    </row>
    <row r="644" customFormat="false" ht="15" hidden="false" customHeight="false" outlineLevel="0" collapsed="false">
      <c r="A644" s="0" t="s">
        <v>963</v>
      </c>
      <c r="B644" s="13" t="n">
        <v>43311</v>
      </c>
      <c r="C644" s="13" t="n">
        <v>43315</v>
      </c>
      <c r="D644" s="14" t="s">
        <v>52</v>
      </c>
      <c r="E644" s="14" t="s">
        <v>53</v>
      </c>
      <c r="F644" s="14" t="s">
        <v>63</v>
      </c>
      <c r="G644" s="14" t="s">
        <v>64</v>
      </c>
      <c r="H644" s="14" t="s">
        <v>65</v>
      </c>
      <c r="I644" s="14" t="s">
        <v>66</v>
      </c>
      <c r="J644" s="14" t="s">
        <v>965</v>
      </c>
      <c r="K644" s="15" t="n">
        <v>26.25</v>
      </c>
      <c r="L644" s="0" t="n">
        <v>7</v>
      </c>
      <c r="M644" s="16" t="n">
        <v>0</v>
      </c>
      <c r="N644" s="17" t="n">
        <v>12.6</v>
      </c>
      <c r="O644" s="0" t="str">
        <f aca="false">TEXT(B644,"YYYY-MM")</f>
        <v>2018-07</v>
      </c>
      <c r="P644" s="18" t="n">
        <f aca="false">IFERROR(N644/K644,0)</f>
        <v>0.48</v>
      </c>
      <c r="Q644" s="0" t="str">
        <f aca="false">IF(M644=0,"No Discount",IF(M644&lt;0.2,"Low (1-19%)",IF(M644&lt;0.4,"Medium (20-39%)","High (40%+)")))</f>
        <v>No Discount</v>
      </c>
      <c r="R644" s="0" t="str">
        <f aca="false">INDEX('Lookup Tables'!$B$2:$B$5,MATCH(F644,'Lookup Tables'!$A$2:$A$5,0))</f>
        <v>Manager D</v>
      </c>
    </row>
    <row r="645" customFormat="false" ht="15" hidden="false" customHeight="false" outlineLevel="0" collapsed="false">
      <c r="A645" s="0" t="s">
        <v>966</v>
      </c>
      <c r="B645" s="13" t="n">
        <v>43261</v>
      </c>
      <c r="C645" s="13" t="n">
        <v>43266</v>
      </c>
      <c r="D645" s="14" t="s">
        <v>69</v>
      </c>
      <c r="E645" s="14" t="s">
        <v>53</v>
      </c>
      <c r="F645" s="14" t="s">
        <v>98</v>
      </c>
      <c r="G645" s="14" t="s">
        <v>157</v>
      </c>
      <c r="H645" s="14" t="s">
        <v>80</v>
      </c>
      <c r="I645" s="14" t="s">
        <v>123</v>
      </c>
      <c r="J645" s="14" t="s">
        <v>824</v>
      </c>
      <c r="K645" s="15" t="n">
        <v>132.52</v>
      </c>
      <c r="L645" s="0" t="n">
        <v>4</v>
      </c>
      <c r="M645" s="16" t="n">
        <v>0</v>
      </c>
      <c r="N645" s="17" t="n">
        <v>54.3332</v>
      </c>
      <c r="O645" s="0" t="str">
        <f aca="false">TEXT(B645,"YYYY-MM")</f>
        <v>2018-06</v>
      </c>
      <c r="P645" s="18" t="n">
        <f aca="false">IFERROR(N645/K645,0)</f>
        <v>0.41</v>
      </c>
      <c r="Q645" s="0" t="str">
        <f aca="false">IF(M645=0,"No Discount",IF(M645&lt;0.2,"Low (1-19%)",IF(M645&lt;0.4,"Medium (20-39%)","High (40%+)")))</f>
        <v>No Discount</v>
      </c>
      <c r="R645" s="0" t="str">
        <f aca="false">INDEX('Lookup Tables'!$B$2:$B$5,MATCH(F645,'Lookup Tables'!$A$2:$A$5,0))</f>
        <v>Manager A</v>
      </c>
    </row>
    <row r="646" customFormat="false" ht="15" hidden="false" customHeight="false" outlineLevel="0" collapsed="false">
      <c r="A646" s="0" t="s">
        <v>967</v>
      </c>
      <c r="B646" s="13" t="n">
        <v>43302</v>
      </c>
      <c r="C646" s="13" t="n">
        <v>43306</v>
      </c>
      <c r="D646" s="14" t="s">
        <v>69</v>
      </c>
      <c r="E646" s="14" t="s">
        <v>97</v>
      </c>
      <c r="F646" s="14" t="s">
        <v>117</v>
      </c>
      <c r="G646" s="14" t="s">
        <v>391</v>
      </c>
      <c r="H646" s="14" t="s">
        <v>65</v>
      </c>
      <c r="I646" s="14" t="s">
        <v>91</v>
      </c>
      <c r="J646" s="14" t="s">
        <v>968</v>
      </c>
      <c r="K646" s="15" t="n">
        <v>6.48</v>
      </c>
      <c r="L646" s="0" t="n">
        <v>1</v>
      </c>
      <c r="M646" s="16" t="n">
        <v>0</v>
      </c>
      <c r="N646" s="17" t="n">
        <v>3.1752</v>
      </c>
      <c r="O646" s="0" t="str">
        <f aca="false">TEXT(B646,"YYYY-MM")</f>
        <v>2018-07</v>
      </c>
      <c r="P646" s="18" t="n">
        <f aca="false">IFERROR(N646/K646,0)</f>
        <v>0.49</v>
      </c>
      <c r="Q646" s="0" t="str">
        <f aca="false">IF(M646=0,"No Discount",IF(M646&lt;0.2,"Low (1-19%)",IF(M646&lt;0.4,"Medium (20-39%)","High (40%+)")))</f>
        <v>No Discount</v>
      </c>
      <c r="R646" s="0" t="str">
        <f aca="false">INDEX('Lookup Tables'!$B$2:$B$5,MATCH(F646,'Lookup Tables'!$A$2:$A$5,0))</f>
        <v>Manager B</v>
      </c>
    </row>
    <row r="647" customFormat="false" ht="15" hidden="false" customHeight="false" outlineLevel="0" collapsed="false">
      <c r="A647" s="0" t="s">
        <v>969</v>
      </c>
      <c r="B647" s="13" t="n">
        <v>43464</v>
      </c>
      <c r="C647" s="13" t="n">
        <v>43470</v>
      </c>
      <c r="D647" s="14" t="s">
        <v>69</v>
      </c>
      <c r="E647" s="14" t="s">
        <v>97</v>
      </c>
      <c r="F647" s="14" t="s">
        <v>98</v>
      </c>
      <c r="G647" s="14" t="s">
        <v>164</v>
      </c>
      <c r="H647" s="14" t="s">
        <v>65</v>
      </c>
      <c r="I647" s="14" t="s">
        <v>85</v>
      </c>
      <c r="J647" s="14" t="s">
        <v>970</v>
      </c>
      <c r="K647" s="15" t="n">
        <v>209.3</v>
      </c>
      <c r="L647" s="0" t="n">
        <v>2</v>
      </c>
      <c r="M647" s="16" t="n">
        <v>0</v>
      </c>
      <c r="N647" s="17" t="n">
        <v>56.511</v>
      </c>
      <c r="O647" s="0" t="str">
        <f aca="false">TEXT(B647,"YYYY-MM")</f>
        <v>2018-12</v>
      </c>
      <c r="P647" s="18" t="n">
        <f aca="false">IFERROR(N647/K647,0)</f>
        <v>0.27</v>
      </c>
      <c r="Q647" s="0" t="str">
        <f aca="false">IF(M647=0,"No Discount",IF(M647&lt;0.2,"Low (1-19%)",IF(M647&lt;0.4,"Medium (20-39%)","High (40%+)")))</f>
        <v>No Discount</v>
      </c>
      <c r="R647" s="0" t="str">
        <f aca="false">INDEX('Lookup Tables'!$B$2:$B$5,MATCH(F647,'Lookup Tables'!$A$2:$A$5,0))</f>
        <v>Manager A</v>
      </c>
    </row>
    <row r="648" customFormat="false" ht="15" hidden="false" customHeight="false" outlineLevel="0" collapsed="false">
      <c r="A648" s="0" t="s">
        <v>971</v>
      </c>
      <c r="B648" s="13" t="n">
        <v>42826</v>
      </c>
      <c r="C648" s="13" t="n">
        <v>42833</v>
      </c>
      <c r="D648" s="14" t="s">
        <v>69</v>
      </c>
      <c r="E648" s="14" t="s">
        <v>62</v>
      </c>
      <c r="F648" s="14" t="s">
        <v>63</v>
      </c>
      <c r="G648" s="14" t="s">
        <v>189</v>
      </c>
      <c r="H648" s="14" t="s">
        <v>65</v>
      </c>
      <c r="I648" s="14" t="s">
        <v>171</v>
      </c>
      <c r="J648" s="14" t="s">
        <v>296</v>
      </c>
      <c r="K648" s="15" t="n">
        <v>31.56</v>
      </c>
      <c r="L648" s="0" t="n">
        <v>5</v>
      </c>
      <c r="M648" s="16" t="n">
        <v>0.2</v>
      </c>
      <c r="N648" s="17" t="n">
        <v>9.8625</v>
      </c>
      <c r="O648" s="0" t="str">
        <f aca="false">TEXT(B648,"YYYY-MM")</f>
        <v>2017-04</v>
      </c>
      <c r="P648" s="18" t="n">
        <f aca="false">IFERROR(N648/K648,0)</f>
        <v>0.3125</v>
      </c>
      <c r="Q648" s="0" t="str">
        <f aca="false">IF(M648=0,"No Discount",IF(M648&lt;0.2,"Low (1-19%)",IF(M648&lt;0.4,"Medium (20-39%)","High (40%+)")))</f>
        <v>Medium (20-39%)</v>
      </c>
      <c r="R648" s="0" t="str">
        <f aca="false">INDEX('Lookup Tables'!$B$2:$B$5,MATCH(F648,'Lookup Tables'!$A$2:$A$5,0))</f>
        <v>Manager D</v>
      </c>
    </row>
    <row r="649" customFormat="false" ht="15" hidden="false" customHeight="false" outlineLevel="0" collapsed="false">
      <c r="A649" s="0" t="s">
        <v>971</v>
      </c>
      <c r="B649" s="13" t="n">
        <v>42826</v>
      </c>
      <c r="C649" s="13" t="n">
        <v>42833</v>
      </c>
      <c r="D649" s="14" t="s">
        <v>69</v>
      </c>
      <c r="E649" s="14" t="s">
        <v>62</v>
      </c>
      <c r="F649" s="14" t="s">
        <v>63</v>
      </c>
      <c r="G649" s="14" t="s">
        <v>189</v>
      </c>
      <c r="H649" s="14" t="s">
        <v>65</v>
      </c>
      <c r="I649" s="14" t="s">
        <v>85</v>
      </c>
      <c r="J649" s="14" t="s">
        <v>972</v>
      </c>
      <c r="K649" s="15" t="n">
        <v>30.144</v>
      </c>
      <c r="L649" s="0" t="n">
        <v>2</v>
      </c>
      <c r="M649" s="16" t="n">
        <v>0.2</v>
      </c>
      <c r="N649" s="17" t="n">
        <v>3.0144</v>
      </c>
      <c r="O649" s="0" t="str">
        <f aca="false">TEXT(B649,"YYYY-MM")</f>
        <v>2017-04</v>
      </c>
      <c r="P649" s="18" t="n">
        <f aca="false">IFERROR(N649/K649,0)</f>
        <v>0.1</v>
      </c>
      <c r="Q649" s="0" t="str">
        <f aca="false">IF(M649=0,"No Discount",IF(M649&lt;0.2,"Low (1-19%)",IF(M649&lt;0.4,"Medium (20-39%)","High (40%+)")))</f>
        <v>Medium (20-39%)</v>
      </c>
      <c r="R649" s="0" t="str">
        <f aca="false">INDEX('Lookup Tables'!$B$2:$B$5,MATCH(F649,'Lookup Tables'!$A$2:$A$5,0))</f>
        <v>Manager D</v>
      </c>
    </row>
    <row r="650" customFormat="false" ht="15" hidden="false" customHeight="false" outlineLevel="0" collapsed="false">
      <c r="A650" s="0" t="s">
        <v>973</v>
      </c>
      <c r="B650" s="13" t="n">
        <v>43080</v>
      </c>
      <c r="C650" s="13" t="n">
        <v>43085</v>
      </c>
      <c r="D650" s="14" t="s">
        <v>52</v>
      </c>
      <c r="E650" s="14" t="s">
        <v>62</v>
      </c>
      <c r="F650" s="14" t="s">
        <v>63</v>
      </c>
      <c r="G650" s="14" t="s">
        <v>94</v>
      </c>
      <c r="H650" s="14" t="s">
        <v>56</v>
      </c>
      <c r="I650" s="14" t="s">
        <v>76</v>
      </c>
      <c r="J650" s="14" t="s">
        <v>635</v>
      </c>
      <c r="K650" s="15" t="n">
        <v>14.8</v>
      </c>
      <c r="L650" s="0" t="n">
        <v>4</v>
      </c>
      <c r="M650" s="16" t="n">
        <v>0</v>
      </c>
      <c r="N650" s="17" t="n">
        <v>6.068</v>
      </c>
      <c r="O650" s="0" t="str">
        <f aca="false">TEXT(B650,"YYYY-MM")</f>
        <v>2017-12</v>
      </c>
      <c r="P650" s="18" t="n">
        <f aca="false">IFERROR(N650/K650,0)</f>
        <v>0.41</v>
      </c>
      <c r="Q650" s="0" t="str">
        <f aca="false">IF(M650=0,"No Discount",IF(M650&lt;0.2,"Low (1-19%)",IF(M650&lt;0.4,"Medium (20-39%)","High (40%+)")))</f>
        <v>No Discount</v>
      </c>
      <c r="R650" s="0" t="str">
        <f aca="false">INDEX('Lookup Tables'!$B$2:$B$5,MATCH(F650,'Lookup Tables'!$A$2:$A$5,0))</f>
        <v>Manager D</v>
      </c>
    </row>
    <row r="651" customFormat="false" ht="15" hidden="false" customHeight="false" outlineLevel="0" collapsed="false">
      <c r="A651" s="0" t="s">
        <v>973</v>
      </c>
      <c r="B651" s="13" t="n">
        <v>43080</v>
      </c>
      <c r="C651" s="13" t="n">
        <v>43085</v>
      </c>
      <c r="D651" s="14" t="s">
        <v>52</v>
      </c>
      <c r="E651" s="14" t="s">
        <v>62</v>
      </c>
      <c r="F651" s="14" t="s">
        <v>63</v>
      </c>
      <c r="G651" s="14" t="s">
        <v>94</v>
      </c>
      <c r="H651" s="14" t="s">
        <v>80</v>
      </c>
      <c r="I651" s="14" t="s">
        <v>81</v>
      </c>
      <c r="J651" s="14" t="s">
        <v>371</v>
      </c>
      <c r="K651" s="15" t="n">
        <v>302.376</v>
      </c>
      <c r="L651" s="0" t="n">
        <v>3</v>
      </c>
      <c r="M651" s="16" t="n">
        <v>0.2</v>
      </c>
      <c r="N651" s="17" t="n">
        <v>22.6782</v>
      </c>
      <c r="O651" s="0" t="str">
        <f aca="false">TEXT(B651,"YYYY-MM")</f>
        <v>2017-12</v>
      </c>
      <c r="P651" s="18" t="n">
        <f aca="false">IFERROR(N651/K651,0)</f>
        <v>0.075</v>
      </c>
      <c r="Q651" s="0" t="str">
        <f aca="false">IF(M651=0,"No Discount",IF(M651&lt;0.2,"Low (1-19%)",IF(M651&lt;0.4,"Medium (20-39%)","High (40%+)")))</f>
        <v>Medium (20-39%)</v>
      </c>
      <c r="R651" s="0" t="str">
        <f aca="false">INDEX('Lookup Tables'!$B$2:$B$5,MATCH(F651,'Lookup Tables'!$A$2:$A$5,0))</f>
        <v>Manager D</v>
      </c>
    </row>
    <row r="652" customFormat="false" ht="15" hidden="false" customHeight="false" outlineLevel="0" collapsed="false">
      <c r="A652" s="0" t="s">
        <v>973</v>
      </c>
      <c r="B652" s="13" t="n">
        <v>43080</v>
      </c>
      <c r="C652" s="13" t="n">
        <v>43085</v>
      </c>
      <c r="D652" s="14" t="s">
        <v>52</v>
      </c>
      <c r="E652" s="14" t="s">
        <v>62</v>
      </c>
      <c r="F652" s="14" t="s">
        <v>63</v>
      </c>
      <c r="G652" s="14" t="s">
        <v>94</v>
      </c>
      <c r="H652" s="14" t="s">
        <v>80</v>
      </c>
      <c r="I652" s="14" t="s">
        <v>123</v>
      </c>
      <c r="J652" s="14" t="s">
        <v>974</v>
      </c>
      <c r="K652" s="15" t="n">
        <v>316</v>
      </c>
      <c r="L652" s="0" t="n">
        <v>4</v>
      </c>
      <c r="M652" s="16" t="n">
        <v>0</v>
      </c>
      <c r="N652" s="17" t="n">
        <v>31.6</v>
      </c>
      <c r="O652" s="0" t="str">
        <f aca="false">TEXT(B652,"YYYY-MM")</f>
        <v>2017-12</v>
      </c>
      <c r="P652" s="18" t="n">
        <f aca="false">IFERROR(N652/K652,0)</f>
        <v>0.1</v>
      </c>
      <c r="Q652" s="0" t="str">
        <f aca="false">IF(M652=0,"No Discount",IF(M652&lt;0.2,"Low (1-19%)",IF(M652&lt;0.4,"Medium (20-39%)","High (40%+)")))</f>
        <v>No Discount</v>
      </c>
      <c r="R652" s="0" t="str">
        <f aca="false">INDEX('Lookup Tables'!$B$2:$B$5,MATCH(F652,'Lookup Tables'!$A$2:$A$5,0))</f>
        <v>Manager D</v>
      </c>
    </row>
    <row r="653" customFormat="false" ht="15" hidden="false" customHeight="false" outlineLevel="0" collapsed="false">
      <c r="A653" s="0" t="s">
        <v>975</v>
      </c>
      <c r="B653" s="13" t="n">
        <v>43031</v>
      </c>
      <c r="C653" s="13" t="n">
        <v>43037</v>
      </c>
      <c r="D653" s="14" t="s">
        <v>69</v>
      </c>
      <c r="E653" s="14" t="s">
        <v>97</v>
      </c>
      <c r="F653" s="14" t="s">
        <v>117</v>
      </c>
      <c r="G653" s="14" t="s">
        <v>170</v>
      </c>
      <c r="H653" s="14" t="s">
        <v>65</v>
      </c>
      <c r="I653" s="14" t="s">
        <v>91</v>
      </c>
      <c r="J653" s="14" t="s">
        <v>194</v>
      </c>
      <c r="K653" s="15" t="n">
        <v>379.4</v>
      </c>
      <c r="L653" s="0" t="n">
        <v>10</v>
      </c>
      <c r="M653" s="16" t="n">
        <v>0</v>
      </c>
      <c r="N653" s="17" t="n">
        <v>178.318</v>
      </c>
      <c r="O653" s="0" t="str">
        <f aca="false">TEXT(B653,"YYYY-MM")</f>
        <v>2017-10</v>
      </c>
      <c r="P653" s="18" t="n">
        <f aca="false">IFERROR(N653/K653,0)</f>
        <v>0.47</v>
      </c>
      <c r="Q653" s="0" t="str">
        <f aca="false">IF(M653=0,"No Discount",IF(M653&lt;0.2,"Low (1-19%)",IF(M653&lt;0.4,"Medium (20-39%)","High (40%+)")))</f>
        <v>No Discount</v>
      </c>
      <c r="R653" s="0" t="str">
        <f aca="false">INDEX('Lookup Tables'!$B$2:$B$5,MATCH(F653,'Lookup Tables'!$A$2:$A$5,0))</f>
        <v>Manager B</v>
      </c>
    </row>
    <row r="654" customFormat="false" ht="15" hidden="false" customHeight="false" outlineLevel="0" collapsed="false">
      <c r="A654" s="0" t="s">
        <v>976</v>
      </c>
      <c r="B654" s="13" t="n">
        <v>43270</v>
      </c>
      <c r="C654" s="13" t="n">
        <v>43274</v>
      </c>
      <c r="D654" s="14" t="s">
        <v>69</v>
      </c>
      <c r="E654" s="14" t="s">
        <v>62</v>
      </c>
      <c r="F654" s="14" t="s">
        <v>117</v>
      </c>
      <c r="G654" s="14" t="s">
        <v>170</v>
      </c>
      <c r="H654" s="14" t="s">
        <v>65</v>
      </c>
      <c r="I654" s="14" t="s">
        <v>91</v>
      </c>
      <c r="J654" s="14" t="s">
        <v>184</v>
      </c>
      <c r="K654" s="15" t="n">
        <v>97.82</v>
      </c>
      <c r="L654" s="0" t="n">
        <v>2</v>
      </c>
      <c r="M654" s="16" t="n">
        <v>0</v>
      </c>
      <c r="N654" s="17" t="n">
        <v>45.9754</v>
      </c>
      <c r="O654" s="0" t="str">
        <f aca="false">TEXT(B654,"YYYY-MM")</f>
        <v>2018-06</v>
      </c>
      <c r="P654" s="18" t="n">
        <f aca="false">IFERROR(N654/K654,0)</f>
        <v>0.47</v>
      </c>
      <c r="Q654" s="0" t="str">
        <f aca="false">IF(M654=0,"No Discount",IF(M654&lt;0.2,"Low (1-19%)",IF(M654&lt;0.4,"Medium (20-39%)","High (40%+)")))</f>
        <v>No Discount</v>
      </c>
      <c r="R654" s="0" t="str">
        <f aca="false">INDEX('Lookup Tables'!$B$2:$B$5,MATCH(F654,'Lookup Tables'!$A$2:$A$5,0))</f>
        <v>Manager B</v>
      </c>
    </row>
    <row r="655" customFormat="false" ht="15" hidden="false" customHeight="false" outlineLevel="0" collapsed="false">
      <c r="A655" s="0" t="s">
        <v>976</v>
      </c>
      <c r="B655" s="13" t="n">
        <v>43270</v>
      </c>
      <c r="C655" s="13" t="n">
        <v>43274</v>
      </c>
      <c r="D655" s="14" t="s">
        <v>69</v>
      </c>
      <c r="E655" s="14" t="s">
        <v>62</v>
      </c>
      <c r="F655" s="14" t="s">
        <v>117</v>
      </c>
      <c r="G655" s="14" t="s">
        <v>170</v>
      </c>
      <c r="H655" s="14" t="s">
        <v>80</v>
      </c>
      <c r="I655" s="14" t="s">
        <v>123</v>
      </c>
      <c r="J655" s="14" t="s">
        <v>977</v>
      </c>
      <c r="K655" s="15" t="n">
        <v>103.12</v>
      </c>
      <c r="L655" s="0" t="n">
        <v>8</v>
      </c>
      <c r="M655" s="16" t="n">
        <v>0</v>
      </c>
      <c r="N655" s="17" t="n">
        <v>10.312</v>
      </c>
      <c r="O655" s="0" t="str">
        <f aca="false">TEXT(B655,"YYYY-MM")</f>
        <v>2018-06</v>
      </c>
      <c r="P655" s="18" t="n">
        <f aca="false">IFERROR(N655/K655,0)</f>
        <v>0.1</v>
      </c>
      <c r="Q655" s="0" t="str">
        <f aca="false">IF(M655=0,"No Discount",IF(M655&lt;0.2,"Low (1-19%)",IF(M655&lt;0.4,"Medium (20-39%)","High (40%+)")))</f>
        <v>No Discount</v>
      </c>
      <c r="R655" s="0" t="str">
        <f aca="false">INDEX('Lookup Tables'!$B$2:$B$5,MATCH(F655,'Lookup Tables'!$A$2:$A$5,0))</f>
        <v>Manager B</v>
      </c>
    </row>
    <row r="656" customFormat="false" ht="15" hidden="false" customHeight="false" outlineLevel="0" collapsed="false">
      <c r="A656" s="0" t="s">
        <v>978</v>
      </c>
      <c r="B656" s="13" t="n">
        <v>42969</v>
      </c>
      <c r="C656" s="13" t="n">
        <v>42975</v>
      </c>
      <c r="D656" s="14" t="s">
        <v>69</v>
      </c>
      <c r="E656" s="14" t="s">
        <v>53</v>
      </c>
      <c r="F656" s="14" t="s">
        <v>117</v>
      </c>
      <c r="G656" s="14" t="s">
        <v>269</v>
      </c>
      <c r="H656" s="14" t="s">
        <v>65</v>
      </c>
      <c r="I656" s="14" t="s">
        <v>85</v>
      </c>
      <c r="J656" s="14" t="s">
        <v>979</v>
      </c>
      <c r="K656" s="15" t="n">
        <v>113.552</v>
      </c>
      <c r="L656" s="0" t="n">
        <v>2</v>
      </c>
      <c r="M656" s="16" t="n">
        <v>0.2</v>
      </c>
      <c r="N656" s="17" t="n">
        <v>8.5164</v>
      </c>
      <c r="O656" s="0" t="str">
        <f aca="false">TEXT(B656,"YYYY-MM")</f>
        <v>2017-08</v>
      </c>
      <c r="P656" s="18" t="n">
        <f aca="false">IFERROR(N656/K656,0)</f>
        <v>0.075</v>
      </c>
      <c r="Q656" s="0" t="str">
        <f aca="false">IF(M656=0,"No Discount",IF(M656&lt;0.2,"Low (1-19%)",IF(M656&lt;0.4,"Medium (20-39%)","High (40%+)")))</f>
        <v>Medium (20-39%)</v>
      </c>
      <c r="R656" s="0" t="str">
        <f aca="false">INDEX('Lookup Tables'!$B$2:$B$5,MATCH(F656,'Lookup Tables'!$A$2:$A$5,0))</f>
        <v>Manager B</v>
      </c>
    </row>
    <row r="657" customFormat="false" ht="15" hidden="false" customHeight="false" outlineLevel="0" collapsed="false">
      <c r="A657" s="0" t="s">
        <v>978</v>
      </c>
      <c r="B657" s="13" t="n">
        <v>42969</v>
      </c>
      <c r="C657" s="13" t="n">
        <v>42975</v>
      </c>
      <c r="D657" s="14" t="s">
        <v>69</v>
      </c>
      <c r="E657" s="14" t="s">
        <v>53</v>
      </c>
      <c r="F657" s="14" t="s">
        <v>117</v>
      </c>
      <c r="G657" s="14" t="s">
        <v>269</v>
      </c>
      <c r="H657" s="14" t="s">
        <v>65</v>
      </c>
      <c r="I657" s="14" t="s">
        <v>83</v>
      </c>
      <c r="J657" s="14" t="s">
        <v>980</v>
      </c>
      <c r="K657" s="15" t="n">
        <v>3.318</v>
      </c>
      <c r="L657" s="0" t="n">
        <v>2</v>
      </c>
      <c r="M657" s="16" t="n">
        <v>0.7</v>
      </c>
      <c r="N657" s="17" t="n">
        <v>-2.6544</v>
      </c>
      <c r="O657" s="0" t="str">
        <f aca="false">TEXT(B657,"YYYY-MM")</f>
        <v>2017-08</v>
      </c>
      <c r="P657" s="18" t="n">
        <f aca="false">IFERROR(N657/K657,0)</f>
        <v>-0.8</v>
      </c>
      <c r="Q657" s="0" t="str">
        <f aca="false">IF(M657=0,"No Discount",IF(M657&lt;0.2,"Low (1-19%)",IF(M657&lt;0.4,"Medium (20-39%)","High (40%+)")))</f>
        <v>High (40%+)</v>
      </c>
      <c r="R657" s="0" t="str">
        <f aca="false">INDEX('Lookup Tables'!$B$2:$B$5,MATCH(F657,'Lookup Tables'!$A$2:$A$5,0))</f>
        <v>Manager B</v>
      </c>
    </row>
    <row r="658" customFormat="false" ht="15" hidden="false" customHeight="false" outlineLevel="0" collapsed="false">
      <c r="A658" s="0" t="s">
        <v>978</v>
      </c>
      <c r="B658" s="13" t="n">
        <v>42969</v>
      </c>
      <c r="C658" s="13" t="n">
        <v>42975</v>
      </c>
      <c r="D658" s="14" t="s">
        <v>69</v>
      </c>
      <c r="E658" s="14" t="s">
        <v>53</v>
      </c>
      <c r="F658" s="14" t="s">
        <v>117</v>
      </c>
      <c r="G658" s="14" t="s">
        <v>269</v>
      </c>
      <c r="H658" s="14" t="s">
        <v>65</v>
      </c>
      <c r="I658" s="14" t="s">
        <v>129</v>
      </c>
      <c r="J658" s="14" t="s">
        <v>981</v>
      </c>
      <c r="K658" s="15" t="n">
        <v>134.288</v>
      </c>
      <c r="L658" s="0" t="n">
        <v>2</v>
      </c>
      <c r="M658" s="16" t="n">
        <v>0.2</v>
      </c>
      <c r="N658" s="17" t="n">
        <v>45.3222</v>
      </c>
      <c r="O658" s="0" t="str">
        <f aca="false">TEXT(B658,"YYYY-MM")</f>
        <v>2017-08</v>
      </c>
      <c r="P658" s="18" t="n">
        <f aca="false">IFERROR(N658/K658,0)</f>
        <v>0.3375</v>
      </c>
      <c r="Q658" s="0" t="str">
        <f aca="false">IF(M658=0,"No Discount",IF(M658&lt;0.2,"Low (1-19%)",IF(M658&lt;0.4,"Medium (20-39%)","High (40%+)")))</f>
        <v>Medium (20-39%)</v>
      </c>
      <c r="R658" s="0" t="str">
        <f aca="false">INDEX('Lookup Tables'!$B$2:$B$5,MATCH(F658,'Lookup Tables'!$A$2:$A$5,0))</f>
        <v>Manager B</v>
      </c>
    </row>
    <row r="659" customFormat="false" ht="15" hidden="false" customHeight="false" outlineLevel="0" collapsed="false">
      <c r="A659" s="0" t="s">
        <v>982</v>
      </c>
      <c r="B659" s="13" t="n">
        <v>42997</v>
      </c>
      <c r="C659" s="13" t="n">
        <v>42997</v>
      </c>
      <c r="D659" s="14" t="s">
        <v>606</v>
      </c>
      <c r="E659" s="14" t="s">
        <v>97</v>
      </c>
      <c r="F659" s="14" t="s">
        <v>98</v>
      </c>
      <c r="G659" s="14" t="s">
        <v>146</v>
      </c>
      <c r="H659" s="14" t="s">
        <v>56</v>
      </c>
      <c r="I659" s="14" t="s">
        <v>59</v>
      </c>
      <c r="J659" s="14" t="s">
        <v>796</v>
      </c>
      <c r="K659" s="15" t="n">
        <v>701.372</v>
      </c>
      <c r="L659" s="0" t="n">
        <v>2</v>
      </c>
      <c r="M659" s="16" t="n">
        <v>0.3</v>
      </c>
      <c r="N659" s="17" t="n">
        <v>-50.098</v>
      </c>
      <c r="O659" s="0" t="str">
        <f aca="false">TEXT(B659,"YYYY-MM")</f>
        <v>2017-09</v>
      </c>
      <c r="P659" s="18" t="n">
        <f aca="false">IFERROR(N659/K659,0)</f>
        <v>-0.0714285714285714</v>
      </c>
      <c r="Q659" s="0" t="str">
        <f aca="false">IF(M659=0,"No Discount",IF(M659&lt;0.2,"Low (1-19%)",IF(M659&lt;0.4,"Medium (20-39%)","High (40%+)")))</f>
        <v>Medium (20-39%)</v>
      </c>
      <c r="R659" s="0" t="str">
        <f aca="false">INDEX('Lookup Tables'!$B$2:$B$5,MATCH(F659,'Lookup Tables'!$A$2:$A$5,0))</f>
        <v>Manager A</v>
      </c>
    </row>
    <row r="660" customFormat="false" ht="15" hidden="false" customHeight="false" outlineLevel="0" collapsed="false">
      <c r="A660" s="0" t="s">
        <v>982</v>
      </c>
      <c r="B660" s="13" t="n">
        <v>42997</v>
      </c>
      <c r="C660" s="13" t="n">
        <v>42997</v>
      </c>
      <c r="D660" s="14" t="s">
        <v>606</v>
      </c>
      <c r="E660" s="14" t="s">
        <v>97</v>
      </c>
      <c r="F660" s="14" t="s">
        <v>98</v>
      </c>
      <c r="G660" s="14" t="s">
        <v>146</v>
      </c>
      <c r="H660" s="14" t="s">
        <v>65</v>
      </c>
      <c r="I660" s="14" t="s">
        <v>83</v>
      </c>
      <c r="J660" s="14" t="s">
        <v>196</v>
      </c>
      <c r="K660" s="15" t="n">
        <v>2.308</v>
      </c>
      <c r="L660" s="0" t="n">
        <v>2</v>
      </c>
      <c r="M660" s="16" t="n">
        <v>0.8</v>
      </c>
      <c r="N660" s="17" t="n">
        <v>-3.462</v>
      </c>
      <c r="O660" s="0" t="str">
        <f aca="false">TEXT(B660,"YYYY-MM")</f>
        <v>2017-09</v>
      </c>
      <c r="P660" s="18" t="n">
        <f aca="false">IFERROR(N660/K660,0)</f>
        <v>-1.5</v>
      </c>
      <c r="Q660" s="0" t="str">
        <f aca="false">IF(M660=0,"No Discount",IF(M660&lt;0.2,"Low (1-19%)",IF(M660&lt;0.4,"Medium (20-39%)","High (40%+)")))</f>
        <v>High (40%+)</v>
      </c>
      <c r="R660" s="0" t="str">
        <f aca="false">INDEX('Lookup Tables'!$B$2:$B$5,MATCH(F660,'Lookup Tables'!$A$2:$A$5,0))</f>
        <v>Manager A</v>
      </c>
    </row>
    <row r="661" customFormat="false" ht="15" hidden="false" customHeight="false" outlineLevel="0" collapsed="false">
      <c r="A661" s="0" t="s">
        <v>983</v>
      </c>
      <c r="B661" s="13" t="n">
        <v>42606</v>
      </c>
      <c r="C661" s="13" t="n">
        <v>42610</v>
      </c>
      <c r="D661" s="14" t="s">
        <v>69</v>
      </c>
      <c r="E661" s="14" t="s">
        <v>53</v>
      </c>
      <c r="F661" s="14" t="s">
        <v>98</v>
      </c>
      <c r="G661" s="14" t="s">
        <v>99</v>
      </c>
      <c r="H661" s="14" t="s">
        <v>65</v>
      </c>
      <c r="I661" s="14" t="s">
        <v>73</v>
      </c>
      <c r="J661" s="14" t="s">
        <v>919</v>
      </c>
      <c r="K661" s="15" t="n">
        <v>999.432</v>
      </c>
      <c r="L661" s="0" t="n">
        <v>7</v>
      </c>
      <c r="M661" s="16" t="n">
        <v>0.2</v>
      </c>
      <c r="N661" s="17" t="n">
        <v>124.929</v>
      </c>
      <c r="O661" s="0" t="str">
        <f aca="false">TEXT(B661,"YYYY-MM")</f>
        <v>2016-08</v>
      </c>
      <c r="P661" s="18" t="n">
        <f aca="false">IFERROR(N661/K661,0)</f>
        <v>0.125</v>
      </c>
      <c r="Q661" s="0" t="str">
        <f aca="false">IF(M661=0,"No Discount",IF(M661&lt;0.2,"Low (1-19%)",IF(M661&lt;0.4,"Medium (20-39%)","High (40%+)")))</f>
        <v>Medium (20-39%)</v>
      </c>
      <c r="R661" s="0" t="str">
        <f aca="false">INDEX('Lookup Tables'!$B$2:$B$5,MATCH(F661,'Lookup Tables'!$A$2:$A$5,0))</f>
        <v>Manager A</v>
      </c>
    </row>
    <row r="662" customFormat="false" ht="15" hidden="false" customHeight="false" outlineLevel="0" collapsed="false">
      <c r="A662" s="0" t="s">
        <v>983</v>
      </c>
      <c r="B662" s="13" t="n">
        <v>42606</v>
      </c>
      <c r="C662" s="13" t="n">
        <v>42610</v>
      </c>
      <c r="D662" s="14" t="s">
        <v>69</v>
      </c>
      <c r="E662" s="14" t="s">
        <v>53</v>
      </c>
      <c r="F662" s="14" t="s">
        <v>98</v>
      </c>
      <c r="G662" s="14" t="s">
        <v>99</v>
      </c>
      <c r="H662" s="14" t="s">
        <v>65</v>
      </c>
      <c r="I662" s="14" t="s">
        <v>73</v>
      </c>
      <c r="J662" s="14" t="s">
        <v>984</v>
      </c>
      <c r="K662" s="15" t="n">
        <v>724.08</v>
      </c>
      <c r="L662" s="0" t="n">
        <v>14</v>
      </c>
      <c r="M662" s="16" t="n">
        <v>0.2</v>
      </c>
      <c r="N662" s="17" t="n">
        <v>-135.765</v>
      </c>
      <c r="O662" s="0" t="str">
        <f aca="false">TEXT(B662,"YYYY-MM")</f>
        <v>2016-08</v>
      </c>
      <c r="P662" s="18" t="n">
        <f aca="false">IFERROR(N662/K662,0)</f>
        <v>-0.1875</v>
      </c>
      <c r="Q662" s="0" t="str">
        <f aca="false">IF(M662=0,"No Discount",IF(M662&lt;0.2,"Low (1-19%)",IF(M662&lt;0.4,"Medium (20-39%)","High (40%+)")))</f>
        <v>Medium (20-39%)</v>
      </c>
      <c r="R662" s="0" t="str">
        <f aca="false">INDEX('Lookup Tables'!$B$2:$B$5,MATCH(F662,'Lookup Tables'!$A$2:$A$5,0))</f>
        <v>Manager A</v>
      </c>
    </row>
    <row r="663" customFormat="false" ht="15" hidden="false" customHeight="false" outlineLevel="0" collapsed="false">
      <c r="A663" s="0" t="s">
        <v>983</v>
      </c>
      <c r="B663" s="13" t="n">
        <v>42606</v>
      </c>
      <c r="C663" s="13" t="n">
        <v>42610</v>
      </c>
      <c r="D663" s="14" t="s">
        <v>69</v>
      </c>
      <c r="E663" s="14" t="s">
        <v>53</v>
      </c>
      <c r="F663" s="14" t="s">
        <v>98</v>
      </c>
      <c r="G663" s="14" t="s">
        <v>99</v>
      </c>
      <c r="H663" s="14" t="s">
        <v>56</v>
      </c>
      <c r="I663" s="14" t="s">
        <v>71</v>
      </c>
      <c r="J663" s="14" t="s">
        <v>275</v>
      </c>
      <c r="K663" s="15" t="n">
        <v>918.785</v>
      </c>
      <c r="L663" s="0" t="n">
        <v>5</v>
      </c>
      <c r="M663" s="16" t="n">
        <v>0.3</v>
      </c>
      <c r="N663" s="17" t="n">
        <v>-118.1295</v>
      </c>
      <c r="O663" s="0" t="str">
        <f aca="false">TEXT(B663,"YYYY-MM")</f>
        <v>2016-08</v>
      </c>
      <c r="P663" s="18" t="n">
        <f aca="false">IFERROR(N663/K663,0)</f>
        <v>-0.128571428571429</v>
      </c>
      <c r="Q663" s="0" t="str">
        <f aca="false">IF(M663=0,"No Discount",IF(M663&lt;0.2,"Low (1-19%)",IF(M663&lt;0.4,"Medium (20-39%)","High (40%+)")))</f>
        <v>Medium (20-39%)</v>
      </c>
      <c r="R663" s="0" t="str">
        <f aca="false">INDEX('Lookup Tables'!$B$2:$B$5,MATCH(F663,'Lookup Tables'!$A$2:$A$5,0))</f>
        <v>Manager A</v>
      </c>
    </row>
    <row r="664" customFormat="false" ht="15" hidden="false" customHeight="false" outlineLevel="0" collapsed="false">
      <c r="A664" s="0" t="s">
        <v>983</v>
      </c>
      <c r="B664" s="13" t="n">
        <v>42606</v>
      </c>
      <c r="C664" s="13" t="n">
        <v>42610</v>
      </c>
      <c r="D664" s="14" t="s">
        <v>69</v>
      </c>
      <c r="E664" s="14" t="s">
        <v>53</v>
      </c>
      <c r="F664" s="14" t="s">
        <v>98</v>
      </c>
      <c r="G664" s="14" t="s">
        <v>99</v>
      </c>
      <c r="H664" s="14" t="s">
        <v>65</v>
      </c>
      <c r="I664" s="14" t="s">
        <v>83</v>
      </c>
      <c r="J664" s="14" t="s">
        <v>267</v>
      </c>
      <c r="K664" s="15" t="n">
        <v>2.724</v>
      </c>
      <c r="L664" s="0" t="n">
        <v>3</v>
      </c>
      <c r="M664" s="16" t="n">
        <v>0.8</v>
      </c>
      <c r="N664" s="17" t="n">
        <v>-4.2222</v>
      </c>
      <c r="O664" s="0" t="str">
        <f aca="false">TEXT(B664,"YYYY-MM")</f>
        <v>2016-08</v>
      </c>
      <c r="P664" s="18" t="n">
        <f aca="false">IFERROR(N664/K664,0)</f>
        <v>-1.55</v>
      </c>
      <c r="Q664" s="0" t="str">
        <f aca="false">IF(M664=0,"No Discount",IF(M664&lt;0.2,"Low (1-19%)",IF(M664&lt;0.4,"Medium (20-39%)","High (40%+)")))</f>
        <v>High (40%+)</v>
      </c>
      <c r="R664" s="0" t="str">
        <f aca="false">INDEX('Lookup Tables'!$B$2:$B$5,MATCH(F664,'Lookup Tables'!$A$2:$A$5,0))</f>
        <v>Manager A</v>
      </c>
    </row>
    <row r="665" customFormat="false" ht="15" hidden="false" customHeight="false" outlineLevel="0" collapsed="false">
      <c r="A665" s="0" t="s">
        <v>985</v>
      </c>
      <c r="B665" s="13" t="n">
        <v>42820</v>
      </c>
      <c r="C665" s="13" t="n">
        <v>42824</v>
      </c>
      <c r="D665" s="14" t="s">
        <v>69</v>
      </c>
      <c r="E665" s="14" t="s">
        <v>62</v>
      </c>
      <c r="F665" s="14" t="s">
        <v>117</v>
      </c>
      <c r="G665" s="14" t="s">
        <v>170</v>
      </c>
      <c r="H665" s="14" t="s">
        <v>65</v>
      </c>
      <c r="I665" s="14" t="s">
        <v>73</v>
      </c>
      <c r="J665" s="14" t="s">
        <v>411</v>
      </c>
      <c r="K665" s="15" t="n">
        <v>459.95</v>
      </c>
      <c r="L665" s="0" t="n">
        <v>5</v>
      </c>
      <c r="M665" s="16" t="n">
        <v>0</v>
      </c>
      <c r="N665" s="17" t="n">
        <v>18.398</v>
      </c>
      <c r="O665" s="0" t="str">
        <f aca="false">TEXT(B665,"YYYY-MM")</f>
        <v>2017-03</v>
      </c>
      <c r="P665" s="18" t="n">
        <f aca="false">IFERROR(N665/K665,0)</f>
        <v>0.04</v>
      </c>
      <c r="Q665" s="0" t="str">
        <f aca="false">IF(M665=0,"No Discount",IF(M665&lt;0.2,"Low (1-19%)",IF(M665&lt;0.4,"Medium (20-39%)","High (40%+)")))</f>
        <v>No Discount</v>
      </c>
      <c r="R665" s="0" t="str">
        <f aca="false">INDEX('Lookup Tables'!$B$2:$B$5,MATCH(F665,'Lookup Tables'!$A$2:$A$5,0))</f>
        <v>Manager B</v>
      </c>
    </row>
    <row r="666" customFormat="false" ht="15" hidden="false" customHeight="false" outlineLevel="0" collapsed="false">
      <c r="A666" s="0" t="s">
        <v>986</v>
      </c>
      <c r="B666" s="13" t="n">
        <v>43043</v>
      </c>
      <c r="C666" s="13" t="n">
        <v>43043</v>
      </c>
      <c r="D666" s="14" t="s">
        <v>606</v>
      </c>
      <c r="E666" s="14" t="s">
        <v>53</v>
      </c>
      <c r="F666" s="14" t="s">
        <v>54</v>
      </c>
      <c r="G666" s="14" t="s">
        <v>55</v>
      </c>
      <c r="H666" s="14" t="s">
        <v>65</v>
      </c>
      <c r="I666" s="14" t="s">
        <v>171</v>
      </c>
      <c r="J666" s="14" t="s">
        <v>270</v>
      </c>
      <c r="K666" s="15" t="n">
        <v>10.74</v>
      </c>
      <c r="L666" s="0" t="n">
        <v>3</v>
      </c>
      <c r="M666" s="16" t="n">
        <v>0</v>
      </c>
      <c r="N666" s="17" t="n">
        <v>5.2626</v>
      </c>
      <c r="O666" s="0" t="str">
        <f aca="false">TEXT(B666,"YYYY-MM")</f>
        <v>2017-11</v>
      </c>
      <c r="P666" s="18" t="n">
        <f aca="false">IFERROR(N666/K666,0)</f>
        <v>0.49</v>
      </c>
      <c r="Q666" s="0" t="str">
        <f aca="false">IF(M666=0,"No Discount",IF(M666&lt;0.2,"Low (1-19%)",IF(M666&lt;0.4,"Medium (20-39%)","High (40%+)")))</f>
        <v>No Discount</v>
      </c>
      <c r="R666" s="0" t="str">
        <f aca="false">INDEX('Lookup Tables'!$B$2:$B$5,MATCH(F666,'Lookup Tables'!$A$2:$A$5,0))</f>
        <v>Manager C</v>
      </c>
    </row>
    <row r="667" customFormat="false" ht="15" hidden="false" customHeight="false" outlineLevel="0" collapsed="false">
      <c r="A667" s="0" t="s">
        <v>987</v>
      </c>
      <c r="B667" s="13" t="n">
        <v>43259</v>
      </c>
      <c r="C667" s="13" t="n">
        <v>43261</v>
      </c>
      <c r="D667" s="14" t="s">
        <v>52</v>
      </c>
      <c r="E667" s="14" t="s">
        <v>62</v>
      </c>
      <c r="F667" s="14" t="s">
        <v>98</v>
      </c>
      <c r="G667" s="14" t="s">
        <v>99</v>
      </c>
      <c r="H667" s="14" t="s">
        <v>65</v>
      </c>
      <c r="I667" s="14" t="s">
        <v>303</v>
      </c>
      <c r="J667" s="14" t="s">
        <v>988</v>
      </c>
      <c r="K667" s="15" t="n">
        <v>23.76</v>
      </c>
      <c r="L667" s="0" t="n">
        <v>3</v>
      </c>
      <c r="M667" s="16" t="n">
        <v>0.2</v>
      </c>
      <c r="N667" s="17" t="n">
        <v>2.079</v>
      </c>
      <c r="O667" s="0" t="str">
        <f aca="false">TEXT(B667,"YYYY-MM")</f>
        <v>2018-06</v>
      </c>
      <c r="P667" s="18" t="n">
        <f aca="false">IFERROR(N667/K667,0)</f>
        <v>0.0875</v>
      </c>
      <c r="Q667" s="0" t="str">
        <f aca="false">IF(M667=0,"No Discount",IF(M667&lt;0.2,"Low (1-19%)",IF(M667&lt;0.4,"Medium (20-39%)","High (40%+)")))</f>
        <v>Medium (20-39%)</v>
      </c>
      <c r="R667" s="0" t="str">
        <f aca="false">INDEX('Lookup Tables'!$B$2:$B$5,MATCH(F667,'Lookup Tables'!$A$2:$A$5,0))</f>
        <v>Manager A</v>
      </c>
    </row>
    <row r="668" customFormat="false" ht="15" hidden="false" customHeight="false" outlineLevel="0" collapsed="false">
      <c r="A668" s="0" t="s">
        <v>987</v>
      </c>
      <c r="B668" s="13" t="n">
        <v>43259</v>
      </c>
      <c r="C668" s="13" t="n">
        <v>43261</v>
      </c>
      <c r="D668" s="14" t="s">
        <v>52</v>
      </c>
      <c r="E668" s="14" t="s">
        <v>62</v>
      </c>
      <c r="F668" s="14" t="s">
        <v>98</v>
      </c>
      <c r="G668" s="14" t="s">
        <v>99</v>
      </c>
      <c r="H668" s="14" t="s">
        <v>65</v>
      </c>
      <c r="I668" s="14" t="s">
        <v>91</v>
      </c>
      <c r="J668" s="14" t="s">
        <v>135</v>
      </c>
      <c r="K668" s="15" t="n">
        <v>85.056</v>
      </c>
      <c r="L668" s="0" t="n">
        <v>3</v>
      </c>
      <c r="M668" s="16" t="n">
        <v>0.2</v>
      </c>
      <c r="N668" s="17" t="n">
        <v>28.7064</v>
      </c>
      <c r="O668" s="0" t="str">
        <f aca="false">TEXT(B668,"YYYY-MM")</f>
        <v>2018-06</v>
      </c>
      <c r="P668" s="18" t="n">
        <f aca="false">IFERROR(N668/K668,0)</f>
        <v>0.3375</v>
      </c>
      <c r="Q668" s="0" t="str">
        <f aca="false">IF(M668=0,"No Discount",IF(M668&lt;0.2,"Low (1-19%)",IF(M668&lt;0.4,"Medium (20-39%)","High (40%+)")))</f>
        <v>Medium (20-39%)</v>
      </c>
      <c r="R668" s="0" t="str">
        <f aca="false">INDEX('Lookup Tables'!$B$2:$B$5,MATCH(F668,'Lookup Tables'!$A$2:$A$5,0))</f>
        <v>Manager A</v>
      </c>
    </row>
    <row r="669" customFormat="false" ht="15" hidden="false" customHeight="false" outlineLevel="0" collapsed="false">
      <c r="A669" s="0" t="s">
        <v>987</v>
      </c>
      <c r="B669" s="13" t="n">
        <v>43259</v>
      </c>
      <c r="C669" s="13" t="n">
        <v>43261</v>
      </c>
      <c r="D669" s="14" t="s">
        <v>52</v>
      </c>
      <c r="E669" s="14" t="s">
        <v>62</v>
      </c>
      <c r="F669" s="14" t="s">
        <v>98</v>
      </c>
      <c r="G669" s="14" t="s">
        <v>99</v>
      </c>
      <c r="H669" s="14" t="s">
        <v>80</v>
      </c>
      <c r="I669" s="14" t="s">
        <v>81</v>
      </c>
      <c r="J669" s="14" t="s">
        <v>989</v>
      </c>
      <c r="K669" s="15" t="n">
        <v>381.576</v>
      </c>
      <c r="L669" s="0" t="n">
        <v>3</v>
      </c>
      <c r="M669" s="16" t="n">
        <v>0.2</v>
      </c>
      <c r="N669" s="17" t="n">
        <v>28.6182</v>
      </c>
      <c r="O669" s="0" t="str">
        <f aca="false">TEXT(B669,"YYYY-MM")</f>
        <v>2018-06</v>
      </c>
      <c r="P669" s="18" t="n">
        <f aca="false">IFERROR(N669/K669,0)</f>
        <v>0.075</v>
      </c>
      <c r="Q669" s="0" t="str">
        <f aca="false">IF(M669=0,"No Discount",IF(M669&lt;0.2,"Low (1-19%)",IF(M669&lt;0.4,"Medium (20-39%)","High (40%+)")))</f>
        <v>Medium (20-39%)</v>
      </c>
      <c r="R669" s="0" t="str">
        <f aca="false">INDEX('Lookup Tables'!$B$2:$B$5,MATCH(F669,'Lookup Tables'!$A$2:$A$5,0))</f>
        <v>Manager A</v>
      </c>
    </row>
    <row r="670" customFormat="false" ht="15" hidden="false" customHeight="false" outlineLevel="0" collapsed="false">
      <c r="A670" s="0" t="s">
        <v>990</v>
      </c>
      <c r="B670" s="13" t="n">
        <v>42362</v>
      </c>
      <c r="C670" s="13" t="n">
        <v>42364</v>
      </c>
      <c r="D670" s="14" t="s">
        <v>137</v>
      </c>
      <c r="E670" s="14" t="s">
        <v>53</v>
      </c>
      <c r="F670" s="14" t="s">
        <v>117</v>
      </c>
      <c r="G670" s="14" t="s">
        <v>269</v>
      </c>
      <c r="H670" s="14" t="s">
        <v>56</v>
      </c>
      <c r="I670" s="14" t="s">
        <v>76</v>
      </c>
      <c r="J670" s="14" t="s">
        <v>991</v>
      </c>
      <c r="K670" s="15" t="n">
        <v>30.36</v>
      </c>
      <c r="L670" s="0" t="n">
        <v>5</v>
      </c>
      <c r="M670" s="16" t="n">
        <v>0.2</v>
      </c>
      <c r="N670" s="17" t="n">
        <v>8.7285</v>
      </c>
      <c r="O670" s="0" t="str">
        <f aca="false">TEXT(B670,"YYYY-MM")</f>
        <v>2015-12</v>
      </c>
      <c r="P670" s="18" t="n">
        <f aca="false">IFERROR(N670/K670,0)</f>
        <v>0.2875</v>
      </c>
      <c r="Q670" s="0" t="str">
        <f aca="false">IF(M670=0,"No Discount",IF(M670&lt;0.2,"Low (1-19%)",IF(M670&lt;0.4,"Medium (20-39%)","High (40%+)")))</f>
        <v>Medium (20-39%)</v>
      </c>
      <c r="R670" s="0" t="str">
        <f aca="false">INDEX('Lookup Tables'!$B$2:$B$5,MATCH(F670,'Lookup Tables'!$A$2:$A$5,0))</f>
        <v>Manager B</v>
      </c>
    </row>
    <row r="671" customFormat="false" ht="15" hidden="false" customHeight="false" outlineLevel="0" collapsed="false">
      <c r="A671" s="0" t="s">
        <v>992</v>
      </c>
      <c r="B671" s="13" t="n">
        <v>43260</v>
      </c>
      <c r="C671" s="13" t="n">
        <v>43264</v>
      </c>
      <c r="D671" s="14" t="s">
        <v>69</v>
      </c>
      <c r="E671" s="14" t="s">
        <v>97</v>
      </c>
      <c r="F671" s="14" t="s">
        <v>98</v>
      </c>
      <c r="G671" s="14" t="s">
        <v>146</v>
      </c>
      <c r="H671" s="14" t="s">
        <v>56</v>
      </c>
      <c r="I671" s="14" t="s">
        <v>76</v>
      </c>
      <c r="J671" s="14" t="s">
        <v>993</v>
      </c>
      <c r="K671" s="15" t="n">
        <v>23.976</v>
      </c>
      <c r="L671" s="0" t="n">
        <v>3</v>
      </c>
      <c r="M671" s="16" t="n">
        <v>0.6</v>
      </c>
      <c r="N671" s="17" t="n">
        <v>-14.3856</v>
      </c>
      <c r="O671" s="0" t="str">
        <f aca="false">TEXT(B671,"YYYY-MM")</f>
        <v>2018-06</v>
      </c>
      <c r="P671" s="18" t="n">
        <f aca="false">IFERROR(N671/K671,0)</f>
        <v>-0.6</v>
      </c>
      <c r="Q671" s="0" t="str">
        <f aca="false">IF(M671=0,"No Discount",IF(M671&lt;0.2,"Low (1-19%)",IF(M671&lt;0.4,"Medium (20-39%)","High (40%+)")))</f>
        <v>High (40%+)</v>
      </c>
      <c r="R671" s="0" t="str">
        <f aca="false">INDEX('Lookup Tables'!$B$2:$B$5,MATCH(F671,'Lookup Tables'!$A$2:$A$5,0))</f>
        <v>Manager A</v>
      </c>
    </row>
    <row r="672" customFormat="false" ht="15" hidden="false" customHeight="false" outlineLevel="0" collapsed="false">
      <c r="A672" s="0" t="s">
        <v>992</v>
      </c>
      <c r="B672" s="13" t="n">
        <v>43260</v>
      </c>
      <c r="C672" s="13" t="n">
        <v>43264</v>
      </c>
      <c r="D672" s="14" t="s">
        <v>69</v>
      </c>
      <c r="E672" s="14" t="s">
        <v>97</v>
      </c>
      <c r="F672" s="14" t="s">
        <v>98</v>
      </c>
      <c r="G672" s="14" t="s">
        <v>146</v>
      </c>
      <c r="H672" s="14" t="s">
        <v>56</v>
      </c>
      <c r="I672" s="14" t="s">
        <v>71</v>
      </c>
      <c r="J672" s="14" t="s">
        <v>994</v>
      </c>
      <c r="K672" s="15" t="n">
        <v>108.925</v>
      </c>
      <c r="L672" s="0" t="n">
        <v>1</v>
      </c>
      <c r="M672" s="16" t="n">
        <v>0.5</v>
      </c>
      <c r="N672" s="17" t="n">
        <v>-71.8905</v>
      </c>
      <c r="O672" s="0" t="str">
        <f aca="false">TEXT(B672,"YYYY-MM")</f>
        <v>2018-06</v>
      </c>
      <c r="P672" s="18" t="n">
        <f aca="false">IFERROR(N672/K672,0)</f>
        <v>-0.66</v>
      </c>
      <c r="Q672" s="0" t="str">
        <f aca="false">IF(M672=0,"No Discount",IF(M672&lt;0.2,"Low (1-19%)",IF(M672&lt;0.4,"Medium (20-39%)","High (40%+)")))</f>
        <v>High (40%+)</v>
      </c>
      <c r="R672" s="0" t="str">
        <f aca="false">INDEX('Lookup Tables'!$B$2:$B$5,MATCH(F672,'Lookup Tables'!$A$2:$A$5,0))</f>
        <v>Manager A</v>
      </c>
    </row>
    <row r="673" customFormat="false" ht="15" hidden="false" customHeight="false" outlineLevel="0" collapsed="false">
      <c r="A673" s="0" t="s">
        <v>992</v>
      </c>
      <c r="B673" s="13" t="n">
        <v>43260</v>
      </c>
      <c r="C673" s="13" t="n">
        <v>43264</v>
      </c>
      <c r="D673" s="14" t="s">
        <v>69</v>
      </c>
      <c r="E673" s="14" t="s">
        <v>97</v>
      </c>
      <c r="F673" s="14" t="s">
        <v>98</v>
      </c>
      <c r="G673" s="14" t="s">
        <v>146</v>
      </c>
      <c r="H673" s="14" t="s">
        <v>65</v>
      </c>
      <c r="I673" s="14" t="s">
        <v>91</v>
      </c>
      <c r="J673" s="14" t="s">
        <v>995</v>
      </c>
      <c r="K673" s="15" t="n">
        <v>36.352</v>
      </c>
      <c r="L673" s="0" t="n">
        <v>8</v>
      </c>
      <c r="M673" s="16" t="n">
        <v>0.2</v>
      </c>
      <c r="N673" s="17" t="n">
        <v>11.36</v>
      </c>
      <c r="O673" s="0" t="str">
        <f aca="false">TEXT(B673,"YYYY-MM")</f>
        <v>2018-06</v>
      </c>
      <c r="P673" s="18" t="n">
        <f aca="false">IFERROR(N673/K673,0)</f>
        <v>0.3125</v>
      </c>
      <c r="Q673" s="0" t="str">
        <f aca="false">IF(M673=0,"No Discount",IF(M673&lt;0.2,"Low (1-19%)",IF(M673&lt;0.4,"Medium (20-39%)","High (40%+)")))</f>
        <v>Medium (20-39%)</v>
      </c>
      <c r="R673" s="0" t="str">
        <f aca="false">INDEX('Lookup Tables'!$B$2:$B$5,MATCH(F673,'Lookup Tables'!$A$2:$A$5,0))</f>
        <v>Manager A</v>
      </c>
    </row>
    <row r="674" customFormat="false" ht="15" hidden="false" customHeight="false" outlineLevel="0" collapsed="false">
      <c r="A674" s="0" t="s">
        <v>996</v>
      </c>
      <c r="B674" s="13" t="n">
        <v>43266</v>
      </c>
      <c r="C674" s="13" t="n">
        <v>43273</v>
      </c>
      <c r="D674" s="14" t="s">
        <v>69</v>
      </c>
      <c r="E674" s="14" t="s">
        <v>53</v>
      </c>
      <c r="F674" s="14" t="s">
        <v>98</v>
      </c>
      <c r="G674" s="14" t="s">
        <v>146</v>
      </c>
      <c r="H674" s="14" t="s">
        <v>65</v>
      </c>
      <c r="I674" s="14" t="s">
        <v>78</v>
      </c>
      <c r="J674" s="14" t="s">
        <v>997</v>
      </c>
      <c r="K674" s="15" t="n">
        <v>19.56</v>
      </c>
      <c r="L674" s="0" t="n">
        <v>5</v>
      </c>
      <c r="M674" s="16" t="n">
        <v>0.2</v>
      </c>
      <c r="N674" s="17" t="n">
        <v>1.7115</v>
      </c>
      <c r="O674" s="0" t="str">
        <f aca="false">TEXT(B674,"YYYY-MM")</f>
        <v>2018-06</v>
      </c>
      <c r="P674" s="18" t="n">
        <f aca="false">IFERROR(N674/K674,0)</f>
        <v>0.0875</v>
      </c>
      <c r="Q674" s="0" t="str">
        <f aca="false">IF(M674=0,"No Discount",IF(M674&lt;0.2,"Low (1-19%)",IF(M674&lt;0.4,"Medium (20-39%)","High (40%+)")))</f>
        <v>Medium (20-39%)</v>
      </c>
      <c r="R674" s="0" t="str">
        <f aca="false">INDEX('Lookup Tables'!$B$2:$B$5,MATCH(F674,'Lookup Tables'!$A$2:$A$5,0))</f>
        <v>Manager A</v>
      </c>
    </row>
    <row r="675" customFormat="false" ht="15" hidden="false" customHeight="false" outlineLevel="0" collapsed="false">
      <c r="A675" s="0" t="s">
        <v>998</v>
      </c>
      <c r="B675" s="13" t="n">
        <v>43439</v>
      </c>
      <c r="C675" s="13" t="n">
        <v>43442</v>
      </c>
      <c r="D675" s="14" t="s">
        <v>137</v>
      </c>
      <c r="E675" s="14" t="s">
        <v>53</v>
      </c>
      <c r="F675" s="14" t="s">
        <v>98</v>
      </c>
      <c r="G675" s="14" t="s">
        <v>164</v>
      </c>
      <c r="H675" s="14" t="s">
        <v>65</v>
      </c>
      <c r="I675" s="14" t="s">
        <v>85</v>
      </c>
      <c r="J675" s="14" t="s">
        <v>999</v>
      </c>
      <c r="K675" s="15" t="n">
        <v>61.44</v>
      </c>
      <c r="L675" s="0" t="n">
        <v>3</v>
      </c>
      <c r="M675" s="16" t="n">
        <v>0</v>
      </c>
      <c r="N675" s="17" t="n">
        <v>16.5888</v>
      </c>
      <c r="O675" s="0" t="str">
        <f aca="false">TEXT(B675,"YYYY-MM")</f>
        <v>2018-12</v>
      </c>
      <c r="P675" s="18" t="n">
        <f aca="false">IFERROR(N675/K675,0)</f>
        <v>0.27</v>
      </c>
      <c r="Q675" s="0" t="str">
        <f aca="false">IF(M675=0,"No Discount",IF(M675&lt;0.2,"Low (1-19%)",IF(M675&lt;0.4,"Medium (20-39%)","High (40%+)")))</f>
        <v>No Discount</v>
      </c>
      <c r="R675" s="0" t="str">
        <f aca="false">INDEX('Lookup Tables'!$B$2:$B$5,MATCH(F675,'Lookup Tables'!$A$2:$A$5,0))</f>
        <v>Manager A</v>
      </c>
    </row>
    <row r="676" customFormat="false" ht="15" hidden="false" customHeight="false" outlineLevel="0" collapsed="false">
      <c r="A676" s="0" t="s">
        <v>998</v>
      </c>
      <c r="B676" s="13" t="n">
        <v>43439</v>
      </c>
      <c r="C676" s="13" t="n">
        <v>43442</v>
      </c>
      <c r="D676" s="14" t="s">
        <v>137</v>
      </c>
      <c r="E676" s="14" t="s">
        <v>53</v>
      </c>
      <c r="F676" s="14" t="s">
        <v>98</v>
      </c>
      <c r="G676" s="14" t="s">
        <v>164</v>
      </c>
      <c r="H676" s="14" t="s">
        <v>65</v>
      </c>
      <c r="I676" s="14" t="s">
        <v>91</v>
      </c>
      <c r="J676" s="14" t="s">
        <v>1000</v>
      </c>
      <c r="K676" s="15" t="n">
        <v>38.9</v>
      </c>
      <c r="L676" s="0" t="n">
        <v>5</v>
      </c>
      <c r="M676" s="16" t="n">
        <v>0</v>
      </c>
      <c r="N676" s="17" t="n">
        <v>17.505</v>
      </c>
      <c r="O676" s="0" t="str">
        <f aca="false">TEXT(B676,"YYYY-MM")</f>
        <v>2018-12</v>
      </c>
      <c r="P676" s="18" t="n">
        <f aca="false">IFERROR(N676/K676,0)</f>
        <v>0.45</v>
      </c>
      <c r="Q676" s="0" t="str">
        <f aca="false">IF(M676=0,"No Discount",IF(M676&lt;0.2,"Low (1-19%)",IF(M676&lt;0.4,"Medium (20-39%)","High (40%+)")))</f>
        <v>No Discount</v>
      </c>
      <c r="R676" s="0" t="str">
        <f aca="false">INDEX('Lookup Tables'!$B$2:$B$5,MATCH(F676,'Lookup Tables'!$A$2:$A$5,0))</f>
        <v>Manager A</v>
      </c>
    </row>
    <row r="677" customFormat="false" ht="15" hidden="false" customHeight="false" outlineLevel="0" collapsed="false">
      <c r="A677" s="0" t="s">
        <v>998</v>
      </c>
      <c r="B677" s="13" t="n">
        <v>43439</v>
      </c>
      <c r="C677" s="13" t="n">
        <v>43442</v>
      </c>
      <c r="D677" s="14" t="s">
        <v>137</v>
      </c>
      <c r="E677" s="14" t="s">
        <v>53</v>
      </c>
      <c r="F677" s="14" t="s">
        <v>98</v>
      </c>
      <c r="G677" s="14" t="s">
        <v>164</v>
      </c>
      <c r="H677" s="14" t="s">
        <v>80</v>
      </c>
      <c r="I677" s="14" t="s">
        <v>123</v>
      </c>
      <c r="J677" s="14" t="s">
        <v>824</v>
      </c>
      <c r="K677" s="15" t="n">
        <v>99.39</v>
      </c>
      <c r="L677" s="0" t="n">
        <v>3</v>
      </c>
      <c r="M677" s="16" t="n">
        <v>0</v>
      </c>
      <c r="N677" s="17" t="n">
        <v>40.7499</v>
      </c>
      <c r="O677" s="0" t="str">
        <f aca="false">TEXT(B677,"YYYY-MM")</f>
        <v>2018-12</v>
      </c>
      <c r="P677" s="18" t="n">
        <f aca="false">IFERROR(N677/K677,0)</f>
        <v>0.41</v>
      </c>
      <c r="Q677" s="0" t="str">
        <f aca="false">IF(M677=0,"No Discount",IF(M677&lt;0.2,"Low (1-19%)",IF(M677&lt;0.4,"Medium (20-39%)","High (40%+)")))</f>
        <v>No Discount</v>
      </c>
      <c r="R677" s="0" t="str">
        <f aca="false">INDEX('Lookup Tables'!$B$2:$B$5,MATCH(F677,'Lookup Tables'!$A$2:$A$5,0))</f>
        <v>Manager A</v>
      </c>
    </row>
    <row r="678" customFormat="false" ht="15" hidden="false" customHeight="false" outlineLevel="0" collapsed="false">
      <c r="A678" s="0" t="s">
        <v>1001</v>
      </c>
      <c r="B678" s="13" t="n">
        <v>43177</v>
      </c>
      <c r="C678" s="13" t="n">
        <v>43182</v>
      </c>
      <c r="D678" s="14" t="s">
        <v>69</v>
      </c>
      <c r="E678" s="14" t="s">
        <v>53</v>
      </c>
      <c r="F678" s="14" t="s">
        <v>98</v>
      </c>
      <c r="G678" s="14" t="s">
        <v>99</v>
      </c>
      <c r="H678" s="14" t="s">
        <v>65</v>
      </c>
      <c r="I678" s="14" t="s">
        <v>85</v>
      </c>
      <c r="J678" s="14" t="s">
        <v>1002</v>
      </c>
      <c r="K678" s="15" t="n">
        <v>2.688</v>
      </c>
      <c r="L678" s="0" t="n">
        <v>3</v>
      </c>
      <c r="M678" s="16" t="n">
        <v>0.8</v>
      </c>
      <c r="N678" s="17" t="n">
        <v>-7.392</v>
      </c>
      <c r="O678" s="0" t="str">
        <f aca="false">TEXT(B678,"YYYY-MM")</f>
        <v>2018-03</v>
      </c>
      <c r="P678" s="18" t="n">
        <f aca="false">IFERROR(N678/K678,0)</f>
        <v>-2.75</v>
      </c>
      <c r="Q678" s="0" t="str">
        <f aca="false">IF(M678=0,"No Discount",IF(M678&lt;0.2,"Low (1-19%)",IF(M678&lt;0.4,"Medium (20-39%)","High (40%+)")))</f>
        <v>High (40%+)</v>
      </c>
      <c r="R678" s="0" t="str">
        <f aca="false">INDEX('Lookup Tables'!$B$2:$B$5,MATCH(F678,'Lookup Tables'!$A$2:$A$5,0))</f>
        <v>Manager A</v>
      </c>
    </row>
    <row r="679" customFormat="false" ht="15" hidden="false" customHeight="false" outlineLevel="0" collapsed="false">
      <c r="A679" s="0" t="s">
        <v>1001</v>
      </c>
      <c r="B679" s="13" t="n">
        <v>43177</v>
      </c>
      <c r="C679" s="13" t="n">
        <v>43182</v>
      </c>
      <c r="D679" s="14" t="s">
        <v>69</v>
      </c>
      <c r="E679" s="14" t="s">
        <v>53</v>
      </c>
      <c r="F679" s="14" t="s">
        <v>98</v>
      </c>
      <c r="G679" s="14" t="s">
        <v>99</v>
      </c>
      <c r="H679" s="14" t="s">
        <v>80</v>
      </c>
      <c r="I679" s="14" t="s">
        <v>123</v>
      </c>
      <c r="J679" s="14" t="s">
        <v>1003</v>
      </c>
      <c r="K679" s="15" t="n">
        <v>27.816</v>
      </c>
      <c r="L679" s="0" t="n">
        <v>3</v>
      </c>
      <c r="M679" s="16" t="n">
        <v>0.2</v>
      </c>
      <c r="N679" s="17" t="n">
        <v>4.5201</v>
      </c>
      <c r="O679" s="0" t="str">
        <f aca="false">TEXT(B679,"YYYY-MM")</f>
        <v>2018-03</v>
      </c>
      <c r="P679" s="18" t="n">
        <f aca="false">IFERROR(N679/K679,0)</f>
        <v>0.1625</v>
      </c>
      <c r="Q679" s="0" t="str">
        <f aca="false">IF(M679=0,"No Discount",IF(M679&lt;0.2,"Low (1-19%)",IF(M679&lt;0.4,"Medium (20-39%)","High (40%+)")))</f>
        <v>Medium (20-39%)</v>
      </c>
      <c r="R679" s="0" t="str">
        <f aca="false">INDEX('Lookup Tables'!$B$2:$B$5,MATCH(F679,'Lookup Tables'!$A$2:$A$5,0))</f>
        <v>Manager A</v>
      </c>
    </row>
    <row r="680" customFormat="false" ht="15" hidden="false" customHeight="false" outlineLevel="0" collapsed="false">
      <c r="A680" s="0" t="s">
        <v>1001</v>
      </c>
      <c r="B680" s="13" t="n">
        <v>43177</v>
      </c>
      <c r="C680" s="13" t="n">
        <v>43182</v>
      </c>
      <c r="D680" s="14" t="s">
        <v>69</v>
      </c>
      <c r="E680" s="14" t="s">
        <v>53</v>
      </c>
      <c r="F680" s="14" t="s">
        <v>98</v>
      </c>
      <c r="G680" s="14" t="s">
        <v>99</v>
      </c>
      <c r="H680" s="14" t="s">
        <v>56</v>
      </c>
      <c r="I680" s="14" t="s">
        <v>76</v>
      </c>
      <c r="J680" s="14" t="s">
        <v>1004</v>
      </c>
      <c r="K680" s="15" t="n">
        <v>82.524</v>
      </c>
      <c r="L680" s="0" t="n">
        <v>3</v>
      </c>
      <c r="M680" s="16" t="n">
        <v>0.6</v>
      </c>
      <c r="N680" s="17" t="n">
        <v>-41.262</v>
      </c>
      <c r="O680" s="0" t="str">
        <f aca="false">TEXT(B680,"YYYY-MM")</f>
        <v>2018-03</v>
      </c>
      <c r="P680" s="18" t="n">
        <f aca="false">IFERROR(N680/K680,0)</f>
        <v>-0.5</v>
      </c>
      <c r="Q680" s="0" t="str">
        <f aca="false">IF(M680=0,"No Discount",IF(M680&lt;0.2,"Low (1-19%)",IF(M680&lt;0.4,"Medium (20-39%)","High (40%+)")))</f>
        <v>High (40%+)</v>
      </c>
      <c r="R680" s="0" t="str">
        <f aca="false">INDEX('Lookup Tables'!$B$2:$B$5,MATCH(F680,'Lookup Tables'!$A$2:$A$5,0))</f>
        <v>Manager A</v>
      </c>
    </row>
    <row r="681" customFormat="false" ht="15" hidden="false" customHeight="false" outlineLevel="0" collapsed="false">
      <c r="A681" s="0" t="s">
        <v>1001</v>
      </c>
      <c r="B681" s="13" t="n">
        <v>43177</v>
      </c>
      <c r="C681" s="13" t="n">
        <v>43182</v>
      </c>
      <c r="D681" s="14" t="s">
        <v>69</v>
      </c>
      <c r="E681" s="14" t="s">
        <v>53</v>
      </c>
      <c r="F681" s="14" t="s">
        <v>98</v>
      </c>
      <c r="G681" s="14" t="s">
        <v>99</v>
      </c>
      <c r="H681" s="14" t="s">
        <v>65</v>
      </c>
      <c r="I681" s="14" t="s">
        <v>83</v>
      </c>
      <c r="J681" s="14" t="s">
        <v>1005</v>
      </c>
      <c r="K681" s="15" t="n">
        <v>182.994</v>
      </c>
      <c r="L681" s="0" t="n">
        <v>3</v>
      </c>
      <c r="M681" s="16" t="n">
        <v>0.8</v>
      </c>
      <c r="N681" s="17" t="n">
        <v>-320.2395</v>
      </c>
      <c r="O681" s="0" t="str">
        <f aca="false">TEXT(B681,"YYYY-MM")</f>
        <v>2018-03</v>
      </c>
      <c r="P681" s="18" t="n">
        <f aca="false">IFERROR(N681/K681,0)</f>
        <v>-1.75</v>
      </c>
      <c r="Q681" s="0" t="str">
        <f aca="false">IF(M681=0,"No Discount",IF(M681&lt;0.2,"Low (1-19%)",IF(M681&lt;0.4,"Medium (20-39%)","High (40%+)")))</f>
        <v>High (40%+)</v>
      </c>
      <c r="R681" s="0" t="str">
        <f aca="false">INDEX('Lookup Tables'!$B$2:$B$5,MATCH(F681,'Lookup Tables'!$A$2:$A$5,0))</f>
        <v>Manager A</v>
      </c>
    </row>
    <row r="682" customFormat="false" ht="15" hidden="false" customHeight="false" outlineLevel="0" collapsed="false">
      <c r="A682" s="0" t="s">
        <v>1006</v>
      </c>
      <c r="B682" s="13" t="n">
        <v>43058</v>
      </c>
      <c r="C682" s="13" t="n">
        <v>43063</v>
      </c>
      <c r="D682" s="14" t="s">
        <v>69</v>
      </c>
      <c r="E682" s="14" t="s">
        <v>53</v>
      </c>
      <c r="F682" s="14" t="s">
        <v>117</v>
      </c>
      <c r="G682" s="14" t="s">
        <v>170</v>
      </c>
      <c r="H682" s="14" t="s">
        <v>65</v>
      </c>
      <c r="I682" s="14" t="s">
        <v>83</v>
      </c>
      <c r="J682" s="14" t="s">
        <v>1007</v>
      </c>
      <c r="K682" s="15" t="n">
        <v>14.352</v>
      </c>
      <c r="L682" s="0" t="n">
        <v>3</v>
      </c>
      <c r="M682" s="16" t="n">
        <v>0.2</v>
      </c>
      <c r="N682" s="17" t="n">
        <v>4.6644</v>
      </c>
      <c r="O682" s="0" t="str">
        <f aca="false">TEXT(B682,"YYYY-MM")</f>
        <v>2017-11</v>
      </c>
      <c r="P682" s="18" t="n">
        <f aca="false">IFERROR(N682/K682,0)</f>
        <v>0.325</v>
      </c>
      <c r="Q682" s="0" t="str">
        <f aca="false">IF(M682=0,"No Discount",IF(M682&lt;0.2,"Low (1-19%)",IF(M682&lt;0.4,"Medium (20-39%)","High (40%+)")))</f>
        <v>Medium (20-39%)</v>
      </c>
      <c r="R682" s="0" t="str">
        <f aca="false">INDEX('Lookup Tables'!$B$2:$B$5,MATCH(F682,'Lookup Tables'!$A$2:$A$5,0))</f>
        <v>Manager B</v>
      </c>
    </row>
    <row r="683" customFormat="false" ht="15" hidden="false" customHeight="false" outlineLevel="0" collapsed="false">
      <c r="A683" s="0" t="s">
        <v>1006</v>
      </c>
      <c r="B683" s="13" t="n">
        <v>43058</v>
      </c>
      <c r="C683" s="13" t="n">
        <v>43063</v>
      </c>
      <c r="D683" s="14" t="s">
        <v>69</v>
      </c>
      <c r="E683" s="14" t="s">
        <v>53</v>
      </c>
      <c r="F683" s="14" t="s">
        <v>117</v>
      </c>
      <c r="G683" s="14" t="s">
        <v>170</v>
      </c>
      <c r="H683" s="14" t="s">
        <v>65</v>
      </c>
      <c r="I683" s="14" t="s">
        <v>73</v>
      </c>
      <c r="J683" s="14" t="s">
        <v>1008</v>
      </c>
      <c r="K683" s="15" t="n">
        <v>64.96</v>
      </c>
      <c r="L683" s="0" t="n">
        <v>2</v>
      </c>
      <c r="M683" s="16" t="n">
        <v>0</v>
      </c>
      <c r="N683" s="17" t="n">
        <v>2.5984</v>
      </c>
      <c r="O683" s="0" t="str">
        <f aca="false">TEXT(B683,"YYYY-MM")</f>
        <v>2017-11</v>
      </c>
      <c r="P683" s="18" t="n">
        <f aca="false">IFERROR(N683/K683,0)</f>
        <v>0.04</v>
      </c>
      <c r="Q683" s="0" t="str">
        <f aca="false">IF(M683=0,"No Discount",IF(M683&lt;0.2,"Low (1-19%)",IF(M683&lt;0.4,"Medium (20-39%)","High (40%+)")))</f>
        <v>No Discount</v>
      </c>
      <c r="R683" s="0" t="str">
        <f aca="false">INDEX('Lookup Tables'!$B$2:$B$5,MATCH(F683,'Lookup Tables'!$A$2:$A$5,0))</f>
        <v>Manager B</v>
      </c>
    </row>
    <row r="684" customFormat="false" ht="15" hidden="false" customHeight="false" outlineLevel="0" collapsed="false">
      <c r="A684" s="0" t="s">
        <v>1006</v>
      </c>
      <c r="B684" s="13" t="n">
        <v>43058</v>
      </c>
      <c r="C684" s="13" t="n">
        <v>43063</v>
      </c>
      <c r="D684" s="14" t="s">
        <v>69</v>
      </c>
      <c r="E684" s="14" t="s">
        <v>53</v>
      </c>
      <c r="F684" s="14" t="s">
        <v>117</v>
      </c>
      <c r="G684" s="14" t="s">
        <v>170</v>
      </c>
      <c r="H684" s="14" t="s">
        <v>65</v>
      </c>
      <c r="I684" s="14" t="s">
        <v>73</v>
      </c>
      <c r="J684" s="14" t="s">
        <v>815</v>
      </c>
      <c r="K684" s="15" t="n">
        <v>68.6</v>
      </c>
      <c r="L684" s="0" t="n">
        <v>4</v>
      </c>
      <c r="M684" s="16" t="n">
        <v>0</v>
      </c>
      <c r="N684" s="17" t="n">
        <v>18.522</v>
      </c>
      <c r="O684" s="0" t="str">
        <f aca="false">TEXT(B684,"YYYY-MM")</f>
        <v>2017-11</v>
      </c>
      <c r="P684" s="18" t="n">
        <f aca="false">IFERROR(N684/K684,0)</f>
        <v>0.27</v>
      </c>
      <c r="Q684" s="0" t="str">
        <f aca="false">IF(M684=0,"No Discount",IF(M684&lt;0.2,"Low (1-19%)",IF(M684&lt;0.4,"Medium (20-39%)","High (40%+)")))</f>
        <v>No Discount</v>
      </c>
      <c r="R684" s="0" t="str">
        <f aca="false">INDEX('Lookup Tables'!$B$2:$B$5,MATCH(F684,'Lookup Tables'!$A$2:$A$5,0))</f>
        <v>Manager B</v>
      </c>
    </row>
    <row r="685" customFormat="false" ht="15" hidden="false" customHeight="false" outlineLevel="0" collapsed="false">
      <c r="A685" s="0" t="s">
        <v>1009</v>
      </c>
      <c r="B685" s="13" t="n">
        <v>43408</v>
      </c>
      <c r="C685" s="13" t="n">
        <v>43408</v>
      </c>
      <c r="D685" s="14" t="s">
        <v>606</v>
      </c>
      <c r="E685" s="14" t="s">
        <v>62</v>
      </c>
      <c r="F685" s="14" t="s">
        <v>54</v>
      </c>
      <c r="G685" s="14" t="s">
        <v>90</v>
      </c>
      <c r="H685" s="14" t="s">
        <v>80</v>
      </c>
      <c r="I685" s="14" t="s">
        <v>345</v>
      </c>
      <c r="J685" s="14" t="s">
        <v>1010</v>
      </c>
      <c r="K685" s="15" t="n">
        <v>7999.98</v>
      </c>
      <c r="L685" s="0" t="n">
        <v>4</v>
      </c>
      <c r="M685" s="16" t="n">
        <v>0.5</v>
      </c>
      <c r="N685" s="17" t="n">
        <v>-3839.9904</v>
      </c>
      <c r="O685" s="0" t="str">
        <f aca="false">TEXT(B685,"YYYY-MM")</f>
        <v>2018-11</v>
      </c>
      <c r="P685" s="18" t="n">
        <f aca="false">IFERROR(N685/K685,0)</f>
        <v>-0.48</v>
      </c>
      <c r="Q685" s="0" t="str">
        <f aca="false">IF(M685=0,"No Discount",IF(M685&lt;0.2,"Low (1-19%)",IF(M685&lt;0.4,"Medium (20-39%)","High (40%+)")))</f>
        <v>High (40%+)</v>
      </c>
      <c r="R685" s="0" t="str">
        <f aca="false">INDEX('Lookup Tables'!$B$2:$B$5,MATCH(F685,'Lookup Tables'!$A$2:$A$5,0))</f>
        <v>Manager C</v>
      </c>
    </row>
    <row r="686" customFormat="false" ht="15" hidden="false" customHeight="false" outlineLevel="0" collapsed="false">
      <c r="A686" s="0" t="s">
        <v>1009</v>
      </c>
      <c r="B686" s="13" t="n">
        <v>43408</v>
      </c>
      <c r="C686" s="13" t="n">
        <v>43408</v>
      </c>
      <c r="D686" s="14" t="s">
        <v>606</v>
      </c>
      <c r="E686" s="14" t="s">
        <v>62</v>
      </c>
      <c r="F686" s="14" t="s">
        <v>54</v>
      </c>
      <c r="G686" s="14" t="s">
        <v>90</v>
      </c>
      <c r="H686" s="14" t="s">
        <v>65</v>
      </c>
      <c r="I686" s="14" t="s">
        <v>85</v>
      </c>
      <c r="J686" s="14" t="s">
        <v>970</v>
      </c>
      <c r="K686" s="15" t="n">
        <v>167.44</v>
      </c>
      <c r="L686" s="0" t="n">
        <v>2</v>
      </c>
      <c r="M686" s="16" t="n">
        <v>0.2</v>
      </c>
      <c r="N686" s="17" t="n">
        <v>14.651</v>
      </c>
      <c r="O686" s="0" t="str">
        <f aca="false">TEXT(B686,"YYYY-MM")</f>
        <v>2018-11</v>
      </c>
      <c r="P686" s="18" t="n">
        <f aca="false">IFERROR(N686/K686,0)</f>
        <v>0.0875</v>
      </c>
      <c r="Q686" s="0" t="str">
        <f aca="false">IF(M686=0,"No Discount",IF(M686&lt;0.2,"Low (1-19%)",IF(M686&lt;0.4,"Medium (20-39%)","High (40%+)")))</f>
        <v>Medium (20-39%)</v>
      </c>
      <c r="R686" s="0" t="str">
        <f aca="false">INDEX('Lookup Tables'!$B$2:$B$5,MATCH(F686,'Lookup Tables'!$A$2:$A$5,0))</f>
        <v>Manager C</v>
      </c>
    </row>
    <row r="687" customFormat="false" ht="15" hidden="false" customHeight="false" outlineLevel="0" collapsed="false">
      <c r="A687" s="0" t="s">
        <v>1011</v>
      </c>
      <c r="B687" s="13" t="n">
        <v>42190</v>
      </c>
      <c r="C687" s="13" t="n">
        <v>42193</v>
      </c>
      <c r="D687" s="14" t="s">
        <v>137</v>
      </c>
      <c r="E687" s="14" t="s">
        <v>53</v>
      </c>
      <c r="F687" s="14" t="s">
        <v>54</v>
      </c>
      <c r="G687" s="14" t="s">
        <v>690</v>
      </c>
      <c r="H687" s="14" t="s">
        <v>80</v>
      </c>
      <c r="I687" s="14" t="s">
        <v>123</v>
      </c>
      <c r="J687" s="14" t="s">
        <v>614</v>
      </c>
      <c r="K687" s="15" t="n">
        <v>479.97</v>
      </c>
      <c r="L687" s="0" t="n">
        <v>3</v>
      </c>
      <c r="M687" s="16" t="n">
        <v>0</v>
      </c>
      <c r="N687" s="17" t="n">
        <v>163.1898</v>
      </c>
      <c r="O687" s="0" t="str">
        <f aca="false">TEXT(B687,"YYYY-MM")</f>
        <v>2015-07</v>
      </c>
      <c r="P687" s="18" t="n">
        <f aca="false">IFERROR(N687/K687,0)</f>
        <v>0.34</v>
      </c>
      <c r="Q687" s="0" t="str">
        <f aca="false">IF(M687=0,"No Discount",IF(M687&lt;0.2,"Low (1-19%)",IF(M687&lt;0.4,"Medium (20-39%)","High (40%+)")))</f>
        <v>No Discount</v>
      </c>
      <c r="R687" s="0" t="str">
        <f aca="false">INDEX('Lookup Tables'!$B$2:$B$5,MATCH(F687,'Lookup Tables'!$A$2:$A$5,0))</f>
        <v>Manager C</v>
      </c>
    </row>
    <row r="688" customFormat="false" ht="15" hidden="false" customHeight="false" outlineLevel="0" collapsed="false">
      <c r="A688" s="0" t="s">
        <v>1011</v>
      </c>
      <c r="B688" s="13" t="n">
        <v>42190</v>
      </c>
      <c r="C688" s="13" t="n">
        <v>42193</v>
      </c>
      <c r="D688" s="14" t="s">
        <v>137</v>
      </c>
      <c r="E688" s="14" t="s">
        <v>53</v>
      </c>
      <c r="F688" s="14" t="s">
        <v>54</v>
      </c>
      <c r="G688" s="14" t="s">
        <v>690</v>
      </c>
      <c r="H688" s="14" t="s">
        <v>65</v>
      </c>
      <c r="I688" s="14" t="s">
        <v>66</v>
      </c>
      <c r="J688" s="14" t="s">
        <v>1012</v>
      </c>
      <c r="K688" s="15" t="n">
        <v>14.62</v>
      </c>
      <c r="L688" s="0" t="n">
        <v>2</v>
      </c>
      <c r="M688" s="16" t="n">
        <v>0</v>
      </c>
      <c r="N688" s="17" t="n">
        <v>6.8714</v>
      </c>
      <c r="O688" s="0" t="str">
        <f aca="false">TEXT(B688,"YYYY-MM")</f>
        <v>2015-07</v>
      </c>
      <c r="P688" s="18" t="n">
        <f aca="false">IFERROR(N688/K688,0)</f>
        <v>0.47</v>
      </c>
      <c r="Q688" s="0" t="str">
        <f aca="false">IF(M688=0,"No Discount",IF(M688&lt;0.2,"Low (1-19%)",IF(M688&lt;0.4,"Medium (20-39%)","High (40%+)")))</f>
        <v>No Discount</v>
      </c>
      <c r="R688" s="0" t="str">
        <f aca="false">INDEX('Lookup Tables'!$B$2:$B$5,MATCH(F688,'Lookup Tables'!$A$2:$A$5,0))</f>
        <v>Manager C</v>
      </c>
    </row>
    <row r="689" customFormat="false" ht="15" hidden="false" customHeight="false" outlineLevel="0" collapsed="false">
      <c r="A689" s="0" t="s">
        <v>1011</v>
      </c>
      <c r="B689" s="13" t="n">
        <v>42190</v>
      </c>
      <c r="C689" s="13" t="n">
        <v>42193</v>
      </c>
      <c r="D689" s="14" t="s">
        <v>137</v>
      </c>
      <c r="E689" s="14" t="s">
        <v>53</v>
      </c>
      <c r="F689" s="14" t="s">
        <v>54</v>
      </c>
      <c r="G689" s="14" t="s">
        <v>690</v>
      </c>
      <c r="H689" s="14" t="s">
        <v>65</v>
      </c>
      <c r="I689" s="14" t="s">
        <v>91</v>
      </c>
      <c r="J689" s="14" t="s">
        <v>231</v>
      </c>
      <c r="K689" s="15" t="n">
        <v>19.44</v>
      </c>
      <c r="L689" s="0" t="n">
        <v>3</v>
      </c>
      <c r="M689" s="16" t="n">
        <v>0</v>
      </c>
      <c r="N689" s="17" t="n">
        <v>9.3312</v>
      </c>
      <c r="O689" s="0" t="str">
        <f aca="false">TEXT(B689,"YYYY-MM")</f>
        <v>2015-07</v>
      </c>
      <c r="P689" s="18" t="n">
        <f aca="false">IFERROR(N689/K689,0)</f>
        <v>0.48</v>
      </c>
      <c r="Q689" s="0" t="str">
        <f aca="false">IF(M689=0,"No Discount",IF(M689&lt;0.2,"Low (1-19%)",IF(M689&lt;0.4,"Medium (20-39%)","High (40%+)")))</f>
        <v>No Discount</v>
      </c>
      <c r="R689" s="0" t="str">
        <f aca="false">INDEX('Lookup Tables'!$B$2:$B$5,MATCH(F689,'Lookup Tables'!$A$2:$A$5,0))</f>
        <v>Manager C</v>
      </c>
    </row>
    <row r="690" customFormat="false" ht="15" hidden="false" customHeight="false" outlineLevel="0" collapsed="false">
      <c r="A690" s="0" t="s">
        <v>1013</v>
      </c>
      <c r="B690" s="13" t="n">
        <v>43459</v>
      </c>
      <c r="C690" s="13" t="n">
        <v>43463</v>
      </c>
      <c r="D690" s="14" t="s">
        <v>69</v>
      </c>
      <c r="E690" s="14" t="s">
        <v>53</v>
      </c>
      <c r="F690" s="14" t="s">
        <v>117</v>
      </c>
      <c r="G690" s="14" t="s">
        <v>170</v>
      </c>
      <c r="H690" s="14" t="s">
        <v>56</v>
      </c>
      <c r="I690" s="14" t="s">
        <v>57</v>
      </c>
      <c r="J690" s="14" t="s">
        <v>1014</v>
      </c>
      <c r="K690" s="15" t="n">
        <v>191.984</v>
      </c>
      <c r="L690" s="0" t="n">
        <v>2</v>
      </c>
      <c r="M690" s="16" t="n">
        <v>0.2</v>
      </c>
      <c r="N690" s="17" t="n">
        <v>4.7996</v>
      </c>
      <c r="O690" s="0" t="str">
        <f aca="false">TEXT(B690,"YYYY-MM")</f>
        <v>2018-12</v>
      </c>
      <c r="P690" s="18" t="n">
        <f aca="false">IFERROR(N690/K690,0)</f>
        <v>0.025</v>
      </c>
      <c r="Q690" s="0" t="str">
        <f aca="false">IF(M690=0,"No Discount",IF(M690&lt;0.2,"Low (1-19%)",IF(M690&lt;0.4,"Medium (20-39%)","High (40%+)")))</f>
        <v>Medium (20-39%)</v>
      </c>
      <c r="R690" s="0" t="str">
        <f aca="false">INDEX('Lookup Tables'!$B$2:$B$5,MATCH(F690,'Lookup Tables'!$A$2:$A$5,0))</f>
        <v>Manager B</v>
      </c>
    </row>
    <row r="691" customFormat="false" ht="15" hidden="false" customHeight="false" outlineLevel="0" collapsed="false">
      <c r="A691" s="0" t="s">
        <v>1015</v>
      </c>
      <c r="B691" s="13" t="n">
        <v>42176</v>
      </c>
      <c r="C691" s="13" t="n">
        <v>42178</v>
      </c>
      <c r="D691" s="14" t="s">
        <v>52</v>
      </c>
      <c r="E691" s="14" t="s">
        <v>53</v>
      </c>
      <c r="F691" s="14" t="s">
        <v>54</v>
      </c>
      <c r="G691" s="14" t="s">
        <v>193</v>
      </c>
      <c r="H691" s="14" t="s">
        <v>56</v>
      </c>
      <c r="I691" s="14" t="s">
        <v>76</v>
      </c>
      <c r="J691" s="14" t="s">
        <v>1016</v>
      </c>
      <c r="K691" s="15" t="n">
        <v>104.01</v>
      </c>
      <c r="L691" s="0" t="n">
        <v>1</v>
      </c>
      <c r="M691" s="16" t="n">
        <v>0</v>
      </c>
      <c r="N691" s="17" t="n">
        <v>14.5614</v>
      </c>
      <c r="O691" s="0" t="str">
        <f aca="false">TEXT(B691,"YYYY-MM")</f>
        <v>2015-06</v>
      </c>
      <c r="P691" s="18" t="n">
        <f aca="false">IFERROR(N691/K691,0)</f>
        <v>0.14</v>
      </c>
      <c r="Q691" s="0" t="str">
        <f aca="false">IF(M691=0,"No Discount",IF(M691&lt;0.2,"Low (1-19%)",IF(M691&lt;0.4,"Medium (20-39%)","High (40%+)")))</f>
        <v>No Discount</v>
      </c>
      <c r="R691" s="0" t="str">
        <f aca="false">INDEX('Lookup Tables'!$B$2:$B$5,MATCH(F691,'Lookup Tables'!$A$2:$A$5,0))</f>
        <v>Manager C</v>
      </c>
    </row>
    <row r="692" customFormat="false" ht="15" hidden="false" customHeight="false" outlineLevel="0" collapsed="false">
      <c r="A692" s="0" t="s">
        <v>1015</v>
      </c>
      <c r="B692" s="13" t="n">
        <v>42176</v>
      </c>
      <c r="C692" s="13" t="n">
        <v>42178</v>
      </c>
      <c r="D692" s="14" t="s">
        <v>52</v>
      </c>
      <c r="E692" s="14" t="s">
        <v>53</v>
      </c>
      <c r="F692" s="14" t="s">
        <v>54</v>
      </c>
      <c r="G692" s="14" t="s">
        <v>193</v>
      </c>
      <c r="H692" s="14" t="s">
        <v>80</v>
      </c>
      <c r="I692" s="14" t="s">
        <v>81</v>
      </c>
      <c r="J692" s="14" t="s">
        <v>88</v>
      </c>
      <c r="K692" s="15" t="n">
        <v>284.82</v>
      </c>
      <c r="L692" s="0" t="n">
        <v>1</v>
      </c>
      <c r="M692" s="16" t="n">
        <v>0</v>
      </c>
      <c r="N692" s="17" t="n">
        <v>74.0532</v>
      </c>
      <c r="O692" s="0" t="str">
        <f aca="false">TEXT(B692,"YYYY-MM")</f>
        <v>2015-06</v>
      </c>
      <c r="P692" s="18" t="n">
        <f aca="false">IFERROR(N692/K692,0)</f>
        <v>0.26</v>
      </c>
      <c r="Q692" s="0" t="str">
        <f aca="false">IF(M692=0,"No Discount",IF(M692&lt;0.2,"Low (1-19%)",IF(M692&lt;0.4,"Medium (20-39%)","High (40%+)")))</f>
        <v>No Discount</v>
      </c>
      <c r="R692" s="0" t="str">
        <f aca="false">INDEX('Lookup Tables'!$B$2:$B$5,MATCH(F692,'Lookup Tables'!$A$2:$A$5,0))</f>
        <v>Manager C</v>
      </c>
    </row>
    <row r="693" customFormat="false" ht="15" hidden="false" customHeight="false" outlineLevel="0" collapsed="false">
      <c r="A693" s="0" t="s">
        <v>1015</v>
      </c>
      <c r="B693" s="13" t="n">
        <v>42176</v>
      </c>
      <c r="C693" s="13" t="n">
        <v>42178</v>
      </c>
      <c r="D693" s="14" t="s">
        <v>52</v>
      </c>
      <c r="E693" s="14" t="s">
        <v>53</v>
      </c>
      <c r="F693" s="14" t="s">
        <v>54</v>
      </c>
      <c r="G693" s="14" t="s">
        <v>193</v>
      </c>
      <c r="H693" s="14" t="s">
        <v>65</v>
      </c>
      <c r="I693" s="14" t="s">
        <v>73</v>
      </c>
      <c r="J693" s="14" t="s">
        <v>1017</v>
      </c>
      <c r="K693" s="15" t="n">
        <v>36.84</v>
      </c>
      <c r="L693" s="0" t="n">
        <v>3</v>
      </c>
      <c r="M693" s="16" t="n">
        <v>0</v>
      </c>
      <c r="N693" s="17" t="n">
        <v>10.3152</v>
      </c>
      <c r="O693" s="0" t="str">
        <f aca="false">TEXT(B693,"YYYY-MM")</f>
        <v>2015-06</v>
      </c>
      <c r="P693" s="18" t="n">
        <f aca="false">IFERROR(N693/K693,0)</f>
        <v>0.28</v>
      </c>
      <c r="Q693" s="0" t="str">
        <f aca="false">IF(M693=0,"No Discount",IF(M693&lt;0.2,"Low (1-19%)",IF(M693&lt;0.4,"Medium (20-39%)","High (40%+)")))</f>
        <v>No Discount</v>
      </c>
      <c r="R693" s="0" t="str">
        <f aca="false">INDEX('Lookup Tables'!$B$2:$B$5,MATCH(F693,'Lookup Tables'!$A$2:$A$5,0))</f>
        <v>Manager C</v>
      </c>
    </row>
    <row r="694" customFormat="false" ht="15" hidden="false" customHeight="false" outlineLevel="0" collapsed="false">
      <c r="A694" s="0" t="s">
        <v>1018</v>
      </c>
      <c r="B694" s="13" t="n">
        <v>42457</v>
      </c>
      <c r="C694" s="13" t="n">
        <v>42462</v>
      </c>
      <c r="D694" s="14" t="s">
        <v>69</v>
      </c>
      <c r="E694" s="14" t="s">
        <v>53</v>
      </c>
      <c r="F694" s="14" t="s">
        <v>63</v>
      </c>
      <c r="G694" s="14" t="s">
        <v>64</v>
      </c>
      <c r="H694" s="14" t="s">
        <v>80</v>
      </c>
      <c r="I694" s="14" t="s">
        <v>123</v>
      </c>
      <c r="J694" s="14" t="s">
        <v>1019</v>
      </c>
      <c r="K694" s="15" t="n">
        <v>166.24</v>
      </c>
      <c r="L694" s="0" t="n">
        <v>1</v>
      </c>
      <c r="M694" s="16" t="n">
        <v>0</v>
      </c>
      <c r="N694" s="17" t="n">
        <v>24.936</v>
      </c>
      <c r="O694" s="0" t="str">
        <f aca="false">TEXT(B694,"YYYY-MM")</f>
        <v>2016-03</v>
      </c>
      <c r="P694" s="18" t="n">
        <f aca="false">IFERROR(N694/K694,0)</f>
        <v>0.15</v>
      </c>
      <c r="Q694" s="0" t="str">
        <f aca="false">IF(M694=0,"No Discount",IF(M694&lt;0.2,"Low (1-19%)",IF(M694&lt;0.4,"Medium (20-39%)","High (40%+)")))</f>
        <v>No Discount</v>
      </c>
      <c r="R694" s="0" t="str">
        <f aca="false">INDEX('Lookup Tables'!$B$2:$B$5,MATCH(F694,'Lookup Tables'!$A$2:$A$5,0))</f>
        <v>Manager D</v>
      </c>
    </row>
    <row r="695" customFormat="false" ht="15" hidden="false" customHeight="false" outlineLevel="0" collapsed="false">
      <c r="A695" s="0" t="s">
        <v>1018</v>
      </c>
      <c r="B695" s="13" t="n">
        <v>42457</v>
      </c>
      <c r="C695" s="13" t="n">
        <v>42462</v>
      </c>
      <c r="D695" s="14" t="s">
        <v>69</v>
      </c>
      <c r="E695" s="14" t="s">
        <v>53</v>
      </c>
      <c r="F695" s="14" t="s">
        <v>63</v>
      </c>
      <c r="G695" s="14" t="s">
        <v>64</v>
      </c>
      <c r="H695" s="14" t="s">
        <v>65</v>
      </c>
      <c r="I695" s="14" t="s">
        <v>91</v>
      </c>
      <c r="J695" s="14" t="s">
        <v>1020</v>
      </c>
      <c r="K695" s="15" t="n">
        <v>33.4</v>
      </c>
      <c r="L695" s="0" t="n">
        <v>5</v>
      </c>
      <c r="M695" s="16" t="n">
        <v>0</v>
      </c>
      <c r="N695" s="17" t="n">
        <v>16.032</v>
      </c>
      <c r="O695" s="0" t="str">
        <f aca="false">TEXT(B695,"YYYY-MM")</f>
        <v>2016-03</v>
      </c>
      <c r="P695" s="18" t="n">
        <f aca="false">IFERROR(N695/K695,0)</f>
        <v>0.48</v>
      </c>
      <c r="Q695" s="0" t="str">
        <f aca="false">IF(M695=0,"No Discount",IF(M695&lt;0.2,"Low (1-19%)",IF(M695&lt;0.4,"Medium (20-39%)","High (40%+)")))</f>
        <v>No Discount</v>
      </c>
      <c r="R695" s="0" t="str">
        <f aca="false">INDEX('Lookup Tables'!$B$2:$B$5,MATCH(F695,'Lookup Tables'!$A$2:$A$5,0))</f>
        <v>Manager D</v>
      </c>
    </row>
    <row r="696" customFormat="false" ht="15" hidden="false" customHeight="false" outlineLevel="0" collapsed="false">
      <c r="A696" s="0" t="s">
        <v>1021</v>
      </c>
      <c r="B696" s="13" t="n">
        <v>42504</v>
      </c>
      <c r="C696" s="13" t="n">
        <v>42507</v>
      </c>
      <c r="D696" s="14" t="s">
        <v>137</v>
      </c>
      <c r="E696" s="14" t="s">
        <v>97</v>
      </c>
      <c r="F696" s="14" t="s">
        <v>117</v>
      </c>
      <c r="G696" s="14" t="s">
        <v>118</v>
      </c>
      <c r="H696" s="14" t="s">
        <v>65</v>
      </c>
      <c r="I696" s="14" t="s">
        <v>78</v>
      </c>
      <c r="J696" s="14" t="s">
        <v>547</v>
      </c>
      <c r="K696" s="15" t="n">
        <v>198.272</v>
      </c>
      <c r="L696" s="0" t="n">
        <v>8</v>
      </c>
      <c r="M696" s="16" t="n">
        <v>0.2</v>
      </c>
      <c r="N696" s="17" t="n">
        <v>17.3488</v>
      </c>
      <c r="O696" s="0" t="str">
        <f aca="false">TEXT(B696,"YYYY-MM")</f>
        <v>2016-05</v>
      </c>
      <c r="P696" s="18" t="n">
        <f aca="false">IFERROR(N696/K696,0)</f>
        <v>0.0875</v>
      </c>
      <c r="Q696" s="0" t="str">
        <f aca="false">IF(M696=0,"No Discount",IF(M696&lt;0.2,"Low (1-19%)",IF(M696&lt;0.4,"Medium (20-39%)","High (40%+)")))</f>
        <v>Medium (20-39%)</v>
      </c>
      <c r="R696" s="0" t="str">
        <f aca="false">INDEX('Lookup Tables'!$B$2:$B$5,MATCH(F696,'Lookup Tables'!$A$2:$A$5,0))</f>
        <v>Manager B</v>
      </c>
    </row>
    <row r="697" customFormat="false" ht="15" hidden="false" customHeight="false" outlineLevel="0" collapsed="false">
      <c r="A697" s="0" t="s">
        <v>1021</v>
      </c>
      <c r="B697" s="13" t="n">
        <v>42504</v>
      </c>
      <c r="C697" s="13" t="n">
        <v>42507</v>
      </c>
      <c r="D697" s="14" t="s">
        <v>137</v>
      </c>
      <c r="E697" s="14" t="s">
        <v>97</v>
      </c>
      <c r="F697" s="14" t="s">
        <v>117</v>
      </c>
      <c r="G697" s="14" t="s">
        <v>118</v>
      </c>
      <c r="H697" s="14" t="s">
        <v>65</v>
      </c>
      <c r="I697" s="14" t="s">
        <v>66</v>
      </c>
      <c r="J697" s="14" t="s">
        <v>1022</v>
      </c>
      <c r="K697" s="15" t="n">
        <v>47.36</v>
      </c>
      <c r="L697" s="0" t="n">
        <v>4</v>
      </c>
      <c r="M697" s="16" t="n">
        <v>0.2</v>
      </c>
      <c r="N697" s="17" t="n">
        <v>17.76</v>
      </c>
      <c r="O697" s="0" t="str">
        <f aca="false">TEXT(B697,"YYYY-MM")</f>
        <v>2016-05</v>
      </c>
      <c r="P697" s="18" t="n">
        <f aca="false">IFERROR(N697/K697,0)</f>
        <v>0.375</v>
      </c>
      <c r="Q697" s="0" t="str">
        <f aca="false">IF(M697=0,"No Discount",IF(M697&lt;0.2,"Low (1-19%)",IF(M697&lt;0.4,"Medium (20-39%)","High (40%+)")))</f>
        <v>Medium (20-39%)</v>
      </c>
      <c r="R697" s="0" t="str">
        <f aca="false">INDEX('Lookup Tables'!$B$2:$B$5,MATCH(F697,'Lookup Tables'!$A$2:$A$5,0))</f>
        <v>Manager B</v>
      </c>
    </row>
    <row r="698" customFormat="false" ht="15" hidden="false" customHeight="false" outlineLevel="0" collapsed="false">
      <c r="A698" s="0" t="s">
        <v>1021</v>
      </c>
      <c r="B698" s="13" t="n">
        <v>42504</v>
      </c>
      <c r="C698" s="13" t="n">
        <v>42507</v>
      </c>
      <c r="D698" s="14" t="s">
        <v>137</v>
      </c>
      <c r="E698" s="14" t="s">
        <v>97</v>
      </c>
      <c r="F698" s="14" t="s">
        <v>117</v>
      </c>
      <c r="G698" s="14" t="s">
        <v>118</v>
      </c>
      <c r="H698" s="14" t="s">
        <v>65</v>
      </c>
      <c r="I698" s="14" t="s">
        <v>129</v>
      </c>
      <c r="J698" s="14" t="s">
        <v>218</v>
      </c>
      <c r="K698" s="15" t="n">
        <v>200.984</v>
      </c>
      <c r="L698" s="0" t="n">
        <v>7</v>
      </c>
      <c r="M698" s="16" t="n">
        <v>0.2</v>
      </c>
      <c r="N698" s="17" t="n">
        <v>62.8075</v>
      </c>
      <c r="O698" s="0" t="str">
        <f aca="false">TEXT(B698,"YYYY-MM")</f>
        <v>2016-05</v>
      </c>
      <c r="P698" s="18" t="n">
        <f aca="false">IFERROR(N698/K698,0)</f>
        <v>0.3125</v>
      </c>
      <c r="Q698" s="0" t="str">
        <f aca="false">IF(M698=0,"No Discount",IF(M698&lt;0.2,"Low (1-19%)",IF(M698&lt;0.4,"Medium (20-39%)","High (40%+)")))</f>
        <v>Medium (20-39%)</v>
      </c>
      <c r="R698" s="0" t="str">
        <f aca="false">INDEX('Lookup Tables'!$B$2:$B$5,MATCH(F698,'Lookup Tables'!$A$2:$A$5,0))</f>
        <v>Manager B</v>
      </c>
    </row>
    <row r="699" customFormat="false" ht="15" hidden="false" customHeight="false" outlineLevel="0" collapsed="false">
      <c r="A699" s="0" t="s">
        <v>1021</v>
      </c>
      <c r="B699" s="13" t="n">
        <v>42504</v>
      </c>
      <c r="C699" s="13" t="n">
        <v>42507</v>
      </c>
      <c r="D699" s="14" t="s">
        <v>137</v>
      </c>
      <c r="E699" s="14" t="s">
        <v>97</v>
      </c>
      <c r="F699" s="14" t="s">
        <v>117</v>
      </c>
      <c r="G699" s="14" t="s">
        <v>118</v>
      </c>
      <c r="H699" s="14" t="s">
        <v>65</v>
      </c>
      <c r="I699" s="14" t="s">
        <v>66</v>
      </c>
      <c r="J699" s="14" t="s">
        <v>1023</v>
      </c>
      <c r="K699" s="15" t="n">
        <v>97.696</v>
      </c>
      <c r="L699" s="0" t="n">
        <v>4</v>
      </c>
      <c r="M699" s="16" t="n">
        <v>0.2</v>
      </c>
      <c r="N699" s="17" t="n">
        <v>31.7512</v>
      </c>
      <c r="O699" s="0" t="str">
        <f aca="false">TEXT(B699,"YYYY-MM")</f>
        <v>2016-05</v>
      </c>
      <c r="P699" s="18" t="n">
        <f aca="false">IFERROR(N699/K699,0)</f>
        <v>0.325</v>
      </c>
      <c r="Q699" s="0" t="str">
        <f aca="false">IF(M699=0,"No Discount",IF(M699&lt;0.2,"Low (1-19%)",IF(M699&lt;0.4,"Medium (20-39%)","High (40%+)")))</f>
        <v>Medium (20-39%)</v>
      </c>
      <c r="R699" s="0" t="str">
        <f aca="false">INDEX('Lookup Tables'!$B$2:$B$5,MATCH(F699,'Lookup Tables'!$A$2:$A$5,0))</f>
        <v>Manager B</v>
      </c>
    </row>
    <row r="700" customFormat="false" ht="15" hidden="false" customHeight="false" outlineLevel="0" collapsed="false">
      <c r="A700" s="0" t="s">
        <v>1021</v>
      </c>
      <c r="B700" s="13" t="n">
        <v>42504</v>
      </c>
      <c r="C700" s="13" t="n">
        <v>42507</v>
      </c>
      <c r="D700" s="14" t="s">
        <v>137</v>
      </c>
      <c r="E700" s="14" t="s">
        <v>97</v>
      </c>
      <c r="F700" s="14" t="s">
        <v>117</v>
      </c>
      <c r="G700" s="14" t="s">
        <v>118</v>
      </c>
      <c r="H700" s="14" t="s">
        <v>65</v>
      </c>
      <c r="I700" s="14" t="s">
        <v>78</v>
      </c>
      <c r="J700" s="14" t="s">
        <v>1024</v>
      </c>
      <c r="K700" s="15" t="n">
        <v>2.696</v>
      </c>
      <c r="L700" s="0" t="n">
        <v>1</v>
      </c>
      <c r="M700" s="16" t="n">
        <v>0.2</v>
      </c>
      <c r="N700" s="17" t="n">
        <v>0.8088</v>
      </c>
      <c r="O700" s="0" t="str">
        <f aca="false">TEXT(B700,"YYYY-MM")</f>
        <v>2016-05</v>
      </c>
      <c r="P700" s="18" t="n">
        <f aca="false">IFERROR(N700/K700,0)</f>
        <v>0.3</v>
      </c>
      <c r="Q700" s="0" t="str">
        <f aca="false">IF(M700=0,"No Discount",IF(M700&lt;0.2,"Low (1-19%)",IF(M700&lt;0.4,"Medium (20-39%)","High (40%+)")))</f>
        <v>Medium (20-39%)</v>
      </c>
      <c r="R700" s="0" t="str">
        <f aca="false">INDEX('Lookup Tables'!$B$2:$B$5,MATCH(F700,'Lookup Tables'!$A$2:$A$5,0))</f>
        <v>Manager B</v>
      </c>
    </row>
    <row r="701" customFormat="false" ht="15" hidden="false" customHeight="false" outlineLevel="0" collapsed="false">
      <c r="A701" s="0" t="s">
        <v>1021</v>
      </c>
      <c r="B701" s="13" t="n">
        <v>42504</v>
      </c>
      <c r="C701" s="13" t="n">
        <v>42507</v>
      </c>
      <c r="D701" s="14" t="s">
        <v>137</v>
      </c>
      <c r="E701" s="14" t="s">
        <v>97</v>
      </c>
      <c r="F701" s="14" t="s">
        <v>117</v>
      </c>
      <c r="G701" s="14" t="s">
        <v>118</v>
      </c>
      <c r="H701" s="14" t="s">
        <v>65</v>
      </c>
      <c r="I701" s="14" t="s">
        <v>83</v>
      </c>
      <c r="J701" s="14" t="s">
        <v>1025</v>
      </c>
      <c r="K701" s="15" t="n">
        <v>18.588</v>
      </c>
      <c r="L701" s="0" t="n">
        <v>2</v>
      </c>
      <c r="M701" s="16" t="n">
        <v>0.7</v>
      </c>
      <c r="N701" s="17" t="n">
        <v>-13.6312</v>
      </c>
      <c r="O701" s="0" t="str">
        <f aca="false">TEXT(B701,"YYYY-MM")</f>
        <v>2016-05</v>
      </c>
      <c r="P701" s="18" t="n">
        <f aca="false">IFERROR(N701/K701,0)</f>
        <v>-0.733333333333333</v>
      </c>
      <c r="Q701" s="0" t="str">
        <f aca="false">IF(M701=0,"No Discount",IF(M701&lt;0.2,"Low (1-19%)",IF(M701&lt;0.4,"Medium (20-39%)","High (40%+)")))</f>
        <v>High (40%+)</v>
      </c>
      <c r="R701" s="0" t="str">
        <f aca="false">INDEX('Lookup Tables'!$B$2:$B$5,MATCH(F701,'Lookup Tables'!$A$2:$A$5,0))</f>
        <v>Manager B</v>
      </c>
    </row>
    <row r="702" customFormat="false" ht="15" hidden="false" customHeight="false" outlineLevel="0" collapsed="false">
      <c r="A702" s="0" t="s">
        <v>1021</v>
      </c>
      <c r="B702" s="13" t="n">
        <v>42504</v>
      </c>
      <c r="C702" s="13" t="n">
        <v>42507</v>
      </c>
      <c r="D702" s="14" t="s">
        <v>137</v>
      </c>
      <c r="E702" s="14" t="s">
        <v>97</v>
      </c>
      <c r="F702" s="14" t="s">
        <v>117</v>
      </c>
      <c r="G702" s="14" t="s">
        <v>118</v>
      </c>
      <c r="H702" s="14" t="s">
        <v>65</v>
      </c>
      <c r="I702" s="14" t="s">
        <v>83</v>
      </c>
      <c r="J702" s="14" t="s">
        <v>567</v>
      </c>
      <c r="K702" s="15" t="n">
        <v>4.896</v>
      </c>
      <c r="L702" s="0" t="n">
        <v>3</v>
      </c>
      <c r="M702" s="16" t="n">
        <v>0.7</v>
      </c>
      <c r="N702" s="17" t="n">
        <v>-3.4272</v>
      </c>
      <c r="O702" s="0" t="str">
        <f aca="false">TEXT(B702,"YYYY-MM")</f>
        <v>2016-05</v>
      </c>
      <c r="P702" s="18" t="n">
        <f aca="false">IFERROR(N702/K702,0)</f>
        <v>-0.7</v>
      </c>
      <c r="Q702" s="0" t="str">
        <f aca="false">IF(M702=0,"No Discount",IF(M702&lt;0.2,"Low (1-19%)",IF(M702&lt;0.4,"Medium (20-39%)","High (40%+)")))</f>
        <v>High (40%+)</v>
      </c>
      <c r="R702" s="0" t="str">
        <f aca="false">INDEX('Lookup Tables'!$B$2:$B$5,MATCH(F702,'Lookup Tables'!$A$2:$A$5,0))</f>
        <v>Manager B</v>
      </c>
    </row>
    <row r="703" customFormat="false" ht="15" hidden="false" customHeight="false" outlineLevel="0" collapsed="false">
      <c r="A703" s="0" t="s">
        <v>1026</v>
      </c>
      <c r="B703" s="13" t="n">
        <v>43345</v>
      </c>
      <c r="C703" s="13" t="n">
        <v>43351</v>
      </c>
      <c r="D703" s="14" t="s">
        <v>69</v>
      </c>
      <c r="E703" s="14" t="s">
        <v>62</v>
      </c>
      <c r="F703" s="14" t="s">
        <v>117</v>
      </c>
      <c r="G703" s="14" t="s">
        <v>269</v>
      </c>
      <c r="H703" s="14" t="s">
        <v>56</v>
      </c>
      <c r="I703" s="14" t="s">
        <v>76</v>
      </c>
      <c r="J703" s="14" t="s">
        <v>404</v>
      </c>
      <c r="K703" s="15" t="n">
        <v>15.072</v>
      </c>
      <c r="L703" s="0" t="n">
        <v>3</v>
      </c>
      <c r="M703" s="16" t="n">
        <v>0.2</v>
      </c>
      <c r="N703" s="17" t="n">
        <v>4.1448</v>
      </c>
      <c r="O703" s="0" t="str">
        <f aca="false">TEXT(B703,"YYYY-MM")</f>
        <v>2018-09</v>
      </c>
      <c r="P703" s="18" t="n">
        <f aca="false">IFERROR(N703/K703,0)</f>
        <v>0.275</v>
      </c>
      <c r="Q703" s="0" t="str">
        <f aca="false">IF(M703=0,"No Discount",IF(M703&lt;0.2,"Low (1-19%)",IF(M703&lt;0.4,"Medium (20-39%)","High (40%+)")))</f>
        <v>Medium (20-39%)</v>
      </c>
      <c r="R703" s="0" t="str">
        <f aca="false">INDEX('Lookup Tables'!$B$2:$B$5,MATCH(F703,'Lookup Tables'!$A$2:$A$5,0))</f>
        <v>Manager B</v>
      </c>
    </row>
    <row r="704" customFormat="false" ht="15" hidden="false" customHeight="false" outlineLevel="0" collapsed="false">
      <c r="A704" s="0" t="s">
        <v>1027</v>
      </c>
      <c r="B704" s="13" t="n">
        <v>43043</v>
      </c>
      <c r="C704" s="13" t="n">
        <v>43047</v>
      </c>
      <c r="D704" s="14" t="s">
        <v>52</v>
      </c>
      <c r="E704" s="14" t="s">
        <v>62</v>
      </c>
      <c r="F704" s="14" t="s">
        <v>63</v>
      </c>
      <c r="G704" s="14" t="s">
        <v>94</v>
      </c>
      <c r="H704" s="14" t="s">
        <v>56</v>
      </c>
      <c r="I704" s="14" t="s">
        <v>76</v>
      </c>
      <c r="J704" s="14" t="s">
        <v>1028</v>
      </c>
      <c r="K704" s="15" t="n">
        <v>209.88</v>
      </c>
      <c r="L704" s="0" t="n">
        <v>3</v>
      </c>
      <c r="M704" s="16" t="n">
        <v>0</v>
      </c>
      <c r="N704" s="17" t="n">
        <v>35.6796</v>
      </c>
      <c r="O704" s="0" t="str">
        <f aca="false">TEXT(B704,"YYYY-MM")</f>
        <v>2017-11</v>
      </c>
      <c r="P704" s="18" t="n">
        <f aca="false">IFERROR(N704/K704,0)</f>
        <v>0.17</v>
      </c>
      <c r="Q704" s="0" t="str">
        <f aca="false">IF(M704=0,"No Discount",IF(M704&lt;0.2,"Low (1-19%)",IF(M704&lt;0.4,"Medium (20-39%)","High (40%+)")))</f>
        <v>No Discount</v>
      </c>
      <c r="R704" s="0" t="str">
        <f aca="false">INDEX('Lookup Tables'!$B$2:$B$5,MATCH(F704,'Lookup Tables'!$A$2:$A$5,0))</f>
        <v>Manager D</v>
      </c>
    </row>
    <row r="705" customFormat="false" ht="15" hidden="false" customHeight="false" outlineLevel="0" collapsed="false">
      <c r="A705" s="0" t="s">
        <v>1029</v>
      </c>
      <c r="B705" s="13" t="n">
        <v>42469</v>
      </c>
      <c r="C705" s="13" t="n">
        <v>42474</v>
      </c>
      <c r="D705" s="14" t="s">
        <v>69</v>
      </c>
      <c r="E705" s="14" t="s">
        <v>53</v>
      </c>
      <c r="F705" s="14" t="s">
        <v>63</v>
      </c>
      <c r="G705" s="14" t="s">
        <v>64</v>
      </c>
      <c r="H705" s="14" t="s">
        <v>56</v>
      </c>
      <c r="I705" s="14" t="s">
        <v>71</v>
      </c>
      <c r="J705" s="14" t="s">
        <v>1030</v>
      </c>
      <c r="K705" s="15" t="n">
        <v>369.912</v>
      </c>
      <c r="L705" s="0" t="n">
        <v>3</v>
      </c>
      <c r="M705" s="16" t="n">
        <v>0.2</v>
      </c>
      <c r="N705" s="17" t="n">
        <v>-13.8717</v>
      </c>
      <c r="O705" s="0" t="str">
        <f aca="false">TEXT(B705,"YYYY-MM")</f>
        <v>2016-04</v>
      </c>
      <c r="P705" s="18" t="n">
        <f aca="false">IFERROR(N705/K705,0)</f>
        <v>-0.0375</v>
      </c>
      <c r="Q705" s="0" t="str">
        <f aca="false">IF(M705=0,"No Discount",IF(M705&lt;0.2,"Low (1-19%)",IF(M705&lt;0.4,"Medium (20-39%)","High (40%+)")))</f>
        <v>Medium (20-39%)</v>
      </c>
      <c r="R705" s="0" t="str">
        <f aca="false">INDEX('Lookup Tables'!$B$2:$B$5,MATCH(F705,'Lookup Tables'!$A$2:$A$5,0))</f>
        <v>Manager D</v>
      </c>
    </row>
    <row r="706" customFormat="false" ht="15" hidden="false" customHeight="false" outlineLevel="0" collapsed="false">
      <c r="A706" s="0" t="s">
        <v>1031</v>
      </c>
      <c r="B706" s="13" t="n">
        <v>42259</v>
      </c>
      <c r="C706" s="13" t="n">
        <v>42264</v>
      </c>
      <c r="D706" s="14" t="s">
        <v>69</v>
      </c>
      <c r="E706" s="14" t="s">
        <v>62</v>
      </c>
      <c r="F706" s="14" t="s">
        <v>54</v>
      </c>
      <c r="G706" s="14" t="s">
        <v>90</v>
      </c>
      <c r="H706" s="14" t="s">
        <v>65</v>
      </c>
      <c r="I706" s="14" t="s">
        <v>91</v>
      </c>
      <c r="J706" s="14" t="s">
        <v>1032</v>
      </c>
      <c r="K706" s="15" t="n">
        <v>10.368</v>
      </c>
      <c r="L706" s="0" t="n">
        <v>2</v>
      </c>
      <c r="M706" s="16" t="n">
        <v>0.2</v>
      </c>
      <c r="N706" s="17" t="n">
        <v>3.6288</v>
      </c>
      <c r="O706" s="0" t="str">
        <f aca="false">TEXT(B706,"YYYY-MM")</f>
        <v>2015-09</v>
      </c>
      <c r="P706" s="18" t="n">
        <f aca="false">IFERROR(N706/K706,0)</f>
        <v>0.35</v>
      </c>
      <c r="Q706" s="0" t="str">
        <f aca="false">IF(M706=0,"No Discount",IF(M706&lt;0.2,"Low (1-19%)",IF(M706&lt;0.4,"Medium (20-39%)","High (40%+)")))</f>
        <v>Medium (20-39%)</v>
      </c>
      <c r="R706" s="0" t="str">
        <f aca="false">INDEX('Lookup Tables'!$B$2:$B$5,MATCH(F706,'Lookup Tables'!$A$2:$A$5,0))</f>
        <v>Manager C</v>
      </c>
    </row>
    <row r="707" customFormat="false" ht="15" hidden="false" customHeight="false" outlineLevel="0" collapsed="false">
      <c r="A707" s="0" t="s">
        <v>1031</v>
      </c>
      <c r="B707" s="13" t="n">
        <v>42259</v>
      </c>
      <c r="C707" s="13" t="n">
        <v>42264</v>
      </c>
      <c r="D707" s="14" t="s">
        <v>69</v>
      </c>
      <c r="E707" s="14" t="s">
        <v>62</v>
      </c>
      <c r="F707" s="14" t="s">
        <v>54</v>
      </c>
      <c r="G707" s="14" t="s">
        <v>90</v>
      </c>
      <c r="H707" s="14" t="s">
        <v>65</v>
      </c>
      <c r="I707" s="14" t="s">
        <v>85</v>
      </c>
      <c r="J707" s="14" t="s">
        <v>1033</v>
      </c>
      <c r="K707" s="15" t="n">
        <v>166.84</v>
      </c>
      <c r="L707" s="0" t="n">
        <v>5</v>
      </c>
      <c r="M707" s="16" t="n">
        <v>0.2</v>
      </c>
      <c r="N707" s="17" t="n">
        <v>18.7695</v>
      </c>
      <c r="O707" s="0" t="str">
        <f aca="false">TEXT(B707,"YYYY-MM")</f>
        <v>2015-09</v>
      </c>
      <c r="P707" s="18" t="n">
        <f aca="false">IFERROR(N707/K707,0)</f>
        <v>0.1125</v>
      </c>
      <c r="Q707" s="0" t="str">
        <f aca="false">IF(M707=0,"No Discount",IF(M707&lt;0.2,"Low (1-19%)",IF(M707&lt;0.4,"Medium (20-39%)","High (40%+)")))</f>
        <v>Medium (20-39%)</v>
      </c>
      <c r="R707" s="0" t="str">
        <f aca="false">INDEX('Lookup Tables'!$B$2:$B$5,MATCH(F707,'Lookup Tables'!$A$2:$A$5,0))</f>
        <v>Manager C</v>
      </c>
    </row>
    <row r="708" customFormat="false" ht="15" hidden="false" customHeight="false" outlineLevel="0" collapsed="false">
      <c r="A708" s="0" t="s">
        <v>1031</v>
      </c>
      <c r="B708" s="13" t="n">
        <v>42259</v>
      </c>
      <c r="C708" s="13" t="n">
        <v>42264</v>
      </c>
      <c r="D708" s="14" t="s">
        <v>69</v>
      </c>
      <c r="E708" s="14" t="s">
        <v>62</v>
      </c>
      <c r="F708" s="14" t="s">
        <v>54</v>
      </c>
      <c r="G708" s="14" t="s">
        <v>90</v>
      </c>
      <c r="H708" s="14" t="s">
        <v>80</v>
      </c>
      <c r="I708" s="14" t="s">
        <v>123</v>
      </c>
      <c r="J708" s="14" t="s">
        <v>807</v>
      </c>
      <c r="K708" s="15" t="n">
        <v>15.216</v>
      </c>
      <c r="L708" s="0" t="n">
        <v>1</v>
      </c>
      <c r="M708" s="16" t="n">
        <v>0.2</v>
      </c>
      <c r="N708" s="17" t="n">
        <v>2.2824</v>
      </c>
      <c r="O708" s="0" t="str">
        <f aca="false">TEXT(B708,"YYYY-MM")</f>
        <v>2015-09</v>
      </c>
      <c r="P708" s="18" t="n">
        <f aca="false">IFERROR(N708/K708,0)</f>
        <v>0.15</v>
      </c>
      <c r="Q708" s="0" t="str">
        <f aca="false">IF(M708=0,"No Discount",IF(M708&lt;0.2,"Low (1-19%)",IF(M708&lt;0.4,"Medium (20-39%)","High (40%+)")))</f>
        <v>Medium (20-39%)</v>
      </c>
      <c r="R708" s="0" t="str">
        <f aca="false">INDEX('Lookup Tables'!$B$2:$B$5,MATCH(F708,'Lookup Tables'!$A$2:$A$5,0))</f>
        <v>Manager C</v>
      </c>
    </row>
    <row r="709" customFormat="false" ht="15" hidden="false" customHeight="false" outlineLevel="0" collapsed="false">
      <c r="A709" s="0" t="s">
        <v>1034</v>
      </c>
      <c r="B709" s="13" t="n">
        <v>42340</v>
      </c>
      <c r="C709" s="13" t="n">
        <v>42342</v>
      </c>
      <c r="D709" s="14" t="s">
        <v>137</v>
      </c>
      <c r="E709" s="14" t="s">
        <v>53</v>
      </c>
      <c r="F709" s="14" t="s">
        <v>117</v>
      </c>
      <c r="G709" s="14" t="s">
        <v>170</v>
      </c>
      <c r="H709" s="14" t="s">
        <v>80</v>
      </c>
      <c r="I709" s="14" t="s">
        <v>123</v>
      </c>
      <c r="J709" s="14" t="s">
        <v>486</v>
      </c>
      <c r="K709" s="15" t="n">
        <v>119.96</v>
      </c>
      <c r="L709" s="0" t="n">
        <v>4</v>
      </c>
      <c r="M709" s="16" t="n">
        <v>0</v>
      </c>
      <c r="N709" s="17" t="n">
        <v>52.7824</v>
      </c>
      <c r="O709" s="0" t="str">
        <f aca="false">TEXT(B709,"YYYY-MM")</f>
        <v>2015-12</v>
      </c>
      <c r="P709" s="18" t="n">
        <f aca="false">IFERROR(N709/K709,0)</f>
        <v>0.44</v>
      </c>
      <c r="Q709" s="0" t="str">
        <f aca="false">IF(M709=0,"No Discount",IF(M709&lt;0.2,"Low (1-19%)",IF(M709&lt;0.4,"Medium (20-39%)","High (40%+)")))</f>
        <v>No Discount</v>
      </c>
      <c r="R709" s="0" t="str">
        <f aca="false">INDEX('Lookup Tables'!$B$2:$B$5,MATCH(F709,'Lookup Tables'!$A$2:$A$5,0))</f>
        <v>Manager B</v>
      </c>
    </row>
    <row r="710" customFormat="false" ht="15" hidden="false" customHeight="false" outlineLevel="0" collapsed="false">
      <c r="A710" s="0" t="s">
        <v>1034</v>
      </c>
      <c r="B710" s="13" t="n">
        <v>42340</v>
      </c>
      <c r="C710" s="13" t="n">
        <v>42342</v>
      </c>
      <c r="D710" s="14" t="s">
        <v>137</v>
      </c>
      <c r="E710" s="14" t="s">
        <v>53</v>
      </c>
      <c r="F710" s="14" t="s">
        <v>117</v>
      </c>
      <c r="G710" s="14" t="s">
        <v>170</v>
      </c>
      <c r="H710" s="14" t="s">
        <v>56</v>
      </c>
      <c r="I710" s="14" t="s">
        <v>57</v>
      </c>
      <c r="J710" s="14" t="s">
        <v>1035</v>
      </c>
      <c r="K710" s="15" t="n">
        <v>883.92</v>
      </c>
      <c r="L710" s="0" t="n">
        <v>5</v>
      </c>
      <c r="M710" s="16" t="n">
        <v>0.2</v>
      </c>
      <c r="N710" s="17" t="n">
        <v>-110.49</v>
      </c>
      <c r="O710" s="0" t="str">
        <f aca="false">TEXT(B710,"YYYY-MM")</f>
        <v>2015-12</v>
      </c>
      <c r="P710" s="18" t="n">
        <f aca="false">IFERROR(N710/K710,0)</f>
        <v>-0.125</v>
      </c>
      <c r="Q710" s="0" t="str">
        <f aca="false">IF(M710=0,"No Discount",IF(M710&lt;0.2,"Low (1-19%)",IF(M710&lt;0.4,"Medium (20-39%)","High (40%+)")))</f>
        <v>Medium (20-39%)</v>
      </c>
      <c r="R710" s="0" t="str">
        <f aca="false">INDEX('Lookup Tables'!$B$2:$B$5,MATCH(F710,'Lookup Tables'!$A$2:$A$5,0))</f>
        <v>Manager B</v>
      </c>
    </row>
    <row r="711" customFormat="false" ht="15" hidden="false" customHeight="false" outlineLevel="0" collapsed="false">
      <c r="A711" s="0" t="s">
        <v>1034</v>
      </c>
      <c r="B711" s="13" t="n">
        <v>42340</v>
      </c>
      <c r="C711" s="13" t="n">
        <v>42342</v>
      </c>
      <c r="D711" s="14" t="s">
        <v>137</v>
      </c>
      <c r="E711" s="14" t="s">
        <v>53</v>
      </c>
      <c r="F711" s="14" t="s">
        <v>117</v>
      </c>
      <c r="G711" s="14" t="s">
        <v>170</v>
      </c>
      <c r="H711" s="14" t="s">
        <v>65</v>
      </c>
      <c r="I711" s="14" t="s">
        <v>83</v>
      </c>
      <c r="J711" s="14" t="s">
        <v>639</v>
      </c>
      <c r="K711" s="15" t="n">
        <v>46.72</v>
      </c>
      <c r="L711" s="0" t="n">
        <v>8</v>
      </c>
      <c r="M711" s="16" t="n">
        <v>0.2</v>
      </c>
      <c r="N711" s="17" t="n">
        <v>15.768</v>
      </c>
      <c r="O711" s="0" t="str">
        <f aca="false">TEXT(B711,"YYYY-MM")</f>
        <v>2015-12</v>
      </c>
      <c r="P711" s="18" t="n">
        <f aca="false">IFERROR(N711/K711,0)</f>
        <v>0.3375</v>
      </c>
      <c r="Q711" s="0" t="str">
        <f aca="false">IF(M711=0,"No Discount",IF(M711&lt;0.2,"Low (1-19%)",IF(M711&lt;0.4,"Medium (20-39%)","High (40%+)")))</f>
        <v>Medium (20-39%)</v>
      </c>
      <c r="R711" s="0" t="str">
        <f aca="false">INDEX('Lookup Tables'!$B$2:$B$5,MATCH(F711,'Lookup Tables'!$A$2:$A$5,0))</f>
        <v>Manager B</v>
      </c>
    </row>
    <row r="712" customFormat="false" ht="15" hidden="false" customHeight="false" outlineLevel="0" collapsed="false">
      <c r="A712" s="0" t="s">
        <v>1036</v>
      </c>
      <c r="B712" s="13" t="n">
        <v>42099</v>
      </c>
      <c r="C712" s="13" t="n">
        <v>42101</v>
      </c>
      <c r="D712" s="14" t="s">
        <v>137</v>
      </c>
      <c r="E712" s="14" t="s">
        <v>97</v>
      </c>
      <c r="F712" s="14" t="s">
        <v>117</v>
      </c>
      <c r="G712" s="14" t="s">
        <v>170</v>
      </c>
      <c r="H712" s="14" t="s">
        <v>65</v>
      </c>
      <c r="I712" s="14" t="s">
        <v>91</v>
      </c>
      <c r="J712" s="14" t="s">
        <v>752</v>
      </c>
      <c r="K712" s="15" t="n">
        <v>55.48</v>
      </c>
      <c r="L712" s="0" t="n">
        <v>1</v>
      </c>
      <c r="M712" s="16" t="n">
        <v>0</v>
      </c>
      <c r="N712" s="17" t="n">
        <v>26.6304</v>
      </c>
      <c r="O712" s="0" t="str">
        <f aca="false">TEXT(B712,"YYYY-MM")</f>
        <v>2015-04</v>
      </c>
      <c r="P712" s="18" t="n">
        <f aca="false">IFERROR(N712/K712,0)</f>
        <v>0.48</v>
      </c>
      <c r="Q712" s="0" t="str">
        <f aca="false">IF(M712=0,"No Discount",IF(M712&lt;0.2,"Low (1-19%)",IF(M712&lt;0.4,"Medium (20-39%)","High (40%+)")))</f>
        <v>No Discount</v>
      </c>
      <c r="R712" s="0" t="str">
        <f aca="false">INDEX('Lookup Tables'!$B$2:$B$5,MATCH(F712,'Lookup Tables'!$A$2:$A$5,0))</f>
        <v>Manager B</v>
      </c>
    </row>
    <row r="713" customFormat="false" ht="15" hidden="false" customHeight="false" outlineLevel="0" collapsed="false">
      <c r="A713" s="0" t="s">
        <v>1037</v>
      </c>
      <c r="B713" s="13" t="n">
        <v>43346</v>
      </c>
      <c r="C713" s="13" t="n">
        <v>43350</v>
      </c>
      <c r="D713" s="14" t="s">
        <v>69</v>
      </c>
      <c r="E713" s="14" t="s">
        <v>53</v>
      </c>
      <c r="F713" s="14" t="s">
        <v>54</v>
      </c>
      <c r="G713" s="14" t="s">
        <v>70</v>
      </c>
      <c r="H713" s="14" t="s">
        <v>65</v>
      </c>
      <c r="I713" s="14" t="s">
        <v>129</v>
      </c>
      <c r="J713" s="14" t="s">
        <v>1038</v>
      </c>
      <c r="K713" s="15" t="n">
        <v>24.448</v>
      </c>
      <c r="L713" s="0" t="n">
        <v>4</v>
      </c>
      <c r="M713" s="16" t="n">
        <v>0.2</v>
      </c>
      <c r="N713" s="17" t="n">
        <v>8.8624</v>
      </c>
      <c r="O713" s="0" t="str">
        <f aca="false">TEXT(B713,"YYYY-MM")</f>
        <v>2018-09</v>
      </c>
      <c r="P713" s="18" t="n">
        <f aca="false">IFERROR(N713/K713,0)</f>
        <v>0.3625</v>
      </c>
      <c r="Q713" s="0" t="str">
        <f aca="false">IF(M713=0,"No Discount",IF(M713&lt;0.2,"Low (1-19%)",IF(M713&lt;0.4,"Medium (20-39%)","High (40%+)")))</f>
        <v>Medium (20-39%)</v>
      </c>
      <c r="R713" s="0" t="str">
        <f aca="false">INDEX('Lookup Tables'!$B$2:$B$5,MATCH(F713,'Lookup Tables'!$A$2:$A$5,0))</f>
        <v>Manager C</v>
      </c>
    </row>
    <row r="714" customFormat="false" ht="15" hidden="false" customHeight="false" outlineLevel="0" collapsed="false">
      <c r="A714" s="0" t="s">
        <v>1039</v>
      </c>
      <c r="B714" s="13" t="n">
        <v>43239</v>
      </c>
      <c r="C714" s="13" t="n">
        <v>43244</v>
      </c>
      <c r="D714" s="14" t="s">
        <v>69</v>
      </c>
      <c r="E714" s="14" t="s">
        <v>62</v>
      </c>
      <c r="F714" s="14" t="s">
        <v>117</v>
      </c>
      <c r="G714" s="14" t="s">
        <v>170</v>
      </c>
      <c r="H714" s="14" t="s">
        <v>65</v>
      </c>
      <c r="I714" s="14" t="s">
        <v>85</v>
      </c>
      <c r="J714" s="14" t="s">
        <v>1040</v>
      </c>
      <c r="K714" s="15" t="n">
        <v>281.34</v>
      </c>
      <c r="L714" s="0" t="n">
        <v>6</v>
      </c>
      <c r="M714" s="16" t="n">
        <v>0</v>
      </c>
      <c r="N714" s="17" t="n">
        <v>109.7226</v>
      </c>
      <c r="O714" s="0" t="str">
        <f aca="false">TEXT(B714,"YYYY-MM")</f>
        <v>2018-05</v>
      </c>
      <c r="P714" s="18" t="n">
        <f aca="false">IFERROR(N714/K714,0)</f>
        <v>0.39</v>
      </c>
      <c r="Q714" s="0" t="str">
        <f aca="false">IF(M714=0,"No Discount",IF(M714&lt;0.2,"Low (1-19%)",IF(M714&lt;0.4,"Medium (20-39%)","High (40%+)")))</f>
        <v>No Discount</v>
      </c>
      <c r="R714" s="0" t="str">
        <f aca="false">INDEX('Lookup Tables'!$B$2:$B$5,MATCH(F714,'Lookup Tables'!$A$2:$A$5,0))</f>
        <v>Manager B</v>
      </c>
    </row>
    <row r="715" customFormat="false" ht="15" hidden="false" customHeight="false" outlineLevel="0" collapsed="false">
      <c r="A715" s="0" t="s">
        <v>1039</v>
      </c>
      <c r="B715" s="13" t="n">
        <v>43239</v>
      </c>
      <c r="C715" s="13" t="n">
        <v>43244</v>
      </c>
      <c r="D715" s="14" t="s">
        <v>69</v>
      </c>
      <c r="E715" s="14" t="s">
        <v>62</v>
      </c>
      <c r="F715" s="14" t="s">
        <v>117</v>
      </c>
      <c r="G715" s="14" t="s">
        <v>170</v>
      </c>
      <c r="H715" s="14" t="s">
        <v>80</v>
      </c>
      <c r="I715" s="14" t="s">
        <v>81</v>
      </c>
      <c r="J715" s="14" t="s">
        <v>641</v>
      </c>
      <c r="K715" s="15" t="n">
        <v>307.98</v>
      </c>
      <c r="L715" s="0" t="n">
        <v>2</v>
      </c>
      <c r="M715" s="16" t="n">
        <v>0</v>
      </c>
      <c r="N715" s="17" t="n">
        <v>89.3142</v>
      </c>
      <c r="O715" s="0" t="str">
        <f aca="false">TEXT(B715,"YYYY-MM")</f>
        <v>2018-05</v>
      </c>
      <c r="P715" s="18" t="n">
        <f aca="false">IFERROR(N715/K715,0)</f>
        <v>0.29</v>
      </c>
      <c r="Q715" s="0" t="str">
        <f aca="false">IF(M715=0,"No Discount",IF(M715&lt;0.2,"Low (1-19%)",IF(M715&lt;0.4,"Medium (20-39%)","High (40%+)")))</f>
        <v>No Discount</v>
      </c>
      <c r="R715" s="0" t="str">
        <f aca="false">INDEX('Lookup Tables'!$B$2:$B$5,MATCH(F715,'Lookup Tables'!$A$2:$A$5,0))</f>
        <v>Manager B</v>
      </c>
    </row>
    <row r="716" customFormat="false" ht="15" hidden="false" customHeight="false" outlineLevel="0" collapsed="false">
      <c r="A716" s="0" t="s">
        <v>1039</v>
      </c>
      <c r="B716" s="13" t="n">
        <v>43239</v>
      </c>
      <c r="C716" s="13" t="n">
        <v>43244</v>
      </c>
      <c r="D716" s="14" t="s">
        <v>69</v>
      </c>
      <c r="E716" s="14" t="s">
        <v>62</v>
      </c>
      <c r="F716" s="14" t="s">
        <v>117</v>
      </c>
      <c r="G716" s="14" t="s">
        <v>170</v>
      </c>
      <c r="H716" s="14" t="s">
        <v>80</v>
      </c>
      <c r="I716" s="14" t="s">
        <v>123</v>
      </c>
      <c r="J716" s="14" t="s">
        <v>1041</v>
      </c>
      <c r="K716" s="15" t="n">
        <v>299.97</v>
      </c>
      <c r="L716" s="0" t="n">
        <v>3</v>
      </c>
      <c r="M716" s="16" t="n">
        <v>0</v>
      </c>
      <c r="N716" s="17" t="n">
        <v>113.9886</v>
      </c>
      <c r="O716" s="0" t="str">
        <f aca="false">TEXT(B716,"YYYY-MM")</f>
        <v>2018-05</v>
      </c>
      <c r="P716" s="18" t="n">
        <f aca="false">IFERROR(N716/K716,0)</f>
        <v>0.38</v>
      </c>
      <c r="Q716" s="0" t="str">
        <f aca="false">IF(M716=0,"No Discount",IF(M716&lt;0.2,"Low (1-19%)",IF(M716&lt;0.4,"Medium (20-39%)","High (40%+)")))</f>
        <v>No Discount</v>
      </c>
      <c r="R716" s="0" t="str">
        <f aca="false">INDEX('Lookup Tables'!$B$2:$B$5,MATCH(F716,'Lookup Tables'!$A$2:$A$5,0))</f>
        <v>Manager B</v>
      </c>
    </row>
    <row r="717" customFormat="false" ht="15" hidden="false" customHeight="false" outlineLevel="0" collapsed="false">
      <c r="A717" s="0" t="s">
        <v>1042</v>
      </c>
      <c r="B717" s="13" t="n">
        <v>42186</v>
      </c>
      <c r="C717" s="13" t="n">
        <v>42191</v>
      </c>
      <c r="D717" s="14" t="s">
        <v>52</v>
      </c>
      <c r="E717" s="14" t="s">
        <v>62</v>
      </c>
      <c r="F717" s="14" t="s">
        <v>63</v>
      </c>
      <c r="G717" s="14" t="s">
        <v>94</v>
      </c>
      <c r="H717" s="14" t="s">
        <v>65</v>
      </c>
      <c r="I717" s="14" t="s">
        <v>83</v>
      </c>
      <c r="J717" s="14" t="s">
        <v>1043</v>
      </c>
      <c r="K717" s="15" t="n">
        <v>19.92</v>
      </c>
      <c r="L717" s="0" t="n">
        <v>5</v>
      </c>
      <c r="M717" s="16" t="n">
        <v>0.2</v>
      </c>
      <c r="N717" s="17" t="n">
        <v>6.972</v>
      </c>
      <c r="O717" s="0" t="str">
        <f aca="false">TEXT(B717,"YYYY-MM")</f>
        <v>2015-07</v>
      </c>
      <c r="P717" s="18" t="n">
        <f aca="false">IFERROR(N717/K717,0)</f>
        <v>0.35</v>
      </c>
      <c r="Q717" s="0" t="str">
        <f aca="false">IF(M717=0,"No Discount",IF(M717&lt;0.2,"Low (1-19%)",IF(M717&lt;0.4,"Medium (20-39%)","High (40%+)")))</f>
        <v>Medium (20-39%)</v>
      </c>
      <c r="R717" s="0" t="str">
        <f aca="false">INDEX('Lookup Tables'!$B$2:$B$5,MATCH(F717,'Lookup Tables'!$A$2:$A$5,0))</f>
        <v>Manager D</v>
      </c>
    </row>
    <row r="718" customFormat="false" ht="15" hidden="false" customHeight="false" outlineLevel="0" collapsed="false">
      <c r="A718" s="0" t="s">
        <v>1044</v>
      </c>
      <c r="B718" s="13" t="n">
        <v>42015</v>
      </c>
      <c r="C718" s="13" t="n">
        <v>42018</v>
      </c>
      <c r="D718" s="14" t="s">
        <v>137</v>
      </c>
      <c r="E718" s="14" t="s">
        <v>53</v>
      </c>
      <c r="F718" s="14" t="s">
        <v>117</v>
      </c>
      <c r="G718" s="14" t="s">
        <v>160</v>
      </c>
      <c r="H718" s="14" t="s">
        <v>56</v>
      </c>
      <c r="I718" s="14" t="s">
        <v>76</v>
      </c>
      <c r="J718" s="14" t="s">
        <v>933</v>
      </c>
      <c r="K718" s="15" t="n">
        <v>9.94</v>
      </c>
      <c r="L718" s="0" t="n">
        <v>2</v>
      </c>
      <c r="M718" s="16" t="n">
        <v>0</v>
      </c>
      <c r="N718" s="17" t="n">
        <v>3.0814</v>
      </c>
      <c r="O718" s="0" t="str">
        <f aca="false">TEXT(B718,"YYYY-MM")</f>
        <v>2015-01</v>
      </c>
      <c r="P718" s="18" t="n">
        <f aca="false">IFERROR(N718/K718,0)</f>
        <v>0.31</v>
      </c>
      <c r="Q718" s="0" t="str">
        <f aca="false">IF(M718=0,"No Discount",IF(M718&lt;0.2,"Low (1-19%)",IF(M718&lt;0.4,"Medium (20-39%)","High (40%+)")))</f>
        <v>No Discount</v>
      </c>
      <c r="R718" s="0" t="str">
        <f aca="false">INDEX('Lookup Tables'!$B$2:$B$5,MATCH(F718,'Lookup Tables'!$A$2:$A$5,0))</f>
        <v>Manager B</v>
      </c>
    </row>
    <row r="719" customFormat="false" ht="15" hidden="false" customHeight="false" outlineLevel="0" collapsed="false">
      <c r="A719" s="0" t="s">
        <v>1045</v>
      </c>
      <c r="B719" s="13" t="n">
        <v>43367</v>
      </c>
      <c r="C719" s="13" t="n">
        <v>43372</v>
      </c>
      <c r="D719" s="14" t="s">
        <v>69</v>
      </c>
      <c r="E719" s="14" t="s">
        <v>53</v>
      </c>
      <c r="F719" s="14" t="s">
        <v>117</v>
      </c>
      <c r="G719" s="14" t="s">
        <v>269</v>
      </c>
      <c r="H719" s="14" t="s">
        <v>56</v>
      </c>
      <c r="I719" s="14" t="s">
        <v>76</v>
      </c>
      <c r="J719" s="14" t="s">
        <v>1046</v>
      </c>
      <c r="K719" s="15" t="n">
        <v>103.056</v>
      </c>
      <c r="L719" s="0" t="n">
        <v>3</v>
      </c>
      <c r="M719" s="16" t="n">
        <v>0.2</v>
      </c>
      <c r="N719" s="17" t="n">
        <v>24.4758</v>
      </c>
      <c r="O719" s="0" t="str">
        <f aca="false">TEXT(B719,"YYYY-MM")</f>
        <v>2018-09</v>
      </c>
      <c r="P719" s="18" t="n">
        <f aca="false">IFERROR(N719/K719,0)</f>
        <v>0.2375</v>
      </c>
      <c r="Q719" s="0" t="str">
        <f aca="false">IF(M719=0,"No Discount",IF(M719&lt;0.2,"Low (1-19%)",IF(M719&lt;0.4,"Medium (20-39%)","High (40%+)")))</f>
        <v>Medium (20-39%)</v>
      </c>
      <c r="R719" s="0" t="str">
        <f aca="false">INDEX('Lookup Tables'!$B$2:$B$5,MATCH(F719,'Lookup Tables'!$A$2:$A$5,0))</f>
        <v>Manager B</v>
      </c>
    </row>
    <row r="720" customFormat="false" ht="15" hidden="false" customHeight="false" outlineLevel="0" collapsed="false">
      <c r="A720" s="0" t="s">
        <v>1047</v>
      </c>
      <c r="B720" s="13" t="n">
        <v>42157</v>
      </c>
      <c r="C720" s="13" t="n">
        <v>42162</v>
      </c>
      <c r="D720" s="14" t="s">
        <v>69</v>
      </c>
      <c r="E720" s="14" t="s">
        <v>97</v>
      </c>
      <c r="F720" s="14" t="s">
        <v>63</v>
      </c>
      <c r="G720" s="14" t="s">
        <v>106</v>
      </c>
      <c r="H720" s="14" t="s">
        <v>65</v>
      </c>
      <c r="I720" s="14" t="s">
        <v>83</v>
      </c>
      <c r="J720" s="14" t="s">
        <v>795</v>
      </c>
      <c r="K720" s="15" t="n">
        <v>59.808</v>
      </c>
      <c r="L720" s="0" t="n">
        <v>3</v>
      </c>
      <c r="M720" s="16" t="n">
        <v>0.2</v>
      </c>
      <c r="N720" s="17" t="n">
        <v>19.4376</v>
      </c>
      <c r="O720" s="0" t="str">
        <f aca="false">TEXT(B720,"YYYY-MM")</f>
        <v>2015-06</v>
      </c>
      <c r="P720" s="18" t="n">
        <f aca="false">IFERROR(N720/K720,0)</f>
        <v>0.325</v>
      </c>
      <c r="Q720" s="0" t="str">
        <f aca="false">IF(M720=0,"No Discount",IF(M720&lt;0.2,"Low (1-19%)",IF(M720&lt;0.4,"Medium (20-39%)","High (40%+)")))</f>
        <v>Medium (20-39%)</v>
      </c>
      <c r="R720" s="0" t="str">
        <f aca="false">INDEX('Lookup Tables'!$B$2:$B$5,MATCH(F720,'Lookup Tables'!$A$2:$A$5,0))</f>
        <v>Manager D</v>
      </c>
    </row>
    <row r="721" customFormat="false" ht="15" hidden="false" customHeight="false" outlineLevel="0" collapsed="false">
      <c r="A721" s="0" t="s">
        <v>1047</v>
      </c>
      <c r="B721" s="13" t="n">
        <v>42157</v>
      </c>
      <c r="C721" s="13" t="n">
        <v>42162</v>
      </c>
      <c r="D721" s="14" t="s">
        <v>69</v>
      </c>
      <c r="E721" s="14" t="s">
        <v>97</v>
      </c>
      <c r="F721" s="14" t="s">
        <v>63</v>
      </c>
      <c r="G721" s="14" t="s">
        <v>106</v>
      </c>
      <c r="H721" s="14" t="s">
        <v>56</v>
      </c>
      <c r="I721" s="14" t="s">
        <v>76</v>
      </c>
      <c r="J721" s="14" t="s">
        <v>714</v>
      </c>
      <c r="K721" s="15" t="n">
        <v>73.32</v>
      </c>
      <c r="L721" s="0" t="n">
        <v>6</v>
      </c>
      <c r="M721" s="16" t="n">
        <v>0</v>
      </c>
      <c r="N721" s="17" t="n">
        <v>21.996</v>
      </c>
      <c r="O721" s="0" t="str">
        <f aca="false">TEXT(B721,"YYYY-MM")</f>
        <v>2015-06</v>
      </c>
      <c r="P721" s="18" t="n">
        <f aca="false">IFERROR(N721/K721,0)</f>
        <v>0.3</v>
      </c>
      <c r="Q721" s="0" t="str">
        <f aca="false">IF(M721=0,"No Discount",IF(M721&lt;0.2,"Low (1-19%)",IF(M721&lt;0.4,"Medium (20-39%)","High (40%+)")))</f>
        <v>No Discount</v>
      </c>
      <c r="R721" s="0" t="str">
        <f aca="false">INDEX('Lookup Tables'!$B$2:$B$5,MATCH(F721,'Lookup Tables'!$A$2:$A$5,0))</f>
        <v>Manager D</v>
      </c>
    </row>
    <row r="722" customFormat="false" ht="15" hidden="false" customHeight="false" outlineLevel="0" collapsed="false">
      <c r="A722" s="0" t="s">
        <v>1048</v>
      </c>
      <c r="B722" s="13" t="n">
        <v>42779</v>
      </c>
      <c r="C722" s="13" t="n">
        <v>42784</v>
      </c>
      <c r="D722" s="14" t="s">
        <v>69</v>
      </c>
      <c r="E722" s="14" t="s">
        <v>97</v>
      </c>
      <c r="F722" s="14" t="s">
        <v>63</v>
      </c>
      <c r="G722" s="14" t="s">
        <v>64</v>
      </c>
      <c r="H722" s="14" t="s">
        <v>65</v>
      </c>
      <c r="I722" s="14" t="s">
        <v>91</v>
      </c>
      <c r="J722" s="14" t="s">
        <v>1049</v>
      </c>
      <c r="K722" s="15" t="n">
        <v>146.82</v>
      </c>
      <c r="L722" s="0" t="n">
        <v>3</v>
      </c>
      <c r="M722" s="16" t="n">
        <v>0</v>
      </c>
      <c r="N722" s="17" t="n">
        <v>73.41</v>
      </c>
      <c r="O722" s="0" t="str">
        <f aca="false">TEXT(B722,"YYYY-MM")</f>
        <v>2017-02</v>
      </c>
      <c r="P722" s="18" t="n">
        <f aca="false">IFERROR(N722/K722,0)</f>
        <v>0.5</v>
      </c>
      <c r="Q722" s="0" t="str">
        <f aca="false">IF(M722=0,"No Discount",IF(M722&lt;0.2,"Low (1-19%)",IF(M722&lt;0.4,"Medium (20-39%)","High (40%+)")))</f>
        <v>No Discount</v>
      </c>
      <c r="R722" s="0" t="str">
        <f aca="false">INDEX('Lookup Tables'!$B$2:$B$5,MATCH(F722,'Lookup Tables'!$A$2:$A$5,0))</f>
        <v>Manager D</v>
      </c>
    </row>
    <row r="723" customFormat="false" ht="15" hidden="false" customHeight="false" outlineLevel="0" collapsed="false">
      <c r="A723" s="0" t="s">
        <v>1050</v>
      </c>
      <c r="B723" s="13" t="n">
        <v>43084</v>
      </c>
      <c r="C723" s="13" t="n">
        <v>43088</v>
      </c>
      <c r="D723" s="14" t="s">
        <v>69</v>
      </c>
      <c r="E723" s="14" t="s">
        <v>62</v>
      </c>
      <c r="F723" s="14" t="s">
        <v>98</v>
      </c>
      <c r="G723" s="14" t="s">
        <v>157</v>
      </c>
      <c r="H723" s="14" t="s">
        <v>56</v>
      </c>
      <c r="I723" s="14" t="s">
        <v>71</v>
      </c>
      <c r="J723" s="14" t="s">
        <v>1051</v>
      </c>
      <c r="K723" s="15" t="n">
        <v>1652.94</v>
      </c>
      <c r="L723" s="0" t="n">
        <v>3</v>
      </c>
      <c r="M723" s="16" t="n">
        <v>0</v>
      </c>
      <c r="N723" s="17" t="n">
        <v>231.4116</v>
      </c>
      <c r="O723" s="0" t="str">
        <f aca="false">TEXT(B723,"YYYY-MM")</f>
        <v>2017-12</v>
      </c>
      <c r="P723" s="18" t="n">
        <f aca="false">IFERROR(N723/K723,0)</f>
        <v>0.14</v>
      </c>
      <c r="Q723" s="0" t="str">
        <f aca="false">IF(M723=0,"No Discount",IF(M723&lt;0.2,"Low (1-19%)",IF(M723&lt;0.4,"Medium (20-39%)","High (40%+)")))</f>
        <v>No Discount</v>
      </c>
      <c r="R723" s="0" t="str">
        <f aca="false">INDEX('Lookup Tables'!$B$2:$B$5,MATCH(F723,'Lookup Tables'!$A$2:$A$5,0))</f>
        <v>Manager A</v>
      </c>
    </row>
    <row r="724" customFormat="false" ht="15" hidden="false" customHeight="false" outlineLevel="0" collapsed="false">
      <c r="A724" s="0" t="s">
        <v>1050</v>
      </c>
      <c r="B724" s="13" t="n">
        <v>43084</v>
      </c>
      <c r="C724" s="13" t="n">
        <v>43088</v>
      </c>
      <c r="D724" s="14" t="s">
        <v>69</v>
      </c>
      <c r="E724" s="14" t="s">
        <v>62</v>
      </c>
      <c r="F724" s="14" t="s">
        <v>98</v>
      </c>
      <c r="G724" s="14" t="s">
        <v>157</v>
      </c>
      <c r="H724" s="14" t="s">
        <v>65</v>
      </c>
      <c r="I724" s="14" t="s">
        <v>73</v>
      </c>
      <c r="J724" s="14" t="s">
        <v>1052</v>
      </c>
      <c r="K724" s="15" t="n">
        <v>296.37</v>
      </c>
      <c r="L724" s="0" t="n">
        <v>3</v>
      </c>
      <c r="M724" s="16" t="n">
        <v>0</v>
      </c>
      <c r="N724" s="17" t="n">
        <v>80.0199</v>
      </c>
      <c r="O724" s="0" t="str">
        <f aca="false">TEXT(B724,"YYYY-MM")</f>
        <v>2017-12</v>
      </c>
      <c r="P724" s="18" t="n">
        <f aca="false">IFERROR(N724/K724,0)</f>
        <v>0.27</v>
      </c>
      <c r="Q724" s="0" t="str">
        <f aca="false">IF(M724=0,"No Discount",IF(M724&lt;0.2,"Low (1-19%)",IF(M724&lt;0.4,"Medium (20-39%)","High (40%+)")))</f>
        <v>No Discount</v>
      </c>
      <c r="R724" s="0" t="str">
        <f aca="false">INDEX('Lookup Tables'!$B$2:$B$5,MATCH(F724,'Lookup Tables'!$A$2:$A$5,0))</f>
        <v>Manager A</v>
      </c>
    </row>
    <row r="725" customFormat="false" ht="15" hidden="false" customHeight="false" outlineLevel="0" collapsed="false">
      <c r="A725" s="0" t="s">
        <v>1053</v>
      </c>
      <c r="B725" s="13" t="n">
        <v>42284</v>
      </c>
      <c r="C725" s="13" t="n">
        <v>42290</v>
      </c>
      <c r="D725" s="14" t="s">
        <v>69</v>
      </c>
      <c r="E725" s="14" t="s">
        <v>97</v>
      </c>
      <c r="F725" s="14" t="s">
        <v>117</v>
      </c>
      <c r="G725" s="14" t="s">
        <v>118</v>
      </c>
      <c r="H725" s="14" t="s">
        <v>56</v>
      </c>
      <c r="I725" s="14" t="s">
        <v>76</v>
      </c>
      <c r="J725" s="14" t="s">
        <v>1054</v>
      </c>
      <c r="K725" s="15" t="n">
        <v>129.92</v>
      </c>
      <c r="L725" s="0" t="n">
        <v>5</v>
      </c>
      <c r="M725" s="16" t="n">
        <v>0.2</v>
      </c>
      <c r="N725" s="17" t="n">
        <v>21.112</v>
      </c>
      <c r="O725" s="0" t="str">
        <f aca="false">TEXT(B725,"YYYY-MM")</f>
        <v>2015-10</v>
      </c>
      <c r="P725" s="18" t="n">
        <f aca="false">IFERROR(N725/K725,0)</f>
        <v>0.1625</v>
      </c>
      <c r="Q725" s="0" t="str">
        <f aca="false">IF(M725=0,"No Discount",IF(M725&lt;0.2,"Low (1-19%)",IF(M725&lt;0.4,"Medium (20-39%)","High (40%+)")))</f>
        <v>Medium (20-39%)</v>
      </c>
      <c r="R725" s="0" t="str">
        <f aca="false">INDEX('Lookup Tables'!$B$2:$B$5,MATCH(F725,'Lookup Tables'!$A$2:$A$5,0))</f>
        <v>Manager B</v>
      </c>
    </row>
    <row r="726" customFormat="false" ht="15" hidden="false" customHeight="false" outlineLevel="0" collapsed="false">
      <c r="A726" s="0" t="s">
        <v>1055</v>
      </c>
      <c r="B726" s="13" t="n">
        <v>42923</v>
      </c>
      <c r="C726" s="13" t="n">
        <v>42928</v>
      </c>
      <c r="D726" s="14" t="s">
        <v>69</v>
      </c>
      <c r="E726" s="14" t="s">
        <v>62</v>
      </c>
      <c r="F726" s="14" t="s">
        <v>54</v>
      </c>
      <c r="G726" s="14" t="s">
        <v>70</v>
      </c>
      <c r="H726" s="14" t="s">
        <v>65</v>
      </c>
      <c r="I726" s="14" t="s">
        <v>303</v>
      </c>
      <c r="J726" s="14" t="s">
        <v>1056</v>
      </c>
      <c r="K726" s="15" t="n">
        <v>45.584</v>
      </c>
      <c r="L726" s="0" t="n">
        <v>7</v>
      </c>
      <c r="M726" s="16" t="n">
        <v>0.2</v>
      </c>
      <c r="N726" s="17" t="n">
        <v>5.1282</v>
      </c>
      <c r="O726" s="0" t="str">
        <f aca="false">TEXT(B726,"YYYY-MM")</f>
        <v>2017-07</v>
      </c>
      <c r="P726" s="18" t="n">
        <f aca="false">IFERROR(N726/K726,0)</f>
        <v>0.1125</v>
      </c>
      <c r="Q726" s="0" t="str">
        <f aca="false">IF(M726=0,"No Discount",IF(M726&lt;0.2,"Low (1-19%)",IF(M726&lt;0.4,"Medium (20-39%)","High (40%+)")))</f>
        <v>Medium (20-39%)</v>
      </c>
      <c r="R726" s="0" t="str">
        <f aca="false">INDEX('Lookup Tables'!$B$2:$B$5,MATCH(F726,'Lookup Tables'!$A$2:$A$5,0))</f>
        <v>Manager C</v>
      </c>
    </row>
    <row r="727" customFormat="false" ht="15" hidden="false" customHeight="false" outlineLevel="0" collapsed="false">
      <c r="A727" s="0" t="s">
        <v>1057</v>
      </c>
      <c r="B727" s="13" t="n">
        <v>43359</v>
      </c>
      <c r="C727" s="13" t="n">
        <v>43363</v>
      </c>
      <c r="D727" s="14" t="s">
        <v>69</v>
      </c>
      <c r="E727" s="14" t="s">
        <v>53</v>
      </c>
      <c r="F727" s="14" t="s">
        <v>98</v>
      </c>
      <c r="G727" s="14" t="s">
        <v>99</v>
      </c>
      <c r="H727" s="14" t="s">
        <v>65</v>
      </c>
      <c r="I727" s="14" t="s">
        <v>129</v>
      </c>
      <c r="J727" s="14" t="s">
        <v>1058</v>
      </c>
      <c r="K727" s="15" t="n">
        <v>17.568</v>
      </c>
      <c r="L727" s="0" t="n">
        <v>2</v>
      </c>
      <c r="M727" s="16" t="n">
        <v>0.2</v>
      </c>
      <c r="N727" s="17" t="n">
        <v>6.3684</v>
      </c>
      <c r="O727" s="0" t="str">
        <f aca="false">TEXT(B727,"YYYY-MM")</f>
        <v>2018-09</v>
      </c>
      <c r="P727" s="18" t="n">
        <f aca="false">IFERROR(N727/K727,0)</f>
        <v>0.3625</v>
      </c>
      <c r="Q727" s="0" t="str">
        <f aca="false">IF(M727=0,"No Discount",IF(M727&lt;0.2,"Low (1-19%)",IF(M727&lt;0.4,"Medium (20-39%)","High (40%+)")))</f>
        <v>Medium (20-39%)</v>
      </c>
      <c r="R727" s="0" t="str">
        <f aca="false">INDEX('Lookup Tables'!$B$2:$B$5,MATCH(F727,'Lookup Tables'!$A$2:$A$5,0))</f>
        <v>Manager A</v>
      </c>
    </row>
    <row r="728" customFormat="false" ht="15" hidden="false" customHeight="false" outlineLevel="0" collapsed="false">
      <c r="A728" s="0" t="s">
        <v>1057</v>
      </c>
      <c r="B728" s="13" t="n">
        <v>43359</v>
      </c>
      <c r="C728" s="13" t="n">
        <v>43363</v>
      </c>
      <c r="D728" s="14" t="s">
        <v>69</v>
      </c>
      <c r="E728" s="14" t="s">
        <v>53</v>
      </c>
      <c r="F728" s="14" t="s">
        <v>98</v>
      </c>
      <c r="G728" s="14" t="s">
        <v>99</v>
      </c>
      <c r="H728" s="14" t="s">
        <v>80</v>
      </c>
      <c r="I728" s="14" t="s">
        <v>81</v>
      </c>
      <c r="J728" s="14" t="s">
        <v>1059</v>
      </c>
      <c r="K728" s="15" t="n">
        <v>55.992</v>
      </c>
      <c r="L728" s="0" t="n">
        <v>1</v>
      </c>
      <c r="M728" s="16" t="n">
        <v>0.2</v>
      </c>
      <c r="N728" s="17" t="n">
        <v>5.5992</v>
      </c>
      <c r="O728" s="0" t="str">
        <f aca="false">TEXT(B728,"YYYY-MM")</f>
        <v>2018-09</v>
      </c>
      <c r="P728" s="18" t="n">
        <f aca="false">IFERROR(N728/K728,0)</f>
        <v>0.1</v>
      </c>
      <c r="Q728" s="0" t="str">
        <f aca="false">IF(M728=0,"No Discount",IF(M728&lt;0.2,"Low (1-19%)",IF(M728&lt;0.4,"Medium (20-39%)","High (40%+)")))</f>
        <v>Medium (20-39%)</v>
      </c>
      <c r="R728" s="0" t="str">
        <f aca="false">INDEX('Lookup Tables'!$B$2:$B$5,MATCH(F728,'Lookup Tables'!$A$2:$A$5,0))</f>
        <v>Manager A</v>
      </c>
    </row>
    <row r="729" customFormat="false" ht="15" hidden="false" customHeight="false" outlineLevel="0" collapsed="false">
      <c r="A729" s="0" t="s">
        <v>1060</v>
      </c>
      <c r="B729" s="13" t="n">
        <v>43072</v>
      </c>
      <c r="C729" s="13" t="n">
        <v>43075</v>
      </c>
      <c r="D729" s="14" t="s">
        <v>137</v>
      </c>
      <c r="E729" s="14" t="s">
        <v>53</v>
      </c>
      <c r="F729" s="14" t="s">
        <v>117</v>
      </c>
      <c r="G729" s="14" t="s">
        <v>170</v>
      </c>
      <c r="H729" s="14" t="s">
        <v>65</v>
      </c>
      <c r="I729" s="14" t="s">
        <v>91</v>
      </c>
      <c r="J729" s="14" t="s">
        <v>1061</v>
      </c>
      <c r="K729" s="15" t="n">
        <v>182.72</v>
      </c>
      <c r="L729" s="0" t="n">
        <v>8</v>
      </c>
      <c r="M729" s="16" t="n">
        <v>0</v>
      </c>
      <c r="N729" s="17" t="n">
        <v>84.0512</v>
      </c>
      <c r="O729" s="0" t="str">
        <f aca="false">TEXT(B729,"YYYY-MM")</f>
        <v>2017-12</v>
      </c>
      <c r="P729" s="18" t="n">
        <f aca="false">IFERROR(N729/K729,0)</f>
        <v>0.46</v>
      </c>
      <c r="Q729" s="0" t="str">
        <f aca="false">IF(M729=0,"No Discount",IF(M729&lt;0.2,"Low (1-19%)",IF(M729&lt;0.4,"Medium (20-39%)","High (40%+)")))</f>
        <v>No Discount</v>
      </c>
      <c r="R729" s="0" t="str">
        <f aca="false">INDEX('Lookup Tables'!$B$2:$B$5,MATCH(F729,'Lookup Tables'!$A$2:$A$5,0))</f>
        <v>Manager B</v>
      </c>
    </row>
    <row r="730" customFormat="false" ht="15" hidden="false" customHeight="false" outlineLevel="0" collapsed="false">
      <c r="A730" s="0" t="s">
        <v>1060</v>
      </c>
      <c r="B730" s="13" t="n">
        <v>43072</v>
      </c>
      <c r="C730" s="13" t="n">
        <v>43075</v>
      </c>
      <c r="D730" s="14" t="s">
        <v>137</v>
      </c>
      <c r="E730" s="14" t="s">
        <v>53</v>
      </c>
      <c r="F730" s="14" t="s">
        <v>117</v>
      </c>
      <c r="G730" s="14" t="s">
        <v>170</v>
      </c>
      <c r="H730" s="14" t="s">
        <v>56</v>
      </c>
      <c r="I730" s="14" t="s">
        <v>71</v>
      </c>
      <c r="J730" s="14" t="s">
        <v>1062</v>
      </c>
      <c r="K730" s="15" t="n">
        <v>400.032</v>
      </c>
      <c r="L730" s="0" t="n">
        <v>2</v>
      </c>
      <c r="M730" s="16" t="n">
        <v>0.4</v>
      </c>
      <c r="N730" s="17" t="n">
        <v>-153.3456</v>
      </c>
      <c r="O730" s="0" t="str">
        <f aca="false">TEXT(B730,"YYYY-MM")</f>
        <v>2017-12</v>
      </c>
      <c r="P730" s="18" t="n">
        <f aca="false">IFERROR(N730/K730,0)</f>
        <v>-0.383333333333333</v>
      </c>
      <c r="Q730" s="0" t="str">
        <f aca="false">IF(M730=0,"No Discount",IF(M730&lt;0.2,"Low (1-19%)",IF(M730&lt;0.4,"Medium (20-39%)","High (40%+)")))</f>
        <v>High (40%+)</v>
      </c>
      <c r="R730" s="0" t="str">
        <f aca="false">INDEX('Lookup Tables'!$B$2:$B$5,MATCH(F730,'Lookup Tables'!$A$2:$A$5,0))</f>
        <v>Manager B</v>
      </c>
    </row>
    <row r="731" customFormat="false" ht="15" hidden="false" customHeight="false" outlineLevel="0" collapsed="false">
      <c r="A731" s="0" t="s">
        <v>1060</v>
      </c>
      <c r="B731" s="13" t="n">
        <v>43072</v>
      </c>
      <c r="C731" s="13" t="n">
        <v>43075</v>
      </c>
      <c r="D731" s="14" t="s">
        <v>137</v>
      </c>
      <c r="E731" s="14" t="s">
        <v>53</v>
      </c>
      <c r="F731" s="14" t="s">
        <v>117</v>
      </c>
      <c r="G731" s="14" t="s">
        <v>170</v>
      </c>
      <c r="H731" s="14" t="s">
        <v>65</v>
      </c>
      <c r="I731" s="14" t="s">
        <v>73</v>
      </c>
      <c r="J731" s="14" t="s">
        <v>1063</v>
      </c>
      <c r="K731" s="15" t="n">
        <v>33.63</v>
      </c>
      <c r="L731" s="0" t="n">
        <v>3</v>
      </c>
      <c r="M731" s="16" t="n">
        <v>0</v>
      </c>
      <c r="N731" s="17" t="n">
        <v>10.089</v>
      </c>
      <c r="O731" s="0" t="str">
        <f aca="false">TEXT(B731,"YYYY-MM")</f>
        <v>2017-12</v>
      </c>
      <c r="P731" s="18" t="n">
        <f aca="false">IFERROR(N731/K731,0)</f>
        <v>0.3</v>
      </c>
      <c r="Q731" s="0" t="str">
        <f aca="false">IF(M731=0,"No Discount",IF(M731&lt;0.2,"Low (1-19%)",IF(M731&lt;0.4,"Medium (20-39%)","High (40%+)")))</f>
        <v>No Discount</v>
      </c>
      <c r="R731" s="0" t="str">
        <f aca="false">INDEX('Lookup Tables'!$B$2:$B$5,MATCH(F731,'Lookup Tables'!$A$2:$A$5,0))</f>
        <v>Manager B</v>
      </c>
    </row>
    <row r="732" customFormat="false" ht="15" hidden="false" customHeight="false" outlineLevel="0" collapsed="false">
      <c r="A732" s="0" t="s">
        <v>1060</v>
      </c>
      <c r="B732" s="13" t="n">
        <v>43072</v>
      </c>
      <c r="C732" s="13" t="n">
        <v>43075</v>
      </c>
      <c r="D732" s="14" t="s">
        <v>137</v>
      </c>
      <c r="E732" s="14" t="s">
        <v>53</v>
      </c>
      <c r="F732" s="14" t="s">
        <v>117</v>
      </c>
      <c r="G732" s="14" t="s">
        <v>170</v>
      </c>
      <c r="H732" s="14" t="s">
        <v>56</v>
      </c>
      <c r="I732" s="14" t="s">
        <v>59</v>
      </c>
      <c r="J732" s="14" t="s">
        <v>455</v>
      </c>
      <c r="K732" s="15" t="n">
        <v>542.646</v>
      </c>
      <c r="L732" s="0" t="n">
        <v>3</v>
      </c>
      <c r="M732" s="16" t="n">
        <v>0.1</v>
      </c>
      <c r="N732" s="17" t="n">
        <v>102.4998</v>
      </c>
      <c r="O732" s="0" t="str">
        <f aca="false">TEXT(B732,"YYYY-MM")</f>
        <v>2017-12</v>
      </c>
      <c r="P732" s="18" t="n">
        <f aca="false">IFERROR(N732/K732,0)</f>
        <v>0.188888888888889</v>
      </c>
      <c r="Q732" s="0" t="str">
        <f aca="false">IF(M732=0,"No Discount",IF(M732&lt;0.2,"Low (1-19%)",IF(M732&lt;0.4,"Medium (20-39%)","High (40%+)")))</f>
        <v>Low (1-19%)</v>
      </c>
      <c r="R732" s="0" t="str">
        <f aca="false">INDEX('Lookup Tables'!$B$2:$B$5,MATCH(F732,'Lookup Tables'!$A$2:$A$5,0))</f>
        <v>Manager B</v>
      </c>
    </row>
    <row r="733" customFormat="false" ht="15" hidden="false" customHeight="false" outlineLevel="0" collapsed="false">
      <c r="A733" s="0" t="s">
        <v>1060</v>
      </c>
      <c r="B733" s="13" t="n">
        <v>43072</v>
      </c>
      <c r="C733" s="13" t="n">
        <v>43075</v>
      </c>
      <c r="D733" s="14" t="s">
        <v>137</v>
      </c>
      <c r="E733" s="14" t="s">
        <v>53</v>
      </c>
      <c r="F733" s="14" t="s">
        <v>117</v>
      </c>
      <c r="G733" s="14" t="s">
        <v>170</v>
      </c>
      <c r="H733" s="14" t="s">
        <v>65</v>
      </c>
      <c r="I733" s="14" t="s">
        <v>66</v>
      </c>
      <c r="J733" s="14" t="s">
        <v>719</v>
      </c>
      <c r="K733" s="15" t="n">
        <v>6.3</v>
      </c>
      <c r="L733" s="0" t="n">
        <v>2</v>
      </c>
      <c r="M733" s="16" t="n">
        <v>0</v>
      </c>
      <c r="N733" s="17" t="n">
        <v>3.024</v>
      </c>
      <c r="O733" s="0" t="str">
        <f aca="false">TEXT(B733,"YYYY-MM")</f>
        <v>2017-12</v>
      </c>
      <c r="P733" s="18" t="n">
        <f aca="false">IFERROR(N733/K733,0)</f>
        <v>0.48</v>
      </c>
      <c r="Q733" s="0" t="str">
        <f aca="false">IF(M733=0,"No Discount",IF(M733&lt;0.2,"Low (1-19%)",IF(M733&lt;0.4,"Medium (20-39%)","High (40%+)")))</f>
        <v>No Discount</v>
      </c>
      <c r="R733" s="0" t="str">
        <f aca="false">INDEX('Lookup Tables'!$B$2:$B$5,MATCH(F733,'Lookup Tables'!$A$2:$A$5,0))</f>
        <v>Manager B</v>
      </c>
    </row>
    <row r="734" customFormat="false" ht="15" hidden="false" customHeight="false" outlineLevel="0" collapsed="false">
      <c r="A734" s="0" t="s">
        <v>1064</v>
      </c>
      <c r="B734" s="13" t="n">
        <v>43121</v>
      </c>
      <c r="C734" s="13" t="n">
        <v>43125</v>
      </c>
      <c r="D734" s="14" t="s">
        <v>69</v>
      </c>
      <c r="E734" s="14" t="s">
        <v>97</v>
      </c>
      <c r="F734" s="14" t="s">
        <v>63</v>
      </c>
      <c r="G734" s="14" t="s">
        <v>94</v>
      </c>
      <c r="H734" s="14" t="s">
        <v>65</v>
      </c>
      <c r="I734" s="14" t="s">
        <v>73</v>
      </c>
      <c r="J734" s="14" t="s">
        <v>819</v>
      </c>
      <c r="K734" s="15" t="n">
        <v>242.94</v>
      </c>
      <c r="L734" s="0" t="n">
        <v>3</v>
      </c>
      <c r="M734" s="16" t="n">
        <v>0</v>
      </c>
      <c r="N734" s="17" t="n">
        <v>9.7176</v>
      </c>
      <c r="O734" s="0" t="str">
        <f aca="false">TEXT(B734,"YYYY-MM")</f>
        <v>2018-01</v>
      </c>
      <c r="P734" s="18" t="n">
        <f aca="false">IFERROR(N734/K734,0)</f>
        <v>0.04</v>
      </c>
      <c r="Q734" s="0" t="str">
        <f aca="false">IF(M734=0,"No Discount",IF(M734&lt;0.2,"Low (1-19%)",IF(M734&lt;0.4,"Medium (20-39%)","High (40%+)")))</f>
        <v>No Discount</v>
      </c>
      <c r="R734" s="0" t="str">
        <f aca="false">INDEX('Lookup Tables'!$B$2:$B$5,MATCH(F734,'Lookup Tables'!$A$2:$A$5,0))</f>
        <v>Manager D</v>
      </c>
    </row>
    <row r="735" customFormat="false" ht="15" hidden="false" customHeight="false" outlineLevel="0" collapsed="false">
      <c r="A735" s="0" t="s">
        <v>1064</v>
      </c>
      <c r="B735" s="13" t="n">
        <v>43121</v>
      </c>
      <c r="C735" s="13" t="n">
        <v>43125</v>
      </c>
      <c r="D735" s="14" t="s">
        <v>69</v>
      </c>
      <c r="E735" s="14" t="s">
        <v>97</v>
      </c>
      <c r="F735" s="14" t="s">
        <v>63</v>
      </c>
      <c r="G735" s="14" t="s">
        <v>94</v>
      </c>
      <c r="H735" s="14" t="s">
        <v>80</v>
      </c>
      <c r="I735" s="14" t="s">
        <v>123</v>
      </c>
      <c r="J735" s="14" t="s">
        <v>1065</v>
      </c>
      <c r="K735" s="15" t="n">
        <v>179.97</v>
      </c>
      <c r="L735" s="0" t="n">
        <v>3</v>
      </c>
      <c r="M735" s="16" t="n">
        <v>0</v>
      </c>
      <c r="N735" s="17" t="n">
        <v>86.3856</v>
      </c>
      <c r="O735" s="0" t="str">
        <f aca="false">TEXT(B735,"YYYY-MM")</f>
        <v>2018-01</v>
      </c>
      <c r="P735" s="18" t="n">
        <f aca="false">IFERROR(N735/K735,0)</f>
        <v>0.48</v>
      </c>
      <c r="Q735" s="0" t="str">
        <f aca="false">IF(M735=0,"No Discount",IF(M735&lt;0.2,"Low (1-19%)",IF(M735&lt;0.4,"Medium (20-39%)","High (40%+)")))</f>
        <v>No Discount</v>
      </c>
      <c r="R735" s="0" t="str">
        <f aca="false">INDEX('Lookup Tables'!$B$2:$B$5,MATCH(F735,'Lookup Tables'!$A$2:$A$5,0))</f>
        <v>Manager D</v>
      </c>
    </row>
    <row r="736" customFormat="false" ht="15" hidden="false" customHeight="false" outlineLevel="0" collapsed="false">
      <c r="A736" s="0" t="s">
        <v>1064</v>
      </c>
      <c r="B736" s="13" t="n">
        <v>43121</v>
      </c>
      <c r="C736" s="13" t="n">
        <v>43125</v>
      </c>
      <c r="D736" s="14" t="s">
        <v>69</v>
      </c>
      <c r="E736" s="14" t="s">
        <v>97</v>
      </c>
      <c r="F736" s="14" t="s">
        <v>63</v>
      </c>
      <c r="G736" s="14" t="s">
        <v>94</v>
      </c>
      <c r="H736" s="14" t="s">
        <v>65</v>
      </c>
      <c r="I736" s="14" t="s">
        <v>83</v>
      </c>
      <c r="J736" s="14" t="s">
        <v>644</v>
      </c>
      <c r="K736" s="15" t="n">
        <v>99.696</v>
      </c>
      <c r="L736" s="0" t="n">
        <v>6</v>
      </c>
      <c r="M736" s="16" t="n">
        <v>0.2</v>
      </c>
      <c r="N736" s="17" t="n">
        <v>33.6474</v>
      </c>
      <c r="O736" s="0" t="str">
        <f aca="false">TEXT(B736,"YYYY-MM")</f>
        <v>2018-01</v>
      </c>
      <c r="P736" s="18" t="n">
        <f aca="false">IFERROR(N736/K736,0)</f>
        <v>0.3375</v>
      </c>
      <c r="Q736" s="0" t="str">
        <f aca="false">IF(M736=0,"No Discount",IF(M736&lt;0.2,"Low (1-19%)",IF(M736&lt;0.4,"Medium (20-39%)","High (40%+)")))</f>
        <v>Medium (20-39%)</v>
      </c>
      <c r="R736" s="0" t="str">
        <f aca="false">INDEX('Lookup Tables'!$B$2:$B$5,MATCH(F736,'Lookup Tables'!$A$2:$A$5,0))</f>
        <v>Manager D</v>
      </c>
    </row>
    <row r="737" customFormat="false" ht="15" hidden="false" customHeight="false" outlineLevel="0" collapsed="false">
      <c r="A737" s="0" t="s">
        <v>1064</v>
      </c>
      <c r="B737" s="13" t="n">
        <v>43121</v>
      </c>
      <c r="C737" s="13" t="n">
        <v>43125</v>
      </c>
      <c r="D737" s="14" t="s">
        <v>69</v>
      </c>
      <c r="E737" s="14" t="s">
        <v>97</v>
      </c>
      <c r="F737" s="14" t="s">
        <v>63</v>
      </c>
      <c r="G737" s="14" t="s">
        <v>94</v>
      </c>
      <c r="H737" s="14" t="s">
        <v>65</v>
      </c>
      <c r="I737" s="14" t="s">
        <v>83</v>
      </c>
      <c r="J737" s="14" t="s">
        <v>155</v>
      </c>
      <c r="K737" s="15" t="n">
        <v>27.936</v>
      </c>
      <c r="L737" s="0" t="n">
        <v>4</v>
      </c>
      <c r="M737" s="16" t="n">
        <v>0.2</v>
      </c>
      <c r="N737" s="17" t="n">
        <v>9.4284</v>
      </c>
      <c r="O737" s="0" t="str">
        <f aca="false">TEXT(B737,"YYYY-MM")</f>
        <v>2018-01</v>
      </c>
      <c r="P737" s="18" t="n">
        <f aca="false">IFERROR(N737/K737,0)</f>
        <v>0.3375</v>
      </c>
      <c r="Q737" s="0" t="str">
        <f aca="false">IF(M737=0,"No Discount",IF(M737&lt;0.2,"Low (1-19%)",IF(M737&lt;0.4,"Medium (20-39%)","High (40%+)")))</f>
        <v>Medium (20-39%)</v>
      </c>
      <c r="R737" s="0" t="str">
        <f aca="false">INDEX('Lookup Tables'!$B$2:$B$5,MATCH(F737,'Lookup Tables'!$A$2:$A$5,0))</f>
        <v>Manager D</v>
      </c>
    </row>
    <row r="738" customFormat="false" ht="15" hidden="false" customHeight="false" outlineLevel="0" collapsed="false">
      <c r="A738" s="0" t="s">
        <v>1064</v>
      </c>
      <c r="B738" s="13" t="n">
        <v>43121</v>
      </c>
      <c r="C738" s="13" t="n">
        <v>43125</v>
      </c>
      <c r="D738" s="14" t="s">
        <v>69</v>
      </c>
      <c r="E738" s="14" t="s">
        <v>97</v>
      </c>
      <c r="F738" s="14" t="s">
        <v>63</v>
      </c>
      <c r="G738" s="14" t="s">
        <v>94</v>
      </c>
      <c r="H738" s="14" t="s">
        <v>56</v>
      </c>
      <c r="I738" s="14" t="s">
        <v>57</v>
      </c>
      <c r="J738" s="14" t="s">
        <v>1066</v>
      </c>
      <c r="K738" s="15" t="n">
        <v>84.98</v>
      </c>
      <c r="L738" s="0" t="n">
        <v>1</v>
      </c>
      <c r="M738" s="16" t="n">
        <v>0</v>
      </c>
      <c r="N738" s="17" t="n">
        <v>18.6956</v>
      </c>
      <c r="O738" s="0" t="str">
        <f aca="false">TEXT(B738,"YYYY-MM")</f>
        <v>2018-01</v>
      </c>
      <c r="P738" s="18" t="n">
        <f aca="false">IFERROR(N738/K738,0)</f>
        <v>0.22</v>
      </c>
      <c r="Q738" s="0" t="str">
        <f aca="false">IF(M738=0,"No Discount",IF(M738&lt;0.2,"Low (1-19%)",IF(M738&lt;0.4,"Medium (20-39%)","High (40%+)")))</f>
        <v>No Discount</v>
      </c>
      <c r="R738" s="0" t="str">
        <f aca="false">INDEX('Lookup Tables'!$B$2:$B$5,MATCH(F738,'Lookup Tables'!$A$2:$A$5,0))</f>
        <v>Manager D</v>
      </c>
    </row>
    <row r="739" customFormat="false" ht="15" hidden="false" customHeight="false" outlineLevel="0" collapsed="false">
      <c r="A739" s="0" t="s">
        <v>1064</v>
      </c>
      <c r="B739" s="13" t="n">
        <v>43121</v>
      </c>
      <c r="C739" s="13" t="n">
        <v>43125</v>
      </c>
      <c r="D739" s="14" t="s">
        <v>69</v>
      </c>
      <c r="E739" s="14" t="s">
        <v>97</v>
      </c>
      <c r="F739" s="14" t="s">
        <v>63</v>
      </c>
      <c r="G739" s="14" t="s">
        <v>94</v>
      </c>
      <c r="H739" s="14" t="s">
        <v>65</v>
      </c>
      <c r="I739" s="14" t="s">
        <v>83</v>
      </c>
      <c r="J739" s="14" t="s">
        <v>1067</v>
      </c>
      <c r="K739" s="15" t="n">
        <v>18.72</v>
      </c>
      <c r="L739" s="0" t="n">
        <v>5</v>
      </c>
      <c r="M739" s="16" t="n">
        <v>0.2</v>
      </c>
      <c r="N739" s="17" t="n">
        <v>6.552</v>
      </c>
      <c r="O739" s="0" t="str">
        <f aca="false">TEXT(B739,"YYYY-MM")</f>
        <v>2018-01</v>
      </c>
      <c r="P739" s="18" t="n">
        <f aca="false">IFERROR(N739/K739,0)</f>
        <v>0.35</v>
      </c>
      <c r="Q739" s="0" t="str">
        <f aca="false">IF(M739=0,"No Discount",IF(M739&lt;0.2,"Low (1-19%)",IF(M739&lt;0.4,"Medium (20-39%)","High (40%+)")))</f>
        <v>Medium (20-39%)</v>
      </c>
      <c r="R739" s="0" t="str">
        <f aca="false">INDEX('Lookup Tables'!$B$2:$B$5,MATCH(F739,'Lookup Tables'!$A$2:$A$5,0))</f>
        <v>Manager D</v>
      </c>
    </row>
    <row r="740" customFormat="false" ht="15" hidden="false" customHeight="false" outlineLevel="0" collapsed="false">
      <c r="A740" s="0" t="s">
        <v>1068</v>
      </c>
      <c r="B740" s="13" t="n">
        <v>42255</v>
      </c>
      <c r="C740" s="13" t="n">
        <v>42259</v>
      </c>
      <c r="D740" s="14" t="s">
        <v>69</v>
      </c>
      <c r="E740" s="14" t="s">
        <v>53</v>
      </c>
      <c r="F740" s="14" t="s">
        <v>63</v>
      </c>
      <c r="G740" s="14" t="s">
        <v>64</v>
      </c>
      <c r="H740" s="14" t="s">
        <v>80</v>
      </c>
      <c r="I740" s="14" t="s">
        <v>123</v>
      </c>
      <c r="J740" s="14" t="s">
        <v>1069</v>
      </c>
      <c r="K740" s="15" t="n">
        <v>49.98</v>
      </c>
      <c r="L740" s="0" t="n">
        <v>2</v>
      </c>
      <c r="M740" s="16" t="n">
        <v>0</v>
      </c>
      <c r="N740" s="17" t="n">
        <v>8.4966</v>
      </c>
      <c r="O740" s="0" t="str">
        <f aca="false">TEXT(B740,"YYYY-MM")</f>
        <v>2015-09</v>
      </c>
      <c r="P740" s="18" t="n">
        <f aca="false">IFERROR(N740/K740,0)</f>
        <v>0.17</v>
      </c>
      <c r="Q740" s="0" t="str">
        <f aca="false">IF(M740=0,"No Discount",IF(M740&lt;0.2,"Low (1-19%)",IF(M740&lt;0.4,"Medium (20-39%)","High (40%+)")))</f>
        <v>No Discount</v>
      </c>
      <c r="R740" s="0" t="str">
        <f aca="false">INDEX('Lookup Tables'!$B$2:$B$5,MATCH(F740,'Lookup Tables'!$A$2:$A$5,0))</f>
        <v>Manager D</v>
      </c>
    </row>
    <row r="741" customFormat="false" ht="15" hidden="false" customHeight="false" outlineLevel="0" collapsed="false">
      <c r="A741" s="0" t="s">
        <v>1070</v>
      </c>
      <c r="B741" s="13" t="n">
        <v>42008</v>
      </c>
      <c r="C741" s="13" t="n">
        <v>42012</v>
      </c>
      <c r="D741" s="14" t="s">
        <v>69</v>
      </c>
      <c r="E741" s="14" t="s">
        <v>97</v>
      </c>
      <c r="F741" s="14" t="s">
        <v>98</v>
      </c>
      <c r="G741" s="14" t="s">
        <v>146</v>
      </c>
      <c r="H741" s="14" t="s">
        <v>65</v>
      </c>
      <c r="I741" s="14" t="s">
        <v>66</v>
      </c>
      <c r="J741" s="14" t="s">
        <v>1071</v>
      </c>
      <c r="K741" s="15" t="n">
        <v>11.784</v>
      </c>
      <c r="L741" s="0" t="n">
        <v>3</v>
      </c>
      <c r="M741" s="16" t="n">
        <v>0.2</v>
      </c>
      <c r="N741" s="17" t="n">
        <v>4.2717</v>
      </c>
      <c r="O741" s="0" t="str">
        <f aca="false">TEXT(B741,"YYYY-MM")</f>
        <v>2015-01</v>
      </c>
      <c r="P741" s="18" t="n">
        <f aca="false">IFERROR(N741/K741,0)</f>
        <v>0.3625</v>
      </c>
      <c r="Q741" s="0" t="str">
        <f aca="false">IF(M741=0,"No Discount",IF(M741&lt;0.2,"Low (1-19%)",IF(M741&lt;0.4,"Medium (20-39%)","High (40%+)")))</f>
        <v>Medium (20-39%)</v>
      </c>
      <c r="R741" s="0" t="str">
        <f aca="false">INDEX('Lookup Tables'!$B$2:$B$5,MATCH(F741,'Lookup Tables'!$A$2:$A$5,0))</f>
        <v>Manager A</v>
      </c>
    </row>
    <row r="742" customFormat="false" ht="15" hidden="false" customHeight="false" outlineLevel="0" collapsed="false">
      <c r="A742" s="0" t="s">
        <v>1070</v>
      </c>
      <c r="B742" s="13" t="n">
        <v>42008</v>
      </c>
      <c r="C742" s="13" t="n">
        <v>42012</v>
      </c>
      <c r="D742" s="14" t="s">
        <v>69</v>
      </c>
      <c r="E742" s="14" t="s">
        <v>97</v>
      </c>
      <c r="F742" s="14" t="s">
        <v>98</v>
      </c>
      <c r="G742" s="14" t="s">
        <v>146</v>
      </c>
      <c r="H742" s="14" t="s">
        <v>65</v>
      </c>
      <c r="I742" s="14" t="s">
        <v>73</v>
      </c>
      <c r="J742" s="14" t="s">
        <v>754</v>
      </c>
      <c r="K742" s="15" t="n">
        <v>272.736</v>
      </c>
      <c r="L742" s="0" t="n">
        <v>3</v>
      </c>
      <c r="M742" s="16" t="n">
        <v>0.2</v>
      </c>
      <c r="N742" s="17" t="n">
        <v>-64.7748</v>
      </c>
      <c r="O742" s="0" t="str">
        <f aca="false">TEXT(B742,"YYYY-MM")</f>
        <v>2015-01</v>
      </c>
      <c r="P742" s="18" t="n">
        <f aca="false">IFERROR(N742/K742,0)</f>
        <v>-0.2375</v>
      </c>
      <c r="Q742" s="0" t="str">
        <f aca="false">IF(M742=0,"No Discount",IF(M742&lt;0.2,"Low (1-19%)",IF(M742&lt;0.4,"Medium (20-39%)","High (40%+)")))</f>
        <v>Medium (20-39%)</v>
      </c>
      <c r="R742" s="0" t="str">
        <f aca="false">INDEX('Lookup Tables'!$B$2:$B$5,MATCH(F742,'Lookup Tables'!$A$2:$A$5,0))</f>
        <v>Manager A</v>
      </c>
    </row>
    <row r="743" customFormat="false" ht="15" hidden="false" customHeight="false" outlineLevel="0" collapsed="false">
      <c r="A743" s="0" t="s">
        <v>1070</v>
      </c>
      <c r="B743" s="13" t="n">
        <v>42008</v>
      </c>
      <c r="C743" s="13" t="n">
        <v>42012</v>
      </c>
      <c r="D743" s="14" t="s">
        <v>69</v>
      </c>
      <c r="E743" s="14" t="s">
        <v>97</v>
      </c>
      <c r="F743" s="14" t="s">
        <v>98</v>
      </c>
      <c r="G743" s="14" t="s">
        <v>146</v>
      </c>
      <c r="H743" s="14" t="s">
        <v>65</v>
      </c>
      <c r="I743" s="14" t="s">
        <v>83</v>
      </c>
      <c r="J743" s="14" t="s">
        <v>1072</v>
      </c>
      <c r="K743" s="15" t="n">
        <v>3.54</v>
      </c>
      <c r="L743" s="0" t="n">
        <v>2</v>
      </c>
      <c r="M743" s="16" t="n">
        <v>0.8</v>
      </c>
      <c r="N743" s="17" t="n">
        <v>-5.487</v>
      </c>
      <c r="O743" s="0" t="str">
        <f aca="false">TEXT(B743,"YYYY-MM")</f>
        <v>2015-01</v>
      </c>
      <c r="P743" s="18" t="n">
        <f aca="false">IFERROR(N743/K743,0)</f>
        <v>-1.55</v>
      </c>
      <c r="Q743" s="0" t="str">
        <f aca="false">IF(M743=0,"No Discount",IF(M743&lt;0.2,"Low (1-19%)",IF(M743&lt;0.4,"Medium (20-39%)","High (40%+)")))</f>
        <v>High (40%+)</v>
      </c>
      <c r="R743" s="0" t="str">
        <f aca="false">INDEX('Lookup Tables'!$B$2:$B$5,MATCH(F743,'Lookup Tables'!$A$2:$A$5,0))</f>
        <v>Manager A</v>
      </c>
    </row>
    <row r="744" customFormat="false" ht="15" hidden="false" customHeight="false" outlineLevel="0" collapsed="false">
      <c r="A744" s="0" t="s">
        <v>1073</v>
      </c>
      <c r="B744" s="13" t="n">
        <v>42974</v>
      </c>
      <c r="C744" s="13" t="n">
        <v>42979</v>
      </c>
      <c r="D744" s="14" t="s">
        <v>69</v>
      </c>
      <c r="E744" s="14" t="s">
        <v>53</v>
      </c>
      <c r="F744" s="14" t="s">
        <v>98</v>
      </c>
      <c r="G744" s="14" t="s">
        <v>99</v>
      </c>
      <c r="H744" s="14" t="s">
        <v>65</v>
      </c>
      <c r="I744" s="14" t="s">
        <v>303</v>
      </c>
      <c r="J744" s="14" t="s">
        <v>898</v>
      </c>
      <c r="K744" s="15" t="n">
        <v>51.52</v>
      </c>
      <c r="L744" s="0" t="n">
        <v>5</v>
      </c>
      <c r="M744" s="16" t="n">
        <v>0.2</v>
      </c>
      <c r="N744" s="17" t="n">
        <v>-10.948</v>
      </c>
      <c r="O744" s="0" t="str">
        <f aca="false">TEXT(B744,"YYYY-MM")</f>
        <v>2017-08</v>
      </c>
      <c r="P744" s="18" t="n">
        <f aca="false">IFERROR(N744/K744,0)</f>
        <v>-0.2125</v>
      </c>
      <c r="Q744" s="0" t="str">
        <f aca="false">IF(M744=0,"No Discount",IF(M744&lt;0.2,"Low (1-19%)",IF(M744&lt;0.4,"Medium (20-39%)","High (40%+)")))</f>
        <v>Medium (20-39%)</v>
      </c>
      <c r="R744" s="0" t="str">
        <f aca="false">INDEX('Lookup Tables'!$B$2:$B$5,MATCH(F744,'Lookup Tables'!$A$2:$A$5,0))</f>
        <v>Manager A</v>
      </c>
    </row>
    <row r="745" customFormat="false" ht="15" hidden="false" customHeight="false" outlineLevel="0" collapsed="false">
      <c r="A745" s="0" t="s">
        <v>1073</v>
      </c>
      <c r="B745" s="13" t="n">
        <v>42974</v>
      </c>
      <c r="C745" s="13" t="n">
        <v>42979</v>
      </c>
      <c r="D745" s="14" t="s">
        <v>69</v>
      </c>
      <c r="E745" s="14" t="s">
        <v>53</v>
      </c>
      <c r="F745" s="14" t="s">
        <v>98</v>
      </c>
      <c r="G745" s="14" t="s">
        <v>99</v>
      </c>
      <c r="H745" s="14" t="s">
        <v>65</v>
      </c>
      <c r="I745" s="14" t="s">
        <v>91</v>
      </c>
      <c r="J745" s="14" t="s">
        <v>490</v>
      </c>
      <c r="K745" s="15" t="n">
        <v>3.528</v>
      </c>
      <c r="L745" s="0" t="n">
        <v>1</v>
      </c>
      <c r="M745" s="16" t="n">
        <v>0.2</v>
      </c>
      <c r="N745" s="17" t="n">
        <v>1.1466</v>
      </c>
      <c r="O745" s="0" t="str">
        <f aca="false">TEXT(B745,"YYYY-MM")</f>
        <v>2017-08</v>
      </c>
      <c r="P745" s="18" t="n">
        <f aca="false">IFERROR(N745/K745,0)</f>
        <v>0.325</v>
      </c>
      <c r="Q745" s="0" t="str">
        <f aca="false">IF(M745=0,"No Discount",IF(M745&lt;0.2,"Low (1-19%)",IF(M745&lt;0.4,"Medium (20-39%)","High (40%+)")))</f>
        <v>Medium (20-39%)</v>
      </c>
      <c r="R745" s="0" t="str">
        <f aca="false">INDEX('Lookup Tables'!$B$2:$B$5,MATCH(F745,'Lookup Tables'!$A$2:$A$5,0))</f>
        <v>Manager A</v>
      </c>
    </row>
    <row r="746" customFormat="false" ht="15" hidden="false" customHeight="false" outlineLevel="0" collapsed="false">
      <c r="A746" s="0" t="s">
        <v>1073</v>
      </c>
      <c r="B746" s="13" t="n">
        <v>42974</v>
      </c>
      <c r="C746" s="13" t="n">
        <v>42979</v>
      </c>
      <c r="D746" s="14" t="s">
        <v>69</v>
      </c>
      <c r="E746" s="14" t="s">
        <v>53</v>
      </c>
      <c r="F746" s="14" t="s">
        <v>98</v>
      </c>
      <c r="G746" s="14" t="s">
        <v>99</v>
      </c>
      <c r="H746" s="14" t="s">
        <v>65</v>
      </c>
      <c r="I746" s="14" t="s">
        <v>91</v>
      </c>
      <c r="J746" s="14" t="s">
        <v>1074</v>
      </c>
      <c r="K746" s="15" t="n">
        <v>4.624</v>
      </c>
      <c r="L746" s="0" t="n">
        <v>1</v>
      </c>
      <c r="M746" s="16" t="n">
        <v>0.2</v>
      </c>
      <c r="N746" s="17" t="n">
        <v>1.6762</v>
      </c>
      <c r="O746" s="0" t="str">
        <f aca="false">TEXT(B746,"YYYY-MM")</f>
        <v>2017-08</v>
      </c>
      <c r="P746" s="18" t="n">
        <f aca="false">IFERROR(N746/K746,0)</f>
        <v>0.3625</v>
      </c>
      <c r="Q746" s="0" t="str">
        <f aca="false">IF(M746=0,"No Discount",IF(M746&lt;0.2,"Low (1-19%)",IF(M746&lt;0.4,"Medium (20-39%)","High (40%+)")))</f>
        <v>Medium (20-39%)</v>
      </c>
      <c r="R746" s="0" t="str">
        <f aca="false">INDEX('Lookup Tables'!$B$2:$B$5,MATCH(F746,'Lookup Tables'!$A$2:$A$5,0))</f>
        <v>Manager A</v>
      </c>
    </row>
    <row r="747" customFormat="false" ht="15" hidden="false" customHeight="false" outlineLevel="0" collapsed="false">
      <c r="A747" s="0" t="s">
        <v>1073</v>
      </c>
      <c r="B747" s="13" t="n">
        <v>42974</v>
      </c>
      <c r="C747" s="13" t="n">
        <v>42979</v>
      </c>
      <c r="D747" s="14" t="s">
        <v>69</v>
      </c>
      <c r="E747" s="14" t="s">
        <v>53</v>
      </c>
      <c r="F747" s="14" t="s">
        <v>98</v>
      </c>
      <c r="G747" s="14" t="s">
        <v>99</v>
      </c>
      <c r="H747" s="14" t="s">
        <v>65</v>
      </c>
      <c r="I747" s="14" t="s">
        <v>303</v>
      </c>
      <c r="J747" s="14" t="s">
        <v>1075</v>
      </c>
      <c r="K747" s="15" t="n">
        <v>55.168</v>
      </c>
      <c r="L747" s="0" t="n">
        <v>4</v>
      </c>
      <c r="M747" s="16" t="n">
        <v>0.2</v>
      </c>
      <c r="N747" s="17" t="n">
        <v>6.2064</v>
      </c>
      <c r="O747" s="0" t="str">
        <f aca="false">TEXT(B747,"YYYY-MM")</f>
        <v>2017-08</v>
      </c>
      <c r="P747" s="18" t="n">
        <f aca="false">IFERROR(N747/K747,0)</f>
        <v>0.1125</v>
      </c>
      <c r="Q747" s="0" t="str">
        <f aca="false">IF(M747=0,"No Discount",IF(M747&lt;0.2,"Low (1-19%)",IF(M747&lt;0.4,"Medium (20-39%)","High (40%+)")))</f>
        <v>Medium (20-39%)</v>
      </c>
      <c r="R747" s="0" t="str">
        <f aca="false">INDEX('Lookup Tables'!$B$2:$B$5,MATCH(F747,'Lookup Tables'!$A$2:$A$5,0))</f>
        <v>Manager A</v>
      </c>
    </row>
    <row r="748" customFormat="false" ht="15" hidden="false" customHeight="false" outlineLevel="0" collapsed="false">
      <c r="A748" s="0" t="s">
        <v>1076</v>
      </c>
      <c r="B748" s="13" t="n">
        <v>42151</v>
      </c>
      <c r="C748" s="13" t="n">
        <v>42151</v>
      </c>
      <c r="D748" s="14" t="s">
        <v>606</v>
      </c>
      <c r="E748" s="14" t="s">
        <v>62</v>
      </c>
      <c r="F748" s="14" t="s">
        <v>63</v>
      </c>
      <c r="G748" s="14" t="s">
        <v>64</v>
      </c>
      <c r="H748" s="14" t="s">
        <v>56</v>
      </c>
      <c r="I748" s="14" t="s">
        <v>71</v>
      </c>
      <c r="J748" s="14" t="s">
        <v>448</v>
      </c>
      <c r="K748" s="15" t="n">
        <v>567.12</v>
      </c>
      <c r="L748" s="0" t="n">
        <v>10</v>
      </c>
      <c r="M748" s="16" t="n">
        <v>0.2</v>
      </c>
      <c r="N748" s="17" t="n">
        <v>-28.356</v>
      </c>
      <c r="O748" s="0" t="str">
        <f aca="false">TEXT(B748,"YYYY-MM")</f>
        <v>2015-05</v>
      </c>
      <c r="P748" s="18" t="n">
        <f aca="false">IFERROR(N748/K748,0)</f>
        <v>-0.05</v>
      </c>
      <c r="Q748" s="0" t="str">
        <f aca="false">IF(M748=0,"No Discount",IF(M748&lt;0.2,"Low (1-19%)",IF(M748&lt;0.4,"Medium (20-39%)","High (40%+)")))</f>
        <v>Medium (20-39%)</v>
      </c>
      <c r="R748" s="0" t="str">
        <f aca="false">INDEX('Lookup Tables'!$B$2:$B$5,MATCH(F748,'Lookup Tables'!$A$2:$A$5,0))</f>
        <v>Manager D</v>
      </c>
    </row>
    <row r="749" customFormat="false" ht="15" hidden="false" customHeight="false" outlineLevel="0" collapsed="false">
      <c r="A749" s="0" t="s">
        <v>1076</v>
      </c>
      <c r="B749" s="13" t="n">
        <v>42151</v>
      </c>
      <c r="C749" s="13" t="n">
        <v>42151</v>
      </c>
      <c r="D749" s="14" t="s">
        <v>606</v>
      </c>
      <c r="E749" s="14" t="s">
        <v>62</v>
      </c>
      <c r="F749" s="14" t="s">
        <v>63</v>
      </c>
      <c r="G749" s="14" t="s">
        <v>64</v>
      </c>
      <c r="H749" s="14" t="s">
        <v>65</v>
      </c>
      <c r="I749" s="14" t="s">
        <v>73</v>
      </c>
      <c r="J749" s="14" t="s">
        <v>780</v>
      </c>
      <c r="K749" s="15" t="n">
        <v>359.32</v>
      </c>
      <c r="L749" s="0" t="n">
        <v>4</v>
      </c>
      <c r="M749" s="16" t="n">
        <v>0</v>
      </c>
      <c r="N749" s="17" t="n">
        <v>7.1864</v>
      </c>
      <c r="O749" s="0" t="str">
        <f aca="false">TEXT(B749,"YYYY-MM")</f>
        <v>2015-05</v>
      </c>
      <c r="P749" s="18" t="n">
        <f aca="false">IFERROR(N749/K749,0)</f>
        <v>0.02</v>
      </c>
      <c r="Q749" s="0" t="str">
        <f aca="false">IF(M749=0,"No Discount",IF(M749&lt;0.2,"Low (1-19%)",IF(M749&lt;0.4,"Medium (20-39%)","High (40%+)")))</f>
        <v>No Discount</v>
      </c>
      <c r="R749" s="0" t="str">
        <f aca="false">INDEX('Lookup Tables'!$B$2:$B$5,MATCH(F749,'Lookup Tables'!$A$2:$A$5,0))</f>
        <v>Manager D</v>
      </c>
    </row>
    <row r="750" customFormat="false" ht="15" hidden="false" customHeight="false" outlineLevel="0" collapsed="false">
      <c r="A750" s="0" t="s">
        <v>1077</v>
      </c>
      <c r="B750" s="13" t="n">
        <v>42814</v>
      </c>
      <c r="C750" s="13" t="n">
        <v>42816</v>
      </c>
      <c r="D750" s="14" t="s">
        <v>52</v>
      </c>
      <c r="E750" s="14" t="s">
        <v>53</v>
      </c>
      <c r="F750" s="14" t="s">
        <v>98</v>
      </c>
      <c r="G750" s="14" t="s">
        <v>146</v>
      </c>
      <c r="H750" s="14" t="s">
        <v>80</v>
      </c>
      <c r="I750" s="14" t="s">
        <v>81</v>
      </c>
      <c r="J750" s="14" t="s">
        <v>1078</v>
      </c>
      <c r="K750" s="15" t="n">
        <v>11.992</v>
      </c>
      <c r="L750" s="0" t="n">
        <v>1</v>
      </c>
      <c r="M750" s="16" t="n">
        <v>0.2</v>
      </c>
      <c r="N750" s="17" t="n">
        <v>0.8994</v>
      </c>
      <c r="O750" s="0" t="str">
        <f aca="false">TEXT(B750,"YYYY-MM")</f>
        <v>2017-03</v>
      </c>
      <c r="P750" s="18" t="n">
        <f aca="false">IFERROR(N750/K750,0)</f>
        <v>0.075</v>
      </c>
      <c r="Q750" s="0" t="str">
        <f aca="false">IF(M750=0,"No Discount",IF(M750&lt;0.2,"Low (1-19%)",IF(M750&lt;0.4,"Medium (20-39%)","High (40%+)")))</f>
        <v>Medium (20-39%)</v>
      </c>
      <c r="R750" s="0" t="str">
        <f aca="false">INDEX('Lookup Tables'!$B$2:$B$5,MATCH(F750,'Lookup Tables'!$A$2:$A$5,0))</f>
        <v>Manager A</v>
      </c>
    </row>
    <row r="751" customFormat="false" ht="15" hidden="false" customHeight="false" outlineLevel="0" collapsed="false">
      <c r="A751" s="0" t="s">
        <v>1079</v>
      </c>
      <c r="B751" s="13" t="n">
        <v>43375</v>
      </c>
      <c r="C751" s="13" t="n">
        <v>43379</v>
      </c>
      <c r="D751" s="14" t="s">
        <v>69</v>
      </c>
      <c r="E751" s="14" t="s">
        <v>53</v>
      </c>
      <c r="F751" s="14" t="s">
        <v>98</v>
      </c>
      <c r="G751" s="14" t="s">
        <v>157</v>
      </c>
      <c r="H751" s="14" t="s">
        <v>65</v>
      </c>
      <c r="I751" s="14" t="s">
        <v>83</v>
      </c>
      <c r="J751" s="14" t="s">
        <v>1080</v>
      </c>
      <c r="K751" s="15" t="n">
        <v>58.05</v>
      </c>
      <c r="L751" s="0" t="n">
        <v>3</v>
      </c>
      <c r="M751" s="16" t="n">
        <v>0</v>
      </c>
      <c r="N751" s="17" t="n">
        <v>26.703</v>
      </c>
      <c r="O751" s="0" t="str">
        <f aca="false">TEXT(B751,"YYYY-MM")</f>
        <v>2018-10</v>
      </c>
      <c r="P751" s="18" t="n">
        <f aca="false">IFERROR(N751/K751,0)</f>
        <v>0.46</v>
      </c>
      <c r="Q751" s="0" t="str">
        <f aca="false">IF(M751=0,"No Discount",IF(M751&lt;0.2,"Low (1-19%)",IF(M751&lt;0.4,"Medium (20-39%)","High (40%+)")))</f>
        <v>No Discount</v>
      </c>
      <c r="R751" s="0" t="str">
        <f aca="false">INDEX('Lookup Tables'!$B$2:$B$5,MATCH(F751,'Lookup Tables'!$A$2:$A$5,0))</f>
        <v>Manager A</v>
      </c>
    </row>
    <row r="752" customFormat="false" ht="15" hidden="false" customHeight="false" outlineLevel="0" collapsed="false">
      <c r="A752" s="0" t="s">
        <v>1079</v>
      </c>
      <c r="B752" s="13" t="n">
        <v>43375</v>
      </c>
      <c r="C752" s="13" t="n">
        <v>43379</v>
      </c>
      <c r="D752" s="14" t="s">
        <v>69</v>
      </c>
      <c r="E752" s="14" t="s">
        <v>53</v>
      </c>
      <c r="F752" s="14" t="s">
        <v>98</v>
      </c>
      <c r="G752" s="14" t="s">
        <v>157</v>
      </c>
      <c r="H752" s="14" t="s">
        <v>56</v>
      </c>
      <c r="I752" s="14" t="s">
        <v>76</v>
      </c>
      <c r="J752" s="14" t="s">
        <v>1081</v>
      </c>
      <c r="K752" s="15" t="n">
        <v>157.74</v>
      </c>
      <c r="L752" s="0" t="n">
        <v>11</v>
      </c>
      <c r="M752" s="16" t="n">
        <v>0</v>
      </c>
      <c r="N752" s="17" t="n">
        <v>56.7864</v>
      </c>
      <c r="O752" s="0" t="str">
        <f aca="false">TEXT(B752,"YYYY-MM")</f>
        <v>2018-10</v>
      </c>
      <c r="P752" s="18" t="n">
        <f aca="false">IFERROR(N752/K752,0)</f>
        <v>0.36</v>
      </c>
      <c r="Q752" s="0" t="str">
        <f aca="false">IF(M752=0,"No Discount",IF(M752&lt;0.2,"Low (1-19%)",IF(M752&lt;0.4,"Medium (20-39%)","High (40%+)")))</f>
        <v>No Discount</v>
      </c>
      <c r="R752" s="0" t="str">
        <f aca="false">INDEX('Lookup Tables'!$B$2:$B$5,MATCH(F752,'Lookup Tables'!$A$2:$A$5,0))</f>
        <v>Manager A</v>
      </c>
    </row>
    <row r="753" customFormat="false" ht="15" hidden="false" customHeight="false" outlineLevel="0" collapsed="false">
      <c r="A753" s="0" t="s">
        <v>1079</v>
      </c>
      <c r="B753" s="13" t="n">
        <v>43375</v>
      </c>
      <c r="C753" s="13" t="n">
        <v>43379</v>
      </c>
      <c r="D753" s="14" t="s">
        <v>69</v>
      </c>
      <c r="E753" s="14" t="s">
        <v>53</v>
      </c>
      <c r="F753" s="14" t="s">
        <v>98</v>
      </c>
      <c r="G753" s="14" t="s">
        <v>157</v>
      </c>
      <c r="H753" s="14" t="s">
        <v>65</v>
      </c>
      <c r="I753" s="14" t="s">
        <v>78</v>
      </c>
      <c r="J753" s="14" t="s">
        <v>661</v>
      </c>
      <c r="K753" s="15" t="n">
        <v>56.98</v>
      </c>
      <c r="L753" s="0" t="n">
        <v>7</v>
      </c>
      <c r="M753" s="16" t="n">
        <v>0</v>
      </c>
      <c r="N753" s="17" t="n">
        <v>22.792</v>
      </c>
      <c r="O753" s="0" t="str">
        <f aca="false">TEXT(B753,"YYYY-MM")</f>
        <v>2018-10</v>
      </c>
      <c r="P753" s="18" t="n">
        <f aca="false">IFERROR(N753/K753,0)</f>
        <v>0.4</v>
      </c>
      <c r="Q753" s="0" t="str">
        <f aca="false">IF(M753=0,"No Discount",IF(M753&lt;0.2,"Low (1-19%)",IF(M753&lt;0.4,"Medium (20-39%)","High (40%+)")))</f>
        <v>No Discount</v>
      </c>
      <c r="R753" s="0" t="str">
        <f aca="false">INDEX('Lookup Tables'!$B$2:$B$5,MATCH(F753,'Lookup Tables'!$A$2:$A$5,0))</f>
        <v>Manager A</v>
      </c>
    </row>
    <row r="754" customFormat="false" ht="15" hidden="false" customHeight="false" outlineLevel="0" collapsed="false">
      <c r="A754" s="0" t="s">
        <v>1079</v>
      </c>
      <c r="B754" s="13" t="n">
        <v>43375</v>
      </c>
      <c r="C754" s="13" t="n">
        <v>43379</v>
      </c>
      <c r="D754" s="14" t="s">
        <v>69</v>
      </c>
      <c r="E754" s="14" t="s">
        <v>53</v>
      </c>
      <c r="F754" s="14" t="s">
        <v>98</v>
      </c>
      <c r="G754" s="14" t="s">
        <v>157</v>
      </c>
      <c r="H754" s="14" t="s">
        <v>65</v>
      </c>
      <c r="I754" s="14" t="s">
        <v>83</v>
      </c>
      <c r="J754" s="14" t="s">
        <v>1082</v>
      </c>
      <c r="K754" s="15" t="n">
        <v>2.88</v>
      </c>
      <c r="L754" s="0" t="n">
        <v>1</v>
      </c>
      <c r="M754" s="16" t="n">
        <v>0</v>
      </c>
      <c r="N754" s="17" t="n">
        <v>1.4112</v>
      </c>
      <c r="O754" s="0" t="str">
        <f aca="false">TEXT(B754,"YYYY-MM")</f>
        <v>2018-10</v>
      </c>
      <c r="P754" s="18" t="n">
        <f aca="false">IFERROR(N754/K754,0)</f>
        <v>0.49</v>
      </c>
      <c r="Q754" s="0" t="str">
        <f aca="false">IF(M754=0,"No Discount",IF(M754&lt;0.2,"Low (1-19%)",IF(M754&lt;0.4,"Medium (20-39%)","High (40%+)")))</f>
        <v>No Discount</v>
      </c>
      <c r="R754" s="0" t="str">
        <f aca="false">INDEX('Lookup Tables'!$B$2:$B$5,MATCH(F754,'Lookup Tables'!$A$2:$A$5,0))</f>
        <v>Manager A</v>
      </c>
    </row>
    <row r="755" customFormat="false" ht="15" hidden="false" customHeight="false" outlineLevel="0" collapsed="false">
      <c r="A755" s="0" t="s">
        <v>1083</v>
      </c>
      <c r="B755" s="13" t="n">
        <v>42832</v>
      </c>
      <c r="C755" s="13" t="n">
        <v>42834</v>
      </c>
      <c r="D755" s="14" t="s">
        <v>137</v>
      </c>
      <c r="E755" s="14" t="s">
        <v>62</v>
      </c>
      <c r="F755" s="14" t="s">
        <v>63</v>
      </c>
      <c r="G755" s="14" t="s">
        <v>64</v>
      </c>
      <c r="H755" s="14" t="s">
        <v>80</v>
      </c>
      <c r="I755" s="14" t="s">
        <v>570</v>
      </c>
      <c r="J755" s="14" t="s">
        <v>1084</v>
      </c>
      <c r="K755" s="15" t="n">
        <v>1199.976</v>
      </c>
      <c r="L755" s="0" t="n">
        <v>3</v>
      </c>
      <c r="M755" s="16" t="n">
        <v>0.2</v>
      </c>
      <c r="N755" s="17" t="n">
        <v>374.9925</v>
      </c>
      <c r="O755" s="0" t="str">
        <f aca="false">TEXT(B755,"YYYY-MM")</f>
        <v>2017-04</v>
      </c>
      <c r="P755" s="18" t="n">
        <f aca="false">IFERROR(N755/K755,0)</f>
        <v>0.3125</v>
      </c>
      <c r="Q755" s="0" t="str">
        <f aca="false">IF(M755=0,"No Discount",IF(M755&lt;0.2,"Low (1-19%)",IF(M755&lt;0.4,"Medium (20-39%)","High (40%+)")))</f>
        <v>Medium (20-39%)</v>
      </c>
      <c r="R755" s="0" t="str">
        <f aca="false">INDEX('Lookup Tables'!$B$2:$B$5,MATCH(F755,'Lookup Tables'!$A$2:$A$5,0))</f>
        <v>Manager D</v>
      </c>
    </row>
    <row r="756" customFormat="false" ht="15" hidden="false" customHeight="false" outlineLevel="0" collapsed="false">
      <c r="A756" s="0" t="s">
        <v>1085</v>
      </c>
      <c r="B756" s="13" t="n">
        <v>42711</v>
      </c>
      <c r="C756" s="13" t="n">
        <v>42716</v>
      </c>
      <c r="D756" s="14" t="s">
        <v>69</v>
      </c>
      <c r="E756" s="14" t="s">
        <v>53</v>
      </c>
      <c r="F756" s="14" t="s">
        <v>63</v>
      </c>
      <c r="G756" s="14" t="s">
        <v>64</v>
      </c>
      <c r="H756" s="14" t="s">
        <v>56</v>
      </c>
      <c r="I756" s="14" t="s">
        <v>76</v>
      </c>
      <c r="J756" s="14" t="s">
        <v>993</v>
      </c>
      <c r="K756" s="15" t="n">
        <v>79.92</v>
      </c>
      <c r="L756" s="0" t="n">
        <v>4</v>
      </c>
      <c r="M756" s="16" t="n">
        <v>0</v>
      </c>
      <c r="N756" s="17" t="n">
        <v>28.7712</v>
      </c>
      <c r="O756" s="0" t="str">
        <f aca="false">TEXT(B756,"YYYY-MM")</f>
        <v>2016-12</v>
      </c>
      <c r="P756" s="18" t="n">
        <f aca="false">IFERROR(N756/K756,0)</f>
        <v>0.36</v>
      </c>
      <c r="Q756" s="0" t="str">
        <f aca="false">IF(M756=0,"No Discount",IF(M756&lt;0.2,"Low (1-19%)",IF(M756&lt;0.4,"Medium (20-39%)","High (40%+)")))</f>
        <v>No Discount</v>
      </c>
      <c r="R756" s="0" t="str">
        <f aca="false">INDEX('Lookup Tables'!$B$2:$B$5,MATCH(F756,'Lookup Tables'!$A$2:$A$5,0))</f>
        <v>Manager D</v>
      </c>
    </row>
    <row r="757" customFormat="false" ht="15" hidden="false" customHeight="false" outlineLevel="0" collapsed="false">
      <c r="A757" s="0" t="s">
        <v>1086</v>
      </c>
      <c r="B757" s="13" t="n">
        <v>42996</v>
      </c>
      <c r="C757" s="13" t="n">
        <v>43000</v>
      </c>
      <c r="D757" s="14" t="s">
        <v>69</v>
      </c>
      <c r="E757" s="14" t="s">
        <v>62</v>
      </c>
      <c r="F757" s="14" t="s">
        <v>54</v>
      </c>
      <c r="G757" s="14" t="s">
        <v>70</v>
      </c>
      <c r="H757" s="14" t="s">
        <v>56</v>
      </c>
      <c r="I757" s="14" t="s">
        <v>71</v>
      </c>
      <c r="J757" s="14" t="s">
        <v>1087</v>
      </c>
      <c r="K757" s="15" t="n">
        <v>383.438</v>
      </c>
      <c r="L757" s="0" t="n">
        <v>4</v>
      </c>
      <c r="M757" s="16" t="n">
        <v>0.45</v>
      </c>
      <c r="N757" s="17" t="n">
        <v>-167.3184</v>
      </c>
      <c r="O757" s="0" t="str">
        <f aca="false">TEXT(B757,"YYYY-MM")</f>
        <v>2017-09</v>
      </c>
      <c r="P757" s="18" t="n">
        <f aca="false">IFERROR(N757/K757,0)</f>
        <v>-0.436363636363636</v>
      </c>
      <c r="Q757" s="0" t="str">
        <f aca="false">IF(M757=0,"No Discount",IF(M757&lt;0.2,"Low (1-19%)",IF(M757&lt;0.4,"Medium (20-39%)","High (40%+)")))</f>
        <v>High (40%+)</v>
      </c>
      <c r="R757" s="0" t="str">
        <f aca="false">INDEX('Lookup Tables'!$B$2:$B$5,MATCH(F757,'Lookup Tables'!$A$2:$A$5,0))</f>
        <v>Manager C</v>
      </c>
    </row>
    <row r="758" customFormat="false" ht="15" hidden="false" customHeight="false" outlineLevel="0" collapsed="false">
      <c r="A758" s="0" t="s">
        <v>1088</v>
      </c>
      <c r="B758" s="13" t="n">
        <v>42367</v>
      </c>
      <c r="C758" s="13" t="n">
        <v>42371</v>
      </c>
      <c r="D758" s="14" t="s">
        <v>69</v>
      </c>
      <c r="E758" s="14" t="s">
        <v>53</v>
      </c>
      <c r="F758" s="14" t="s">
        <v>98</v>
      </c>
      <c r="G758" s="14" t="s">
        <v>153</v>
      </c>
      <c r="H758" s="14" t="s">
        <v>65</v>
      </c>
      <c r="I758" s="14" t="s">
        <v>73</v>
      </c>
      <c r="J758" s="14" t="s">
        <v>1017</v>
      </c>
      <c r="K758" s="15" t="n">
        <v>24.56</v>
      </c>
      <c r="L758" s="0" t="n">
        <v>2</v>
      </c>
      <c r="M758" s="16" t="n">
        <v>0</v>
      </c>
      <c r="N758" s="17" t="n">
        <v>6.8768</v>
      </c>
      <c r="O758" s="0" t="str">
        <f aca="false">TEXT(B758,"YYYY-MM")</f>
        <v>2015-12</v>
      </c>
      <c r="P758" s="18" t="n">
        <f aca="false">IFERROR(N758/K758,0)</f>
        <v>0.28</v>
      </c>
      <c r="Q758" s="0" t="str">
        <f aca="false">IF(M758=0,"No Discount",IF(M758&lt;0.2,"Low (1-19%)",IF(M758&lt;0.4,"Medium (20-39%)","High (40%+)")))</f>
        <v>No Discount</v>
      </c>
      <c r="R758" s="0" t="str">
        <f aca="false">INDEX('Lookup Tables'!$B$2:$B$5,MATCH(F758,'Lookup Tables'!$A$2:$A$5,0))</f>
        <v>Manager A</v>
      </c>
    </row>
    <row r="759" customFormat="false" ht="15" hidden="false" customHeight="false" outlineLevel="0" collapsed="false">
      <c r="A759" s="0" t="s">
        <v>1088</v>
      </c>
      <c r="B759" s="13" t="n">
        <v>42367</v>
      </c>
      <c r="C759" s="13" t="n">
        <v>42371</v>
      </c>
      <c r="D759" s="14" t="s">
        <v>69</v>
      </c>
      <c r="E759" s="14" t="s">
        <v>53</v>
      </c>
      <c r="F759" s="14" t="s">
        <v>98</v>
      </c>
      <c r="G759" s="14" t="s">
        <v>153</v>
      </c>
      <c r="H759" s="14" t="s">
        <v>80</v>
      </c>
      <c r="I759" s="14" t="s">
        <v>123</v>
      </c>
      <c r="J759" s="14" t="s">
        <v>950</v>
      </c>
      <c r="K759" s="15" t="n">
        <v>119.8</v>
      </c>
      <c r="L759" s="0" t="n">
        <v>4</v>
      </c>
      <c r="M759" s="16" t="n">
        <v>0</v>
      </c>
      <c r="N759" s="17" t="n">
        <v>47.92</v>
      </c>
      <c r="O759" s="0" t="str">
        <f aca="false">TEXT(B759,"YYYY-MM")</f>
        <v>2015-12</v>
      </c>
      <c r="P759" s="18" t="n">
        <f aca="false">IFERROR(N759/K759,0)</f>
        <v>0.4</v>
      </c>
      <c r="Q759" s="0" t="str">
        <f aca="false">IF(M759=0,"No Discount",IF(M759&lt;0.2,"Low (1-19%)",IF(M759&lt;0.4,"Medium (20-39%)","High (40%+)")))</f>
        <v>No Discount</v>
      </c>
      <c r="R759" s="0" t="str">
        <f aca="false">INDEX('Lookup Tables'!$B$2:$B$5,MATCH(F759,'Lookup Tables'!$A$2:$A$5,0))</f>
        <v>Manager A</v>
      </c>
    </row>
    <row r="760" customFormat="false" ht="15" hidden="false" customHeight="false" outlineLevel="0" collapsed="false">
      <c r="A760" s="0" t="s">
        <v>1089</v>
      </c>
      <c r="B760" s="13" t="n">
        <v>43304</v>
      </c>
      <c r="C760" s="13" t="n">
        <v>43309</v>
      </c>
      <c r="D760" s="14" t="s">
        <v>69</v>
      </c>
      <c r="E760" s="14" t="s">
        <v>62</v>
      </c>
      <c r="F760" s="14" t="s">
        <v>117</v>
      </c>
      <c r="G760" s="14" t="s">
        <v>170</v>
      </c>
      <c r="H760" s="14" t="s">
        <v>65</v>
      </c>
      <c r="I760" s="14" t="s">
        <v>83</v>
      </c>
      <c r="J760" s="14" t="s">
        <v>922</v>
      </c>
      <c r="K760" s="15" t="n">
        <v>13.128</v>
      </c>
      <c r="L760" s="0" t="n">
        <v>3</v>
      </c>
      <c r="M760" s="16" t="n">
        <v>0.2</v>
      </c>
      <c r="N760" s="17" t="n">
        <v>4.2666</v>
      </c>
      <c r="O760" s="0" t="str">
        <f aca="false">TEXT(B760,"YYYY-MM")</f>
        <v>2018-07</v>
      </c>
      <c r="P760" s="18" t="n">
        <f aca="false">IFERROR(N760/K760,0)</f>
        <v>0.325</v>
      </c>
      <c r="Q760" s="0" t="str">
        <f aca="false">IF(M760=0,"No Discount",IF(M760&lt;0.2,"Low (1-19%)",IF(M760&lt;0.4,"Medium (20-39%)","High (40%+)")))</f>
        <v>Medium (20-39%)</v>
      </c>
      <c r="R760" s="0" t="str">
        <f aca="false">INDEX('Lookup Tables'!$B$2:$B$5,MATCH(F760,'Lookup Tables'!$A$2:$A$5,0))</f>
        <v>Manager B</v>
      </c>
    </row>
    <row r="761" customFormat="false" ht="15" hidden="false" customHeight="false" outlineLevel="0" collapsed="false">
      <c r="A761" s="0" t="s">
        <v>1090</v>
      </c>
      <c r="B761" s="13" t="n">
        <v>43361</v>
      </c>
      <c r="C761" s="13" t="n">
        <v>43365</v>
      </c>
      <c r="D761" s="14" t="s">
        <v>69</v>
      </c>
      <c r="E761" s="14" t="s">
        <v>62</v>
      </c>
      <c r="F761" s="14" t="s">
        <v>98</v>
      </c>
      <c r="G761" s="14" t="s">
        <v>103</v>
      </c>
      <c r="H761" s="14" t="s">
        <v>65</v>
      </c>
      <c r="I761" s="14" t="s">
        <v>91</v>
      </c>
      <c r="J761" s="14" t="s">
        <v>995</v>
      </c>
      <c r="K761" s="15" t="n">
        <v>22.72</v>
      </c>
      <c r="L761" s="0" t="n">
        <v>4</v>
      </c>
      <c r="M761" s="16" t="n">
        <v>0</v>
      </c>
      <c r="N761" s="17" t="n">
        <v>10.224</v>
      </c>
      <c r="O761" s="0" t="str">
        <f aca="false">TEXT(B761,"YYYY-MM")</f>
        <v>2018-09</v>
      </c>
      <c r="P761" s="18" t="n">
        <f aca="false">IFERROR(N761/K761,0)</f>
        <v>0.45</v>
      </c>
      <c r="Q761" s="0" t="str">
        <f aca="false">IF(M761=0,"No Discount",IF(M761&lt;0.2,"Low (1-19%)",IF(M761&lt;0.4,"Medium (20-39%)","High (40%+)")))</f>
        <v>No Discount</v>
      </c>
      <c r="R761" s="0" t="str">
        <f aca="false">INDEX('Lookup Tables'!$B$2:$B$5,MATCH(F761,'Lookup Tables'!$A$2:$A$5,0))</f>
        <v>Manager A</v>
      </c>
    </row>
    <row r="762" customFormat="false" ht="15" hidden="false" customHeight="false" outlineLevel="0" collapsed="false">
      <c r="A762" s="0" t="s">
        <v>1091</v>
      </c>
      <c r="B762" s="13" t="n">
        <v>42613</v>
      </c>
      <c r="C762" s="13" t="n">
        <v>42618</v>
      </c>
      <c r="D762" s="14" t="s">
        <v>69</v>
      </c>
      <c r="E762" s="14" t="s">
        <v>53</v>
      </c>
      <c r="F762" s="14" t="s">
        <v>63</v>
      </c>
      <c r="G762" s="14" t="s">
        <v>64</v>
      </c>
      <c r="H762" s="14" t="s">
        <v>65</v>
      </c>
      <c r="I762" s="14" t="s">
        <v>91</v>
      </c>
      <c r="J762" s="14" t="s">
        <v>873</v>
      </c>
      <c r="K762" s="15" t="n">
        <v>58.32</v>
      </c>
      <c r="L762" s="0" t="n">
        <v>9</v>
      </c>
      <c r="M762" s="16" t="n">
        <v>0</v>
      </c>
      <c r="N762" s="17" t="n">
        <v>27.9936</v>
      </c>
      <c r="O762" s="0" t="str">
        <f aca="false">TEXT(B762,"YYYY-MM")</f>
        <v>2016-08</v>
      </c>
      <c r="P762" s="18" t="n">
        <f aca="false">IFERROR(N762/K762,0)</f>
        <v>0.48</v>
      </c>
      <c r="Q762" s="0" t="str">
        <f aca="false">IF(M762=0,"No Discount",IF(M762&lt;0.2,"Low (1-19%)",IF(M762&lt;0.4,"Medium (20-39%)","High (40%+)")))</f>
        <v>No Discount</v>
      </c>
      <c r="R762" s="0" t="str">
        <f aca="false">INDEX('Lookup Tables'!$B$2:$B$5,MATCH(F762,'Lookup Tables'!$A$2:$A$5,0))</f>
        <v>Manager D</v>
      </c>
    </row>
    <row r="763" customFormat="false" ht="15" hidden="false" customHeight="false" outlineLevel="0" collapsed="false">
      <c r="A763" s="0" t="s">
        <v>1092</v>
      </c>
      <c r="B763" s="13" t="n">
        <v>43407</v>
      </c>
      <c r="C763" s="13" t="n">
        <v>43411</v>
      </c>
      <c r="D763" s="14" t="s">
        <v>69</v>
      </c>
      <c r="E763" s="14" t="s">
        <v>62</v>
      </c>
      <c r="F763" s="14" t="s">
        <v>54</v>
      </c>
      <c r="G763" s="14" t="s">
        <v>597</v>
      </c>
      <c r="H763" s="14" t="s">
        <v>65</v>
      </c>
      <c r="I763" s="14" t="s">
        <v>66</v>
      </c>
      <c r="J763" s="14" t="s">
        <v>1093</v>
      </c>
      <c r="K763" s="15" t="n">
        <v>12.39</v>
      </c>
      <c r="L763" s="0" t="n">
        <v>3</v>
      </c>
      <c r="M763" s="16" t="n">
        <v>0</v>
      </c>
      <c r="N763" s="17" t="n">
        <v>5.6994</v>
      </c>
      <c r="O763" s="0" t="str">
        <f aca="false">TEXT(B763,"YYYY-MM")</f>
        <v>2018-11</v>
      </c>
      <c r="P763" s="18" t="n">
        <f aca="false">IFERROR(N763/K763,0)</f>
        <v>0.46</v>
      </c>
      <c r="Q763" s="0" t="str">
        <f aca="false">IF(M763=0,"No Discount",IF(M763&lt;0.2,"Low (1-19%)",IF(M763&lt;0.4,"Medium (20-39%)","High (40%+)")))</f>
        <v>No Discount</v>
      </c>
      <c r="R763" s="0" t="str">
        <f aca="false">INDEX('Lookup Tables'!$B$2:$B$5,MATCH(F763,'Lookup Tables'!$A$2:$A$5,0))</f>
        <v>Manager C</v>
      </c>
    </row>
    <row r="764" customFormat="false" ht="15" hidden="false" customHeight="false" outlineLevel="0" collapsed="false">
      <c r="A764" s="0" t="s">
        <v>1094</v>
      </c>
      <c r="B764" s="13" t="n">
        <v>42408</v>
      </c>
      <c r="C764" s="13" t="n">
        <v>42413</v>
      </c>
      <c r="D764" s="14" t="s">
        <v>69</v>
      </c>
      <c r="E764" s="14" t="s">
        <v>53</v>
      </c>
      <c r="F764" s="14" t="s">
        <v>117</v>
      </c>
      <c r="G764" s="14" t="s">
        <v>269</v>
      </c>
      <c r="H764" s="14" t="s">
        <v>80</v>
      </c>
      <c r="I764" s="14" t="s">
        <v>81</v>
      </c>
      <c r="J764" s="14" t="s">
        <v>351</v>
      </c>
      <c r="K764" s="15" t="n">
        <v>107.982</v>
      </c>
      <c r="L764" s="0" t="n">
        <v>3</v>
      </c>
      <c r="M764" s="16" t="n">
        <v>0.4</v>
      </c>
      <c r="N764" s="17" t="n">
        <v>-26.9955</v>
      </c>
      <c r="O764" s="0" t="str">
        <f aca="false">TEXT(B764,"YYYY-MM")</f>
        <v>2016-02</v>
      </c>
      <c r="P764" s="18" t="n">
        <f aca="false">IFERROR(N764/K764,0)</f>
        <v>-0.25</v>
      </c>
      <c r="Q764" s="0" t="str">
        <f aca="false">IF(M764=0,"No Discount",IF(M764&lt;0.2,"Low (1-19%)",IF(M764&lt;0.4,"Medium (20-39%)","High (40%+)")))</f>
        <v>High (40%+)</v>
      </c>
      <c r="R764" s="0" t="str">
        <f aca="false">INDEX('Lookup Tables'!$B$2:$B$5,MATCH(F764,'Lookup Tables'!$A$2:$A$5,0))</f>
        <v>Manager B</v>
      </c>
    </row>
    <row r="765" customFormat="false" ht="15" hidden="false" customHeight="false" outlineLevel="0" collapsed="false">
      <c r="A765" s="0" t="s">
        <v>1095</v>
      </c>
      <c r="B765" s="13" t="n">
        <v>42017</v>
      </c>
      <c r="C765" s="13" t="n">
        <v>42019</v>
      </c>
      <c r="D765" s="14" t="s">
        <v>52</v>
      </c>
      <c r="E765" s="14" t="s">
        <v>62</v>
      </c>
      <c r="F765" s="14" t="s">
        <v>54</v>
      </c>
      <c r="G765" s="14" t="s">
        <v>370</v>
      </c>
      <c r="H765" s="14" t="s">
        <v>65</v>
      </c>
      <c r="I765" s="14" t="s">
        <v>129</v>
      </c>
      <c r="J765" s="14" t="s">
        <v>340</v>
      </c>
      <c r="K765" s="15" t="n">
        <v>11.36</v>
      </c>
      <c r="L765" s="0" t="n">
        <v>2</v>
      </c>
      <c r="M765" s="16" t="n">
        <v>0</v>
      </c>
      <c r="N765" s="17" t="n">
        <v>5.3392</v>
      </c>
      <c r="O765" s="0" t="str">
        <f aca="false">TEXT(B765,"YYYY-MM")</f>
        <v>2015-01</v>
      </c>
      <c r="P765" s="18" t="n">
        <f aca="false">IFERROR(N765/K765,0)</f>
        <v>0.47</v>
      </c>
      <c r="Q765" s="0" t="str">
        <f aca="false">IF(M765=0,"No Discount",IF(M765&lt;0.2,"Low (1-19%)",IF(M765&lt;0.4,"Medium (20-39%)","High (40%+)")))</f>
        <v>No Discount</v>
      </c>
      <c r="R765" s="0" t="str">
        <f aca="false">INDEX('Lookup Tables'!$B$2:$B$5,MATCH(F765,'Lookup Tables'!$A$2:$A$5,0))</f>
        <v>Manager C</v>
      </c>
    </row>
    <row r="766" customFormat="false" ht="15" hidden="false" customHeight="false" outlineLevel="0" collapsed="false">
      <c r="A766" s="0" t="s">
        <v>1095</v>
      </c>
      <c r="B766" s="13" t="n">
        <v>42017</v>
      </c>
      <c r="C766" s="13" t="n">
        <v>42019</v>
      </c>
      <c r="D766" s="14" t="s">
        <v>52</v>
      </c>
      <c r="E766" s="14" t="s">
        <v>62</v>
      </c>
      <c r="F766" s="14" t="s">
        <v>54</v>
      </c>
      <c r="G766" s="14" t="s">
        <v>370</v>
      </c>
      <c r="H766" s="14" t="s">
        <v>65</v>
      </c>
      <c r="I766" s="14" t="s">
        <v>129</v>
      </c>
      <c r="J766" s="14" t="s">
        <v>1096</v>
      </c>
      <c r="K766" s="15" t="n">
        <v>50.94</v>
      </c>
      <c r="L766" s="0" t="n">
        <v>3</v>
      </c>
      <c r="M766" s="16" t="n">
        <v>0</v>
      </c>
      <c r="N766" s="17" t="n">
        <v>25.47</v>
      </c>
      <c r="O766" s="0" t="str">
        <f aca="false">TEXT(B766,"YYYY-MM")</f>
        <v>2015-01</v>
      </c>
      <c r="P766" s="18" t="n">
        <f aca="false">IFERROR(N766/K766,0)</f>
        <v>0.5</v>
      </c>
      <c r="Q766" s="0" t="str">
        <f aca="false">IF(M766=0,"No Discount",IF(M766&lt;0.2,"Low (1-19%)",IF(M766&lt;0.4,"Medium (20-39%)","High (40%+)")))</f>
        <v>No Discount</v>
      </c>
      <c r="R766" s="0" t="str">
        <f aca="false">INDEX('Lookup Tables'!$B$2:$B$5,MATCH(F766,'Lookup Tables'!$A$2:$A$5,0))</f>
        <v>Manager C</v>
      </c>
    </row>
    <row r="767" customFormat="false" ht="15" hidden="false" customHeight="false" outlineLevel="0" collapsed="false">
      <c r="A767" s="0" t="s">
        <v>1095</v>
      </c>
      <c r="B767" s="13" t="n">
        <v>42017</v>
      </c>
      <c r="C767" s="13" t="n">
        <v>42019</v>
      </c>
      <c r="D767" s="14" t="s">
        <v>52</v>
      </c>
      <c r="E767" s="14" t="s">
        <v>62</v>
      </c>
      <c r="F767" s="14" t="s">
        <v>54</v>
      </c>
      <c r="G767" s="14" t="s">
        <v>370</v>
      </c>
      <c r="H767" s="14" t="s">
        <v>80</v>
      </c>
      <c r="I767" s="14" t="s">
        <v>123</v>
      </c>
      <c r="J767" s="14" t="s">
        <v>1097</v>
      </c>
      <c r="K767" s="15" t="n">
        <v>646.74</v>
      </c>
      <c r="L767" s="0" t="n">
        <v>6</v>
      </c>
      <c r="M767" s="16" t="n">
        <v>0</v>
      </c>
      <c r="N767" s="17" t="n">
        <v>258.696</v>
      </c>
      <c r="O767" s="0" t="str">
        <f aca="false">TEXT(B767,"YYYY-MM")</f>
        <v>2015-01</v>
      </c>
      <c r="P767" s="18" t="n">
        <f aca="false">IFERROR(N767/K767,0)</f>
        <v>0.4</v>
      </c>
      <c r="Q767" s="0" t="str">
        <f aca="false">IF(M767=0,"No Discount",IF(M767&lt;0.2,"Low (1-19%)",IF(M767&lt;0.4,"Medium (20-39%)","High (40%+)")))</f>
        <v>No Discount</v>
      </c>
      <c r="R767" s="0" t="str">
        <f aca="false">INDEX('Lookup Tables'!$B$2:$B$5,MATCH(F767,'Lookup Tables'!$A$2:$A$5,0))</f>
        <v>Manager C</v>
      </c>
    </row>
    <row r="768" customFormat="false" ht="15" hidden="false" customHeight="false" outlineLevel="0" collapsed="false">
      <c r="A768" s="0" t="s">
        <v>1095</v>
      </c>
      <c r="B768" s="13" t="n">
        <v>42017</v>
      </c>
      <c r="C768" s="13" t="n">
        <v>42019</v>
      </c>
      <c r="D768" s="14" t="s">
        <v>52</v>
      </c>
      <c r="E768" s="14" t="s">
        <v>62</v>
      </c>
      <c r="F768" s="14" t="s">
        <v>54</v>
      </c>
      <c r="G768" s="14" t="s">
        <v>370</v>
      </c>
      <c r="H768" s="14" t="s">
        <v>65</v>
      </c>
      <c r="I768" s="14" t="s">
        <v>83</v>
      </c>
      <c r="J768" s="14" t="s">
        <v>1098</v>
      </c>
      <c r="K768" s="15" t="n">
        <v>5.64</v>
      </c>
      <c r="L768" s="0" t="n">
        <v>3</v>
      </c>
      <c r="M768" s="16" t="n">
        <v>0</v>
      </c>
      <c r="N768" s="17" t="n">
        <v>2.7072</v>
      </c>
      <c r="O768" s="0" t="str">
        <f aca="false">TEXT(B768,"YYYY-MM")</f>
        <v>2015-01</v>
      </c>
      <c r="P768" s="18" t="n">
        <f aca="false">IFERROR(N768/K768,0)</f>
        <v>0.48</v>
      </c>
      <c r="Q768" s="0" t="str">
        <f aca="false">IF(M768=0,"No Discount",IF(M768&lt;0.2,"Low (1-19%)",IF(M768&lt;0.4,"Medium (20-39%)","High (40%+)")))</f>
        <v>No Discount</v>
      </c>
      <c r="R768" s="0" t="str">
        <f aca="false">INDEX('Lookup Tables'!$B$2:$B$5,MATCH(F768,'Lookup Tables'!$A$2:$A$5,0))</f>
        <v>Manager C</v>
      </c>
    </row>
    <row r="769" customFormat="false" ht="15" hidden="false" customHeight="false" outlineLevel="0" collapsed="false">
      <c r="A769" s="0" t="s">
        <v>1095</v>
      </c>
      <c r="B769" s="13" t="n">
        <v>42017</v>
      </c>
      <c r="C769" s="13" t="n">
        <v>42019</v>
      </c>
      <c r="D769" s="14" t="s">
        <v>52</v>
      </c>
      <c r="E769" s="14" t="s">
        <v>62</v>
      </c>
      <c r="F769" s="14" t="s">
        <v>54</v>
      </c>
      <c r="G769" s="14" t="s">
        <v>370</v>
      </c>
      <c r="H769" s="14" t="s">
        <v>65</v>
      </c>
      <c r="I769" s="14" t="s">
        <v>73</v>
      </c>
      <c r="J769" s="14" t="s">
        <v>1099</v>
      </c>
      <c r="K769" s="15" t="n">
        <v>572.58</v>
      </c>
      <c r="L769" s="0" t="n">
        <v>6</v>
      </c>
      <c r="M769" s="16" t="n">
        <v>0</v>
      </c>
      <c r="N769" s="17" t="n">
        <v>34.3548</v>
      </c>
      <c r="O769" s="0" t="str">
        <f aca="false">TEXT(B769,"YYYY-MM")</f>
        <v>2015-01</v>
      </c>
      <c r="P769" s="18" t="n">
        <f aca="false">IFERROR(N769/K769,0)</f>
        <v>0.06</v>
      </c>
      <c r="Q769" s="0" t="str">
        <f aca="false">IF(M769=0,"No Discount",IF(M769&lt;0.2,"Low (1-19%)",IF(M769&lt;0.4,"Medium (20-39%)","High (40%+)")))</f>
        <v>No Discount</v>
      </c>
      <c r="R769" s="0" t="str">
        <f aca="false">INDEX('Lookup Tables'!$B$2:$B$5,MATCH(F769,'Lookup Tables'!$A$2:$A$5,0))</f>
        <v>Manager C</v>
      </c>
    </row>
    <row r="770" customFormat="false" ht="15" hidden="false" customHeight="false" outlineLevel="0" collapsed="false">
      <c r="A770" s="0" t="s">
        <v>1100</v>
      </c>
      <c r="B770" s="13" t="n">
        <v>42138</v>
      </c>
      <c r="C770" s="13" t="n">
        <v>42144</v>
      </c>
      <c r="D770" s="14" t="s">
        <v>69</v>
      </c>
      <c r="E770" s="14" t="s">
        <v>62</v>
      </c>
      <c r="F770" s="14" t="s">
        <v>54</v>
      </c>
      <c r="G770" s="14" t="s">
        <v>70</v>
      </c>
      <c r="H770" s="14" t="s">
        <v>56</v>
      </c>
      <c r="I770" s="14" t="s">
        <v>76</v>
      </c>
      <c r="J770" s="14" t="s">
        <v>1101</v>
      </c>
      <c r="K770" s="15" t="n">
        <v>310.88</v>
      </c>
      <c r="L770" s="0" t="n">
        <v>2</v>
      </c>
      <c r="M770" s="16" t="n">
        <v>0.2</v>
      </c>
      <c r="N770" s="17" t="n">
        <v>23.316</v>
      </c>
      <c r="O770" s="0" t="str">
        <f aca="false">TEXT(B770,"YYYY-MM")</f>
        <v>2015-05</v>
      </c>
      <c r="P770" s="18" t="n">
        <f aca="false">IFERROR(N770/K770,0)</f>
        <v>0.075</v>
      </c>
      <c r="Q770" s="0" t="str">
        <f aca="false">IF(M770=0,"No Discount",IF(M770&lt;0.2,"Low (1-19%)",IF(M770&lt;0.4,"Medium (20-39%)","High (40%+)")))</f>
        <v>Medium (20-39%)</v>
      </c>
      <c r="R770" s="0" t="str">
        <f aca="false">INDEX('Lookup Tables'!$B$2:$B$5,MATCH(F770,'Lookup Tables'!$A$2:$A$5,0))</f>
        <v>Manager C</v>
      </c>
    </row>
    <row r="771" customFormat="false" ht="15" hidden="false" customHeight="false" outlineLevel="0" collapsed="false">
      <c r="A771" s="0" t="s">
        <v>1102</v>
      </c>
      <c r="B771" s="13" t="n">
        <v>42874</v>
      </c>
      <c r="C771" s="13" t="n">
        <v>42879</v>
      </c>
      <c r="D771" s="14" t="s">
        <v>69</v>
      </c>
      <c r="E771" s="14" t="s">
        <v>53</v>
      </c>
      <c r="F771" s="14" t="s">
        <v>54</v>
      </c>
      <c r="G771" s="14" t="s">
        <v>193</v>
      </c>
      <c r="H771" s="14" t="s">
        <v>56</v>
      </c>
      <c r="I771" s="14" t="s">
        <v>59</v>
      </c>
      <c r="J771" s="14" t="s">
        <v>1103</v>
      </c>
      <c r="K771" s="15" t="n">
        <v>641.96</v>
      </c>
      <c r="L771" s="0" t="n">
        <v>2</v>
      </c>
      <c r="M771" s="16" t="n">
        <v>0</v>
      </c>
      <c r="N771" s="17" t="n">
        <v>179.7488</v>
      </c>
      <c r="O771" s="0" t="str">
        <f aca="false">TEXT(B771,"YYYY-MM")</f>
        <v>2017-05</v>
      </c>
      <c r="P771" s="18" t="n">
        <f aca="false">IFERROR(N771/K771,0)</f>
        <v>0.28</v>
      </c>
      <c r="Q771" s="0" t="str">
        <f aca="false">IF(M771=0,"No Discount",IF(M771&lt;0.2,"Low (1-19%)",IF(M771&lt;0.4,"Medium (20-39%)","High (40%+)")))</f>
        <v>No Discount</v>
      </c>
      <c r="R771" s="0" t="str">
        <f aca="false">INDEX('Lookup Tables'!$B$2:$B$5,MATCH(F771,'Lookup Tables'!$A$2:$A$5,0))</f>
        <v>Manager C</v>
      </c>
    </row>
    <row r="772" customFormat="false" ht="15" hidden="false" customHeight="false" outlineLevel="0" collapsed="false">
      <c r="A772" s="0" t="s">
        <v>1104</v>
      </c>
      <c r="B772" s="13" t="n">
        <v>43130</v>
      </c>
      <c r="C772" s="13" t="n">
        <v>43136</v>
      </c>
      <c r="D772" s="14" t="s">
        <v>69</v>
      </c>
      <c r="E772" s="14" t="s">
        <v>62</v>
      </c>
      <c r="F772" s="14" t="s">
        <v>98</v>
      </c>
      <c r="G772" s="14" t="s">
        <v>265</v>
      </c>
      <c r="H772" s="14" t="s">
        <v>65</v>
      </c>
      <c r="I772" s="14" t="s">
        <v>83</v>
      </c>
      <c r="J772" s="14" t="s">
        <v>1105</v>
      </c>
      <c r="K772" s="15" t="n">
        <v>18.28</v>
      </c>
      <c r="L772" s="0" t="n">
        <v>2</v>
      </c>
      <c r="M772" s="16" t="n">
        <v>0</v>
      </c>
      <c r="N772" s="17" t="n">
        <v>9.14</v>
      </c>
      <c r="O772" s="0" t="str">
        <f aca="false">TEXT(B772,"YYYY-MM")</f>
        <v>2018-01</v>
      </c>
      <c r="P772" s="18" t="n">
        <f aca="false">IFERROR(N772/K772,0)</f>
        <v>0.5</v>
      </c>
      <c r="Q772" s="0" t="str">
        <f aca="false">IF(M772=0,"No Discount",IF(M772&lt;0.2,"Low (1-19%)",IF(M772&lt;0.4,"Medium (20-39%)","High (40%+)")))</f>
        <v>No Discount</v>
      </c>
      <c r="R772" s="0" t="str">
        <f aca="false">INDEX('Lookup Tables'!$B$2:$B$5,MATCH(F772,'Lookup Tables'!$A$2:$A$5,0))</f>
        <v>Manager A</v>
      </c>
    </row>
    <row r="773" customFormat="false" ht="15" hidden="false" customHeight="false" outlineLevel="0" collapsed="false">
      <c r="A773" s="0" t="s">
        <v>1104</v>
      </c>
      <c r="B773" s="13" t="n">
        <v>43130</v>
      </c>
      <c r="C773" s="13" t="n">
        <v>43136</v>
      </c>
      <c r="D773" s="14" t="s">
        <v>69</v>
      </c>
      <c r="E773" s="14" t="s">
        <v>62</v>
      </c>
      <c r="F773" s="14" t="s">
        <v>98</v>
      </c>
      <c r="G773" s="14" t="s">
        <v>265</v>
      </c>
      <c r="H773" s="14" t="s">
        <v>80</v>
      </c>
      <c r="I773" s="14" t="s">
        <v>81</v>
      </c>
      <c r="J773" s="14" t="s">
        <v>565</v>
      </c>
      <c r="K773" s="15" t="n">
        <v>207</v>
      </c>
      <c r="L773" s="0" t="n">
        <v>3</v>
      </c>
      <c r="M773" s="16" t="n">
        <v>0</v>
      </c>
      <c r="N773" s="17" t="n">
        <v>51.75</v>
      </c>
      <c r="O773" s="0" t="str">
        <f aca="false">TEXT(B773,"YYYY-MM")</f>
        <v>2018-01</v>
      </c>
      <c r="P773" s="18" t="n">
        <f aca="false">IFERROR(N773/K773,0)</f>
        <v>0.25</v>
      </c>
      <c r="Q773" s="0" t="str">
        <f aca="false">IF(M773=0,"No Discount",IF(M773&lt;0.2,"Low (1-19%)",IF(M773&lt;0.4,"Medium (20-39%)","High (40%+)")))</f>
        <v>No Discount</v>
      </c>
      <c r="R773" s="0" t="str">
        <f aca="false">INDEX('Lookup Tables'!$B$2:$B$5,MATCH(F773,'Lookup Tables'!$A$2:$A$5,0))</f>
        <v>Manager A</v>
      </c>
    </row>
    <row r="774" customFormat="false" ht="15" hidden="false" customHeight="false" outlineLevel="0" collapsed="false">
      <c r="A774" s="0" t="s">
        <v>1104</v>
      </c>
      <c r="B774" s="13" t="n">
        <v>43130</v>
      </c>
      <c r="C774" s="13" t="n">
        <v>43136</v>
      </c>
      <c r="D774" s="14" t="s">
        <v>69</v>
      </c>
      <c r="E774" s="14" t="s">
        <v>62</v>
      </c>
      <c r="F774" s="14" t="s">
        <v>98</v>
      </c>
      <c r="G774" s="14" t="s">
        <v>265</v>
      </c>
      <c r="H774" s="14" t="s">
        <v>65</v>
      </c>
      <c r="I774" s="14" t="s">
        <v>83</v>
      </c>
      <c r="J774" s="14" t="s">
        <v>1106</v>
      </c>
      <c r="K774" s="15" t="n">
        <v>32.35</v>
      </c>
      <c r="L774" s="0" t="n">
        <v>5</v>
      </c>
      <c r="M774" s="16" t="n">
        <v>0</v>
      </c>
      <c r="N774" s="17" t="n">
        <v>16.175</v>
      </c>
      <c r="O774" s="0" t="str">
        <f aca="false">TEXT(B774,"YYYY-MM")</f>
        <v>2018-01</v>
      </c>
      <c r="P774" s="18" t="n">
        <f aca="false">IFERROR(N774/K774,0)</f>
        <v>0.5</v>
      </c>
      <c r="Q774" s="0" t="str">
        <f aca="false">IF(M774=0,"No Discount",IF(M774&lt;0.2,"Low (1-19%)",IF(M774&lt;0.4,"Medium (20-39%)","High (40%+)")))</f>
        <v>No Discount</v>
      </c>
      <c r="R774" s="0" t="str">
        <f aca="false">INDEX('Lookup Tables'!$B$2:$B$5,MATCH(F774,'Lookup Tables'!$A$2:$A$5,0))</f>
        <v>Manager A</v>
      </c>
    </row>
    <row r="775" customFormat="false" ht="15" hidden="false" customHeight="false" outlineLevel="0" collapsed="false">
      <c r="A775" s="0" t="s">
        <v>1104</v>
      </c>
      <c r="B775" s="13" t="n">
        <v>43130</v>
      </c>
      <c r="C775" s="13" t="n">
        <v>43136</v>
      </c>
      <c r="D775" s="14" t="s">
        <v>69</v>
      </c>
      <c r="E775" s="14" t="s">
        <v>62</v>
      </c>
      <c r="F775" s="14" t="s">
        <v>98</v>
      </c>
      <c r="G775" s="14" t="s">
        <v>265</v>
      </c>
      <c r="H775" s="14" t="s">
        <v>65</v>
      </c>
      <c r="I775" s="14" t="s">
        <v>83</v>
      </c>
      <c r="J775" s="14" t="s">
        <v>84</v>
      </c>
      <c r="K775" s="15" t="n">
        <v>7.71</v>
      </c>
      <c r="L775" s="0" t="n">
        <v>1</v>
      </c>
      <c r="M775" s="16" t="n">
        <v>0</v>
      </c>
      <c r="N775" s="17" t="n">
        <v>3.4695</v>
      </c>
      <c r="O775" s="0" t="str">
        <f aca="false">TEXT(B775,"YYYY-MM")</f>
        <v>2018-01</v>
      </c>
      <c r="P775" s="18" t="n">
        <f aca="false">IFERROR(N775/K775,0)</f>
        <v>0.45</v>
      </c>
      <c r="Q775" s="0" t="str">
        <f aca="false">IF(M775=0,"No Discount",IF(M775&lt;0.2,"Low (1-19%)",IF(M775&lt;0.4,"Medium (20-39%)","High (40%+)")))</f>
        <v>No Discount</v>
      </c>
      <c r="R775" s="0" t="str">
        <f aca="false">INDEX('Lookup Tables'!$B$2:$B$5,MATCH(F775,'Lookup Tables'!$A$2:$A$5,0))</f>
        <v>Manager A</v>
      </c>
    </row>
    <row r="776" customFormat="false" ht="15" hidden="false" customHeight="false" outlineLevel="0" collapsed="false">
      <c r="A776" s="0" t="s">
        <v>1104</v>
      </c>
      <c r="B776" s="13" t="n">
        <v>43130</v>
      </c>
      <c r="C776" s="13" t="n">
        <v>43136</v>
      </c>
      <c r="D776" s="14" t="s">
        <v>69</v>
      </c>
      <c r="E776" s="14" t="s">
        <v>62</v>
      </c>
      <c r="F776" s="14" t="s">
        <v>98</v>
      </c>
      <c r="G776" s="14" t="s">
        <v>265</v>
      </c>
      <c r="H776" s="14" t="s">
        <v>65</v>
      </c>
      <c r="I776" s="14" t="s">
        <v>78</v>
      </c>
      <c r="J776" s="14" t="s">
        <v>1107</v>
      </c>
      <c r="K776" s="15" t="n">
        <v>40.3</v>
      </c>
      <c r="L776" s="0" t="n">
        <v>2</v>
      </c>
      <c r="M776" s="16" t="n">
        <v>0</v>
      </c>
      <c r="N776" s="17" t="n">
        <v>10.881</v>
      </c>
      <c r="O776" s="0" t="str">
        <f aca="false">TEXT(B776,"YYYY-MM")</f>
        <v>2018-01</v>
      </c>
      <c r="P776" s="18" t="n">
        <f aca="false">IFERROR(N776/K776,0)</f>
        <v>0.27</v>
      </c>
      <c r="Q776" s="0" t="str">
        <f aca="false">IF(M776=0,"No Discount",IF(M776&lt;0.2,"Low (1-19%)",IF(M776&lt;0.4,"Medium (20-39%)","High (40%+)")))</f>
        <v>No Discount</v>
      </c>
      <c r="R776" s="0" t="str">
        <f aca="false">INDEX('Lookup Tables'!$B$2:$B$5,MATCH(F776,'Lookup Tables'!$A$2:$A$5,0))</f>
        <v>Manager A</v>
      </c>
    </row>
    <row r="777" customFormat="false" ht="15" hidden="false" customHeight="false" outlineLevel="0" collapsed="false">
      <c r="A777" s="0" t="s">
        <v>1104</v>
      </c>
      <c r="B777" s="13" t="n">
        <v>43130</v>
      </c>
      <c r="C777" s="13" t="n">
        <v>43136</v>
      </c>
      <c r="D777" s="14" t="s">
        <v>69</v>
      </c>
      <c r="E777" s="14" t="s">
        <v>62</v>
      </c>
      <c r="F777" s="14" t="s">
        <v>98</v>
      </c>
      <c r="G777" s="14" t="s">
        <v>265</v>
      </c>
      <c r="H777" s="14" t="s">
        <v>56</v>
      </c>
      <c r="I777" s="14" t="s">
        <v>76</v>
      </c>
      <c r="J777" s="14" t="s">
        <v>1108</v>
      </c>
      <c r="K777" s="15" t="n">
        <v>34.58</v>
      </c>
      <c r="L777" s="0" t="n">
        <v>7</v>
      </c>
      <c r="M777" s="16" t="n">
        <v>0</v>
      </c>
      <c r="N777" s="17" t="n">
        <v>14.5236</v>
      </c>
      <c r="O777" s="0" t="str">
        <f aca="false">TEXT(B777,"YYYY-MM")</f>
        <v>2018-01</v>
      </c>
      <c r="P777" s="18" t="n">
        <f aca="false">IFERROR(N777/K777,0)</f>
        <v>0.42</v>
      </c>
      <c r="Q777" s="0" t="str">
        <f aca="false">IF(M777=0,"No Discount",IF(M777&lt;0.2,"Low (1-19%)",IF(M777&lt;0.4,"Medium (20-39%)","High (40%+)")))</f>
        <v>No Discount</v>
      </c>
      <c r="R777" s="0" t="str">
        <f aca="false">INDEX('Lookup Tables'!$B$2:$B$5,MATCH(F777,'Lookup Tables'!$A$2:$A$5,0))</f>
        <v>Manager A</v>
      </c>
    </row>
    <row r="778" customFormat="false" ht="15" hidden="false" customHeight="false" outlineLevel="0" collapsed="false">
      <c r="A778" s="0" t="s">
        <v>1109</v>
      </c>
      <c r="B778" s="13" t="n">
        <v>42184</v>
      </c>
      <c r="C778" s="13" t="n">
        <v>42191</v>
      </c>
      <c r="D778" s="14" t="s">
        <v>69</v>
      </c>
      <c r="E778" s="14" t="s">
        <v>53</v>
      </c>
      <c r="F778" s="14" t="s">
        <v>117</v>
      </c>
      <c r="G778" s="14" t="s">
        <v>269</v>
      </c>
      <c r="H778" s="14" t="s">
        <v>65</v>
      </c>
      <c r="I778" s="14" t="s">
        <v>78</v>
      </c>
      <c r="J778" s="14" t="s">
        <v>1110</v>
      </c>
      <c r="K778" s="15" t="n">
        <v>32.76</v>
      </c>
      <c r="L778" s="0" t="n">
        <v>7</v>
      </c>
      <c r="M778" s="16" t="n">
        <v>0.2</v>
      </c>
      <c r="N778" s="17" t="n">
        <v>3.6855</v>
      </c>
      <c r="O778" s="0" t="str">
        <f aca="false">TEXT(B778,"YYYY-MM")</f>
        <v>2015-06</v>
      </c>
      <c r="P778" s="18" t="n">
        <f aca="false">IFERROR(N778/K778,0)</f>
        <v>0.1125</v>
      </c>
      <c r="Q778" s="0" t="str">
        <f aca="false">IF(M778=0,"No Discount",IF(M778&lt;0.2,"Low (1-19%)",IF(M778&lt;0.4,"Medium (20-39%)","High (40%+)")))</f>
        <v>Medium (20-39%)</v>
      </c>
      <c r="R778" s="0" t="str">
        <f aca="false">INDEX('Lookup Tables'!$B$2:$B$5,MATCH(F778,'Lookup Tables'!$A$2:$A$5,0))</f>
        <v>Manager B</v>
      </c>
    </row>
    <row r="779" customFormat="false" ht="15" hidden="false" customHeight="false" outlineLevel="0" collapsed="false">
      <c r="A779" s="0" t="s">
        <v>1111</v>
      </c>
      <c r="B779" s="13" t="n">
        <v>42603</v>
      </c>
      <c r="C779" s="13" t="n">
        <v>42605</v>
      </c>
      <c r="D779" s="14" t="s">
        <v>137</v>
      </c>
      <c r="E779" s="14" t="s">
        <v>97</v>
      </c>
      <c r="F779" s="14" t="s">
        <v>63</v>
      </c>
      <c r="G779" s="14" t="s">
        <v>64</v>
      </c>
      <c r="H779" s="14" t="s">
        <v>56</v>
      </c>
      <c r="I779" s="14" t="s">
        <v>59</v>
      </c>
      <c r="J779" s="14" t="s">
        <v>1112</v>
      </c>
      <c r="K779" s="15" t="n">
        <v>544.008</v>
      </c>
      <c r="L779" s="0" t="n">
        <v>3</v>
      </c>
      <c r="M779" s="16" t="n">
        <v>0.2</v>
      </c>
      <c r="N779" s="17" t="n">
        <v>40.8006</v>
      </c>
      <c r="O779" s="0" t="str">
        <f aca="false">TEXT(B779,"YYYY-MM")</f>
        <v>2016-08</v>
      </c>
      <c r="P779" s="18" t="n">
        <f aca="false">IFERROR(N779/K779,0)</f>
        <v>0.075</v>
      </c>
      <c r="Q779" s="0" t="str">
        <f aca="false">IF(M779=0,"No Discount",IF(M779&lt;0.2,"Low (1-19%)",IF(M779&lt;0.4,"Medium (20-39%)","High (40%+)")))</f>
        <v>Medium (20-39%)</v>
      </c>
      <c r="R779" s="0" t="str">
        <f aca="false">INDEX('Lookup Tables'!$B$2:$B$5,MATCH(F779,'Lookup Tables'!$A$2:$A$5,0))</f>
        <v>Manager D</v>
      </c>
    </row>
    <row r="780" customFormat="false" ht="15" hidden="false" customHeight="false" outlineLevel="0" collapsed="false">
      <c r="A780" s="0" t="s">
        <v>1111</v>
      </c>
      <c r="B780" s="13" t="n">
        <v>42603</v>
      </c>
      <c r="C780" s="13" t="n">
        <v>42605</v>
      </c>
      <c r="D780" s="14" t="s">
        <v>137</v>
      </c>
      <c r="E780" s="14" t="s">
        <v>97</v>
      </c>
      <c r="F780" s="14" t="s">
        <v>63</v>
      </c>
      <c r="G780" s="14" t="s">
        <v>64</v>
      </c>
      <c r="H780" s="14" t="s">
        <v>65</v>
      </c>
      <c r="I780" s="14" t="s">
        <v>91</v>
      </c>
      <c r="J780" s="14" t="s">
        <v>674</v>
      </c>
      <c r="K780" s="15" t="n">
        <v>59.94</v>
      </c>
      <c r="L780" s="0" t="n">
        <v>3</v>
      </c>
      <c r="M780" s="16" t="n">
        <v>0</v>
      </c>
      <c r="N780" s="17" t="n">
        <v>28.1718</v>
      </c>
      <c r="O780" s="0" t="str">
        <f aca="false">TEXT(B780,"YYYY-MM")</f>
        <v>2016-08</v>
      </c>
      <c r="P780" s="18" t="n">
        <f aca="false">IFERROR(N780/K780,0)</f>
        <v>0.47</v>
      </c>
      <c r="Q780" s="0" t="str">
        <f aca="false">IF(M780=0,"No Discount",IF(M780&lt;0.2,"Low (1-19%)",IF(M780&lt;0.4,"Medium (20-39%)","High (40%+)")))</f>
        <v>No Discount</v>
      </c>
      <c r="R780" s="0" t="str">
        <f aca="false">INDEX('Lookup Tables'!$B$2:$B$5,MATCH(F780,'Lookup Tables'!$A$2:$A$5,0))</f>
        <v>Manager D</v>
      </c>
    </row>
    <row r="781" customFormat="false" ht="15" hidden="false" customHeight="false" outlineLevel="0" collapsed="false">
      <c r="A781" s="0" t="s">
        <v>1111</v>
      </c>
      <c r="B781" s="13" t="n">
        <v>42603</v>
      </c>
      <c r="C781" s="13" t="n">
        <v>42605</v>
      </c>
      <c r="D781" s="14" t="s">
        <v>137</v>
      </c>
      <c r="E781" s="14" t="s">
        <v>97</v>
      </c>
      <c r="F781" s="14" t="s">
        <v>63</v>
      </c>
      <c r="G781" s="14" t="s">
        <v>64</v>
      </c>
      <c r="H781" s="14" t="s">
        <v>65</v>
      </c>
      <c r="I781" s="14" t="s">
        <v>91</v>
      </c>
      <c r="J781" s="14" t="s">
        <v>659</v>
      </c>
      <c r="K781" s="15" t="n">
        <v>23.92</v>
      </c>
      <c r="L781" s="0" t="n">
        <v>4</v>
      </c>
      <c r="M781" s="16" t="n">
        <v>0</v>
      </c>
      <c r="N781" s="17" t="n">
        <v>11.7208</v>
      </c>
      <c r="O781" s="0" t="str">
        <f aca="false">TEXT(B781,"YYYY-MM")</f>
        <v>2016-08</v>
      </c>
      <c r="P781" s="18" t="n">
        <f aca="false">IFERROR(N781/K781,0)</f>
        <v>0.49</v>
      </c>
      <c r="Q781" s="0" t="str">
        <f aca="false">IF(M781=0,"No Discount",IF(M781&lt;0.2,"Low (1-19%)",IF(M781&lt;0.4,"Medium (20-39%)","High (40%+)")))</f>
        <v>No Discount</v>
      </c>
      <c r="R781" s="0" t="str">
        <f aca="false">INDEX('Lookup Tables'!$B$2:$B$5,MATCH(F781,'Lookup Tables'!$A$2:$A$5,0))</f>
        <v>Manager D</v>
      </c>
    </row>
    <row r="782" customFormat="false" ht="15" hidden="false" customHeight="false" outlineLevel="0" collapsed="false">
      <c r="A782" s="0" t="s">
        <v>1111</v>
      </c>
      <c r="B782" s="13" t="n">
        <v>42603</v>
      </c>
      <c r="C782" s="13" t="n">
        <v>42605</v>
      </c>
      <c r="D782" s="14" t="s">
        <v>137</v>
      </c>
      <c r="E782" s="14" t="s">
        <v>97</v>
      </c>
      <c r="F782" s="14" t="s">
        <v>63</v>
      </c>
      <c r="G782" s="14" t="s">
        <v>64</v>
      </c>
      <c r="H782" s="14" t="s">
        <v>65</v>
      </c>
      <c r="I782" s="14" t="s">
        <v>91</v>
      </c>
      <c r="J782" s="14" t="s">
        <v>1113</v>
      </c>
      <c r="K782" s="15" t="n">
        <v>4.28</v>
      </c>
      <c r="L782" s="0" t="n">
        <v>1</v>
      </c>
      <c r="M782" s="16" t="n">
        <v>0</v>
      </c>
      <c r="N782" s="17" t="n">
        <v>1.926</v>
      </c>
      <c r="O782" s="0" t="str">
        <f aca="false">TEXT(B782,"YYYY-MM")</f>
        <v>2016-08</v>
      </c>
      <c r="P782" s="18" t="n">
        <f aca="false">IFERROR(N782/K782,0)</f>
        <v>0.45</v>
      </c>
      <c r="Q782" s="0" t="str">
        <f aca="false">IF(M782=0,"No Discount",IF(M782&lt;0.2,"Low (1-19%)",IF(M782&lt;0.4,"Medium (20-39%)","High (40%+)")))</f>
        <v>No Discount</v>
      </c>
      <c r="R782" s="0" t="str">
        <f aca="false">INDEX('Lookup Tables'!$B$2:$B$5,MATCH(F782,'Lookup Tables'!$A$2:$A$5,0))</f>
        <v>Manager D</v>
      </c>
    </row>
    <row r="783" customFormat="false" ht="15" hidden="false" customHeight="false" outlineLevel="0" collapsed="false">
      <c r="A783" s="0" t="s">
        <v>1114</v>
      </c>
      <c r="B783" s="13" t="n">
        <v>42646</v>
      </c>
      <c r="C783" s="13" t="n">
        <v>42649</v>
      </c>
      <c r="D783" s="14" t="s">
        <v>52</v>
      </c>
      <c r="E783" s="14" t="s">
        <v>53</v>
      </c>
      <c r="F783" s="14" t="s">
        <v>117</v>
      </c>
      <c r="G783" s="14" t="s">
        <v>269</v>
      </c>
      <c r="H783" s="14" t="s">
        <v>65</v>
      </c>
      <c r="I783" s="14" t="s">
        <v>83</v>
      </c>
      <c r="J783" s="14" t="s">
        <v>740</v>
      </c>
      <c r="K783" s="15" t="n">
        <v>32.07</v>
      </c>
      <c r="L783" s="0" t="n">
        <v>5</v>
      </c>
      <c r="M783" s="16" t="n">
        <v>0.7</v>
      </c>
      <c r="N783" s="17" t="n">
        <v>-22.449</v>
      </c>
      <c r="O783" s="0" t="str">
        <f aca="false">TEXT(B783,"YYYY-MM")</f>
        <v>2016-10</v>
      </c>
      <c r="P783" s="18" t="n">
        <f aca="false">IFERROR(N783/K783,0)</f>
        <v>-0.7</v>
      </c>
      <c r="Q783" s="0" t="str">
        <f aca="false">IF(M783=0,"No Discount",IF(M783&lt;0.2,"Low (1-19%)",IF(M783&lt;0.4,"Medium (20-39%)","High (40%+)")))</f>
        <v>High (40%+)</v>
      </c>
      <c r="R783" s="0" t="str">
        <f aca="false">INDEX('Lookup Tables'!$B$2:$B$5,MATCH(F783,'Lookup Tables'!$A$2:$A$5,0))</f>
        <v>Manager B</v>
      </c>
    </row>
    <row r="784" customFormat="false" ht="15" hidden="false" customHeight="false" outlineLevel="0" collapsed="false">
      <c r="A784" s="0" t="s">
        <v>1114</v>
      </c>
      <c r="B784" s="13" t="n">
        <v>42646</v>
      </c>
      <c r="C784" s="13" t="n">
        <v>42649</v>
      </c>
      <c r="D784" s="14" t="s">
        <v>52</v>
      </c>
      <c r="E784" s="14" t="s">
        <v>53</v>
      </c>
      <c r="F784" s="14" t="s">
        <v>117</v>
      </c>
      <c r="G784" s="14" t="s">
        <v>269</v>
      </c>
      <c r="H784" s="14" t="s">
        <v>80</v>
      </c>
      <c r="I784" s="14" t="s">
        <v>123</v>
      </c>
      <c r="J784" s="14" t="s">
        <v>161</v>
      </c>
      <c r="K784" s="15" t="n">
        <v>24</v>
      </c>
      <c r="L784" s="0" t="n">
        <v>2</v>
      </c>
      <c r="M784" s="16" t="n">
        <v>0.2</v>
      </c>
      <c r="N784" s="17" t="n">
        <v>-2.7</v>
      </c>
      <c r="O784" s="0" t="str">
        <f aca="false">TEXT(B784,"YYYY-MM")</f>
        <v>2016-10</v>
      </c>
      <c r="P784" s="18" t="n">
        <f aca="false">IFERROR(N784/K784,0)</f>
        <v>-0.1125</v>
      </c>
      <c r="Q784" s="0" t="str">
        <f aca="false">IF(M784=0,"No Discount",IF(M784&lt;0.2,"Low (1-19%)",IF(M784&lt;0.4,"Medium (20-39%)","High (40%+)")))</f>
        <v>Medium (20-39%)</v>
      </c>
      <c r="R784" s="0" t="str">
        <f aca="false">INDEX('Lookup Tables'!$B$2:$B$5,MATCH(F784,'Lookup Tables'!$A$2:$A$5,0))</f>
        <v>Manager B</v>
      </c>
    </row>
    <row r="785" customFormat="false" ht="15" hidden="false" customHeight="false" outlineLevel="0" collapsed="false">
      <c r="A785" s="0" t="s">
        <v>1114</v>
      </c>
      <c r="B785" s="13" t="n">
        <v>42646</v>
      </c>
      <c r="C785" s="13" t="n">
        <v>42649</v>
      </c>
      <c r="D785" s="14" t="s">
        <v>52</v>
      </c>
      <c r="E785" s="14" t="s">
        <v>53</v>
      </c>
      <c r="F785" s="14" t="s">
        <v>117</v>
      </c>
      <c r="G785" s="14" t="s">
        <v>269</v>
      </c>
      <c r="H785" s="14" t="s">
        <v>56</v>
      </c>
      <c r="I785" s="14" t="s">
        <v>57</v>
      </c>
      <c r="J785" s="14" t="s">
        <v>1115</v>
      </c>
      <c r="K785" s="15" t="n">
        <v>35.49</v>
      </c>
      <c r="L785" s="0" t="n">
        <v>1</v>
      </c>
      <c r="M785" s="16" t="n">
        <v>0.5</v>
      </c>
      <c r="N785" s="17" t="n">
        <v>-15.6156</v>
      </c>
      <c r="O785" s="0" t="str">
        <f aca="false">TEXT(B785,"YYYY-MM")</f>
        <v>2016-10</v>
      </c>
      <c r="P785" s="18" t="n">
        <f aca="false">IFERROR(N785/K785,0)</f>
        <v>-0.44</v>
      </c>
      <c r="Q785" s="0" t="str">
        <f aca="false">IF(M785=0,"No Discount",IF(M785&lt;0.2,"Low (1-19%)",IF(M785&lt;0.4,"Medium (20-39%)","High (40%+)")))</f>
        <v>High (40%+)</v>
      </c>
      <c r="R785" s="0" t="str">
        <f aca="false">INDEX('Lookup Tables'!$B$2:$B$5,MATCH(F785,'Lookup Tables'!$A$2:$A$5,0))</f>
        <v>Manager B</v>
      </c>
    </row>
    <row r="786" customFormat="false" ht="15" hidden="false" customHeight="false" outlineLevel="0" collapsed="false">
      <c r="A786" s="0" t="s">
        <v>1114</v>
      </c>
      <c r="B786" s="13" t="n">
        <v>42646</v>
      </c>
      <c r="C786" s="13" t="n">
        <v>42649</v>
      </c>
      <c r="D786" s="14" t="s">
        <v>52</v>
      </c>
      <c r="E786" s="14" t="s">
        <v>53</v>
      </c>
      <c r="F786" s="14" t="s">
        <v>117</v>
      </c>
      <c r="G786" s="14" t="s">
        <v>269</v>
      </c>
      <c r="H786" s="14" t="s">
        <v>80</v>
      </c>
      <c r="I786" s="14" t="s">
        <v>123</v>
      </c>
      <c r="J786" s="14" t="s">
        <v>1116</v>
      </c>
      <c r="K786" s="15" t="n">
        <v>47.984</v>
      </c>
      <c r="L786" s="0" t="n">
        <v>2</v>
      </c>
      <c r="M786" s="16" t="n">
        <v>0.2</v>
      </c>
      <c r="N786" s="17" t="n">
        <v>0.5998</v>
      </c>
      <c r="O786" s="0" t="str">
        <f aca="false">TEXT(B786,"YYYY-MM")</f>
        <v>2016-10</v>
      </c>
      <c r="P786" s="18" t="n">
        <f aca="false">IFERROR(N786/K786,0)</f>
        <v>0.0125</v>
      </c>
      <c r="Q786" s="0" t="str">
        <f aca="false">IF(M786=0,"No Discount",IF(M786&lt;0.2,"Low (1-19%)",IF(M786&lt;0.4,"Medium (20-39%)","High (40%+)")))</f>
        <v>Medium (20-39%)</v>
      </c>
      <c r="R786" s="0" t="str">
        <f aca="false">INDEX('Lookup Tables'!$B$2:$B$5,MATCH(F786,'Lookup Tables'!$A$2:$A$5,0))</f>
        <v>Manager B</v>
      </c>
    </row>
    <row r="787" customFormat="false" ht="15" hidden="false" customHeight="false" outlineLevel="0" collapsed="false">
      <c r="A787" s="0" t="s">
        <v>1117</v>
      </c>
      <c r="B787" s="13" t="n">
        <v>42513</v>
      </c>
      <c r="C787" s="13" t="n">
        <v>42518</v>
      </c>
      <c r="D787" s="14" t="s">
        <v>69</v>
      </c>
      <c r="E787" s="14" t="s">
        <v>62</v>
      </c>
      <c r="F787" s="14" t="s">
        <v>54</v>
      </c>
      <c r="G787" s="14" t="s">
        <v>222</v>
      </c>
      <c r="H787" s="14" t="s">
        <v>65</v>
      </c>
      <c r="I787" s="14" t="s">
        <v>129</v>
      </c>
      <c r="J787" s="14" t="s">
        <v>1118</v>
      </c>
      <c r="K787" s="15" t="n">
        <v>186.69</v>
      </c>
      <c r="L787" s="0" t="n">
        <v>3</v>
      </c>
      <c r="M787" s="16" t="n">
        <v>0</v>
      </c>
      <c r="N787" s="17" t="n">
        <v>87.7443</v>
      </c>
      <c r="O787" s="0" t="str">
        <f aca="false">TEXT(B787,"YYYY-MM")</f>
        <v>2016-05</v>
      </c>
      <c r="P787" s="18" t="n">
        <f aca="false">IFERROR(N787/K787,0)</f>
        <v>0.47</v>
      </c>
      <c r="Q787" s="0" t="str">
        <f aca="false">IF(M787=0,"No Discount",IF(M787&lt;0.2,"Low (1-19%)",IF(M787&lt;0.4,"Medium (20-39%)","High (40%+)")))</f>
        <v>No Discount</v>
      </c>
      <c r="R787" s="0" t="str">
        <f aca="false">INDEX('Lookup Tables'!$B$2:$B$5,MATCH(F787,'Lookup Tables'!$A$2:$A$5,0))</f>
        <v>Manager C</v>
      </c>
    </row>
    <row r="788" customFormat="false" ht="15" hidden="false" customHeight="false" outlineLevel="0" collapsed="false">
      <c r="A788" s="0" t="s">
        <v>1119</v>
      </c>
      <c r="B788" s="13" t="n">
        <v>43176</v>
      </c>
      <c r="C788" s="13" t="n">
        <v>43180</v>
      </c>
      <c r="D788" s="14" t="s">
        <v>52</v>
      </c>
      <c r="E788" s="14" t="s">
        <v>53</v>
      </c>
      <c r="F788" s="14" t="s">
        <v>63</v>
      </c>
      <c r="G788" s="14" t="s">
        <v>64</v>
      </c>
      <c r="H788" s="14" t="s">
        <v>65</v>
      </c>
      <c r="I788" s="14" t="s">
        <v>83</v>
      </c>
      <c r="J788" s="14" t="s">
        <v>1120</v>
      </c>
      <c r="K788" s="15" t="n">
        <v>17.456</v>
      </c>
      <c r="L788" s="0" t="n">
        <v>2</v>
      </c>
      <c r="M788" s="16" t="n">
        <v>0.2</v>
      </c>
      <c r="N788" s="17" t="n">
        <v>5.8914</v>
      </c>
      <c r="O788" s="0" t="str">
        <f aca="false">TEXT(B788,"YYYY-MM")</f>
        <v>2018-03</v>
      </c>
      <c r="P788" s="18" t="n">
        <f aca="false">IFERROR(N788/K788,0)</f>
        <v>0.3375</v>
      </c>
      <c r="Q788" s="0" t="str">
        <f aca="false">IF(M788=0,"No Discount",IF(M788&lt;0.2,"Low (1-19%)",IF(M788&lt;0.4,"Medium (20-39%)","High (40%+)")))</f>
        <v>Medium (20-39%)</v>
      </c>
      <c r="R788" s="0" t="str">
        <f aca="false">INDEX('Lookup Tables'!$B$2:$B$5,MATCH(F788,'Lookup Tables'!$A$2:$A$5,0))</f>
        <v>Manager D</v>
      </c>
    </row>
    <row r="789" customFormat="false" ht="15" hidden="false" customHeight="false" outlineLevel="0" collapsed="false">
      <c r="A789" s="0" t="s">
        <v>1121</v>
      </c>
      <c r="B789" s="13" t="n">
        <v>42716</v>
      </c>
      <c r="C789" s="13" t="n">
        <v>42720</v>
      </c>
      <c r="D789" s="14" t="s">
        <v>69</v>
      </c>
      <c r="E789" s="14" t="s">
        <v>53</v>
      </c>
      <c r="F789" s="14" t="s">
        <v>63</v>
      </c>
      <c r="G789" s="14" t="s">
        <v>64</v>
      </c>
      <c r="H789" s="14" t="s">
        <v>56</v>
      </c>
      <c r="I789" s="14" t="s">
        <v>59</v>
      </c>
      <c r="J789" s="14" t="s">
        <v>1122</v>
      </c>
      <c r="K789" s="15" t="n">
        <v>348.928</v>
      </c>
      <c r="L789" s="0" t="n">
        <v>2</v>
      </c>
      <c r="M789" s="16" t="n">
        <v>0.2</v>
      </c>
      <c r="N789" s="17" t="n">
        <v>34.8928</v>
      </c>
      <c r="O789" s="0" t="str">
        <f aca="false">TEXT(B789,"YYYY-MM")</f>
        <v>2016-12</v>
      </c>
      <c r="P789" s="18" t="n">
        <f aca="false">IFERROR(N789/K789,0)</f>
        <v>0.1</v>
      </c>
      <c r="Q789" s="0" t="str">
        <f aca="false">IF(M789=0,"No Discount",IF(M789&lt;0.2,"Low (1-19%)",IF(M789&lt;0.4,"Medium (20-39%)","High (40%+)")))</f>
        <v>Medium (20-39%)</v>
      </c>
      <c r="R789" s="0" t="str">
        <f aca="false">INDEX('Lookup Tables'!$B$2:$B$5,MATCH(F789,'Lookup Tables'!$A$2:$A$5,0))</f>
        <v>Manager D</v>
      </c>
    </row>
    <row r="790" customFormat="false" ht="15" hidden="false" customHeight="false" outlineLevel="0" collapsed="false">
      <c r="A790" s="0" t="s">
        <v>1123</v>
      </c>
      <c r="B790" s="13" t="n">
        <v>42547</v>
      </c>
      <c r="C790" s="13" t="n">
        <v>42551</v>
      </c>
      <c r="D790" s="14" t="s">
        <v>69</v>
      </c>
      <c r="E790" s="14" t="s">
        <v>53</v>
      </c>
      <c r="F790" s="14" t="s">
        <v>54</v>
      </c>
      <c r="G790" s="14" t="s">
        <v>193</v>
      </c>
      <c r="H790" s="14" t="s">
        <v>65</v>
      </c>
      <c r="I790" s="14" t="s">
        <v>83</v>
      </c>
      <c r="J790" s="14" t="s">
        <v>694</v>
      </c>
      <c r="K790" s="15" t="n">
        <v>143.96</v>
      </c>
      <c r="L790" s="0" t="n">
        <v>4</v>
      </c>
      <c r="M790" s="16" t="n">
        <v>0</v>
      </c>
      <c r="N790" s="17" t="n">
        <v>69.1008</v>
      </c>
      <c r="O790" s="0" t="str">
        <f aca="false">TEXT(B790,"YYYY-MM")</f>
        <v>2016-06</v>
      </c>
      <c r="P790" s="18" t="n">
        <f aca="false">IFERROR(N790/K790,0)</f>
        <v>0.48</v>
      </c>
      <c r="Q790" s="0" t="str">
        <f aca="false">IF(M790=0,"No Discount",IF(M790&lt;0.2,"Low (1-19%)",IF(M790&lt;0.4,"Medium (20-39%)","High (40%+)")))</f>
        <v>No Discount</v>
      </c>
      <c r="R790" s="0" t="str">
        <f aca="false">INDEX('Lookup Tables'!$B$2:$B$5,MATCH(F790,'Lookup Tables'!$A$2:$A$5,0))</f>
        <v>Manager C</v>
      </c>
    </row>
    <row r="791" customFormat="false" ht="15" hidden="false" customHeight="false" outlineLevel="0" collapsed="false">
      <c r="A791" s="0" t="s">
        <v>1123</v>
      </c>
      <c r="B791" s="13" t="n">
        <v>42547</v>
      </c>
      <c r="C791" s="13" t="n">
        <v>42551</v>
      </c>
      <c r="D791" s="14" t="s">
        <v>69</v>
      </c>
      <c r="E791" s="14" t="s">
        <v>53</v>
      </c>
      <c r="F791" s="14" t="s">
        <v>54</v>
      </c>
      <c r="G791" s="14" t="s">
        <v>193</v>
      </c>
      <c r="H791" s="14" t="s">
        <v>65</v>
      </c>
      <c r="I791" s="14" t="s">
        <v>73</v>
      </c>
      <c r="J791" s="14" t="s">
        <v>757</v>
      </c>
      <c r="K791" s="15" t="n">
        <v>15.42</v>
      </c>
      <c r="L791" s="0" t="n">
        <v>1</v>
      </c>
      <c r="M791" s="16" t="n">
        <v>0</v>
      </c>
      <c r="N791" s="17" t="n">
        <v>4.1634</v>
      </c>
      <c r="O791" s="0" t="str">
        <f aca="false">TEXT(B791,"YYYY-MM")</f>
        <v>2016-06</v>
      </c>
      <c r="P791" s="18" t="n">
        <f aca="false">IFERROR(N791/K791,0)</f>
        <v>0.27</v>
      </c>
      <c r="Q791" s="0" t="str">
        <f aca="false">IF(M791=0,"No Discount",IF(M791&lt;0.2,"Low (1-19%)",IF(M791&lt;0.4,"Medium (20-39%)","High (40%+)")))</f>
        <v>No Discount</v>
      </c>
      <c r="R791" s="0" t="str">
        <f aca="false">INDEX('Lookup Tables'!$B$2:$B$5,MATCH(F791,'Lookup Tables'!$A$2:$A$5,0))</f>
        <v>Manager C</v>
      </c>
    </row>
    <row r="792" customFormat="false" ht="15" hidden="false" customHeight="false" outlineLevel="0" collapsed="false">
      <c r="A792" s="0" t="s">
        <v>1123</v>
      </c>
      <c r="B792" s="13" t="n">
        <v>42547</v>
      </c>
      <c r="C792" s="13" t="n">
        <v>42551</v>
      </c>
      <c r="D792" s="14" t="s">
        <v>69</v>
      </c>
      <c r="E792" s="14" t="s">
        <v>53</v>
      </c>
      <c r="F792" s="14" t="s">
        <v>54</v>
      </c>
      <c r="G792" s="14" t="s">
        <v>193</v>
      </c>
      <c r="H792" s="14" t="s">
        <v>65</v>
      </c>
      <c r="I792" s="14" t="s">
        <v>83</v>
      </c>
      <c r="J792" s="14" t="s">
        <v>1124</v>
      </c>
      <c r="K792" s="15" t="n">
        <v>43.04</v>
      </c>
      <c r="L792" s="0" t="n">
        <v>8</v>
      </c>
      <c r="M792" s="16" t="n">
        <v>0</v>
      </c>
      <c r="N792" s="17" t="n">
        <v>21.0896</v>
      </c>
      <c r="O792" s="0" t="str">
        <f aca="false">TEXT(B792,"YYYY-MM")</f>
        <v>2016-06</v>
      </c>
      <c r="P792" s="18" t="n">
        <f aca="false">IFERROR(N792/K792,0)</f>
        <v>0.49</v>
      </c>
      <c r="Q792" s="0" t="str">
        <f aca="false">IF(M792=0,"No Discount",IF(M792&lt;0.2,"Low (1-19%)",IF(M792&lt;0.4,"Medium (20-39%)","High (40%+)")))</f>
        <v>No Discount</v>
      </c>
      <c r="R792" s="0" t="str">
        <f aca="false">INDEX('Lookup Tables'!$B$2:$B$5,MATCH(F792,'Lookup Tables'!$A$2:$A$5,0))</f>
        <v>Manager C</v>
      </c>
    </row>
    <row r="793" customFormat="false" ht="15" hidden="false" customHeight="false" outlineLevel="0" collapsed="false">
      <c r="A793" s="0" t="s">
        <v>1123</v>
      </c>
      <c r="B793" s="13" t="n">
        <v>42547</v>
      </c>
      <c r="C793" s="13" t="n">
        <v>42551</v>
      </c>
      <c r="D793" s="14" t="s">
        <v>69</v>
      </c>
      <c r="E793" s="14" t="s">
        <v>53</v>
      </c>
      <c r="F793" s="14" t="s">
        <v>54</v>
      </c>
      <c r="G793" s="14" t="s">
        <v>193</v>
      </c>
      <c r="H793" s="14" t="s">
        <v>56</v>
      </c>
      <c r="I793" s="14" t="s">
        <v>59</v>
      </c>
      <c r="J793" s="14" t="s">
        <v>1125</v>
      </c>
      <c r="K793" s="15" t="n">
        <v>332.94</v>
      </c>
      <c r="L793" s="0" t="n">
        <v>3</v>
      </c>
      <c r="M793" s="16" t="n">
        <v>0</v>
      </c>
      <c r="N793" s="17" t="n">
        <v>79.9056</v>
      </c>
      <c r="O793" s="0" t="str">
        <f aca="false">TEXT(B793,"YYYY-MM")</f>
        <v>2016-06</v>
      </c>
      <c r="P793" s="18" t="n">
        <f aca="false">IFERROR(N793/K793,0)</f>
        <v>0.24</v>
      </c>
      <c r="Q793" s="0" t="str">
        <f aca="false">IF(M793=0,"No Discount",IF(M793&lt;0.2,"Low (1-19%)",IF(M793&lt;0.4,"Medium (20-39%)","High (40%+)")))</f>
        <v>No Discount</v>
      </c>
      <c r="R793" s="0" t="str">
        <f aca="false">INDEX('Lookup Tables'!$B$2:$B$5,MATCH(F793,'Lookup Tables'!$A$2:$A$5,0))</f>
        <v>Manager C</v>
      </c>
    </row>
    <row r="794" customFormat="false" ht="15" hidden="false" customHeight="false" outlineLevel="0" collapsed="false">
      <c r="A794" s="0" t="s">
        <v>1126</v>
      </c>
      <c r="B794" s="13" t="n">
        <v>42875</v>
      </c>
      <c r="C794" s="13" t="n">
        <v>42875</v>
      </c>
      <c r="D794" s="14" t="s">
        <v>606</v>
      </c>
      <c r="E794" s="14" t="s">
        <v>53</v>
      </c>
      <c r="F794" s="14" t="s">
        <v>54</v>
      </c>
      <c r="G794" s="14" t="s">
        <v>90</v>
      </c>
      <c r="H794" s="14" t="s">
        <v>80</v>
      </c>
      <c r="I794" s="14" t="s">
        <v>81</v>
      </c>
      <c r="J794" s="14" t="s">
        <v>1127</v>
      </c>
      <c r="K794" s="15" t="n">
        <v>1363.96</v>
      </c>
      <c r="L794" s="0" t="n">
        <v>5</v>
      </c>
      <c r="M794" s="16" t="n">
        <v>0.2</v>
      </c>
      <c r="N794" s="17" t="n">
        <v>85.2475</v>
      </c>
      <c r="O794" s="0" t="str">
        <f aca="false">TEXT(B794,"YYYY-MM")</f>
        <v>2017-05</v>
      </c>
      <c r="P794" s="18" t="n">
        <f aca="false">IFERROR(N794/K794,0)</f>
        <v>0.0625</v>
      </c>
      <c r="Q794" s="0" t="str">
        <f aca="false">IF(M794=0,"No Discount",IF(M794&lt;0.2,"Low (1-19%)",IF(M794&lt;0.4,"Medium (20-39%)","High (40%+)")))</f>
        <v>Medium (20-39%)</v>
      </c>
      <c r="R794" s="0" t="str">
        <f aca="false">INDEX('Lookup Tables'!$B$2:$B$5,MATCH(F794,'Lookup Tables'!$A$2:$A$5,0))</f>
        <v>Manager C</v>
      </c>
    </row>
    <row r="795" customFormat="false" ht="15" hidden="false" customHeight="false" outlineLevel="0" collapsed="false">
      <c r="A795" s="0" t="s">
        <v>1128</v>
      </c>
      <c r="B795" s="13" t="n">
        <v>42267</v>
      </c>
      <c r="C795" s="13" t="n">
        <v>42273</v>
      </c>
      <c r="D795" s="14" t="s">
        <v>69</v>
      </c>
      <c r="E795" s="14" t="s">
        <v>53</v>
      </c>
      <c r="F795" s="14" t="s">
        <v>63</v>
      </c>
      <c r="G795" s="14" t="s">
        <v>64</v>
      </c>
      <c r="H795" s="14" t="s">
        <v>65</v>
      </c>
      <c r="I795" s="14" t="s">
        <v>66</v>
      </c>
      <c r="J795" s="14" t="s">
        <v>1129</v>
      </c>
      <c r="K795" s="15" t="n">
        <v>9.96</v>
      </c>
      <c r="L795" s="0" t="n">
        <v>2</v>
      </c>
      <c r="M795" s="16" t="n">
        <v>0</v>
      </c>
      <c r="N795" s="17" t="n">
        <v>4.5816</v>
      </c>
      <c r="O795" s="0" t="str">
        <f aca="false">TEXT(B795,"YYYY-MM")</f>
        <v>2015-09</v>
      </c>
      <c r="P795" s="18" t="n">
        <f aca="false">IFERROR(N795/K795,0)</f>
        <v>0.46</v>
      </c>
      <c r="Q795" s="0" t="str">
        <f aca="false">IF(M795=0,"No Discount",IF(M795&lt;0.2,"Low (1-19%)",IF(M795&lt;0.4,"Medium (20-39%)","High (40%+)")))</f>
        <v>No Discount</v>
      </c>
      <c r="R795" s="0" t="str">
        <f aca="false">INDEX('Lookup Tables'!$B$2:$B$5,MATCH(F795,'Lookup Tables'!$A$2:$A$5,0))</f>
        <v>Manager D</v>
      </c>
    </row>
    <row r="796" customFormat="false" ht="15" hidden="false" customHeight="false" outlineLevel="0" collapsed="false">
      <c r="A796" s="0" t="s">
        <v>1128</v>
      </c>
      <c r="B796" s="13" t="n">
        <v>42267</v>
      </c>
      <c r="C796" s="13" t="n">
        <v>42273</v>
      </c>
      <c r="D796" s="14" t="s">
        <v>69</v>
      </c>
      <c r="E796" s="14" t="s">
        <v>53</v>
      </c>
      <c r="F796" s="14" t="s">
        <v>63</v>
      </c>
      <c r="G796" s="14" t="s">
        <v>64</v>
      </c>
      <c r="H796" s="14" t="s">
        <v>65</v>
      </c>
      <c r="I796" s="14" t="s">
        <v>91</v>
      </c>
      <c r="J796" s="14" t="s">
        <v>666</v>
      </c>
      <c r="K796" s="15" t="n">
        <v>21.72</v>
      </c>
      <c r="L796" s="0" t="n">
        <v>4</v>
      </c>
      <c r="M796" s="16" t="n">
        <v>0</v>
      </c>
      <c r="N796" s="17" t="n">
        <v>10.6428</v>
      </c>
      <c r="O796" s="0" t="str">
        <f aca="false">TEXT(B796,"YYYY-MM")</f>
        <v>2015-09</v>
      </c>
      <c r="P796" s="18" t="n">
        <f aca="false">IFERROR(N796/K796,0)</f>
        <v>0.49</v>
      </c>
      <c r="Q796" s="0" t="str">
        <f aca="false">IF(M796=0,"No Discount",IF(M796&lt;0.2,"Low (1-19%)",IF(M796&lt;0.4,"Medium (20-39%)","High (40%+)")))</f>
        <v>No Discount</v>
      </c>
      <c r="R796" s="0" t="str">
        <f aca="false">INDEX('Lookup Tables'!$B$2:$B$5,MATCH(F796,'Lookup Tables'!$A$2:$A$5,0))</f>
        <v>Manager D</v>
      </c>
    </row>
    <row r="797" customFormat="false" ht="15" hidden="false" customHeight="false" outlineLevel="0" collapsed="false">
      <c r="A797" s="0" t="s">
        <v>1130</v>
      </c>
      <c r="B797" s="13" t="n">
        <v>43364</v>
      </c>
      <c r="C797" s="13" t="n">
        <v>43369</v>
      </c>
      <c r="D797" s="14" t="s">
        <v>69</v>
      </c>
      <c r="E797" s="14" t="s">
        <v>53</v>
      </c>
      <c r="F797" s="14" t="s">
        <v>98</v>
      </c>
      <c r="G797" s="14" t="s">
        <v>153</v>
      </c>
      <c r="H797" s="14" t="s">
        <v>65</v>
      </c>
      <c r="I797" s="14" t="s">
        <v>83</v>
      </c>
      <c r="J797" s="14" t="s">
        <v>1082</v>
      </c>
      <c r="K797" s="15" t="n">
        <v>20.16</v>
      </c>
      <c r="L797" s="0" t="n">
        <v>7</v>
      </c>
      <c r="M797" s="16" t="n">
        <v>0</v>
      </c>
      <c r="N797" s="17" t="n">
        <v>9.8784</v>
      </c>
      <c r="O797" s="0" t="str">
        <f aca="false">TEXT(B797,"YYYY-MM")</f>
        <v>2018-09</v>
      </c>
      <c r="P797" s="18" t="n">
        <f aca="false">IFERROR(N797/K797,0)</f>
        <v>0.49</v>
      </c>
      <c r="Q797" s="0" t="str">
        <f aca="false">IF(M797=0,"No Discount",IF(M797&lt;0.2,"Low (1-19%)",IF(M797&lt;0.4,"Medium (20-39%)","High (40%+)")))</f>
        <v>No Discount</v>
      </c>
      <c r="R797" s="0" t="str">
        <f aca="false">INDEX('Lookup Tables'!$B$2:$B$5,MATCH(F797,'Lookup Tables'!$A$2:$A$5,0))</f>
        <v>Manager A</v>
      </c>
    </row>
    <row r="798" customFormat="false" ht="15" hidden="false" customHeight="false" outlineLevel="0" collapsed="false">
      <c r="A798" s="0" t="s">
        <v>1131</v>
      </c>
      <c r="B798" s="13" t="n">
        <v>42728</v>
      </c>
      <c r="C798" s="13" t="n">
        <v>42730</v>
      </c>
      <c r="D798" s="14" t="s">
        <v>137</v>
      </c>
      <c r="E798" s="14" t="s">
        <v>62</v>
      </c>
      <c r="F798" s="14" t="s">
        <v>117</v>
      </c>
      <c r="G798" s="14" t="s">
        <v>170</v>
      </c>
      <c r="H798" s="14" t="s">
        <v>65</v>
      </c>
      <c r="I798" s="14" t="s">
        <v>91</v>
      </c>
      <c r="J798" s="14" t="s">
        <v>1132</v>
      </c>
      <c r="K798" s="15" t="n">
        <v>132.79</v>
      </c>
      <c r="L798" s="0" t="n">
        <v>7</v>
      </c>
      <c r="M798" s="16" t="n">
        <v>0</v>
      </c>
      <c r="N798" s="17" t="n">
        <v>63.7392</v>
      </c>
      <c r="O798" s="0" t="str">
        <f aca="false">TEXT(B798,"YYYY-MM")</f>
        <v>2016-12</v>
      </c>
      <c r="P798" s="18" t="n">
        <f aca="false">IFERROR(N798/K798,0)</f>
        <v>0.48</v>
      </c>
      <c r="Q798" s="0" t="str">
        <f aca="false">IF(M798=0,"No Discount",IF(M798&lt;0.2,"Low (1-19%)",IF(M798&lt;0.4,"Medium (20-39%)","High (40%+)")))</f>
        <v>No Discount</v>
      </c>
      <c r="R798" s="0" t="str">
        <f aca="false">INDEX('Lookup Tables'!$B$2:$B$5,MATCH(F798,'Lookup Tables'!$A$2:$A$5,0))</f>
        <v>Manager B</v>
      </c>
    </row>
    <row r="799" customFormat="false" ht="15" hidden="false" customHeight="false" outlineLevel="0" collapsed="false">
      <c r="A799" s="0" t="s">
        <v>1131</v>
      </c>
      <c r="B799" s="13" t="n">
        <v>42728</v>
      </c>
      <c r="C799" s="13" t="n">
        <v>42730</v>
      </c>
      <c r="D799" s="14" t="s">
        <v>137</v>
      </c>
      <c r="E799" s="14" t="s">
        <v>62</v>
      </c>
      <c r="F799" s="14" t="s">
        <v>117</v>
      </c>
      <c r="G799" s="14" t="s">
        <v>170</v>
      </c>
      <c r="H799" s="14" t="s">
        <v>65</v>
      </c>
      <c r="I799" s="14" t="s">
        <v>91</v>
      </c>
      <c r="J799" s="14" t="s">
        <v>92</v>
      </c>
      <c r="K799" s="15" t="n">
        <v>12.96</v>
      </c>
      <c r="L799" s="0" t="n">
        <v>2</v>
      </c>
      <c r="M799" s="16" t="n">
        <v>0</v>
      </c>
      <c r="N799" s="17" t="n">
        <v>6.2208</v>
      </c>
      <c r="O799" s="0" t="str">
        <f aca="false">TEXT(B799,"YYYY-MM")</f>
        <v>2016-12</v>
      </c>
      <c r="P799" s="18" t="n">
        <f aca="false">IFERROR(N799/K799,0)</f>
        <v>0.48</v>
      </c>
      <c r="Q799" s="0" t="str">
        <f aca="false">IF(M799=0,"No Discount",IF(M799&lt;0.2,"Low (1-19%)",IF(M799&lt;0.4,"Medium (20-39%)","High (40%+)")))</f>
        <v>No Discount</v>
      </c>
      <c r="R799" s="0" t="str">
        <f aca="false">INDEX('Lookup Tables'!$B$2:$B$5,MATCH(F799,'Lookup Tables'!$A$2:$A$5,0))</f>
        <v>Manager B</v>
      </c>
    </row>
    <row r="800" customFormat="false" ht="15" hidden="false" customHeight="false" outlineLevel="0" collapsed="false">
      <c r="A800" s="0" t="s">
        <v>1131</v>
      </c>
      <c r="B800" s="13" t="n">
        <v>42728</v>
      </c>
      <c r="C800" s="13" t="n">
        <v>42730</v>
      </c>
      <c r="D800" s="14" t="s">
        <v>137</v>
      </c>
      <c r="E800" s="14" t="s">
        <v>62</v>
      </c>
      <c r="F800" s="14" t="s">
        <v>117</v>
      </c>
      <c r="G800" s="14" t="s">
        <v>170</v>
      </c>
      <c r="H800" s="14" t="s">
        <v>65</v>
      </c>
      <c r="I800" s="14" t="s">
        <v>66</v>
      </c>
      <c r="J800" s="14" t="s">
        <v>1133</v>
      </c>
      <c r="K800" s="15" t="n">
        <v>21.56</v>
      </c>
      <c r="L800" s="0" t="n">
        <v>7</v>
      </c>
      <c r="M800" s="16" t="n">
        <v>0</v>
      </c>
      <c r="N800" s="17" t="n">
        <v>10.3488</v>
      </c>
      <c r="O800" s="0" t="str">
        <f aca="false">TEXT(B800,"YYYY-MM")</f>
        <v>2016-12</v>
      </c>
      <c r="P800" s="18" t="n">
        <f aca="false">IFERROR(N800/K800,0)</f>
        <v>0.48</v>
      </c>
      <c r="Q800" s="0" t="str">
        <f aca="false">IF(M800=0,"No Discount",IF(M800&lt;0.2,"Low (1-19%)",IF(M800&lt;0.4,"Medium (20-39%)","High (40%+)")))</f>
        <v>No Discount</v>
      </c>
      <c r="R800" s="0" t="str">
        <f aca="false">INDEX('Lookup Tables'!$B$2:$B$5,MATCH(F800,'Lookup Tables'!$A$2:$A$5,0))</f>
        <v>Manager B</v>
      </c>
    </row>
    <row r="801" customFormat="false" ht="15" hidden="false" customHeight="false" outlineLevel="0" collapsed="false">
      <c r="A801" s="0" t="s">
        <v>1134</v>
      </c>
      <c r="B801" s="13" t="n">
        <v>42701</v>
      </c>
      <c r="C801" s="13" t="n">
        <v>42707</v>
      </c>
      <c r="D801" s="14" t="s">
        <v>69</v>
      </c>
      <c r="E801" s="14" t="s">
        <v>53</v>
      </c>
      <c r="F801" s="14" t="s">
        <v>63</v>
      </c>
      <c r="G801" s="14" t="s">
        <v>64</v>
      </c>
      <c r="H801" s="14" t="s">
        <v>56</v>
      </c>
      <c r="I801" s="14" t="s">
        <v>59</v>
      </c>
      <c r="J801" s="14" t="s">
        <v>846</v>
      </c>
      <c r="K801" s="15" t="n">
        <v>283.92</v>
      </c>
      <c r="L801" s="0" t="n">
        <v>5</v>
      </c>
      <c r="M801" s="16" t="n">
        <v>0.2</v>
      </c>
      <c r="N801" s="17" t="n">
        <v>17.745</v>
      </c>
      <c r="O801" s="0" t="str">
        <f aca="false">TEXT(B801,"YYYY-MM")</f>
        <v>2016-11</v>
      </c>
      <c r="P801" s="18" t="n">
        <f aca="false">IFERROR(N801/K801,0)</f>
        <v>0.0625</v>
      </c>
      <c r="Q801" s="0" t="str">
        <f aca="false">IF(M801=0,"No Discount",IF(M801&lt;0.2,"Low (1-19%)",IF(M801&lt;0.4,"Medium (20-39%)","High (40%+)")))</f>
        <v>Medium (20-39%)</v>
      </c>
      <c r="R801" s="0" t="str">
        <f aca="false">INDEX('Lookup Tables'!$B$2:$B$5,MATCH(F801,'Lookup Tables'!$A$2:$A$5,0))</f>
        <v>Manager D</v>
      </c>
    </row>
    <row r="802" customFormat="false" ht="15" hidden="false" customHeight="false" outlineLevel="0" collapsed="false">
      <c r="A802" s="0" t="s">
        <v>1135</v>
      </c>
      <c r="B802" s="13" t="n">
        <v>43151</v>
      </c>
      <c r="C802" s="13" t="n">
        <v>43154</v>
      </c>
      <c r="D802" s="14" t="s">
        <v>137</v>
      </c>
      <c r="E802" s="14" t="s">
        <v>62</v>
      </c>
      <c r="F802" s="14" t="s">
        <v>63</v>
      </c>
      <c r="G802" s="14" t="s">
        <v>64</v>
      </c>
      <c r="H802" s="14" t="s">
        <v>56</v>
      </c>
      <c r="I802" s="14" t="s">
        <v>76</v>
      </c>
      <c r="J802" s="14" t="s">
        <v>1136</v>
      </c>
      <c r="K802" s="15" t="n">
        <v>22.23</v>
      </c>
      <c r="L802" s="0" t="n">
        <v>1</v>
      </c>
      <c r="M802" s="16" t="n">
        <v>0</v>
      </c>
      <c r="N802" s="17" t="n">
        <v>7.3359</v>
      </c>
      <c r="O802" s="0" t="str">
        <f aca="false">TEXT(B802,"YYYY-MM")</f>
        <v>2018-02</v>
      </c>
      <c r="P802" s="18" t="n">
        <f aca="false">IFERROR(N802/K802,0)</f>
        <v>0.33</v>
      </c>
      <c r="Q802" s="0" t="str">
        <f aca="false">IF(M802=0,"No Discount",IF(M802&lt;0.2,"Low (1-19%)",IF(M802&lt;0.4,"Medium (20-39%)","High (40%+)")))</f>
        <v>No Discount</v>
      </c>
      <c r="R802" s="0" t="str">
        <f aca="false">INDEX('Lookup Tables'!$B$2:$B$5,MATCH(F802,'Lookup Tables'!$A$2:$A$5,0))</f>
        <v>Manager D</v>
      </c>
    </row>
    <row r="803" customFormat="false" ht="15" hidden="false" customHeight="false" outlineLevel="0" collapsed="false">
      <c r="A803" s="0" t="s">
        <v>1135</v>
      </c>
      <c r="B803" s="13" t="n">
        <v>43151</v>
      </c>
      <c r="C803" s="13" t="n">
        <v>43154</v>
      </c>
      <c r="D803" s="14" t="s">
        <v>137</v>
      </c>
      <c r="E803" s="14" t="s">
        <v>62</v>
      </c>
      <c r="F803" s="14" t="s">
        <v>63</v>
      </c>
      <c r="G803" s="14" t="s">
        <v>64</v>
      </c>
      <c r="H803" s="14" t="s">
        <v>80</v>
      </c>
      <c r="I803" s="14" t="s">
        <v>81</v>
      </c>
      <c r="J803" s="14" t="s">
        <v>463</v>
      </c>
      <c r="K803" s="15" t="n">
        <v>215.968</v>
      </c>
      <c r="L803" s="0" t="n">
        <v>2</v>
      </c>
      <c r="M803" s="16" t="n">
        <v>0.2</v>
      </c>
      <c r="N803" s="17" t="n">
        <v>18.8972</v>
      </c>
      <c r="O803" s="0" t="str">
        <f aca="false">TEXT(B803,"YYYY-MM")</f>
        <v>2018-02</v>
      </c>
      <c r="P803" s="18" t="n">
        <f aca="false">IFERROR(N803/K803,0)</f>
        <v>0.0875</v>
      </c>
      <c r="Q803" s="0" t="str">
        <f aca="false">IF(M803=0,"No Discount",IF(M803&lt;0.2,"Low (1-19%)",IF(M803&lt;0.4,"Medium (20-39%)","High (40%+)")))</f>
        <v>Medium (20-39%)</v>
      </c>
      <c r="R803" s="0" t="str">
        <f aca="false">INDEX('Lookup Tables'!$B$2:$B$5,MATCH(F803,'Lookup Tables'!$A$2:$A$5,0))</f>
        <v>Manager D</v>
      </c>
    </row>
    <row r="804" customFormat="false" ht="15" hidden="false" customHeight="false" outlineLevel="0" collapsed="false">
      <c r="A804" s="0" t="s">
        <v>1137</v>
      </c>
      <c r="B804" s="13" t="n">
        <v>42965</v>
      </c>
      <c r="C804" s="13" t="n">
        <v>42970</v>
      </c>
      <c r="D804" s="14" t="s">
        <v>52</v>
      </c>
      <c r="E804" s="14" t="s">
        <v>62</v>
      </c>
      <c r="F804" s="14" t="s">
        <v>117</v>
      </c>
      <c r="G804" s="14" t="s">
        <v>170</v>
      </c>
      <c r="H804" s="14" t="s">
        <v>65</v>
      </c>
      <c r="I804" s="14" t="s">
        <v>85</v>
      </c>
      <c r="J804" s="14" t="s">
        <v>1138</v>
      </c>
      <c r="K804" s="15" t="n">
        <v>355.32</v>
      </c>
      <c r="L804" s="0" t="n">
        <v>9</v>
      </c>
      <c r="M804" s="16" t="n">
        <v>0</v>
      </c>
      <c r="N804" s="17" t="n">
        <v>99.4896</v>
      </c>
      <c r="O804" s="0" t="str">
        <f aca="false">TEXT(B804,"YYYY-MM")</f>
        <v>2017-08</v>
      </c>
      <c r="P804" s="18" t="n">
        <f aca="false">IFERROR(N804/K804,0)</f>
        <v>0.28</v>
      </c>
      <c r="Q804" s="0" t="str">
        <f aca="false">IF(M804=0,"No Discount",IF(M804&lt;0.2,"Low (1-19%)",IF(M804&lt;0.4,"Medium (20-39%)","High (40%+)")))</f>
        <v>No Discount</v>
      </c>
      <c r="R804" s="0" t="str">
        <f aca="false">INDEX('Lookup Tables'!$B$2:$B$5,MATCH(F804,'Lookup Tables'!$A$2:$A$5,0))</f>
        <v>Manager B</v>
      </c>
    </row>
    <row r="805" customFormat="false" ht="15" hidden="false" customHeight="false" outlineLevel="0" collapsed="false">
      <c r="A805" s="0" t="s">
        <v>1139</v>
      </c>
      <c r="B805" s="13" t="n">
        <v>42806</v>
      </c>
      <c r="C805" s="13" t="n">
        <v>42811</v>
      </c>
      <c r="D805" s="14" t="s">
        <v>69</v>
      </c>
      <c r="E805" s="14" t="s">
        <v>62</v>
      </c>
      <c r="F805" s="14" t="s">
        <v>54</v>
      </c>
      <c r="G805" s="14" t="s">
        <v>370</v>
      </c>
      <c r="H805" s="14" t="s">
        <v>65</v>
      </c>
      <c r="I805" s="14" t="s">
        <v>91</v>
      </c>
      <c r="J805" s="14" t="s">
        <v>1140</v>
      </c>
      <c r="K805" s="15" t="n">
        <v>12.96</v>
      </c>
      <c r="L805" s="0" t="n">
        <v>2</v>
      </c>
      <c r="M805" s="16" t="n">
        <v>0</v>
      </c>
      <c r="N805" s="17" t="n">
        <v>6.2208</v>
      </c>
      <c r="O805" s="0" t="str">
        <f aca="false">TEXT(B805,"YYYY-MM")</f>
        <v>2017-03</v>
      </c>
      <c r="P805" s="18" t="n">
        <f aca="false">IFERROR(N805/K805,0)</f>
        <v>0.48</v>
      </c>
      <c r="Q805" s="0" t="str">
        <f aca="false">IF(M805=0,"No Discount",IF(M805&lt;0.2,"Low (1-19%)",IF(M805&lt;0.4,"Medium (20-39%)","High (40%+)")))</f>
        <v>No Discount</v>
      </c>
      <c r="R805" s="0" t="str">
        <f aca="false">INDEX('Lookup Tables'!$B$2:$B$5,MATCH(F805,'Lookup Tables'!$A$2:$A$5,0))</f>
        <v>Manager C</v>
      </c>
    </row>
    <row r="806" customFormat="false" ht="15" hidden="false" customHeight="false" outlineLevel="0" collapsed="false">
      <c r="A806" s="0" t="s">
        <v>1141</v>
      </c>
      <c r="B806" s="13" t="n">
        <v>43212</v>
      </c>
      <c r="C806" s="13" t="n">
        <v>43214</v>
      </c>
      <c r="D806" s="14" t="s">
        <v>137</v>
      </c>
      <c r="E806" s="14" t="s">
        <v>53</v>
      </c>
      <c r="F806" s="14" t="s">
        <v>63</v>
      </c>
      <c r="G806" s="14" t="s">
        <v>64</v>
      </c>
      <c r="H806" s="14" t="s">
        <v>56</v>
      </c>
      <c r="I806" s="14" t="s">
        <v>76</v>
      </c>
      <c r="J806" s="14" t="s">
        <v>1142</v>
      </c>
      <c r="K806" s="15" t="n">
        <v>18.28</v>
      </c>
      <c r="L806" s="0" t="n">
        <v>2</v>
      </c>
      <c r="M806" s="16" t="n">
        <v>0</v>
      </c>
      <c r="N806" s="17" t="n">
        <v>6.2152</v>
      </c>
      <c r="O806" s="0" t="str">
        <f aca="false">TEXT(B806,"YYYY-MM")</f>
        <v>2018-04</v>
      </c>
      <c r="P806" s="18" t="n">
        <f aca="false">IFERROR(N806/K806,0)</f>
        <v>0.34</v>
      </c>
      <c r="Q806" s="0" t="str">
        <f aca="false">IF(M806=0,"No Discount",IF(M806&lt;0.2,"Low (1-19%)",IF(M806&lt;0.4,"Medium (20-39%)","High (40%+)")))</f>
        <v>No Discount</v>
      </c>
      <c r="R806" s="0" t="str">
        <f aca="false">INDEX('Lookup Tables'!$B$2:$B$5,MATCH(F806,'Lookup Tables'!$A$2:$A$5,0))</f>
        <v>Manager D</v>
      </c>
    </row>
    <row r="807" customFormat="false" ht="15" hidden="false" customHeight="false" outlineLevel="0" collapsed="false">
      <c r="A807" s="0" t="s">
        <v>1143</v>
      </c>
      <c r="B807" s="13" t="n">
        <v>42309</v>
      </c>
      <c r="C807" s="13" t="n">
        <v>42315</v>
      </c>
      <c r="D807" s="14" t="s">
        <v>69</v>
      </c>
      <c r="E807" s="14" t="s">
        <v>53</v>
      </c>
      <c r="F807" s="14" t="s">
        <v>63</v>
      </c>
      <c r="G807" s="14" t="s">
        <v>252</v>
      </c>
      <c r="H807" s="14" t="s">
        <v>65</v>
      </c>
      <c r="I807" s="14" t="s">
        <v>78</v>
      </c>
      <c r="J807" s="14" t="s">
        <v>1144</v>
      </c>
      <c r="K807" s="15" t="n">
        <v>43.176</v>
      </c>
      <c r="L807" s="0" t="n">
        <v>3</v>
      </c>
      <c r="M807" s="16" t="n">
        <v>0.2</v>
      </c>
      <c r="N807" s="17" t="n">
        <v>4.3176</v>
      </c>
      <c r="O807" s="0" t="str">
        <f aca="false">TEXT(B807,"YYYY-MM")</f>
        <v>2015-11</v>
      </c>
      <c r="P807" s="18" t="n">
        <f aca="false">IFERROR(N807/K807,0)</f>
        <v>0.1</v>
      </c>
      <c r="Q807" s="0" t="str">
        <f aca="false">IF(M807=0,"No Discount",IF(M807&lt;0.2,"Low (1-19%)",IF(M807&lt;0.4,"Medium (20-39%)","High (40%+)")))</f>
        <v>Medium (20-39%)</v>
      </c>
      <c r="R807" s="0" t="str">
        <f aca="false">INDEX('Lookup Tables'!$B$2:$B$5,MATCH(F807,'Lookup Tables'!$A$2:$A$5,0))</f>
        <v>Manager D</v>
      </c>
    </row>
    <row r="808" customFormat="false" ht="15" hidden="false" customHeight="false" outlineLevel="0" collapsed="false">
      <c r="A808" s="0" t="s">
        <v>1143</v>
      </c>
      <c r="B808" s="13" t="n">
        <v>42309</v>
      </c>
      <c r="C808" s="13" t="n">
        <v>42315</v>
      </c>
      <c r="D808" s="14" t="s">
        <v>69</v>
      </c>
      <c r="E808" s="14" t="s">
        <v>53</v>
      </c>
      <c r="F808" s="14" t="s">
        <v>63</v>
      </c>
      <c r="G808" s="14" t="s">
        <v>252</v>
      </c>
      <c r="H808" s="14" t="s">
        <v>80</v>
      </c>
      <c r="I808" s="14" t="s">
        <v>81</v>
      </c>
      <c r="J808" s="14" t="s">
        <v>1145</v>
      </c>
      <c r="K808" s="15" t="n">
        <v>1983.968</v>
      </c>
      <c r="L808" s="0" t="n">
        <v>4</v>
      </c>
      <c r="M808" s="16" t="n">
        <v>0.2</v>
      </c>
      <c r="N808" s="17" t="n">
        <v>247.996</v>
      </c>
      <c r="O808" s="0" t="str">
        <f aca="false">TEXT(B808,"YYYY-MM")</f>
        <v>2015-11</v>
      </c>
      <c r="P808" s="18" t="n">
        <f aca="false">IFERROR(N808/K808,0)</f>
        <v>0.125</v>
      </c>
      <c r="Q808" s="0" t="str">
        <f aca="false">IF(M808=0,"No Discount",IF(M808&lt;0.2,"Low (1-19%)",IF(M808&lt;0.4,"Medium (20-39%)","High (40%+)")))</f>
        <v>Medium (20-39%)</v>
      </c>
      <c r="R808" s="0" t="str">
        <f aca="false">INDEX('Lookup Tables'!$B$2:$B$5,MATCH(F808,'Lookup Tables'!$A$2:$A$5,0))</f>
        <v>Manager D</v>
      </c>
    </row>
    <row r="809" customFormat="false" ht="15" hidden="false" customHeight="false" outlineLevel="0" collapsed="false">
      <c r="A809" s="0" t="s">
        <v>1146</v>
      </c>
      <c r="B809" s="13" t="n">
        <v>42403</v>
      </c>
      <c r="C809" s="13" t="n">
        <v>42405</v>
      </c>
      <c r="D809" s="14" t="s">
        <v>137</v>
      </c>
      <c r="E809" s="14" t="s">
        <v>53</v>
      </c>
      <c r="F809" s="14" t="s">
        <v>98</v>
      </c>
      <c r="G809" s="14" t="s">
        <v>113</v>
      </c>
      <c r="H809" s="14" t="s">
        <v>56</v>
      </c>
      <c r="I809" s="14" t="s">
        <v>76</v>
      </c>
      <c r="J809" s="14" t="s">
        <v>693</v>
      </c>
      <c r="K809" s="15" t="n">
        <v>28.4</v>
      </c>
      <c r="L809" s="0" t="n">
        <v>2</v>
      </c>
      <c r="M809" s="16" t="n">
        <v>0</v>
      </c>
      <c r="N809" s="17" t="n">
        <v>11.076</v>
      </c>
      <c r="O809" s="0" t="str">
        <f aca="false">TEXT(B809,"YYYY-MM")</f>
        <v>2016-02</v>
      </c>
      <c r="P809" s="18" t="n">
        <f aca="false">IFERROR(N809/K809,0)</f>
        <v>0.39</v>
      </c>
      <c r="Q809" s="0" t="str">
        <f aca="false">IF(M809=0,"No Discount",IF(M809&lt;0.2,"Low (1-19%)",IF(M809&lt;0.4,"Medium (20-39%)","High (40%+)")))</f>
        <v>No Discount</v>
      </c>
      <c r="R809" s="0" t="str">
        <f aca="false">INDEX('Lookup Tables'!$B$2:$B$5,MATCH(F809,'Lookup Tables'!$A$2:$A$5,0))</f>
        <v>Manager A</v>
      </c>
    </row>
    <row r="810" customFormat="false" ht="15" hidden="false" customHeight="false" outlineLevel="0" collapsed="false">
      <c r="A810" s="0" t="s">
        <v>1146</v>
      </c>
      <c r="B810" s="13" t="n">
        <v>42403</v>
      </c>
      <c r="C810" s="13" t="n">
        <v>42405</v>
      </c>
      <c r="D810" s="14" t="s">
        <v>137</v>
      </c>
      <c r="E810" s="14" t="s">
        <v>53</v>
      </c>
      <c r="F810" s="14" t="s">
        <v>98</v>
      </c>
      <c r="G810" s="14" t="s">
        <v>113</v>
      </c>
      <c r="H810" s="14" t="s">
        <v>80</v>
      </c>
      <c r="I810" s="14" t="s">
        <v>123</v>
      </c>
      <c r="J810" s="14" t="s">
        <v>1147</v>
      </c>
      <c r="K810" s="15" t="n">
        <v>149.97</v>
      </c>
      <c r="L810" s="0" t="n">
        <v>3</v>
      </c>
      <c r="M810" s="16" t="n">
        <v>0</v>
      </c>
      <c r="N810" s="17" t="n">
        <v>50.9898</v>
      </c>
      <c r="O810" s="0" t="str">
        <f aca="false">TEXT(B810,"YYYY-MM")</f>
        <v>2016-02</v>
      </c>
      <c r="P810" s="18" t="n">
        <f aca="false">IFERROR(N810/K810,0)</f>
        <v>0.34</v>
      </c>
      <c r="Q810" s="0" t="str">
        <f aca="false">IF(M810=0,"No Discount",IF(M810&lt;0.2,"Low (1-19%)",IF(M810&lt;0.4,"Medium (20-39%)","High (40%+)")))</f>
        <v>No Discount</v>
      </c>
      <c r="R810" s="0" t="str">
        <f aca="false">INDEX('Lookup Tables'!$B$2:$B$5,MATCH(F810,'Lookup Tables'!$A$2:$A$5,0))</f>
        <v>Manager A</v>
      </c>
    </row>
    <row r="811" customFormat="false" ht="15" hidden="false" customHeight="false" outlineLevel="0" collapsed="false">
      <c r="A811" s="0" t="s">
        <v>1148</v>
      </c>
      <c r="B811" s="13" t="n">
        <v>42290</v>
      </c>
      <c r="C811" s="13" t="n">
        <v>42292</v>
      </c>
      <c r="D811" s="14" t="s">
        <v>137</v>
      </c>
      <c r="E811" s="14" t="s">
        <v>53</v>
      </c>
      <c r="F811" s="14" t="s">
        <v>63</v>
      </c>
      <c r="G811" s="14" t="s">
        <v>94</v>
      </c>
      <c r="H811" s="14" t="s">
        <v>65</v>
      </c>
      <c r="I811" s="14" t="s">
        <v>78</v>
      </c>
      <c r="J811" s="14" t="s">
        <v>1149</v>
      </c>
      <c r="K811" s="15" t="n">
        <v>11.52</v>
      </c>
      <c r="L811" s="0" t="n">
        <v>4</v>
      </c>
      <c r="M811" s="16" t="n">
        <v>0</v>
      </c>
      <c r="N811" s="17" t="n">
        <v>3.2256</v>
      </c>
      <c r="O811" s="0" t="str">
        <f aca="false">TEXT(B811,"YYYY-MM")</f>
        <v>2015-10</v>
      </c>
      <c r="P811" s="18" t="n">
        <f aca="false">IFERROR(N811/K811,0)</f>
        <v>0.28</v>
      </c>
      <c r="Q811" s="0" t="str">
        <f aca="false">IF(M811=0,"No Discount",IF(M811&lt;0.2,"Low (1-19%)",IF(M811&lt;0.4,"Medium (20-39%)","High (40%+)")))</f>
        <v>No Discount</v>
      </c>
      <c r="R811" s="0" t="str">
        <f aca="false">INDEX('Lookup Tables'!$B$2:$B$5,MATCH(F811,'Lookup Tables'!$A$2:$A$5,0))</f>
        <v>Manager D</v>
      </c>
    </row>
    <row r="812" customFormat="false" ht="15" hidden="false" customHeight="false" outlineLevel="0" collapsed="false">
      <c r="A812" s="0" t="s">
        <v>1148</v>
      </c>
      <c r="B812" s="13" t="n">
        <v>42290</v>
      </c>
      <c r="C812" s="13" t="n">
        <v>42292</v>
      </c>
      <c r="D812" s="14" t="s">
        <v>137</v>
      </c>
      <c r="E812" s="14" t="s">
        <v>53</v>
      </c>
      <c r="F812" s="14" t="s">
        <v>63</v>
      </c>
      <c r="G812" s="14" t="s">
        <v>94</v>
      </c>
      <c r="H812" s="14" t="s">
        <v>56</v>
      </c>
      <c r="I812" s="14" t="s">
        <v>71</v>
      </c>
      <c r="J812" s="14" t="s">
        <v>501</v>
      </c>
      <c r="K812" s="15" t="n">
        <v>1298.55</v>
      </c>
      <c r="L812" s="0" t="n">
        <v>5</v>
      </c>
      <c r="M812" s="16" t="n">
        <v>0</v>
      </c>
      <c r="N812" s="17" t="n">
        <v>311.652</v>
      </c>
      <c r="O812" s="0" t="str">
        <f aca="false">TEXT(B812,"YYYY-MM")</f>
        <v>2015-10</v>
      </c>
      <c r="P812" s="18" t="n">
        <f aca="false">IFERROR(N812/K812,0)</f>
        <v>0.24</v>
      </c>
      <c r="Q812" s="0" t="str">
        <f aca="false">IF(M812=0,"No Discount",IF(M812&lt;0.2,"Low (1-19%)",IF(M812&lt;0.4,"Medium (20-39%)","High (40%+)")))</f>
        <v>No Discount</v>
      </c>
      <c r="R812" s="0" t="str">
        <f aca="false">INDEX('Lookup Tables'!$B$2:$B$5,MATCH(F812,'Lookup Tables'!$A$2:$A$5,0))</f>
        <v>Manager D</v>
      </c>
    </row>
    <row r="813" customFormat="false" ht="15" hidden="false" customHeight="false" outlineLevel="0" collapsed="false">
      <c r="A813" s="0" t="s">
        <v>1148</v>
      </c>
      <c r="B813" s="13" t="n">
        <v>42290</v>
      </c>
      <c r="C813" s="13" t="n">
        <v>42292</v>
      </c>
      <c r="D813" s="14" t="s">
        <v>137</v>
      </c>
      <c r="E813" s="14" t="s">
        <v>53</v>
      </c>
      <c r="F813" s="14" t="s">
        <v>63</v>
      </c>
      <c r="G813" s="14" t="s">
        <v>94</v>
      </c>
      <c r="H813" s="14" t="s">
        <v>65</v>
      </c>
      <c r="I813" s="14" t="s">
        <v>85</v>
      </c>
      <c r="J813" s="14" t="s">
        <v>1150</v>
      </c>
      <c r="K813" s="15" t="n">
        <v>213.92</v>
      </c>
      <c r="L813" s="0" t="n">
        <v>4</v>
      </c>
      <c r="M813" s="16" t="n">
        <v>0</v>
      </c>
      <c r="N813" s="17" t="n">
        <v>62.0368</v>
      </c>
      <c r="O813" s="0" t="str">
        <f aca="false">TEXT(B813,"YYYY-MM")</f>
        <v>2015-10</v>
      </c>
      <c r="P813" s="18" t="n">
        <f aca="false">IFERROR(N813/K813,0)</f>
        <v>0.29</v>
      </c>
      <c r="Q813" s="0" t="str">
        <f aca="false">IF(M813=0,"No Discount",IF(M813&lt;0.2,"Low (1-19%)",IF(M813&lt;0.4,"Medium (20-39%)","High (40%+)")))</f>
        <v>No Discount</v>
      </c>
      <c r="R813" s="0" t="str">
        <f aca="false">INDEX('Lookup Tables'!$B$2:$B$5,MATCH(F813,'Lookup Tables'!$A$2:$A$5,0))</f>
        <v>Manager D</v>
      </c>
    </row>
    <row r="814" customFormat="false" ht="15" hidden="false" customHeight="false" outlineLevel="0" collapsed="false">
      <c r="A814" s="0" t="s">
        <v>1148</v>
      </c>
      <c r="B814" s="13" t="n">
        <v>42290</v>
      </c>
      <c r="C814" s="13" t="n">
        <v>42292</v>
      </c>
      <c r="D814" s="14" t="s">
        <v>137</v>
      </c>
      <c r="E814" s="14" t="s">
        <v>53</v>
      </c>
      <c r="F814" s="14" t="s">
        <v>63</v>
      </c>
      <c r="G814" s="14" t="s">
        <v>94</v>
      </c>
      <c r="H814" s="14" t="s">
        <v>80</v>
      </c>
      <c r="I814" s="14" t="s">
        <v>123</v>
      </c>
      <c r="J814" s="14" t="s">
        <v>977</v>
      </c>
      <c r="K814" s="15" t="n">
        <v>25.78</v>
      </c>
      <c r="L814" s="0" t="n">
        <v>2</v>
      </c>
      <c r="M814" s="16" t="n">
        <v>0</v>
      </c>
      <c r="N814" s="17" t="n">
        <v>2.578</v>
      </c>
      <c r="O814" s="0" t="str">
        <f aca="false">TEXT(B814,"YYYY-MM")</f>
        <v>2015-10</v>
      </c>
      <c r="P814" s="18" t="n">
        <f aca="false">IFERROR(N814/K814,0)</f>
        <v>0.1</v>
      </c>
      <c r="Q814" s="0" t="str">
        <f aca="false">IF(M814=0,"No Discount",IF(M814&lt;0.2,"Low (1-19%)",IF(M814&lt;0.4,"Medium (20-39%)","High (40%+)")))</f>
        <v>No Discount</v>
      </c>
      <c r="R814" s="0" t="str">
        <f aca="false">INDEX('Lookup Tables'!$B$2:$B$5,MATCH(F814,'Lookup Tables'!$A$2:$A$5,0))</f>
        <v>Manager D</v>
      </c>
    </row>
    <row r="815" customFormat="false" ht="15" hidden="false" customHeight="false" outlineLevel="0" collapsed="false">
      <c r="A815" s="0" t="s">
        <v>1151</v>
      </c>
      <c r="B815" s="13" t="n">
        <v>43234</v>
      </c>
      <c r="C815" s="13" t="n">
        <v>43234</v>
      </c>
      <c r="D815" s="14" t="s">
        <v>606</v>
      </c>
      <c r="E815" s="14" t="s">
        <v>53</v>
      </c>
      <c r="F815" s="14" t="s">
        <v>63</v>
      </c>
      <c r="G815" s="14" t="s">
        <v>64</v>
      </c>
      <c r="H815" s="14" t="s">
        <v>56</v>
      </c>
      <c r="I815" s="14" t="s">
        <v>76</v>
      </c>
      <c r="J815" s="14" t="s">
        <v>1142</v>
      </c>
      <c r="K815" s="15" t="n">
        <v>18.28</v>
      </c>
      <c r="L815" s="0" t="n">
        <v>2</v>
      </c>
      <c r="M815" s="16" t="n">
        <v>0</v>
      </c>
      <c r="N815" s="17" t="n">
        <v>6.2152</v>
      </c>
      <c r="O815" s="0" t="str">
        <f aca="false">TEXT(B815,"YYYY-MM")</f>
        <v>2018-05</v>
      </c>
      <c r="P815" s="18" t="n">
        <f aca="false">IFERROR(N815/K815,0)</f>
        <v>0.34</v>
      </c>
      <c r="Q815" s="0" t="str">
        <f aca="false">IF(M815=0,"No Discount",IF(M815&lt;0.2,"Low (1-19%)",IF(M815&lt;0.4,"Medium (20-39%)","High (40%+)")))</f>
        <v>No Discount</v>
      </c>
      <c r="R815" s="0" t="str">
        <f aca="false">INDEX('Lookup Tables'!$B$2:$B$5,MATCH(F815,'Lookup Tables'!$A$2:$A$5,0))</f>
        <v>Manager D</v>
      </c>
    </row>
    <row r="816" customFormat="false" ht="15" hidden="false" customHeight="false" outlineLevel="0" collapsed="false">
      <c r="A816" s="0" t="s">
        <v>1151</v>
      </c>
      <c r="B816" s="13" t="n">
        <v>43234</v>
      </c>
      <c r="C816" s="13" t="n">
        <v>43234</v>
      </c>
      <c r="D816" s="14" t="s">
        <v>606</v>
      </c>
      <c r="E816" s="14" t="s">
        <v>53</v>
      </c>
      <c r="F816" s="14" t="s">
        <v>63</v>
      </c>
      <c r="G816" s="14" t="s">
        <v>64</v>
      </c>
      <c r="H816" s="14" t="s">
        <v>80</v>
      </c>
      <c r="I816" s="14" t="s">
        <v>123</v>
      </c>
      <c r="J816" s="14" t="s">
        <v>1152</v>
      </c>
      <c r="K816" s="15" t="n">
        <v>1399.93</v>
      </c>
      <c r="L816" s="0" t="n">
        <v>7</v>
      </c>
      <c r="M816" s="16" t="n">
        <v>0</v>
      </c>
      <c r="N816" s="17" t="n">
        <v>601.9699</v>
      </c>
      <c r="O816" s="0" t="str">
        <f aca="false">TEXT(B816,"YYYY-MM")</f>
        <v>2018-05</v>
      </c>
      <c r="P816" s="18" t="n">
        <f aca="false">IFERROR(N816/K816,0)</f>
        <v>0.43</v>
      </c>
      <c r="Q816" s="0" t="str">
        <f aca="false">IF(M816=0,"No Discount",IF(M816&lt;0.2,"Low (1-19%)",IF(M816&lt;0.4,"Medium (20-39%)","High (40%+)")))</f>
        <v>No Discount</v>
      </c>
      <c r="R816" s="0" t="str">
        <f aca="false">INDEX('Lookup Tables'!$B$2:$B$5,MATCH(F816,'Lookup Tables'!$A$2:$A$5,0))</f>
        <v>Manager D</v>
      </c>
    </row>
    <row r="817" customFormat="false" ht="15" hidden="false" customHeight="false" outlineLevel="0" collapsed="false">
      <c r="A817" s="0" t="s">
        <v>1153</v>
      </c>
      <c r="B817" s="13" t="n">
        <v>42449</v>
      </c>
      <c r="C817" s="13" t="n">
        <v>42452</v>
      </c>
      <c r="D817" s="14" t="s">
        <v>137</v>
      </c>
      <c r="E817" s="14" t="s">
        <v>62</v>
      </c>
      <c r="F817" s="14" t="s">
        <v>98</v>
      </c>
      <c r="G817" s="14" t="s">
        <v>103</v>
      </c>
      <c r="H817" s="14" t="s">
        <v>65</v>
      </c>
      <c r="I817" s="14" t="s">
        <v>91</v>
      </c>
      <c r="J817" s="14" t="s">
        <v>384</v>
      </c>
      <c r="K817" s="15" t="n">
        <v>51.84</v>
      </c>
      <c r="L817" s="0" t="n">
        <v>8</v>
      </c>
      <c r="M817" s="16" t="n">
        <v>0</v>
      </c>
      <c r="N817" s="17" t="n">
        <v>24.8832</v>
      </c>
      <c r="O817" s="0" t="str">
        <f aca="false">TEXT(B817,"YYYY-MM")</f>
        <v>2016-03</v>
      </c>
      <c r="P817" s="18" t="n">
        <f aca="false">IFERROR(N817/K817,0)</f>
        <v>0.48</v>
      </c>
      <c r="Q817" s="0" t="str">
        <f aca="false">IF(M817=0,"No Discount",IF(M817&lt;0.2,"Low (1-19%)",IF(M817&lt;0.4,"Medium (20-39%)","High (40%+)")))</f>
        <v>No Discount</v>
      </c>
      <c r="R817" s="0" t="str">
        <f aca="false">INDEX('Lookup Tables'!$B$2:$B$5,MATCH(F817,'Lookup Tables'!$A$2:$A$5,0))</f>
        <v>Manager A</v>
      </c>
    </row>
    <row r="818" customFormat="false" ht="15" hidden="false" customHeight="false" outlineLevel="0" collapsed="false">
      <c r="A818" s="0" t="s">
        <v>1154</v>
      </c>
      <c r="B818" s="13" t="n">
        <v>42993</v>
      </c>
      <c r="C818" s="13" t="n">
        <v>42997</v>
      </c>
      <c r="D818" s="14" t="s">
        <v>69</v>
      </c>
      <c r="E818" s="14" t="s">
        <v>53</v>
      </c>
      <c r="F818" s="14" t="s">
        <v>117</v>
      </c>
      <c r="G818" s="14" t="s">
        <v>118</v>
      </c>
      <c r="H818" s="14" t="s">
        <v>65</v>
      </c>
      <c r="I818" s="14" t="s">
        <v>91</v>
      </c>
      <c r="J818" s="14" t="s">
        <v>1155</v>
      </c>
      <c r="K818" s="15" t="n">
        <v>5.344</v>
      </c>
      <c r="L818" s="0" t="n">
        <v>1</v>
      </c>
      <c r="M818" s="16" t="n">
        <v>0.2</v>
      </c>
      <c r="N818" s="17" t="n">
        <v>1.8704</v>
      </c>
      <c r="O818" s="0" t="str">
        <f aca="false">TEXT(B818,"YYYY-MM")</f>
        <v>2017-09</v>
      </c>
      <c r="P818" s="18" t="n">
        <f aca="false">IFERROR(N818/K818,0)</f>
        <v>0.35</v>
      </c>
      <c r="Q818" s="0" t="str">
        <f aca="false">IF(M818=0,"No Discount",IF(M818&lt;0.2,"Low (1-19%)",IF(M818&lt;0.4,"Medium (20-39%)","High (40%+)")))</f>
        <v>Medium (20-39%)</v>
      </c>
      <c r="R818" s="0" t="str">
        <f aca="false">INDEX('Lookup Tables'!$B$2:$B$5,MATCH(F818,'Lookup Tables'!$A$2:$A$5,0))</f>
        <v>Manager B</v>
      </c>
    </row>
    <row r="819" customFormat="false" ht="15" hidden="false" customHeight="false" outlineLevel="0" collapsed="false">
      <c r="A819" s="0" t="s">
        <v>1156</v>
      </c>
      <c r="B819" s="13" t="n">
        <v>42183</v>
      </c>
      <c r="C819" s="13" t="n">
        <v>42187</v>
      </c>
      <c r="D819" s="14" t="s">
        <v>69</v>
      </c>
      <c r="E819" s="14" t="s">
        <v>53</v>
      </c>
      <c r="F819" s="14" t="s">
        <v>117</v>
      </c>
      <c r="G819" s="14" t="s">
        <v>118</v>
      </c>
      <c r="H819" s="14" t="s">
        <v>65</v>
      </c>
      <c r="I819" s="14" t="s">
        <v>91</v>
      </c>
      <c r="J819" s="14" t="s">
        <v>231</v>
      </c>
      <c r="K819" s="15" t="n">
        <v>41.472</v>
      </c>
      <c r="L819" s="0" t="n">
        <v>8</v>
      </c>
      <c r="M819" s="16" t="n">
        <v>0.2</v>
      </c>
      <c r="N819" s="17" t="n">
        <v>14.5152</v>
      </c>
      <c r="O819" s="0" t="str">
        <f aca="false">TEXT(B819,"YYYY-MM")</f>
        <v>2015-06</v>
      </c>
      <c r="P819" s="18" t="n">
        <f aca="false">IFERROR(N819/K819,0)</f>
        <v>0.35</v>
      </c>
      <c r="Q819" s="0" t="str">
        <f aca="false">IF(M819=0,"No Discount",IF(M819&lt;0.2,"Low (1-19%)",IF(M819&lt;0.4,"Medium (20-39%)","High (40%+)")))</f>
        <v>Medium (20-39%)</v>
      </c>
      <c r="R819" s="0" t="str">
        <f aca="false">INDEX('Lookup Tables'!$B$2:$B$5,MATCH(F819,'Lookup Tables'!$A$2:$A$5,0))</f>
        <v>Manager B</v>
      </c>
    </row>
    <row r="820" customFormat="false" ht="15" hidden="false" customHeight="false" outlineLevel="0" collapsed="false">
      <c r="A820" s="0" t="s">
        <v>1156</v>
      </c>
      <c r="B820" s="13" t="n">
        <v>42183</v>
      </c>
      <c r="C820" s="13" t="n">
        <v>42187</v>
      </c>
      <c r="D820" s="14" t="s">
        <v>69</v>
      </c>
      <c r="E820" s="14" t="s">
        <v>53</v>
      </c>
      <c r="F820" s="14" t="s">
        <v>117</v>
      </c>
      <c r="G820" s="14" t="s">
        <v>118</v>
      </c>
      <c r="H820" s="14" t="s">
        <v>65</v>
      </c>
      <c r="I820" s="14" t="s">
        <v>83</v>
      </c>
      <c r="J820" s="14" t="s">
        <v>1157</v>
      </c>
      <c r="K820" s="15" t="n">
        <v>3.168</v>
      </c>
      <c r="L820" s="0" t="n">
        <v>3</v>
      </c>
      <c r="M820" s="16" t="n">
        <v>0.7</v>
      </c>
      <c r="N820" s="17" t="n">
        <v>-2.4288</v>
      </c>
      <c r="O820" s="0" t="str">
        <f aca="false">TEXT(B820,"YYYY-MM")</f>
        <v>2015-06</v>
      </c>
      <c r="P820" s="18" t="n">
        <f aca="false">IFERROR(N820/K820,0)</f>
        <v>-0.766666666666667</v>
      </c>
      <c r="Q820" s="0" t="str">
        <f aca="false">IF(M820=0,"No Discount",IF(M820&lt;0.2,"Low (1-19%)",IF(M820&lt;0.4,"Medium (20-39%)","High (40%+)")))</f>
        <v>High (40%+)</v>
      </c>
      <c r="R820" s="0" t="str">
        <f aca="false">INDEX('Lookup Tables'!$B$2:$B$5,MATCH(F820,'Lookup Tables'!$A$2:$A$5,0))</f>
        <v>Manager B</v>
      </c>
    </row>
    <row r="821" customFormat="false" ht="15" hidden="false" customHeight="false" outlineLevel="0" collapsed="false">
      <c r="A821" s="0" t="s">
        <v>1156</v>
      </c>
      <c r="B821" s="13" t="n">
        <v>42183</v>
      </c>
      <c r="C821" s="13" t="n">
        <v>42187</v>
      </c>
      <c r="D821" s="14" t="s">
        <v>69</v>
      </c>
      <c r="E821" s="14" t="s">
        <v>53</v>
      </c>
      <c r="F821" s="14" t="s">
        <v>117</v>
      </c>
      <c r="G821" s="14" t="s">
        <v>118</v>
      </c>
      <c r="H821" s="14" t="s">
        <v>56</v>
      </c>
      <c r="I821" s="14" t="s">
        <v>59</v>
      </c>
      <c r="J821" s="14" t="s">
        <v>1158</v>
      </c>
      <c r="K821" s="15" t="n">
        <v>1228.465</v>
      </c>
      <c r="L821" s="0" t="n">
        <v>5</v>
      </c>
      <c r="M821" s="16" t="n">
        <v>0.3</v>
      </c>
      <c r="N821" s="17" t="n">
        <v>0</v>
      </c>
      <c r="O821" s="0" t="str">
        <f aca="false">TEXT(B821,"YYYY-MM")</f>
        <v>2015-06</v>
      </c>
      <c r="P821" s="18" t="n">
        <f aca="false">IFERROR(N821/K821,0)</f>
        <v>0</v>
      </c>
      <c r="Q821" s="0" t="str">
        <f aca="false">IF(M821=0,"No Discount",IF(M821&lt;0.2,"Low (1-19%)",IF(M821&lt;0.4,"Medium (20-39%)","High (40%+)")))</f>
        <v>Medium (20-39%)</v>
      </c>
      <c r="R821" s="0" t="str">
        <f aca="false">INDEX('Lookup Tables'!$B$2:$B$5,MATCH(F821,'Lookup Tables'!$A$2:$A$5,0))</f>
        <v>Manager B</v>
      </c>
    </row>
    <row r="822" customFormat="false" ht="15" hidden="false" customHeight="false" outlineLevel="0" collapsed="false">
      <c r="A822" s="0" t="s">
        <v>1156</v>
      </c>
      <c r="B822" s="13" t="n">
        <v>42183</v>
      </c>
      <c r="C822" s="13" t="n">
        <v>42187</v>
      </c>
      <c r="D822" s="14" t="s">
        <v>69</v>
      </c>
      <c r="E822" s="14" t="s">
        <v>53</v>
      </c>
      <c r="F822" s="14" t="s">
        <v>117</v>
      </c>
      <c r="G822" s="14" t="s">
        <v>118</v>
      </c>
      <c r="H822" s="14" t="s">
        <v>65</v>
      </c>
      <c r="I822" s="14" t="s">
        <v>83</v>
      </c>
      <c r="J822" s="14" t="s">
        <v>1159</v>
      </c>
      <c r="K822" s="15" t="n">
        <v>31.086</v>
      </c>
      <c r="L822" s="0" t="n">
        <v>3</v>
      </c>
      <c r="M822" s="16" t="n">
        <v>0.7</v>
      </c>
      <c r="N822" s="17" t="n">
        <v>-22.7964</v>
      </c>
      <c r="O822" s="0" t="str">
        <f aca="false">TEXT(B822,"YYYY-MM")</f>
        <v>2015-06</v>
      </c>
      <c r="P822" s="18" t="n">
        <f aca="false">IFERROR(N822/K822,0)</f>
        <v>-0.733333333333333</v>
      </c>
      <c r="Q822" s="0" t="str">
        <f aca="false">IF(M822=0,"No Discount",IF(M822&lt;0.2,"Low (1-19%)",IF(M822&lt;0.4,"Medium (20-39%)","High (40%+)")))</f>
        <v>High (40%+)</v>
      </c>
      <c r="R822" s="0" t="str">
        <f aca="false">INDEX('Lookup Tables'!$B$2:$B$5,MATCH(F822,'Lookup Tables'!$A$2:$A$5,0))</f>
        <v>Manager B</v>
      </c>
    </row>
    <row r="823" customFormat="false" ht="15" hidden="false" customHeight="false" outlineLevel="0" collapsed="false">
      <c r="A823" s="0" t="s">
        <v>1156</v>
      </c>
      <c r="B823" s="13" t="n">
        <v>42183</v>
      </c>
      <c r="C823" s="13" t="n">
        <v>42187</v>
      </c>
      <c r="D823" s="14" t="s">
        <v>69</v>
      </c>
      <c r="E823" s="14" t="s">
        <v>53</v>
      </c>
      <c r="F823" s="14" t="s">
        <v>117</v>
      </c>
      <c r="G823" s="14" t="s">
        <v>118</v>
      </c>
      <c r="H823" s="14" t="s">
        <v>65</v>
      </c>
      <c r="I823" s="14" t="s">
        <v>91</v>
      </c>
      <c r="J823" s="14" t="s">
        <v>1160</v>
      </c>
      <c r="K823" s="15" t="n">
        <v>335.52</v>
      </c>
      <c r="L823" s="0" t="n">
        <v>4</v>
      </c>
      <c r="M823" s="16" t="n">
        <v>0.2</v>
      </c>
      <c r="N823" s="17" t="n">
        <v>117.432</v>
      </c>
      <c r="O823" s="0" t="str">
        <f aca="false">TEXT(B823,"YYYY-MM")</f>
        <v>2015-06</v>
      </c>
      <c r="P823" s="18" t="n">
        <f aca="false">IFERROR(N823/K823,0)</f>
        <v>0.35</v>
      </c>
      <c r="Q823" s="0" t="str">
        <f aca="false">IF(M823=0,"No Discount",IF(M823&lt;0.2,"Low (1-19%)",IF(M823&lt;0.4,"Medium (20-39%)","High (40%+)")))</f>
        <v>Medium (20-39%)</v>
      </c>
      <c r="R823" s="0" t="str">
        <f aca="false">INDEX('Lookup Tables'!$B$2:$B$5,MATCH(F823,'Lookup Tables'!$A$2:$A$5,0))</f>
        <v>Manager B</v>
      </c>
    </row>
    <row r="824" customFormat="false" ht="15" hidden="false" customHeight="false" outlineLevel="0" collapsed="false">
      <c r="A824" s="0" t="s">
        <v>1161</v>
      </c>
      <c r="B824" s="13" t="n">
        <v>43271</v>
      </c>
      <c r="C824" s="13" t="n">
        <v>43278</v>
      </c>
      <c r="D824" s="14" t="s">
        <v>69</v>
      </c>
      <c r="E824" s="14" t="s">
        <v>53</v>
      </c>
      <c r="F824" s="14" t="s">
        <v>117</v>
      </c>
      <c r="G824" s="14" t="s">
        <v>391</v>
      </c>
      <c r="H824" s="14" t="s">
        <v>80</v>
      </c>
      <c r="I824" s="14" t="s">
        <v>123</v>
      </c>
      <c r="J824" s="14" t="s">
        <v>1162</v>
      </c>
      <c r="K824" s="15" t="n">
        <v>239.97</v>
      </c>
      <c r="L824" s="0" t="n">
        <v>3</v>
      </c>
      <c r="M824" s="16" t="n">
        <v>0</v>
      </c>
      <c r="N824" s="17" t="n">
        <v>71.991</v>
      </c>
      <c r="O824" s="0" t="str">
        <f aca="false">TEXT(B824,"YYYY-MM")</f>
        <v>2018-06</v>
      </c>
      <c r="P824" s="18" t="n">
        <f aca="false">IFERROR(N824/K824,0)</f>
        <v>0.3</v>
      </c>
      <c r="Q824" s="0" t="str">
        <f aca="false">IF(M824=0,"No Discount",IF(M824&lt;0.2,"Low (1-19%)",IF(M824&lt;0.4,"Medium (20-39%)","High (40%+)")))</f>
        <v>No Discount</v>
      </c>
      <c r="R824" s="0" t="str">
        <f aca="false">INDEX('Lookup Tables'!$B$2:$B$5,MATCH(F824,'Lookup Tables'!$A$2:$A$5,0))</f>
        <v>Manager B</v>
      </c>
    </row>
    <row r="825" customFormat="false" ht="15" hidden="false" customHeight="false" outlineLevel="0" collapsed="false">
      <c r="A825" s="0" t="s">
        <v>1161</v>
      </c>
      <c r="B825" s="13" t="n">
        <v>43271</v>
      </c>
      <c r="C825" s="13" t="n">
        <v>43278</v>
      </c>
      <c r="D825" s="14" t="s">
        <v>69</v>
      </c>
      <c r="E825" s="14" t="s">
        <v>53</v>
      </c>
      <c r="F825" s="14" t="s">
        <v>117</v>
      </c>
      <c r="G825" s="14" t="s">
        <v>391</v>
      </c>
      <c r="H825" s="14" t="s">
        <v>65</v>
      </c>
      <c r="I825" s="14" t="s">
        <v>66</v>
      </c>
      <c r="J825" s="14" t="s">
        <v>1071</v>
      </c>
      <c r="K825" s="15" t="n">
        <v>9.82</v>
      </c>
      <c r="L825" s="0" t="n">
        <v>2</v>
      </c>
      <c r="M825" s="16" t="n">
        <v>0</v>
      </c>
      <c r="N825" s="17" t="n">
        <v>4.8118</v>
      </c>
      <c r="O825" s="0" t="str">
        <f aca="false">TEXT(B825,"YYYY-MM")</f>
        <v>2018-06</v>
      </c>
      <c r="P825" s="18" t="n">
        <f aca="false">IFERROR(N825/K825,0)</f>
        <v>0.49</v>
      </c>
      <c r="Q825" s="0" t="str">
        <f aca="false">IF(M825=0,"No Discount",IF(M825&lt;0.2,"Low (1-19%)",IF(M825&lt;0.4,"Medium (20-39%)","High (40%+)")))</f>
        <v>No Discount</v>
      </c>
      <c r="R825" s="0" t="str">
        <f aca="false">INDEX('Lookup Tables'!$B$2:$B$5,MATCH(F825,'Lookup Tables'!$A$2:$A$5,0))</f>
        <v>Manager B</v>
      </c>
    </row>
    <row r="826" customFormat="false" ht="15" hidden="false" customHeight="false" outlineLevel="0" collapsed="false">
      <c r="A826" s="0" t="s">
        <v>1163</v>
      </c>
      <c r="B826" s="13" t="n">
        <v>42133</v>
      </c>
      <c r="C826" s="13" t="n">
        <v>42139</v>
      </c>
      <c r="D826" s="14" t="s">
        <v>69</v>
      </c>
      <c r="E826" s="14" t="s">
        <v>53</v>
      </c>
      <c r="F826" s="14" t="s">
        <v>63</v>
      </c>
      <c r="G826" s="14" t="s">
        <v>64</v>
      </c>
      <c r="H826" s="14" t="s">
        <v>80</v>
      </c>
      <c r="I826" s="14" t="s">
        <v>123</v>
      </c>
      <c r="J826" s="14" t="s">
        <v>1164</v>
      </c>
      <c r="K826" s="15" t="n">
        <v>67.8</v>
      </c>
      <c r="L826" s="0" t="n">
        <v>4</v>
      </c>
      <c r="M826" s="16" t="n">
        <v>0</v>
      </c>
      <c r="N826" s="17" t="n">
        <v>4.068</v>
      </c>
      <c r="O826" s="0" t="str">
        <f aca="false">TEXT(B826,"YYYY-MM")</f>
        <v>2015-05</v>
      </c>
      <c r="P826" s="18" t="n">
        <f aca="false">IFERROR(N826/K826,0)</f>
        <v>0.06</v>
      </c>
      <c r="Q826" s="0" t="str">
        <f aca="false">IF(M826=0,"No Discount",IF(M826&lt;0.2,"Low (1-19%)",IF(M826&lt;0.4,"Medium (20-39%)","High (40%+)")))</f>
        <v>No Discount</v>
      </c>
      <c r="R826" s="0" t="str">
        <f aca="false">INDEX('Lookup Tables'!$B$2:$B$5,MATCH(F826,'Lookup Tables'!$A$2:$A$5,0))</f>
        <v>Manager D</v>
      </c>
    </row>
    <row r="827" customFormat="false" ht="15" hidden="false" customHeight="false" outlineLevel="0" collapsed="false">
      <c r="A827" s="0" t="s">
        <v>1163</v>
      </c>
      <c r="B827" s="13" t="n">
        <v>42133</v>
      </c>
      <c r="C827" s="13" t="n">
        <v>42139</v>
      </c>
      <c r="D827" s="14" t="s">
        <v>69</v>
      </c>
      <c r="E827" s="14" t="s">
        <v>53</v>
      </c>
      <c r="F827" s="14" t="s">
        <v>63</v>
      </c>
      <c r="G827" s="14" t="s">
        <v>64</v>
      </c>
      <c r="H827" s="14" t="s">
        <v>80</v>
      </c>
      <c r="I827" s="14" t="s">
        <v>123</v>
      </c>
      <c r="J827" s="14" t="s">
        <v>418</v>
      </c>
      <c r="K827" s="15" t="n">
        <v>167.97</v>
      </c>
      <c r="L827" s="0" t="n">
        <v>3</v>
      </c>
      <c r="M827" s="16" t="n">
        <v>0</v>
      </c>
      <c r="N827" s="17" t="n">
        <v>40.3128</v>
      </c>
      <c r="O827" s="0" t="str">
        <f aca="false">TEXT(B827,"YYYY-MM")</f>
        <v>2015-05</v>
      </c>
      <c r="P827" s="18" t="n">
        <f aca="false">IFERROR(N827/K827,0)</f>
        <v>0.24</v>
      </c>
      <c r="Q827" s="0" t="str">
        <f aca="false">IF(M827=0,"No Discount",IF(M827&lt;0.2,"Low (1-19%)",IF(M827&lt;0.4,"Medium (20-39%)","High (40%+)")))</f>
        <v>No Discount</v>
      </c>
      <c r="R827" s="0" t="str">
        <f aca="false">INDEX('Lookup Tables'!$B$2:$B$5,MATCH(F827,'Lookup Tables'!$A$2:$A$5,0))</f>
        <v>Manager D</v>
      </c>
    </row>
    <row r="828" customFormat="false" ht="15" hidden="false" customHeight="false" outlineLevel="0" collapsed="false">
      <c r="A828" s="0" t="s">
        <v>1165</v>
      </c>
      <c r="B828" s="13" t="n">
        <v>43333</v>
      </c>
      <c r="C828" s="13" t="n">
        <v>43340</v>
      </c>
      <c r="D828" s="14" t="s">
        <v>69</v>
      </c>
      <c r="E828" s="14" t="s">
        <v>53</v>
      </c>
      <c r="F828" s="14" t="s">
        <v>98</v>
      </c>
      <c r="G828" s="14" t="s">
        <v>153</v>
      </c>
      <c r="H828" s="14" t="s">
        <v>65</v>
      </c>
      <c r="I828" s="14" t="s">
        <v>171</v>
      </c>
      <c r="J828" s="14" t="s">
        <v>1166</v>
      </c>
      <c r="K828" s="15" t="n">
        <v>35</v>
      </c>
      <c r="L828" s="0" t="n">
        <v>7</v>
      </c>
      <c r="M828" s="16" t="n">
        <v>0</v>
      </c>
      <c r="N828" s="17" t="n">
        <v>16.8</v>
      </c>
      <c r="O828" s="0" t="str">
        <f aca="false">TEXT(B828,"YYYY-MM")</f>
        <v>2018-08</v>
      </c>
      <c r="P828" s="18" t="n">
        <f aca="false">IFERROR(N828/K828,0)</f>
        <v>0.48</v>
      </c>
      <c r="Q828" s="0" t="str">
        <f aca="false">IF(M828=0,"No Discount",IF(M828&lt;0.2,"Low (1-19%)",IF(M828&lt;0.4,"Medium (20-39%)","High (40%+)")))</f>
        <v>No Discount</v>
      </c>
      <c r="R828" s="0" t="str">
        <f aca="false">INDEX('Lookup Tables'!$B$2:$B$5,MATCH(F828,'Lookup Tables'!$A$2:$A$5,0))</f>
        <v>Manager A</v>
      </c>
    </row>
    <row r="829" customFormat="false" ht="15" hidden="false" customHeight="false" outlineLevel="0" collapsed="false">
      <c r="A829" s="0" t="s">
        <v>1165</v>
      </c>
      <c r="B829" s="13" t="n">
        <v>43333</v>
      </c>
      <c r="C829" s="13" t="n">
        <v>43340</v>
      </c>
      <c r="D829" s="14" t="s">
        <v>69</v>
      </c>
      <c r="E829" s="14" t="s">
        <v>53</v>
      </c>
      <c r="F829" s="14" t="s">
        <v>98</v>
      </c>
      <c r="G829" s="14" t="s">
        <v>153</v>
      </c>
      <c r="H829" s="14" t="s">
        <v>65</v>
      </c>
      <c r="I829" s="14" t="s">
        <v>303</v>
      </c>
      <c r="J829" s="14" t="s">
        <v>1167</v>
      </c>
      <c r="K829" s="15" t="n">
        <v>37.24</v>
      </c>
      <c r="L829" s="0" t="n">
        <v>4</v>
      </c>
      <c r="M829" s="16" t="n">
        <v>0</v>
      </c>
      <c r="N829" s="17" t="n">
        <v>10.7996</v>
      </c>
      <c r="O829" s="0" t="str">
        <f aca="false">TEXT(B829,"YYYY-MM")</f>
        <v>2018-08</v>
      </c>
      <c r="P829" s="18" t="n">
        <f aca="false">IFERROR(N829/K829,0)</f>
        <v>0.29</v>
      </c>
      <c r="Q829" s="0" t="str">
        <f aca="false">IF(M829=0,"No Discount",IF(M829&lt;0.2,"Low (1-19%)",IF(M829&lt;0.4,"Medium (20-39%)","High (40%+)")))</f>
        <v>No Discount</v>
      </c>
      <c r="R829" s="0" t="str">
        <f aca="false">INDEX('Lookup Tables'!$B$2:$B$5,MATCH(F829,'Lookup Tables'!$A$2:$A$5,0))</f>
        <v>Manager A</v>
      </c>
    </row>
    <row r="830" customFormat="false" ht="15" hidden="false" customHeight="false" outlineLevel="0" collapsed="false">
      <c r="A830" s="0" t="s">
        <v>1165</v>
      </c>
      <c r="B830" s="13" t="n">
        <v>43333</v>
      </c>
      <c r="C830" s="13" t="n">
        <v>43340</v>
      </c>
      <c r="D830" s="14" t="s">
        <v>69</v>
      </c>
      <c r="E830" s="14" t="s">
        <v>53</v>
      </c>
      <c r="F830" s="14" t="s">
        <v>98</v>
      </c>
      <c r="G830" s="14" t="s">
        <v>153</v>
      </c>
      <c r="H830" s="14" t="s">
        <v>65</v>
      </c>
      <c r="I830" s="14" t="s">
        <v>129</v>
      </c>
      <c r="J830" s="14" t="s">
        <v>1168</v>
      </c>
      <c r="K830" s="15" t="n">
        <v>15.28</v>
      </c>
      <c r="L830" s="0" t="n">
        <v>2</v>
      </c>
      <c r="M830" s="16" t="n">
        <v>0</v>
      </c>
      <c r="N830" s="17" t="n">
        <v>7.4872</v>
      </c>
      <c r="O830" s="0" t="str">
        <f aca="false">TEXT(B830,"YYYY-MM")</f>
        <v>2018-08</v>
      </c>
      <c r="P830" s="18" t="n">
        <f aca="false">IFERROR(N830/K830,0)</f>
        <v>0.49</v>
      </c>
      <c r="Q830" s="0" t="str">
        <f aca="false">IF(M830=0,"No Discount",IF(M830&lt;0.2,"Low (1-19%)",IF(M830&lt;0.4,"Medium (20-39%)","High (40%+)")))</f>
        <v>No Discount</v>
      </c>
      <c r="R830" s="0" t="str">
        <f aca="false">INDEX('Lookup Tables'!$B$2:$B$5,MATCH(F830,'Lookup Tables'!$A$2:$A$5,0))</f>
        <v>Manager A</v>
      </c>
    </row>
    <row r="831" customFormat="false" ht="15" hidden="false" customHeight="false" outlineLevel="0" collapsed="false">
      <c r="A831" s="0" t="s">
        <v>1169</v>
      </c>
      <c r="B831" s="13" t="n">
        <v>43267</v>
      </c>
      <c r="C831" s="13" t="n">
        <v>43272</v>
      </c>
      <c r="D831" s="14" t="s">
        <v>52</v>
      </c>
      <c r="E831" s="14" t="s">
        <v>53</v>
      </c>
      <c r="F831" s="14" t="s">
        <v>54</v>
      </c>
      <c r="G831" s="14" t="s">
        <v>55</v>
      </c>
      <c r="H831" s="14" t="s">
        <v>56</v>
      </c>
      <c r="I831" s="14" t="s">
        <v>59</v>
      </c>
      <c r="J831" s="14" t="s">
        <v>1170</v>
      </c>
      <c r="K831" s="15" t="n">
        <v>301.96</v>
      </c>
      <c r="L831" s="0" t="n">
        <v>2</v>
      </c>
      <c r="M831" s="16" t="n">
        <v>0</v>
      </c>
      <c r="N831" s="17" t="n">
        <v>90.588</v>
      </c>
      <c r="O831" s="0" t="str">
        <f aca="false">TEXT(B831,"YYYY-MM")</f>
        <v>2018-06</v>
      </c>
      <c r="P831" s="18" t="n">
        <f aca="false">IFERROR(N831/K831,0)</f>
        <v>0.3</v>
      </c>
      <c r="Q831" s="0" t="str">
        <f aca="false">IF(M831=0,"No Discount",IF(M831&lt;0.2,"Low (1-19%)",IF(M831&lt;0.4,"Medium (20-39%)","High (40%+)")))</f>
        <v>No Discount</v>
      </c>
      <c r="R831" s="0" t="str">
        <f aca="false">INDEX('Lookup Tables'!$B$2:$B$5,MATCH(F831,'Lookup Tables'!$A$2:$A$5,0))</f>
        <v>Manager C</v>
      </c>
    </row>
    <row r="832" customFormat="false" ht="15" hidden="false" customHeight="false" outlineLevel="0" collapsed="false">
      <c r="A832" s="0" t="s">
        <v>1169</v>
      </c>
      <c r="B832" s="13" t="n">
        <v>43267</v>
      </c>
      <c r="C832" s="13" t="n">
        <v>43272</v>
      </c>
      <c r="D832" s="14" t="s">
        <v>52</v>
      </c>
      <c r="E832" s="14" t="s">
        <v>53</v>
      </c>
      <c r="F832" s="14" t="s">
        <v>54</v>
      </c>
      <c r="G832" s="14" t="s">
        <v>55</v>
      </c>
      <c r="H832" s="14" t="s">
        <v>65</v>
      </c>
      <c r="I832" s="14" t="s">
        <v>85</v>
      </c>
      <c r="J832" s="14" t="s">
        <v>1171</v>
      </c>
      <c r="K832" s="15" t="n">
        <v>180.66</v>
      </c>
      <c r="L832" s="0" t="n">
        <v>3</v>
      </c>
      <c r="M832" s="16" t="n">
        <v>0</v>
      </c>
      <c r="N832" s="17" t="n">
        <v>50.5848</v>
      </c>
      <c r="O832" s="0" t="str">
        <f aca="false">TEXT(B832,"YYYY-MM")</f>
        <v>2018-06</v>
      </c>
      <c r="P832" s="18" t="n">
        <f aca="false">IFERROR(N832/K832,0)</f>
        <v>0.28</v>
      </c>
      <c r="Q832" s="0" t="str">
        <f aca="false">IF(M832=0,"No Discount",IF(M832&lt;0.2,"Low (1-19%)",IF(M832&lt;0.4,"Medium (20-39%)","High (40%+)")))</f>
        <v>No Discount</v>
      </c>
      <c r="R832" s="0" t="str">
        <f aca="false">INDEX('Lookup Tables'!$B$2:$B$5,MATCH(F832,'Lookup Tables'!$A$2:$A$5,0))</f>
        <v>Manager C</v>
      </c>
    </row>
    <row r="833" customFormat="false" ht="15" hidden="false" customHeight="false" outlineLevel="0" collapsed="false">
      <c r="A833" s="0" t="s">
        <v>1169</v>
      </c>
      <c r="B833" s="13" t="n">
        <v>43267</v>
      </c>
      <c r="C833" s="13" t="n">
        <v>43272</v>
      </c>
      <c r="D833" s="14" t="s">
        <v>52</v>
      </c>
      <c r="E833" s="14" t="s">
        <v>53</v>
      </c>
      <c r="F833" s="14" t="s">
        <v>54</v>
      </c>
      <c r="G833" s="14" t="s">
        <v>55</v>
      </c>
      <c r="H833" s="14" t="s">
        <v>80</v>
      </c>
      <c r="I833" s="14" t="s">
        <v>81</v>
      </c>
      <c r="J833" s="14" t="s">
        <v>1172</v>
      </c>
      <c r="K833" s="15" t="n">
        <v>191.98</v>
      </c>
      <c r="L833" s="0" t="n">
        <v>2</v>
      </c>
      <c r="M833" s="16" t="n">
        <v>0</v>
      </c>
      <c r="N833" s="17" t="n">
        <v>51.8346</v>
      </c>
      <c r="O833" s="0" t="str">
        <f aca="false">TEXT(B833,"YYYY-MM")</f>
        <v>2018-06</v>
      </c>
      <c r="P833" s="18" t="n">
        <f aca="false">IFERROR(N833/K833,0)</f>
        <v>0.27</v>
      </c>
      <c r="Q833" s="0" t="str">
        <f aca="false">IF(M833=0,"No Discount",IF(M833&lt;0.2,"Low (1-19%)",IF(M833&lt;0.4,"Medium (20-39%)","High (40%+)")))</f>
        <v>No Discount</v>
      </c>
      <c r="R833" s="0" t="str">
        <f aca="false">INDEX('Lookup Tables'!$B$2:$B$5,MATCH(F833,'Lookup Tables'!$A$2:$A$5,0))</f>
        <v>Manager C</v>
      </c>
    </row>
    <row r="834" customFormat="false" ht="15" hidden="false" customHeight="false" outlineLevel="0" collapsed="false">
      <c r="A834" s="0" t="s">
        <v>1169</v>
      </c>
      <c r="B834" s="13" t="n">
        <v>43267</v>
      </c>
      <c r="C834" s="13" t="n">
        <v>43272</v>
      </c>
      <c r="D834" s="14" t="s">
        <v>52</v>
      </c>
      <c r="E834" s="14" t="s">
        <v>53</v>
      </c>
      <c r="F834" s="14" t="s">
        <v>54</v>
      </c>
      <c r="G834" s="14" t="s">
        <v>55</v>
      </c>
      <c r="H834" s="14" t="s">
        <v>80</v>
      </c>
      <c r="I834" s="14" t="s">
        <v>81</v>
      </c>
      <c r="J834" s="14" t="s">
        <v>1173</v>
      </c>
      <c r="K834" s="15" t="n">
        <v>65.99</v>
      </c>
      <c r="L834" s="0" t="n">
        <v>1</v>
      </c>
      <c r="M834" s="16" t="n">
        <v>0</v>
      </c>
      <c r="N834" s="17" t="n">
        <v>17.1574</v>
      </c>
      <c r="O834" s="0" t="str">
        <f aca="false">TEXT(B834,"YYYY-MM")</f>
        <v>2018-06</v>
      </c>
      <c r="P834" s="18" t="n">
        <f aca="false">IFERROR(N834/K834,0)</f>
        <v>0.26</v>
      </c>
      <c r="Q834" s="0" t="str">
        <f aca="false">IF(M834=0,"No Discount",IF(M834&lt;0.2,"Low (1-19%)",IF(M834&lt;0.4,"Medium (20-39%)","High (40%+)")))</f>
        <v>No Discount</v>
      </c>
      <c r="R834" s="0" t="str">
        <f aca="false">INDEX('Lookup Tables'!$B$2:$B$5,MATCH(F834,'Lookup Tables'!$A$2:$A$5,0))</f>
        <v>Manager C</v>
      </c>
    </row>
    <row r="835" customFormat="false" ht="15" hidden="false" customHeight="false" outlineLevel="0" collapsed="false">
      <c r="A835" s="0" t="s">
        <v>1174</v>
      </c>
      <c r="B835" s="13" t="n">
        <v>42939</v>
      </c>
      <c r="C835" s="13" t="n">
        <v>42943</v>
      </c>
      <c r="D835" s="14" t="s">
        <v>69</v>
      </c>
      <c r="E835" s="14" t="s">
        <v>62</v>
      </c>
      <c r="F835" s="14" t="s">
        <v>54</v>
      </c>
      <c r="G835" s="14" t="s">
        <v>70</v>
      </c>
      <c r="H835" s="14" t="s">
        <v>65</v>
      </c>
      <c r="I835" s="14" t="s">
        <v>78</v>
      </c>
      <c r="J835" s="14" t="s">
        <v>1175</v>
      </c>
      <c r="K835" s="15" t="n">
        <v>35.216</v>
      </c>
      <c r="L835" s="0" t="n">
        <v>2</v>
      </c>
      <c r="M835" s="16" t="n">
        <v>0.2</v>
      </c>
      <c r="N835" s="17" t="n">
        <v>2.6412</v>
      </c>
      <c r="O835" s="0" t="str">
        <f aca="false">TEXT(B835,"YYYY-MM")</f>
        <v>2017-07</v>
      </c>
      <c r="P835" s="18" t="n">
        <f aca="false">IFERROR(N835/K835,0)</f>
        <v>0.075</v>
      </c>
      <c r="Q835" s="0" t="str">
        <f aca="false">IF(M835=0,"No Discount",IF(M835&lt;0.2,"Low (1-19%)",IF(M835&lt;0.4,"Medium (20-39%)","High (40%+)")))</f>
        <v>Medium (20-39%)</v>
      </c>
      <c r="R835" s="0" t="str">
        <f aca="false">INDEX('Lookup Tables'!$B$2:$B$5,MATCH(F835,'Lookup Tables'!$A$2:$A$5,0))</f>
        <v>Manager C</v>
      </c>
    </row>
    <row r="836" customFormat="false" ht="15" hidden="false" customHeight="false" outlineLevel="0" collapsed="false">
      <c r="A836" s="0" t="s">
        <v>1174</v>
      </c>
      <c r="B836" s="13" t="n">
        <v>42939</v>
      </c>
      <c r="C836" s="13" t="n">
        <v>42943</v>
      </c>
      <c r="D836" s="14" t="s">
        <v>69</v>
      </c>
      <c r="E836" s="14" t="s">
        <v>62</v>
      </c>
      <c r="F836" s="14" t="s">
        <v>54</v>
      </c>
      <c r="G836" s="14" t="s">
        <v>70</v>
      </c>
      <c r="H836" s="14" t="s">
        <v>65</v>
      </c>
      <c r="I836" s="14" t="s">
        <v>85</v>
      </c>
      <c r="J836" s="14" t="s">
        <v>1176</v>
      </c>
      <c r="K836" s="15" t="n">
        <v>23.696</v>
      </c>
      <c r="L836" s="0" t="n">
        <v>2</v>
      </c>
      <c r="M836" s="16" t="n">
        <v>0.2</v>
      </c>
      <c r="N836" s="17" t="n">
        <v>6.5164</v>
      </c>
      <c r="O836" s="0" t="str">
        <f aca="false">TEXT(B836,"YYYY-MM")</f>
        <v>2017-07</v>
      </c>
      <c r="P836" s="18" t="n">
        <f aca="false">IFERROR(N836/K836,0)</f>
        <v>0.275</v>
      </c>
      <c r="Q836" s="0" t="str">
        <f aca="false">IF(M836=0,"No Discount",IF(M836&lt;0.2,"Low (1-19%)",IF(M836&lt;0.4,"Medium (20-39%)","High (40%+)")))</f>
        <v>Medium (20-39%)</v>
      </c>
      <c r="R836" s="0" t="str">
        <f aca="false">INDEX('Lookup Tables'!$B$2:$B$5,MATCH(F836,'Lookup Tables'!$A$2:$A$5,0))</f>
        <v>Manager C</v>
      </c>
    </row>
    <row r="837" customFormat="false" ht="15" hidden="false" customHeight="false" outlineLevel="0" collapsed="false">
      <c r="A837" s="0" t="s">
        <v>1174</v>
      </c>
      <c r="B837" s="13" t="n">
        <v>42939</v>
      </c>
      <c r="C837" s="13" t="n">
        <v>42943</v>
      </c>
      <c r="D837" s="14" t="s">
        <v>69</v>
      </c>
      <c r="E837" s="14" t="s">
        <v>62</v>
      </c>
      <c r="F837" s="14" t="s">
        <v>54</v>
      </c>
      <c r="G837" s="14" t="s">
        <v>70</v>
      </c>
      <c r="H837" s="14" t="s">
        <v>80</v>
      </c>
      <c r="I837" s="14" t="s">
        <v>345</v>
      </c>
      <c r="J837" s="14" t="s">
        <v>1177</v>
      </c>
      <c r="K837" s="15" t="n">
        <v>265.475</v>
      </c>
      <c r="L837" s="0" t="n">
        <v>1</v>
      </c>
      <c r="M837" s="16" t="n">
        <v>0.5</v>
      </c>
      <c r="N837" s="17" t="n">
        <v>-111.4995</v>
      </c>
      <c r="O837" s="0" t="str">
        <f aca="false">TEXT(B837,"YYYY-MM")</f>
        <v>2017-07</v>
      </c>
      <c r="P837" s="18" t="n">
        <f aca="false">IFERROR(N837/K837,0)</f>
        <v>-0.42</v>
      </c>
      <c r="Q837" s="0" t="str">
        <f aca="false">IF(M837=0,"No Discount",IF(M837&lt;0.2,"Low (1-19%)",IF(M837&lt;0.4,"Medium (20-39%)","High (40%+)")))</f>
        <v>High (40%+)</v>
      </c>
      <c r="R837" s="0" t="str">
        <f aca="false">INDEX('Lookup Tables'!$B$2:$B$5,MATCH(F837,'Lookup Tables'!$A$2:$A$5,0))</f>
        <v>Manager C</v>
      </c>
    </row>
    <row r="838" customFormat="false" ht="15" hidden="false" customHeight="false" outlineLevel="0" collapsed="false">
      <c r="A838" s="0" t="s">
        <v>1178</v>
      </c>
      <c r="B838" s="13" t="n">
        <v>42255</v>
      </c>
      <c r="C838" s="13" t="n">
        <v>42260</v>
      </c>
      <c r="D838" s="14" t="s">
        <v>52</v>
      </c>
      <c r="E838" s="14" t="s">
        <v>53</v>
      </c>
      <c r="F838" s="14" t="s">
        <v>98</v>
      </c>
      <c r="G838" s="14" t="s">
        <v>99</v>
      </c>
      <c r="H838" s="14" t="s">
        <v>65</v>
      </c>
      <c r="I838" s="14" t="s">
        <v>83</v>
      </c>
      <c r="J838" s="14" t="s">
        <v>1179</v>
      </c>
      <c r="K838" s="15" t="n">
        <v>51.184</v>
      </c>
      <c r="L838" s="0" t="n">
        <v>4</v>
      </c>
      <c r="M838" s="16" t="n">
        <v>0.8</v>
      </c>
      <c r="N838" s="17" t="n">
        <v>-79.3352</v>
      </c>
      <c r="O838" s="0" t="str">
        <f aca="false">TEXT(B838,"YYYY-MM")</f>
        <v>2015-09</v>
      </c>
      <c r="P838" s="18" t="n">
        <f aca="false">IFERROR(N838/K838,0)</f>
        <v>-1.55</v>
      </c>
      <c r="Q838" s="0" t="str">
        <f aca="false">IF(M838=0,"No Discount",IF(M838&lt;0.2,"Low (1-19%)",IF(M838&lt;0.4,"Medium (20-39%)","High (40%+)")))</f>
        <v>High (40%+)</v>
      </c>
      <c r="R838" s="0" t="str">
        <f aca="false">INDEX('Lookup Tables'!$B$2:$B$5,MATCH(F838,'Lookup Tables'!$A$2:$A$5,0))</f>
        <v>Manager A</v>
      </c>
    </row>
    <row r="839" customFormat="false" ht="15" hidden="false" customHeight="false" outlineLevel="0" collapsed="false">
      <c r="A839" s="0" t="s">
        <v>1180</v>
      </c>
      <c r="B839" s="13" t="n">
        <v>43408</v>
      </c>
      <c r="C839" s="13" t="n">
        <v>43415</v>
      </c>
      <c r="D839" s="14" t="s">
        <v>69</v>
      </c>
      <c r="E839" s="14" t="s">
        <v>97</v>
      </c>
      <c r="F839" s="14" t="s">
        <v>54</v>
      </c>
      <c r="G839" s="14" t="s">
        <v>200</v>
      </c>
      <c r="H839" s="14" t="s">
        <v>65</v>
      </c>
      <c r="I839" s="14" t="s">
        <v>91</v>
      </c>
      <c r="J839" s="14" t="s">
        <v>1181</v>
      </c>
      <c r="K839" s="15" t="n">
        <v>9.664</v>
      </c>
      <c r="L839" s="0" t="n">
        <v>2</v>
      </c>
      <c r="M839" s="16" t="n">
        <v>0.2</v>
      </c>
      <c r="N839" s="17" t="n">
        <v>3.2616</v>
      </c>
      <c r="O839" s="0" t="str">
        <f aca="false">TEXT(B839,"YYYY-MM")</f>
        <v>2018-11</v>
      </c>
      <c r="P839" s="18" t="n">
        <f aca="false">IFERROR(N839/K839,0)</f>
        <v>0.3375</v>
      </c>
      <c r="Q839" s="0" t="str">
        <f aca="false">IF(M839=0,"No Discount",IF(M839&lt;0.2,"Low (1-19%)",IF(M839&lt;0.4,"Medium (20-39%)","High (40%+)")))</f>
        <v>Medium (20-39%)</v>
      </c>
      <c r="R839" s="0" t="str">
        <f aca="false">INDEX('Lookup Tables'!$B$2:$B$5,MATCH(F839,'Lookup Tables'!$A$2:$A$5,0))</f>
        <v>Manager C</v>
      </c>
    </row>
    <row r="840" customFormat="false" ht="15" hidden="false" customHeight="false" outlineLevel="0" collapsed="false">
      <c r="A840" s="0" t="s">
        <v>1182</v>
      </c>
      <c r="B840" s="13" t="n">
        <v>42801</v>
      </c>
      <c r="C840" s="13" t="n">
        <v>42806</v>
      </c>
      <c r="D840" s="14" t="s">
        <v>69</v>
      </c>
      <c r="E840" s="14" t="s">
        <v>62</v>
      </c>
      <c r="F840" s="14" t="s">
        <v>98</v>
      </c>
      <c r="G840" s="14" t="s">
        <v>99</v>
      </c>
      <c r="H840" s="14" t="s">
        <v>80</v>
      </c>
      <c r="I840" s="14" t="s">
        <v>81</v>
      </c>
      <c r="J840" s="14" t="s">
        <v>728</v>
      </c>
      <c r="K840" s="15" t="n">
        <v>21.072</v>
      </c>
      <c r="L840" s="0" t="n">
        <v>3</v>
      </c>
      <c r="M840" s="16" t="n">
        <v>0.2</v>
      </c>
      <c r="N840" s="17" t="n">
        <v>1.5804</v>
      </c>
      <c r="O840" s="0" t="str">
        <f aca="false">TEXT(B840,"YYYY-MM")</f>
        <v>2017-03</v>
      </c>
      <c r="P840" s="18" t="n">
        <f aca="false">IFERROR(N840/K840,0)</f>
        <v>0.075</v>
      </c>
      <c r="Q840" s="0" t="str">
        <f aca="false">IF(M840=0,"No Discount",IF(M840&lt;0.2,"Low (1-19%)",IF(M840&lt;0.4,"Medium (20-39%)","High (40%+)")))</f>
        <v>Medium (20-39%)</v>
      </c>
      <c r="R840" s="0" t="str">
        <f aca="false">INDEX('Lookup Tables'!$B$2:$B$5,MATCH(F840,'Lookup Tables'!$A$2:$A$5,0))</f>
        <v>Manager A</v>
      </c>
    </row>
    <row r="841" customFormat="false" ht="15" hidden="false" customHeight="false" outlineLevel="0" collapsed="false">
      <c r="A841" s="0" t="s">
        <v>1183</v>
      </c>
      <c r="B841" s="13" t="n">
        <v>42694</v>
      </c>
      <c r="C841" s="13" t="n">
        <v>42699</v>
      </c>
      <c r="D841" s="14" t="s">
        <v>69</v>
      </c>
      <c r="E841" s="14" t="s">
        <v>62</v>
      </c>
      <c r="F841" s="14" t="s">
        <v>117</v>
      </c>
      <c r="G841" s="14" t="s">
        <v>170</v>
      </c>
      <c r="H841" s="14" t="s">
        <v>65</v>
      </c>
      <c r="I841" s="14" t="s">
        <v>78</v>
      </c>
      <c r="J841" s="14" t="s">
        <v>1107</v>
      </c>
      <c r="K841" s="15" t="n">
        <v>60.45</v>
      </c>
      <c r="L841" s="0" t="n">
        <v>3</v>
      </c>
      <c r="M841" s="16" t="n">
        <v>0</v>
      </c>
      <c r="N841" s="17" t="n">
        <v>16.3215</v>
      </c>
      <c r="O841" s="0" t="str">
        <f aca="false">TEXT(B841,"YYYY-MM")</f>
        <v>2016-11</v>
      </c>
      <c r="P841" s="18" t="n">
        <f aca="false">IFERROR(N841/K841,0)</f>
        <v>0.27</v>
      </c>
      <c r="Q841" s="0" t="str">
        <f aca="false">IF(M841=0,"No Discount",IF(M841&lt;0.2,"Low (1-19%)",IF(M841&lt;0.4,"Medium (20-39%)","High (40%+)")))</f>
        <v>No Discount</v>
      </c>
      <c r="R841" s="0" t="str">
        <f aca="false">INDEX('Lookup Tables'!$B$2:$B$5,MATCH(F841,'Lookup Tables'!$A$2:$A$5,0))</f>
        <v>Manager B</v>
      </c>
    </row>
    <row r="842" customFormat="false" ht="15" hidden="false" customHeight="false" outlineLevel="0" collapsed="false">
      <c r="A842" s="0" t="s">
        <v>1183</v>
      </c>
      <c r="B842" s="13" t="n">
        <v>42694</v>
      </c>
      <c r="C842" s="13" t="n">
        <v>42699</v>
      </c>
      <c r="D842" s="14" t="s">
        <v>69</v>
      </c>
      <c r="E842" s="14" t="s">
        <v>62</v>
      </c>
      <c r="F842" s="14" t="s">
        <v>117</v>
      </c>
      <c r="G842" s="14" t="s">
        <v>170</v>
      </c>
      <c r="H842" s="14" t="s">
        <v>65</v>
      </c>
      <c r="I842" s="14" t="s">
        <v>78</v>
      </c>
      <c r="J842" s="14" t="s">
        <v>1184</v>
      </c>
      <c r="K842" s="15" t="n">
        <v>11.52</v>
      </c>
      <c r="L842" s="0" t="n">
        <v>4</v>
      </c>
      <c r="M842" s="16" t="n">
        <v>0</v>
      </c>
      <c r="N842" s="17" t="n">
        <v>3.3408</v>
      </c>
      <c r="O842" s="0" t="str">
        <f aca="false">TEXT(B842,"YYYY-MM")</f>
        <v>2016-11</v>
      </c>
      <c r="P842" s="18" t="n">
        <f aca="false">IFERROR(N842/K842,0)</f>
        <v>0.29</v>
      </c>
      <c r="Q842" s="0" t="str">
        <f aca="false">IF(M842=0,"No Discount",IF(M842&lt;0.2,"Low (1-19%)",IF(M842&lt;0.4,"Medium (20-39%)","High (40%+)")))</f>
        <v>No Discount</v>
      </c>
      <c r="R842" s="0" t="str">
        <f aca="false">INDEX('Lookup Tables'!$B$2:$B$5,MATCH(F842,'Lookup Tables'!$A$2:$A$5,0))</f>
        <v>Manager B</v>
      </c>
    </row>
    <row r="843" customFormat="false" ht="15" hidden="false" customHeight="false" outlineLevel="0" collapsed="false">
      <c r="A843" s="0" t="s">
        <v>1183</v>
      </c>
      <c r="B843" s="13" t="n">
        <v>42694</v>
      </c>
      <c r="C843" s="13" t="n">
        <v>42699</v>
      </c>
      <c r="D843" s="14" t="s">
        <v>69</v>
      </c>
      <c r="E843" s="14" t="s">
        <v>62</v>
      </c>
      <c r="F843" s="14" t="s">
        <v>117</v>
      </c>
      <c r="G843" s="14" t="s">
        <v>170</v>
      </c>
      <c r="H843" s="14" t="s">
        <v>56</v>
      </c>
      <c r="I843" s="14" t="s">
        <v>57</v>
      </c>
      <c r="J843" s="14" t="s">
        <v>1185</v>
      </c>
      <c r="K843" s="15" t="n">
        <v>186.048</v>
      </c>
      <c r="L843" s="0" t="n">
        <v>4</v>
      </c>
      <c r="M843" s="16" t="n">
        <v>0.2</v>
      </c>
      <c r="N843" s="17" t="n">
        <v>9.3024</v>
      </c>
      <c r="O843" s="0" t="str">
        <f aca="false">TEXT(B843,"YYYY-MM")</f>
        <v>2016-11</v>
      </c>
      <c r="P843" s="18" t="n">
        <f aca="false">IFERROR(N843/K843,0)</f>
        <v>0.05</v>
      </c>
      <c r="Q843" s="0" t="str">
        <f aca="false">IF(M843=0,"No Discount",IF(M843&lt;0.2,"Low (1-19%)",IF(M843&lt;0.4,"Medium (20-39%)","High (40%+)")))</f>
        <v>Medium (20-39%)</v>
      </c>
      <c r="R843" s="0" t="str">
        <f aca="false">INDEX('Lookup Tables'!$B$2:$B$5,MATCH(F843,'Lookup Tables'!$A$2:$A$5,0))</f>
        <v>Manager B</v>
      </c>
    </row>
    <row r="844" customFormat="false" ht="15" hidden="false" customHeight="false" outlineLevel="0" collapsed="false">
      <c r="A844" s="0" t="s">
        <v>1186</v>
      </c>
      <c r="B844" s="13" t="n">
        <v>43046</v>
      </c>
      <c r="C844" s="13" t="n">
        <v>43048</v>
      </c>
      <c r="D844" s="14" t="s">
        <v>137</v>
      </c>
      <c r="E844" s="14" t="s">
        <v>62</v>
      </c>
      <c r="F844" s="14" t="s">
        <v>63</v>
      </c>
      <c r="G844" s="14" t="s">
        <v>64</v>
      </c>
      <c r="H844" s="14" t="s">
        <v>65</v>
      </c>
      <c r="I844" s="14" t="s">
        <v>83</v>
      </c>
      <c r="J844" s="14" t="s">
        <v>1187</v>
      </c>
      <c r="K844" s="15" t="n">
        <v>37.44</v>
      </c>
      <c r="L844" s="0" t="n">
        <v>4</v>
      </c>
      <c r="M844" s="16" t="n">
        <v>0.2</v>
      </c>
      <c r="N844" s="17" t="n">
        <v>11.7</v>
      </c>
      <c r="O844" s="0" t="str">
        <f aca="false">TEXT(B844,"YYYY-MM")</f>
        <v>2017-11</v>
      </c>
      <c r="P844" s="18" t="n">
        <f aca="false">IFERROR(N844/K844,0)</f>
        <v>0.3125</v>
      </c>
      <c r="Q844" s="0" t="str">
        <f aca="false">IF(M844=0,"No Discount",IF(M844&lt;0.2,"Low (1-19%)",IF(M844&lt;0.4,"Medium (20-39%)","High (40%+)")))</f>
        <v>Medium (20-39%)</v>
      </c>
      <c r="R844" s="0" t="str">
        <f aca="false">INDEX('Lookup Tables'!$B$2:$B$5,MATCH(F844,'Lookup Tables'!$A$2:$A$5,0))</f>
        <v>Manager D</v>
      </c>
    </row>
    <row r="845" customFormat="false" ht="15" hidden="false" customHeight="false" outlineLevel="0" collapsed="false">
      <c r="A845" s="0" t="s">
        <v>1186</v>
      </c>
      <c r="B845" s="13" t="n">
        <v>43046</v>
      </c>
      <c r="C845" s="13" t="n">
        <v>43048</v>
      </c>
      <c r="D845" s="14" t="s">
        <v>137</v>
      </c>
      <c r="E845" s="14" t="s">
        <v>62</v>
      </c>
      <c r="F845" s="14" t="s">
        <v>63</v>
      </c>
      <c r="G845" s="14" t="s">
        <v>64</v>
      </c>
      <c r="H845" s="14" t="s">
        <v>65</v>
      </c>
      <c r="I845" s="14" t="s">
        <v>83</v>
      </c>
      <c r="J845" s="14" t="s">
        <v>1188</v>
      </c>
      <c r="K845" s="15" t="n">
        <v>26.976</v>
      </c>
      <c r="L845" s="0" t="n">
        <v>4</v>
      </c>
      <c r="M845" s="16" t="n">
        <v>0.2</v>
      </c>
      <c r="N845" s="17" t="n">
        <v>8.7672</v>
      </c>
      <c r="O845" s="0" t="str">
        <f aca="false">TEXT(B845,"YYYY-MM")</f>
        <v>2017-11</v>
      </c>
      <c r="P845" s="18" t="n">
        <f aca="false">IFERROR(N845/K845,0)</f>
        <v>0.325</v>
      </c>
      <c r="Q845" s="0" t="str">
        <f aca="false">IF(M845=0,"No Discount",IF(M845&lt;0.2,"Low (1-19%)",IF(M845&lt;0.4,"Medium (20-39%)","High (40%+)")))</f>
        <v>Medium (20-39%)</v>
      </c>
      <c r="R845" s="0" t="str">
        <f aca="false">INDEX('Lookup Tables'!$B$2:$B$5,MATCH(F845,'Lookup Tables'!$A$2:$A$5,0))</f>
        <v>Manager D</v>
      </c>
    </row>
    <row r="846" customFormat="false" ht="15" hidden="false" customHeight="false" outlineLevel="0" collapsed="false">
      <c r="A846" s="0" t="s">
        <v>1186</v>
      </c>
      <c r="B846" s="13" t="n">
        <v>43046</v>
      </c>
      <c r="C846" s="13" t="n">
        <v>43048</v>
      </c>
      <c r="D846" s="14" t="s">
        <v>137</v>
      </c>
      <c r="E846" s="14" t="s">
        <v>62</v>
      </c>
      <c r="F846" s="14" t="s">
        <v>63</v>
      </c>
      <c r="G846" s="14" t="s">
        <v>64</v>
      </c>
      <c r="H846" s="14" t="s">
        <v>65</v>
      </c>
      <c r="I846" s="14" t="s">
        <v>303</v>
      </c>
      <c r="J846" s="14" t="s">
        <v>1189</v>
      </c>
      <c r="K846" s="15" t="n">
        <v>11.36</v>
      </c>
      <c r="L846" s="0" t="n">
        <v>2</v>
      </c>
      <c r="M846" s="16" t="n">
        <v>0</v>
      </c>
      <c r="N846" s="17" t="n">
        <v>3.2944</v>
      </c>
      <c r="O846" s="0" t="str">
        <f aca="false">TEXT(B846,"YYYY-MM")</f>
        <v>2017-11</v>
      </c>
      <c r="P846" s="18" t="n">
        <f aca="false">IFERROR(N846/K846,0)</f>
        <v>0.29</v>
      </c>
      <c r="Q846" s="0" t="str">
        <f aca="false">IF(M846=0,"No Discount",IF(M846&lt;0.2,"Low (1-19%)",IF(M846&lt;0.4,"Medium (20-39%)","High (40%+)")))</f>
        <v>No Discount</v>
      </c>
      <c r="R846" s="0" t="str">
        <f aca="false">INDEX('Lookup Tables'!$B$2:$B$5,MATCH(F846,'Lookup Tables'!$A$2:$A$5,0))</f>
        <v>Manager D</v>
      </c>
    </row>
    <row r="847" customFormat="false" ht="15" hidden="false" customHeight="false" outlineLevel="0" collapsed="false">
      <c r="A847" s="0" t="s">
        <v>1186</v>
      </c>
      <c r="B847" s="13" t="n">
        <v>43046</v>
      </c>
      <c r="C847" s="13" t="n">
        <v>43048</v>
      </c>
      <c r="D847" s="14" t="s">
        <v>137</v>
      </c>
      <c r="E847" s="14" t="s">
        <v>62</v>
      </c>
      <c r="F847" s="14" t="s">
        <v>63</v>
      </c>
      <c r="G847" s="14" t="s">
        <v>64</v>
      </c>
      <c r="H847" s="14" t="s">
        <v>65</v>
      </c>
      <c r="I847" s="14" t="s">
        <v>66</v>
      </c>
      <c r="J847" s="14" t="s">
        <v>1190</v>
      </c>
      <c r="K847" s="15" t="n">
        <v>14.62</v>
      </c>
      <c r="L847" s="0" t="n">
        <v>2</v>
      </c>
      <c r="M847" s="16" t="n">
        <v>0</v>
      </c>
      <c r="N847" s="17" t="n">
        <v>6.8714</v>
      </c>
      <c r="O847" s="0" t="str">
        <f aca="false">TEXT(B847,"YYYY-MM")</f>
        <v>2017-11</v>
      </c>
      <c r="P847" s="18" t="n">
        <f aca="false">IFERROR(N847/K847,0)</f>
        <v>0.47</v>
      </c>
      <c r="Q847" s="0" t="str">
        <f aca="false">IF(M847=0,"No Discount",IF(M847&lt;0.2,"Low (1-19%)",IF(M847&lt;0.4,"Medium (20-39%)","High (40%+)")))</f>
        <v>No Discount</v>
      </c>
      <c r="R847" s="0" t="str">
        <f aca="false">INDEX('Lookup Tables'!$B$2:$B$5,MATCH(F847,'Lookup Tables'!$A$2:$A$5,0))</f>
        <v>Manager D</v>
      </c>
    </row>
    <row r="848" customFormat="false" ht="15" hidden="false" customHeight="false" outlineLevel="0" collapsed="false">
      <c r="A848" s="0" t="s">
        <v>1191</v>
      </c>
      <c r="B848" s="13" t="n">
        <v>42656</v>
      </c>
      <c r="C848" s="13" t="n">
        <v>42660</v>
      </c>
      <c r="D848" s="14" t="s">
        <v>69</v>
      </c>
      <c r="E848" s="14" t="s">
        <v>53</v>
      </c>
      <c r="F848" s="14" t="s">
        <v>54</v>
      </c>
      <c r="G848" s="14" t="s">
        <v>55</v>
      </c>
      <c r="H848" s="14" t="s">
        <v>80</v>
      </c>
      <c r="I848" s="14" t="s">
        <v>81</v>
      </c>
      <c r="J848" s="14" t="s">
        <v>383</v>
      </c>
      <c r="K848" s="15" t="n">
        <v>83.72</v>
      </c>
      <c r="L848" s="0" t="n">
        <v>7</v>
      </c>
      <c r="M848" s="16" t="n">
        <v>0</v>
      </c>
      <c r="N848" s="17" t="n">
        <v>23.4416</v>
      </c>
      <c r="O848" s="0" t="str">
        <f aca="false">TEXT(B848,"YYYY-MM")</f>
        <v>2016-10</v>
      </c>
      <c r="P848" s="18" t="n">
        <f aca="false">IFERROR(N848/K848,0)</f>
        <v>0.28</v>
      </c>
      <c r="Q848" s="0" t="str">
        <f aca="false">IF(M848=0,"No Discount",IF(M848&lt;0.2,"Low (1-19%)",IF(M848&lt;0.4,"Medium (20-39%)","High (40%+)")))</f>
        <v>No Discount</v>
      </c>
      <c r="R848" s="0" t="str">
        <f aca="false">INDEX('Lookup Tables'!$B$2:$B$5,MATCH(F848,'Lookup Tables'!$A$2:$A$5,0))</f>
        <v>Manager C</v>
      </c>
    </row>
    <row r="849" customFormat="false" ht="15" hidden="false" customHeight="false" outlineLevel="0" collapsed="false">
      <c r="A849" s="0" t="s">
        <v>1191</v>
      </c>
      <c r="B849" s="13" t="n">
        <v>42656</v>
      </c>
      <c r="C849" s="13" t="n">
        <v>42660</v>
      </c>
      <c r="D849" s="14" t="s">
        <v>69</v>
      </c>
      <c r="E849" s="14" t="s">
        <v>53</v>
      </c>
      <c r="F849" s="14" t="s">
        <v>54</v>
      </c>
      <c r="G849" s="14" t="s">
        <v>55</v>
      </c>
      <c r="H849" s="14" t="s">
        <v>56</v>
      </c>
      <c r="I849" s="14" t="s">
        <v>59</v>
      </c>
      <c r="J849" s="14" t="s">
        <v>515</v>
      </c>
      <c r="K849" s="15" t="n">
        <v>287.94</v>
      </c>
      <c r="L849" s="0" t="n">
        <v>3</v>
      </c>
      <c r="M849" s="16" t="n">
        <v>0</v>
      </c>
      <c r="N849" s="17" t="n">
        <v>77.7438</v>
      </c>
      <c r="O849" s="0" t="str">
        <f aca="false">TEXT(B849,"YYYY-MM")</f>
        <v>2016-10</v>
      </c>
      <c r="P849" s="18" t="n">
        <f aca="false">IFERROR(N849/K849,0)</f>
        <v>0.27</v>
      </c>
      <c r="Q849" s="0" t="str">
        <f aca="false">IF(M849=0,"No Discount",IF(M849&lt;0.2,"Low (1-19%)",IF(M849&lt;0.4,"Medium (20-39%)","High (40%+)")))</f>
        <v>No Discount</v>
      </c>
      <c r="R849" s="0" t="str">
        <f aca="false">INDEX('Lookup Tables'!$B$2:$B$5,MATCH(F849,'Lookup Tables'!$A$2:$A$5,0))</f>
        <v>Manager C</v>
      </c>
    </row>
    <row r="850" customFormat="false" ht="15" hidden="false" customHeight="false" outlineLevel="0" collapsed="false">
      <c r="A850" s="0" t="s">
        <v>1192</v>
      </c>
      <c r="B850" s="13" t="n">
        <v>43101</v>
      </c>
      <c r="C850" s="13" t="n">
        <v>43106</v>
      </c>
      <c r="D850" s="14" t="s">
        <v>69</v>
      </c>
      <c r="E850" s="14" t="s">
        <v>53</v>
      </c>
      <c r="F850" s="14" t="s">
        <v>117</v>
      </c>
      <c r="G850" s="14" t="s">
        <v>269</v>
      </c>
      <c r="H850" s="14" t="s">
        <v>56</v>
      </c>
      <c r="I850" s="14" t="s">
        <v>76</v>
      </c>
      <c r="J850" s="14" t="s">
        <v>1193</v>
      </c>
      <c r="K850" s="15" t="n">
        <v>48.896</v>
      </c>
      <c r="L850" s="0" t="n">
        <v>4</v>
      </c>
      <c r="M850" s="16" t="n">
        <v>0.2</v>
      </c>
      <c r="N850" s="17" t="n">
        <v>8.5568</v>
      </c>
      <c r="O850" s="0" t="str">
        <f aca="false">TEXT(B850,"YYYY-MM")</f>
        <v>2018-01</v>
      </c>
      <c r="P850" s="18" t="n">
        <f aca="false">IFERROR(N850/K850,0)</f>
        <v>0.175</v>
      </c>
      <c r="Q850" s="0" t="str">
        <f aca="false">IF(M850=0,"No Discount",IF(M850&lt;0.2,"Low (1-19%)",IF(M850&lt;0.4,"Medium (20-39%)","High (40%+)")))</f>
        <v>Medium (20-39%)</v>
      </c>
      <c r="R850" s="0" t="str">
        <f aca="false">INDEX('Lookup Tables'!$B$2:$B$5,MATCH(F850,'Lookup Tables'!$A$2:$A$5,0))</f>
        <v>Manager B</v>
      </c>
    </row>
    <row r="851" customFormat="false" ht="15" hidden="false" customHeight="false" outlineLevel="0" collapsed="false">
      <c r="A851" s="0" t="s">
        <v>1194</v>
      </c>
      <c r="B851" s="13" t="n">
        <v>42042</v>
      </c>
      <c r="C851" s="13" t="n">
        <v>42047</v>
      </c>
      <c r="D851" s="14" t="s">
        <v>69</v>
      </c>
      <c r="E851" s="14" t="s">
        <v>62</v>
      </c>
      <c r="F851" s="14" t="s">
        <v>117</v>
      </c>
      <c r="G851" s="14" t="s">
        <v>391</v>
      </c>
      <c r="H851" s="14" t="s">
        <v>80</v>
      </c>
      <c r="I851" s="14" t="s">
        <v>123</v>
      </c>
      <c r="J851" s="14" t="s">
        <v>1195</v>
      </c>
      <c r="K851" s="15" t="n">
        <v>115.36</v>
      </c>
      <c r="L851" s="0" t="n">
        <v>7</v>
      </c>
      <c r="M851" s="16" t="n">
        <v>0</v>
      </c>
      <c r="N851" s="17" t="n">
        <v>49.6048</v>
      </c>
      <c r="O851" s="0" t="str">
        <f aca="false">TEXT(B851,"YYYY-MM")</f>
        <v>2015-02</v>
      </c>
      <c r="P851" s="18" t="n">
        <f aca="false">IFERROR(N851/K851,0)</f>
        <v>0.43</v>
      </c>
      <c r="Q851" s="0" t="str">
        <f aca="false">IF(M851=0,"No Discount",IF(M851&lt;0.2,"Low (1-19%)",IF(M851&lt;0.4,"Medium (20-39%)","High (40%+)")))</f>
        <v>No Discount</v>
      </c>
      <c r="R851" s="0" t="str">
        <f aca="false">INDEX('Lookup Tables'!$B$2:$B$5,MATCH(F851,'Lookup Tables'!$A$2:$A$5,0))</f>
        <v>Manager B</v>
      </c>
    </row>
    <row r="852" customFormat="false" ht="15" hidden="false" customHeight="false" outlineLevel="0" collapsed="false">
      <c r="A852" s="0" t="s">
        <v>1196</v>
      </c>
      <c r="B852" s="13" t="n">
        <v>42906</v>
      </c>
      <c r="C852" s="13" t="n">
        <v>42911</v>
      </c>
      <c r="D852" s="14" t="s">
        <v>52</v>
      </c>
      <c r="E852" s="14" t="s">
        <v>62</v>
      </c>
      <c r="F852" s="14" t="s">
        <v>63</v>
      </c>
      <c r="G852" s="14" t="s">
        <v>64</v>
      </c>
      <c r="H852" s="14" t="s">
        <v>65</v>
      </c>
      <c r="I852" s="14" t="s">
        <v>78</v>
      </c>
      <c r="J852" s="14" t="s">
        <v>1197</v>
      </c>
      <c r="K852" s="15" t="n">
        <v>5.16</v>
      </c>
      <c r="L852" s="0" t="n">
        <v>2</v>
      </c>
      <c r="M852" s="16" t="n">
        <v>0</v>
      </c>
      <c r="N852" s="17" t="n">
        <v>1.3416</v>
      </c>
      <c r="O852" s="0" t="str">
        <f aca="false">TEXT(B852,"YYYY-MM")</f>
        <v>2017-06</v>
      </c>
      <c r="P852" s="18" t="n">
        <f aca="false">IFERROR(N852/K852,0)</f>
        <v>0.26</v>
      </c>
      <c r="Q852" s="0" t="str">
        <f aca="false">IF(M852=0,"No Discount",IF(M852&lt;0.2,"Low (1-19%)",IF(M852&lt;0.4,"Medium (20-39%)","High (40%+)")))</f>
        <v>No Discount</v>
      </c>
      <c r="R852" s="0" t="str">
        <f aca="false">INDEX('Lookup Tables'!$B$2:$B$5,MATCH(F852,'Lookup Tables'!$A$2:$A$5,0))</f>
        <v>Manager D</v>
      </c>
    </row>
    <row r="853" customFormat="false" ht="15" hidden="false" customHeight="false" outlineLevel="0" collapsed="false">
      <c r="A853" s="0" t="s">
        <v>1196</v>
      </c>
      <c r="B853" s="13" t="n">
        <v>42906</v>
      </c>
      <c r="C853" s="13" t="n">
        <v>42911</v>
      </c>
      <c r="D853" s="14" t="s">
        <v>52</v>
      </c>
      <c r="E853" s="14" t="s">
        <v>62</v>
      </c>
      <c r="F853" s="14" t="s">
        <v>63</v>
      </c>
      <c r="G853" s="14" t="s">
        <v>64</v>
      </c>
      <c r="H853" s="14" t="s">
        <v>65</v>
      </c>
      <c r="I853" s="14" t="s">
        <v>91</v>
      </c>
      <c r="J853" s="14" t="s">
        <v>1198</v>
      </c>
      <c r="K853" s="15" t="n">
        <v>38.88</v>
      </c>
      <c r="L853" s="0" t="n">
        <v>6</v>
      </c>
      <c r="M853" s="16" t="n">
        <v>0</v>
      </c>
      <c r="N853" s="17" t="n">
        <v>18.6624</v>
      </c>
      <c r="O853" s="0" t="str">
        <f aca="false">TEXT(B853,"YYYY-MM")</f>
        <v>2017-06</v>
      </c>
      <c r="P853" s="18" t="n">
        <f aca="false">IFERROR(N853/K853,0)</f>
        <v>0.48</v>
      </c>
      <c r="Q853" s="0" t="str">
        <f aca="false">IF(M853=0,"No Discount",IF(M853&lt;0.2,"Low (1-19%)",IF(M853&lt;0.4,"Medium (20-39%)","High (40%+)")))</f>
        <v>No Discount</v>
      </c>
      <c r="R853" s="0" t="str">
        <f aca="false">INDEX('Lookup Tables'!$B$2:$B$5,MATCH(F853,'Lookup Tables'!$A$2:$A$5,0))</f>
        <v>Manager D</v>
      </c>
    </row>
    <row r="854" customFormat="false" ht="15" hidden="false" customHeight="false" outlineLevel="0" collapsed="false">
      <c r="A854" s="0" t="s">
        <v>1199</v>
      </c>
      <c r="B854" s="13" t="n">
        <v>42883</v>
      </c>
      <c r="C854" s="13" t="n">
        <v>42890</v>
      </c>
      <c r="D854" s="14" t="s">
        <v>69</v>
      </c>
      <c r="E854" s="14" t="s">
        <v>53</v>
      </c>
      <c r="F854" s="14" t="s">
        <v>54</v>
      </c>
      <c r="G854" s="14" t="s">
        <v>690</v>
      </c>
      <c r="H854" s="14" t="s">
        <v>65</v>
      </c>
      <c r="I854" s="14" t="s">
        <v>78</v>
      </c>
      <c r="J854" s="14" t="s">
        <v>547</v>
      </c>
      <c r="K854" s="15" t="n">
        <v>185.88</v>
      </c>
      <c r="L854" s="0" t="n">
        <v>6</v>
      </c>
      <c r="M854" s="16" t="n">
        <v>0</v>
      </c>
      <c r="N854" s="17" t="n">
        <v>50.1876</v>
      </c>
      <c r="O854" s="0" t="str">
        <f aca="false">TEXT(B854,"YYYY-MM")</f>
        <v>2017-05</v>
      </c>
      <c r="P854" s="18" t="n">
        <f aca="false">IFERROR(N854/K854,0)</f>
        <v>0.27</v>
      </c>
      <c r="Q854" s="0" t="str">
        <f aca="false">IF(M854=0,"No Discount",IF(M854&lt;0.2,"Low (1-19%)",IF(M854&lt;0.4,"Medium (20-39%)","High (40%+)")))</f>
        <v>No Discount</v>
      </c>
      <c r="R854" s="0" t="str">
        <f aca="false">INDEX('Lookup Tables'!$B$2:$B$5,MATCH(F854,'Lookup Tables'!$A$2:$A$5,0))</f>
        <v>Manager C</v>
      </c>
    </row>
    <row r="855" customFormat="false" ht="15" hidden="false" customHeight="false" outlineLevel="0" collapsed="false">
      <c r="A855" s="0" t="s">
        <v>1200</v>
      </c>
      <c r="B855" s="13" t="n">
        <v>42785</v>
      </c>
      <c r="C855" s="13" t="n">
        <v>42790</v>
      </c>
      <c r="D855" s="14" t="s">
        <v>69</v>
      </c>
      <c r="E855" s="14" t="s">
        <v>53</v>
      </c>
      <c r="F855" s="14" t="s">
        <v>117</v>
      </c>
      <c r="G855" s="14" t="s">
        <v>170</v>
      </c>
      <c r="H855" s="14" t="s">
        <v>56</v>
      </c>
      <c r="I855" s="14" t="s">
        <v>76</v>
      </c>
      <c r="J855" s="14" t="s">
        <v>1136</v>
      </c>
      <c r="K855" s="15" t="n">
        <v>44.46</v>
      </c>
      <c r="L855" s="0" t="n">
        <v>2</v>
      </c>
      <c r="M855" s="16" t="n">
        <v>0</v>
      </c>
      <c r="N855" s="17" t="n">
        <v>14.6718</v>
      </c>
      <c r="O855" s="0" t="str">
        <f aca="false">TEXT(B855,"YYYY-MM")</f>
        <v>2017-02</v>
      </c>
      <c r="P855" s="18" t="n">
        <f aca="false">IFERROR(N855/K855,0)</f>
        <v>0.33</v>
      </c>
      <c r="Q855" s="0" t="str">
        <f aca="false">IF(M855=0,"No Discount",IF(M855&lt;0.2,"Low (1-19%)",IF(M855&lt;0.4,"Medium (20-39%)","High (40%+)")))</f>
        <v>No Discount</v>
      </c>
      <c r="R855" s="0" t="str">
        <f aca="false">INDEX('Lookup Tables'!$B$2:$B$5,MATCH(F855,'Lookup Tables'!$A$2:$A$5,0))</f>
        <v>Manager B</v>
      </c>
    </row>
    <row r="856" customFormat="false" ht="15" hidden="false" customHeight="false" outlineLevel="0" collapsed="false">
      <c r="A856" s="0" t="s">
        <v>1200</v>
      </c>
      <c r="B856" s="13" t="n">
        <v>42785</v>
      </c>
      <c r="C856" s="13" t="n">
        <v>42790</v>
      </c>
      <c r="D856" s="14" t="s">
        <v>69</v>
      </c>
      <c r="E856" s="14" t="s">
        <v>53</v>
      </c>
      <c r="F856" s="14" t="s">
        <v>117</v>
      </c>
      <c r="G856" s="14" t="s">
        <v>170</v>
      </c>
      <c r="H856" s="14" t="s">
        <v>65</v>
      </c>
      <c r="I856" s="14" t="s">
        <v>73</v>
      </c>
      <c r="J856" s="14" t="s">
        <v>819</v>
      </c>
      <c r="K856" s="15" t="n">
        <v>242.94</v>
      </c>
      <c r="L856" s="0" t="n">
        <v>3</v>
      </c>
      <c r="M856" s="16" t="n">
        <v>0</v>
      </c>
      <c r="N856" s="17" t="n">
        <v>9.7176</v>
      </c>
      <c r="O856" s="0" t="str">
        <f aca="false">TEXT(B856,"YYYY-MM")</f>
        <v>2017-02</v>
      </c>
      <c r="P856" s="18" t="n">
        <f aca="false">IFERROR(N856/K856,0)</f>
        <v>0.04</v>
      </c>
      <c r="Q856" s="0" t="str">
        <f aca="false">IF(M856=0,"No Discount",IF(M856&lt;0.2,"Low (1-19%)",IF(M856&lt;0.4,"Medium (20-39%)","High (40%+)")))</f>
        <v>No Discount</v>
      </c>
      <c r="R856" s="0" t="str">
        <f aca="false">INDEX('Lookup Tables'!$B$2:$B$5,MATCH(F856,'Lookup Tables'!$A$2:$A$5,0))</f>
        <v>Manager B</v>
      </c>
    </row>
    <row r="857" customFormat="false" ht="15" hidden="false" customHeight="false" outlineLevel="0" collapsed="false">
      <c r="A857" s="0" t="s">
        <v>1201</v>
      </c>
      <c r="B857" s="13" t="n">
        <v>42219</v>
      </c>
      <c r="C857" s="13" t="n">
        <v>42224</v>
      </c>
      <c r="D857" s="14" t="s">
        <v>69</v>
      </c>
      <c r="E857" s="14" t="s">
        <v>53</v>
      </c>
      <c r="F857" s="14" t="s">
        <v>117</v>
      </c>
      <c r="G857" s="14" t="s">
        <v>170</v>
      </c>
      <c r="H857" s="14" t="s">
        <v>65</v>
      </c>
      <c r="I857" s="14" t="s">
        <v>91</v>
      </c>
      <c r="J857" s="14" t="s">
        <v>1202</v>
      </c>
      <c r="K857" s="15" t="n">
        <v>39.96</v>
      </c>
      <c r="L857" s="0" t="n">
        <v>2</v>
      </c>
      <c r="M857" s="16" t="n">
        <v>0</v>
      </c>
      <c r="N857" s="17" t="n">
        <v>18.7812</v>
      </c>
      <c r="O857" s="0" t="str">
        <f aca="false">TEXT(B857,"YYYY-MM")</f>
        <v>2015-08</v>
      </c>
      <c r="P857" s="18" t="n">
        <f aca="false">IFERROR(N857/K857,0)</f>
        <v>0.47</v>
      </c>
      <c r="Q857" s="0" t="str">
        <f aca="false">IF(M857=0,"No Discount",IF(M857&lt;0.2,"Low (1-19%)",IF(M857&lt;0.4,"Medium (20-39%)","High (40%+)")))</f>
        <v>No Discount</v>
      </c>
      <c r="R857" s="0" t="str">
        <f aca="false">INDEX('Lookup Tables'!$B$2:$B$5,MATCH(F857,'Lookup Tables'!$A$2:$A$5,0))</f>
        <v>Manager B</v>
      </c>
    </row>
    <row r="858" customFormat="false" ht="15" hidden="false" customHeight="false" outlineLevel="0" collapsed="false">
      <c r="A858" s="0" t="s">
        <v>1201</v>
      </c>
      <c r="B858" s="13" t="n">
        <v>42219</v>
      </c>
      <c r="C858" s="13" t="n">
        <v>42224</v>
      </c>
      <c r="D858" s="14" t="s">
        <v>69</v>
      </c>
      <c r="E858" s="14" t="s">
        <v>53</v>
      </c>
      <c r="F858" s="14" t="s">
        <v>117</v>
      </c>
      <c r="G858" s="14" t="s">
        <v>170</v>
      </c>
      <c r="H858" s="14" t="s">
        <v>65</v>
      </c>
      <c r="I858" s="14" t="s">
        <v>303</v>
      </c>
      <c r="J858" s="14" t="s">
        <v>1203</v>
      </c>
      <c r="K858" s="15" t="n">
        <v>102.3</v>
      </c>
      <c r="L858" s="0" t="n">
        <v>10</v>
      </c>
      <c r="M858" s="16" t="n">
        <v>0</v>
      </c>
      <c r="N858" s="17" t="n">
        <v>26.598</v>
      </c>
      <c r="O858" s="0" t="str">
        <f aca="false">TEXT(B858,"YYYY-MM")</f>
        <v>2015-08</v>
      </c>
      <c r="P858" s="18" t="n">
        <f aca="false">IFERROR(N858/K858,0)</f>
        <v>0.26</v>
      </c>
      <c r="Q858" s="0" t="str">
        <f aca="false">IF(M858=0,"No Discount",IF(M858&lt;0.2,"Low (1-19%)",IF(M858&lt;0.4,"Medium (20-39%)","High (40%+)")))</f>
        <v>No Discount</v>
      </c>
      <c r="R858" s="0" t="str">
        <f aca="false">INDEX('Lookup Tables'!$B$2:$B$5,MATCH(F858,'Lookup Tables'!$A$2:$A$5,0))</f>
        <v>Manager B</v>
      </c>
    </row>
    <row r="859" customFormat="false" ht="15" hidden="false" customHeight="false" outlineLevel="0" collapsed="false">
      <c r="A859" s="0" t="s">
        <v>1201</v>
      </c>
      <c r="B859" s="13" t="n">
        <v>42219</v>
      </c>
      <c r="C859" s="13" t="n">
        <v>42224</v>
      </c>
      <c r="D859" s="14" t="s">
        <v>69</v>
      </c>
      <c r="E859" s="14" t="s">
        <v>53</v>
      </c>
      <c r="F859" s="14" t="s">
        <v>117</v>
      </c>
      <c r="G859" s="14" t="s">
        <v>170</v>
      </c>
      <c r="H859" s="14" t="s">
        <v>65</v>
      </c>
      <c r="I859" s="14" t="s">
        <v>73</v>
      </c>
      <c r="J859" s="14" t="s">
        <v>1204</v>
      </c>
      <c r="K859" s="15" t="n">
        <v>21.36</v>
      </c>
      <c r="L859" s="0" t="n">
        <v>2</v>
      </c>
      <c r="M859" s="16" t="n">
        <v>0</v>
      </c>
      <c r="N859" s="17" t="n">
        <v>5.7672</v>
      </c>
      <c r="O859" s="0" t="str">
        <f aca="false">TEXT(B859,"YYYY-MM")</f>
        <v>2015-08</v>
      </c>
      <c r="P859" s="18" t="n">
        <f aca="false">IFERROR(N859/K859,0)</f>
        <v>0.27</v>
      </c>
      <c r="Q859" s="0" t="str">
        <f aca="false">IF(M859=0,"No Discount",IF(M859&lt;0.2,"Low (1-19%)",IF(M859&lt;0.4,"Medium (20-39%)","High (40%+)")))</f>
        <v>No Discount</v>
      </c>
      <c r="R859" s="0" t="str">
        <f aca="false">INDEX('Lookup Tables'!$B$2:$B$5,MATCH(F859,'Lookup Tables'!$A$2:$A$5,0))</f>
        <v>Manager B</v>
      </c>
    </row>
    <row r="860" customFormat="false" ht="15" hidden="false" customHeight="false" outlineLevel="0" collapsed="false">
      <c r="A860" s="0" t="s">
        <v>1205</v>
      </c>
      <c r="B860" s="13" t="n">
        <v>43200</v>
      </c>
      <c r="C860" s="13" t="n">
        <v>43205</v>
      </c>
      <c r="D860" s="14" t="s">
        <v>69</v>
      </c>
      <c r="E860" s="14" t="s">
        <v>97</v>
      </c>
      <c r="F860" s="14" t="s">
        <v>117</v>
      </c>
      <c r="G860" s="14" t="s">
        <v>391</v>
      </c>
      <c r="H860" s="14" t="s">
        <v>65</v>
      </c>
      <c r="I860" s="14" t="s">
        <v>91</v>
      </c>
      <c r="J860" s="14" t="s">
        <v>457</v>
      </c>
      <c r="K860" s="15" t="n">
        <v>7.61</v>
      </c>
      <c r="L860" s="0" t="n">
        <v>1</v>
      </c>
      <c r="M860" s="16" t="n">
        <v>0</v>
      </c>
      <c r="N860" s="17" t="n">
        <v>3.5767</v>
      </c>
      <c r="O860" s="0" t="str">
        <f aca="false">TEXT(B860,"YYYY-MM")</f>
        <v>2018-04</v>
      </c>
      <c r="P860" s="18" t="n">
        <f aca="false">IFERROR(N860/K860,0)</f>
        <v>0.47</v>
      </c>
      <c r="Q860" s="0" t="str">
        <f aca="false">IF(M860=0,"No Discount",IF(M860&lt;0.2,"Low (1-19%)",IF(M860&lt;0.4,"Medium (20-39%)","High (40%+)")))</f>
        <v>No Discount</v>
      </c>
      <c r="R860" s="0" t="str">
        <f aca="false">INDEX('Lookup Tables'!$B$2:$B$5,MATCH(F860,'Lookup Tables'!$A$2:$A$5,0))</f>
        <v>Manager B</v>
      </c>
    </row>
    <row r="861" customFormat="false" ht="15" hidden="false" customHeight="false" outlineLevel="0" collapsed="false">
      <c r="A861" s="0" t="s">
        <v>1205</v>
      </c>
      <c r="B861" s="13" t="n">
        <v>43200</v>
      </c>
      <c r="C861" s="13" t="n">
        <v>43205</v>
      </c>
      <c r="D861" s="14" t="s">
        <v>69</v>
      </c>
      <c r="E861" s="14" t="s">
        <v>97</v>
      </c>
      <c r="F861" s="14" t="s">
        <v>117</v>
      </c>
      <c r="G861" s="14" t="s">
        <v>391</v>
      </c>
      <c r="H861" s="14" t="s">
        <v>65</v>
      </c>
      <c r="I861" s="14" t="s">
        <v>171</v>
      </c>
      <c r="J861" s="14" t="s">
        <v>553</v>
      </c>
      <c r="K861" s="15" t="n">
        <v>7.16</v>
      </c>
      <c r="L861" s="0" t="n">
        <v>2</v>
      </c>
      <c r="M861" s="16" t="n">
        <v>0</v>
      </c>
      <c r="N861" s="17" t="n">
        <v>3.58</v>
      </c>
      <c r="O861" s="0" t="str">
        <f aca="false">TEXT(B861,"YYYY-MM")</f>
        <v>2018-04</v>
      </c>
      <c r="P861" s="18" t="n">
        <f aca="false">IFERROR(N861/K861,0)</f>
        <v>0.5</v>
      </c>
      <c r="Q861" s="0" t="str">
        <f aca="false">IF(M861=0,"No Discount",IF(M861&lt;0.2,"Low (1-19%)",IF(M861&lt;0.4,"Medium (20-39%)","High (40%+)")))</f>
        <v>No Discount</v>
      </c>
      <c r="R861" s="0" t="str">
        <f aca="false">INDEX('Lookup Tables'!$B$2:$B$5,MATCH(F861,'Lookup Tables'!$A$2:$A$5,0))</f>
        <v>Manager B</v>
      </c>
    </row>
    <row r="862" customFormat="false" ht="15" hidden="false" customHeight="false" outlineLevel="0" collapsed="false">
      <c r="A862" s="0" t="s">
        <v>1206</v>
      </c>
      <c r="B862" s="13" t="n">
        <v>42164</v>
      </c>
      <c r="C862" s="13" t="n">
        <v>42171</v>
      </c>
      <c r="D862" s="14" t="s">
        <v>69</v>
      </c>
      <c r="E862" s="14" t="s">
        <v>53</v>
      </c>
      <c r="F862" s="14" t="s">
        <v>63</v>
      </c>
      <c r="G862" s="14" t="s">
        <v>64</v>
      </c>
      <c r="H862" s="14" t="s">
        <v>65</v>
      </c>
      <c r="I862" s="14" t="s">
        <v>303</v>
      </c>
      <c r="J862" s="14" t="s">
        <v>608</v>
      </c>
      <c r="K862" s="15" t="n">
        <v>7.36</v>
      </c>
      <c r="L862" s="0" t="n">
        <v>2</v>
      </c>
      <c r="M862" s="16" t="n">
        <v>0</v>
      </c>
      <c r="N862" s="17" t="n">
        <v>0.1472</v>
      </c>
      <c r="O862" s="0" t="str">
        <f aca="false">TEXT(B862,"YYYY-MM")</f>
        <v>2015-06</v>
      </c>
      <c r="P862" s="18" t="n">
        <f aca="false">IFERROR(N862/K862,0)</f>
        <v>0.02</v>
      </c>
      <c r="Q862" s="0" t="str">
        <f aca="false">IF(M862=0,"No Discount",IF(M862&lt;0.2,"Low (1-19%)",IF(M862&lt;0.4,"Medium (20-39%)","High (40%+)")))</f>
        <v>No Discount</v>
      </c>
      <c r="R862" s="0" t="str">
        <f aca="false">INDEX('Lookup Tables'!$B$2:$B$5,MATCH(F862,'Lookup Tables'!$A$2:$A$5,0))</f>
        <v>Manager D</v>
      </c>
    </row>
    <row r="863" customFormat="false" ht="15" hidden="false" customHeight="false" outlineLevel="0" collapsed="false">
      <c r="A863" s="0" t="s">
        <v>1206</v>
      </c>
      <c r="B863" s="13" t="n">
        <v>42164</v>
      </c>
      <c r="C863" s="13" t="n">
        <v>42171</v>
      </c>
      <c r="D863" s="14" t="s">
        <v>69</v>
      </c>
      <c r="E863" s="14" t="s">
        <v>53</v>
      </c>
      <c r="F863" s="14" t="s">
        <v>63</v>
      </c>
      <c r="G863" s="14" t="s">
        <v>64</v>
      </c>
      <c r="H863" s="14" t="s">
        <v>65</v>
      </c>
      <c r="I863" s="14" t="s">
        <v>78</v>
      </c>
      <c r="J863" s="14" t="s">
        <v>1207</v>
      </c>
      <c r="K863" s="15" t="n">
        <v>23.1</v>
      </c>
      <c r="L863" s="0" t="n">
        <v>2</v>
      </c>
      <c r="M863" s="16" t="n">
        <v>0</v>
      </c>
      <c r="N863" s="17" t="n">
        <v>10.626</v>
      </c>
      <c r="O863" s="0" t="str">
        <f aca="false">TEXT(B863,"YYYY-MM")</f>
        <v>2015-06</v>
      </c>
      <c r="P863" s="18" t="n">
        <f aca="false">IFERROR(N863/K863,0)</f>
        <v>0.46</v>
      </c>
      <c r="Q863" s="0" t="str">
        <f aca="false">IF(M863=0,"No Discount",IF(M863&lt;0.2,"Low (1-19%)",IF(M863&lt;0.4,"Medium (20-39%)","High (40%+)")))</f>
        <v>No Discount</v>
      </c>
      <c r="R863" s="0" t="str">
        <f aca="false">INDEX('Lookup Tables'!$B$2:$B$5,MATCH(F863,'Lookup Tables'!$A$2:$A$5,0))</f>
        <v>Manager D</v>
      </c>
    </row>
    <row r="864" customFormat="false" ht="15" hidden="false" customHeight="false" outlineLevel="0" collapsed="false">
      <c r="A864" s="0" t="s">
        <v>1208</v>
      </c>
      <c r="B864" s="13" t="n">
        <v>42740</v>
      </c>
      <c r="C864" s="13" t="n">
        <v>42742</v>
      </c>
      <c r="D864" s="14" t="s">
        <v>52</v>
      </c>
      <c r="E864" s="14" t="s">
        <v>62</v>
      </c>
      <c r="F864" s="14" t="s">
        <v>54</v>
      </c>
      <c r="G864" s="14" t="s">
        <v>70</v>
      </c>
      <c r="H864" s="14" t="s">
        <v>80</v>
      </c>
      <c r="I864" s="14" t="s">
        <v>123</v>
      </c>
      <c r="J864" s="14" t="s">
        <v>1209</v>
      </c>
      <c r="K864" s="15" t="n">
        <v>191.472</v>
      </c>
      <c r="L864" s="0" t="n">
        <v>6</v>
      </c>
      <c r="M864" s="16" t="n">
        <v>0.2</v>
      </c>
      <c r="N864" s="17" t="n">
        <v>40.6878</v>
      </c>
      <c r="O864" s="0" t="str">
        <f aca="false">TEXT(B864,"YYYY-MM")</f>
        <v>2017-01</v>
      </c>
      <c r="P864" s="18" t="n">
        <f aca="false">IFERROR(N864/K864,0)</f>
        <v>0.2125</v>
      </c>
      <c r="Q864" s="0" t="str">
        <f aca="false">IF(M864=0,"No Discount",IF(M864&lt;0.2,"Low (1-19%)",IF(M864&lt;0.4,"Medium (20-39%)","High (40%+)")))</f>
        <v>Medium (20-39%)</v>
      </c>
      <c r="R864" s="0" t="str">
        <f aca="false">INDEX('Lookup Tables'!$B$2:$B$5,MATCH(F864,'Lookup Tables'!$A$2:$A$5,0))</f>
        <v>Manager C</v>
      </c>
    </row>
    <row r="865" customFormat="false" ht="15" hidden="false" customHeight="false" outlineLevel="0" collapsed="false">
      <c r="A865" s="0" t="s">
        <v>1208</v>
      </c>
      <c r="B865" s="13" t="n">
        <v>42740</v>
      </c>
      <c r="C865" s="13" t="n">
        <v>42742</v>
      </c>
      <c r="D865" s="14" t="s">
        <v>52</v>
      </c>
      <c r="E865" s="14" t="s">
        <v>62</v>
      </c>
      <c r="F865" s="14" t="s">
        <v>54</v>
      </c>
      <c r="G865" s="14" t="s">
        <v>70</v>
      </c>
      <c r="H865" s="14" t="s">
        <v>65</v>
      </c>
      <c r="I865" s="14" t="s">
        <v>78</v>
      </c>
      <c r="J865" s="14" t="s">
        <v>1210</v>
      </c>
      <c r="K865" s="15" t="n">
        <v>5.248</v>
      </c>
      <c r="L865" s="0" t="n">
        <v>2</v>
      </c>
      <c r="M865" s="16" t="n">
        <v>0.2</v>
      </c>
      <c r="N865" s="17" t="n">
        <v>0.5904</v>
      </c>
      <c r="O865" s="0" t="str">
        <f aca="false">TEXT(B865,"YYYY-MM")</f>
        <v>2017-01</v>
      </c>
      <c r="P865" s="18" t="n">
        <f aca="false">IFERROR(N865/K865,0)</f>
        <v>0.1125</v>
      </c>
      <c r="Q865" s="0" t="str">
        <f aca="false">IF(M865=0,"No Discount",IF(M865&lt;0.2,"Low (1-19%)",IF(M865&lt;0.4,"Medium (20-39%)","High (40%+)")))</f>
        <v>Medium (20-39%)</v>
      </c>
      <c r="R865" s="0" t="str">
        <f aca="false">INDEX('Lookup Tables'!$B$2:$B$5,MATCH(F865,'Lookup Tables'!$A$2:$A$5,0))</f>
        <v>Manager C</v>
      </c>
    </row>
    <row r="866" customFormat="false" ht="15" hidden="false" customHeight="false" outlineLevel="0" collapsed="false">
      <c r="A866" s="0" t="s">
        <v>1208</v>
      </c>
      <c r="B866" s="13" t="n">
        <v>42740</v>
      </c>
      <c r="C866" s="13" t="n">
        <v>42742</v>
      </c>
      <c r="D866" s="14" t="s">
        <v>52</v>
      </c>
      <c r="E866" s="14" t="s">
        <v>62</v>
      </c>
      <c r="F866" s="14" t="s">
        <v>54</v>
      </c>
      <c r="G866" s="14" t="s">
        <v>70</v>
      </c>
      <c r="H866" s="14" t="s">
        <v>80</v>
      </c>
      <c r="I866" s="14" t="s">
        <v>81</v>
      </c>
      <c r="J866" s="14" t="s">
        <v>1211</v>
      </c>
      <c r="K866" s="15" t="n">
        <v>59.184</v>
      </c>
      <c r="L866" s="0" t="n">
        <v>2</v>
      </c>
      <c r="M866" s="16" t="n">
        <v>0.2</v>
      </c>
      <c r="N866" s="17" t="n">
        <v>5.1786</v>
      </c>
      <c r="O866" s="0" t="str">
        <f aca="false">TEXT(B866,"YYYY-MM")</f>
        <v>2017-01</v>
      </c>
      <c r="P866" s="18" t="n">
        <f aca="false">IFERROR(N866/K866,0)</f>
        <v>0.0875</v>
      </c>
      <c r="Q866" s="0" t="str">
        <f aca="false">IF(M866=0,"No Discount",IF(M866&lt;0.2,"Low (1-19%)",IF(M866&lt;0.4,"Medium (20-39%)","High (40%+)")))</f>
        <v>Medium (20-39%)</v>
      </c>
      <c r="R866" s="0" t="str">
        <f aca="false">INDEX('Lookup Tables'!$B$2:$B$5,MATCH(F866,'Lookup Tables'!$A$2:$A$5,0))</f>
        <v>Manager C</v>
      </c>
    </row>
    <row r="867" customFormat="false" ht="15" hidden="false" customHeight="false" outlineLevel="0" collapsed="false">
      <c r="A867" s="0" t="s">
        <v>1212</v>
      </c>
      <c r="B867" s="13" t="n">
        <v>42014</v>
      </c>
      <c r="C867" s="13" t="n">
        <v>42019</v>
      </c>
      <c r="D867" s="14" t="s">
        <v>69</v>
      </c>
      <c r="E867" s="14" t="s">
        <v>62</v>
      </c>
      <c r="F867" s="14" t="s">
        <v>54</v>
      </c>
      <c r="G867" s="14" t="s">
        <v>193</v>
      </c>
      <c r="H867" s="14" t="s">
        <v>65</v>
      </c>
      <c r="I867" s="14" t="s">
        <v>66</v>
      </c>
      <c r="J867" s="14" t="s">
        <v>1213</v>
      </c>
      <c r="K867" s="15" t="n">
        <v>2.89</v>
      </c>
      <c r="L867" s="0" t="n">
        <v>1</v>
      </c>
      <c r="M867" s="16" t="n">
        <v>0</v>
      </c>
      <c r="N867" s="17" t="n">
        <v>1.3583</v>
      </c>
      <c r="O867" s="0" t="str">
        <f aca="false">TEXT(B867,"YYYY-MM")</f>
        <v>2015-01</v>
      </c>
      <c r="P867" s="18" t="n">
        <f aca="false">IFERROR(N867/K867,0)</f>
        <v>0.47</v>
      </c>
      <c r="Q867" s="0" t="str">
        <f aca="false">IF(M867=0,"No Discount",IF(M867&lt;0.2,"Low (1-19%)",IF(M867&lt;0.4,"Medium (20-39%)","High (40%+)")))</f>
        <v>No Discount</v>
      </c>
      <c r="R867" s="0" t="str">
        <f aca="false">INDEX('Lookup Tables'!$B$2:$B$5,MATCH(F867,'Lookup Tables'!$A$2:$A$5,0))</f>
        <v>Manager C</v>
      </c>
    </row>
    <row r="868" customFormat="false" ht="15" hidden="false" customHeight="false" outlineLevel="0" collapsed="false">
      <c r="A868" s="0" t="s">
        <v>1212</v>
      </c>
      <c r="B868" s="13" t="n">
        <v>42014</v>
      </c>
      <c r="C868" s="13" t="n">
        <v>42019</v>
      </c>
      <c r="D868" s="14" t="s">
        <v>69</v>
      </c>
      <c r="E868" s="14" t="s">
        <v>62</v>
      </c>
      <c r="F868" s="14" t="s">
        <v>54</v>
      </c>
      <c r="G868" s="14" t="s">
        <v>193</v>
      </c>
      <c r="H868" s="14" t="s">
        <v>56</v>
      </c>
      <c r="I868" s="14" t="s">
        <v>76</v>
      </c>
      <c r="J868" s="14" t="s">
        <v>1214</v>
      </c>
      <c r="K868" s="15" t="n">
        <v>51.94</v>
      </c>
      <c r="L868" s="0" t="n">
        <v>1</v>
      </c>
      <c r="M868" s="16" t="n">
        <v>0</v>
      </c>
      <c r="N868" s="17" t="n">
        <v>21.2954</v>
      </c>
      <c r="O868" s="0" t="str">
        <f aca="false">TEXT(B868,"YYYY-MM")</f>
        <v>2015-01</v>
      </c>
      <c r="P868" s="18" t="n">
        <f aca="false">IFERROR(N868/K868,0)</f>
        <v>0.41</v>
      </c>
      <c r="Q868" s="0" t="str">
        <f aca="false">IF(M868=0,"No Discount",IF(M868&lt;0.2,"Low (1-19%)",IF(M868&lt;0.4,"Medium (20-39%)","High (40%+)")))</f>
        <v>No Discount</v>
      </c>
      <c r="R868" s="0" t="str">
        <f aca="false">INDEX('Lookup Tables'!$B$2:$B$5,MATCH(F868,'Lookup Tables'!$A$2:$A$5,0))</f>
        <v>Manager C</v>
      </c>
    </row>
    <row r="869" customFormat="false" ht="15" hidden="false" customHeight="false" outlineLevel="0" collapsed="false">
      <c r="A869" s="0" t="s">
        <v>1215</v>
      </c>
      <c r="B869" s="13" t="n">
        <v>43007</v>
      </c>
      <c r="C869" s="13" t="n">
        <v>43010</v>
      </c>
      <c r="D869" s="14" t="s">
        <v>137</v>
      </c>
      <c r="E869" s="14" t="s">
        <v>62</v>
      </c>
      <c r="F869" s="14" t="s">
        <v>117</v>
      </c>
      <c r="G869" s="14" t="s">
        <v>118</v>
      </c>
      <c r="H869" s="14" t="s">
        <v>65</v>
      </c>
      <c r="I869" s="14" t="s">
        <v>66</v>
      </c>
      <c r="J869" s="14" t="s">
        <v>1216</v>
      </c>
      <c r="K869" s="15" t="n">
        <v>15.936</v>
      </c>
      <c r="L869" s="0" t="n">
        <v>4</v>
      </c>
      <c r="M869" s="16" t="n">
        <v>0.2</v>
      </c>
      <c r="N869" s="17" t="n">
        <v>5.1792</v>
      </c>
      <c r="O869" s="0" t="str">
        <f aca="false">TEXT(B869,"YYYY-MM")</f>
        <v>2017-09</v>
      </c>
      <c r="P869" s="18" t="n">
        <f aca="false">IFERROR(N869/K869,0)</f>
        <v>0.325</v>
      </c>
      <c r="Q869" s="0" t="str">
        <f aca="false">IF(M869=0,"No Discount",IF(M869&lt;0.2,"Low (1-19%)",IF(M869&lt;0.4,"Medium (20-39%)","High (40%+)")))</f>
        <v>Medium (20-39%)</v>
      </c>
      <c r="R869" s="0" t="str">
        <f aca="false">INDEX('Lookup Tables'!$B$2:$B$5,MATCH(F869,'Lookup Tables'!$A$2:$A$5,0))</f>
        <v>Manager B</v>
      </c>
    </row>
    <row r="870" customFormat="false" ht="15" hidden="false" customHeight="false" outlineLevel="0" collapsed="false">
      <c r="A870" s="0" t="s">
        <v>1217</v>
      </c>
      <c r="B870" s="13" t="n">
        <v>42100</v>
      </c>
      <c r="C870" s="13" t="n">
        <v>42104</v>
      </c>
      <c r="D870" s="14" t="s">
        <v>69</v>
      </c>
      <c r="E870" s="14" t="s">
        <v>62</v>
      </c>
      <c r="F870" s="14" t="s">
        <v>117</v>
      </c>
      <c r="G870" s="14" t="s">
        <v>118</v>
      </c>
      <c r="H870" s="14" t="s">
        <v>65</v>
      </c>
      <c r="I870" s="14" t="s">
        <v>83</v>
      </c>
      <c r="J870" s="14" t="s">
        <v>1218</v>
      </c>
      <c r="K870" s="15" t="n">
        <v>44.91</v>
      </c>
      <c r="L870" s="0" t="n">
        <v>6</v>
      </c>
      <c r="M870" s="16" t="n">
        <v>0.7</v>
      </c>
      <c r="N870" s="17" t="n">
        <v>-35.928</v>
      </c>
      <c r="O870" s="0" t="str">
        <f aca="false">TEXT(B870,"YYYY-MM")</f>
        <v>2015-04</v>
      </c>
      <c r="P870" s="18" t="n">
        <f aca="false">IFERROR(N870/K870,0)</f>
        <v>-0.8</v>
      </c>
      <c r="Q870" s="0" t="str">
        <f aca="false">IF(M870=0,"No Discount",IF(M870&lt;0.2,"Low (1-19%)",IF(M870&lt;0.4,"Medium (20-39%)","High (40%+)")))</f>
        <v>High (40%+)</v>
      </c>
      <c r="R870" s="0" t="str">
        <f aca="false">INDEX('Lookup Tables'!$B$2:$B$5,MATCH(F870,'Lookup Tables'!$A$2:$A$5,0))</f>
        <v>Manager B</v>
      </c>
    </row>
    <row r="871" customFormat="false" ht="15" hidden="false" customHeight="false" outlineLevel="0" collapsed="false">
      <c r="A871" s="0" t="s">
        <v>1219</v>
      </c>
      <c r="B871" s="13" t="n">
        <v>42981</v>
      </c>
      <c r="C871" s="13" t="n">
        <v>42983</v>
      </c>
      <c r="D871" s="14" t="s">
        <v>137</v>
      </c>
      <c r="E871" s="14" t="s">
        <v>97</v>
      </c>
      <c r="F871" s="14" t="s">
        <v>117</v>
      </c>
      <c r="G871" s="14" t="s">
        <v>118</v>
      </c>
      <c r="H871" s="14" t="s">
        <v>65</v>
      </c>
      <c r="I871" s="14" t="s">
        <v>83</v>
      </c>
      <c r="J871" s="14" t="s">
        <v>1220</v>
      </c>
      <c r="K871" s="15" t="n">
        <v>1141.47</v>
      </c>
      <c r="L871" s="0" t="n">
        <v>5</v>
      </c>
      <c r="M871" s="16" t="n">
        <v>0.7</v>
      </c>
      <c r="N871" s="17" t="n">
        <v>-760.98</v>
      </c>
      <c r="O871" s="0" t="str">
        <f aca="false">TEXT(B871,"YYYY-MM")</f>
        <v>2017-09</v>
      </c>
      <c r="P871" s="18" t="n">
        <f aca="false">IFERROR(N871/K871,0)</f>
        <v>-0.666666666666667</v>
      </c>
      <c r="Q871" s="0" t="str">
        <f aca="false">IF(M871=0,"No Discount",IF(M871&lt;0.2,"Low (1-19%)",IF(M871&lt;0.4,"Medium (20-39%)","High (40%+)")))</f>
        <v>High (40%+)</v>
      </c>
      <c r="R871" s="0" t="str">
        <f aca="false">INDEX('Lookup Tables'!$B$2:$B$5,MATCH(F871,'Lookup Tables'!$A$2:$A$5,0))</f>
        <v>Manager B</v>
      </c>
    </row>
    <row r="872" customFormat="false" ht="15" hidden="false" customHeight="false" outlineLevel="0" collapsed="false">
      <c r="A872" s="0" t="s">
        <v>1219</v>
      </c>
      <c r="B872" s="13" t="n">
        <v>42981</v>
      </c>
      <c r="C872" s="13" t="n">
        <v>42983</v>
      </c>
      <c r="D872" s="14" t="s">
        <v>137</v>
      </c>
      <c r="E872" s="14" t="s">
        <v>97</v>
      </c>
      <c r="F872" s="14" t="s">
        <v>117</v>
      </c>
      <c r="G872" s="14" t="s">
        <v>118</v>
      </c>
      <c r="H872" s="14" t="s">
        <v>80</v>
      </c>
      <c r="I872" s="14" t="s">
        <v>81</v>
      </c>
      <c r="J872" s="14" t="s">
        <v>882</v>
      </c>
      <c r="K872" s="15" t="n">
        <v>280.782</v>
      </c>
      <c r="L872" s="0" t="n">
        <v>3</v>
      </c>
      <c r="M872" s="16" t="n">
        <v>0.4</v>
      </c>
      <c r="N872" s="17" t="n">
        <v>-46.797</v>
      </c>
      <c r="O872" s="0" t="str">
        <f aca="false">TEXT(B872,"YYYY-MM")</f>
        <v>2017-09</v>
      </c>
      <c r="P872" s="18" t="n">
        <f aca="false">IFERROR(N872/K872,0)</f>
        <v>-0.166666666666667</v>
      </c>
      <c r="Q872" s="0" t="str">
        <f aca="false">IF(M872=0,"No Discount",IF(M872&lt;0.2,"Low (1-19%)",IF(M872&lt;0.4,"Medium (20-39%)","High (40%+)")))</f>
        <v>High (40%+)</v>
      </c>
      <c r="R872" s="0" t="str">
        <f aca="false">INDEX('Lookup Tables'!$B$2:$B$5,MATCH(F872,'Lookup Tables'!$A$2:$A$5,0))</f>
        <v>Manager B</v>
      </c>
    </row>
    <row r="873" customFormat="false" ht="15" hidden="false" customHeight="false" outlineLevel="0" collapsed="false">
      <c r="A873" s="0" t="s">
        <v>1221</v>
      </c>
      <c r="B873" s="13" t="n">
        <v>42662</v>
      </c>
      <c r="C873" s="13" t="n">
        <v>42663</v>
      </c>
      <c r="D873" s="14" t="s">
        <v>137</v>
      </c>
      <c r="E873" s="14" t="s">
        <v>53</v>
      </c>
      <c r="F873" s="14" t="s">
        <v>117</v>
      </c>
      <c r="G873" s="14" t="s">
        <v>1222</v>
      </c>
      <c r="H873" s="14" t="s">
        <v>65</v>
      </c>
      <c r="I873" s="14" t="s">
        <v>91</v>
      </c>
      <c r="J873" s="14" t="s">
        <v>1223</v>
      </c>
      <c r="K873" s="15" t="n">
        <v>34.44</v>
      </c>
      <c r="L873" s="0" t="n">
        <v>3</v>
      </c>
      <c r="M873" s="16" t="n">
        <v>0</v>
      </c>
      <c r="N873" s="17" t="n">
        <v>17.22</v>
      </c>
      <c r="O873" s="0" t="str">
        <f aca="false">TEXT(B873,"YYYY-MM")</f>
        <v>2016-10</v>
      </c>
      <c r="P873" s="18" t="n">
        <f aca="false">IFERROR(N873/K873,0)</f>
        <v>0.5</v>
      </c>
      <c r="Q873" s="0" t="str">
        <f aca="false">IF(M873=0,"No Discount",IF(M873&lt;0.2,"Low (1-19%)",IF(M873&lt;0.4,"Medium (20-39%)","High (40%+)")))</f>
        <v>No Discount</v>
      </c>
      <c r="R873" s="0" t="str">
        <f aca="false">INDEX('Lookup Tables'!$B$2:$B$5,MATCH(F873,'Lookup Tables'!$A$2:$A$5,0))</f>
        <v>Manager B</v>
      </c>
    </row>
    <row r="874" customFormat="false" ht="15" hidden="false" customHeight="false" outlineLevel="0" collapsed="false">
      <c r="A874" s="0" t="s">
        <v>1224</v>
      </c>
      <c r="B874" s="13" t="n">
        <v>42348</v>
      </c>
      <c r="C874" s="13" t="n">
        <v>42353</v>
      </c>
      <c r="D874" s="14" t="s">
        <v>69</v>
      </c>
      <c r="E874" s="14" t="s">
        <v>53</v>
      </c>
      <c r="F874" s="14" t="s">
        <v>117</v>
      </c>
      <c r="G874" s="14" t="s">
        <v>170</v>
      </c>
      <c r="H874" s="14" t="s">
        <v>65</v>
      </c>
      <c r="I874" s="14" t="s">
        <v>91</v>
      </c>
      <c r="J874" s="14" t="s">
        <v>494</v>
      </c>
      <c r="K874" s="15" t="n">
        <v>11.36</v>
      </c>
      <c r="L874" s="0" t="n">
        <v>2</v>
      </c>
      <c r="M874" s="16" t="n">
        <v>0</v>
      </c>
      <c r="N874" s="17" t="n">
        <v>5.2256</v>
      </c>
      <c r="O874" s="0" t="str">
        <f aca="false">TEXT(B874,"YYYY-MM")</f>
        <v>2015-12</v>
      </c>
      <c r="P874" s="18" t="n">
        <f aca="false">IFERROR(N874/K874,0)</f>
        <v>0.46</v>
      </c>
      <c r="Q874" s="0" t="str">
        <f aca="false">IF(M874=0,"No Discount",IF(M874&lt;0.2,"Low (1-19%)",IF(M874&lt;0.4,"Medium (20-39%)","High (40%+)")))</f>
        <v>No Discount</v>
      </c>
      <c r="R874" s="0" t="str">
        <f aca="false">INDEX('Lookup Tables'!$B$2:$B$5,MATCH(F874,'Lookup Tables'!$A$2:$A$5,0))</f>
        <v>Manager B</v>
      </c>
    </row>
    <row r="875" customFormat="false" ht="15" hidden="false" customHeight="false" outlineLevel="0" collapsed="false">
      <c r="A875" s="0" t="s">
        <v>1224</v>
      </c>
      <c r="B875" s="13" t="n">
        <v>42348</v>
      </c>
      <c r="C875" s="13" t="n">
        <v>42353</v>
      </c>
      <c r="D875" s="14" t="s">
        <v>69</v>
      </c>
      <c r="E875" s="14" t="s">
        <v>53</v>
      </c>
      <c r="F875" s="14" t="s">
        <v>117</v>
      </c>
      <c r="G875" s="14" t="s">
        <v>170</v>
      </c>
      <c r="H875" s="14" t="s">
        <v>65</v>
      </c>
      <c r="I875" s="14" t="s">
        <v>83</v>
      </c>
      <c r="J875" s="14" t="s">
        <v>743</v>
      </c>
      <c r="K875" s="15" t="n">
        <v>106.344</v>
      </c>
      <c r="L875" s="0" t="n">
        <v>7</v>
      </c>
      <c r="M875" s="16" t="n">
        <v>0.2</v>
      </c>
      <c r="N875" s="17" t="n">
        <v>37.2204</v>
      </c>
      <c r="O875" s="0" t="str">
        <f aca="false">TEXT(B875,"YYYY-MM")</f>
        <v>2015-12</v>
      </c>
      <c r="P875" s="18" t="n">
        <f aca="false">IFERROR(N875/K875,0)</f>
        <v>0.35</v>
      </c>
      <c r="Q875" s="0" t="str">
        <f aca="false">IF(M875=0,"No Discount",IF(M875&lt;0.2,"Low (1-19%)",IF(M875&lt;0.4,"Medium (20-39%)","High (40%+)")))</f>
        <v>Medium (20-39%)</v>
      </c>
      <c r="R875" s="0" t="str">
        <f aca="false">INDEX('Lookup Tables'!$B$2:$B$5,MATCH(F875,'Lookup Tables'!$A$2:$A$5,0))</f>
        <v>Manager B</v>
      </c>
    </row>
    <row r="876" customFormat="false" ht="15" hidden="false" customHeight="false" outlineLevel="0" collapsed="false">
      <c r="A876" s="0" t="s">
        <v>1225</v>
      </c>
      <c r="B876" s="13" t="n">
        <v>43337</v>
      </c>
      <c r="C876" s="13" t="n">
        <v>43341</v>
      </c>
      <c r="D876" s="14" t="s">
        <v>69</v>
      </c>
      <c r="E876" s="14" t="s">
        <v>53</v>
      </c>
      <c r="F876" s="14" t="s">
        <v>54</v>
      </c>
      <c r="G876" s="14" t="s">
        <v>90</v>
      </c>
      <c r="H876" s="14" t="s">
        <v>65</v>
      </c>
      <c r="I876" s="14" t="s">
        <v>91</v>
      </c>
      <c r="J876" s="14" t="s">
        <v>1226</v>
      </c>
      <c r="K876" s="15" t="n">
        <v>192.16</v>
      </c>
      <c r="L876" s="0" t="n">
        <v>5</v>
      </c>
      <c r="M876" s="16" t="n">
        <v>0.2</v>
      </c>
      <c r="N876" s="17" t="n">
        <v>67.256</v>
      </c>
      <c r="O876" s="0" t="str">
        <f aca="false">TEXT(B876,"YYYY-MM")</f>
        <v>2018-08</v>
      </c>
      <c r="P876" s="18" t="n">
        <f aca="false">IFERROR(N876/K876,0)</f>
        <v>0.35</v>
      </c>
      <c r="Q876" s="0" t="str">
        <f aca="false">IF(M876=0,"No Discount",IF(M876&lt;0.2,"Low (1-19%)",IF(M876&lt;0.4,"Medium (20-39%)","High (40%+)")))</f>
        <v>Medium (20-39%)</v>
      </c>
      <c r="R876" s="0" t="str">
        <f aca="false">INDEX('Lookup Tables'!$B$2:$B$5,MATCH(F876,'Lookup Tables'!$A$2:$A$5,0))</f>
        <v>Manager C</v>
      </c>
    </row>
    <row r="877" customFormat="false" ht="15" hidden="false" customHeight="false" outlineLevel="0" collapsed="false">
      <c r="A877" s="0" t="s">
        <v>1227</v>
      </c>
      <c r="B877" s="13" t="n">
        <v>42752</v>
      </c>
      <c r="C877" s="13" t="n">
        <v>42756</v>
      </c>
      <c r="D877" s="14" t="s">
        <v>69</v>
      </c>
      <c r="E877" s="14" t="s">
        <v>97</v>
      </c>
      <c r="F877" s="14" t="s">
        <v>117</v>
      </c>
      <c r="G877" s="14" t="s">
        <v>1222</v>
      </c>
      <c r="H877" s="14" t="s">
        <v>56</v>
      </c>
      <c r="I877" s="14" t="s">
        <v>76</v>
      </c>
      <c r="J877" s="14" t="s">
        <v>439</v>
      </c>
      <c r="K877" s="15" t="n">
        <v>322.59</v>
      </c>
      <c r="L877" s="0" t="n">
        <v>3</v>
      </c>
      <c r="M877" s="16" t="n">
        <v>0</v>
      </c>
      <c r="N877" s="17" t="n">
        <v>64.518</v>
      </c>
      <c r="O877" s="0" t="str">
        <f aca="false">TEXT(B877,"YYYY-MM")</f>
        <v>2017-01</v>
      </c>
      <c r="P877" s="18" t="n">
        <f aca="false">IFERROR(N877/K877,0)</f>
        <v>0.2</v>
      </c>
      <c r="Q877" s="0" t="str">
        <f aca="false">IF(M877=0,"No Discount",IF(M877&lt;0.2,"Low (1-19%)",IF(M877&lt;0.4,"Medium (20-39%)","High (40%+)")))</f>
        <v>No Discount</v>
      </c>
      <c r="R877" s="0" t="str">
        <f aca="false">INDEX('Lookup Tables'!$B$2:$B$5,MATCH(F877,'Lookup Tables'!$A$2:$A$5,0))</f>
        <v>Manager B</v>
      </c>
    </row>
    <row r="878" customFormat="false" ht="15" hidden="false" customHeight="false" outlineLevel="0" collapsed="false">
      <c r="A878" s="0" t="s">
        <v>1227</v>
      </c>
      <c r="B878" s="13" t="n">
        <v>42752</v>
      </c>
      <c r="C878" s="13" t="n">
        <v>42756</v>
      </c>
      <c r="D878" s="14" t="s">
        <v>69</v>
      </c>
      <c r="E878" s="14" t="s">
        <v>97</v>
      </c>
      <c r="F878" s="14" t="s">
        <v>117</v>
      </c>
      <c r="G878" s="14" t="s">
        <v>1222</v>
      </c>
      <c r="H878" s="14" t="s">
        <v>80</v>
      </c>
      <c r="I878" s="14" t="s">
        <v>123</v>
      </c>
      <c r="J878" s="14" t="s">
        <v>486</v>
      </c>
      <c r="K878" s="15" t="n">
        <v>29.99</v>
      </c>
      <c r="L878" s="0" t="n">
        <v>1</v>
      </c>
      <c r="M878" s="16" t="n">
        <v>0</v>
      </c>
      <c r="N878" s="17" t="n">
        <v>13.1956</v>
      </c>
      <c r="O878" s="0" t="str">
        <f aca="false">TEXT(B878,"YYYY-MM")</f>
        <v>2017-01</v>
      </c>
      <c r="P878" s="18" t="n">
        <f aca="false">IFERROR(N878/K878,0)</f>
        <v>0.44</v>
      </c>
      <c r="Q878" s="0" t="str">
        <f aca="false">IF(M878=0,"No Discount",IF(M878&lt;0.2,"Low (1-19%)",IF(M878&lt;0.4,"Medium (20-39%)","High (40%+)")))</f>
        <v>No Discount</v>
      </c>
      <c r="R878" s="0" t="str">
        <f aca="false">INDEX('Lookup Tables'!$B$2:$B$5,MATCH(F878,'Lookup Tables'!$A$2:$A$5,0))</f>
        <v>Manager B</v>
      </c>
    </row>
    <row r="879" customFormat="false" ht="15" hidden="false" customHeight="false" outlineLevel="0" collapsed="false">
      <c r="A879" s="0" t="s">
        <v>1227</v>
      </c>
      <c r="B879" s="13" t="n">
        <v>42752</v>
      </c>
      <c r="C879" s="13" t="n">
        <v>42756</v>
      </c>
      <c r="D879" s="14" t="s">
        <v>69</v>
      </c>
      <c r="E879" s="14" t="s">
        <v>97</v>
      </c>
      <c r="F879" s="14" t="s">
        <v>117</v>
      </c>
      <c r="G879" s="14" t="s">
        <v>1222</v>
      </c>
      <c r="H879" s="14" t="s">
        <v>80</v>
      </c>
      <c r="I879" s="14" t="s">
        <v>123</v>
      </c>
      <c r="J879" s="14" t="s">
        <v>1228</v>
      </c>
      <c r="K879" s="15" t="n">
        <v>371.97</v>
      </c>
      <c r="L879" s="0" t="n">
        <v>3</v>
      </c>
      <c r="M879" s="16" t="n">
        <v>0</v>
      </c>
      <c r="N879" s="17" t="n">
        <v>66.9546</v>
      </c>
      <c r="O879" s="0" t="str">
        <f aca="false">TEXT(B879,"YYYY-MM")</f>
        <v>2017-01</v>
      </c>
      <c r="P879" s="18" t="n">
        <f aca="false">IFERROR(N879/K879,0)</f>
        <v>0.18</v>
      </c>
      <c r="Q879" s="0" t="str">
        <f aca="false">IF(M879=0,"No Discount",IF(M879&lt;0.2,"Low (1-19%)",IF(M879&lt;0.4,"Medium (20-39%)","High (40%+)")))</f>
        <v>No Discount</v>
      </c>
      <c r="R879" s="0" t="str">
        <f aca="false">INDEX('Lookup Tables'!$B$2:$B$5,MATCH(F879,'Lookup Tables'!$A$2:$A$5,0))</f>
        <v>Manager B</v>
      </c>
    </row>
    <row r="880" customFormat="false" ht="15" hidden="false" customHeight="false" outlineLevel="0" collapsed="false">
      <c r="A880" s="0" t="s">
        <v>1229</v>
      </c>
      <c r="B880" s="13" t="n">
        <v>42264</v>
      </c>
      <c r="C880" s="13" t="n">
        <v>42268</v>
      </c>
      <c r="D880" s="14" t="s">
        <v>69</v>
      </c>
      <c r="E880" s="14" t="s">
        <v>97</v>
      </c>
      <c r="F880" s="14" t="s">
        <v>117</v>
      </c>
      <c r="G880" s="14" t="s">
        <v>118</v>
      </c>
      <c r="H880" s="14" t="s">
        <v>65</v>
      </c>
      <c r="I880" s="14" t="s">
        <v>83</v>
      </c>
      <c r="J880" s="14" t="s">
        <v>1230</v>
      </c>
      <c r="K880" s="15" t="n">
        <v>5.892</v>
      </c>
      <c r="L880" s="0" t="n">
        <v>4</v>
      </c>
      <c r="M880" s="16" t="n">
        <v>0.7</v>
      </c>
      <c r="N880" s="17" t="n">
        <v>-4.1244</v>
      </c>
      <c r="O880" s="0" t="str">
        <f aca="false">TEXT(B880,"YYYY-MM")</f>
        <v>2015-09</v>
      </c>
      <c r="P880" s="18" t="n">
        <f aca="false">IFERROR(N880/K880,0)</f>
        <v>-0.7</v>
      </c>
      <c r="Q880" s="0" t="str">
        <f aca="false">IF(M880=0,"No Discount",IF(M880&lt;0.2,"Low (1-19%)",IF(M880&lt;0.4,"Medium (20-39%)","High (40%+)")))</f>
        <v>High (40%+)</v>
      </c>
      <c r="R880" s="0" t="str">
        <f aca="false">INDEX('Lookup Tables'!$B$2:$B$5,MATCH(F880,'Lookup Tables'!$A$2:$A$5,0))</f>
        <v>Manager B</v>
      </c>
    </row>
    <row r="881" customFormat="false" ht="15" hidden="false" customHeight="false" outlineLevel="0" collapsed="false">
      <c r="A881" s="0" t="s">
        <v>1231</v>
      </c>
      <c r="B881" s="13" t="n">
        <v>43434</v>
      </c>
      <c r="C881" s="13" t="n">
        <v>43436</v>
      </c>
      <c r="D881" s="14" t="s">
        <v>52</v>
      </c>
      <c r="E881" s="14" t="s">
        <v>97</v>
      </c>
      <c r="F881" s="14" t="s">
        <v>117</v>
      </c>
      <c r="G881" s="14" t="s">
        <v>170</v>
      </c>
      <c r="H881" s="14" t="s">
        <v>65</v>
      </c>
      <c r="I881" s="14" t="s">
        <v>83</v>
      </c>
      <c r="J881" s="14" t="s">
        <v>1232</v>
      </c>
      <c r="K881" s="15" t="n">
        <v>68.472</v>
      </c>
      <c r="L881" s="0" t="n">
        <v>3</v>
      </c>
      <c r="M881" s="16" t="n">
        <v>0.2</v>
      </c>
      <c r="N881" s="17" t="n">
        <v>23.1093</v>
      </c>
      <c r="O881" s="0" t="str">
        <f aca="false">TEXT(B881,"YYYY-MM")</f>
        <v>2018-11</v>
      </c>
      <c r="P881" s="18" t="n">
        <f aca="false">IFERROR(N881/K881,0)</f>
        <v>0.3375</v>
      </c>
      <c r="Q881" s="0" t="str">
        <f aca="false">IF(M881=0,"No Discount",IF(M881&lt;0.2,"Low (1-19%)",IF(M881&lt;0.4,"Medium (20-39%)","High (40%+)")))</f>
        <v>Medium (20-39%)</v>
      </c>
      <c r="R881" s="0" t="str">
        <f aca="false">INDEX('Lookup Tables'!$B$2:$B$5,MATCH(F881,'Lookup Tables'!$A$2:$A$5,0))</f>
        <v>Manager B</v>
      </c>
    </row>
    <row r="882" customFormat="false" ht="15" hidden="false" customHeight="false" outlineLevel="0" collapsed="false">
      <c r="A882" s="0" t="s">
        <v>1231</v>
      </c>
      <c r="B882" s="13" t="n">
        <v>43434</v>
      </c>
      <c r="C882" s="13" t="n">
        <v>43436</v>
      </c>
      <c r="D882" s="14" t="s">
        <v>52</v>
      </c>
      <c r="E882" s="14" t="s">
        <v>97</v>
      </c>
      <c r="F882" s="14" t="s">
        <v>117</v>
      </c>
      <c r="G882" s="14" t="s">
        <v>170</v>
      </c>
      <c r="H882" s="14" t="s">
        <v>56</v>
      </c>
      <c r="I882" s="14" t="s">
        <v>59</v>
      </c>
      <c r="J882" s="14" t="s">
        <v>348</v>
      </c>
      <c r="K882" s="15" t="n">
        <v>1242.9</v>
      </c>
      <c r="L882" s="0" t="n">
        <v>5</v>
      </c>
      <c r="M882" s="16" t="n">
        <v>0.1</v>
      </c>
      <c r="N882" s="17" t="n">
        <v>262.39</v>
      </c>
      <c r="O882" s="0" t="str">
        <f aca="false">TEXT(B882,"YYYY-MM")</f>
        <v>2018-11</v>
      </c>
      <c r="P882" s="18" t="n">
        <f aca="false">IFERROR(N882/K882,0)</f>
        <v>0.211111111111111</v>
      </c>
      <c r="Q882" s="0" t="str">
        <f aca="false">IF(M882=0,"No Discount",IF(M882&lt;0.2,"Low (1-19%)",IF(M882&lt;0.4,"Medium (20-39%)","High (40%+)")))</f>
        <v>Low (1-19%)</v>
      </c>
      <c r="R882" s="0" t="str">
        <f aca="false">INDEX('Lookup Tables'!$B$2:$B$5,MATCH(F882,'Lookup Tables'!$A$2:$A$5,0))</f>
        <v>Manager B</v>
      </c>
    </row>
    <row r="883" customFormat="false" ht="15" hidden="false" customHeight="false" outlineLevel="0" collapsed="false">
      <c r="A883" s="0" t="s">
        <v>1233</v>
      </c>
      <c r="B883" s="13" t="n">
        <v>42652</v>
      </c>
      <c r="C883" s="13" t="n">
        <v>42656</v>
      </c>
      <c r="D883" s="14" t="s">
        <v>69</v>
      </c>
      <c r="E883" s="14" t="s">
        <v>53</v>
      </c>
      <c r="F883" s="14" t="s">
        <v>54</v>
      </c>
      <c r="G883" s="14" t="s">
        <v>193</v>
      </c>
      <c r="H883" s="14" t="s">
        <v>65</v>
      </c>
      <c r="I883" s="14" t="s">
        <v>73</v>
      </c>
      <c r="J883" s="14" t="s">
        <v>757</v>
      </c>
      <c r="K883" s="15" t="n">
        <v>30.84</v>
      </c>
      <c r="L883" s="0" t="n">
        <v>2</v>
      </c>
      <c r="M883" s="16" t="n">
        <v>0</v>
      </c>
      <c r="N883" s="17" t="n">
        <v>8.3268</v>
      </c>
      <c r="O883" s="0" t="str">
        <f aca="false">TEXT(B883,"YYYY-MM")</f>
        <v>2016-10</v>
      </c>
      <c r="P883" s="18" t="n">
        <f aca="false">IFERROR(N883/K883,0)</f>
        <v>0.27</v>
      </c>
      <c r="Q883" s="0" t="str">
        <f aca="false">IF(M883=0,"No Discount",IF(M883&lt;0.2,"Low (1-19%)",IF(M883&lt;0.4,"Medium (20-39%)","High (40%+)")))</f>
        <v>No Discount</v>
      </c>
      <c r="R883" s="0" t="str">
        <f aca="false">INDEX('Lookup Tables'!$B$2:$B$5,MATCH(F883,'Lookup Tables'!$A$2:$A$5,0))</f>
        <v>Manager C</v>
      </c>
    </row>
    <row r="884" customFormat="false" ht="15" hidden="false" customHeight="false" outlineLevel="0" collapsed="false">
      <c r="A884" s="0" t="s">
        <v>1234</v>
      </c>
      <c r="B884" s="13" t="n">
        <v>43457</v>
      </c>
      <c r="C884" s="13" t="n">
        <v>43457</v>
      </c>
      <c r="D884" s="14" t="s">
        <v>606</v>
      </c>
      <c r="E884" s="14" t="s">
        <v>53</v>
      </c>
      <c r="F884" s="14" t="s">
        <v>63</v>
      </c>
      <c r="G884" s="14" t="s">
        <v>64</v>
      </c>
      <c r="H884" s="14" t="s">
        <v>65</v>
      </c>
      <c r="I884" s="14" t="s">
        <v>78</v>
      </c>
      <c r="J884" s="14" t="s">
        <v>1024</v>
      </c>
      <c r="K884" s="15" t="n">
        <v>13.48</v>
      </c>
      <c r="L884" s="0" t="n">
        <v>4</v>
      </c>
      <c r="M884" s="16" t="n">
        <v>0</v>
      </c>
      <c r="N884" s="17" t="n">
        <v>5.9312</v>
      </c>
      <c r="O884" s="0" t="str">
        <f aca="false">TEXT(B884,"YYYY-MM")</f>
        <v>2018-12</v>
      </c>
      <c r="P884" s="18" t="n">
        <f aca="false">IFERROR(N884/K884,0)</f>
        <v>0.44</v>
      </c>
      <c r="Q884" s="0" t="str">
        <f aca="false">IF(M884=0,"No Discount",IF(M884&lt;0.2,"Low (1-19%)",IF(M884&lt;0.4,"Medium (20-39%)","High (40%+)")))</f>
        <v>No Discount</v>
      </c>
      <c r="R884" s="0" t="str">
        <f aca="false">INDEX('Lookup Tables'!$B$2:$B$5,MATCH(F884,'Lookup Tables'!$A$2:$A$5,0))</f>
        <v>Manager D</v>
      </c>
    </row>
    <row r="885" customFormat="false" ht="15" hidden="false" customHeight="false" outlineLevel="0" collapsed="false">
      <c r="A885" s="0" t="s">
        <v>1235</v>
      </c>
      <c r="B885" s="13" t="n">
        <v>43030</v>
      </c>
      <c r="C885" s="13" t="n">
        <v>43032</v>
      </c>
      <c r="D885" s="14" t="s">
        <v>137</v>
      </c>
      <c r="E885" s="14" t="s">
        <v>97</v>
      </c>
      <c r="F885" s="14" t="s">
        <v>98</v>
      </c>
      <c r="G885" s="14" t="s">
        <v>157</v>
      </c>
      <c r="H885" s="14" t="s">
        <v>56</v>
      </c>
      <c r="I885" s="14" t="s">
        <v>76</v>
      </c>
      <c r="J885" s="14" t="s">
        <v>962</v>
      </c>
      <c r="K885" s="15" t="n">
        <v>31.4</v>
      </c>
      <c r="L885" s="0" t="n">
        <v>5</v>
      </c>
      <c r="M885" s="16" t="n">
        <v>0</v>
      </c>
      <c r="N885" s="17" t="n">
        <v>10.048</v>
      </c>
      <c r="O885" s="0" t="str">
        <f aca="false">TEXT(B885,"YYYY-MM")</f>
        <v>2017-10</v>
      </c>
      <c r="P885" s="18" t="n">
        <f aca="false">IFERROR(N885/K885,0)</f>
        <v>0.32</v>
      </c>
      <c r="Q885" s="0" t="str">
        <f aca="false">IF(M885=0,"No Discount",IF(M885&lt;0.2,"Low (1-19%)",IF(M885&lt;0.4,"Medium (20-39%)","High (40%+)")))</f>
        <v>No Discount</v>
      </c>
      <c r="R885" s="0" t="str">
        <f aca="false">INDEX('Lookup Tables'!$B$2:$B$5,MATCH(F885,'Lookup Tables'!$A$2:$A$5,0))</f>
        <v>Manager A</v>
      </c>
    </row>
    <row r="886" customFormat="false" ht="15" hidden="false" customHeight="false" outlineLevel="0" collapsed="false">
      <c r="A886" s="0" t="s">
        <v>1236</v>
      </c>
      <c r="B886" s="13" t="n">
        <v>42123</v>
      </c>
      <c r="C886" s="13" t="n">
        <v>42128</v>
      </c>
      <c r="D886" s="14" t="s">
        <v>69</v>
      </c>
      <c r="E886" s="14" t="s">
        <v>53</v>
      </c>
      <c r="F886" s="14" t="s">
        <v>117</v>
      </c>
      <c r="G886" s="14" t="s">
        <v>170</v>
      </c>
      <c r="H886" s="14" t="s">
        <v>56</v>
      </c>
      <c r="I886" s="14" t="s">
        <v>76</v>
      </c>
      <c r="J886" s="14" t="s">
        <v>1237</v>
      </c>
      <c r="K886" s="15" t="n">
        <v>17.46</v>
      </c>
      <c r="L886" s="0" t="n">
        <v>2</v>
      </c>
      <c r="M886" s="16" t="n">
        <v>0</v>
      </c>
      <c r="N886" s="17" t="n">
        <v>5.9364</v>
      </c>
      <c r="O886" s="0" t="str">
        <f aca="false">TEXT(B886,"YYYY-MM")</f>
        <v>2015-04</v>
      </c>
      <c r="P886" s="18" t="n">
        <f aca="false">IFERROR(N886/K886,0)</f>
        <v>0.34</v>
      </c>
      <c r="Q886" s="0" t="str">
        <f aca="false">IF(M886=0,"No Discount",IF(M886&lt;0.2,"Low (1-19%)",IF(M886&lt;0.4,"Medium (20-39%)","High (40%+)")))</f>
        <v>No Discount</v>
      </c>
      <c r="R886" s="0" t="str">
        <f aca="false">INDEX('Lookup Tables'!$B$2:$B$5,MATCH(F886,'Lookup Tables'!$A$2:$A$5,0))</f>
        <v>Manager B</v>
      </c>
    </row>
    <row r="887" customFormat="false" ht="15" hidden="false" customHeight="false" outlineLevel="0" collapsed="false">
      <c r="A887" s="0" t="s">
        <v>1238</v>
      </c>
      <c r="B887" s="13" t="n">
        <v>42485</v>
      </c>
      <c r="C887" s="13" t="n">
        <v>42488</v>
      </c>
      <c r="D887" s="14" t="s">
        <v>52</v>
      </c>
      <c r="E887" s="14" t="s">
        <v>62</v>
      </c>
      <c r="F887" s="14" t="s">
        <v>63</v>
      </c>
      <c r="G887" s="14" t="s">
        <v>64</v>
      </c>
      <c r="H887" s="14" t="s">
        <v>65</v>
      </c>
      <c r="I887" s="14" t="s">
        <v>83</v>
      </c>
      <c r="J887" s="14" t="s">
        <v>1239</v>
      </c>
      <c r="K887" s="15" t="n">
        <v>13.944</v>
      </c>
      <c r="L887" s="0" t="n">
        <v>3</v>
      </c>
      <c r="M887" s="16" t="n">
        <v>0.2</v>
      </c>
      <c r="N887" s="17" t="n">
        <v>4.5318</v>
      </c>
      <c r="O887" s="0" t="str">
        <f aca="false">TEXT(B887,"YYYY-MM")</f>
        <v>2016-04</v>
      </c>
      <c r="P887" s="18" t="n">
        <f aca="false">IFERROR(N887/K887,0)</f>
        <v>0.325</v>
      </c>
      <c r="Q887" s="0" t="str">
        <f aca="false">IF(M887=0,"No Discount",IF(M887&lt;0.2,"Low (1-19%)",IF(M887&lt;0.4,"Medium (20-39%)","High (40%+)")))</f>
        <v>Medium (20-39%)</v>
      </c>
      <c r="R887" s="0" t="str">
        <f aca="false">INDEX('Lookup Tables'!$B$2:$B$5,MATCH(F887,'Lookup Tables'!$A$2:$A$5,0))</f>
        <v>Manager D</v>
      </c>
    </row>
    <row r="888" customFormat="false" ht="15" hidden="false" customHeight="false" outlineLevel="0" collapsed="false">
      <c r="A888" s="0" t="s">
        <v>1240</v>
      </c>
      <c r="B888" s="13" t="n">
        <v>43277</v>
      </c>
      <c r="C888" s="13" t="n">
        <v>43283</v>
      </c>
      <c r="D888" s="14" t="s">
        <v>69</v>
      </c>
      <c r="E888" s="14" t="s">
        <v>53</v>
      </c>
      <c r="F888" s="14" t="s">
        <v>63</v>
      </c>
      <c r="G888" s="14" t="s">
        <v>64</v>
      </c>
      <c r="H888" s="14" t="s">
        <v>65</v>
      </c>
      <c r="I888" s="14" t="s">
        <v>73</v>
      </c>
      <c r="J888" s="14" t="s">
        <v>1241</v>
      </c>
      <c r="K888" s="15" t="n">
        <v>83.76</v>
      </c>
      <c r="L888" s="0" t="n">
        <v>12</v>
      </c>
      <c r="M888" s="16" t="n">
        <v>0</v>
      </c>
      <c r="N888" s="17" t="n">
        <v>1.6752</v>
      </c>
      <c r="O888" s="0" t="str">
        <f aca="false">TEXT(B888,"YYYY-MM")</f>
        <v>2018-06</v>
      </c>
      <c r="P888" s="18" t="n">
        <f aca="false">IFERROR(N888/K888,0)</f>
        <v>0.02</v>
      </c>
      <c r="Q888" s="0" t="str">
        <f aca="false">IF(M888=0,"No Discount",IF(M888&lt;0.2,"Low (1-19%)",IF(M888&lt;0.4,"Medium (20-39%)","High (40%+)")))</f>
        <v>No Discount</v>
      </c>
      <c r="R888" s="0" t="str">
        <f aca="false">INDEX('Lookup Tables'!$B$2:$B$5,MATCH(F888,'Lookup Tables'!$A$2:$A$5,0))</f>
        <v>Manager D</v>
      </c>
    </row>
    <row r="889" customFormat="false" ht="15" hidden="false" customHeight="false" outlineLevel="0" collapsed="false">
      <c r="A889" s="0" t="s">
        <v>1242</v>
      </c>
      <c r="B889" s="13" t="n">
        <v>43387</v>
      </c>
      <c r="C889" s="13" t="n">
        <v>43392</v>
      </c>
      <c r="D889" s="14" t="s">
        <v>69</v>
      </c>
      <c r="E889" s="14" t="s">
        <v>97</v>
      </c>
      <c r="F889" s="14" t="s">
        <v>117</v>
      </c>
      <c r="G889" s="14" t="s">
        <v>1243</v>
      </c>
      <c r="H889" s="14" t="s">
        <v>65</v>
      </c>
      <c r="I889" s="14" t="s">
        <v>83</v>
      </c>
      <c r="J889" s="14" t="s">
        <v>183</v>
      </c>
      <c r="K889" s="15" t="n">
        <v>37.66</v>
      </c>
      <c r="L889" s="0" t="n">
        <v>7</v>
      </c>
      <c r="M889" s="16" t="n">
        <v>0</v>
      </c>
      <c r="N889" s="17" t="n">
        <v>18.4534</v>
      </c>
      <c r="O889" s="0" t="str">
        <f aca="false">TEXT(B889,"YYYY-MM")</f>
        <v>2018-10</v>
      </c>
      <c r="P889" s="18" t="n">
        <f aca="false">IFERROR(N889/K889,0)</f>
        <v>0.49</v>
      </c>
      <c r="Q889" s="0" t="str">
        <f aca="false">IF(M889=0,"No Discount",IF(M889&lt;0.2,"Low (1-19%)",IF(M889&lt;0.4,"Medium (20-39%)","High (40%+)")))</f>
        <v>No Discount</v>
      </c>
      <c r="R889" s="0" t="str">
        <f aca="false">INDEX('Lookup Tables'!$B$2:$B$5,MATCH(F889,'Lookup Tables'!$A$2:$A$5,0))</f>
        <v>Manager B</v>
      </c>
    </row>
    <row r="890" customFormat="false" ht="15" hidden="false" customHeight="false" outlineLevel="0" collapsed="false">
      <c r="A890" s="0" t="s">
        <v>1244</v>
      </c>
      <c r="B890" s="13" t="n">
        <v>42347</v>
      </c>
      <c r="C890" s="13" t="n">
        <v>42354</v>
      </c>
      <c r="D890" s="14" t="s">
        <v>69</v>
      </c>
      <c r="E890" s="14" t="s">
        <v>62</v>
      </c>
      <c r="F890" s="14" t="s">
        <v>63</v>
      </c>
      <c r="G890" s="14" t="s">
        <v>64</v>
      </c>
      <c r="H890" s="14" t="s">
        <v>65</v>
      </c>
      <c r="I890" s="14" t="s">
        <v>91</v>
      </c>
      <c r="J890" s="14" t="s">
        <v>680</v>
      </c>
      <c r="K890" s="15" t="n">
        <v>34.68</v>
      </c>
      <c r="L890" s="0" t="n">
        <v>6</v>
      </c>
      <c r="M890" s="16" t="n">
        <v>0</v>
      </c>
      <c r="N890" s="17" t="n">
        <v>16.9932</v>
      </c>
      <c r="O890" s="0" t="str">
        <f aca="false">TEXT(B890,"YYYY-MM")</f>
        <v>2015-12</v>
      </c>
      <c r="P890" s="18" t="n">
        <f aca="false">IFERROR(N890/K890,0)</f>
        <v>0.49</v>
      </c>
      <c r="Q890" s="0" t="str">
        <f aca="false">IF(M890=0,"No Discount",IF(M890&lt;0.2,"Low (1-19%)",IF(M890&lt;0.4,"Medium (20-39%)","High (40%+)")))</f>
        <v>No Discount</v>
      </c>
      <c r="R890" s="0" t="str">
        <f aca="false">INDEX('Lookup Tables'!$B$2:$B$5,MATCH(F890,'Lookup Tables'!$A$2:$A$5,0))</f>
        <v>Manager D</v>
      </c>
    </row>
    <row r="891" customFormat="false" ht="15" hidden="false" customHeight="false" outlineLevel="0" collapsed="false">
      <c r="A891" s="0" t="s">
        <v>1245</v>
      </c>
      <c r="B891" s="13" t="n">
        <v>43271</v>
      </c>
      <c r="C891" s="13" t="n">
        <v>43277</v>
      </c>
      <c r="D891" s="14" t="s">
        <v>69</v>
      </c>
      <c r="E891" s="14" t="s">
        <v>53</v>
      </c>
      <c r="F891" s="14" t="s">
        <v>117</v>
      </c>
      <c r="G891" s="14" t="s">
        <v>170</v>
      </c>
      <c r="H891" s="14" t="s">
        <v>80</v>
      </c>
      <c r="I891" s="14" t="s">
        <v>123</v>
      </c>
      <c r="J891" s="14" t="s">
        <v>1246</v>
      </c>
      <c r="K891" s="15" t="n">
        <v>149.95</v>
      </c>
      <c r="L891" s="0" t="n">
        <v>5</v>
      </c>
      <c r="M891" s="16" t="n">
        <v>0</v>
      </c>
      <c r="N891" s="17" t="n">
        <v>14.995</v>
      </c>
      <c r="O891" s="0" t="str">
        <f aca="false">TEXT(B891,"YYYY-MM")</f>
        <v>2018-06</v>
      </c>
      <c r="P891" s="18" t="n">
        <f aca="false">IFERROR(N891/K891,0)</f>
        <v>0.1</v>
      </c>
      <c r="Q891" s="0" t="str">
        <f aca="false">IF(M891=0,"No Discount",IF(M891&lt;0.2,"Low (1-19%)",IF(M891&lt;0.4,"Medium (20-39%)","High (40%+)")))</f>
        <v>No Discount</v>
      </c>
      <c r="R891" s="0" t="str">
        <f aca="false">INDEX('Lookup Tables'!$B$2:$B$5,MATCH(F891,'Lookup Tables'!$A$2:$A$5,0))</f>
        <v>Manager B</v>
      </c>
    </row>
    <row r="892" customFormat="false" ht="15" hidden="false" customHeight="false" outlineLevel="0" collapsed="false">
      <c r="A892" s="0" t="s">
        <v>1245</v>
      </c>
      <c r="B892" s="13" t="n">
        <v>43271</v>
      </c>
      <c r="C892" s="13" t="n">
        <v>43277</v>
      </c>
      <c r="D892" s="14" t="s">
        <v>69</v>
      </c>
      <c r="E892" s="14" t="s">
        <v>53</v>
      </c>
      <c r="F892" s="14" t="s">
        <v>117</v>
      </c>
      <c r="G892" s="14" t="s">
        <v>170</v>
      </c>
      <c r="H892" s="14" t="s">
        <v>65</v>
      </c>
      <c r="I892" s="14" t="s">
        <v>83</v>
      </c>
      <c r="J892" s="14" t="s">
        <v>740</v>
      </c>
      <c r="K892" s="15" t="n">
        <v>51.312</v>
      </c>
      <c r="L892" s="0" t="n">
        <v>3</v>
      </c>
      <c r="M892" s="16" t="n">
        <v>0.2</v>
      </c>
      <c r="N892" s="17" t="n">
        <v>18.6006</v>
      </c>
      <c r="O892" s="0" t="str">
        <f aca="false">TEXT(B892,"YYYY-MM")</f>
        <v>2018-06</v>
      </c>
      <c r="P892" s="18" t="n">
        <f aca="false">IFERROR(N892/K892,0)</f>
        <v>0.3625</v>
      </c>
      <c r="Q892" s="0" t="str">
        <f aca="false">IF(M892=0,"No Discount",IF(M892&lt;0.2,"Low (1-19%)",IF(M892&lt;0.4,"Medium (20-39%)","High (40%+)")))</f>
        <v>Medium (20-39%)</v>
      </c>
      <c r="R892" s="0" t="str">
        <f aca="false">INDEX('Lookup Tables'!$B$2:$B$5,MATCH(F892,'Lookup Tables'!$A$2:$A$5,0))</f>
        <v>Manager B</v>
      </c>
    </row>
    <row r="893" customFormat="false" ht="15" hidden="false" customHeight="false" outlineLevel="0" collapsed="false">
      <c r="A893" s="0" t="s">
        <v>1247</v>
      </c>
      <c r="B893" s="13" t="n">
        <v>43277</v>
      </c>
      <c r="C893" s="13" t="n">
        <v>43278</v>
      </c>
      <c r="D893" s="14" t="s">
        <v>137</v>
      </c>
      <c r="E893" s="14" t="s">
        <v>97</v>
      </c>
      <c r="F893" s="14" t="s">
        <v>98</v>
      </c>
      <c r="G893" s="14" t="s">
        <v>157</v>
      </c>
      <c r="H893" s="14" t="s">
        <v>65</v>
      </c>
      <c r="I893" s="14" t="s">
        <v>91</v>
      </c>
      <c r="J893" s="14" t="s">
        <v>1248</v>
      </c>
      <c r="K893" s="15" t="n">
        <v>4.54</v>
      </c>
      <c r="L893" s="0" t="n">
        <v>1</v>
      </c>
      <c r="M893" s="16" t="n">
        <v>0</v>
      </c>
      <c r="N893" s="17" t="n">
        <v>2.043</v>
      </c>
      <c r="O893" s="0" t="str">
        <f aca="false">TEXT(B893,"YYYY-MM")</f>
        <v>2018-06</v>
      </c>
      <c r="P893" s="18" t="n">
        <f aca="false">IFERROR(N893/K893,0)</f>
        <v>0.45</v>
      </c>
      <c r="Q893" s="0" t="str">
        <f aca="false">IF(M893=0,"No Discount",IF(M893&lt;0.2,"Low (1-19%)",IF(M893&lt;0.4,"Medium (20-39%)","High (40%+)")))</f>
        <v>No Discount</v>
      </c>
      <c r="R893" s="0" t="str">
        <f aca="false">INDEX('Lookup Tables'!$B$2:$B$5,MATCH(F893,'Lookup Tables'!$A$2:$A$5,0))</f>
        <v>Manager A</v>
      </c>
    </row>
    <row r="894" customFormat="false" ht="15" hidden="false" customHeight="false" outlineLevel="0" collapsed="false">
      <c r="A894" s="0" t="s">
        <v>1247</v>
      </c>
      <c r="B894" s="13" t="n">
        <v>43277</v>
      </c>
      <c r="C894" s="13" t="n">
        <v>43278</v>
      </c>
      <c r="D894" s="14" t="s">
        <v>137</v>
      </c>
      <c r="E894" s="14" t="s">
        <v>97</v>
      </c>
      <c r="F894" s="14" t="s">
        <v>98</v>
      </c>
      <c r="G894" s="14" t="s">
        <v>157</v>
      </c>
      <c r="H894" s="14" t="s">
        <v>65</v>
      </c>
      <c r="I894" s="14" t="s">
        <v>78</v>
      </c>
      <c r="J894" s="14" t="s">
        <v>1249</v>
      </c>
      <c r="K894" s="15" t="n">
        <v>15.92</v>
      </c>
      <c r="L894" s="0" t="n">
        <v>4</v>
      </c>
      <c r="M894" s="16" t="n">
        <v>0</v>
      </c>
      <c r="N894" s="17" t="n">
        <v>5.4128</v>
      </c>
      <c r="O894" s="0" t="str">
        <f aca="false">TEXT(B894,"YYYY-MM")</f>
        <v>2018-06</v>
      </c>
      <c r="P894" s="18" t="n">
        <f aca="false">IFERROR(N894/K894,0)</f>
        <v>0.34</v>
      </c>
      <c r="Q894" s="0" t="str">
        <f aca="false">IF(M894=0,"No Discount",IF(M894&lt;0.2,"Low (1-19%)",IF(M894&lt;0.4,"Medium (20-39%)","High (40%+)")))</f>
        <v>No Discount</v>
      </c>
      <c r="R894" s="0" t="str">
        <f aca="false">INDEX('Lookup Tables'!$B$2:$B$5,MATCH(F894,'Lookup Tables'!$A$2:$A$5,0))</f>
        <v>Manager A</v>
      </c>
    </row>
    <row r="895" customFormat="false" ht="15" hidden="false" customHeight="false" outlineLevel="0" collapsed="false">
      <c r="A895" s="0" t="s">
        <v>1247</v>
      </c>
      <c r="B895" s="13" t="n">
        <v>43277</v>
      </c>
      <c r="C895" s="13" t="n">
        <v>43278</v>
      </c>
      <c r="D895" s="14" t="s">
        <v>137</v>
      </c>
      <c r="E895" s="14" t="s">
        <v>97</v>
      </c>
      <c r="F895" s="14" t="s">
        <v>98</v>
      </c>
      <c r="G895" s="14" t="s">
        <v>157</v>
      </c>
      <c r="H895" s="14" t="s">
        <v>80</v>
      </c>
      <c r="I895" s="14" t="s">
        <v>81</v>
      </c>
      <c r="J895" s="14" t="s">
        <v>1250</v>
      </c>
      <c r="K895" s="15" t="n">
        <v>543.92</v>
      </c>
      <c r="L895" s="0" t="n">
        <v>8</v>
      </c>
      <c r="M895" s="16" t="n">
        <v>0</v>
      </c>
      <c r="N895" s="17" t="n">
        <v>135.98</v>
      </c>
      <c r="O895" s="0" t="str">
        <f aca="false">TEXT(B895,"YYYY-MM")</f>
        <v>2018-06</v>
      </c>
      <c r="P895" s="18" t="n">
        <f aca="false">IFERROR(N895/K895,0)</f>
        <v>0.25</v>
      </c>
      <c r="Q895" s="0" t="str">
        <f aca="false">IF(M895=0,"No Discount",IF(M895&lt;0.2,"Low (1-19%)",IF(M895&lt;0.4,"Medium (20-39%)","High (40%+)")))</f>
        <v>No Discount</v>
      </c>
      <c r="R895" s="0" t="str">
        <f aca="false">INDEX('Lookup Tables'!$B$2:$B$5,MATCH(F895,'Lookup Tables'!$A$2:$A$5,0))</f>
        <v>Manager A</v>
      </c>
    </row>
    <row r="896" customFormat="false" ht="15" hidden="false" customHeight="false" outlineLevel="0" collapsed="false">
      <c r="A896" s="0" t="s">
        <v>1251</v>
      </c>
      <c r="B896" s="13" t="n">
        <v>43049</v>
      </c>
      <c r="C896" s="13" t="n">
        <v>43051</v>
      </c>
      <c r="D896" s="14" t="s">
        <v>137</v>
      </c>
      <c r="E896" s="14" t="s">
        <v>62</v>
      </c>
      <c r="F896" s="14" t="s">
        <v>63</v>
      </c>
      <c r="G896" s="14" t="s">
        <v>64</v>
      </c>
      <c r="H896" s="14" t="s">
        <v>65</v>
      </c>
      <c r="I896" s="14" t="s">
        <v>73</v>
      </c>
      <c r="J896" s="14" t="s">
        <v>612</v>
      </c>
      <c r="K896" s="15" t="n">
        <v>155.82</v>
      </c>
      <c r="L896" s="0" t="n">
        <v>7</v>
      </c>
      <c r="M896" s="16" t="n">
        <v>0</v>
      </c>
      <c r="N896" s="17" t="n">
        <v>42.0714</v>
      </c>
      <c r="O896" s="0" t="str">
        <f aca="false">TEXT(B896,"YYYY-MM")</f>
        <v>2017-11</v>
      </c>
      <c r="P896" s="18" t="n">
        <f aca="false">IFERROR(N896/K896,0)</f>
        <v>0.27</v>
      </c>
      <c r="Q896" s="0" t="str">
        <f aca="false">IF(M896=0,"No Discount",IF(M896&lt;0.2,"Low (1-19%)",IF(M896&lt;0.4,"Medium (20-39%)","High (40%+)")))</f>
        <v>No Discount</v>
      </c>
      <c r="R896" s="0" t="str">
        <f aca="false">INDEX('Lookup Tables'!$B$2:$B$5,MATCH(F896,'Lookup Tables'!$A$2:$A$5,0))</f>
        <v>Manager D</v>
      </c>
    </row>
    <row r="897" customFormat="false" ht="15" hidden="false" customHeight="false" outlineLevel="0" collapsed="false">
      <c r="A897" s="0" t="s">
        <v>1251</v>
      </c>
      <c r="B897" s="13" t="n">
        <v>43049</v>
      </c>
      <c r="C897" s="13" t="n">
        <v>43051</v>
      </c>
      <c r="D897" s="14" t="s">
        <v>137</v>
      </c>
      <c r="E897" s="14" t="s">
        <v>62</v>
      </c>
      <c r="F897" s="14" t="s">
        <v>63</v>
      </c>
      <c r="G897" s="14" t="s">
        <v>64</v>
      </c>
      <c r="H897" s="14" t="s">
        <v>65</v>
      </c>
      <c r="I897" s="14" t="s">
        <v>83</v>
      </c>
      <c r="J897" s="14" t="s">
        <v>1252</v>
      </c>
      <c r="K897" s="15" t="n">
        <v>70.008</v>
      </c>
      <c r="L897" s="0" t="n">
        <v>3</v>
      </c>
      <c r="M897" s="16" t="n">
        <v>0.2</v>
      </c>
      <c r="N897" s="17" t="n">
        <v>24.5028</v>
      </c>
      <c r="O897" s="0" t="str">
        <f aca="false">TEXT(B897,"YYYY-MM")</f>
        <v>2017-11</v>
      </c>
      <c r="P897" s="18" t="n">
        <f aca="false">IFERROR(N897/K897,0)</f>
        <v>0.35</v>
      </c>
      <c r="Q897" s="0" t="str">
        <f aca="false">IF(M897=0,"No Discount",IF(M897&lt;0.2,"Low (1-19%)",IF(M897&lt;0.4,"Medium (20-39%)","High (40%+)")))</f>
        <v>Medium (20-39%)</v>
      </c>
      <c r="R897" s="0" t="str">
        <f aca="false">INDEX('Lookup Tables'!$B$2:$B$5,MATCH(F897,'Lookup Tables'!$A$2:$A$5,0))</f>
        <v>Manager D</v>
      </c>
    </row>
    <row r="898" customFormat="false" ht="15" hidden="false" customHeight="false" outlineLevel="0" collapsed="false">
      <c r="A898" s="0" t="s">
        <v>1253</v>
      </c>
      <c r="B898" s="13" t="n">
        <v>43011</v>
      </c>
      <c r="C898" s="13" t="n">
        <v>43014</v>
      </c>
      <c r="D898" s="14" t="s">
        <v>52</v>
      </c>
      <c r="E898" s="14" t="s">
        <v>53</v>
      </c>
      <c r="F898" s="14" t="s">
        <v>98</v>
      </c>
      <c r="G898" s="14" t="s">
        <v>99</v>
      </c>
      <c r="H898" s="14" t="s">
        <v>65</v>
      </c>
      <c r="I898" s="14" t="s">
        <v>129</v>
      </c>
      <c r="J898" s="14" t="s">
        <v>340</v>
      </c>
      <c r="K898" s="15" t="n">
        <v>15.648</v>
      </c>
      <c r="L898" s="0" t="n">
        <v>2</v>
      </c>
      <c r="M898" s="16" t="n">
        <v>0.2</v>
      </c>
      <c r="N898" s="17" t="n">
        <v>5.0856</v>
      </c>
      <c r="O898" s="0" t="str">
        <f aca="false">TEXT(B898,"YYYY-MM")</f>
        <v>2017-10</v>
      </c>
      <c r="P898" s="18" t="n">
        <f aca="false">IFERROR(N898/K898,0)</f>
        <v>0.325</v>
      </c>
      <c r="Q898" s="0" t="str">
        <f aca="false">IF(M898=0,"No Discount",IF(M898&lt;0.2,"Low (1-19%)",IF(M898&lt;0.4,"Medium (20-39%)","High (40%+)")))</f>
        <v>Medium (20-39%)</v>
      </c>
      <c r="R898" s="0" t="str">
        <f aca="false">INDEX('Lookup Tables'!$B$2:$B$5,MATCH(F898,'Lookup Tables'!$A$2:$A$5,0))</f>
        <v>Manager A</v>
      </c>
    </row>
    <row r="899" customFormat="false" ht="15" hidden="false" customHeight="false" outlineLevel="0" collapsed="false">
      <c r="A899" s="0" t="s">
        <v>1254</v>
      </c>
      <c r="B899" s="13" t="n">
        <v>42256</v>
      </c>
      <c r="C899" s="13" t="n">
        <v>42262</v>
      </c>
      <c r="D899" s="14" t="s">
        <v>69</v>
      </c>
      <c r="E899" s="14" t="s">
        <v>53</v>
      </c>
      <c r="F899" s="14" t="s">
        <v>98</v>
      </c>
      <c r="G899" s="14" t="s">
        <v>157</v>
      </c>
      <c r="H899" s="14" t="s">
        <v>65</v>
      </c>
      <c r="I899" s="14" t="s">
        <v>66</v>
      </c>
      <c r="J899" s="14" t="s">
        <v>771</v>
      </c>
      <c r="K899" s="15" t="n">
        <v>103.6</v>
      </c>
      <c r="L899" s="0" t="n">
        <v>7</v>
      </c>
      <c r="M899" s="16" t="n">
        <v>0</v>
      </c>
      <c r="N899" s="17" t="n">
        <v>51.8</v>
      </c>
      <c r="O899" s="0" t="str">
        <f aca="false">TEXT(B899,"YYYY-MM")</f>
        <v>2015-09</v>
      </c>
      <c r="P899" s="18" t="n">
        <f aca="false">IFERROR(N899/K899,0)</f>
        <v>0.5</v>
      </c>
      <c r="Q899" s="0" t="str">
        <f aca="false">IF(M899=0,"No Discount",IF(M899&lt;0.2,"Low (1-19%)",IF(M899&lt;0.4,"Medium (20-39%)","High (40%+)")))</f>
        <v>No Discount</v>
      </c>
      <c r="R899" s="0" t="str">
        <f aca="false">INDEX('Lookup Tables'!$B$2:$B$5,MATCH(F899,'Lookup Tables'!$A$2:$A$5,0))</f>
        <v>Manager A</v>
      </c>
    </row>
    <row r="900" customFormat="false" ht="15" hidden="false" customHeight="false" outlineLevel="0" collapsed="false">
      <c r="A900" s="0" t="s">
        <v>1255</v>
      </c>
      <c r="B900" s="13" t="n">
        <v>43402</v>
      </c>
      <c r="C900" s="13" t="n">
        <v>43404</v>
      </c>
      <c r="D900" s="14" t="s">
        <v>52</v>
      </c>
      <c r="E900" s="14" t="s">
        <v>62</v>
      </c>
      <c r="F900" s="14" t="s">
        <v>117</v>
      </c>
      <c r="G900" s="14" t="s">
        <v>170</v>
      </c>
      <c r="H900" s="14" t="s">
        <v>65</v>
      </c>
      <c r="I900" s="14" t="s">
        <v>91</v>
      </c>
      <c r="J900" s="14" t="s">
        <v>1256</v>
      </c>
      <c r="K900" s="15" t="n">
        <v>46.96</v>
      </c>
      <c r="L900" s="0" t="n">
        <v>8</v>
      </c>
      <c r="M900" s="16" t="n">
        <v>0</v>
      </c>
      <c r="N900" s="17" t="n">
        <v>22.5408</v>
      </c>
      <c r="O900" s="0" t="str">
        <f aca="false">TEXT(B900,"YYYY-MM")</f>
        <v>2018-10</v>
      </c>
      <c r="P900" s="18" t="n">
        <f aca="false">IFERROR(N900/K900,0)</f>
        <v>0.48</v>
      </c>
      <c r="Q900" s="0" t="str">
        <f aca="false">IF(M900=0,"No Discount",IF(M900&lt;0.2,"Low (1-19%)",IF(M900&lt;0.4,"Medium (20-39%)","High (40%+)")))</f>
        <v>No Discount</v>
      </c>
      <c r="R900" s="0" t="str">
        <f aca="false">INDEX('Lookup Tables'!$B$2:$B$5,MATCH(F900,'Lookup Tables'!$A$2:$A$5,0))</f>
        <v>Manager B</v>
      </c>
    </row>
    <row r="901" customFormat="false" ht="15" hidden="false" customHeight="false" outlineLevel="0" collapsed="false">
      <c r="A901" s="0" t="s">
        <v>1257</v>
      </c>
      <c r="B901" s="13" t="n">
        <v>42835</v>
      </c>
      <c r="C901" s="13" t="n">
        <v>42837</v>
      </c>
      <c r="D901" s="14" t="s">
        <v>137</v>
      </c>
      <c r="E901" s="14" t="s">
        <v>62</v>
      </c>
      <c r="F901" s="14" t="s">
        <v>117</v>
      </c>
      <c r="G901" s="14" t="s">
        <v>269</v>
      </c>
      <c r="H901" s="14" t="s">
        <v>65</v>
      </c>
      <c r="I901" s="14" t="s">
        <v>83</v>
      </c>
      <c r="J901" s="14" t="s">
        <v>1258</v>
      </c>
      <c r="K901" s="15" t="n">
        <v>8.904</v>
      </c>
      <c r="L901" s="0" t="n">
        <v>2</v>
      </c>
      <c r="M901" s="16" t="n">
        <v>0.7</v>
      </c>
      <c r="N901" s="17" t="n">
        <v>-6.5296</v>
      </c>
      <c r="O901" s="0" t="str">
        <f aca="false">TEXT(B901,"YYYY-MM")</f>
        <v>2017-04</v>
      </c>
      <c r="P901" s="18" t="n">
        <f aca="false">IFERROR(N901/K901,0)</f>
        <v>-0.733333333333333</v>
      </c>
      <c r="Q901" s="0" t="str">
        <f aca="false">IF(M901=0,"No Discount",IF(M901&lt;0.2,"Low (1-19%)",IF(M901&lt;0.4,"Medium (20-39%)","High (40%+)")))</f>
        <v>High (40%+)</v>
      </c>
      <c r="R901" s="0" t="str">
        <f aca="false">INDEX('Lookup Tables'!$B$2:$B$5,MATCH(F901,'Lookup Tables'!$A$2:$A$5,0))</f>
        <v>Manager B</v>
      </c>
    </row>
    <row r="902" customFormat="false" ht="15" hidden="false" customHeight="false" outlineLevel="0" collapsed="false">
      <c r="A902" s="0" t="s">
        <v>1259</v>
      </c>
      <c r="B902" s="13" t="n">
        <v>43415</v>
      </c>
      <c r="C902" s="13" t="n">
        <v>43417</v>
      </c>
      <c r="D902" s="14" t="s">
        <v>137</v>
      </c>
      <c r="E902" s="14" t="s">
        <v>53</v>
      </c>
      <c r="F902" s="14" t="s">
        <v>98</v>
      </c>
      <c r="G902" s="14" t="s">
        <v>99</v>
      </c>
      <c r="H902" s="14" t="s">
        <v>65</v>
      </c>
      <c r="I902" s="14" t="s">
        <v>66</v>
      </c>
      <c r="J902" s="14" t="s">
        <v>1260</v>
      </c>
      <c r="K902" s="15" t="n">
        <v>10.44</v>
      </c>
      <c r="L902" s="0" t="n">
        <v>5</v>
      </c>
      <c r="M902" s="16" t="n">
        <v>0.2</v>
      </c>
      <c r="N902" s="17" t="n">
        <v>3.393</v>
      </c>
      <c r="O902" s="0" t="str">
        <f aca="false">TEXT(B902,"YYYY-MM")</f>
        <v>2018-11</v>
      </c>
      <c r="P902" s="18" t="n">
        <f aca="false">IFERROR(N902/K902,0)</f>
        <v>0.325</v>
      </c>
      <c r="Q902" s="0" t="str">
        <f aca="false">IF(M902=0,"No Discount",IF(M902&lt;0.2,"Low (1-19%)",IF(M902&lt;0.4,"Medium (20-39%)","High (40%+)")))</f>
        <v>Medium (20-39%)</v>
      </c>
      <c r="R902" s="0" t="str">
        <f aca="false">INDEX('Lookup Tables'!$B$2:$B$5,MATCH(F902,'Lookup Tables'!$A$2:$A$5,0))</f>
        <v>Manager A</v>
      </c>
    </row>
    <row r="903" customFormat="false" ht="15" hidden="false" customHeight="false" outlineLevel="0" collapsed="false">
      <c r="A903" s="0" t="s">
        <v>1259</v>
      </c>
      <c r="B903" s="13" t="n">
        <v>43415</v>
      </c>
      <c r="C903" s="13" t="n">
        <v>43417</v>
      </c>
      <c r="D903" s="14" t="s">
        <v>137</v>
      </c>
      <c r="E903" s="14" t="s">
        <v>53</v>
      </c>
      <c r="F903" s="14" t="s">
        <v>98</v>
      </c>
      <c r="G903" s="14" t="s">
        <v>99</v>
      </c>
      <c r="H903" s="14" t="s">
        <v>65</v>
      </c>
      <c r="I903" s="14" t="s">
        <v>83</v>
      </c>
      <c r="J903" s="14" t="s">
        <v>1261</v>
      </c>
      <c r="K903" s="15" t="n">
        <v>18.336</v>
      </c>
      <c r="L903" s="0" t="n">
        <v>4</v>
      </c>
      <c r="M903" s="16" t="n">
        <v>0.8</v>
      </c>
      <c r="N903" s="17" t="n">
        <v>-32.088</v>
      </c>
      <c r="O903" s="0" t="str">
        <f aca="false">TEXT(B903,"YYYY-MM")</f>
        <v>2018-11</v>
      </c>
      <c r="P903" s="18" t="n">
        <f aca="false">IFERROR(N903/K903,0)</f>
        <v>-1.75</v>
      </c>
      <c r="Q903" s="0" t="str">
        <f aca="false">IF(M903=0,"No Discount",IF(M903&lt;0.2,"Low (1-19%)",IF(M903&lt;0.4,"Medium (20-39%)","High (40%+)")))</f>
        <v>High (40%+)</v>
      </c>
      <c r="R903" s="0" t="str">
        <f aca="false">INDEX('Lookup Tables'!$B$2:$B$5,MATCH(F903,'Lookup Tables'!$A$2:$A$5,0))</f>
        <v>Manager A</v>
      </c>
    </row>
    <row r="904" customFormat="false" ht="15" hidden="false" customHeight="false" outlineLevel="0" collapsed="false">
      <c r="A904" s="0" t="s">
        <v>1262</v>
      </c>
      <c r="B904" s="13" t="n">
        <v>43358</v>
      </c>
      <c r="C904" s="13" t="n">
        <v>43360</v>
      </c>
      <c r="D904" s="14" t="s">
        <v>137</v>
      </c>
      <c r="E904" s="14" t="s">
        <v>53</v>
      </c>
      <c r="F904" s="14" t="s">
        <v>98</v>
      </c>
      <c r="G904" s="14" t="s">
        <v>146</v>
      </c>
      <c r="H904" s="14" t="s">
        <v>80</v>
      </c>
      <c r="I904" s="14" t="s">
        <v>81</v>
      </c>
      <c r="J904" s="14" t="s">
        <v>333</v>
      </c>
      <c r="K904" s="15" t="n">
        <v>323.976</v>
      </c>
      <c r="L904" s="0" t="n">
        <v>3</v>
      </c>
      <c r="M904" s="16" t="n">
        <v>0.2</v>
      </c>
      <c r="N904" s="17" t="n">
        <v>20.2485</v>
      </c>
      <c r="O904" s="0" t="str">
        <f aca="false">TEXT(B904,"YYYY-MM")</f>
        <v>2018-09</v>
      </c>
      <c r="P904" s="18" t="n">
        <f aca="false">IFERROR(N904/K904,0)</f>
        <v>0.0625</v>
      </c>
      <c r="Q904" s="0" t="str">
        <f aca="false">IF(M904=0,"No Discount",IF(M904&lt;0.2,"Low (1-19%)",IF(M904&lt;0.4,"Medium (20-39%)","High (40%+)")))</f>
        <v>Medium (20-39%)</v>
      </c>
      <c r="R904" s="0" t="str">
        <f aca="false">INDEX('Lookup Tables'!$B$2:$B$5,MATCH(F904,'Lookup Tables'!$A$2:$A$5,0))</f>
        <v>Manager A</v>
      </c>
    </row>
    <row r="905" customFormat="false" ht="15" hidden="false" customHeight="false" outlineLevel="0" collapsed="false">
      <c r="A905" s="0" t="s">
        <v>1263</v>
      </c>
      <c r="B905" s="13" t="n">
        <v>42833</v>
      </c>
      <c r="C905" s="13" t="n">
        <v>42837</v>
      </c>
      <c r="D905" s="14" t="s">
        <v>69</v>
      </c>
      <c r="E905" s="14" t="s">
        <v>53</v>
      </c>
      <c r="F905" s="14" t="s">
        <v>63</v>
      </c>
      <c r="G905" s="14" t="s">
        <v>64</v>
      </c>
      <c r="H905" s="14" t="s">
        <v>65</v>
      </c>
      <c r="I905" s="14" t="s">
        <v>91</v>
      </c>
      <c r="J905" s="14" t="s">
        <v>1264</v>
      </c>
      <c r="K905" s="15" t="n">
        <v>20.04</v>
      </c>
      <c r="L905" s="0" t="n">
        <v>3</v>
      </c>
      <c r="M905" s="16" t="n">
        <v>0</v>
      </c>
      <c r="N905" s="17" t="n">
        <v>9.6192</v>
      </c>
      <c r="O905" s="0" t="str">
        <f aca="false">TEXT(B905,"YYYY-MM")</f>
        <v>2017-04</v>
      </c>
      <c r="P905" s="18" t="n">
        <f aca="false">IFERROR(N905/K905,0)</f>
        <v>0.48</v>
      </c>
      <c r="Q905" s="0" t="str">
        <f aca="false">IF(M905=0,"No Discount",IF(M905&lt;0.2,"Low (1-19%)",IF(M905&lt;0.4,"Medium (20-39%)","High (40%+)")))</f>
        <v>No Discount</v>
      </c>
      <c r="R905" s="0" t="str">
        <f aca="false">INDEX('Lookup Tables'!$B$2:$B$5,MATCH(F905,'Lookup Tables'!$A$2:$A$5,0))</f>
        <v>Manager D</v>
      </c>
    </row>
    <row r="906" customFormat="false" ht="15" hidden="false" customHeight="false" outlineLevel="0" collapsed="false">
      <c r="A906" s="0" t="s">
        <v>1263</v>
      </c>
      <c r="B906" s="13" t="n">
        <v>42833</v>
      </c>
      <c r="C906" s="13" t="n">
        <v>42837</v>
      </c>
      <c r="D906" s="14" t="s">
        <v>69</v>
      </c>
      <c r="E906" s="14" t="s">
        <v>53</v>
      </c>
      <c r="F906" s="14" t="s">
        <v>63</v>
      </c>
      <c r="G906" s="14" t="s">
        <v>64</v>
      </c>
      <c r="H906" s="14" t="s">
        <v>65</v>
      </c>
      <c r="I906" s="14" t="s">
        <v>73</v>
      </c>
      <c r="J906" s="14" t="s">
        <v>1008</v>
      </c>
      <c r="K906" s="15" t="n">
        <v>64.96</v>
      </c>
      <c r="L906" s="0" t="n">
        <v>2</v>
      </c>
      <c r="M906" s="16" t="n">
        <v>0</v>
      </c>
      <c r="N906" s="17" t="n">
        <v>2.5984</v>
      </c>
      <c r="O906" s="0" t="str">
        <f aca="false">TEXT(B906,"YYYY-MM")</f>
        <v>2017-04</v>
      </c>
      <c r="P906" s="18" t="n">
        <f aca="false">IFERROR(N906/K906,0)</f>
        <v>0.04</v>
      </c>
      <c r="Q906" s="0" t="str">
        <f aca="false">IF(M906=0,"No Discount",IF(M906&lt;0.2,"Low (1-19%)",IF(M906&lt;0.4,"Medium (20-39%)","High (40%+)")))</f>
        <v>No Discount</v>
      </c>
      <c r="R906" s="0" t="str">
        <f aca="false">INDEX('Lookup Tables'!$B$2:$B$5,MATCH(F906,'Lookup Tables'!$A$2:$A$5,0))</f>
        <v>Manager D</v>
      </c>
    </row>
    <row r="907" customFormat="false" ht="15" hidden="false" customHeight="false" outlineLevel="0" collapsed="false">
      <c r="A907" s="0" t="s">
        <v>1263</v>
      </c>
      <c r="B907" s="13" t="n">
        <v>42833</v>
      </c>
      <c r="C907" s="13" t="n">
        <v>42837</v>
      </c>
      <c r="D907" s="14" t="s">
        <v>69</v>
      </c>
      <c r="E907" s="14" t="s">
        <v>53</v>
      </c>
      <c r="F907" s="14" t="s">
        <v>63</v>
      </c>
      <c r="G907" s="14" t="s">
        <v>64</v>
      </c>
      <c r="H907" s="14" t="s">
        <v>65</v>
      </c>
      <c r="I907" s="14" t="s">
        <v>91</v>
      </c>
      <c r="J907" s="14" t="s">
        <v>1265</v>
      </c>
      <c r="K907" s="15" t="n">
        <v>12.96</v>
      </c>
      <c r="L907" s="0" t="n">
        <v>2</v>
      </c>
      <c r="M907" s="16" t="n">
        <v>0</v>
      </c>
      <c r="N907" s="17" t="n">
        <v>6.2208</v>
      </c>
      <c r="O907" s="0" t="str">
        <f aca="false">TEXT(B907,"YYYY-MM")</f>
        <v>2017-04</v>
      </c>
      <c r="P907" s="18" t="n">
        <f aca="false">IFERROR(N907/K907,0)</f>
        <v>0.48</v>
      </c>
      <c r="Q907" s="0" t="str">
        <f aca="false">IF(M907=0,"No Discount",IF(M907&lt;0.2,"Low (1-19%)",IF(M907&lt;0.4,"Medium (20-39%)","High (40%+)")))</f>
        <v>No Discount</v>
      </c>
      <c r="R907" s="0" t="str">
        <f aca="false">INDEX('Lookup Tables'!$B$2:$B$5,MATCH(F907,'Lookup Tables'!$A$2:$A$5,0))</f>
        <v>Manager D</v>
      </c>
    </row>
    <row r="908" customFormat="false" ht="15" hidden="false" customHeight="false" outlineLevel="0" collapsed="false">
      <c r="A908" s="0" t="s">
        <v>1266</v>
      </c>
      <c r="B908" s="13" t="n">
        <v>43464</v>
      </c>
      <c r="C908" s="13" t="n">
        <v>43468</v>
      </c>
      <c r="D908" s="14" t="s">
        <v>69</v>
      </c>
      <c r="E908" s="14" t="s">
        <v>53</v>
      </c>
      <c r="F908" s="14" t="s">
        <v>117</v>
      </c>
      <c r="G908" s="14" t="s">
        <v>170</v>
      </c>
      <c r="H908" s="14" t="s">
        <v>56</v>
      </c>
      <c r="I908" s="14" t="s">
        <v>57</v>
      </c>
      <c r="J908" s="14" t="s">
        <v>1267</v>
      </c>
      <c r="K908" s="15" t="n">
        <v>323.136</v>
      </c>
      <c r="L908" s="0" t="n">
        <v>4</v>
      </c>
      <c r="M908" s="16" t="n">
        <v>0.2</v>
      </c>
      <c r="N908" s="17" t="n">
        <v>12.1176</v>
      </c>
      <c r="O908" s="0" t="str">
        <f aca="false">TEXT(B908,"YYYY-MM")</f>
        <v>2018-12</v>
      </c>
      <c r="P908" s="18" t="n">
        <f aca="false">IFERROR(N908/K908,0)</f>
        <v>0.0375</v>
      </c>
      <c r="Q908" s="0" t="str">
        <f aca="false">IF(M908=0,"No Discount",IF(M908&lt;0.2,"Low (1-19%)",IF(M908&lt;0.4,"Medium (20-39%)","High (40%+)")))</f>
        <v>Medium (20-39%)</v>
      </c>
      <c r="R908" s="0" t="str">
        <f aca="false">INDEX('Lookup Tables'!$B$2:$B$5,MATCH(F908,'Lookup Tables'!$A$2:$A$5,0))</f>
        <v>Manager B</v>
      </c>
    </row>
    <row r="909" customFormat="false" ht="15" hidden="false" customHeight="false" outlineLevel="0" collapsed="false">
      <c r="A909" s="0" t="s">
        <v>1266</v>
      </c>
      <c r="B909" s="13" t="n">
        <v>43464</v>
      </c>
      <c r="C909" s="13" t="n">
        <v>43468</v>
      </c>
      <c r="D909" s="14" t="s">
        <v>69</v>
      </c>
      <c r="E909" s="14" t="s">
        <v>53</v>
      </c>
      <c r="F909" s="14" t="s">
        <v>117</v>
      </c>
      <c r="G909" s="14" t="s">
        <v>170</v>
      </c>
      <c r="H909" s="14" t="s">
        <v>80</v>
      </c>
      <c r="I909" s="14" t="s">
        <v>81</v>
      </c>
      <c r="J909" s="14" t="s">
        <v>1268</v>
      </c>
      <c r="K909" s="15" t="n">
        <v>90.93</v>
      </c>
      <c r="L909" s="0" t="n">
        <v>7</v>
      </c>
      <c r="M909" s="16" t="n">
        <v>0</v>
      </c>
      <c r="N909" s="17" t="n">
        <v>2.7279</v>
      </c>
      <c r="O909" s="0" t="str">
        <f aca="false">TEXT(B909,"YYYY-MM")</f>
        <v>2018-12</v>
      </c>
      <c r="P909" s="18" t="n">
        <f aca="false">IFERROR(N909/K909,0)</f>
        <v>0.03</v>
      </c>
      <c r="Q909" s="0" t="str">
        <f aca="false">IF(M909=0,"No Discount",IF(M909&lt;0.2,"Low (1-19%)",IF(M909&lt;0.4,"Medium (20-39%)","High (40%+)")))</f>
        <v>No Discount</v>
      </c>
      <c r="R909" s="0" t="str">
        <f aca="false">INDEX('Lookup Tables'!$B$2:$B$5,MATCH(F909,'Lookup Tables'!$A$2:$A$5,0))</f>
        <v>Manager B</v>
      </c>
    </row>
    <row r="910" customFormat="false" ht="15" hidden="false" customHeight="false" outlineLevel="0" collapsed="false">
      <c r="A910" s="0" t="s">
        <v>1266</v>
      </c>
      <c r="B910" s="13" t="n">
        <v>43464</v>
      </c>
      <c r="C910" s="13" t="n">
        <v>43468</v>
      </c>
      <c r="D910" s="14" t="s">
        <v>69</v>
      </c>
      <c r="E910" s="14" t="s">
        <v>53</v>
      </c>
      <c r="F910" s="14" t="s">
        <v>117</v>
      </c>
      <c r="G910" s="14" t="s">
        <v>170</v>
      </c>
      <c r="H910" s="14" t="s">
        <v>65</v>
      </c>
      <c r="I910" s="14" t="s">
        <v>83</v>
      </c>
      <c r="J910" s="14" t="s">
        <v>1269</v>
      </c>
      <c r="K910" s="15" t="n">
        <v>52.776</v>
      </c>
      <c r="L910" s="0" t="n">
        <v>3</v>
      </c>
      <c r="M910" s="16" t="n">
        <v>0.2</v>
      </c>
      <c r="N910" s="17" t="n">
        <v>19.791</v>
      </c>
      <c r="O910" s="0" t="str">
        <f aca="false">TEXT(B910,"YYYY-MM")</f>
        <v>2018-12</v>
      </c>
      <c r="P910" s="18" t="n">
        <f aca="false">IFERROR(N910/K910,0)</f>
        <v>0.375</v>
      </c>
      <c r="Q910" s="0" t="str">
        <f aca="false">IF(M910=0,"No Discount",IF(M910&lt;0.2,"Low (1-19%)",IF(M910&lt;0.4,"Medium (20-39%)","High (40%+)")))</f>
        <v>Medium (20-39%)</v>
      </c>
      <c r="R910" s="0" t="str">
        <f aca="false">INDEX('Lookup Tables'!$B$2:$B$5,MATCH(F910,'Lookup Tables'!$A$2:$A$5,0))</f>
        <v>Manager B</v>
      </c>
    </row>
    <row r="911" customFormat="false" ht="15" hidden="false" customHeight="false" outlineLevel="0" collapsed="false">
      <c r="A911" s="0" t="s">
        <v>1270</v>
      </c>
      <c r="B911" s="13" t="n">
        <v>43345</v>
      </c>
      <c r="C911" s="13" t="n">
        <v>43350</v>
      </c>
      <c r="D911" s="14" t="s">
        <v>69</v>
      </c>
      <c r="E911" s="14" t="s">
        <v>97</v>
      </c>
      <c r="F911" s="14" t="s">
        <v>98</v>
      </c>
      <c r="G911" s="14" t="s">
        <v>157</v>
      </c>
      <c r="H911" s="14" t="s">
        <v>80</v>
      </c>
      <c r="I911" s="14" t="s">
        <v>81</v>
      </c>
      <c r="J911" s="14" t="s">
        <v>1271</v>
      </c>
      <c r="K911" s="15" t="n">
        <v>1199.8</v>
      </c>
      <c r="L911" s="0" t="n">
        <v>4</v>
      </c>
      <c r="M911" s="16" t="n">
        <v>0</v>
      </c>
      <c r="N911" s="17" t="n">
        <v>323.946</v>
      </c>
      <c r="O911" s="0" t="str">
        <f aca="false">TEXT(B911,"YYYY-MM")</f>
        <v>2018-09</v>
      </c>
      <c r="P911" s="18" t="n">
        <f aca="false">IFERROR(N911/K911,0)</f>
        <v>0.27</v>
      </c>
      <c r="Q911" s="0" t="str">
        <f aca="false">IF(M911=0,"No Discount",IF(M911&lt;0.2,"Low (1-19%)",IF(M911&lt;0.4,"Medium (20-39%)","High (40%+)")))</f>
        <v>No Discount</v>
      </c>
      <c r="R911" s="0" t="str">
        <f aca="false">INDEX('Lookup Tables'!$B$2:$B$5,MATCH(F911,'Lookup Tables'!$A$2:$A$5,0))</f>
        <v>Manager A</v>
      </c>
    </row>
    <row r="912" customFormat="false" ht="15" hidden="false" customHeight="false" outlineLevel="0" collapsed="false">
      <c r="A912" s="0" t="s">
        <v>1270</v>
      </c>
      <c r="B912" s="13" t="n">
        <v>43345</v>
      </c>
      <c r="C912" s="13" t="n">
        <v>43350</v>
      </c>
      <c r="D912" s="14" t="s">
        <v>69</v>
      </c>
      <c r="E912" s="14" t="s">
        <v>97</v>
      </c>
      <c r="F912" s="14" t="s">
        <v>98</v>
      </c>
      <c r="G912" s="14" t="s">
        <v>157</v>
      </c>
      <c r="H912" s="14" t="s">
        <v>80</v>
      </c>
      <c r="I912" s="14" t="s">
        <v>123</v>
      </c>
      <c r="J912" s="14" t="s">
        <v>1272</v>
      </c>
      <c r="K912" s="15" t="n">
        <v>1928.78</v>
      </c>
      <c r="L912" s="0" t="n">
        <v>7</v>
      </c>
      <c r="M912" s="16" t="n">
        <v>0</v>
      </c>
      <c r="N912" s="17" t="n">
        <v>829.3754</v>
      </c>
      <c r="O912" s="0" t="str">
        <f aca="false">TEXT(B912,"YYYY-MM")</f>
        <v>2018-09</v>
      </c>
      <c r="P912" s="18" t="n">
        <f aca="false">IFERROR(N912/K912,0)</f>
        <v>0.43</v>
      </c>
      <c r="Q912" s="0" t="str">
        <f aca="false">IF(M912=0,"No Discount",IF(M912&lt;0.2,"Low (1-19%)",IF(M912&lt;0.4,"Medium (20-39%)","High (40%+)")))</f>
        <v>No Discount</v>
      </c>
      <c r="R912" s="0" t="str">
        <f aca="false">INDEX('Lookup Tables'!$B$2:$B$5,MATCH(F912,'Lookup Tables'!$A$2:$A$5,0))</f>
        <v>Manager A</v>
      </c>
    </row>
    <row r="913" customFormat="false" ht="15" hidden="false" customHeight="false" outlineLevel="0" collapsed="false">
      <c r="A913" s="0" t="s">
        <v>1270</v>
      </c>
      <c r="B913" s="13" t="n">
        <v>43345</v>
      </c>
      <c r="C913" s="13" t="n">
        <v>43350</v>
      </c>
      <c r="D913" s="14" t="s">
        <v>69</v>
      </c>
      <c r="E913" s="14" t="s">
        <v>97</v>
      </c>
      <c r="F913" s="14" t="s">
        <v>98</v>
      </c>
      <c r="G913" s="14" t="s">
        <v>157</v>
      </c>
      <c r="H913" s="14" t="s">
        <v>65</v>
      </c>
      <c r="I913" s="14" t="s">
        <v>73</v>
      </c>
      <c r="J913" s="14" t="s">
        <v>1273</v>
      </c>
      <c r="K913" s="15" t="n">
        <v>352.38</v>
      </c>
      <c r="L913" s="0" t="n">
        <v>2</v>
      </c>
      <c r="M913" s="16" t="n">
        <v>0</v>
      </c>
      <c r="N913" s="17" t="n">
        <v>81.0474</v>
      </c>
      <c r="O913" s="0" t="str">
        <f aca="false">TEXT(B913,"YYYY-MM")</f>
        <v>2018-09</v>
      </c>
      <c r="P913" s="18" t="n">
        <f aca="false">IFERROR(N913/K913,0)</f>
        <v>0.23</v>
      </c>
      <c r="Q913" s="0" t="str">
        <f aca="false">IF(M913=0,"No Discount",IF(M913&lt;0.2,"Low (1-19%)",IF(M913&lt;0.4,"Medium (20-39%)","High (40%+)")))</f>
        <v>No Discount</v>
      </c>
      <c r="R913" s="0" t="str">
        <f aca="false">INDEX('Lookup Tables'!$B$2:$B$5,MATCH(F913,'Lookup Tables'!$A$2:$A$5,0))</f>
        <v>Manager A</v>
      </c>
    </row>
    <row r="914" customFormat="false" ht="15" hidden="false" customHeight="false" outlineLevel="0" collapsed="false">
      <c r="A914" s="0" t="s">
        <v>1274</v>
      </c>
      <c r="B914" s="13" t="n">
        <v>42521</v>
      </c>
      <c r="C914" s="13" t="n">
        <v>42528</v>
      </c>
      <c r="D914" s="14" t="s">
        <v>69</v>
      </c>
      <c r="E914" s="14" t="s">
        <v>97</v>
      </c>
      <c r="F914" s="14" t="s">
        <v>117</v>
      </c>
      <c r="G914" s="14" t="s">
        <v>375</v>
      </c>
      <c r="H914" s="14" t="s">
        <v>56</v>
      </c>
      <c r="I914" s="14" t="s">
        <v>76</v>
      </c>
      <c r="J914" s="14" t="s">
        <v>635</v>
      </c>
      <c r="K914" s="15" t="n">
        <v>22.2</v>
      </c>
      <c r="L914" s="0" t="n">
        <v>6</v>
      </c>
      <c r="M914" s="16" t="n">
        <v>0</v>
      </c>
      <c r="N914" s="17" t="n">
        <v>9.102</v>
      </c>
      <c r="O914" s="0" t="str">
        <f aca="false">TEXT(B914,"YYYY-MM")</f>
        <v>2016-05</v>
      </c>
      <c r="P914" s="18" t="n">
        <f aca="false">IFERROR(N914/K914,0)</f>
        <v>0.41</v>
      </c>
      <c r="Q914" s="0" t="str">
        <f aca="false">IF(M914=0,"No Discount",IF(M914&lt;0.2,"Low (1-19%)",IF(M914&lt;0.4,"Medium (20-39%)","High (40%+)")))</f>
        <v>No Discount</v>
      </c>
      <c r="R914" s="0" t="str">
        <f aca="false">INDEX('Lookup Tables'!$B$2:$B$5,MATCH(F914,'Lookup Tables'!$A$2:$A$5,0))</f>
        <v>Manager B</v>
      </c>
    </row>
    <row r="915" customFormat="false" ht="15" hidden="false" customHeight="false" outlineLevel="0" collapsed="false">
      <c r="A915" s="0" t="s">
        <v>1275</v>
      </c>
      <c r="B915" s="13" t="n">
        <v>43431</v>
      </c>
      <c r="C915" s="13" t="n">
        <v>43433</v>
      </c>
      <c r="D915" s="14" t="s">
        <v>137</v>
      </c>
      <c r="E915" s="14" t="s">
        <v>62</v>
      </c>
      <c r="F915" s="14" t="s">
        <v>98</v>
      </c>
      <c r="G915" s="14" t="s">
        <v>103</v>
      </c>
      <c r="H915" s="14" t="s">
        <v>56</v>
      </c>
      <c r="I915" s="14" t="s">
        <v>76</v>
      </c>
      <c r="J915" s="14" t="s">
        <v>514</v>
      </c>
      <c r="K915" s="15" t="n">
        <v>46.94</v>
      </c>
      <c r="L915" s="0" t="n">
        <v>1</v>
      </c>
      <c r="M915" s="16" t="n">
        <v>0</v>
      </c>
      <c r="N915" s="17" t="n">
        <v>19.2454</v>
      </c>
      <c r="O915" s="0" t="str">
        <f aca="false">TEXT(B915,"YYYY-MM")</f>
        <v>2018-11</v>
      </c>
      <c r="P915" s="18" t="n">
        <f aca="false">IFERROR(N915/K915,0)</f>
        <v>0.41</v>
      </c>
      <c r="Q915" s="0" t="str">
        <f aca="false">IF(M915=0,"No Discount",IF(M915&lt;0.2,"Low (1-19%)",IF(M915&lt;0.4,"Medium (20-39%)","High (40%+)")))</f>
        <v>No Discount</v>
      </c>
      <c r="R915" s="0" t="str">
        <f aca="false">INDEX('Lookup Tables'!$B$2:$B$5,MATCH(F915,'Lookup Tables'!$A$2:$A$5,0))</f>
        <v>Manager A</v>
      </c>
    </row>
    <row r="916" customFormat="false" ht="15" hidden="false" customHeight="false" outlineLevel="0" collapsed="false">
      <c r="A916" s="0" t="s">
        <v>1275</v>
      </c>
      <c r="B916" s="13" t="n">
        <v>43431</v>
      </c>
      <c r="C916" s="13" t="n">
        <v>43433</v>
      </c>
      <c r="D916" s="14" t="s">
        <v>137</v>
      </c>
      <c r="E916" s="14" t="s">
        <v>62</v>
      </c>
      <c r="F916" s="14" t="s">
        <v>98</v>
      </c>
      <c r="G916" s="14" t="s">
        <v>103</v>
      </c>
      <c r="H916" s="14" t="s">
        <v>80</v>
      </c>
      <c r="I916" s="14" t="s">
        <v>123</v>
      </c>
      <c r="J916" s="14" t="s">
        <v>732</v>
      </c>
      <c r="K916" s="15" t="n">
        <v>143.73</v>
      </c>
      <c r="L916" s="0" t="n">
        <v>9</v>
      </c>
      <c r="M916" s="16" t="n">
        <v>0</v>
      </c>
      <c r="N916" s="17" t="n">
        <v>56.0547</v>
      </c>
      <c r="O916" s="0" t="str">
        <f aca="false">TEXT(B916,"YYYY-MM")</f>
        <v>2018-11</v>
      </c>
      <c r="P916" s="18" t="n">
        <f aca="false">IFERROR(N916/K916,0)</f>
        <v>0.39</v>
      </c>
      <c r="Q916" s="0" t="str">
        <f aca="false">IF(M916=0,"No Discount",IF(M916&lt;0.2,"Low (1-19%)",IF(M916&lt;0.4,"Medium (20-39%)","High (40%+)")))</f>
        <v>No Discount</v>
      </c>
      <c r="R916" s="0" t="str">
        <f aca="false">INDEX('Lookup Tables'!$B$2:$B$5,MATCH(F916,'Lookup Tables'!$A$2:$A$5,0))</f>
        <v>Manager A</v>
      </c>
    </row>
    <row r="917" customFormat="false" ht="15" hidden="false" customHeight="false" outlineLevel="0" collapsed="false">
      <c r="A917" s="0" t="s">
        <v>1276</v>
      </c>
      <c r="B917" s="13" t="n">
        <v>42170</v>
      </c>
      <c r="C917" s="13" t="n">
        <v>42176</v>
      </c>
      <c r="D917" s="14" t="s">
        <v>69</v>
      </c>
      <c r="E917" s="14" t="s">
        <v>62</v>
      </c>
      <c r="F917" s="14" t="s">
        <v>98</v>
      </c>
      <c r="G917" s="14" t="s">
        <v>99</v>
      </c>
      <c r="H917" s="14" t="s">
        <v>56</v>
      </c>
      <c r="I917" s="14" t="s">
        <v>71</v>
      </c>
      <c r="J917" s="14" t="s">
        <v>1277</v>
      </c>
      <c r="K917" s="15" t="n">
        <v>99.918</v>
      </c>
      <c r="L917" s="0" t="n">
        <v>2</v>
      </c>
      <c r="M917" s="16" t="n">
        <v>0.3</v>
      </c>
      <c r="N917" s="17" t="n">
        <v>-18.5562</v>
      </c>
      <c r="O917" s="0" t="str">
        <f aca="false">TEXT(B917,"YYYY-MM")</f>
        <v>2015-06</v>
      </c>
      <c r="P917" s="18" t="n">
        <f aca="false">IFERROR(N917/K917,0)</f>
        <v>-0.185714285714286</v>
      </c>
      <c r="Q917" s="0" t="str">
        <f aca="false">IF(M917=0,"No Discount",IF(M917&lt;0.2,"Low (1-19%)",IF(M917&lt;0.4,"Medium (20-39%)","High (40%+)")))</f>
        <v>Medium (20-39%)</v>
      </c>
      <c r="R917" s="0" t="str">
        <f aca="false">INDEX('Lookup Tables'!$B$2:$B$5,MATCH(F917,'Lookup Tables'!$A$2:$A$5,0))</f>
        <v>Manager A</v>
      </c>
    </row>
    <row r="918" customFormat="false" ht="15" hidden="false" customHeight="false" outlineLevel="0" collapsed="false">
      <c r="A918" s="0" t="s">
        <v>1276</v>
      </c>
      <c r="B918" s="13" t="n">
        <v>42170</v>
      </c>
      <c r="C918" s="13" t="n">
        <v>42176</v>
      </c>
      <c r="D918" s="14" t="s">
        <v>69</v>
      </c>
      <c r="E918" s="14" t="s">
        <v>62</v>
      </c>
      <c r="F918" s="14" t="s">
        <v>98</v>
      </c>
      <c r="G918" s="14" t="s">
        <v>99</v>
      </c>
      <c r="H918" s="14" t="s">
        <v>56</v>
      </c>
      <c r="I918" s="14" t="s">
        <v>59</v>
      </c>
      <c r="J918" s="14" t="s">
        <v>827</v>
      </c>
      <c r="K918" s="15" t="n">
        <v>797.944</v>
      </c>
      <c r="L918" s="0" t="n">
        <v>4</v>
      </c>
      <c r="M918" s="16" t="n">
        <v>0.3</v>
      </c>
      <c r="N918" s="17" t="n">
        <v>-56.996</v>
      </c>
      <c r="O918" s="0" t="str">
        <f aca="false">TEXT(B918,"YYYY-MM")</f>
        <v>2015-06</v>
      </c>
      <c r="P918" s="18" t="n">
        <f aca="false">IFERROR(N918/K918,0)</f>
        <v>-0.0714285714285714</v>
      </c>
      <c r="Q918" s="0" t="str">
        <f aca="false">IF(M918=0,"No Discount",IF(M918&lt;0.2,"Low (1-19%)",IF(M918&lt;0.4,"Medium (20-39%)","High (40%+)")))</f>
        <v>Medium (20-39%)</v>
      </c>
      <c r="R918" s="0" t="str">
        <f aca="false">INDEX('Lookup Tables'!$B$2:$B$5,MATCH(F918,'Lookup Tables'!$A$2:$A$5,0))</f>
        <v>Manager A</v>
      </c>
    </row>
    <row r="919" customFormat="false" ht="15" hidden="false" customHeight="false" outlineLevel="0" collapsed="false">
      <c r="A919" s="0" t="s">
        <v>1276</v>
      </c>
      <c r="B919" s="13" t="n">
        <v>42170</v>
      </c>
      <c r="C919" s="13" t="n">
        <v>42176</v>
      </c>
      <c r="D919" s="14" t="s">
        <v>69</v>
      </c>
      <c r="E919" s="14" t="s">
        <v>62</v>
      </c>
      <c r="F919" s="14" t="s">
        <v>98</v>
      </c>
      <c r="G919" s="14" t="s">
        <v>99</v>
      </c>
      <c r="H919" s="14" t="s">
        <v>65</v>
      </c>
      <c r="I919" s="14" t="s">
        <v>83</v>
      </c>
      <c r="J919" s="14" t="s">
        <v>524</v>
      </c>
      <c r="K919" s="15" t="n">
        <v>8.568</v>
      </c>
      <c r="L919" s="0" t="n">
        <v>3</v>
      </c>
      <c r="M919" s="16" t="n">
        <v>0.8</v>
      </c>
      <c r="N919" s="17" t="n">
        <v>-14.5656</v>
      </c>
      <c r="O919" s="0" t="str">
        <f aca="false">TEXT(B919,"YYYY-MM")</f>
        <v>2015-06</v>
      </c>
      <c r="P919" s="18" t="n">
        <f aca="false">IFERROR(N919/K919,0)</f>
        <v>-1.7</v>
      </c>
      <c r="Q919" s="0" t="str">
        <f aca="false">IF(M919=0,"No Discount",IF(M919&lt;0.2,"Low (1-19%)",IF(M919&lt;0.4,"Medium (20-39%)","High (40%+)")))</f>
        <v>High (40%+)</v>
      </c>
      <c r="R919" s="0" t="str">
        <f aca="false">INDEX('Lookup Tables'!$B$2:$B$5,MATCH(F919,'Lookup Tables'!$A$2:$A$5,0))</f>
        <v>Manager A</v>
      </c>
    </row>
    <row r="920" customFormat="false" ht="15" hidden="false" customHeight="false" outlineLevel="0" collapsed="false">
      <c r="A920" s="0" t="s">
        <v>1278</v>
      </c>
      <c r="B920" s="13" t="n">
        <v>42799</v>
      </c>
      <c r="C920" s="13" t="n">
        <v>42805</v>
      </c>
      <c r="D920" s="14" t="s">
        <v>69</v>
      </c>
      <c r="E920" s="14" t="s">
        <v>62</v>
      </c>
      <c r="F920" s="14" t="s">
        <v>98</v>
      </c>
      <c r="G920" s="14" t="s">
        <v>99</v>
      </c>
      <c r="H920" s="14" t="s">
        <v>65</v>
      </c>
      <c r="I920" s="14" t="s">
        <v>129</v>
      </c>
      <c r="J920" s="14" t="s">
        <v>1118</v>
      </c>
      <c r="K920" s="15" t="n">
        <v>149.352</v>
      </c>
      <c r="L920" s="0" t="n">
        <v>3</v>
      </c>
      <c r="M920" s="16" t="n">
        <v>0.2</v>
      </c>
      <c r="N920" s="17" t="n">
        <v>50.4063</v>
      </c>
      <c r="O920" s="0" t="str">
        <f aca="false">TEXT(B920,"YYYY-MM")</f>
        <v>2017-03</v>
      </c>
      <c r="P920" s="18" t="n">
        <f aca="false">IFERROR(N920/K920,0)</f>
        <v>0.3375</v>
      </c>
      <c r="Q920" s="0" t="str">
        <f aca="false">IF(M920=0,"No Discount",IF(M920&lt;0.2,"Low (1-19%)",IF(M920&lt;0.4,"Medium (20-39%)","High (40%+)")))</f>
        <v>Medium (20-39%)</v>
      </c>
      <c r="R920" s="0" t="str">
        <f aca="false">INDEX('Lookup Tables'!$B$2:$B$5,MATCH(F920,'Lookup Tables'!$A$2:$A$5,0))</f>
        <v>Manager A</v>
      </c>
    </row>
    <row r="921" customFormat="false" ht="15" hidden="false" customHeight="false" outlineLevel="0" collapsed="false">
      <c r="A921" s="0" t="s">
        <v>1278</v>
      </c>
      <c r="B921" s="13" t="n">
        <v>42799</v>
      </c>
      <c r="C921" s="13" t="n">
        <v>42805</v>
      </c>
      <c r="D921" s="14" t="s">
        <v>69</v>
      </c>
      <c r="E921" s="14" t="s">
        <v>62</v>
      </c>
      <c r="F921" s="14" t="s">
        <v>98</v>
      </c>
      <c r="G921" s="14" t="s">
        <v>99</v>
      </c>
      <c r="H921" s="14" t="s">
        <v>65</v>
      </c>
      <c r="I921" s="14" t="s">
        <v>73</v>
      </c>
      <c r="J921" s="14" t="s">
        <v>1279</v>
      </c>
      <c r="K921" s="15" t="n">
        <v>12.992</v>
      </c>
      <c r="L921" s="0" t="n">
        <v>1</v>
      </c>
      <c r="M921" s="16" t="n">
        <v>0.2</v>
      </c>
      <c r="N921" s="17" t="n">
        <v>-0.812</v>
      </c>
      <c r="O921" s="0" t="str">
        <f aca="false">TEXT(B921,"YYYY-MM")</f>
        <v>2017-03</v>
      </c>
      <c r="P921" s="18" t="n">
        <f aca="false">IFERROR(N921/K921,0)</f>
        <v>-0.0625</v>
      </c>
      <c r="Q921" s="0" t="str">
        <f aca="false">IF(M921=0,"No Discount",IF(M921&lt;0.2,"Low (1-19%)",IF(M921&lt;0.4,"Medium (20-39%)","High (40%+)")))</f>
        <v>Medium (20-39%)</v>
      </c>
      <c r="R921" s="0" t="str">
        <f aca="false">INDEX('Lookup Tables'!$B$2:$B$5,MATCH(F921,'Lookup Tables'!$A$2:$A$5,0))</f>
        <v>Manager A</v>
      </c>
    </row>
    <row r="922" customFormat="false" ht="15" hidden="false" customHeight="false" outlineLevel="0" collapsed="false">
      <c r="A922" s="0" t="s">
        <v>1280</v>
      </c>
      <c r="B922" s="13" t="n">
        <v>42343</v>
      </c>
      <c r="C922" s="13" t="n">
        <v>42350</v>
      </c>
      <c r="D922" s="14" t="s">
        <v>69</v>
      </c>
      <c r="E922" s="14" t="s">
        <v>53</v>
      </c>
      <c r="F922" s="14" t="s">
        <v>54</v>
      </c>
      <c r="G922" s="14" t="s">
        <v>193</v>
      </c>
      <c r="H922" s="14" t="s">
        <v>65</v>
      </c>
      <c r="I922" s="14" t="s">
        <v>73</v>
      </c>
      <c r="J922" s="14" t="s">
        <v>1017</v>
      </c>
      <c r="K922" s="15" t="n">
        <v>24.56</v>
      </c>
      <c r="L922" s="0" t="n">
        <v>2</v>
      </c>
      <c r="M922" s="16" t="n">
        <v>0</v>
      </c>
      <c r="N922" s="17" t="n">
        <v>6.8768</v>
      </c>
      <c r="O922" s="0" t="str">
        <f aca="false">TEXT(B922,"YYYY-MM")</f>
        <v>2015-12</v>
      </c>
      <c r="P922" s="18" t="n">
        <f aca="false">IFERROR(N922/K922,0)</f>
        <v>0.28</v>
      </c>
      <c r="Q922" s="0" t="str">
        <f aca="false">IF(M922=0,"No Discount",IF(M922&lt;0.2,"Low (1-19%)",IF(M922&lt;0.4,"Medium (20-39%)","High (40%+)")))</f>
        <v>No Discount</v>
      </c>
      <c r="R922" s="0" t="str">
        <f aca="false">INDEX('Lookup Tables'!$B$2:$B$5,MATCH(F922,'Lookup Tables'!$A$2:$A$5,0))</f>
        <v>Manager C</v>
      </c>
    </row>
    <row r="923" customFormat="false" ht="15" hidden="false" customHeight="false" outlineLevel="0" collapsed="false">
      <c r="A923" s="0" t="s">
        <v>1281</v>
      </c>
      <c r="B923" s="13" t="n">
        <v>42471</v>
      </c>
      <c r="C923" s="13" t="n">
        <v>42475</v>
      </c>
      <c r="D923" s="14" t="s">
        <v>69</v>
      </c>
      <c r="E923" s="14" t="s">
        <v>53</v>
      </c>
      <c r="F923" s="14" t="s">
        <v>117</v>
      </c>
      <c r="G923" s="14" t="s">
        <v>170</v>
      </c>
      <c r="H923" s="14" t="s">
        <v>80</v>
      </c>
      <c r="I923" s="14" t="s">
        <v>123</v>
      </c>
      <c r="J923" s="14" t="s">
        <v>1282</v>
      </c>
      <c r="K923" s="15" t="n">
        <v>85.14</v>
      </c>
      <c r="L923" s="0" t="n">
        <v>3</v>
      </c>
      <c r="M923" s="16" t="n">
        <v>0</v>
      </c>
      <c r="N923" s="17" t="n">
        <v>34.9074</v>
      </c>
      <c r="O923" s="0" t="str">
        <f aca="false">TEXT(B923,"YYYY-MM")</f>
        <v>2016-04</v>
      </c>
      <c r="P923" s="18" t="n">
        <f aca="false">IFERROR(N923/K923,0)</f>
        <v>0.41</v>
      </c>
      <c r="Q923" s="0" t="str">
        <f aca="false">IF(M923=0,"No Discount",IF(M923&lt;0.2,"Low (1-19%)",IF(M923&lt;0.4,"Medium (20-39%)","High (40%+)")))</f>
        <v>No Discount</v>
      </c>
      <c r="R923" s="0" t="str">
        <f aca="false">INDEX('Lookup Tables'!$B$2:$B$5,MATCH(F923,'Lookup Tables'!$A$2:$A$5,0))</f>
        <v>Manager B</v>
      </c>
    </row>
    <row r="924" customFormat="false" ht="15" hidden="false" customHeight="false" outlineLevel="0" collapsed="false">
      <c r="A924" s="0" t="s">
        <v>1281</v>
      </c>
      <c r="B924" s="13" t="n">
        <v>42471</v>
      </c>
      <c r="C924" s="13" t="n">
        <v>42475</v>
      </c>
      <c r="D924" s="14" t="s">
        <v>69</v>
      </c>
      <c r="E924" s="14" t="s">
        <v>53</v>
      </c>
      <c r="F924" s="14" t="s">
        <v>117</v>
      </c>
      <c r="G924" s="14" t="s">
        <v>170</v>
      </c>
      <c r="H924" s="14" t="s">
        <v>80</v>
      </c>
      <c r="I924" s="14" t="s">
        <v>81</v>
      </c>
      <c r="J924" s="14" t="s">
        <v>1283</v>
      </c>
      <c r="K924" s="15" t="n">
        <v>21.99</v>
      </c>
      <c r="L924" s="0" t="n">
        <v>1</v>
      </c>
      <c r="M924" s="16" t="n">
        <v>0</v>
      </c>
      <c r="N924" s="17" t="n">
        <v>10.5552</v>
      </c>
      <c r="O924" s="0" t="str">
        <f aca="false">TEXT(B924,"YYYY-MM")</f>
        <v>2016-04</v>
      </c>
      <c r="P924" s="18" t="n">
        <f aca="false">IFERROR(N924/K924,0)</f>
        <v>0.48</v>
      </c>
      <c r="Q924" s="0" t="str">
        <f aca="false">IF(M924=0,"No Discount",IF(M924&lt;0.2,"Low (1-19%)",IF(M924&lt;0.4,"Medium (20-39%)","High (40%+)")))</f>
        <v>No Discount</v>
      </c>
      <c r="R924" s="0" t="str">
        <f aca="false">INDEX('Lookup Tables'!$B$2:$B$5,MATCH(F924,'Lookup Tables'!$A$2:$A$5,0))</f>
        <v>Manager B</v>
      </c>
    </row>
    <row r="925" customFormat="false" ht="15" hidden="false" customHeight="false" outlineLevel="0" collapsed="false">
      <c r="A925" s="0" t="s">
        <v>1281</v>
      </c>
      <c r="B925" s="13" t="n">
        <v>42471</v>
      </c>
      <c r="C925" s="13" t="n">
        <v>42475</v>
      </c>
      <c r="D925" s="14" t="s">
        <v>69</v>
      </c>
      <c r="E925" s="14" t="s">
        <v>53</v>
      </c>
      <c r="F925" s="14" t="s">
        <v>117</v>
      </c>
      <c r="G925" s="14" t="s">
        <v>170</v>
      </c>
      <c r="H925" s="14" t="s">
        <v>65</v>
      </c>
      <c r="I925" s="14" t="s">
        <v>85</v>
      </c>
      <c r="J925" s="14" t="s">
        <v>1284</v>
      </c>
      <c r="K925" s="15" t="n">
        <v>406.6</v>
      </c>
      <c r="L925" s="0" t="n">
        <v>5</v>
      </c>
      <c r="M925" s="16" t="n">
        <v>0</v>
      </c>
      <c r="N925" s="17" t="n">
        <v>113.848</v>
      </c>
      <c r="O925" s="0" t="str">
        <f aca="false">TEXT(B925,"YYYY-MM")</f>
        <v>2016-04</v>
      </c>
      <c r="P925" s="18" t="n">
        <f aca="false">IFERROR(N925/K925,0)</f>
        <v>0.28</v>
      </c>
      <c r="Q925" s="0" t="str">
        <f aca="false">IF(M925=0,"No Discount",IF(M925&lt;0.2,"Low (1-19%)",IF(M925&lt;0.4,"Medium (20-39%)","High (40%+)")))</f>
        <v>No Discount</v>
      </c>
      <c r="R925" s="0" t="str">
        <f aca="false">INDEX('Lookup Tables'!$B$2:$B$5,MATCH(F925,'Lookup Tables'!$A$2:$A$5,0))</f>
        <v>Manager B</v>
      </c>
    </row>
    <row r="926" customFormat="false" ht="15" hidden="false" customHeight="false" outlineLevel="0" collapsed="false">
      <c r="A926" s="0" t="s">
        <v>1285</v>
      </c>
      <c r="B926" s="13" t="n">
        <v>42993</v>
      </c>
      <c r="C926" s="13" t="n">
        <v>42998</v>
      </c>
      <c r="D926" s="14" t="s">
        <v>69</v>
      </c>
      <c r="E926" s="14" t="s">
        <v>62</v>
      </c>
      <c r="F926" s="14" t="s">
        <v>117</v>
      </c>
      <c r="G926" s="14" t="s">
        <v>170</v>
      </c>
      <c r="H926" s="14" t="s">
        <v>65</v>
      </c>
      <c r="I926" s="14" t="s">
        <v>83</v>
      </c>
      <c r="J926" s="14" t="s">
        <v>277</v>
      </c>
      <c r="K926" s="15" t="n">
        <v>841.568</v>
      </c>
      <c r="L926" s="0" t="n">
        <v>2</v>
      </c>
      <c r="M926" s="16" t="n">
        <v>0.2</v>
      </c>
      <c r="N926" s="17" t="n">
        <v>294.5488</v>
      </c>
      <c r="O926" s="0" t="str">
        <f aca="false">TEXT(B926,"YYYY-MM")</f>
        <v>2017-09</v>
      </c>
      <c r="P926" s="18" t="n">
        <f aca="false">IFERROR(N926/K926,0)</f>
        <v>0.35</v>
      </c>
      <c r="Q926" s="0" t="str">
        <f aca="false">IF(M926=0,"No Discount",IF(M926&lt;0.2,"Low (1-19%)",IF(M926&lt;0.4,"Medium (20-39%)","High (40%+)")))</f>
        <v>Medium (20-39%)</v>
      </c>
      <c r="R926" s="0" t="str">
        <f aca="false">INDEX('Lookup Tables'!$B$2:$B$5,MATCH(F926,'Lookup Tables'!$A$2:$A$5,0))</f>
        <v>Manager B</v>
      </c>
    </row>
    <row r="927" customFormat="false" ht="15" hidden="false" customHeight="false" outlineLevel="0" collapsed="false">
      <c r="A927" s="0" t="s">
        <v>1286</v>
      </c>
      <c r="B927" s="13" t="n">
        <v>42260</v>
      </c>
      <c r="C927" s="13" t="n">
        <v>42263</v>
      </c>
      <c r="D927" s="14" t="s">
        <v>137</v>
      </c>
      <c r="E927" s="14" t="s">
        <v>53</v>
      </c>
      <c r="F927" s="14" t="s">
        <v>117</v>
      </c>
      <c r="G927" s="14" t="s">
        <v>118</v>
      </c>
      <c r="H927" s="14" t="s">
        <v>65</v>
      </c>
      <c r="I927" s="14" t="s">
        <v>91</v>
      </c>
      <c r="J927" s="14" t="s">
        <v>1287</v>
      </c>
      <c r="K927" s="15" t="n">
        <v>15.552</v>
      </c>
      <c r="L927" s="0" t="n">
        <v>3</v>
      </c>
      <c r="M927" s="16" t="n">
        <v>0.2</v>
      </c>
      <c r="N927" s="17" t="n">
        <v>5.4432</v>
      </c>
      <c r="O927" s="0" t="str">
        <f aca="false">TEXT(B927,"YYYY-MM")</f>
        <v>2015-09</v>
      </c>
      <c r="P927" s="18" t="n">
        <f aca="false">IFERROR(N927/K927,0)</f>
        <v>0.35</v>
      </c>
      <c r="Q927" s="0" t="str">
        <f aca="false">IF(M927=0,"No Discount",IF(M927&lt;0.2,"Low (1-19%)",IF(M927&lt;0.4,"Medium (20-39%)","High (40%+)")))</f>
        <v>Medium (20-39%)</v>
      </c>
      <c r="R927" s="0" t="str">
        <f aca="false">INDEX('Lookup Tables'!$B$2:$B$5,MATCH(F927,'Lookup Tables'!$A$2:$A$5,0))</f>
        <v>Manager B</v>
      </c>
    </row>
    <row r="928" customFormat="false" ht="15" hidden="false" customHeight="false" outlineLevel="0" collapsed="false">
      <c r="A928" s="0" t="s">
        <v>1286</v>
      </c>
      <c r="B928" s="13" t="n">
        <v>42260</v>
      </c>
      <c r="C928" s="13" t="n">
        <v>42263</v>
      </c>
      <c r="D928" s="14" t="s">
        <v>137</v>
      </c>
      <c r="E928" s="14" t="s">
        <v>53</v>
      </c>
      <c r="F928" s="14" t="s">
        <v>117</v>
      </c>
      <c r="G928" s="14" t="s">
        <v>118</v>
      </c>
      <c r="H928" s="14" t="s">
        <v>80</v>
      </c>
      <c r="I928" s="14" t="s">
        <v>123</v>
      </c>
      <c r="J928" s="14" t="s">
        <v>1288</v>
      </c>
      <c r="K928" s="15" t="n">
        <v>252</v>
      </c>
      <c r="L928" s="0" t="n">
        <v>5</v>
      </c>
      <c r="M928" s="16" t="n">
        <v>0.2</v>
      </c>
      <c r="N928" s="17" t="n">
        <v>53.55</v>
      </c>
      <c r="O928" s="0" t="str">
        <f aca="false">TEXT(B928,"YYYY-MM")</f>
        <v>2015-09</v>
      </c>
      <c r="P928" s="18" t="n">
        <f aca="false">IFERROR(N928/K928,0)</f>
        <v>0.2125</v>
      </c>
      <c r="Q928" s="0" t="str">
        <f aca="false">IF(M928=0,"No Discount",IF(M928&lt;0.2,"Low (1-19%)",IF(M928&lt;0.4,"Medium (20-39%)","High (40%+)")))</f>
        <v>Medium (20-39%)</v>
      </c>
      <c r="R928" s="0" t="str">
        <f aca="false">INDEX('Lookup Tables'!$B$2:$B$5,MATCH(F928,'Lookup Tables'!$A$2:$A$5,0))</f>
        <v>Manager B</v>
      </c>
    </row>
    <row r="929" customFormat="false" ht="15" hidden="false" customHeight="false" outlineLevel="0" collapsed="false">
      <c r="A929" s="0" t="s">
        <v>1289</v>
      </c>
      <c r="B929" s="13" t="n">
        <v>42648</v>
      </c>
      <c r="C929" s="13" t="n">
        <v>42652</v>
      </c>
      <c r="D929" s="14" t="s">
        <v>69</v>
      </c>
      <c r="E929" s="14" t="s">
        <v>97</v>
      </c>
      <c r="F929" s="14" t="s">
        <v>54</v>
      </c>
      <c r="G929" s="14" t="s">
        <v>193</v>
      </c>
      <c r="H929" s="14" t="s">
        <v>65</v>
      </c>
      <c r="I929" s="14" t="s">
        <v>78</v>
      </c>
      <c r="J929" s="14" t="s">
        <v>615</v>
      </c>
      <c r="K929" s="15" t="n">
        <v>46.2</v>
      </c>
      <c r="L929" s="0" t="n">
        <v>4</v>
      </c>
      <c r="M929" s="16" t="n">
        <v>0</v>
      </c>
      <c r="N929" s="17" t="n">
        <v>12.936</v>
      </c>
      <c r="O929" s="0" t="str">
        <f aca="false">TEXT(B929,"YYYY-MM")</f>
        <v>2016-10</v>
      </c>
      <c r="P929" s="18" t="n">
        <f aca="false">IFERROR(N929/K929,0)</f>
        <v>0.28</v>
      </c>
      <c r="Q929" s="0" t="str">
        <f aca="false">IF(M929=0,"No Discount",IF(M929&lt;0.2,"Low (1-19%)",IF(M929&lt;0.4,"Medium (20-39%)","High (40%+)")))</f>
        <v>No Discount</v>
      </c>
      <c r="R929" s="0" t="str">
        <f aca="false">INDEX('Lookup Tables'!$B$2:$B$5,MATCH(F929,'Lookup Tables'!$A$2:$A$5,0))</f>
        <v>Manager C</v>
      </c>
    </row>
    <row r="930" customFormat="false" ht="15" hidden="false" customHeight="false" outlineLevel="0" collapsed="false">
      <c r="A930" s="0" t="s">
        <v>1289</v>
      </c>
      <c r="B930" s="13" t="n">
        <v>42648</v>
      </c>
      <c r="C930" s="13" t="n">
        <v>42652</v>
      </c>
      <c r="D930" s="14" t="s">
        <v>69</v>
      </c>
      <c r="E930" s="14" t="s">
        <v>97</v>
      </c>
      <c r="F930" s="14" t="s">
        <v>54</v>
      </c>
      <c r="G930" s="14" t="s">
        <v>193</v>
      </c>
      <c r="H930" s="14" t="s">
        <v>65</v>
      </c>
      <c r="I930" s="14" t="s">
        <v>85</v>
      </c>
      <c r="J930" s="14" t="s">
        <v>622</v>
      </c>
      <c r="K930" s="15" t="n">
        <v>28.84</v>
      </c>
      <c r="L930" s="0" t="n">
        <v>2</v>
      </c>
      <c r="M930" s="16" t="n">
        <v>0</v>
      </c>
      <c r="N930" s="17" t="n">
        <v>9.5172</v>
      </c>
      <c r="O930" s="0" t="str">
        <f aca="false">TEXT(B930,"YYYY-MM")</f>
        <v>2016-10</v>
      </c>
      <c r="P930" s="18" t="n">
        <f aca="false">IFERROR(N930/K930,0)</f>
        <v>0.33</v>
      </c>
      <c r="Q930" s="0" t="str">
        <f aca="false">IF(M930=0,"No Discount",IF(M930&lt;0.2,"Low (1-19%)",IF(M930&lt;0.4,"Medium (20-39%)","High (40%+)")))</f>
        <v>No Discount</v>
      </c>
      <c r="R930" s="0" t="str">
        <f aca="false">INDEX('Lookup Tables'!$B$2:$B$5,MATCH(F930,'Lookup Tables'!$A$2:$A$5,0))</f>
        <v>Manager C</v>
      </c>
    </row>
    <row r="931" customFormat="false" ht="15" hidden="false" customHeight="false" outlineLevel="0" collapsed="false">
      <c r="A931" s="0" t="s">
        <v>1290</v>
      </c>
      <c r="B931" s="13" t="n">
        <v>43204</v>
      </c>
      <c r="C931" s="13" t="n">
        <v>43207</v>
      </c>
      <c r="D931" s="14" t="s">
        <v>137</v>
      </c>
      <c r="E931" s="14" t="s">
        <v>53</v>
      </c>
      <c r="F931" s="14" t="s">
        <v>117</v>
      </c>
      <c r="G931" s="14" t="s">
        <v>269</v>
      </c>
      <c r="H931" s="14" t="s">
        <v>65</v>
      </c>
      <c r="I931" s="14" t="s">
        <v>78</v>
      </c>
      <c r="J931" s="14" t="s">
        <v>869</v>
      </c>
      <c r="K931" s="15" t="n">
        <v>14.592</v>
      </c>
      <c r="L931" s="0" t="n">
        <v>3</v>
      </c>
      <c r="M931" s="16" t="n">
        <v>0.2</v>
      </c>
      <c r="N931" s="17" t="n">
        <v>2.5536</v>
      </c>
      <c r="O931" s="0" t="str">
        <f aca="false">TEXT(B931,"YYYY-MM")</f>
        <v>2018-04</v>
      </c>
      <c r="P931" s="18" t="n">
        <f aca="false">IFERROR(N931/K931,0)</f>
        <v>0.175</v>
      </c>
      <c r="Q931" s="0" t="str">
        <f aca="false">IF(M931=0,"No Discount",IF(M931&lt;0.2,"Low (1-19%)",IF(M931&lt;0.4,"Medium (20-39%)","High (40%+)")))</f>
        <v>Medium (20-39%)</v>
      </c>
      <c r="R931" s="0" t="str">
        <f aca="false">INDEX('Lookup Tables'!$B$2:$B$5,MATCH(F931,'Lookup Tables'!$A$2:$A$5,0))</f>
        <v>Manager B</v>
      </c>
    </row>
    <row r="932" customFormat="false" ht="15" hidden="false" customHeight="false" outlineLevel="0" collapsed="false">
      <c r="A932" s="0" t="s">
        <v>1290</v>
      </c>
      <c r="B932" s="13" t="n">
        <v>43204</v>
      </c>
      <c r="C932" s="13" t="n">
        <v>43207</v>
      </c>
      <c r="D932" s="14" t="s">
        <v>137</v>
      </c>
      <c r="E932" s="14" t="s">
        <v>53</v>
      </c>
      <c r="F932" s="14" t="s">
        <v>117</v>
      </c>
      <c r="G932" s="14" t="s">
        <v>269</v>
      </c>
      <c r="H932" s="14" t="s">
        <v>65</v>
      </c>
      <c r="I932" s="14" t="s">
        <v>78</v>
      </c>
      <c r="J932" s="14" t="s">
        <v>1291</v>
      </c>
      <c r="K932" s="15" t="n">
        <v>89.856</v>
      </c>
      <c r="L932" s="0" t="n">
        <v>3</v>
      </c>
      <c r="M932" s="16" t="n">
        <v>0.2</v>
      </c>
      <c r="N932" s="17" t="n">
        <v>21.3408</v>
      </c>
      <c r="O932" s="0" t="str">
        <f aca="false">TEXT(B932,"YYYY-MM")</f>
        <v>2018-04</v>
      </c>
      <c r="P932" s="18" t="n">
        <f aca="false">IFERROR(N932/K932,0)</f>
        <v>0.2375</v>
      </c>
      <c r="Q932" s="0" t="str">
        <f aca="false">IF(M932=0,"No Discount",IF(M932&lt;0.2,"Low (1-19%)",IF(M932&lt;0.4,"Medium (20-39%)","High (40%+)")))</f>
        <v>Medium (20-39%)</v>
      </c>
      <c r="R932" s="0" t="str">
        <f aca="false">INDEX('Lookup Tables'!$B$2:$B$5,MATCH(F932,'Lookup Tables'!$A$2:$A$5,0))</f>
        <v>Manager B</v>
      </c>
    </row>
    <row r="933" customFormat="false" ht="15" hidden="false" customHeight="false" outlineLevel="0" collapsed="false">
      <c r="A933" s="0" t="s">
        <v>1290</v>
      </c>
      <c r="B933" s="13" t="n">
        <v>43204</v>
      </c>
      <c r="C933" s="13" t="n">
        <v>43207</v>
      </c>
      <c r="D933" s="14" t="s">
        <v>137</v>
      </c>
      <c r="E933" s="14" t="s">
        <v>53</v>
      </c>
      <c r="F933" s="14" t="s">
        <v>117</v>
      </c>
      <c r="G933" s="14" t="s">
        <v>269</v>
      </c>
      <c r="H933" s="14" t="s">
        <v>65</v>
      </c>
      <c r="I933" s="14" t="s">
        <v>91</v>
      </c>
      <c r="J933" s="14" t="s">
        <v>1074</v>
      </c>
      <c r="K933" s="15" t="n">
        <v>13.872</v>
      </c>
      <c r="L933" s="0" t="n">
        <v>3</v>
      </c>
      <c r="M933" s="16" t="n">
        <v>0.2</v>
      </c>
      <c r="N933" s="17" t="n">
        <v>5.0286</v>
      </c>
      <c r="O933" s="0" t="str">
        <f aca="false">TEXT(B933,"YYYY-MM")</f>
        <v>2018-04</v>
      </c>
      <c r="P933" s="18" t="n">
        <f aca="false">IFERROR(N933/K933,0)</f>
        <v>0.3625</v>
      </c>
      <c r="Q933" s="0" t="str">
        <f aca="false">IF(M933=0,"No Discount",IF(M933&lt;0.2,"Low (1-19%)",IF(M933&lt;0.4,"Medium (20-39%)","High (40%+)")))</f>
        <v>Medium (20-39%)</v>
      </c>
      <c r="R933" s="0" t="str">
        <f aca="false">INDEX('Lookup Tables'!$B$2:$B$5,MATCH(F933,'Lookup Tables'!$A$2:$A$5,0))</f>
        <v>Manager B</v>
      </c>
    </row>
    <row r="934" customFormat="false" ht="15" hidden="false" customHeight="false" outlineLevel="0" collapsed="false">
      <c r="A934" s="0" t="s">
        <v>1292</v>
      </c>
      <c r="B934" s="13" t="n">
        <v>43345</v>
      </c>
      <c r="C934" s="13" t="n">
        <v>43349</v>
      </c>
      <c r="D934" s="14" t="s">
        <v>69</v>
      </c>
      <c r="E934" s="14" t="s">
        <v>53</v>
      </c>
      <c r="F934" s="14" t="s">
        <v>117</v>
      </c>
      <c r="G934" s="14" t="s">
        <v>118</v>
      </c>
      <c r="H934" s="14" t="s">
        <v>65</v>
      </c>
      <c r="I934" s="14" t="s">
        <v>91</v>
      </c>
      <c r="J934" s="14" t="s">
        <v>1293</v>
      </c>
      <c r="K934" s="15" t="n">
        <v>12.192</v>
      </c>
      <c r="L934" s="0" t="n">
        <v>3</v>
      </c>
      <c r="M934" s="16" t="n">
        <v>0.2</v>
      </c>
      <c r="N934" s="17" t="n">
        <v>4.1148</v>
      </c>
      <c r="O934" s="0" t="str">
        <f aca="false">TEXT(B934,"YYYY-MM")</f>
        <v>2018-09</v>
      </c>
      <c r="P934" s="18" t="n">
        <f aca="false">IFERROR(N934/K934,0)</f>
        <v>0.3375</v>
      </c>
      <c r="Q934" s="0" t="str">
        <f aca="false">IF(M934=0,"No Discount",IF(M934&lt;0.2,"Low (1-19%)",IF(M934&lt;0.4,"Medium (20-39%)","High (40%+)")))</f>
        <v>Medium (20-39%)</v>
      </c>
      <c r="R934" s="0" t="str">
        <f aca="false">INDEX('Lookup Tables'!$B$2:$B$5,MATCH(F934,'Lookup Tables'!$A$2:$A$5,0))</f>
        <v>Manager B</v>
      </c>
    </row>
    <row r="935" customFormat="false" ht="15" hidden="false" customHeight="false" outlineLevel="0" collapsed="false">
      <c r="A935" s="0" t="s">
        <v>1294</v>
      </c>
      <c r="B935" s="13" t="n">
        <v>42906</v>
      </c>
      <c r="C935" s="13" t="n">
        <v>42910</v>
      </c>
      <c r="D935" s="14" t="s">
        <v>69</v>
      </c>
      <c r="E935" s="14" t="s">
        <v>97</v>
      </c>
      <c r="F935" s="14" t="s">
        <v>117</v>
      </c>
      <c r="G935" s="14" t="s">
        <v>118</v>
      </c>
      <c r="H935" s="14" t="s">
        <v>65</v>
      </c>
      <c r="I935" s="14" t="s">
        <v>91</v>
      </c>
      <c r="J935" s="14" t="s">
        <v>1295</v>
      </c>
      <c r="K935" s="15" t="n">
        <v>45.056</v>
      </c>
      <c r="L935" s="0" t="n">
        <v>8</v>
      </c>
      <c r="M935" s="16" t="n">
        <v>0.2</v>
      </c>
      <c r="N935" s="17" t="n">
        <v>15.2064</v>
      </c>
      <c r="O935" s="0" t="str">
        <f aca="false">TEXT(B935,"YYYY-MM")</f>
        <v>2017-06</v>
      </c>
      <c r="P935" s="18" t="n">
        <f aca="false">IFERROR(N935/K935,0)</f>
        <v>0.3375</v>
      </c>
      <c r="Q935" s="0" t="str">
        <f aca="false">IF(M935=0,"No Discount",IF(M935&lt;0.2,"Low (1-19%)",IF(M935&lt;0.4,"Medium (20-39%)","High (40%+)")))</f>
        <v>Medium (20-39%)</v>
      </c>
      <c r="R935" s="0" t="str">
        <f aca="false">INDEX('Lookup Tables'!$B$2:$B$5,MATCH(F935,'Lookup Tables'!$A$2:$A$5,0))</f>
        <v>Manager B</v>
      </c>
    </row>
    <row r="936" customFormat="false" ht="15" hidden="false" customHeight="false" outlineLevel="0" collapsed="false">
      <c r="A936" s="0" t="s">
        <v>1294</v>
      </c>
      <c r="B936" s="13" t="n">
        <v>42906</v>
      </c>
      <c r="C936" s="13" t="n">
        <v>42910</v>
      </c>
      <c r="D936" s="14" t="s">
        <v>69</v>
      </c>
      <c r="E936" s="14" t="s">
        <v>97</v>
      </c>
      <c r="F936" s="14" t="s">
        <v>117</v>
      </c>
      <c r="G936" s="14" t="s">
        <v>118</v>
      </c>
      <c r="H936" s="14" t="s">
        <v>65</v>
      </c>
      <c r="I936" s="14" t="s">
        <v>83</v>
      </c>
      <c r="J936" s="14" t="s">
        <v>1296</v>
      </c>
      <c r="K936" s="15" t="n">
        <v>29.718</v>
      </c>
      <c r="L936" s="0" t="n">
        <v>6</v>
      </c>
      <c r="M936" s="16" t="n">
        <v>0.7</v>
      </c>
      <c r="N936" s="17" t="n">
        <v>-21.7932</v>
      </c>
      <c r="O936" s="0" t="str">
        <f aca="false">TEXT(B936,"YYYY-MM")</f>
        <v>2017-06</v>
      </c>
      <c r="P936" s="18" t="n">
        <f aca="false">IFERROR(N936/K936,0)</f>
        <v>-0.733333333333333</v>
      </c>
      <c r="Q936" s="0" t="str">
        <f aca="false">IF(M936=0,"No Discount",IF(M936&lt;0.2,"Low (1-19%)",IF(M936&lt;0.4,"Medium (20-39%)","High (40%+)")))</f>
        <v>High (40%+)</v>
      </c>
      <c r="R936" s="0" t="str">
        <f aca="false">INDEX('Lookup Tables'!$B$2:$B$5,MATCH(F936,'Lookup Tables'!$A$2:$A$5,0))</f>
        <v>Manager B</v>
      </c>
    </row>
    <row r="937" customFormat="false" ht="15" hidden="false" customHeight="false" outlineLevel="0" collapsed="false">
      <c r="A937" s="0" t="s">
        <v>1294</v>
      </c>
      <c r="B937" s="13" t="n">
        <v>42906</v>
      </c>
      <c r="C937" s="13" t="n">
        <v>42910</v>
      </c>
      <c r="D937" s="14" t="s">
        <v>69</v>
      </c>
      <c r="E937" s="14" t="s">
        <v>97</v>
      </c>
      <c r="F937" s="14" t="s">
        <v>117</v>
      </c>
      <c r="G937" s="14" t="s">
        <v>118</v>
      </c>
      <c r="H937" s="14" t="s">
        <v>65</v>
      </c>
      <c r="I937" s="14" t="s">
        <v>91</v>
      </c>
      <c r="J937" s="14" t="s">
        <v>1198</v>
      </c>
      <c r="K937" s="15" t="n">
        <v>15.552</v>
      </c>
      <c r="L937" s="0" t="n">
        <v>3</v>
      </c>
      <c r="M937" s="16" t="n">
        <v>0.2</v>
      </c>
      <c r="N937" s="17" t="n">
        <v>5.4432</v>
      </c>
      <c r="O937" s="0" t="str">
        <f aca="false">TEXT(B937,"YYYY-MM")</f>
        <v>2017-06</v>
      </c>
      <c r="P937" s="18" t="n">
        <f aca="false">IFERROR(N937/K937,0)</f>
        <v>0.35</v>
      </c>
      <c r="Q937" s="0" t="str">
        <f aca="false">IF(M937=0,"No Discount",IF(M937&lt;0.2,"Low (1-19%)",IF(M937&lt;0.4,"Medium (20-39%)","High (40%+)")))</f>
        <v>Medium (20-39%)</v>
      </c>
      <c r="R937" s="0" t="str">
        <f aca="false">INDEX('Lookup Tables'!$B$2:$B$5,MATCH(F937,'Lookup Tables'!$A$2:$A$5,0))</f>
        <v>Manager B</v>
      </c>
    </row>
    <row r="938" customFormat="false" ht="15" hidden="false" customHeight="false" outlineLevel="0" collapsed="false">
      <c r="A938" s="0" t="s">
        <v>1294</v>
      </c>
      <c r="B938" s="13" t="n">
        <v>42906</v>
      </c>
      <c r="C938" s="13" t="n">
        <v>42910</v>
      </c>
      <c r="D938" s="14" t="s">
        <v>69</v>
      </c>
      <c r="E938" s="14" t="s">
        <v>97</v>
      </c>
      <c r="F938" s="14" t="s">
        <v>117</v>
      </c>
      <c r="G938" s="14" t="s">
        <v>118</v>
      </c>
      <c r="H938" s="14" t="s">
        <v>65</v>
      </c>
      <c r="I938" s="14" t="s">
        <v>85</v>
      </c>
      <c r="J938" s="14" t="s">
        <v>312</v>
      </c>
      <c r="K938" s="15" t="n">
        <v>447.696</v>
      </c>
      <c r="L938" s="0" t="n">
        <v>2</v>
      </c>
      <c r="M938" s="16" t="n">
        <v>0.2</v>
      </c>
      <c r="N938" s="17" t="n">
        <v>33.5772</v>
      </c>
      <c r="O938" s="0" t="str">
        <f aca="false">TEXT(B938,"YYYY-MM")</f>
        <v>2017-06</v>
      </c>
      <c r="P938" s="18" t="n">
        <f aca="false">IFERROR(N938/K938,0)</f>
        <v>0.075</v>
      </c>
      <c r="Q938" s="0" t="str">
        <f aca="false">IF(M938=0,"No Discount",IF(M938&lt;0.2,"Low (1-19%)",IF(M938&lt;0.4,"Medium (20-39%)","High (40%+)")))</f>
        <v>Medium (20-39%)</v>
      </c>
      <c r="R938" s="0" t="str">
        <f aca="false">INDEX('Lookup Tables'!$B$2:$B$5,MATCH(F938,'Lookup Tables'!$A$2:$A$5,0))</f>
        <v>Manager B</v>
      </c>
    </row>
    <row r="939" customFormat="false" ht="15" hidden="false" customHeight="false" outlineLevel="0" collapsed="false">
      <c r="A939" s="0" t="s">
        <v>1297</v>
      </c>
      <c r="B939" s="13" t="n">
        <v>43409</v>
      </c>
      <c r="C939" s="13" t="n">
        <v>43410</v>
      </c>
      <c r="D939" s="14" t="s">
        <v>137</v>
      </c>
      <c r="E939" s="14" t="s">
        <v>62</v>
      </c>
      <c r="F939" s="14" t="s">
        <v>63</v>
      </c>
      <c r="G939" s="14" t="s">
        <v>339</v>
      </c>
      <c r="H939" s="14" t="s">
        <v>80</v>
      </c>
      <c r="I939" s="14" t="s">
        <v>123</v>
      </c>
      <c r="J939" s="14" t="s">
        <v>614</v>
      </c>
      <c r="K939" s="15" t="n">
        <v>159.99</v>
      </c>
      <c r="L939" s="0" t="n">
        <v>1</v>
      </c>
      <c r="M939" s="16" t="n">
        <v>0</v>
      </c>
      <c r="N939" s="17" t="n">
        <v>54.3966</v>
      </c>
      <c r="O939" s="0" t="str">
        <f aca="false">TEXT(B939,"YYYY-MM")</f>
        <v>2018-11</v>
      </c>
      <c r="P939" s="18" t="n">
        <f aca="false">IFERROR(N939/K939,0)</f>
        <v>0.34</v>
      </c>
      <c r="Q939" s="0" t="str">
        <f aca="false">IF(M939=0,"No Discount",IF(M939&lt;0.2,"Low (1-19%)",IF(M939&lt;0.4,"Medium (20-39%)","High (40%+)")))</f>
        <v>No Discount</v>
      </c>
      <c r="R939" s="0" t="str">
        <f aca="false">INDEX('Lookup Tables'!$B$2:$B$5,MATCH(F939,'Lookup Tables'!$A$2:$A$5,0))</f>
        <v>Manager D</v>
      </c>
    </row>
    <row r="940" customFormat="false" ht="15" hidden="false" customHeight="false" outlineLevel="0" collapsed="false">
      <c r="A940" s="0" t="s">
        <v>1298</v>
      </c>
      <c r="B940" s="13" t="n">
        <v>42717</v>
      </c>
      <c r="C940" s="13" t="n">
        <v>42721</v>
      </c>
      <c r="D940" s="14" t="s">
        <v>69</v>
      </c>
      <c r="E940" s="14" t="s">
        <v>62</v>
      </c>
      <c r="F940" s="14" t="s">
        <v>63</v>
      </c>
      <c r="G940" s="14" t="s">
        <v>64</v>
      </c>
      <c r="H940" s="14" t="s">
        <v>65</v>
      </c>
      <c r="I940" s="14" t="s">
        <v>91</v>
      </c>
      <c r="J940" s="14" t="s">
        <v>1299</v>
      </c>
      <c r="K940" s="15" t="n">
        <v>12.96</v>
      </c>
      <c r="L940" s="0" t="n">
        <v>2</v>
      </c>
      <c r="M940" s="16" t="n">
        <v>0</v>
      </c>
      <c r="N940" s="17" t="n">
        <v>6.2208</v>
      </c>
      <c r="O940" s="0" t="str">
        <f aca="false">TEXT(B940,"YYYY-MM")</f>
        <v>2016-12</v>
      </c>
      <c r="P940" s="18" t="n">
        <f aca="false">IFERROR(N940/K940,0)</f>
        <v>0.48</v>
      </c>
      <c r="Q940" s="0" t="str">
        <f aca="false">IF(M940=0,"No Discount",IF(M940&lt;0.2,"Low (1-19%)",IF(M940&lt;0.4,"Medium (20-39%)","High (40%+)")))</f>
        <v>No Discount</v>
      </c>
      <c r="R940" s="0" t="str">
        <f aca="false">INDEX('Lookup Tables'!$B$2:$B$5,MATCH(F940,'Lookup Tables'!$A$2:$A$5,0))</f>
        <v>Manager D</v>
      </c>
    </row>
    <row r="941" customFormat="false" ht="15" hidden="false" customHeight="false" outlineLevel="0" collapsed="false">
      <c r="A941" s="0" t="s">
        <v>1298</v>
      </c>
      <c r="B941" s="13" t="n">
        <v>42717</v>
      </c>
      <c r="C941" s="13" t="n">
        <v>42721</v>
      </c>
      <c r="D941" s="14" t="s">
        <v>69</v>
      </c>
      <c r="E941" s="14" t="s">
        <v>62</v>
      </c>
      <c r="F941" s="14" t="s">
        <v>63</v>
      </c>
      <c r="G941" s="14" t="s">
        <v>64</v>
      </c>
      <c r="H941" s="14" t="s">
        <v>65</v>
      </c>
      <c r="I941" s="14" t="s">
        <v>85</v>
      </c>
      <c r="J941" s="14" t="s">
        <v>1300</v>
      </c>
      <c r="K941" s="15" t="n">
        <v>134.48</v>
      </c>
      <c r="L941" s="0" t="n">
        <v>4</v>
      </c>
      <c r="M941" s="16" t="n">
        <v>0</v>
      </c>
      <c r="N941" s="17" t="n">
        <v>34.9648</v>
      </c>
      <c r="O941" s="0" t="str">
        <f aca="false">TEXT(B941,"YYYY-MM")</f>
        <v>2016-12</v>
      </c>
      <c r="P941" s="18" t="n">
        <f aca="false">IFERROR(N941/K941,0)</f>
        <v>0.26</v>
      </c>
      <c r="Q941" s="0" t="str">
        <f aca="false">IF(M941=0,"No Discount",IF(M941&lt;0.2,"Low (1-19%)",IF(M941&lt;0.4,"Medium (20-39%)","High (40%+)")))</f>
        <v>No Discount</v>
      </c>
      <c r="R941" s="0" t="str">
        <f aca="false">INDEX('Lookup Tables'!$B$2:$B$5,MATCH(F941,'Lookup Tables'!$A$2:$A$5,0))</f>
        <v>Manager D</v>
      </c>
    </row>
    <row r="942" customFormat="false" ht="15" hidden="false" customHeight="false" outlineLevel="0" collapsed="false">
      <c r="A942" s="0" t="s">
        <v>1301</v>
      </c>
      <c r="B942" s="13" t="n">
        <v>42905</v>
      </c>
      <c r="C942" s="13" t="n">
        <v>42906</v>
      </c>
      <c r="D942" s="14" t="s">
        <v>137</v>
      </c>
      <c r="E942" s="14" t="s">
        <v>62</v>
      </c>
      <c r="F942" s="14" t="s">
        <v>63</v>
      </c>
      <c r="G942" s="14" t="s">
        <v>64</v>
      </c>
      <c r="H942" s="14" t="s">
        <v>65</v>
      </c>
      <c r="I942" s="14" t="s">
        <v>91</v>
      </c>
      <c r="J942" s="14" t="s">
        <v>1302</v>
      </c>
      <c r="K942" s="15" t="n">
        <v>17.12</v>
      </c>
      <c r="L942" s="0" t="n">
        <v>2</v>
      </c>
      <c r="M942" s="16" t="n">
        <v>0</v>
      </c>
      <c r="N942" s="17" t="n">
        <v>8.0464</v>
      </c>
      <c r="O942" s="0" t="str">
        <f aca="false">TEXT(B942,"YYYY-MM")</f>
        <v>2017-06</v>
      </c>
      <c r="P942" s="18" t="n">
        <f aca="false">IFERROR(N942/K942,0)</f>
        <v>0.47</v>
      </c>
      <c r="Q942" s="0" t="str">
        <f aca="false">IF(M942=0,"No Discount",IF(M942&lt;0.2,"Low (1-19%)",IF(M942&lt;0.4,"Medium (20-39%)","High (40%+)")))</f>
        <v>No Discount</v>
      </c>
      <c r="R942" s="0" t="str">
        <f aca="false">INDEX('Lookup Tables'!$B$2:$B$5,MATCH(F942,'Lookup Tables'!$A$2:$A$5,0))</f>
        <v>Manager D</v>
      </c>
    </row>
    <row r="943" customFormat="false" ht="15" hidden="false" customHeight="false" outlineLevel="0" collapsed="false">
      <c r="A943" s="0" t="s">
        <v>1303</v>
      </c>
      <c r="B943" s="13" t="n">
        <v>43082</v>
      </c>
      <c r="C943" s="13" t="n">
        <v>43089</v>
      </c>
      <c r="D943" s="14" t="s">
        <v>69</v>
      </c>
      <c r="E943" s="14" t="s">
        <v>62</v>
      </c>
      <c r="F943" s="14" t="s">
        <v>63</v>
      </c>
      <c r="G943" s="14" t="s">
        <v>64</v>
      </c>
      <c r="H943" s="14" t="s">
        <v>65</v>
      </c>
      <c r="I943" s="14" t="s">
        <v>83</v>
      </c>
      <c r="J943" s="14" t="s">
        <v>1304</v>
      </c>
      <c r="K943" s="15" t="n">
        <v>6.096</v>
      </c>
      <c r="L943" s="0" t="n">
        <v>2</v>
      </c>
      <c r="M943" s="16" t="n">
        <v>0.2</v>
      </c>
      <c r="N943" s="17" t="n">
        <v>2.2098</v>
      </c>
      <c r="O943" s="0" t="str">
        <f aca="false">TEXT(B943,"YYYY-MM")</f>
        <v>2017-12</v>
      </c>
      <c r="P943" s="18" t="n">
        <f aca="false">IFERROR(N943/K943,0)</f>
        <v>0.3625</v>
      </c>
      <c r="Q943" s="0" t="str">
        <f aca="false">IF(M943=0,"No Discount",IF(M943&lt;0.2,"Low (1-19%)",IF(M943&lt;0.4,"Medium (20-39%)","High (40%+)")))</f>
        <v>Medium (20-39%)</v>
      </c>
      <c r="R943" s="0" t="str">
        <f aca="false">INDEX('Lookup Tables'!$B$2:$B$5,MATCH(F943,'Lookup Tables'!$A$2:$A$5,0))</f>
        <v>Manager D</v>
      </c>
    </row>
    <row r="944" customFormat="false" ht="15" hidden="false" customHeight="false" outlineLevel="0" collapsed="false">
      <c r="A944" s="0" t="s">
        <v>1303</v>
      </c>
      <c r="B944" s="13" t="n">
        <v>43082</v>
      </c>
      <c r="C944" s="13" t="n">
        <v>43089</v>
      </c>
      <c r="D944" s="14" t="s">
        <v>69</v>
      </c>
      <c r="E944" s="14" t="s">
        <v>62</v>
      </c>
      <c r="F944" s="14" t="s">
        <v>63</v>
      </c>
      <c r="G944" s="14" t="s">
        <v>64</v>
      </c>
      <c r="H944" s="14" t="s">
        <v>56</v>
      </c>
      <c r="I944" s="14" t="s">
        <v>71</v>
      </c>
      <c r="J944" s="14" t="s">
        <v>72</v>
      </c>
      <c r="K944" s="15" t="n">
        <v>1114.272</v>
      </c>
      <c r="L944" s="0" t="n">
        <v>4</v>
      </c>
      <c r="M944" s="16" t="n">
        <v>0.2</v>
      </c>
      <c r="N944" s="17" t="n">
        <v>41.7852</v>
      </c>
      <c r="O944" s="0" t="str">
        <f aca="false">TEXT(B944,"YYYY-MM")</f>
        <v>2017-12</v>
      </c>
      <c r="P944" s="18" t="n">
        <f aca="false">IFERROR(N944/K944,0)</f>
        <v>0.0375</v>
      </c>
      <c r="Q944" s="0" t="str">
        <f aca="false">IF(M944=0,"No Discount",IF(M944&lt;0.2,"Low (1-19%)",IF(M944&lt;0.4,"Medium (20-39%)","High (40%+)")))</f>
        <v>Medium (20-39%)</v>
      </c>
      <c r="R944" s="0" t="str">
        <f aca="false">INDEX('Lookup Tables'!$B$2:$B$5,MATCH(F944,'Lookup Tables'!$A$2:$A$5,0))</f>
        <v>Manager D</v>
      </c>
    </row>
    <row r="945" customFormat="false" ht="15" hidden="false" customHeight="false" outlineLevel="0" collapsed="false">
      <c r="A945" s="0" t="s">
        <v>1305</v>
      </c>
      <c r="B945" s="13" t="n">
        <v>42519</v>
      </c>
      <c r="C945" s="13" t="n">
        <v>42524</v>
      </c>
      <c r="D945" s="14" t="s">
        <v>69</v>
      </c>
      <c r="E945" s="14" t="s">
        <v>53</v>
      </c>
      <c r="F945" s="14" t="s">
        <v>63</v>
      </c>
      <c r="G945" s="14" t="s">
        <v>94</v>
      </c>
      <c r="H945" s="14" t="s">
        <v>65</v>
      </c>
      <c r="I945" s="14" t="s">
        <v>91</v>
      </c>
      <c r="J945" s="14" t="s">
        <v>907</v>
      </c>
      <c r="K945" s="15" t="n">
        <v>32.4</v>
      </c>
      <c r="L945" s="0" t="n">
        <v>5</v>
      </c>
      <c r="M945" s="16" t="n">
        <v>0</v>
      </c>
      <c r="N945" s="17" t="n">
        <v>15.552</v>
      </c>
      <c r="O945" s="0" t="str">
        <f aca="false">TEXT(B945,"YYYY-MM")</f>
        <v>2016-05</v>
      </c>
      <c r="P945" s="18" t="n">
        <f aca="false">IFERROR(N945/K945,0)</f>
        <v>0.48</v>
      </c>
      <c r="Q945" s="0" t="str">
        <f aca="false">IF(M945=0,"No Discount",IF(M945&lt;0.2,"Low (1-19%)",IF(M945&lt;0.4,"Medium (20-39%)","High (40%+)")))</f>
        <v>No Discount</v>
      </c>
      <c r="R945" s="0" t="str">
        <f aca="false">INDEX('Lookup Tables'!$B$2:$B$5,MATCH(F945,'Lookup Tables'!$A$2:$A$5,0))</f>
        <v>Manager D</v>
      </c>
    </row>
    <row r="946" customFormat="false" ht="15" hidden="false" customHeight="false" outlineLevel="0" collapsed="false">
      <c r="A946" s="0" t="s">
        <v>1305</v>
      </c>
      <c r="B946" s="13" t="n">
        <v>42519</v>
      </c>
      <c r="C946" s="13" t="n">
        <v>42524</v>
      </c>
      <c r="D946" s="14" t="s">
        <v>69</v>
      </c>
      <c r="E946" s="14" t="s">
        <v>53</v>
      </c>
      <c r="F946" s="14" t="s">
        <v>63</v>
      </c>
      <c r="G946" s="14" t="s">
        <v>94</v>
      </c>
      <c r="H946" s="14" t="s">
        <v>65</v>
      </c>
      <c r="I946" s="14" t="s">
        <v>73</v>
      </c>
      <c r="J946" s="14" t="s">
        <v>1306</v>
      </c>
      <c r="K946" s="15" t="n">
        <v>540.57</v>
      </c>
      <c r="L946" s="0" t="n">
        <v>3</v>
      </c>
      <c r="M946" s="16" t="n">
        <v>0</v>
      </c>
      <c r="N946" s="17" t="n">
        <v>140.5482</v>
      </c>
      <c r="O946" s="0" t="str">
        <f aca="false">TEXT(B946,"YYYY-MM")</f>
        <v>2016-05</v>
      </c>
      <c r="P946" s="18" t="n">
        <f aca="false">IFERROR(N946/K946,0)</f>
        <v>0.26</v>
      </c>
      <c r="Q946" s="0" t="str">
        <f aca="false">IF(M946=0,"No Discount",IF(M946&lt;0.2,"Low (1-19%)",IF(M946&lt;0.4,"Medium (20-39%)","High (40%+)")))</f>
        <v>No Discount</v>
      </c>
      <c r="R946" s="0" t="str">
        <f aca="false">INDEX('Lookup Tables'!$B$2:$B$5,MATCH(F946,'Lookup Tables'!$A$2:$A$5,0))</f>
        <v>Manager D</v>
      </c>
    </row>
    <row r="947" customFormat="false" ht="15" hidden="false" customHeight="false" outlineLevel="0" collapsed="false">
      <c r="A947" s="0" t="s">
        <v>1305</v>
      </c>
      <c r="B947" s="13" t="n">
        <v>42519</v>
      </c>
      <c r="C947" s="13" t="n">
        <v>42524</v>
      </c>
      <c r="D947" s="14" t="s">
        <v>69</v>
      </c>
      <c r="E947" s="14" t="s">
        <v>53</v>
      </c>
      <c r="F947" s="14" t="s">
        <v>63</v>
      </c>
      <c r="G947" s="14" t="s">
        <v>94</v>
      </c>
      <c r="H947" s="14" t="s">
        <v>65</v>
      </c>
      <c r="I947" s="14" t="s">
        <v>83</v>
      </c>
      <c r="J947" s="14" t="s">
        <v>1307</v>
      </c>
      <c r="K947" s="15" t="n">
        <v>167.76</v>
      </c>
      <c r="L947" s="0" t="n">
        <v>5</v>
      </c>
      <c r="M947" s="16" t="n">
        <v>0.2</v>
      </c>
      <c r="N947" s="17" t="n">
        <v>62.91</v>
      </c>
      <c r="O947" s="0" t="str">
        <f aca="false">TEXT(B947,"YYYY-MM")</f>
        <v>2016-05</v>
      </c>
      <c r="P947" s="18" t="n">
        <f aca="false">IFERROR(N947/K947,0)</f>
        <v>0.375</v>
      </c>
      <c r="Q947" s="0" t="str">
        <f aca="false">IF(M947=0,"No Discount",IF(M947&lt;0.2,"Low (1-19%)",IF(M947&lt;0.4,"Medium (20-39%)","High (40%+)")))</f>
        <v>Medium (20-39%)</v>
      </c>
      <c r="R947" s="0" t="str">
        <f aca="false">INDEX('Lookup Tables'!$B$2:$B$5,MATCH(F947,'Lookup Tables'!$A$2:$A$5,0))</f>
        <v>Manager D</v>
      </c>
    </row>
    <row r="948" customFormat="false" ht="15" hidden="false" customHeight="false" outlineLevel="0" collapsed="false">
      <c r="A948" s="0" t="s">
        <v>1308</v>
      </c>
      <c r="B948" s="13" t="n">
        <v>42577</v>
      </c>
      <c r="C948" s="13" t="n">
        <v>42579</v>
      </c>
      <c r="D948" s="14" t="s">
        <v>137</v>
      </c>
      <c r="E948" s="14" t="s">
        <v>53</v>
      </c>
      <c r="F948" s="14" t="s">
        <v>63</v>
      </c>
      <c r="G948" s="14" t="s">
        <v>189</v>
      </c>
      <c r="H948" s="14" t="s">
        <v>56</v>
      </c>
      <c r="I948" s="14" t="s">
        <v>71</v>
      </c>
      <c r="J948" s="14" t="s">
        <v>1309</v>
      </c>
      <c r="K948" s="15" t="n">
        <v>393.165</v>
      </c>
      <c r="L948" s="0" t="n">
        <v>3</v>
      </c>
      <c r="M948" s="16" t="n">
        <v>0.5</v>
      </c>
      <c r="N948" s="17" t="n">
        <v>-204.4458</v>
      </c>
      <c r="O948" s="0" t="str">
        <f aca="false">TEXT(B948,"YYYY-MM")</f>
        <v>2016-07</v>
      </c>
      <c r="P948" s="18" t="n">
        <f aca="false">IFERROR(N948/K948,0)</f>
        <v>-0.52</v>
      </c>
      <c r="Q948" s="0" t="str">
        <f aca="false">IF(M948=0,"No Discount",IF(M948&lt;0.2,"Low (1-19%)",IF(M948&lt;0.4,"Medium (20-39%)","High (40%+)")))</f>
        <v>High (40%+)</v>
      </c>
      <c r="R948" s="0" t="str">
        <f aca="false">INDEX('Lookup Tables'!$B$2:$B$5,MATCH(F948,'Lookup Tables'!$A$2:$A$5,0))</f>
        <v>Manager D</v>
      </c>
    </row>
    <row r="949" customFormat="false" ht="15" hidden="false" customHeight="false" outlineLevel="0" collapsed="false">
      <c r="A949" s="0" t="s">
        <v>1310</v>
      </c>
      <c r="B949" s="13" t="n">
        <v>43432</v>
      </c>
      <c r="C949" s="13" t="n">
        <v>43436</v>
      </c>
      <c r="D949" s="14" t="s">
        <v>69</v>
      </c>
      <c r="E949" s="14" t="s">
        <v>97</v>
      </c>
      <c r="F949" s="14" t="s">
        <v>117</v>
      </c>
      <c r="G949" s="14" t="s">
        <v>118</v>
      </c>
      <c r="H949" s="14" t="s">
        <v>56</v>
      </c>
      <c r="I949" s="14" t="s">
        <v>76</v>
      </c>
      <c r="J949" s="14" t="s">
        <v>1311</v>
      </c>
      <c r="K949" s="15" t="n">
        <v>516.488</v>
      </c>
      <c r="L949" s="0" t="n">
        <v>7</v>
      </c>
      <c r="M949" s="16" t="n">
        <v>0.2</v>
      </c>
      <c r="N949" s="17" t="n">
        <v>-12.9122</v>
      </c>
      <c r="O949" s="0" t="str">
        <f aca="false">TEXT(B949,"YYYY-MM")</f>
        <v>2018-11</v>
      </c>
      <c r="P949" s="18" t="n">
        <f aca="false">IFERROR(N949/K949,0)</f>
        <v>-0.025</v>
      </c>
      <c r="Q949" s="0" t="str">
        <f aca="false">IF(M949=0,"No Discount",IF(M949&lt;0.2,"Low (1-19%)",IF(M949&lt;0.4,"Medium (20-39%)","High (40%+)")))</f>
        <v>Medium (20-39%)</v>
      </c>
      <c r="R949" s="0" t="str">
        <f aca="false">INDEX('Lookup Tables'!$B$2:$B$5,MATCH(F949,'Lookup Tables'!$A$2:$A$5,0))</f>
        <v>Manager B</v>
      </c>
    </row>
    <row r="950" customFormat="false" ht="15" hidden="false" customHeight="false" outlineLevel="0" collapsed="false">
      <c r="A950" s="0" t="s">
        <v>1310</v>
      </c>
      <c r="B950" s="13" t="n">
        <v>43432</v>
      </c>
      <c r="C950" s="13" t="n">
        <v>43436</v>
      </c>
      <c r="D950" s="14" t="s">
        <v>69</v>
      </c>
      <c r="E950" s="14" t="s">
        <v>97</v>
      </c>
      <c r="F950" s="14" t="s">
        <v>117</v>
      </c>
      <c r="G950" s="14" t="s">
        <v>118</v>
      </c>
      <c r="H950" s="14" t="s">
        <v>56</v>
      </c>
      <c r="I950" s="14" t="s">
        <v>76</v>
      </c>
      <c r="J950" s="14" t="s">
        <v>445</v>
      </c>
      <c r="K950" s="15" t="n">
        <v>1007.232</v>
      </c>
      <c r="L950" s="0" t="n">
        <v>6</v>
      </c>
      <c r="M950" s="16" t="n">
        <v>0.2</v>
      </c>
      <c r="N950" s="17" t="n">
        <v>75.5424</v>
      </c>
      <c r="O950" s="0" t="str">
        <f aca="false">TEXT(B950,"YYYY-MM")</f>
        <v>2018-11</v>
      </c>
      <c r="P950" s="18" t="n">
        <f aca="false">IFERROR(N950/K950,0)</f>
        <v>0.075</v>
      </c>
      <c r="Q950" s="0" t="str">
        <f aca="false">IF(M950=0,"No Discount",IF(M950&lt;0.2,"Low (1-19%)",IF(M950&lt;0.4,"Medium (20-39%)","High (40%+)")))</f>
        <v>Medium (20-39%)</v>
      </c>
      <c r="R950" s="0" t="str">
        <f aca="false">INDEX('Lookup Tables'!$B$2:$B$5,MATCH(F950,'Lookup Tables'!$A$2:$A$5,0))</f>
        <v>Manager B</v>
      </c>
    </row>
    <row r="951" customFormat="false" ht="15" hidden="false" customHeight="false" outlineLevel="0" collapsed="false">
      <c r="A951" s="0" t="s">
        <v>1310</v>
      </c>
      <c r="B951" s="13" t="n">
        <v>43432</v>
      </c>
      <c r="C951" s="13" t="n">
        <v>43436</v>
      </c>
      <c r="D951" s="14" t="s">
        <v>69</v>
      </c>
      <c r="E951" s="14" t="s">
        <v>97</v>
      </c>
      <c r="F951" s="14" t="s">
        <v>117</v>
      </c>
      <c r="G951" s="14" t="s">
        <v>118</v>
      </c>
      <c r="H951" s="14" t="s">
        <v>56</v>
      </c>
      <c r="I951" s="14" t="s">
        <v>71</v>
      </c>
      <c r="J951" s="14" t="s">
        <v>1312</v>
      </c>
      <c r="K951" s="15" t="n">
        <v>2065.32</v>
      </c>
      <c r="L951" s="0" t="n">
        <v>12</v>
      </c>
      <c r="M951" s="16" t="n">
        <v>0.4</v>
      </c>
      <c r="N951" s="17" t="n">
        <v>-619.596</v>
      </c>
      <c r="O951" s="0" t="str">
        <f aca="false">TEXT(B951,"YYYY-MM")</f>
        <v>2018-11</v>
      </c>
      <c r="P951" s="18" t="n">
        <f aca="false">IFERROR(N951/K951,0)</f>
        <v>-0.3</v>
      </c>
      <c r="Q951" s="0" t="str">
        <f aca="false">IF(M951=0,"No Discount",IF(M951&lt;0.2,"Low (1-19%)",IF(M951&lt;0.4,"Medium (20-39%)","High (40%+)")))</f>
        <v>High (40%+)</v>
      </c>
      <c r="R951" s="0" t="str">
        <f aca="false">INDEX('Lookup Tables'!$B$2:$B$5,MATCH(F951,'Lookup Tables'!$A$2:$A$5,0))</f>
        <v>Manager B</v>
      </c>
    </row>
    <row r="952" customFormat="false" ht="15" hidden="false" customHeight="false" outlineLevel="0" collapsed="false">
      <c r="A952" s="0" t="s">
        <v>1310</v>
      </c>
      <c r="B952" s="13" t="n">
        <v>43432</v>
      </c>
      <c r="C952" s="13" t="n">
        <v>43436</v>
      </c>
      <c r="D952" s="14" t="s">
        <v>69</v>
      </c>
      <c r="E952" s="14" t="s">
        <v>97</v>
      </c>
      <c r="F952" s="14" t="s">
        <v>117</v>
      </c>
      <c r="G952" s="14" t="s">
        <v>118</v>
      </c>
      <c r="H952" s="14" t="s">
        <v>65</v>
      </c>
      <c r="I952" s="14" t="s">
        <v>91</v>
      </c>
      <c r="J952" s="14" t="s">
        <v>1313</v>
      </c>
      <c r="K952" s="15" t="n">
        <v>15.552</v>
      </c>
      <c r="L952" s="0" t="n">
        <v>3</v>
      </c>
      <c r="M952" s="16" t="n">
        <v>0.2</v>
      </c>
      <c r="N952" s="17" t="n">
        <v>5.4432</v>
      </c>
      <c r="O952" s="0" t="str">
        <f aca="false">TEXT(B952,"YYYY-MM")</f>
        <v>2018-11</v>
      </c>
      <c r="P952" s="18" t="n">
        <f aca="false">IFERROR(N952/K952,0)</f>
        <v>0.35</v>
      </c>
      <c r="Q952" s="0" t="str">
        <f aca="false">IF(M952=0,"No Discount",IF(M952&lt;0.2,"Low (1-19%)",IF(M952&lt;0.4,"Medium (20-39%)","High (40%+)")))</f>
        <v>Medium (20-39%)</v>
      </c>
      <c r="R952" s="0" t="str">
        <f aca="false">INDEX('Lookup Tables'!$B$2:$B$5,MATCH(F952,'Lookup Tables'!$A$2:$A$5,0))</f>
        <v>Manager B</v>
      </c>
    </row>
    <row r="953" customFormat="false" ht="15" hidden="false" customHeight="false" outlineLevel="0" collapsed="false">
      <c r="A953" s="0" t="s">
        <v>1310</v>
      </c>
      <c r="B953" s="13" t="n">
        <v>43432</v>
      </c>
      <c r="C953" s="13" t="n">
        <v>43436</v>
      </c>
      <c r="D953" s="14" t="s">
        <v>69</v>
      </c>
      <c r="E953" s="14" t="s">
        <v>97</v>
      </c>
      <c r="F953" s="14" t="s">
        <v>117</v>
      </c>
      <c r="G953" s="14" t="s">
        <v>118</v>
      </c>
      <c r="H953" s="14" t="s">
        <v>65</v>
      </c>
      <c r="I953" s="14" t="s">
        <v>91</v>
      </c>
      <c r="J953" s="14" t="s">
        <v>442</v>
      </c>
      <c r="K953" s="15" t="n">
        <v>25.344</v>
      </c>
      <c r="L953" s="0" t="n">
        <v>6</v>
      </c>
      <c r="M953" s="16" t="n">
        <v>0.2</v>
      </c>
      <c r="N953" s="17" t="n">
        <v>7.92</v>
      </c>
      <c r="O953" s="0" t="str">
        <f aca="false">TEXT(B953,"YYYY-MM")</f>
        <v>2018-11</v>
      </c>
      <c r="P953" s="18" t="n">
        <f aca="false">IFERROR(N953/K953,0)</f>
        <v>0.3125</v>
      </c>
      <c r="Q953" s="0" t="str">
        <f aca="false">IF(M953=0,"No Discount",IF(M953&lt;0.2,"Low (1-19%)",IF(M953&lt;0.4,"Medium (20-39%)","High (40%+)")))</f>
        <v>Medium (20-39%)</v>
      </c>
      <c r="R953" s="0" t="str">
        <f aca="false">INDEX('Lookup Tables'!$B$2:$B$5,MATCH(F953,'Lookup Tables'!$A$2:$A$5,0))</f>
        <v>Manager B</v>
      </c>
    </row>
    <row r="954" customFormat="false" ht="15" hidden="false" customHeight="false" outlineLevel="0" collapsed="false">
      <c r="A954" s="0" t="s">
        <v>1314</v>
      </c>
      <c r="B954" s="13" t="n">
        <v>43193</v>
      </c>
      <c r="C954" s="13" t="n">
        <v>43197</v>
      </c>
      <c r="D954" s="14" t="s">
        <v>69</v>
      </c>
      <c r="E954" s="14" t="s">
        <v>53</v>
      </c>
      <c r="F954" s="14" t="s">
        <v>117</v>
      </c>
      <c r="G954" s="14" t="s">
        <v>118</v>
      </c>
      <c r="H954" s="14" t="s">
        <v>56</v>
      </c>
      <c r="I954" s="14" t="s">
        <v>76</v>
      </c>
      <c r="J954" s="14" t="s">
        <v>446</v>
      </c>
      <c r="K954" s="15" t="n">
        <v>25.472</v>
      </c>
      <c r="L954" s="0" t="n">
        <v>4</v>
      </c>
      <c r="M954" s="16" t="n">
        <v>0.2</v>
      </c>
      <c r="N954" s="17" t="n">
        <v>7.6416</v>
      </c>
      <c r="O954" s="0" t="str">
        <f aca="false">TEXT(B954,"YYYY-MM")</f>
        <v>2018-04</v>
      </c>
      <c r="P954" s="18" t="n">
        <f aca="false">IFERROR(N954/K954,0)</f>
        <v>0.3</v>
      </c>
      <c r="Q954" s="0" t="str">
        <f aca="false">IF(M954=0,"No Discount",IF(M954&lt;0.2,"Low (1-19%)",IF(M954&lt;0.4,"Medium (20-39%)","High (40%+)")))</f>
        <v>Medium (20-39%)</v>
      </c>
      <c r="R954" s="0" t="str">
        <f aca="false">INDEX('Lookup Tables'!$B$2:$B$5,MATCH(F954,'Lookup Tables'!$A$2:$A$5,0))</f>
        <v>Manager B</v>
      </c>
    </row>
    <row r="955" customFormat="false" ht="15" hidden="false" customHeight="false" outlineLevel="0" collapsed="false">
      <c r="A955" s="0" t="s">
        <v>1315</v>
      </c>
      <c r="B955" s="13" t="n">
        <v>43462</v>
      </c>
      <c r="C955" s="13" t="n">
        <v>43466</v>
      </c>
      <c r="D955" s="14" t="s">
        <v>69</v>
      </c>
      <c r="E955" s="14" t="s">
        <v>53</v>
      </c>
      <c r="F955" s="14" t="s">
        <v>98</v>
      </c>
      <c r="G955" s="14" t="s">
        <v>99</v>
      </c>
      <c r="H955" s="14" t="s">
        <v>65</v>
      </c>
      <c r="I955" s="14" t="s">
        <v>78</v>
      </c>
      <c r="J955" s="14" t="s">
        <v>426</v>
      </c>
      <c r="K955" s="15" t="n">
        <v>27.168</v>
      </c>
      <c r="L955" s="0" t="n">
        <v>2</v>
      </c>
      <c r="M955" s="16" t="n">
        <v>0.2</v>
      </c>
      <c r="N955" s="17" t="n">
        <v>2.7168</v>
      </c>
      <c r="O955" s="0" t="str">
        <f aca="false">TEXT(B955,"YYYY-MM")</f>
        <v>2018-12</v>
      </c>
      <c r="P955" s="18" t="n">
        <f aca="false">IFERROR(N955/K955,0)</f>
        <v>0.1</v>
      </c>
      <c r="Q955" s="0" t="str">
        <f aca="false">IF(M955=0,"No Discount",IF(M955&lt;0.2,"Low (1-19%)",IF(M955&lt;0.4,"Medium (20-39%)","High (40%+)")))</f>
        <v>Medium (20-39%)</v>
      </c>
      <c r="R955" s="0" t="str">
        <f aca="false">INDEX('Lookup Tables'!$B$2:$B$5,MATCH(F955,'Lookup Tables'!$A$2:$A$5,0))</f>
        <v>Manager A</v>
      </c>
    </row>
    <row r="956" customFormat="false" ht="15" hidden="false" customHeight="false" outlineLevel="0" collapsed="false">
      <c r="A956" s="0" t="s">
        <v>1315</v>
      </c>
      <c r="B956" s="13" t="n">
        <v>43462</v>
      </c>
      <c r="C956" s="13" t="n">
        <v>43466</v>
      </c>
      <c r="D956" s="14" t="s">
        <v>69</v>
      </c>
      <c r="E956" s="14" t="s">
        <v>53</v>
      </c>
      <c r="F956" s="14" t="s">
        <v>98</v>
      </c>
      <c r="G956" s="14" t="s">
        <v>99</v>
      </c>
      <c r="H956" s="14" t="s">
        <v>56</v>
      </c>
      <c r="I956" s="14" t="s">
        <v>57</v>
      </c>
      <c r="J956" s="14" t="s">
        <v>512</v>
      </c>
      <c r="K956" s="15" t="n">
        <v>78.8528</v>
      </c>
      <c r="L956" s="0" t="n">
        <v>2</v>
      </c>
      <c r="M956" s="16" t="n">
        <v>0.32</v>
      </c>
      <c r="N956" s="17" t="n">
        <v>-11.596</v>
      </c>
      <c r="O956" s="0" t="str">
        <f aca="false">TEXT(B956,"YYYY-MM")</f>
        <v>2018-12</v>
      </c>
      <c r="P956" s="18" t="n">
        <f aca="false">IFERROR(N956/K956,0)</f>
        <v>-0.147058823529412</v>
      </c>
      <c r="Q956" s="0" t="str">
        <f aca="false">IF(M956=0,"No Discount",IF(M956&lt;0.2,"Low (1-19%)",IF(M956&lt;0.4,"Medium (20-39%)","High (40%+)")))</f>
        <v>Medium (20-39%)</v>
      </c>
      <c r="R956" s="0" t="str">
        <f aca="false">INDEX('Lookup Tables'!$B$2:$B$5,MATCH(F956,'Lookup Tables'!$A$2:$A$5,0))</f>
        <v>Manager A</v>
      </c>
    </row>
    <row r="957" customFormat="false" ht="15" hidden="false" customHeight="false" outlineLevel="0" collapsed="false">
      <c r="A957" s="0" t="s">
        <v>1316</v>
      </c>
      <c r="B957" s="13" t="n">
        <v>43434</v>
      </c>
      <c r="C957" s="13" t="n">
        <v>43438</v>
      </c>
      <c r="D957" s="14" t="s">
        <v>69</v>
      </c>
      <c r="E957" s="14" t="s">
        <v>53</v>
      </c>
      <c r="F957" s="14" t="s">
        <v>54</v>
      </c>
      <c r="G957" s="14" t="s">
        <v>690</v>
      </c>
      <c r="H957" s="14" t="s">
        <v>65</v>
      </c>
      <c r="I957" s="14" t="s">
        <v>73</v>
      </c>
      <c r="J957" s="14" t="s">
        <v>175</v>
      </c>
      <c r="K957" s="15" t="n">
        <v>173.8</v>
      </c>
      <c r="L957" s="0" t="n">
        <v>5</v>
      </c>
      <c r="M957" s="16" t="n">
        <v>0</v>
      </c>
      <c r="N957" s="17" t="n">
        <v>43.45</v>
      </c>
      <c r="O957" s="0" t="str">
        <f aca="false">TEXT(B957,"YYYY-MM")</f>
        <v>2018-11</v>
      </c>
      <c r="P957" s="18" t="n">
        <f aca="false">IFERROR(N957/K957,0)</f>
        <v>0.25</v>
      </c>
      <c r="Q957" s="0" t="str">
        <f aca="false">IF(M957=0,"No Discount",IF(M957&lt;0.2,"Low (1-19%)",IF(M957&lt;0.4,"Medium (20-39%)","High (40%+)")))</f>
        <v>No Discount</v>
      </c>
      <c r="R957" s="0" t="str">
        <f aca="false">INDEX('Lookup Tables'!$B$2:$B$5,MATCH(F957,'Lookup Tables'!$A$2:$A$5,0))</f>
        <v>Manager C</v>
      </c>
    </row>
    <row r="958" customFormat="false" ht="15" hidden="false" customHeight="false" outlineLevel="0" collapsed="false">
      <c r="A958" s="0" t="s">
        <v>1317</v>
      </c>
      <c r="B958" s="13" t="n">
        <v>43235</v>
      </c>
      <c r="C958" s="13" t="n">
        <v>43238</v>
      </c>
      <c r="D958" s="14" t="s">
        <v>52</v>
      </c>
      <c r="E958" s="14" t="s">
        <v>53</v>
      </c>
      <c r="F958" s="14" t="s">
        <v>63</v>
      </c>
      <c r="G958" s="14" t="s">
        <v>189</v>
      </c>
      <c r="H958" s="14" t="s">
        <v>80</v>
      </c>
      <c r="I958" s="14" t="s">
        <v>81</v>
      </c>
      <c r="J958" s="14" t="s">
        <v>1211</v>
      </c>
      <c r="K958" s="15" t="n">
        <v>29.592</v>
      </c>
      <c r="L958" s="0" t="n">
        <v>1</v>
      </c>
      <c r="M958" s="16" t="n">
        <v>0.2</v>
      </c>
      <c r="N958" s="17" t="n">
        <v>2.5893</v>
      </c>
      <c r="O958" s="0" t="str">
        <f aca="false">TEXT(B958,"YYYY-MM")</f>
        <v>2018-05</v>
      </c>
      <c r="P958" s="18" t="n">
        <f aca="false">IFERROR(N958/K958,0)</f>
        <v>0.0875</v>
      </c>
      <c r="Q958" s="0" t="str">
        <f aca="false">IF(M958=0,"No Discount",IF(M958&lt;0.2,"Low (1-19%)",IF(M958&lt;0.4,"Medium (20-39%)","High (40%+)")))</f>
        <v>Medium (20-39%)</v>
      </c>
      <c r="R958" s="0" t="str">
        <f aca="false">INDEX('Lookup Tables'!$B$2:$B$5,MATCH(F958,'Lookup Tables'!$A$2:$A$5,0))</f>
        <v>Manager D</v>
      </c>
    </row>
    <row r="959" customFormat="false" ht="15" hidden="false" customHeight="false" outlineLevel="0" collapsed="false">
      <c r="A959" s="0" t="s">
        <v>1317</v>
      </c>
      <c r="B959" s="13" t="n">
        <v>43235</v>
      </c>
      <c r="C959" s="13" t="n">
        <v>43238</v>
      </c>
      <c r="D959" s="14" t="s">
        <v>52</v>
      </c>
      <c r="E959" s="14" t="s">
        <v>53</v>
      </c>
      <c r="F959" s="14" t="s">
        <v>63</v>
      </c>
      <c r="G959" s="14" t="s">
        <v>189</v>
      </c>
      <c r="H959" s="14" t="s">
        <v>65</v>
      </c>
      <c r="I959" s="14" t="s">
        <v>83</v>
      </c>
      <c r="J959" s="14" t="s">
        <v>1318</v>
      </c>
      <c r="K959" s="15" t="n">
        <v>4.752</v>
      </c>
      <c r="L959" s="0" t="n">
        <v>2</v>
      </c>
      <c r="M959" s="16" t="n">
        <v>0.7</v>
      </c>
      <c r="N959" s="17" t="n">
        <v>-3.168</v>
      </c>
      <c r="O959" s="0" t="str">
        <f aca="false">TEXT(B959,"YYYY-MM")</f>
        <v>2018-05</v>
      </c>
      <c r="P959" s="18" t="n">
        <f aca="false">IFERROR(N959/K959,0)</f>
        <v>-0.666666666666667</v>
      </c>
      <c r="Q959" s="0" t="str">
        <f aca="false">IF(M959=0,"No Discount",IF(M959&lt;0.2,"Low (1-19%)",IF(M959&lt;0.4,"Medium (20-39%)","High (40%+)")))</f>
        <v>High (40%+)</v>
      </c>
      <c r="R959" s="0" t="str">
        <f aca="false">INDEX('Lookup Tables'!$B$2:$B$5,MATCH(F959,'Lookup Tables'!$A$2:$A$5,0))</f>
        <v>Manager D</v>
      </c>
    </row>
    <row r="960" customFormat="false" ht="15" hidden="false" customHeight="false" outlineLevel="0" collapsed="false">
      <c r="A960" s="0" t="s">
        <v>1317</v>
      </c>
      <c r="B960" s="13" t="n">
        <v>43235</v>
      </c>
      <c r="C960" s="13" t="n">
        <v>43238</v>
      </c>
      <c r="D960" s="14" t="s">
        <v>52</v>
      </c>
      <c r="E960" s="14" t="s">
        <v>53</v>
      </c>
      <c r="F960" s="14" t="s">
        <v>63</v>
      </c>
      <c r="G960" s="14" t="s">
        <v>189</v>
      </c>
      <c r="H960" s="14" t="s">
        <v>65</v>
      </c>
      <c r="I960" s="14" t="s">
        <v>91</v>
      </c>
      <c r="J960" s="14" t="s">
        <v>1319</v>
      </c>
      <c r="K960" s="15" t="n">
        <v>15.552</v>
      </c>
      <c r="L960" s="0" t="n">
        <v>3</v>
      </c>
      <c r="M960" s="16" t="n">
        <v>0.2</v>
      </c>
      <c r="N960" s="17" t="n">
        <v>5.6376</v>
      </c>
      <c r="O960" s="0" t="str">
        <f aca="false">TEXT(B960,"YYYY-MM")</f>
        <v>2018-05</v>
      </c>
      <c r="P960" s="18" t="n">
        <f aca="false">IFERROR(N960/K960,0)</f>
        <v>0.3625</v>
      </c>
      <c r="Q960" s="0" t="str">
        <f aca="false">IF(M960=0,"No Discount",IF(M960&lt;0.2,"Low (1-19%)",IF(M960&lt;0.4,"Medium (20-39%)","High (40%+)")))</f>
        <v>Medium (20-39%)</v>
      </c>
      <c r="R960" s="0" t="str">
        <f aca="false">INDEX('Lookup Tables'!$B$2:$B$5,MATCH(F960,'Lookup Tables'!$A$2:$A$5,0))</f>
        <v>Manager D</v>
      </c>
    </row>
    <row r="961" customFormat="false" ht="15" hidden="false" customHeight="false" outlineLevel="0" collapsed="false">
      <c r="A961" s="0" t="s">
        <v>1320</v>
      </c>
      <c r="B961" s="13" t="n">
        <v>42635</v>
      </c>
      <c r="C961" s="13" t="n">
        <v>42635</v>
      </c>
      <c r="D961" s="14" t="s">
        <v>606</v>
      </c>
      <c r="E961" s="14" t="s">
        <v>53</v>
      </c>
      <c r="F961" s="14" t="s">
        <v>63</v>
      </c>
      <c r="G961" s="14" t="s">
        <v>64</v>
      </c>
      <c r="H961" s="14" t="s">
        <v>56</v>
      </c>
      <c r="I961" s="14" t="s">
        <v>76</v>
      </c>
      <c r="J961" s="14" t="s">
        <v>1321</v>
      </c>
      <c r="K961" s="15" t="n">
        <v>204.6</v>
      </c>
      <c r="L961" s="0" t="n">
        <v>2</v>
      </c>
      <c r="M961" s="16" t="n">
        <v>0</v>
      </c>
      <c r="N961" s="17" t="n">
        <v>53.196</v>
      </c>
      <c r="O961" s="0" t="str">
        <f aca="false">TEXT(B961,"YYYY-MM")</f>
        <v>2016-09</v>
      </c>
      <c r="P961" s="18" t="n">
        <f aca="false">IFERROR(N961/K961,0)</f>
        <v>0.26</v>
      </c>
      <c r="Q961" s="0" t="str">
        <f aca="false">IF(M961=0,"No Discount",IF(M961&lt;0.2,"Low (1-19%)",IF(M961&lt;0.4,"Medium (20-39%)","High (40%+)")))</f>
        <v>No Discount</v>
      </c>
      <c r="R961" s="0" t="str">
        <f aca="false">INDEX('Lookup Tables'!$B$2:$B$5,MATCH(F961,'Lookup Tables'!$A$2:$A$5,0))</f>
        <v>Manager D</v>
      </c>
    </row>
    <row r="962" customFormat="false" ht="15" hidden="false" customHeight="false" outlineLevel="0" collapsed="false">
      <c r="A962" s="0" t="s">
        <v>1322</v>
      </c>
      <c r="B962" s="13" t="n">
        <v>43418</v>
      </c>
      <c r="C962" s="13" t="n">
        <v>43423</v>
      </c>
      <c r="D962" s="14" t="s">
        <v>69</v>
      </c>
      <c r="E962" s="14" t="s">
        <v>62</v>
      </c>
      <c r="F962" s="14" t="s">
        <v>63</v>
      </c>
      <c r="G962" s="14" t="s">
        <v>64</v>
      </c>
      <c r="H962" s="14" t="s">
        <v>56</v>
      </c>
      <c r="I962" s="14" t="s">
        <v>59</v>
      </c>
      <c r="J962" s="14" t="s">
        <v>455</v>
      </c>
      <c r="K962" s="15" t="n">
        <v>321.568</v>
      </c>
      <c r="L962" s="0" t="n">
        <v>2</v>
      </c>
      <c r="M962" s="16" t="n">
        <v>0.2</v>
      </c>
      <c r="N962" s="17" t="n">
        <v>28.1372</v>
      </c>
      <c r="O962" s="0" t="str">
        <f aca="false">TEXT(B962,"YYYY-MM")</f>
        <v>2018-11</v>
      </c>
      <c r="P962" s="18" t="n">
        <f aca="false">IFERROR(N962/K962,0)</f>
        <v>0.0875</v>
      </c>
      <c r="Q962" s="0" t="str">
        <f aca="false">IF(M962=0,"No Discount",IF(M962&lt;0.2,"Low (1-19%)",IF(M962&lt;0.4,"Medium (20-39%)","High (40%+)")))</f>
        <v>Medium (20-39%)</v>
      </c>
      <c r="R962" s="0" t="str">
        <f aca="false">INDEX('Lookup Tables'!$B$2:$B$5,MATCH(F962,'Lookup Tables'!$A$2:$A$5,0))</f>
        <v>Manager D</v>
      </c>
    </row>
    <row r="963" customFormat="false" ht="15" hidden="false" customHeight="false" outlineLevel="0" collapsed="false">
      <c r="A963" s="0" t="s">
        <v>1323</v>
      </c>
      <c r="B963" s="13" t="n">
        <v>42701</v>
      </c>
      <c r="C963" s="13" t="n">
        <v>42705</v>
      </c>
      <c r="D963" s="14" t="s">
        <v>69</v>
      </c>
      <c r="E963" s="14" t="s">
        <v>97</v>
      </c>
      <c r="F963" s="14" t="s">
        <v>54</v>
      </c>
      <c r="G963" s="14" t="s">
        <v>787</v>
      </c>
      <c r="H963" s="14" t="s">
        <v>65</v>
      </c>
      <c r="I963" s="14" t="s">
        <v>83</v>
      </c>
      <c r="J963" s="14" t="s">
        <v>1324</v>
      </c>
      <c r="K963" s="15" t="n">
        <v>6.24</v>
      </c>
      <c r="L963" s="0" t="n">
        <v>2</v>
      </c>
      <c r="M963" s="16" t="n">
        <v>0</v>
      </c>
      <c r="N963" s="17" t="n">
        <v>3.0576</v>
      </c>
      <c r="O963" s="0" t="str">
        <f aca="false">TEXT(B963,"YYYY-MM")</f>
        <v>2016-11</v>
      </c>
      <c r="P963" s="18" t="n">
        <f aca="false">IFERROR(N963/K963,0)</f>
        <v>0.49</v>
      </c>
      <c r="Q963" s="0" t="str">
        <f aca="false">IF(M963=0,"No Discount",IF(M963&lt;0.2,"Low (1-19%)",IF(M963&lt;0.4,"Medium (20-39%)","High (40%+)")))</f>
        <v>No Discount</v>
      </c>
      <c r="R963" s="0" t="str">
        <f aca="false">INDEX('Lookup Tables'!$B$2:$B$5,MATCH(F963,'Lookup Tables'!$A$2:$A$5,0))</f>
        <v>Manager C</v>
      </c>
    </row>
    <row r="964" customFormat="false" ht="15" hidden="false" customHeight="false" outlineLevel="0" collapsed="false">
      <c r="A964" s="0" t="s">
        <v>1325</v>
      </c>
      <c r="B964" s="13" t="n">
        <v>42979</v>
      </c>
      <c r="C964" s="13" t="n">
        <v>42982</v>
      </c>
      <c r="D964" s="14" t="s">
        <v>137</v>
      </c>
      <c r="E964" s="14" t="s">
        <v>62</v>
      </c>
      <c r="F964" s="14" t="s">
        <v>63</v>
      </c>
      <c r="G964" s="14" t="s">
        <v>64</v>
      </c>
      <c r="H964" s="14" t="s">
        <v>65</v>
      </c>
      <c r="I964" s="14" t="s">
        <v>129</v>
      </c>
      <c r="J964" s="14" t="s">
        <v>831</v>
      </c>
      <c r="K964" s="15" t="n">
        <v>21.88</v>
      </c>
      <c r="L964" s="0" t="n">
        <v>2</v>
      </c>
      <c r="M964" s="16" t="n">
        <v>0</v>
      </c>
      <c r="N964" s="17" t="n">
        <v>10.94</v>
      </c>
      <c r="O964" s="0" t="str">
        <f aca="false">TEXT(B964,"YYYY-MM")</f>
        <v>2017-09</v>
      </c>
      <c r="P964" s="18" t="n">
        <f aca="false">IFERROR(N964/K964,0)</f>
        <v>0.5</v>
      </c>
      <c r="Q964" s="0" t="str">
        <f aca="false">IF(M964=0,"No Discount",IF(M964&lt;0.2,"Low (1-19%)",IF(M964&lt;0.4,"Medium (20-39%)","High (40%+)")))</f>
        <v>No Discount</v>
      </c>
      <c r="R964" s="0" t="str">
        <f aca="false">INDEX('Lookup Tables'!$B$2:$B$5,MATCH(F964,'Lookup Tables'!$A$2:$A$5,0))</f>
        <v>Manager D</v>
      </c>
    </row>
    <row r="965" customFormat="false" ht="15" hidden="false" customHeight="false" outlineLevel="0" collapsed="false">
      <c r="A965" s="0" t="s">
        <v>1326</v>
      </c>
      <c r="B965" s="13" t="n">
        <v>42269</v>
      </c>
      <c r="C965" s="13" t="n">
        <v>42271</v>
      </c>
      <c r="D965" s="14" t="s">
        <v>52</v>
      </c>
      <c r="E965" s="14" t="s">
        <v>53</v>
      </c>
      <c r="F965" s="14" t="s">
        <v>54</v>
      </c>
      <c r="G965" s="14" t="s">
        <v>70</v>
      </c>
      <c r="H965" s="14" t="s">
        <v>65</v>
      </c>
      <c r="I965" s="14" t="s">
        <v>66</v>
      </c>
      <c r="J965" s="14" t="s">
        <v>1327</v>
      </c>
      <c r="K965" s="15" t="n">
        <v>4.608</v>
      </c>
      <c r="L965" s="0" t="n">
        <v>2</v>
      </c>
      <c r="M965" s="16" t="n">
        <v>0.2</v>
      </c>
      <c r="N965" s="17" t="n">
        <v>1.6704</v>
      </c>
      <c r="O965" s="0" t="str">
        <f aca="false">TEXT(B965,"YYYY-MM")</f>
        <v>2015-09</v>
      </c>
      <c r="P965" s="18" t="n">
        <f aca="false">IFERROR(N965/K965,0)</f>
        <v>0.3625</v>
      </c>
      <c r="Q965" s="0" t="str">
        <f aca="false">IF(M965=0,"No Discount",IF(M965&lt;0.2,"Low (1-19%)",IF(M965&lt;0.4,"Medium (20-39%)","High (40%+)")))</f>
        <v>Medium (20-39%)</v>
      </c>
      <c r="R965" s="0" t="str">
        <f aca="false">INDEX('Lookup Tables'!$B$2:$B$5,MATCH(F965,'Lookup Tables'!$A$2:$A$5,0))</f>
        <v>Manager C</v>
      </c>
    </row>
    <row r="966" customFormat="false" ht="15" hidden="false" customHeight="false" outlineLevel="0" collapsed="false">
      <c r="A966" s="0" t="s">
        <v>1328</v>
      </c>
      <c r="B966" s="13" t="n">
        <v>43199</v>
      </c>
      <c r="C966" s="13" t="n">
        <v>43201</v>
      </c>
      <c r="D966" s="14" t="s">
        <v>137</v>
      </c>
      <c r="E966" s="14" t="s">
        <v>97</v>
      </c>
      <c r="F966" s="14" t="s">
        <v>117</v>
      </c>
      <c r="G966" s="14" t="s">
        <v>170</v>
      </c>
      <c r="H966" s="14" t="s">
        <v>65</v>
      </c>
      <c r="I966" s="14" t="s">
        <v>66</v>
      </c>
      <c r="J966" s="14" t="s">
        <v>1329</v>
      </c>
      <c r="K966" s="15" t="n">
        <v>9.82</v>
      </c>
      <c r="L966" s="0" t="n">
        <v>2</v>
      </c>
      <c r="M966" s="16" t="n">
        <v>0</v>
      </c>
      <c r="N966" s="17" t="n">
        <v>4.8118</v>
      </c>
      <c r="O966" s="0" t="str">
        <f aca="false">TEXT(B966,"YYYY-MM")</f>
        <v>2018-04</v>
      </c>
      <c r="P966" s="18" t="n">
        <f aca="false">IFERROR(N966/K966,0)</f>
        <v>0.49</v>
      </c>
      <c r="Q966" s="0" t="str">
        <f aca="false">IF(M966=0,"No Discount",IF(M966&lt;0.2,"Low (1-19%)",IF(M966&lt;0.4,"Medium (20-39%)","High (40%+)")))</f>
        <v>No Discount</v>
      </c>
      <c r="R966" s="0" t="str">
        <f aca="false">INDEX('Lookup Tables'!$B$2:$B$5,MATCH(F966,'Lookup Tables'!$A$2:$A$5,0))</f>
        <v>Manager B</v>
      </c>
    </row>
    <row r="967" customFormat="false" ht="15" hidden="false" customHeight="false" outlineLevel="0" collapsed="false">
      <c r="A967" s="0" t="s">
        <v>1328</v>
      </c>
      <c r="B967" s="13" t="n">
        <v>43199</v>
      </c>
      <c r="C967" s="13" t="n">
        <v>43201</v>
      </c>
      <c r="D967" s="14" t="s">
        <v>137</v>
      </c>
      <c r="E967" s="14" t="s">
        <v>97</v>
      </c>
      <c r="F967" s="14" t="s">
        <v>117</v>
      </c>
      <c r="G967" s="14" t="s">
        <v>170</v>
      </c>
      <c r="H967" s="14" t="s">
        <v>65</v>
      </c>
      <c r="I967" s="14" t="s">
        <v>78</v>
      </c>
      <c r="J967" s="14" t="s">
        <v>676</v>
      </c>
      <c r="K967" s="15" t="n">
        <v>35.97</v>
      </c>
      <c r="L967" s="0" t="n">
        <v>3</v>
      </c>
      <c r="M967" s="16" t="n">
        <v>0</v>
      </c>
      <c r="N967" s="17" t="n">
        <v>9.7119</v>
      </c>
      <c r="O967" s="0" t="str">
        <f aca="false">TEXT(B967,"YYYY-MM")</f>
        <v>2018-04</v>
      </c>
      <c r="P967" s="18" t="n">
        <f aca="false">IFERROR(N967/K967,0)</f>
        <v>0.27</v>
      </c>
      <c r="Q967" s="0" t="str">
        <f aca="false">IF(M967=0,"No Discount",IF(M967&lt;0.2,"Low (1-19%)",IF(M967&lt;0.4,"Medium (20-39%)","High (40%+)")))</f>
        <v>No Discount</v>
      </c>
      <c r="R967" s="0" t="str">
        <f aca="false">INDEX('Lookup Tables'!$B$2:$B$5,MATCH(F967,'Lookup Tables'!$A$2:$A$5,0))</f>
        <v>Manager B</v>
      </c>
    </row>
    <row r="968" customFormat="false" ht="15" hidden="false" customHeight="false" outlineLevel="0" collapsed="false">
      <c r="A968" s="0" t="s">
        <v>1328</v>
      </c>
      <c r="B968" s="13" t="n">
        <v>43199</v>
      </c>
      <c r="C968" s="13" t="n">
        <v>43201</v>
      </c>
      <c r="D968" s="14" t="s">
        <v>137</v>
      </c>
      <c r="E968" s="14" t="s">
        <v>97</v>
      </c>
      <c r="F968" s="14" t="s">
        <v>117</v>
      </c>
      <c r="G968" s="14" t="s">
        <v>170</v>
      </c>
      <c r="H968" s="14" t="s">
        <v>65</v>
      </c>
      <c r="I968" s="14" t="s">
        <v>91</v>
      </c>
      <c r="J968" s="14" t="s">
        <v>1330</v>
      </c>
      <c r="K968" s="15" t="n">
        <v>12.96</v>
      </c>
      <c r="L968" s="0" t="n">
        <v>2</v>
      </c>
      <c r="M968" s="16" t="n">
        <v>0</v>
      </c>
      <c r="N968" s="17" t="n">
        <v>6.2208</v>
      </c>
      <c r="O968" s="0" t="str">
        <f aca="false">TEXT(B968,"YYYY-MM")</f>
        <v>2018-04</v>
      </c>
      <c r="P968" s="18" t="n">
        <f aca="false">IFERROR(N968/K968,0)</f>
        <v>0.48</v>
      </c>
      <c r="Q968" s="0" t="str">
        <f aca="false">IF(M968=0,"No Discount",IF(M968&lt;0.2,"Low (1-19%)",IF(M968&lt;0.4,"Medium (20-39%)","High (40%+)")))</f>
        <v>No Discount</v>
      </c>
      <c r="R968" s="0" t="str">
        <f aca="false">INDEX('Lookup Tables'!$B$2:$B$5,MATCH(F968,'Lookup Tables'!$A$2:$A$5,0))</f>
        <v>Manager B</v>
      </c>
    </row>
    <row r="969" customFormat="false" ht="15" hidden="false" customHeight="false" outlineLevel="0" collapsed="false">
      <c r="A969" s="0" t="s">
        <v>1328</v>
      </c>
      <c r="B969" s="13" t="n">
        <v>43199</v>
      </c>
      <c r="C969" s="13" t="n">
        <v>43201</v>
      </c>
      <c r="D969" s="14" t="s">
        <v>137</v>
      </c>
      <c r="E969" s="14" t="s">
        <v>97</v>
      </c>
      <c r="F969" s="14" t="s">
        <v>117</v>
      </c>
      <c r="G969" s="14" t="s">
        <v>170</v>
      </c>
      <c r="H969" s="14" t="s">
        <v>65</v>
      </c>
      <c r="I969" s="14" t="s">
        <v>91</v>
      </c>
      <c r="J969" s="14" t="s">
        <v>1331</v>
      </c>
      <c r="K969" s="15" t="n">
        <v>191.6</v>
      </c>
      <c r="L969" s="0" t="n">
        <v>4</v>
      </c>
      <c r="M969" s="16" t="n">
        <v>0</v>
      </c>
      <c r="N969" s="17" t="n">
        <v>91.968</v>
      </c>
      <c r="O969" s="0" t="str">
        <f aca="false">TEXT(B969,"YYYY-MM")</f>
        <v>2018-04</v>
      </c>
      <c r="P969" s="18" t="n">
        <f aca="false">IFERROR(N969/K969,0)</f>
        <v>0.48</v>
      </c>
      <c r="Q969" s="0" t="str">
        <f aca="false">IF(M969=0,"No Discount",IF(M969&lt;0.2,"Low (1-19%)",IF(M969&lt;0.4,"Medium (20-39%)","High (40%+)")))</f>
        <v>No Discount</v>
      </c>
      <c r="R969" s="0" t="str">
        <f aca="false">INDEX('Lookup Tables'!$B$2:$B$5,MATCH(F969,'Lookup Tables'!$A$2:$A$5,0))</f>
        <v>Manager B</v>
      </c>
    </row>
    <row r="970" customFormat="false" ht="15" hidden="false" customHeight="false" outlineLevel="0" collapsed="false">
      <c r="A970" s="0" t="s">
        <v>1328</v>
      </c>
      <c r="B970" s="13" t="n">
        <v>43199</v>
      </c>
      <c r="C970" s="13" t="n">
        <v>43201</v>
      </c>
      <c r="D970" s="14" t="s">
        <v>137</v>
      </c>
      <c r="E970" s="14" t="s">
        <v>97</v>
      </c>
      <c r="F970" s="14" t="s">
        <v>117</v>
      </c>
      <c r="G970" s="14" t="s">
        <v>170</v>
      </c>
      <c r="H970" s="14" t="s">
        <v>65</v>
      </c>
      <c r="I970" s="14" t="s">
        <v>66</v>
      </c>
      <c r="J970" s="14" t="s">
        <v>1327</v>
      </c>
      <c r="K970" s="15" t="n">
        <v>8.64</v>
      </c>
      <c r="L970" s="0" t="n">
        <v>3</v>
      </c>
      <c r="M970" s="16" t="n">
        <v>0</v>
      </c>
      <c r="N970" s="17" t="n">
        <v>4.2336</v>
      </c>
      <c r="O970" s="0" t="str">
        <f aca="false">TEXT(B970,"YYYY-MM")</f>
        <v>2018-04</v>
      </c>
      <c r="P970" s="18" t="n">
        <f aca="false">IFERROR(N970/K970,0)</f>
        <v>0.49</v>
      </c>
      <c r="Q970" s="0" t="str">
        <f aca="false">IF(M970=0,"No Discount",IF(M970&lt;0.2,"Low (1-19%)",IF(M970&lt;0.4,"Medium (20-39%)","High (40%+)")))</f>
        <v>No Discount</v>
      </c>
      <c r="R970" s="0" t="str">
        <f aca="false">INDEX('Lookup Tables'!$B$2:$B$5,MATCH(F970,'Lookup Tables'!$A$2:$A$5,0))</f>
        <v>Manager B</v>
      </c>
    </row>
    <row r="971" customFormat="false" ht="15" hidden="false" customHeight="false" outlineLevel="0" collapsed="false">
      <c r="A971" s="0" t="s">
        <v>1328</v>
      </c>
      <c r="B971" s="13" t="n">
        <v>43199</v>
      </c>
      <c r="C971" s="13" t="n">
        <v>43201</v>
      </c>
      <c r="D971" s="14" t="s">
        <v>137</v>
      </c>
      <c r="E971" s="14" t="s">
        <v>97</v>
      </c>
      <c r="F971" s="14" t="s">
        <v>117</v>
      </c>
      <c r="G971" s="14" t="s">
        <v>170</v>
      </c>
      <c r="H971" s="14" t="s">
        <v>65</v>
      </c>
      <c r="I971" s="14" t="s">
        <v>73</v>
      </c>
      <c r="J971" s="14" t="s">
        <v>1332</v>
      </c>
      <c r="K971" s="15" t="n">
        <v>501.81</v>
      </c>
      <c r="L971" s="0" t="n">
        <v>3</v>
      </c>
      <c r="M971" s="16" t="n">
        <v>0</v>
      </c>
      <c r="N971" s="17" t="n">
        <v>0</v>
      </c>
      <c r="O971" s="0" t="str">
        <f aca="false">TEXT(B971,"YYYY-MM")</f>
        <v>2018-04</v>
      </c>
      <c r="P971" s="18" t="n">
        <f aca="false">IFERROR(N971/K971,0)</f>
        <v>0</v>
      </c>
      <c r="Q971" s="0" t="str">
        <f aca="false">IF(M971=0,"No Discount",IF(M971&lt;0.2,"Low (1-19%)",IF(M971&lt;0.4,"Medium (20-39%)","High (40%+)")))</f>
        <v>No Discount</v>
      </c>
      <c r="R971" s="0" t="str">
        <f aca="false">INDEX('Lookup Tables'!$B$2:$B$5,MATCH(F971,'Lookup Tables'!$A$2:$A$5,0))</f>
        <v>Manager B</v>
      </c>
    </row>
    <row r="972" customFormat="false" ht="15" hidden="false" customHeight="false" outlineLevel="0" collapsed="false">
      <c r="A972" s="0" t="s">
        <v>1333</v>
      </c>
      <c r="B972" s="13" t="n">
        <v>42020</v>
      </c>
      <c r="C972" s="13" t="n">
        <v>42022</v>
      </c>
      <c r="D972" s="14" t="s">
        <v>52</v>
      </c>
      <c r="E972" s="14" t="s">
        <v>53</v>
      </c>
      <c r="F972" s="14" t="s">
        <v>117</v>
      </c>
      <c r="G972" s="14" t="s">
        <v>118</v>
      </c>
      <c r="H972" s="14" t="s">
        <v>56</v>
      </c>
      <c r="I972" s="14" t="s">
        <v>76</v>
      </c>
      <c r="J972" s="14" t="s">
        <v>1334</v>
      </c>
      <c r="K972" s="15" t="n">
        <v>127.104</v>
      </c>
      <c r="L972" s="0" t="n">
        <v>6</v>
      </c>
      <c r="M972" s="16" t="n">
        <v>0.2</v>
      </c>
      <c r="N972" s="17" t="n">
        <v>28.5984</v>
      </c>
      <c r="O972" s="0" t="str">
        <f aca="false">TEXT(B972,"YYYY-MM")</f>
        <v>2015-01</v>
      </c>
      <c r="P972" s="18" t="n">
        <f aca="false">IFERROR(N972/K972,0)</f>
        <v>0.225</v>
      </c>
      <c r="Q972" s="0" t="str">
        <f aca="false">IF(M972=0,"No Discount",IF(M972&lt;0.2,"Low (1-19%)",IF(M972&lt;0.4,"Medium (20-39%)","High (40%+)")))</f>
        <v>Medium (20-39%)</v>
      </c>
      <c r="R972" s="0" t="str">
        <f aca="false">INDEX('Lookup Tables'!$B$2:$B$5,MATCH(F972,'Lookup Tables'!$A$2:$A$5,0))</f>
        <v>Manager B</v>
      </c>
    </row>
    <row r="973" customFormat="false" ht="15" hidden="false" customHeight="false" outlineLevel="0" collapsed="false">
      <c r="A973" s="0" t="s">
        <v>1333</v>
      </c>
      <c r="B973" s="13" t="n">
        <v>42020</v>
      </c>
      <c r="C973" s="13" t="n">
        <v>42022</v>
      </c>
      <c r="D973" s="14" t="s">
        <v>52</v>
      </c>
      <c r="E973" s="14" t="s">
        <v>53</v>
      </c>
      <c r="F973" s="14" t="s">
        <v>117</v>
      </c>
      <c r="G973" s="14" t="s">
        <v>118</v>
      </c>
      <c r="H973" s="14" t="s">
        <v>80</v>
      </c>
      <c r="I973" s="14" t="s">
        <v>81</v>
      </c>
      <c r="J973" s="14" t="s">
        <v>565</v>
      </c>
      <c r="K973" s="15" t="n">
        <v>124.2</v>
      </c>
      <c r="L973" s="0" t="n">
        <v>3</v>
      </c>
      <c r="M973" s="16" t="n">
        <v>0.4</v>
      </c>
      <c r="N973" s="17" t="n">
        <v>-31.05</v>
      </c>
      <c r="O973" s="0" t="str">
        <f aca="false">TEXT(B973,"YYYY-MM")</f>
        <v>2015-01</v>
      </c>
      <c r="P973" s="18" t="n">
        <f aca="false">IFERROR(N973/K973,0)</f>
        <v>-0.25</v>
      </c>
      <c r="Q973" s="0" t="str">
        <f aca="false">IF(M973=0,"No Discount",IF(M973&lt;0.2,"Low (1-19%)",IF(M973&lt;0.4,"Medium (20-39%)","High (40%+)")))</f>
        <v>High (40%+)</v>
      </c>
      <c r="R973" s="0" t="str">
        <f aca="false">INDEX('Lookup Tables'!$B$2:$B$5,MATCH(F973,'Lookup Tables'!$A$2:$A$5,0))</f>
        <v>Manager B</v>
      </c>
    </row>
    <row r="974" customFormat="false" ht="15" hidden="false" customHeight="false" outlineLevel="0" collapsed="false">
      <c r="A974" s="0" t="s">
        <v>1333</v>
      </c>
      <c r="B974" s="13" t="n">
        <v>42020</v>
      </c>
      <c r="C974" s="13" t="n">
        <v>42022</v>
      </c>
      <c r="D974" s="14" t="s">
        <v>52</v>
      </c>
      <c r="E974" s="14" t="s">
        <v>53</v>
      </c>
      <c r="F974" s="14" t="s">
        <v>117</v>
      </c>
      <c r="G974" s="14" t="s">
        <v>118</v>
      </c>
      <c r="H974" s="14" t="s">
        <v>65</v>
      </c>
      <c r="I974" s="14" t="s">
        <v>83</v>
      </c>
      <c r="J974" s="14" t="s">
        <v>1025</v>
      </c>
      <c r="K974" s="15" t="n">
        <v>18.588</v>
      </c>
      <c r="L974" s="0" t="n">
        <v>2</v>
      </c>
      <c r="M974" s="16" t="n">
        <v>0.7</v>
      </c>
      <c r="N974" s="17" t="n">
        <v>-13.6312</v>
      </c>
      <c r="O974" s="0" t="str">
        <f aca="false">TEXT(B974,"YYYY-MM")</f>
        <v>2015-01</v>
      </c>
      <c r="P974" s="18" t="n">
        <f aca="false">IFERROR(N974/K974,0)</f>
        <v>-0.733333333333333</v>
      </c>
      <c r="Q974" s="0" t="str">
        <f aca="false">IF(M974=0,"No Discount",IF(M974&lt;0.2,"Low (1-19%)",IF(M974&lt;0.4,"Medium (20-39%)","High (40%+)")))</f>
        <v>High (40%+)</v>
      </c>
      <c r="R974" s="0" t="str">
        <f aca="false">INDEX('Lookup Tables'!$B$2:$B$5,MATCH(F974,'Lookup Tables'!$A$2:$A$5,0))</f>
        <v>Manager B</v>
      </c>
    </row>
    <row r="975" customFormat="false" ht="15" hidden="false" customHeight="false" outlineLevel="0" collapsed="false">
      <c r="A975" s="0" t="s">
        <v>1333</v>
      </c>
      <c r="B975" s="13" t="n">
        <v>42020</v>
      </c>
      <c r="C975" s="13" t="n">
        <v>42022</v>
      </c>
      <c r="D975" s="14" t="s">
        <v>52</v>
      </c>
      <c r="E975" s="14" t="s">
        <v>53</v>
      </c>
      <c r="F975" s="14" t="s">
        <v>117</v>
      </c>
      <c r="G975" s="14" t="s">
        <v>118</v>
      </c>
      <c r="H975" s="14" t="s">
        <v>65</v>
      </c>
      <c r="I975" s="14" t="s">
        <v>66</v>
      </c>
      <c r="J975" s="14" t="s">
        <v>562</v>
      </c>
      <c r="K975" s="15" t="n">
        <v>30.072</v>
      </c>
      <c r="L975" s="0" t="n">
        <v>3</v>
      </c>
      <c r="M975" s="16" t="n">
        <v>0.2</v>
      </c>
      <c r="N975" s="17" t="n">
        <v>10.1493</v>
      </c>
      <c r="O975" s="0" t="str">
        <f aca="false">TEXT(B975,"YYYY-MM")</f>
        <v>2015-01</v>
      </c>
      <c r="P975" s="18" t="n">
        <f aca="false">IFERROR(N975/K975,0)</f>
        <v>0.3375</v>
      </c>
      <c r="Q975" s="0" t="str">
        <f aca="false">IF(M975=0,"No Discount",IF(M975&lt;0.2,"Low (1-19%)",IF(M975&lt;0.4,"Medium (20-39%)","High (40%+)")))</f>
        <v>Medium (20-39%)</v>
      </c>
      <c r="R975" s="0" t="str">
        <f aca="false">INDEX('Lookup Tables'!$B$2:$B$5,MATCH(F975,'Lookup Tables'!$A$2:$A$5,0))</f>
        <v>Manager B</v>
      </c>
    </row>
    <row r="976" customFormat="false" ht="15" hidden="false" customHeight="false" outlineLevel="0" collapsed="false">
      <c r="A976" s="0" t="s">
        <v>1335</v>
      </c>
      <c r="B976" s="13" t="n">
        <v>43378</v>
      </c>
      <c r="C976" s="13" t="n">
        <v>43381</v>
      </c>
      <c r="D976" s="14" t="s">
        <v>52</v>
      </c>
      <c r="E976" s="14" t="s">
        <v>97</v>
      </c>
      <c r="F976" s="14" t="s">
        <v>117</v>
      </c>
      <c r="G976" s="14" t="s">
        <v>170</v>
      </c>
      <c r="H976" s="14" t="s">
        <v>80</v>
      </c>
      <c r="I976" s="14" t="s">
        <v>81</v>
      </c>
      <c r="J976" s="14" t="s">
        <v>823</v>
      </c>
      <c r="K976" s="15" t="n">
        <v>160.93</v>
      </c>
      <c r="L976" s="0" t="n">
        <v>7</v>
      </c>
      <c r="M976" s="16" t="n">
        <v>0</v>
      </c>
      <c r="N976" s="17" t="n">
        <v>3.2186</v>
      </c>
      <c r="O976" s="0" t="str">
        <f aca="false">TEXT(B976,"YYYY-MM")</f>
        <v>2018-10</v>
      </c>
      <c r="P976" s="18" t="n">
        <f aca="false">IFERROR(N976/K976,0)</f>
        <v>0.02</v>
      </c>
      <c r="Q976" s="0" t="str">
        <f aca="false">IF(M976=0,"No Discount",IF(M976&lt;0.2,"Low (1-19%)",IF(M976&lt;0.4,"Medium (20-39%)","High (40%+)")))</f>
        <v>No Discount</v>
      </c>
      <c r="R976" s="0" t="str">
        <f aca="false">INDEX('Lookup Tables'!$B$2:$B$5,MATCH(F976,'Lookup Tables'!$A$2:$A$5,0))</f>
        <v>Manager B</v>
      </c>
    </row>
    <row r="977" customFormat="false" ht="15" hidden="false" customHeight="false" outlineLevel="0" collapsed="false">
      <c r="A977" s="0" t="s">
        <v>1335</v>
      </c>
      <c r="B977" s="13" t="n">
        <v>43378</v>
      </c>
      <c r="C977" s="13" t="n">
        <v>43381</v>
      </c>
      <c r="D977" s="14" t="s">
        <v>52</v>
      </c>
      <c r="E977" s="14" t="s">
        <v>97</v>
      </c>
      <c r="F977" s="14" t="s">
        <v>117</v>
      </c>
      <c r="G977" s="14" t="s">
        <v>170</v>
      </c>
      <c r="H977" s="14" t="s">
        <v>65</v>
      </c>
      <c r="I977" s="14" t="s">
        <v>83</v>
      </c>
      <c r="J977" s="14" t="s">
        <v>647</v>
      </c>
      <c r="K977" s="15" t="n">
        <v>75.792</v>
      </c>
      <c r="L977" s="0" t="n">
        <v>3</v>
      </c>
      <c r="M977" s="16" t="n">
        <v>0.2</v>
      </c>
      <c r="N977" s="17" t="n">
        <v>25.5798</v>
      </c>
      <c r="O977" s="0" t="str">
        <f aca="false">TEXT(B977,"YYYY-MM")</f>
        <v>2018-10</v>
      </c>
      <c r="P977" s="18" t="n">
        <f aca="false">IFERROR(N977/K977,0)</f>
        <v>0.3375</v>
      </c>
      <c r="Q977" s="0" t="str">
        <f aca="false">IF(M977=0,"No Discount",IF(M977&lt;0.2,"Low (1-19%)",IF(M977&lt;0.4,"Medium (20-39%)","High (40%+)")))</f>
        <v>Medium (20-39%)</v>
      </c>
      <c r="R977" s="0" t="str">
        <f aca="false">INDEX('Lookup Tables'!$B$2:$B$5,MATCH(F977,'Lookup Tables'!$A$2:$A$5,0))</f>
        <v>Manager B</v>
      </c>
    </row>
    <row r="978" customFormat="false" ht="15" hidden="false" customHeight="false" outlineLevel="0" collapsed="false">
      <c r="A978" s="0" t="s">
        <v>1336</v>
      </c>
      <c r="B978" s="13" t="n">
        <v>43290</v>
      </c>
      <c r="C978" s="13" t="n">
        <v>43296</v>
      </c>
      <c r="D978" s="14" t="s">
        <v>69</v>
      </c>
      <c r="E978" s="14" t="s">
        <v>53</v>
      </c>
      <c r="F978" s="14" t="s">
        <v>63</v>
      </c>
      <c r="G978" s="14" t="s">
        <v>237</v>
      </c>
      <c r="H978" s="14" t="s">
        <v>65</v>
      </c>
      <c r="I978" s="14" t="s">
        <v>83</v>
      </c>
      <c r="J978" s="14" t="s">
        <v>1337</v>
      </c>
      <c r="K978" s="15" t="n">
        <v>1.08</v>
      </c>
      <c r="L978" s="0" t="n">
        <v>2</v>
      </c>
      <c r="M978" s="16" t="n">
        <v>0.7</v>
      </c>
      <c r="N978" s="17" t="n">
        <v>-0.792</v>
      </c>
      <c r="O978" s="0" t="str">
        <f aca="false">TEXT(B978,"YYYY-MM")</f>
        <v>2018-07</v>
      </c>
      <c r="P978" s="18" t="n">
        <f aca="false">IFERROR(N978/K978,0)</f>
        <v>-0.733333333333333</v>
      </c>
      <c r="Q978" s="0" t="str">
        <f aca="false">IF(M978=0,"No Discount",IF(M978&lt;0.2,"Low (1-19%)",IF(M978&lt;0.4,"Medium (20-39%)","High (40%+)")))</f>
        <v>High (40%+)</v>
      </c>
      <c r="R978" s="0" t="str">
        <f aca="false">INDEX('Lookup Tables'!$B$2:$B$5,MATCH(F978,'Lookup Tables'!$A$2:$A$5,0))</f>
        <v>Manager D</v>
      </c>
    </row>
    <row r="979" customFormat="false" ht="15" hidden="false" customHeight="false" outlineLevel="0" collapsed="false">
      <c r="A979" s="0" t="s">
        <v>1338</v>
      </c>
      <c r="B979" s="13" t="n">
        <v>43107</v>
      </c>
      <c r="C979" s="13" t="n">
        <v>43110</v>
      </c>
      <c r="D979" s="14" t="s">
        <v>137</v>
      </c>
      <c r="E979" s="14" t="s">
        <v>62</v>
      </c>
      <c r="F979" s="14" t="s">
        <v>98</v>
      </c>
      <c r="G979" s="14" t="s">
        <v>157</v>
      </c>
      <c r="H979" s="14" t="s">
        <v>80</v>
      </c>
      <c r="I979" s="14" t="s">
        <v>345</v>
      </c>
      <c r="J979" s="14" t="s">
        <v>346</v>
      </c>
      <c r="K979" s="15" t="n">
        <v>3059.982</v>
      </c>
      <c r="L979" s="0" t="n">
        <v>2</v>
      </c>
      <c r="M979" s="16" t="n">
        <v>0.1</v>
      </c>
      <c r="N979" s="17" t="n">
        <v>679.996</v>
      </c>
      <c r="O979" s="0" t="str">
        <f aca="false">TEXT(B979,"YYYY-MM")</f>
        <v>2018-01</v>
      </c>
      <c r="P979" s="18" t="n">
        <f aca="false">IFERROR(N979/K979,0)</f>
        <v>0.222222222222222</v>
      </c>
      <c r="Q979" s="0" t="str">
        <f aca="false">IF(M979=0,"No Discount",IF(M979&lt;0.2,"Low (1-19%)",IF(M979&lt;0.4,"Medium (20-39%)","High (40%+)")))</f>
        <v>Low (1-19%)</v>
      </c>
      <c r="R979" s="0" t="str">
        <f aca="false">INDEX('Lookup Tables'!$B$2:$B$5,MATCH(F979,'Lookup Tables'!$A$2:$A$5,0))</f>
        <v>Manager A</v>
      </c>
    </row>
    <row r="980" customFormat="false" ht="15" hidden="false" customHeight="false" outlineLevel="0" collapsed="false">
      <c r="A980" s="0" t="s">
        <v>1339</v>
      </c>
      <c r="B980" s="13" t="n">
        <v>42885</v>
      </c>
      <c r="C980" s="13" t="n">
        <v>42886</v>
      </c>
      <c r="D980" s="14" t="s">
        <v>137</v>
      </c>
      <c r="E980" s="14" t="s">
        <v>53</v>
      </c>
      <c r="F980" s="14" t="s">
        <v>54</v>
      </c>
      <c r="G980" s="14" t="s">
        <v>90</v>
      </c>
      <c r="H980" s="14" t="s">
        <v>65</v>
      </c>
      <c r="I980" s="14" t="s">
        <v>83</v>
      </c>
      <c r="J980" s="14" t="s">
        <v>922</v>
      </c>
      <c r="K980" s="15" t="n">
        <v>3.282</v>
      </c>
      <c r="L980" s="0" t="n">
        <v>2</v>
      </c>
      <c r="M980" s="16" t="n">
        <v>0.7</v>
      </c>
      <c r="N980" s="17" t="n">
        <v>-2.6256</v>
      </c>
      <c r="O980" s="0" t="str">
        <f aca="false">TEXT(B980,"YYYY-MM")</f>
        <v>2017-05</v>
      </c>
      <c r="P980" s="18" t="n">
        <f aca="false">IFERROR(N980/K980,0)</f>
        <v>-0.8</v>
      </c>
      <c r="Q980" s="0" t="str">
        <f aca="false">IF(M980=0,"No Discount",IF(M980&lt;0.2,"Low (1-19%)",IF(M980&lt;0.4,"Medium (20-39%)","High (40%+)")))</f>
        <v>High (40%+)</v>
      </c>
      <c r="R980" s="0" t="str">
        <f aca="false">INDEX('Lookup Tables'!$B$2:$B$5,MATCH(F980,'Lookup Tables'!$A$2:$A$5,0))</f>
        <v>Manager C</v>
      </c>
    </row>
    <row r="981" customFormat="false" ht="15" hidden="false" customHeight="false" outlineLevel="0" collapsed="false">
      <c r="A981" s="0" t="s">
        <v>1340</v>
      </c>
      <c r="B981" s="13" t="n">
        <v>42713</v>
      </c>
      <c r="C981" s="13" t="n">
        <v>42716</v>
      </c>
      <c r="D981" s="14" t="s">
        <v>137</v>
      </c>
      <c r="E981" s="14" t="s">
        <v>62</v>
      </c>
      <c r="F981" s="14" t="s">
        <v>98</v>
      </c>
      <c r="G981" s="14" t="s">
        <v>164</v>
      </c>
      <c r="H981" s="14" t="s">
        <v>65</v>
      </c>
      <c r="I981" s="14" t="s">
        <v>91</v>
      </c>
      <c r="J981" s="14" t="s">
        <v>1341</v>
      </c>
      <c r="K981" s="15" t="n">
        <v>34.02</v>
      </c>
      <c r="L981" s="0" t="n">
        <v>3</v>
      </c>
      <c r="M981" s="16" t="n">
        <v>0</v>
      </c>
      <c r="N981" s="17" t="n">
        <v>16.6698</v>
      </c>
      <c r="O981" s="0" t="str">
        <f aca="false">TEXT(B981,"YYYY-MM")</f>
        <v>2016-12</v>
      </c>
      <c r="P981" s="18" t="n">
        <f aca="false">IFERROR(N981/K981,0)</f>
        <v>0.49</v>
      </c>
      <c r="Q981" s="0" t="str">
        <f aca="false">IF(M981=0,"No Discount",IF(M981&lt;0.2,"Low (1-19%)",IF(M981&lt;0.4,"Medium (20-39%)","High (40%+)")))</f>
        <v>No Discount</v>
      </c>
      <c r="R981" s="0" t="str">
        <f aca="false">INDEX('Lookup Tables'!$B$2:$B$5,MATCH(F981,'Lookup Tables'!$A$2:$A$5,0))</f>
        <v>Manager A</v>
      </c>
    </row>
    <row r="982" customFormat="false" ht="15" hidden="false" customHeight="false" outlineLevel="0" collapsed="false">
      <c r="A982" s="0" t="s">
        <v>1342</v>
      </c>
      <c r="B982" s="13" t="n">
        <v>43011</v>
      </c>
      <c r="C982" s="13" t="n">
        <v>43016</v>
      </c>
      <c r="D982" s="14" t="s">
        <v>69</v>
      </c>
      <c r="E982" s="14" t="s">
        <v>53</v>
      </c>
      <c r="F982" s="14" t="s">
        <v>117</v>
      </c>
      <c r="G982" s="14" t="s">
        <v>170</v>
      </c>
      <c r="H982" s="14" t="s">
        <v>56</v>
      </c>
      <c r="I982" s="14" t="s">
        <v>59</v>
      </c>
      <c r="J982" s="14" t="s">
        <v>1125</v>
      </c>
      <c r="K982" s="15" t="n">
        <v>599.292</v>
      </c>
      <c r="L982" s="0" t="n">
        <v>6</v>
      </c>
      <c r="M982" s="16" t="n">
        <v>0.1</v>
      </c>
      <c r="N982" s="17" t="n">
        <v>93.2232</v>
      </c>
      <c r="O982" s="0" t="str">
        <f aca="false">TEXT(B982,"YYYY-MM")</f>
        <v>2017-10</v>
      </c>
      <c r="P982" s="18" t="n">
        <f aca="false">IFERROR(N982/K982,0)</f>
        <v>0.155555555555556</v>
      </c>
      <c r="Q982" s="0" t="str">
        <f aca="false">IF(M982=0,"No Discount",IF(M982&lt;0.2,"Low (1-19%)",IF(M982&lt;0.4,"Medium (20-39%)","High (40%+)")))</f>
        <v>Low (1-19%)</v>
      </c>
      <c r="R982" s="0" t="str">
        <f aca="false">INDEX('Lookup Tables'!$B$2:$B$5,MATCH(F982,'Lookup Tables'!$A$2:$A$5,0))</f>
        <v>Manager B</v>
      </c>
    </row>
    <row r="983" customFormat="false" ht="15" hidden="false" customHeight="false" outlineLevel="0" collapsed="false">
      <c r="A983" s="0" t="s">
        <v>1343</v>
      </c>
      <c r="B983" s="13" t="n">
        <v>42319</v>
      </c>
      <c r="C983" s="13" t="n">
        <v>42322</v>
      </c>
      <c r="D983" s="14" t="s">
        <v>52</v>
      </c>
      <c r="E983" s="14" t="s">
        <v>53</v>
      </c>
      <c r="F983" s="14" t="s">
        <v>63</v>
      </c>
      <c r="G983" s="14" t="s">
        <v>252</v>
      </c>
      <c r="H983" s="14" t="s">
        <v>65</v>
      </c>
      <c r="I983" s="14" t="s">
        <v>78</v>
      </c>
      <c r="J983" s="14" t="s">
        <v>1344</v>
      </c>
      <c r="K983" s="15" t="n">
        <v>3.392</v>
      </c>
      <c r="L983" s="0" t="n">
        <v>1</v>
      </c>
      <c r="M983" s="16" t="n">
        <v>0.2</v>
      </c>
      <c r="N983" s="17" t="n">
        <v>0.8056</v>
      </c>
      <c r="O983" s="0" t="str">
        <f aca="false">TEXT(B983,"YYYY-MM")</f>
        <v>2015-11</v>
      </c>
      <c r="P983" s="18" t="n">
        <f aca="false">IFERROR(N983/K983,0)</f>
        <v>0.2375</v>
      </c>
      <c r="Q983" s="0" t="str">
        <f aca="false">IF(M983=0,"No Discount",IF(M983&lt;0.2,"Low (1-19%)",IF(M983&lt;0.4,"Medium (20-39%)","High (40%+)")))</f>
        <v>Medium (20-39%)</v>
      </c>
      <c r="R983" s="0" t="str">
        <f aca="false">INDEX('Lookup Tables'!$B$2:$B$5,MATCH(F983,'Lookup Tables'!$A$2:$A$5,0))</f>
        <v>Manager D</v>
      </c>
    </row>
    <row r="984" customFormat="false" ht="15" hidden="false" customHeight="false" outlineLevel="0" collapsed="false">
      <c r="A984" s="0" t="s">
        <v>1343</v>
      </c>
      <c r="B984" s="13" t="n">
        <v>42319</v>
      </c>
      <c r="C984" s="13" t="n">
        <v>42322</v>
      </c>
      <c r="D984" s="14" t="s">
        <v>52</v>
      </c>
      <c r="E984" s="14" t="s">
        <v>53</v>
      </c>
      <c r="F984" s="14" t="s">
        <v>63</v>
      </c>
      <c r="G984" s="14" t="s">
        <v>252</v>
      </c>
      <c r="H984" s="14" t="s">
        <v>80</v>
      </c>
      <c r="I984" s="14" t="s">
        <v>81</v>
      </c>
      <c r="J984" s="14" t="s">
        <v>1345</v>
      </c>
      <c r="K984" s="15" t="n">
        <v>559.984</v>
      </c>
      <c r="L984" s="0" t="n">
        <v>2</v>
      </c>
      <c r="M984" s="16" t="n">
        <v>0.2</v>
      </c>
      <c r="N984" s="17" t="n">
        <v>55.9984</v>
      </c>
      <c r="O984" s="0" t="str">
        <f aca="false">TEXT(B984,"YYYY-MM")</f>
        <v>2015-11</v>
      </c>
      <c r="P984" s="18" t="n">
        <f aca="false">IFERROR(N984/K984,0)</f>
        <v>0.1</v>
      </c>
      <c r="Q984" s="0" t="str">
        <f aca="false">IF(M984=0,"No Discount",IF(M984&lt;0.2,"Low (1-19%)",IF(M984&lt;0.4,"Medium (20-39%)","High (40%+)")))</f>
        <v>Medium (20-39%)</v>
      </c>
      <c r="R984" s="0" t="str">
        <f aca="false">INDEX('Lookup Tables'!$B$2:$B$5,MATCH(F984,'Lookup Tables'!$A$2:$A$5,0))</f>
        <v>Manager D</v>
      </c>
    </row>
    <row r="985" customFormat="false" ht="15" hidden="false" customHeight="false" outlineLevel="0" collapsed="false">
      <c r="A985" s="0" t="s">
        <v>1343</v>
      </c>
      <c r="B985" s="13" t="n">
        <v>42319</v>
      </c>
      <c r="C985" s="13" t="n">
        <v>42322</v>
      </c>
      <c r="D985" s="14" t="s">
        <v>52</v>
      </c>
      <c r="E985" s="14" t="s">
        <v>53</v>
      </c>
      <c r="F985" s="14" t="s">
        <v>63</v>
      </c>
      <c r="G985" s="14" t="s">
        <v>252</v>
      </c>
      <c r="H985" s="14" t="s">
        <v>56</v>
      </c>
      <c r="I985" s="14" t="s">
        <v>59</v>
      </c>
      <c r="J985" s="14" t="s">
        <v>1170</v>
      </c>
      <c r="K985" s="15" t="n">
        <v>603.92</v>
      </c>
      <c r="L985" s="0" t="n">
        <v>5</v>
      </c>
      <c r="M985" s="16" t="n">
        <v>0.2</v>
      </c>
      <c r="N985" s="17" t="n">
        <v>75.49</v>
      </c>
      <c r="O985" s="0" t="str">
        <f aca="false">TEXT(B985,"YYYY-MM")</f>
        <v>2015-11</v>
      </c>
      <c r="P985" s="18" t="n">
        <f aca="false">IFERROR(N985/K985,0)</f>
        <v>0.125</v>
      </c>
      <c r="Q985" s="0" t="str">
        <f aca="false">IF(M985=0,"No Discount",IF(M985&lt;0.2,"Low (1-19%)",IF(M985&lt;0.4,"Medium (20-39%)","High (40%+)")))</f>
        <v>Medium (20-39%)</v>
      </c>
      <c r="R985" s="0" t="str">
        <f aca="false">INDEX('Lookup Tables'!$B$2:$B$5,MATCH(F985,'Lookup Tables'!$A$2:$A$5,0))</f>
        <v>Manager D</v>
      </c>
    </row>
    <row r="986" customFormat="false" ht="15" hidden="false" customHeight="false" outlineLevel="0" collapsed="false">
      <c r="A986" s="0" t="s">
        <v>1346</v>
      </c>
      <c r="B986" s="13" t="n">
        <v>43372</v>
      </c>
      <c r="C986" s="13" t="n">
        <v>43378</v>
      </c>
      <c r="D986" s="14" t="s">
        <v>69</v>
      </c>
      <c r="E986" s="14" t="s">
        <v>97</v>
      </c>
      <c r="F986" s="14" t="s">
        <v>98</v>
      </c>
      <c r="G986" s="14" t="s">
        <v>99</v>
      </c>
      <c r="H986" s="14" t="s">
        <v>65</v>
      </c>
      <c r="I986" s="14" t="s">
        <v>66</v>
      </c>
      <c r="J986" s="14" t="s">
        <v>1129</v>
      </c>
      <c r="K986" s="15" t="n">
        <v>7.968</v>
      </c>
      <c r="L986" s="0" t="n">
        <v>2</v>
      </c>
      <c r="M986" s="16" t="n">
        <v>0.2</v>
      </c>
      <c r="N986" s="17" t="n">
        <v>2.5896</v>
      </c>
      <c r="O986" s="0" t="str">
        <f aca="false">TEXT(B986,"YYYY-MM")</f>
        <v>2018-09</v>
      </c>
      <c r="P986" s="18" t="n">
        <f aca="false">IFERROR(N986/K986,0)</f>
        <v>0.325</v>
      </c>
      <c r="Q986" s="0" t="str">
        <f aca="false">IF(M986=0,"No Discount",IF(M986&lt;0.2,"Low (1-19%)",IF(M986&lt;0.4,"Medium (20-39%)","High (40%+)")))</f>
        <v>Medium (20-39%)</v>
      </c>
      <c r="R986" s="0" t="str">
        <f aca="false">INDEX('Lookup Tables'!$B$2:$B$5,MATCH(F986,'Lookup Tables'!$A$2:$A$5,0))</f>
        <v>Manager A</v>
      </c>
    </row>
    <row r="987" customFormat="false" ht="15" hidden="false" customHeight="false" outlineLevel="0" collapsed="false">
      <c r="A987" s="0" t="s">
        <v>1346</v>
      </c>
      <c r="B987" s="13" t="n">
        <v>43372</v>
      </c>
      <c r="C987" s="13" t="n">
        <v>43378</v>
      </c>
      <c r="D987" s="14" t="s">
        <v>69</v>
      </c>
      <c r="E987" s="14" t="s">
        <v>97</v>
      </c>
      <c r="F987" s="14" t="s">
        <v>98</v>
      </c>
      <c r="G987" s="14" t="s">
        <v>99</v>
      </c>
      <c r="H987" s="14" t="s">
        <v>65</v>
      </c>
      <c r="I987" s="14" t="s">
        <v>129</v>
      </c>
      <c r="J987" s="14" t="s">
        <v>1347</v>
      </c>
      <c r="K987" s="15" t="n">
        <v>27.968</v>
      </c>
      <c r="L987" s="0" t="n">
        <v>4</v>
      </c>
      <c r="M987" s="16" t="n">
        <v>0.2</v>
      </c>
      <c r="N987" s="17" t="n">
        <v>9.4392</v>
      </c>
      <c r="O987" s="0" t="str">
        <f aca="false">TEXT(B987,"YYYY-MM")</f>
        <v>2018-09</v>
      </c>
      <c r="P987" s="18" t="n">
        <f aca="false">IFERROR(N987/K987,0)</f>
        <v>0.3375</v>
      </c>
      <c r="Q987" s="0" t="str">
        <f aca="false">IF(M987=0,"No Discount",IF(M987&lt;0.2,"Low (1-19%)",IF(M987&lt;0.4,"Medium (20-39%)","High (40%+)")))</f>
        <v>Medium (20-39%)</v>
      </c>
      <c r="R987" s="0" t="str">
        <f aca="false">INDEX('Lookup Tables'!$B$2:$B$5,MATCH(F987,'Lookup Tables'!$A$2:$A$5,0))</f>
        <v>Manager A</v>
      </c>
    </row>
    <row r="988" customFormat="false" ht="15" hidden="false" customHeight="false" outlineLevel="0" collapsed="false">
      <c r="A988" s="0" t="s">
        <v>1346</v>
      </c>
      <c r="B988" s="13" t="n">
        <v>43372</v>
      </c>
      <c r="C988" s="13" t="n">
        <v>43378</v>
      </c>
      <c r="D988" s="14" t="s">
        <v>69</v>
      </c>
      <c r="E988" s="14" t="s">
        <v>97</v>
      </c>
      <c r="F988" s="14" t="s">
        <v>98</v>
      </c>
      <c r="G988" s="14" t="s">
        <v>99</v>
      </c>
      <c r="H988" s="14" t="s">
        <v>80</v>
      </c>
      <c r="I988" s="14" t="s">
        <v>345</v>
      </c>
      <c r="J988" s="14" t="s">
        <v>1348</v>
      </c>
      <c r="K988" s="15" t="n">
        <v>336.51</v>
      </c>
      <c r="L988" s="0" t="n">
        <v>3</v>
      </c>
      <c r="M988" s="16" t="n">
        <v>0.4</v>
      </c>
      <c r="N988" s="17" t="n">
        <v>44.868</v>
      </c>
      <c r="O988" s="0" t="str">
        <f aca="false">TEXT(B988,"YYYY-MM")</f>
        <v>2018-09</v>
      </c>
      <c r="P988" s="18" t="n">
        <f aca="false">IFERROR(N988/K988,0)</f>
        <v>0.133333333333333</v>
      </c>
      <c r="Q988" s="0" t="str">
        <f aca="false">IF(M988=0,"No Discount",IF(M988&lt;0.2,"Low (1-19%)",IF(M988&lt;0.4,"Medium (20-39%)","High (40%+)")))</f>
        <v>High (40%+)</v>
      </c>
      <c r="R988" s="0" t="str">
        <f aca="false">INDEX('Lookup Tables'!$B$2:$B$5,MATCH(F988,'Lookup Tables'!$A$2:$A$5,0))</f>
        <v>Manager A</v>
      </c>
    </row>
    <row r="989" customFormat="false" ht="15" hidden="false" customHeight="false" outlineLevel="0" collapsed="false">
      <c r="A989" s="0" t="s">
        <v>1349</v>
      </c>
      <c r="B989" s="13" t="n">
        <v>42439</v>
      </c>
      <c r="C989" s="13" t="n">
        <v>42439</v>
      </c>
      <c r="D989" s="14" t="s">
        <v>606</v>
      </c>
      <c r="E989" s="14" t="s">
        <v>53</v>
      </c>
      <c r="F989" s="14" t="s">
        <v>98</v>
      </c>
      <c r="G989" s="14" t="s">
        <v>99</v>
      </c>
      <c r="H989" s="14" t="s">
        <v>65</v>
      </c>
      <c r="I989" s="14" t="s">
        <v>83</v>
      </c>
      <c r="J989" s="14" t="s">
        <v>1350</v>
      </c>
      <c r="K989" s="15" t="n">
        <v>1.112</v>
      </c>
      <c r="L989" s="0" t="n">
        <v>2</v>
      </c>
      <c r="M989" s="16" t="n">
        <v>0.8</v>
      </c>
      <c r="N989" s="17" t="n">
        <v>-1.8904</v>
      </c>
      <c r="O989" s="0" t="str">
        <f aca="false">TEXT(B989,"YYYY-MM")</f>
        <v>2016-03</v>
      </c>
      <c r="P989" s="18" t="n">
        <f aca="false">IFERROR(N989/K989,0)</f>
        <v>-1.7</v>
      </c>
      <c r="Q989" s="0" t="str">
        <f aca="false">IF(M989=0,"No Discount",IF(M989&lt;0.2,"Low (1-19%)",IF(M989&lt;0.4,"Medium (20-39%)","High (40%+)")))</f>
        <v>High (40%+)</v>
      </c>
      <c r="R989" s="0" t="str">
        <f aca="false">INDEX('Lookup Tables'!$B$2:$B$5,MATCH(F989,'Lookup Tables'!$A$2:$A$5,0))</f>
        <v>Manager A</v>
      </c>
    </row>
    <row r="990" customFormat="false" ht="15" hidden="false" customHeight="false" outlineLevel="0" collapsed="false">
      <c r="A990" s="0" t="s">
        <v>1351</v>
      </c>
      <c r="B990" s="13" t="n">
        <v>43241</v>
      </c>
      <c r="C990" s="13" t="n">
        <v>43246</v>
      </c>
      <c r="D990" s="14" t="s">
        <v>69</v>
      </c>
      <c r="E990" s="14" t="s">
        <v>62</v>
      </c>
      <c r="F990" s="14" t="s">
        <v>117</v>
      </c>
      <c r="G990" s="14" t="s">
        <v>170</v>
      </c>
      <c r="H990" s="14" t="s">
        <v>56</v>
      </c>
      <c r="I990" s="14" t="s">
        <v>76</v>
      </c>
      <c r="J990" s="14" t="s">
        <v>1016</v>
      </c>
      <c r="K990" s="15" t="n">
        <v>520.05</v>
      </c>
      <c r="L990" s="0" t="n">
        <v>5</v>
      </c>
      <c r="M990" s="16" t="n">
        <v>0</v>
      </c>
      <c r="N990" s="17" t="n">
        <v>72.807</v>
      </c>
      <c r="O990" s="0" t="str">
        <f aca="false">TEXT(B990,"YYYY-MM")</f>
        <v>2018-05</v>
      </c>
      <c r="P990" s="18" t="n">
        <f aca="false">IFERROR(N990/K990,0)</f>
        <v>0.14</v>
      </c>
      <c r="Q990" s="0" t="str">
        <f aca="false">IF(M990=0,"No Discount",IF(M990&lt;0.2,"Low (1-19%)",IF(M990&lt;0.4,"Medium (20-39%)","High (40%+)")))</f>
        <v>No Discount</v>
      </c>
      <c r="R990" s="0" t="str">
        <f aca="false">INDEX('Lookup Tables'!$B$2:$B$5,MATCH(F990,'Lookup Tables'!$A$2:$A$5,0))</f>
        <v>Manager B</v>
      </c>
    </row>
    <row r="991" customFormat="false" ht="15" hidden="false" customHeight="false" outlineLevel="0" collapsed="false">
      <c r="A991" s="0" t="s">
        <v>1351</v>
      </c>
      <c r="B991" s="13" t="n">
        <v>43241</v>
      </c>
      <c r="C991" s="13" t="n">
        <v>43246</v>
      </c>
      <c r="D991" s="14" t="s">
        <v>69</v>
      </c>
      <c r="E991" s="14" t="s">
        <v>62</v>
      </c>
      <c r="F991" s="14" t="s">
        <v>117</v>
      </c>
      <c r="G991" s="14" t="s">
        <v>170</v>
      </c>
      <c r="H991" s="14" t="s">
        <v>65</v>
      </c>
      <c r="I991" s="14" t="s">
        <v>78</v>
      </c>
      <c r="J991" s="14" t="s">
        <v>1352</v>
      </c>
      <c r="K991" s="15" t="n">
        <v>17.97</v>
      </c>
      <c r="L991" s="0" t="n">
        <v>3</v>
      </c>
      <c r="M991" s="16" t="n">
        <v>0</v>
      </c>
      <c r="N991" s="17" t="n">
        <v>5.2113</v>
      </c>
      <c r="O991" s="0" t="str">
        <f aca="false">TEXT(B991,"YYYY-MM")</f>
        <v>2018-05</v>
      </c>
      <c r="P991" s="18" t="n">
        <f aca="false">IFERROR(N991/K991,0)</f>
        <v>0.29</v>
      </c>
      <c r="Q991" s="0" t="str">
        <f aca="false">IF(M991=0,"No Discount",IF(M991&lt;0.2,"Low (1-19%)",IF(M991&lt;0.4,"Medium (20-39%)","High (40%+)")))</f>
        <v>No Discount</v>
      </c>
      <c r="R991" s="0" t="str">
        <f aca="false">INDEX('Lookup Tables'!$B$2:$B$5,MATCH(F991,'Lookup Tables'!$A$2:$A$5,0))</f>
        <v>Manager B</v>
      </c>
    </row>
    <row r="992" customFormat="false" ht="15" hidden="false" customHeight="false" outlineLevel="0" collapsed="false">
      <c r="A992" s="0" t="s">
        <v>1353</v>
      </c>
      <c r="B992" s="13" t="n">
        <v>42458</v>
      </c>
      <c r="C992" s="13" t="n">
        <v>42460</v>
      </c>
      <c r="D992" s="14" t="s">
        <v>52</v>
      </c>
      <c r="E992" s="14" t="s">
        <v>97</v>
      </c>
      <c r="F992" s="14" t="s">
        <v>54</v>
      </c>
      <c r="G992" s="14" t="s">
        <v>70</v>
      </c>
      <c r="H992" s="14" t="s">
        <v>56</v>
      </c>
      <c r="I992" s="14" t="s">
        <v>59</v>
      </c>
      <c r="J992" s="14" t="s">
        <v>538</v>
      </c>
      <c r="K992" s="15" t="n">
        <v>1166.92</v>
      </c>
      <c r="L992" s="0" t="n">
        <v>5</v>
      </c>
      <c r="M992" s="16" t="n">
        <v>0.2</v>
      </c>
      <c r="N992" s="17" t="n">
        <v>131.2785</v>
      </c>
      <c r="O992" s="0" t="str">
        <f aca="false">TEXT(B992,"YYYY-MM")</f>
        <v>2016-03</v>
      </c>
      <c r="P992" s="18" t="n">
        <f aca="false">IFERROR(N992/K992,0)</f>
        <v>0.1125</v>
      </c>
      <c r="Q992" s="0" t="str">
        <f aca="false">IF(M992=0,"No Discount",IF(M992&lt;0.2,"Low (1-19%)",IF(M992&lt;0.4,"Medium (20-39%)","High (40%+)")))</f>
        <v>Medium (20-39%)</v>
      </c>
      <c r="R992" s="0" t="str">
        <f aca="false">INDEX('Lookup Tables'!$B$2:$B$5,MATCH(F992,'Lookup Tables'!$A$2:$A$5,0))</f>
        <v>Manager C</v>
      </c>
    </row>
    <row r="993" customFormat="false" ht="15" hidden="false" customHeight="false" outlineLevel="0" collapsed="false">
      <c r="A993" s="0" t="s">
        <v>1354</v>
      </c>
      <c r="B993" s="13" t="n">
        <v>42987</v>
      </c>
      <c r="C993" s="13" t="n">
        <v>42989</v>
      </c>
      <c r="D993" s="14" t="s">
        <v>137</v>
      </c>
      <c r="E993" s="14" t="s">
        <v>53</v>
      </c>
      <c r="F993" s="14" t="s">
        <v>117</v>
      </c>
      <c r="G993" s="14" t="s">
        <v>170</v>
      </c>
      <c r="H993" s="14" t="s">
        <v>65</v>
      </c>
      <c r="I993" s="14" t="s">
        <v>83</v>
      </c>
      <c r="J993" s="14" t="s">
        <v>1105</v>
      </c>
      <c r="K993" s="15" t="n">
        <v>14.624</v>
      </c>
      <c r="L993" s="0" t="n">
        <v>2</v>
      </c>
      <c r="M993" s="16" t="n">
        <v>0.2</v>
      </c>
      <c r="N993" s="17" t="n">
        <v>5.484</v>
      </c>
      <c r="O993" s="0" t="str">
        <f aca="false">TEXT(B993,"YYYY-MM")</f>
        <v>2017-09</v>
      </c>
      <c r="P993" s="18" t="n">
        <f aca="false">IFERROR(N993/K993,0)</f>
        <v>0.375</v>
      </c>
      <c r="Q993" s="0" t="str">
        <f aca="false">IF(M993=0,"No Discount",IF(M993&lt;0.2,"Low (1-19%)",IF(M993&lt;0.4,"Medium (20-39%)","High (40%+)")))</f>
        <v>Medium (20-39%)</v>
      </c>
      <c r="R993" s="0" t="str">
        <f aca="false">INDEX('Lookup Tables'!$B$2:$B$5,MATCH(F993,'Lookup Tables'!$A$2:$A$5,0))</f>
        <v>Manager B</v>
      </c>
    </row>
    <row r="994" customFormat="false" ht="15" hidden="false" customHeight="false" outlineLevel="0" collapsed="false">
      <c r="A994" s="0" t="s">
        <v>1355</v>
      </c>
      <c r="B994" s="13" t="n">
        <v>42973</v>
      </c>
      <c r="C994" s="13" t="n">
        <v>42974</v>
      </c>
      <c r="D994" s="14" t="s">
        <v>137</v>
      </c>
      <c r="E994" s="14" t="s">
        <v>53</v>
      </c>
      <c r="F994" s="14" t="s">
        <v>63</v>
      </c>
      <c r="G994" s="14" t="s">
        <v>64</v>
      </c>
      <c r="H994" s="14" t="s">
        <v>65</v>
      </c>
      <c r="I994" s="14" t="s">
        <v>171</v>
      </c>
      <c r="J994" s="14" t="s">
        <v>509</v>
      </c>
      <c r="K994" s="15" t="n">
        <v>10.23</v>
      </c>
      <c r="L994" s="0" t="n">
        <v>3</v>
      </c>
      <c r="M994" s="16" t="n">
        <v>0</v>
      </c>
      <c r="N994" s="17" t="n">
        <v>4.9104</v>
      </c>
      <c r="O994" s="0" t="str">
        <f aca="false">TEXT(B994,"YYYY-MM")</f>
        <v>2017-08</v>
      </c>
      <c r="P994" s="18" t="n">
        <f aca="false">IFERROR(N994/K994,0)</f>
        <v>0.48</v>
      </c>
      <c r="Q994" s="0" t="str">
        <f aca="false">IF(M994=0,"No Discount",IF(M994&lt;0.2,"Low (1-19%)",IF(M994&lt;0.4,"Medium (20-39%)","High (40%+)")))</f>
        <v>No Discount</v>
      </c>
      <c r="R994" s="0" t="str">
        <f aca="false">INDEX('Lookup Tables'!$B$2:$B$5,MATCH(F994,'Lookup Tables'!$A$2:$A$5,0))</f>
        <v>Manager D</v>
      </c>
    </row>
    <row r="995" customFormat="false" ht="15" hidden="false" customHeight="false" outlineLevel="0" collapsed="false">
      <c r="A995" s="0" t="s">
        <v>1355</v>
      </c>
      <c r="B995" s="13" t="n">
        <v>42973</v>
      </c>
      <c r="C995" s="13" t="n">
        <v>42974</v>
      </c>
      <c r="D995" s="14" t="s">
        <v>137</v>
      </c>
      <c r="E995" s="14" t="s">
        <v>53</v>
      </c>
      <c r="F995" s="14" t="s">
        <v>63</v>
      </c>
      <c r="G995" s="14" t="s">
        <v>64</v>
      </c>
      <c r="H995" s="14" t="s">
        <v>65</v>
      </c>
      <c r="I995" s="14" t="s">
        <v>91</v>
      </c>
      <c r="J995" s="14" t="s">
        <v>1356</v>
      </c>
      <c r="K995" s="15" t="n">
        <v>154.9</v>
      </c>
      <c r="L995" s="0" t="n">
        <v>5</v>
      </c>
      <c r="M995" s="16" t="n">
        <v>0</v>
      </c>
      <c r="N995" s="17" t="n">
        <v>69.705</v>
      </c>
      <c r="O995" s="0" t="str">
        <f aca="false">TEXT(B995,"YYYY-MM")</f>
        <v>2017-08</v>
      </c>
      <c r="P995" s="18" t="n">
        <f aca="false">IFERROR(N995/K995,0)</f>
        <v>0.45</v>
      </c>
      <c r="Q995" s="0" t="str">
        <f aca="false">IF(M995=0,"No Discount",IF(M995&lt;0.2,"Low (1-19%)",IF(M995&lt;0.4,"Medium (20-39%)","High (40%+)")))</f>
        <v>No Discount</v>
      </c>
      <c r="R995" s="0" t="str">
        <f aca="false">INDEX('Lookup Tables'!$B$2:$B$5,MATCH(F995,'Lookup Tables'!$A$2:$A$5,0))</f>
        <v>Manager D</v>
      </c>
    </row>
    <row r="996" customFormat="false" ht="15" hidden="false" customHeight="false" outlineLevel="0" collapsed="false">
      <c r="A996" s="0" t="s">
        <v>1357</v>
      </c>
      <c r="B996" s="13" t="n">
        <v>42145</v>
      </c>
      <c r="C996" s="13" t="n">
        <v>42149</v>
      </c>
      <c r="D996" s="14" t="s">
        <v>69</v>
      </c>
      <c r="E996" s="14" t="s">
        <v>62</v>
      </c>
      <c r="F996" s="14" t="s">
        <v>54</v>
      </c>
      <c r="G996" s="14" t="s">
        <v>193</v>
      </c>
      <c r="H996" s="14" t="s">
        <v>65</v>
      </c>
      <c r="I996" s="14" t="s">
        <v>83</v>
      </c>
      <c r="J996" s="14" t="s">
        <v>1358</v>
      </c>
      <c r="K996" s="15" t="n">
        <v>2715.93</v>
      </c>
      <c r="L996" s="0" t="n">
        <v>7</v>
      </c>
      <c r="M996" s="16" t="n">
        <v>0</v>
      </c>
      <c r="N996" s="17" t="n">
        <v>1276.4871</v>
      </c>
      <c r="O996" s="0" t="str">
        <f aca="false">TEXT(B996,"YYYY-MM")</f>
        <v>2015-05</v>
      </c>
      <c r="P996" s="18" t="n">
        <f aca="false">IFERROR(N996/K996,0)</f>
        <v>0.47</v>
      </c>
      <c r="Q996" s="0" t="str">
        <f aca="false">IF(M996=0,"No Discount",IF(M996&lt;0.2,"Low (1-19%)",IF(M996&lt;0.4,"Medium (20-39%)","High (40%+)")))</f>
        <v>No Discount</v>
      </c>
      <c r="R996" s="0" t="str">
        <f aca="false">INDEX('Lookup Tables'!$B$2:$B$5,MATCH(F996,'Lookup Tables'!$A$2:$A$5,0))</f>
        <v>Manager C</v>
      </c>
    </row>
    <row r="997" customFormat="false" ht="15" hidden="false" customHeight="false" outlineLevel="0" collapsed="false">
      <c r="A997" s="0" t="s">
        <v>1357</v>
      </c>
      <c r="B997" s="13" t="n">
        <v>42145</v>
      </c>
      <c r="C997" s="13" t="n">
        <v>42149</v>
      </c>
      <c r="D997" s="14" t="s">
        <v>69</v>
      </c>
      <c r="E997" s="14" t="s">
        <v>62</v>
      </c>
      <c r="F997" s="14" t="s">
        <v>54</v>
      </c>
      <c r="G997" s="14" t="s">
        <v>193</v>
      </c>
      <c r="H997" s="14" t="s">
        <v>80</v>
      </c>
      <c r="I997" s="14" t="s">
        <v>81</v>
      </c>
      <c r="J997" s="14" t="s">
        <v>1359</v>
      </c>
      <c r="K997" s="15" t="n">
        <v>617.97</v>
      </c>
      <c r="L997" s="0" t="n">
        <v>3</v>
      </c>
      <c r="M997" s="16" t="n">
        <v>0</v>
      </c>
      <c r="N997" s="17" t="n">
        <v>173.0316</v>
      </c>
      <c r="O997" s="0" t="str">
        <f aca="false">TEXT(B997,"YYYY-MM")</f>
        <v>2015-05</v>
      </c>
      <c r="P997" s="18" t="n">
        <f aca="false">IFERROR(N997/K997,0)</f>
        <v>0.28</v>
      </c>
      <c r="Q997" s="0" t="str">
        <f aca="false">IF(M997=0,"No Discount",IF(M997&lt;0.2,"Low (1-19%)",IF(M997&lt;0.4,"Medium (20-39%)","High (40%+)")))</f>
        <v>No Discount</v>
      </c>
      <c r="R997" s="0" t="str">
        <f aca="false">INDEX('Lookup Tables'!$B$2:$B$5,MATCH(F997,'Lookup Tables'!$A$2:$A$5,0))</f>
        <v>Manager C</v>
      </c>
    </row>
    <row r="998" customFormat="false" ht="15" hidden="false" customHeight="false" outlineLevel="0" collapsed="false">
      <c r="A998" s="0" t="s">
        <v>1360</v>
      </c>
      <c r="B998" s="13" t="n">
        <v>42671</v>
      </c>
      <c r="C998" s="13" t="n">
        <v>42677</v>
      </c>
      <c r="D998" s="14" t="s">
        <v>69</v>
      </c>
      <c r="E998" s="14" t="s">
        <v>53</v>
      </c>
      <c r="F998" s="14" t="s">
        <v>54</v>
      </c>
      <c r="G998" s="14" t="s">
        <v>55</v>
      </c>
      <c r="H998" s="14" t="s">
        <v>65</v>
      </c>
      <c r="I998" s="14" t="s">
        <v>129</v>
      </c>
      <c r="J998" s="14" t="s">
        <v>1361</v>
      </c>
      <c r="K998" s="15" t="n">
        <v>10.67</v>
      </c>
      <c r="L998" s="0" t="n">
        <v>1</v>
      </c>
      <c r="M998" s="16" t="n">
        <v>0</v>
      </c>
      <c r="N998" s="17" t="n">
        <v>4.9082</v>
      </c>
      <c r="O998" s="0" t="str">
        <f aca="false">TEXT(B998,"YYYY-MM")</f>
        <v>2016-10</v>
      </c>
      <c r="P998" s="18" t="n">
        <f aca="false">IFERROR(N998/K998,0)</f>
        <v>0.46</v>
      </c>
      <c r="Q998" s="0" t="str">
        <f aca="false">IF(M998=0,"No Discount",IF(M998&lt;0.2,"Low (1-19%)",IF(M998&lt;0.4,"Medium (20-39%)","High (40%+)")))</f>
        <v>No Discount</v>
      </c>
      <c r="R998" s="0" t="str">
        <f aca="false">INDEX('Lookup Tables'!$B$2:$B$5,MATCH(F998,'Lookup Tables'!$A$2:$A$5,0))</f>
        <v>Manager C</v>
      </c>
    </row>
    <row r="999" customFormat="false" ht="15" hidden="false" customHeight="false" outlineLevel="0" collapsed="false">
      <c r="A999" s="0" t="s">
        <v>1360</v>
      </c>
      <c r="B999" s="13" t="n">
        <v>42671</v>
      </c>
      <c r="C999" s="13" t="n">
        <v>42677</v>
      </c>
      <c r="D999" s="14" t="s">
        <v>69</v>
      </c>
      <c r="E999" s="14" t="s">
        <v>53</v>
      </c>
      <c r="F999" s="14" t="s">
        <v>54</v>
      </c>
      <c r="G999" s="14" t="s">
        <v>55</v>
      </c>
      <c r="H999" s="14" t="s">
        <v>65</v>
      </c>
      <c r="I999" s="14" t="s">
        <v>73</v>
      </c>
      <c r="J999" s="14" t="s">
        <v>1362</v>
      </c>
      <c r="K999" s="15" t="n">
        <v>36.63</v>
      </c>
      <c r="L999" s="0" t="n">
        <v>3</v>
      </c>
      <c r="M999" s="16" t="n">
        <v>0</v>
      </c>
      <c r="N999" s="17" t="n">
        <v>9.8901</v>
      </c>
      <c r="O999" s="0" t="str">
        <f aca="false">TEXT(B999,"YYYY-MM")</f>
        <v>2016-10</v>
      </c>
      <c r="P999" s="18" t="n">
        <f aca="false">IFERROR(N999/K999,0)</f>
        <v>0.27</v>
      </c>
      <c r="Q999" s="0" t="str">
        <f aca="false">IF(M999=0,"No Discount",IF(M999&lt;0.2,"Low (1-19%)",IF(M999&lt;0.4,"Medium (20-39%)","High (40%+)")))</f>
        <v>No Discount</v>
      </c>
      <c r="R999" s="0" t="str">
        <f aca="false">INDEX('Lookup Tables'!$B$2:$B$5,MATCH(F999,'Lookup Tables'!$A$2:$A$5,0))</f>
        <v>Manager C</v>
      </c>
    </row>
    <row r="1000" customFormat="false" ht="15" hidden="false" customHeight="false" outlineLevel="0" collapsed="false">
      <c r="A1000" s="0" t="s">
        <v>1360</v>
      </c>
      <c r="B1000" s="13" t="n">
        <v>42671</v>
      </c>
      <c r="C1000" s="13" t="n">
        <v>42677</v>
      </c>
      <c r="D1000" s="14" t="s">
        <v>69</v>
      </c>
      <c r="E1000" s="14" t="s">
        <v>53</v>
      </c>
      <c r="F1000" s="14" t="s">
        <v>54</v>
      </c>
      <c r="G1000" s="14" t="s">
        <v>55</v>
      </c>
      <c r="H1000" s="14" t="s">
        <v>56</v>
      </c>
      <c r="I1000" s="14" t="s">
        <v>76</v>
      </c>
      <c r="J1000" s="14" t="s">
        <v>1363</v>
      </c>
      <c r="K1000" s="15" t="n">
        <v>24.1</v>
      </c>
      <c r="L1000" s="0" t="n">
        <v>5</v>
      </c>
      <c r="M1000" s="16" t="n">
        <v>0</v>
      </c>
      <c r="N1000" s="17" t="n">
        <v>9.158</v>
      </c>
      <c r="O1000" s="0" t="str">
        <f aca="false">TEXT(B1000,"YYYY-MM")</f>
        <v>2016-10</v>
      </c>
      <c r="P1000" s="18" t="n">
        <f aca="false">IFERROR(N1000/K1000,0)</f>
        <v>0.38</v>
      </c>
      <c r="Q1000" s="0" t="str">
        <f aca="false">IF(M1000=0,"No Discount",IF(M1000&lt;0.2,"Low (1-19%)",IF(M1000&lt;0.4,"Medium (20-39%)","High (40%+)")))</f>
        <v>No Discount</v>
      </c>
      <c r="R1000" s="0" t="str">
        <f aca="false">INDEX('Lookup Tables'!$B$2:$B$5,MATCH(F1000,'Lookup Tables'!$A$2:$A$5,0))</f>
        <v>Manager C</v>
      </c>
    </row>
    <row r="1001" customFormat="false" ht="15" hidden="false" customHeight="false" outlineLevel="0" collapsed="false">
      <c r="A1001" s="0" t="s">
        <v>1360</v>
      </c>
      <c r="B1001" s="13" t="n">
        <v>42671</v>
      </c>
      <c r="C1001" s="13" t="n">
        <v>42677</v>
      </c>
      <c r="D1001" s="14" t="s">
        <v>69</v>
      </c>
      <c r="E1001" s="14" t="s">
        <v>53</v>
      </c>
      <c r="F1001" s="14" t="s">
        <v>54</v>
      </c>
      <c r="G1001" s="14" t="s">
        <v>55</v>
      </c>
      <c r="H1001" s="14" t="s">
        <v>56</v>
      </c>
      <c r="I1001" s="14" t="s">
        <v>76</v>
      </c>
      <c r="J1001" s="14" t="s">
        <v>537</v>
      </c>
      <c r="K1001" s="15" t="n">
        <v>33.11</v>
      </c>
      <c r="L1001" s="0" t="n">
        <v>7</v>
      </c>
      <c r="M1001" s="16" t="n">
        <v>0</v>
      </c>
      <c r="N1001" s="17" t="n">
        <v>12.9129</v>
      </c>
      <c r="O1001" s="0" t="str">
        <f aca="false">TEXT(B1001,"YYYY-MM")</f>
        <v>2016-10</v>
      </c>
      <c r="P1001" s="18" t="n">
        <f aca="false">IFERROR(N1001/K1001,0)</f>
        <v>0.39</v>
      </c>
      <c r="Q1001" s="0" t="str">
        <f aca="false">IF(M1001=0,"No Discount",IF(M1001&lt;0.2,"Low (1-19%)",IF(M1001&lt;0.4,"Medium (20-39%)","High (40%+)")))</f>
        <v>No Discount</v>
      </c>
      <c r="R1001" s="0" t="str">
        <f aca="false">INDEX('Lookup Tables'!$B$2:$B$5,MATCH(F1001,'Lookup Tables'!$A$2:$A$5,0))</f>
        <v>Manager C</v>
      </c>
    </row>
    <row r="1002" customFormat="false" ht="15" hidden="false" customHeight="false" outlineLevel="0" collapsed="false">
      <c r="A1002" s="0" t="s">
        <v>1364</v>
      </c>
      <c r="B1002" s="13" t="n">
        <v>43052</v>
      </c>
      <c r="C1002" s="13" t="n">
        <v>43056</v>
      </c>
      <c r="D1002" s="14" t="s">
        <v>69</v>
      </c>
      <c r="E1002" s="14" t="s">
        <v>97</v>
      </c>
      <c r="F1002" s="14" t="s">
        <v>63</v>
      </c>
      <c r="G1002" s="14" t="s">
        <v>94</v>
      </c>
      <c r="H1002" s="14" t="s">
        <v>65</v>
      </c>
      <c r="I1002" s="14" t="s">
        <v>78</v>
      </c>
      <c r="J1002" s="14" t="s">
        <v>1175</v>
      </c>
      <c r="K1002" s="15" t="n">
        <v>44.02</v>
      </c>
      <c r="L1002" s="0" t="n">
        <v>2</v>
      </c>
      <c r="M1002" s="16" t="n">
        <v>0</v>
      </c>
      <c r="N1002" s="17" t="n">
        <v>11.4452</v>
      </c>
      <c r="O1002" s="0" t="str">
        <f aca="false">TEXT(B1002,"YYYY-MM")</f>
        <v>2017-11</v>
      </c>
      <c r="P1002" s="18" t="n">
        <f aca="false">IFERROR(N1002/K1002,0)</f>
        <v>0.26</v>
      </c>
      <c r="Q1002" s="0" t="str">
        <f aca="false">IF(M1002=0,"No Discount",IF(M1002&lt;0.2,"Low (1-19%)",IF(M1002&lt;0.4,"Medium (20-39%)","High (40%+)")))</f>
        <v>No Discount</v>
      </c>
      <c r="R1002" s="0" t="str">
        <f aca="false">INDEX('Lookup Tables'!$B$2:$B$5,MATCH(F1002,'Lookup Tables'!$A$2:$A$5,0))</f>
        <v>Manager D</v>
      </c>
    </row>
    <row r="1003" customFormat="false" ht="15" hidden="false" customHeight="false" outlineLevel="0" collapsed="false">
      <c r="A1003" s="0" t="s">
        <v>1365</v>
      </c>
      <c r="B1003" s="13" t="n">
        <v>42582</v>
      </c>
      <c r="C1003" s="13" t="n">
        <v>42582</v>
      </c>
      <c r="D1003" s="14" t="s">
        <v>606</v>
      </c>
      <c r="E1003" s="14" t="s">
        <v>53</v>
      </c>
      <c r="F1003" s="14" t="s">
        <v>117</v>
      </c>
      <c r="G1003" s="14" t="s">
        <v>170</v>
      </c>
      <c r="H1003" s="14" t="s">
        <v>80</v>
      </c>
      <c r="I1003" s="14" t="s">
        <v>123</v>
      </c>
      <c r="J1003" s="14" t="s">
        <v>1366</v>
      </c>
      <c r="K1003" s="15" t="n">
        <v>2309.65</v>
      </c>
      <c r="L1003" s="0" t="n">
        <v>7</v>
      </c>
      <c r="M1003" s="16" t="n">
        <v>0</v>
      </c>
      <c r="N1003" s="17" t="n">
        <v>762.1845</v>
      </c>
      <c r="O1003" s="0" t="str">
        <f aca="false">TEXT(B1003,"YYYY-MM")</f>
        <v>2016-07</v>
      </c>
      <c r="P1003" s="18" t="n">
        <f aca="false">IFERROR(N1003/K1003,0)</f>
        <v>0.33</v>
      </c>
      <c r="Q1003" s="0" t="str">
        <f aca="false">IF(M1003=0,"No Discount",IF(M1003&lt;0.2,"Low (1-19%)",IF(M1003&lt;0.4,"Medium (20-39%)","High (40%+)")))</f>
        <v>No Discount</v>
      </c>
      <c r="R1003" s="0" t="str">
        <f aca="false">INDEX('Lookup Tables'!$B$2:$B$5,MATCH(F1003,'Lookup Tables'!$A$2:$A$5,0))</f>
        <v>Manager B</v>
      </c>
    </row>
    <row r="1004" customFormat="false" ht="15" hidden="false" customHeight="false" outlineLevel="0" collapsed="false">
      <c r="A1004" s="0" t="s">
        <v>1365</v>
      </c>
      <c r="B1004" s="13" t="n">
        <v>42582</v>
      </c>
      <c r="C1004" s="13" t="n">
        <v>42582</v>
      </c>
      <c r="D1004" s="14" t="s">
        <v>606</v>
      </c>
      <c r="E1004" s="14" t="s">
        <v>53</v>
      </c>
      <c r="F1004" s="14" t="s">
        <v>117</v>
      </c>
      <c r="G1004" s="14" t="s">
        <v>170</v>
      </c>
      <c r="H1004" s="14" t="s">
        <v>56</v>
      </c>
      <c r="I1004" s="14" t="s">
        <v>71</v>
      </c>
      <c r="J1004" s="14" t="s">
        <v>501</v>
      </c>
      <c r="K1004" s="15" t="n">
        <v>1090.782</v>
      </c>
      <c r="L1004" s="0" t="n">
        <v>7</v>
      </c>
      <c r="M1004" s="16" t="n">
        <v>0.4</v>
      </c>
      <c r="N1004" s="17" t="n">
        <v>-290.8752</v>
      </c>
      <c r="O1004" s="0" t="str">
        <f aca="false">TEXT(B1004,"YYYY-MM")</f>
        <v>2016-07</v>
      </c>
      <c r="P1004" s="18" t="n">
        <f aca="false">IFERROR(N1004/K1004,0)</f>
        <v>-0.266666666666667</v>
      </c>
      <c r="Q1004" s="0" t="str">
        <f aca="false">IF(M1004=0,"No Discount",IF(M1004&lt;0.2,"Low (1-19%)",IF(M1004&lt;0.4,"Medium (20-39%)","High (40%+)")))</f>
        <v>High (40%+)</v>
      </c>
      <c r="R1004" s="0" t="str">
        <f aca="false">INDEX('Lookup Tables'!$B$2:$B$5,MATCH(F1004,'Lookup Tables'!$A$2:$A$5,0))</f>
        <v>Manager B</v>
      </c>
    </row>
    <row r="1005" customFormat="false" ht="15" hidden="false" customHeight="false" outlineLevel="0" collapsed="false">
      <c r="A1005" s="0" t="s">
        <v>1365</v>
      </c>
      <c r="B1005" s="13" t="n">
        <v>42582</v>
      </c>
      <c r="C1005" s="13" t="n">
        <v>42582</v>
      </c>
      <c r="D1005" s="14" t="s">
        <v>606</v>
      </c>
      <c r="E1005" s="14" t="s">
        <v>53</v>
      </c>
      <c r="F1005" s="14" t="s">
        <v>117</v>
      </c>
      <c r="G1005" s="14" t="s">
        <v>170</v>
      </c>
      <c r="H1005" s="14" t="s">
        <v>65</v>
      </c>
      <c r="I1005" s="14" t="s">
        <v>91</v>
      </c>
      <c r="J1005" s="14" t="s">
        <v>1330</v>
      </c>
      <c r="K1005" s="15" t="n">
        <v>19.44</v>
      </c>
      <c r="L1005" s="0" t="n">
        <v>3</v>
      </c>
      <c r="M1005" s="16" t="n">
        <v>0</v>
      </c>
      <c r="N1005" s="17" t="n">
        <v>9.3312</v>
      </c>
      <c r="O1005" s="0" t="str">
        <f aca="false">TEXT(B1005,"YYYY-MM")</f>
        <v>2016-07</v>
      </c>
      <c r="P1005" s="18" t="n">
        <f aca="false">IFERROR(N1005/K1005,0)</f>
        <v>0.48</v>
      </c>
      <c r="Q1005" s="0" t="str">
        <f aca="false">IF(M1005=0,"No Discount",IF(M1005&lt;0.2,"Low (1-19%)",IF(M1005&lt;0.4,"Medium (20-39%)","High (40%+)")))</f>
        <v>No Discount</v>
      </c>
      <c r="R1005" s="0" t="str">
        <f aca="false">INDEX('Lookup Tables'!$B$2:$B$5,MATCH(F1005,'Lookup Tables'!$A$2:$A$5,0))</f>
        <v>Manager B</v>
      </c>
    </row>
    <row r="1006" customFormat="false" ht="15" hidden="false" customHeight="false" outlineLevel="0" collapsed="false">
      <c r="A1006" s="0" t="s">
        <v>1367</v>
      </c>
      <c r="B1006" s="13" t="n">
        <v>42609</v>
      </c>
      <c r="C1006" s="13" t="n">
        <v>42613</v>
      </c>
      <c r="D1006" s="14" t="s">
        <v>69</v>
      </c>
      <c r="E1006" s="14" t="s">
        <v>53</v>
      </c>
      <c r="F1006" s="14" t="s">
        <v>63</v>
      </c>
      <c r="G1006" s="14" t="s">
        <v>64</v>
      </c>
      <c r="H1006" s="14" t="s">
        <v>65</v>
      </c>
      <c r="I1006" s="14" t="s">
        <v>73</v>
      </c>
      <c r="J1006" s="14" t="s">
        <v>1368</v>
      </c>
      <c r="K1006" s="15" t="n">
        <v>484.65</v>
      </c>
      <c r="L1006" s="0" t="n">
        <v>3</v>
      </c>
      <c r="M1006" s="16" t="n">
        <v>0</v>
      </c>
      <c r="N1006" s="17" t="n">
        <v>92.0835</v>
      </c>
      <c r="O1006" s="0" t="str">
        <f aca="false">TEXT(B1006,"YYYY-MM")</f>
        <v>2016-08</v>
      </c>
      <c r="P1006" s="18" t="n">
        <f aca="false">IFERROR(N1006/K1006,0)</f>
        <v>0.19</v>
      </c>
      <c r="Q1006" s="0" t="str">
        <f aca="false">IF(M1006=0,"No Discount",IF(M1006&lt;0.2,"Low (1-19%)",IF(M1006&lt;0.4,"Medium (20-39%)","High (40%+)")))</f>
        <v>No Discount</v>
      </c>
      <c r="R1006" s="0" t="str">
        <f aca="false">INDEX('Lookup Tables'!$B$2:$B$5,MATCH(F1006,'Lookup Tables'!$A$2:$A$5,0))</f>
        <v>Manager D</v>
      </c>
    </row>
    <row r="1007" customFormat="false" ht="15" hidden="false" customHeight="false" outlineLevel="0" collapsed="false">
      <c r="A1007" s="0" t="s">
        <v>1369</v>
      </c>
      <c r="B1007" s="13" t="n">
        <v>42687</v>
      </c>
      <c r="C1007" s="13" t="n">
        <v>42691</v>
      </c>
      <c r="D1007" s="14" t="s">
        <v>69</v>
      </c>
      <c r="E1007" s="14" t="s">
        <v>53</v>
      </c>
      <c r="F1007" s="14" t="s">
        <v>54</v>
      </c>
      <c r="G1007" s="14" t="s">
        <v>90</v>
      </c>
      <c r="H1007" s="14" t="s">
        <v>65</v>
      </c>
      <c r="I1007" s="14" t="s">
        <v>91</v>
      </c>
      <c r="J1007" s="14" t="s">
        <v>1226</v>
      </c>
      <c r="K1007" s="15" t="n">
        <v>115.296</v>
      </c>
      <c r="L1007" s="0" t="n">
        <v>3</v>
      </c>
      <c r="M1007" s="16" t="n">
        <v>0.2</v>
      </c>
      <c r="N1007" s="17" t="n">
        <v>40.3536</v>
      </c>
      <c r="O1007" s="0" t="str">
        <f aca="false">TEXT(B1007,"YYYY-MM")</f>
        <v>2016-11</v>
      </c>
      <c r="P1007" s="18" t="n">
        <f aca="false">IFERROR(N1007/K1007,0)</f>
        <v>0.35</v>
      </c>
      <c r="Q1007" s="0" t="str">
        <f aca="false">IF(M1007=0,"No Discount",IF(M1007&lt;0.2,"Low (1-19%)",IF(M1007&lt;0.4,"Medium (20-39%)","High (40%+)")))</f>
        <v>Medium (20-39%)</v>
      </c>
      <c r="R1007" s="0" t="str">
        <f aca="false">INDEX('Lookup Tables'!$B$2:$B$5,MATCH(F1007,'Lookup Tables'!$A$2:$A$5,0))</f>
        <v>Manager C</v>
      </c>
    </row>
    <row r="1008" customFormat="false" ht="15" hidden="false" customHeight="false" outlineLevel="0" collapsed="false">
      <c r="A1008" s="0" t="s">
        <v>1370</v>
      </c>
      <c r="B1008" s="13" t="n">
        <v>42680</v>
      </c>
      <c r="C1008" s="13" t="n">
        <v>42683</v>
      </c>
      <c r="D1008" s="14" t="s">
        <v>137</v>
      </c>
      <c r="E1008" s="14" t="s">
        <v>53</v>
      </c>
      <c r="F1008" s="14" t="s">
        <v>63</v>
      </c>
      <c r="G1008" s="14" t="s">
        <v>189</v>
      </c>
      <c r="H1008" s="14" t="s">
        <v>65</v>
      </c>
      <c r="I1008" s="14" t="s">
        <v>129</v>
      </c>
      <c r="J1008" s="14" t="s">
        <v>271</v>
      </c>
      <c r="K1008" s="15" t="n">
        <v>7.08</v>
      </c>
      <c r="L1008" s="0" t="n">
        <v>3</v>
      </c>
      <c r="M1008" s="16" t="n">
        <v>0.2</v>
      </c>
      <c r="N1008" s="17" t="n">
        <v>2.478</v>
      </c>
      <c r="O1008" s="0" t="str">
        <f aca="false">TEXT(B1008,"YYYY-MM")</f>
        <v>2016-11</v>
      </c>
      <c r="P1008" s="18" t="n">
        <f aca="false">IFERROR(N1008/K1008,0)</f>
        <v>0.35</v>
      </c>
      <c r="Q1008" s="0" t="str">
        <f aca="false">IF(M1008=0,"No Discount",IF(M1008&lt;0.2,"Low (1-19%)",IF(M1008&lt;0.4,"Medium (20-39%)","High (40%+)")))</f>
        <v>Medium (20-39%)</v>
      </c>
      <c r="R1008" s="0" t="str">
        <f aca="false">INDEX('Lookup Tables'!$B$2:$B$5,MATCH(F1008,'Lookup Tables'!$A$2:$A$5,0))</f>
        <v>Manager D</v>
      </c>
    </row>
    <row r="1009" customFormat="false" ht="15" hidden="false" customHeight="false" outlineLevel="0" collapsed="false">
      <c r="A1009" s="0" t="s">
        <v>1370</v>
      </c>
      <c r="B1009" s="13" t="n">
        <v>42680</v>
      </c>
      <c r="C1009" s="13" t="n">
        <v>42683</v>
      </c>
      <c r="D1009" s="14" t="s">
        <v>137</v>
      </c>
      <c r="E1009" s="14" t="s">
        <v>53</v>
      </c>
      <c r="F1009" s="14" t="s">
        <v>63</v>
      </c>
      <c r="G1009" s="14" t="s">
        <v>189</v>
      </c>
      <c r="H1009" s="14" t="s">
        <v>65</v>
      </c>
      <c r="I1009" s="14" t="s">
        <v>83</v>
      </c>
      <c r="J1009" s="14" t="s">
        <v>1371</v>
      </c>
      <c r="K1009" s="15" t="n">
        <v>4.401</v>
      </c>
      <c r="L1009" s="0" t="n">
        <v>3</v>
      </c>
      <c r="M1009" s="16" t="n">
        <v>0.7</v>
      </c>
      <c r="N1009" s="17" t="n">
        <v>-3.5208</v>
      </c>
      <c r="O1009" s="0" t="str">
        <f aca="false">TEXT(B1009,"YYYY-MM")</f>
        <v>2016-11</v>
      </c>
      <c r="P1009" s="18" t="n">
        <f aca="false">IFERROR(N1009/K1009,0)</f>
        <v>-0.8</v>
      </c>
      <c r="Q1009" s="0" t="str">
        <f aca="false">IF(M1009=0,"No Discount",IF(M1009&lt;0.2,"Low (1-19%)",IF(M1009&lt;0.4,"Medium (20-39%)","High (40%+)")))</f>
        <v>High (40%+)</v>
      </c>
      <c r="R1009" s="0" t="str">
        <f aca="false">INDEX('Lookup Tables'!$B$2:$B$5,MATCH(F1009,'Lookup Tables'!$A$2:$A$5,0))</f>
        <v>Manager D</v>
      </c>
    </row>
    <row r="1010" customFormat="false" ht="15" hidden="false" customHeight="false" outlineLevel="0" collapsed="false">
      <c r="A1010" s="0" t="s">
        <v>1372</v>
      </c>
      <c r="B1010" s="13" t="n">
        <v>43460</v>
      </c>
      <c r="C1010" s="13" t="n">
        <v>43466</v>
      </c>
      <c r="D1010" s="14" t="s">
        <v>69</v>
      </c>
      <c r="E1010" s="14" t="s">
        <v>53</v>
      </c>
      <c r="F1010" s="14" t="s">
        <v>98</v>
      </c>
      <c r="G1010" s="14" t="s">
        <v>265</v>
      </c>
      <c r="H1010" s="14" t="s">
        <v>65</v>
      </c>
      <c r="I1010" s="14" t="s">
        <v>91</v>
      </c>
      <c r="J1010" s="14" t="s">
        <v>758</v>
      </c>
      <c r="K1010" s="15" t="n">
        <v>44.75</v>
      </c>
      <c r="L1010" s="0" t="n">
        <v>5</v>
      </c>
      <c r="M1010" s="16" t="n">
        <v>0</v>
      </c>
      <c r="N1010" s="17" t="n">
        <v>20.585</v>
      </c>
      <c r="O1010" s="0" t="str">
        <f aca="false">TEXT(B1010,"YYYY-MM")</f>
        <v>2018-12</v>
      </c>
      <c r="P1010" s="18" t="n">
        <f aca="false">IFERROR(N1010/K1010,0)</f>
        <v>0.46</v>
      </c>
      <c r="Q1010" s="0" t="str">
        <f aca="false">IF(M1010=0,"No Discount",IF(M1010&lt;0.2,"Low (1-19%)",IF(M1010&lt;0.4,"Medium (20-39%)","High (40%+)")))</f>
        <v>No Discount</v>
      </c>
      <c r="R1010" s="0" t="str">
        <f aca="false">INDEX('Lookup Tables'!$B$2:$B$5,MATCH(F1010,'Lookup Tables'!$A$2:$A$5,0))</f>
        <v>Manager A</v>
      </c>
    </row>
    <row r="1011" customFormat="false" ht="15" hidden="false" customHeight="false" outlineLevel="0" collapsed="false">
      <c r="A1011" s="0" t="s">
        <v>1373</v>
      </c>
      <c r="B1011" s="13" t="n">
        <v>43313</v>
      </c>
      <c r="C1011" s="13" t="n">
        <v>43315</v>
      </c>
      <c r="D1011" s="14" t="s">
        <v>137</v>
      </c>
      <c r="E1011" s="14" t="s">
        <v>53</v>
      </c>
      <c r="F1011" s="14" t="s">
        <v>98</v>
      </c>
      <c r="G1011" s="14" t="s">
        <v>146</v>
      </c>
      <c r="H1011" s="14" t="s">
        <v>80</v>
      </c>
      <c r="I1011" s="14" t="s">
        <v>81</v>
      </c>
      <c r="J1011" s="14" t="s">
        <v>351</v>
      </c>
      <c r="K1011" s="15" t="n">
        <v>95.984</v>
      </c>
      <c r="L1011" s="0" t="n">
        <v>2</v>
      </c>
      <c r="M1011" s="16" t="n">
        <v>0.2</v>
      </c>
      <c r="N1011" s="17" t="n">
        <v>5.999</v>
      </c>
      <c r="O1011" s="0" t="str">
        <f aca="false">TEXT(B1011,"YYYY-MM")</f>
        <v>2018-08</v>
      </c>
      <c r="P1011" s="18" t="n">
        <f aca="false">IFERROR(N1011/K1011,0)</f>
        <v>0.0625</v>
      </c>
      <c r="Q1011" s="0" t="str">
        <f aca="false">IF(M1011=0,"No Discount",IF(M1011&lt;0.2,"Low (1-19%)",IF(M1011&lt;0.4,"Medium (20-39%)","High (40%+)")))</f>
        <v>Medium (20-39%)</v>
      </c>
      <c r="R1011" s="0" t="str">
        <f aca="false">INDEX('Lookup Tables'!$B$2:$B$5,MATCH(F1011,'Lookup Tables'!$A$2:$A$5,0))</f>
        <v>Manager A</v>
      </c>
    </row>
    <row r="1012" customFormat="false" ht="15" hidden="false" customHeight="false" outlineLevel="0" collapsed="false">
      <c r="A1012" s="0" t="s">
        <v>1374</v>
      </c>
      <c r="B1012" s="13" t="n">
        <v>42332</v>
      </c>
      <c r="C1012" s="13" t="n">
        <v>42334</v>
      </c>
      <c r="D1012" s="14" t="s">
        <v>137</v>
      </c>
      <c r="E1012" s="14" t="s">
        <v>53</v>
      </c>
      <c r="F1012" s="14" t="s">
        <v>63</v>
      </c>
      <c r="G1012" s="14" t="s">
        <v>64</v>
      </c>
      <c r="H1012" s="14" t="s">
        <v>56</v>
      </c>
      <c r="I1012" s="14" t="s">
        <v>76</v>
      </c>
      <c r="J1012" s="14" t="s">
        <v>1375</v>
      </c>
      <c r="K1012" s="15" t="n">
        <v>151.72</v>
      </c>
      <c r="L1012" s="0" t="n">
        <v>4</v>
      </c>
      <c r="M1012" s="16" t="n">
        <v>0</v>
      </c>
      <c r="N1012" s="17" t="n">
        <v>27.3096</v>
      </c>
      <c r="O1012" s="0" t="str">
        <f aca="false">TEXT(B1012,"YYYY-MM")</f>
        <v>2015-11</v>
      </c>
      <c r="P1012" s="18" t="n">
        <f aca="false">IFERROR(N1012/K1012,0)</f>
        <v>0.18</v>
      </c>
      <c r="Q1012" s="0" t="str">
        <f aca="false">IF(M1012=0,"No Discount",IF(M1012&lt;0.2,"Low (1-19%)",IF(M1012&lt;0.4,"Medium (20-39%)","High (40%+)")))</f>
        <v>No Discount</v>
      </c>
      <c r="R1012" s="0" t="str">
        <f aca="false">INDEX('Lookup Tables'!$B$2:$B$5,MATCH(F1012,'Lookup Tables'!$A$2:$A$5,0))</f>
        <v>Manager D</v>
      </c>
    </row>
    <row r="1013" customFormat="false" ht="15" hidden="false" customHeight="false" outlineLevel="0" collapsed="false">
      <c r="A1013" s="0" t="s">
        <v>1376</v>
      </c>
      <c r="B1013" s="13" t="n">
        <v>43268</v>
      </c>
      <c r="C1013" s="13" t="n">
        <v>43272</v>
      </c>
      <c r="D1013" s="14" t="s">
        <v>52</v>
      </c>
      <c r="E1013" s="14" t="s">
        <v>53</v>
      </c>
      <c r="F1013" s="14" t="s">
        <v>63</v>
      </c>
      <c r="G1013" s="14" t="s">
        <v>94</v>
      </c>
      <c r="H1013" s="14" t="s">
        <v>56</v>
      </c>
      <c r="I1013" s="14" t="s">
        <v>76</v>
      </c>
      <c r="J1013" s="14" t="s">
        <v>128</v>
      </c>
      <c r="K1013" s="15" t="n">
        <v>155.25</v>
      </c>
      <c r="L1013" s="0" t="n">
        <v>3</v>
      </c>
      <c r="M1013" s="16" t="n">
        <v>0</v>
      </c>
      <c r="N1013" s="17" t="n">
        <v>46.575</v>
      </c>
      <c r="O1013" s="0" t="str">
        <f aca="false">TEXT(B1013,"YYYY-MM")</f>
        <v>2018-06</v>
      </c>
      <c r="P1013" s="18" t="n">
        <f aca="false">IFERROR(N1013/K1013,0)</f>
        <v>0.3</v>
      </c>
      <c r="Q1013" s="0" t="str">
        <f aca="false">IF(M1013=0,"No Discount",IF(M1013&lt;0.2,"Low (1-19%)",IF(M1013&lt;0.4,"Medium (20-39%)","High (40%+)")))</f>
        <v>No Discount</v>
      </c>
      <c r="R1013" s="0" t="str">
        <f aca="false">INDEX('Lookup Tables'!$B$2:$B$5,MATCH(F1013,'Lookup Tables'!$A$2:$A$5,0))</f>
        <v>Manager D</v>
      </c>
    </row>
    <row r="1014" customFormat="false" ht="15" hidden="false" customHeight="false" outlineLevel="0" collapsed="false">
      <c r="A1014" s="0" t="s">
        <v>1376</v>
      </c>
      <c r="B1014" s="13" t="n">
        <v>43268</v>
      </c>
      <c r="C1014" s="13" t="n">
        <v>43272</v>
      </c>
      <c r="D1014" s="14" t="s">
        <v>52</v>
      </c>
      <c r="E1014" s="14" t="s">
        <v>53</v>
      </c>
      <c r="F1014" s="14" t="s">
        <v>63</v>
      </c>
      <c r="G1014" s="14" t="s">
        <v>94</v>
      </c>
      <c r="H1014" s="14" t="s">
        <v>65</v>
      </c>
      <c r="I1014" s="14" t="s">
        <v>73</v>
      </c>
      <c r="J1014" s="14" t="s">
        <v>1377</v>
      </c>
      <c r="K1014" s="15" t="n">
        <v>14.03</v>
      </c>
      <c r="L1014" s="0" t="n">
        <v>1</v>
      </c>
      <c r="M1014" s="16" t="n">
        <v>0</v>
      </c>
      <c r="N1014" s="17" t="n">
        <v>4.0687</v>
      </c>
      <c r="O1014" s="0" t="str">
        <f aca="false">TEXT(B1014,"YYYY-MM")</f>
        <v>2018-06</v>
      </c>
      <c r="P1014" s="18" t="n">
        <f aca="false">IFERROR(N1014/K1014,0)</f>
        <v>0.29</v>
      </c>
      <c r="Q1014" s="0" t="str">
        <f aca="false">IF(M1014=0,"No Discount",IF(M1014&lt;0.2,"Low (1-19%)",IF(M1014&lt;0.4,"Medium (20-39%)","High (40%+)")))</f>
        <v>No Discount</v>
      </c>
      <c r="R1014" s="0" t="str">
        <f aca="false">INDEX('Lookup Tables'!$B$2:$B$5,MATCH(F1014,'Lookup Tables'!$A$2:$A$5,0))</f>
        <v>Manager D</v>
      </c>
    </row>
    <row r="1015" customFormat="false" ht="15" hidden="false" customHeight="false" outlineLevel="0" collapsed="false">
      <c r="A1015" s="0" t="s">
        <v>1378</v>
      </c>
      <c r="B1015" s="13" t="n">
        <v>42725</v>
      </c>
      <c r="C1015" s="13" t="n">
        <v>42728</v>
      </c>
      <c r="D1015" s="14" t="s">
        <v>52</v>
      </c>
      <c r="E1015" s="14" t="s">
        <v>53</v>
      </c>
      <c r="F1015" s="14" t="s">
        <v>63</v>
      </c>
      <c r="G1015" s="14" t="s">
        <v>94</v>
      </c>
      <c r="H1015" s="14" t="s">
        <v>56</v>
      </c>
      <c r="I1015" s="14" t="s">
        <v>71</v>
      </c>
      <c r="J1015" s="14" t="s">
        <v>429</v>
      </c>
      <c r="K1015" s="15" t="n">
        <v>1618.37</v>
      </c>
      <c r="L1015" s="0" t="n">
        <v>13</v>
      </c>
      <c r="M1015" s="16" t="n">
        <v>0</v>
      </c>
      <c r="N1015" s="17" t="n">
        <v>356.0414</v>
      </c>
      <c r="O1015" s="0" t="str">
        <f aca="false">TEXT(B1015,"YYYY-MM")</f>
        <v>2016-12</v>
      </c>
      <c r="P1015" s="18" t="n">
        <f aca="false">IFERROR(N1015/K1015,0)</f>
        <v>0.22</v>
      </c>
      <c r="Q1015" s="0" t="str">
        <f aca="false">IF(M1015=0,"No Discount",IF(M1015&lt;0.2,"Low (1-19%)",IF(M1015&lt;0.4,"Medium (20-39%)","High (40%+)")))</f>
        <v>No Discount</v>
      </c>
      <c r="R1015" s="0" t="str">
        <f aca="false">INDEX('Lookup Tables'!$B$2:$B$5,MATCH(F1015,'Lookup Tables'!$A$2:$A$5,0))</f>
        <v>Manager D</v>
      </c>
    </row>
    <row r="1016" customFormat="false" ht="15" hidden="false" customHeight="false" outlineLevel="0" collapsed="false">
      <c r="A1016" s="0" t="s">
        <v>1378</v>
      </c>
      <c r="B1016" s="13" t="n">
        <v>42725</v>
      </c>
      <c r="C1016" s="13" t="n">
        <v>42728</v>
      </c>
      <c r="D1016" s="14" t="s">
        <v>52</v>
      </c>
      <c r="E1016" s="14" t="s">
        <v>53</v>
      </c>
      <c r="F1016" s="14" t="s">
        <v>63</v>
      </c>
      <c r="G1016" s="14" t="s">
        <v>94</v>
      </c>
      <c r="H1016" s="14" t="s">
        <v>80</v>
      </c>
      <c r="I1016" s="14" t="s">
        <v>123</v>
      </c>
      <c r="J1016" s="14" t="s">
        <v>1379</v>
      </c>
      <c r="K1016" s="15" t="n">
        <v>99.6</v>
      </c>
      <c r="L1016" s="0" t="n">
        <v>1</v>
      </c>
      <c r="M1016" s="16" t="n">
        <v>0</v>
      </c>
      <c r="N1016" s="17" t="n">
        <v>36.852</v>
      </c>
      <c r="O1016" s="0" t="str">
        <f aca="false">TEXT(B1016,"YYYY-MM")</f>
        <v>2016-12</v>
      </c>
      <c r="P1016" s="18" t="n">
        <f aca="false">IFERROR(N1016/K1016,0)</f>
        <v>0.37</v>
      </c>
      <c r="Q1016" s="0" t="str">
        <f aca="false">IF(M1016=0,"No Discount",IF(M1016&lt;0.2,"Low (1-19%)",IF(M1016&lt;0.4,"Medium (20-39%)","High (40%+)")))</f>
        <v>No Discount</v>
      </c>
      <c r="R1016" s="0" t="str">
        <f aca="false">INDEX('Lookup Tables'!$B$2:$B$5,MATCH(F1016,'Lookup Tables'!$A$2:$A$5,0))</f>
        <v>Manager D</v>
      </c>
    </row>
    <row r="1017" customFormat="false" ht="15" hidden="false" customHeight="false" outlineLevel="0" collapsed="false">
      <c r="A1017" s="0" t="s">
        <v>1380</v>
      </c>
      <c r="B1017" s="13" t="n">
        <v>42630</v>
      </c>
      <c r="C1017" s="13" t="n">
        <v>42632</v>
      </c>
      <c r="D1017" s="14" t="s">
        <v>52</v>
      </c>
      <c r="E1017" s="14" t="s">
        <v>97</v>
      </c>
      <c r="F1017" s="14" t="s">
        <v>63</v>
      </c>
      <c r="G1017" s="14" t="s">
        <v>64</v>
      </c>
      <c r="H1017" s="14" t="s">
        <v>65</v>
      </c>
      <c r="I1017" s="14" t="s">
        <v>91</v>
      </c>
      <c r="J1017" s="14" t="s">
        <v>504</v>
      </c>
      <c r="K1017" s="15" t="n">
        <v>32.4</v>
      </c>
      <c r="L1017" s="0" t="n">
        <v>5</v>
      </c>
      <c r="M1017" s="16" t="n">
        <v>0</v>
      </c>
      <c r="N1017" s="17" t="n">
        <v>15.552</v>
      </c>
      <c r="O1017" s="0" t="str">
        <f aca="false">TEXT(B1017,"YYYY-MM")</f>
        <v>2016-09</v>
      </c>
      <c r="P1017" s="18" t="n">
        <f aca="false">IFERROR(N1017/K1017,0)</f>
        <v>0.48</v>
      </c>
      <c r="Q1017" s="0" t="str">
        <f aca="false">IF(M1017=0,"No Discount",IF(M1017&lt;0.2,"Low (1-19%)",IF(M1017&lt;0.4,"Medium (20-39%)","High (40%+)")))</f>
        <v>No Discount</v>
      </c>
      <c r="R1017" s="0" t="str">
        <f aca="false">INDEX('Lookup Tables'!$B$2:$B$5,MATCH(F1017,'Lookup Tables'!$A$2:$A$5,0))</f>
        <v>Manager D</v>
      </c>
    </row>
    <row r="1018" customFormat="false" ht="15" hidden="false" customHeight="false" outlineLevel="0" collapsed="false">
      <c r="A1018" s="0" t="s">
        <v>1381</v>
      </c>
      <c r="B1018" s="13" t="n">
        <v>42557</v>
      </c>
      <c r="C1018" s="13" t="n">
        <v>42561</v>
      </c>
      <c r="D1018" s="14" t="s">
        <v>69</v>
      </c>
      <c r="E1018" s="14" t="s">
        <v>62</v>
      </c>
      <c r="F1018" s="14" t="s">
        <v>117</v>
      </c>
      <c r="G1018" s="14" t="s">
        <v>170</v>
      </c>
      <c r="H1018" s="14" t="s">
        <v>56</v>
      </c>
      <c r="I1018" s="14" t="s">
        <v>76</v>
      </c>
      <c r="J1018" s="14" t="s">
        <v>1382</v>
      </c>
      <c r="K1018" s="15" t="n">
        <v>13.96</v>
      </c>
      <c r="L1018" s="0" t="n">
        <v>2</v>
      </c>
      <c r="M1018" s="16" t="n">
        <v>0</v>
      </c>
      <c r="N1018" s="17" t="n">
        <v>6.7008</v>
      </c>
      <c r="O1018" s="0" t="str">
        <f aca="false">TEXT(B1018,"YYYY-MM")</f>
        <v>2016-07</v>
      </c>
      <c r="P1018" s="18" t="n">
        <f aca="false">IFERROR(N1018/K1018,0)</f>
        <v>0.48</v>
      </c>
      <c r="Q1018" s="0" t="str">
        <f aca="false">IF(M1018=0,"No Discount",IF(M1018&lt;0.2,"Low (1-19%)",IF(M1018&lt;0.4,"Medium (20-39%)","High (40%+)")))</f>
        <v>No Discount</v>
      </c>
      <c r="R1018" s="0" t="str">
        <f aca="false">INDEX('Lookup Tables'!$B$2:$B$5,MATCH(F1018,'Lookup Tables'!$A$2:$A$5,0))</f>
        <v>Manager B</v>
      </c>
    </row>
    <row r="1019" customFormat="false" ht="15" hidden="false" customHeight="false" outlineLevel="0" collapsed="false">
      <c r="A1019" s="0" t="s">
        <v>1381</v>
      </c>
      <c r="B1019" s="13" t="n">
        <v>42557</v>
      </c>
      <c r="C1019" s="13" t="n">
        <v>42561</v>
      </c>
      <c r="D1019" s="14" t="s">
        <v>69</v>
      </c>
      <c r="E1019" s="14" t="s">
        <v>62</v>
      </c>
      <c r="F1019" s="14" t="s">
        <v>117</v>
      </c>
      <c r="G1019" s="14" t="s">
        <v>170</v>
      </c>
      <c r="H1019" s="14" t="s">
        <v>56</v>
      </c>
      <c r="I1019" s="14" t="s">
        <v>76</v>
      </c>
      <c r="J1019" s="14" t="s">
        <v>1214</v>
      </c>
      <c r="K1019" s="15" t="n">
        <v>155.82</v>
      </c>
      <c r="L1019" s="0" t="n">
        <v>3</v>
      </c>
      <c r="M1019" s="16" t="n">
        <v>0</v>
      </c>
      <c r="N1019" s="17" t="n">
        <v>63.8862</v>
      </c>
      <c r="O1019" s="0" t="str">
        <f aca="false">TEXT(B1019,"YYYY-MM")</f>
        <v>2016-07</v>
      </c>
      <c r="P1019" s="18" t="n">
        <f aca="false">IFERROR(N1019/K1019,0)</f>
        <v>0.41</v>
      </c>
      <c r="Q1019" s="0" t="str">
        <f aca="false">IF(M1019=0,"No Discount",IF(M1019&lt;0.2,"Low (1-19%)",IF(M1019&lt;0.4,"Medium (20-39%)","High (40%+)")))</f>
        <v>No Discount</v>
      </c>
      <c r="R1019" s="0" t="str">
        <f aca="false">INDEX('Lookup Tables'!$B$2:$B$5,MATCH(F1019,'Lookup Tables'!$A$2:$A$5,0))</f>
        <v>Manager B</v>
      </c>
    </row>
    <row r="1020" customFormat="false" ht="15" hidden="false" customHeight="false" outlineLevel="0" collapsed="false">
      <c r="A1020" s="0" t="s">
        <v>1381</v>
      </c>
      <c r="B1020" s="13" t="n">
        <v>42557</v>
      </c>
      <c r="C1020" s="13" t="n">
        <v>42561</v>
      </c>
      <c r="D1020" s="14" t="s">
        <v>69</v>
      </c>
      <c r="E1020" s="14" t="s">
        <v>62</v>
      </c>
      <c r="F1020" s="14" t="s">
        <v>117</v>
      </c>
      <c r="G1020" s="14" t="s">
        <v>170</v>
      </c>
      <c r="H1020" s="14" t="s">
        <v>80</v>
      </c>
      <c r="I1020" s="14" t="s">
        <v>81</v>
      </c>
      <c r="J1020" s="14" t="s">
        <v>1383</v>
      </c>
      <c r="K1020" s="15" t="n">
        <v>124.95</v>
      </c>
      <c r="L1020" s="0" t="n">
        <v>5</v>
      </c>
      <c r="M1020" s="16" t="n">
        <v>0</v>
      </c>
      <c r="N1020" s="17" t="n">
        <v>2.499</v>
      </c>
      <c r="O1020" s="0" t="str">
        <f aca="false">TEXT(B1020,"YYYY-MM")</f>
        <v>2016-07</v>
      </c>
      <c r="P1020" s="18" t="n">
        <f aca="false">IFERROR(N1020/K1020,0)</f>
        <v>0.02</v>
      </c>
      <c r="Q1020" s="0" t="str">
        <f aca="false">IF(M1020=0,"No Discount",IF(M1020&lt;0.2,"Low (1-19%)",IF(M1020&lt;0.4,"Medium (20-39%)","High (40%+)")))</f>
        <v>No Discount</v>
      </c>
      <c r="R1020" s="0" t="str">
        <f aca="false">INDEX('Lookup Tables'!$B$2:$B$5,MATCH(F1020,'Lookup Tables'!$A$2:$A$5,0))</f>
        <v>Manager B</v>
      </c>
    </row>
    <row r="1021" customFormat="false" ht="15" hidden="false" customHeight="false" outlineLevel="0" collapsed="false">
      <c r="A1021" s="0" t="s">
        <v>1381</v>
      </c>
      <c r="B1021" s="13" t="n">
        <v>42557</v>
      </c>
      <c r="C1021" s="13" t="n">
        <v>42561</v>
      </c>
      <c r="D1021" s="14" t="s">
        <v>69</v>
      </c>
      <c r="E1021" s="14" t="s">
        <v>62</v>
      </c>
      <c r="F1021" s="14" t="s">
        <v>117</v>
      </c>
      <c r="G1021" s="14" t="s">
        <v>170</v>
      </c>
      <c r="H1021" s="14" t="s">
        <v>65</v>
      </c>
      <c r="I1021" s="14" t="s">
        <v>73</v>
      </c>
      <c r="J1021" s="14" t="s">
        <v>1384</v>
      </c>
      <c r="K1021" s="15" t="n">
        <v>601.65</v>
      </c>
      <c r="L1021" s="0" t="n">
        <v>5</v>
      </c>
      <c r="M1021" s="16" t="n">
        <v>0</v>
      </c>
      <c r="N1021" s="17" t="n">
        <v>156.429</v>
      </c>
      <c r="O1021" s="0" t="str">
        <f aca="false">TEXT(B1021,"YYYY-MM")</f>
        <v>2016-07</v>
      </c>
      <c r="P1021" s="18" t="n">
        <f aca="false">IFERROR(N1021/K1021,0)</f>
        <v>0.26</v>
      </c>
      <c r="Q1021" s="0" t="str">
        <f aca="false">IF(M1021=0,"No Discount",IF(M1021&lt;0.2,"Low (1-19%)",IF(M1021&lt;0.4,"Medium (20-39%)","High (40%+)")))</f>
        <v>No Discount</v>
      </c>
      <c r="R1021" s="0" t="str">
        <f aca="false">INDEX('Lookup Tables'!$B$2:$B$5,MATCH(F1021,'Lookup Tables'!$A$2:$A$5,0))</f>
        <v>Manager B</v>
      </c>
    </row>
    <row r="1022" customFormat="false" ht="15" hidden="false" customHeight="false" outlineLevel="0" collapsed="false">
      <c r="A1022" s="0" t="s">
        <v>1385</v>
      </c>
      <c r="B1022" s="13" t="n">
        <v>42487</v>
      </c>
      <c r="C1022" s="13" t="n">
        <v>42493</v>
      </c>
      <c r="D1022" s="14" t="s">
        <v>69</v>
      </c>
      <c r="E1022" s="14" t="s">
        <v>53</v>
      </c>
      <c r="F1022" s="14" t="s">
        <v>117</v>
      </c>
      <c r="G1022" s="14" t="s">
        <v>1386</v>
      </c>
      <c r="H1022" s="14" t="s">
        <v>65</v>
      </c>
      <c r="I1022" s="14" t="s">
        <v>78</v>
      </c>
      <c r="J1022" s="14" t="s">
        <v>1387</v>
      </c>
      <c r="K1022" s="15" t="n">
        <v>22.74</v>
      </c>
      <c r="L1022" s="0" t="n">
        <v>3</v>
      </c>
      <c r="M1022" s="16" t="n">
        <v>0</v>
      </c>
      <c r="N1022" s="17" t="n">
        <v>8.8686</v>
      </c>
      <c r="O1022" s="0" t="str">
        <f aca="false">TEXT(B1022,"YYYY-MM")</f>
        <v>2016-04</v>
      </c>
      <c r="P1022" s="18" t="n">
        <f aca="false">IFERROR(N1022/K1022,0)</f>
        <v>0.39</v>
      </c>
      <c r="Q1022" s="0" t="str">
        <f aca="false">IF(M1022=0,"No Discount",IF(M1022&lt;0.2,"Low (1-19%)",IF(M1022&lt;0.4,"Medium (20-39%)","High (40%+)")))</f>
        <v>No Discount</v>
      </c>
      <c r="R1022" s="0" t="str">
        <f aca="false">INDEX('Lookup Tables'!$B$2:$B$5,MATCH(F1022,'Lookup Tables'!$A$2:$A$5,0))</f>
        <v>Manager B</v>
      </c>
    </row>
    <row r="1023" customFormat="false" ht="15" hidden="false" customHeight="false" outlineLevel="0" collapsed="false">
      <c r="A1023" s="0" t="s">
        <v>1385</v>
      </c>
      <c r="B1023" s="13" t="n">
        <v>42487</v>
      </c>
      <c r="C1023" s="13" t="n">
        <v>42493</v>
      </c>
      <c r="D1023" s="14" t="s">
        <v>69</v>
      </c>
      <c r="E1023" s="14" t="s">
        <v>53</v>
      </c>
      <c r="F1023" s="14" t="s">
        <v>117</v>
      </c>
      <c r="G1023" s="14" t="s">
        <v>1386</v>
      </c>
      <c r="H1023" s="14" t="s">
        <v>56</v>
      </c>
      <c r="I1023" s="14" t="s">
        <v>59</v>
      </c>
      <c r="J1023" s="14" t="s">
        <v>1388</v>
      </c>
      <c r="K1023" s="15" t="n">
        <v>1267.53</v>
      </c>
      <c r="L1023" s="0" t="n">
        <v>3</v>
      </c>
      <c r="M1023" s="16" t="n">
        <v>0</v>
      </c>
      <c r="N1023" s="17" t="n">
        <v>316.8825</v>
      </c>
      <c r="O1023" s="0" t="str">
        <f aca="false">TEXT(B1023,"YYYY-MM")</f>
        <v>2016-04</v>
      </c>
      <c r="P1023" s="18" t="n">
        <f aca="false">IFERROR(N1023/K1023,0)</f>
        <v>0.25</v>
      </c>
      <c r="Q1023" s="0" t="str">
        <f aca="false">IF(M1023=0,"No Discount",IF(M1023&lt;0.2,"Low (1-19%)",IF(M1023&lt;0.4,"Medium (20-39%)","High (40%+)")))</f>
        <v>No Discount</v>
      </c>
      <c r="R1023" s="0" t="str">
        <f aca="false">INDEX('Lookup Tables'!$B$2:$B$5,MATCH(F1023,'Lookup Tables'!$A$2:$A$5,0))</f>
        <v>Manager B</v>
      </c>
    </row>
    <row r="1024" customFormat="false" ht="15" hidden="false" customHeight="false" outlineLevel="0" collapsed="false">
      <c r="A1024" s="0" t="s">
        <v>1385</v>
      </c>
      <c r="B1024" s="13" t="n">
        <v>42487</v>
      </c>
      <c r="C1024" s="13" t="n">
        <v>42493</v>
      </c>
      <c r="D1024" s="14" t="s">
        <v>69</v>
      </c>
      <c r="E1024" s="14" t="s">
        <v>53</v>
      </c>
      <c r="F1024" s="14" t="s">
        <v>117</v>
      </c>
      <c r="G1024" s="14" t="s">
        <v>1386</v>
      </c>
      <c r="H1024" s="14" t="s">
        <v>80</v>
      </c>
      <c r="I1024" s="14" t="s">
        <v>345</v>
      </c>
      <c r="J1024" s="14" t="s">
        <v>1389</v>
      </c>
      <c r="K1024" s="15" t="n">
        <v>1379.92</v>
      </c>
      <c r="L1024" s="0" t="n">
        <v>8</v>
      </c>
      <c r="M1024" s="16" t="n">
        <v>0</v>
      </c>
      <c r="N1024" s="17" t="n">
        <v>648.5624</v>
      </c>
      <c r="O1024" s="0" t="str">
        <f aca="false">TEXT(B1024,"YYYY-MM")</f>
        <v>2016-04</v>
      </c>
      <c r="P1024" s="18" t="n">
        <f aca="false">IFERROR(N1024/K1024,0)</f>
        <v>0.47</v>
      </c>
      <c r="Q1024" s="0" t="str">
        <f aca="false">IF(M1024=0,"No Discount",IF(M1024&lt;0.2,"Low (1-19%)",IF(M1024&lt;0.4,"Medium (20-39%)","High (40%+)")))</f>
        <v>No Discount</v>
      </c>
      <c r="R1024" s="0" t="str">
        <f aca="false">INDEX('Lookup Tables'!$B$2:$B$5,MATCH(F1024,'Lookup Tables'!$A$2:$A$5,0))</f>
        <v>Manager B</v>
      </c>
    </row>
    <row r="1025" customFormat="false" ht="15" hidden="false" customHeight="false" outlineLevel="0" collapsed="false">
      <c r="A1025" s="0" t="s">
        <v>1390</v>
      </c>
      <c r="B1025" s="13" t="n">
        <v>42537</v>
      </c>
      <c r="C1025" s="13" t="n">
        <v>42541</v>
      </c>
      <c r="D1025" s="14" t="s">
        <v>69</v>
      </c>
      <c r="E1025" s="14" t="s">
        <v>53</v>
      </c>
      <c r="F1025" s="14" t="s">
        <v>117</v>
      </c>
      <c r="G1025" s="14" t="s">
        <v>118</v>
      </c>
      <c r="H1025" s="14" t="s">
        <v>65</v>
      </c>
      <c r="I1025" s="14" t="s">
        <v>129</v>
      </c>
      <c r="J1025" s="14" t="s">
        <v>1391</v>
      </c>
      <c r="K1025" s="15" t="n">
        <v>6.208</v>
      </c>
      <c r="L1025" s="0" t="n">
        <v>2</v>
      </c>
      <c r="M1025" s="16" t="n">
        <v>0.2</v>
      </c>
      <c r="N1025" s="17" t="n">
        <v>2.1728</v>
      </c>
      <c r="O1025" s="0" t="str">
        <f aca="false">TEXT(B1025,"YYYY-MM")</f>
        <v>2016-06</v>
      </c>
      <c r="P1025" s="18" t="n">
        <f aca="false">IFERROR(N1025/K1025,0)</f>
        <v>0.35</v>
      </c>
      <c r="Q1025" s="0" t="str">
        <f aca="false">IF(M1025=0,"No Discount",IF(M1025&lt;0.2,"Low (1-19%)",IF(M1025&lt;0.4,"Medium (20-39%)","High (40%+)")))</f>
        <v>Medium (20-39%)</v>
      </c>
      <c r="R1025" s="0" t="str">
        <f aca="false">INDEX('Lookup Tables'!$B$2:$B$5,MATCH(F1025,'Lookup Tables'!$A$2:$A$5,0))</f>
        <v>Manager B</v>
      </c>
    </row>
    <row r="1026" customFormat="false" ht="15" hidden="false" customHeight="false" outlineLevel="0" collapsed="false">
      <c r="A1026" s="0" t="s">
        <v>1392</v>
      </c>
      <c r="B1026" s="13" t="n">
        <v>43451</v>
      </c>
      <c r="C1026" s="13" t="n">
        <v>43454</v>
      </c>
      <c r="D1026" s="14" t="s">
        <v>137</v>
      </c>
      <c r="E1026" s="14" t="s">
        <v>97</v>
      </c>
      <c r="F1026" s="14" t="s">
        <v>63</v>
      </c>
      <c r="G1026" s="14" t="s">
        <v>64</v>
      </c>
      <c r="H1026" s="14" t="s">
        <v>65</v>
      </c>
      <c r="I1026" s="14" t="s">
        <v>83</v>
      </c>
      <c r="J1026" s="14" t="s">
        <v>1393</v>
      </c>
      <c r="K1026" s="15" t="n">
        <v>11.808</v>
      </c>
      <c r="L1026" s="0" t="n">
        <v>2</v>
      </c>
      <c r="M1026" s="16" t="n">
        <v>0.2</v>
      </c>
      <c r="N1026" s="17" t="n">
        <v>4.2804</v>
      </c>
      <c r="O1026" s="0" t="str">
        <f aca="false">TEXT(B1026,"YYYY-MM")</f>
        <v>2018-12</v>
      </c>
      <c r="P1026" s="18" t="n">
        <f aca="false">IFERROR(N1026/K1026,0)</f>
        <v>0.3625</v>
      </c>
      <c r="Q1026" s="0" t="str">
        <f aca="false">IF(M1026=0,"No Discount",IF(M1026&lt;0.2,"Low (1-19%)",IF(M1026&lt;0.4,"Medium (20-39%)","High (40%+)")))</f>
        <v>Medium (20-39%)</v>
      </c>
      <c r="R1026" s="0" t="str">
        <f aca="false">INDEX('Lookup Tables'!$B$2:$B$5,MATCH(F1026,'Lookup Tables'!$A$2:$A$5,0))</f>
        <v>Manager D</v>
      </c>
    </row>
    <row r="1027" customFormat="false" ht="15" hidden="false" customHeight="false" outlineLevel="0" collapsed="false">
      <c r="A1027" s="0" t="s">
        <v>1394</v>
      </c>
      <c r="B1027" s="13" t="n">
        <v>42746</v>
      </c>
      <c r="C1027" s="13" t="n">
        <v>42748</v>
      </c>
      <c r="D1027" s="14" t="s">
        <v>52</v>
      </c>
      <c r="E1027" s="14" t="s">
        <v>97</v>
      </c>
      <c r="F1027" s="14" t="s">
        <v>117</v>
      </c>
      <c r="G1027" s="14" t="s">
        <v>269</v>
      </c>
      <c r="H1027" s="14" t="s">
        <v>65</v>
      </c>
      <c r="I1027" s="14" t="s">
        <v>91</v>
      </c>
      <c r="J1027" s="14" t="s">
        <v>1395</v>
      </c>
      <c r="K1027" s="15" t="n">
        <v>15.552</v>
      </c>
      <c r="L1027" s="0" t="n">
        <v>3</v>
      </c>
      <c r="M1027" s="16" t="n">
        <v>0.2</v>
      </c>
      <c r="N1027" s="17" t="n">
        <v>5.4432</v>
      </c>
      <c r="O1027" s="0" t="str">
        <f aca="false">TEXT(B1027,"YYYY-MM")</f>
        <v>2017-01</v>
      </c>
      <c r="P1027" s="18" t="n">
        <f aca="false">IFERROR(N1027/K1027,0)</f>
        <v>0.35</v>
      </c>
      <c r="Q1027" s="0" t="str">
        <f aca="false">IF(M1027=0,"No Discount",IF(M1027&lt;0.2,"Low (1-19%)",IF(M1027&lt;0.4,"Medium (20-39%)","High (40%+)")))</f>
        <v>Medium (20-39%)</v>
      </c>
      <c r="R1027" s="0" t="str">
        <f aca="false">INDEX('Lookup Tables'!$B$2:$B$5,MATCH(F1027,'Lookup Tables'!$A$2:$A$5,0))</f>
        <v>Manager B</v>
      </c>
    </row>
    <row r="1028" customFormat="false" ht="15" hidden="false" customHeight="false" outlineLevel="0" collapsed="false">
      <c r="A1028" s="0" t="s">
        <v>1394</v>
      </c>
      <c r="B1028" s="13" t="n">
        <v>42746</v>
      </c>
      <c r="C1028" s="13" t="n">
        <v>42748</v>
      </c>
      <c r="D1028" s="14" t="s">
        <v>52</v>
      </c>
      <c r="E1028" s="14" t="s">
        <v>97</v>
      </c>
      <c r="F1028" s="14" t="s">
        <v>117</v>
      </c>
      <c r="G1028" s="14" t="s">
        <v>269</v>
      </c>
      <c r="H1028" s="14" t="s">
        <v>65</v>
      </c>
      <c r="I1028" s="14" t="s">
        <v>91</v>
      </c>
      <c r="J1028" s="14" t="s">
        <v>1396</v>
      </c>
      <c r="K1028" s="15" t="n">
        <v>63.312</v>
      </c>
      <c r="L1028" s="0" t="n">
        <v>3</v>
      </c>
      <c r="M1028" s="16" t="n">
        <v>0.2</v>
      </c>
      <c r="N1028" s="17" t="n">
        <v>20.5764</v>
      </c>
      <c r="O1028" s="0" t="str">
        <f aca="false">TEXT(B1028,"YYYY-MM")</f>
        <v>2017-01</v>
      </c>
      <c r="P1028" s="18" t="n">
        <f aca="false">IFERROR(N1028/K1028,0)</f>
        <v>0.325</v>
      </c>
      <c r="Q1028" s="0" t="str">
        <f aca="false">IF(M1028=0,"No Discount",IF(M1028&lt;0.2,"Low (1-19%)",IF(M1028&lt;0.4,"Medium (20-39%)","High (40%+)")))</f>
        <v>Medium (20-39%)</v>
      </c>
      <c r="R1028" s="0" t="str">
        <f aca="false">INDEX('Lookup Tables'!$B$2:$B$5,MATCH(F1028,'Lookup Tables'!$A$2:$A$5,0))</f>
        <v>Manager B</v>
      </c>
    </row>
    <row r="1029" customFormat="false" ht="15" hidden="false" customHeight="false" outlineLevel="0" collapsed="false">
      <c r="A1029" s="0" t="s">
        <v>1394</v>
      </c>
      <c r="B1029" s="13" t="n">
        <v>42746</v>
      </c>
      <c r="C1029" s="13" t="n">
        <v>42748</v>
      </c>
      <c r="D1029" s="14" t="s">
        <v>52</v>
      </c>
      <c r="E1029" s="14" t="s">
        <v>97</v>
      </c>
      <c r="F1029" s="14" t="s">
        <v>117</v>
      </c>
      <c r="G1029" s="14" t="s">
        <v>269</v>
      </c>
      <c r="H1029" s="14" t="s">
        <v>80</v>
      </c>
      <c r="I1029" s="14" t="s">
        <v>81</v>
      </c>
      <c r="J1029" s="14" t="s">
        <v>1397</v>
      </c>
      <c r="K1029" s="15" t="n">
        <v>15.588</v>
      </c>
      <c r="L1029" s="0" t="n">
        <v>2</v>
      </c>
      <c r="M1029" s="16" t="n">
        <v>0.4</v>
      </c>
      <c r="N1029" s="17" t="n">
        <v>-9.8724</v>
      </c>
      <c r="O1029" s="0" t="str">
        <f aca="false">TEXT(B1029,"YYYY-MM")</f>
        <v>2017-01</v>
      </c>
      <c r="P1029" s="18" t="n">
        <f aca="false">IFERROR(N1029/K1029,0)</f>
        <v>-0.633333333333333</v>
      </c>
      <c r="Q1029" s="0" t="str">
        <f aca="false">IF(M1029=0,"No Discount",IF(M1029&lt;0.2,"Low (1-19%)",IF(M1029&lt;0.4,"Medium (20-39%)","High (40%+)")))</f>
        <v>High (40%+)</v>
      </c>
      <c r="R1029" s="0" t="str">
        <f aca="false">INDEX('Lookup Tables'!$B$2:$B$5,MATCH(F1029,'Lookup Tables'!$A$2:$A$5,0))</f>
        <v>Manager B</v>
      </c>
    </row>
    <row r="1030" customFormat="false" ht="15" hidden="false" customHeight="false" outlineLevel="0" collapsed="false">
      <c r="A1030" s="0" t="s">
        <v>1398</v>
      </c>
      <c r="B1030" s="13" t="n">
        <v>42196</v>
      </c>
      <c r="C1030" s="13" t="n">
        <v>42200</v>
      </c>
      <c r="D1030" s="14" t="s">
        <v>69</v>
      </c>
      <c r="E1030" s="14" t="s">
        <v>62</v>
      </c>
      <c r="F1030" s="14" t="s">
        <v>117</v>
      </c>
      <c r="G1030" s="14" t="s">
        <v>391</v>
      </c>
      <c r="H1030" s="14" t="s">
        <v>65</v>
      </c>
      <c r="I1030" s="14" t="s">
        <v>91</v>
      </c>
      <c r="J1030" s="14" t="s">
        <v>135</v>
      </c>
      <c r="K1030" s="15" t="n">
        <v>177.2</v>
      </c>
      <c r="L1030" s="0" t="n">
        <v>5</v>
      </c>
      <c r="M1030" s="16" t="n">
        <v>0</v>
      </c>
      <c r="N1030" s="17" t="n">
        <v>83.284</v>
      </c>
      <c r="O1030" s="0" t="str">
        <f aca="false">TEXT(B1030,"YYYY-MM")</f>
        <v>2015-07</v>
      </c>
      <c r="P1030" s="18" t="n">
        <f aca="false">IFERROR(N1030/K1030,0)</f>
        <v>0.47</v>
      </c>
      <c r="Q1030" s="0" t="str">
        <f aca="false">IF(M1030=0,"No Discount",IF(M1030&lt;0.2,"Low (1-19%)",IF(M1030&lt;0.4,"Medium (20-39%)","High (40%+)")))</f>
        <v>No Discount</v>
      </c>
      <c r="R1030" s="0" t="str">
        <f aca="false">INDEX('Lookup Tables'!$B$2:$B$5,MATCH(F1030,'Lookup Tables'!$A$2:$A$5,0))</f>
        <v>Manager B</v>
      </c>
    </row>
    <row r="1031" customFormat="false" ht="15" hidden="false" customHeight="false" outlineLevel="0" collapsed="false">
      <c r="A1031" s="0" t="s">
        <v>1398</v>
      </c>
      <c r="B1031" s="13" t="n">
        <v>42196</v>
      </c>
      <c r="C1031" s="13" t="n">
        <v>42200</v>
      </c>
      <c r="D1031" s="14" t="s">
        <v>69</v>
      </c>
      <c r="E1031" s="14" t="s">
        <v>62</v>
      </c>
      <c r="F1031" s="14" t="s">
        <v>117</v>
      </c>
      <c r="G1031" s="14" t="s">
        <v>391</v>
      </c>
      <c r="H1031" s="14" t="s">
        <v>80</v>
      </c>
      <c r="I1031" s="14" t="s">
        <v>81</v>
      </c>
      <c r="J1031" s="14" t="s">
        <v>1399</v>
      </c>
      <c r="K1031" s="15" t="n">
        <v>197.97</v>
      </c>
      <c r="L1031" s="0" t="n">
        <v>3</v>
      </c>
      <c r="M1031" s="16" t="n">
        <v>0</v>
      </c>
      <c r="N1031" s="17" t="n">
        <v>57.4113</v>
      </c>
      <c r="O1031" s="0" t="str">
        <f aca="false">TEXT(B1031,"YYYY-MM")</f>
        <v>2015-07</v>
      </c>
      <c r="P1031" s="18" t="n">
        <f aca="false">IFERROR(N1031/K1031,0)</f>
        <v>0.29</v>
      </c>
      <c r="Q1031" s="0" t="str">
        <f aca="false">IF(M1031=0,"No Discount",IF(M1031&lt;0.2,"Low (1-19%)",IF(M1031&lt;0.4,"Medium (20-39%)","High (40%+)")))</f>
        <v>No Discount</v>
      </c>
      <c r="R1031" s="0" t="str">
        <f aca="false">INDEX('Lookup Tables'!$B$2:$B$5,MATCH(F1031,'Lookup Tables'!$A$2:$A$5,0))</f>
        <v>Manager B</v>
      </c>
    </row>
    <row r="1032" customFormat="false" ht="15" hidden="false" customHeight="false" outlineLevel="0" collapsed="false">
      <c r="A1032" s="0" t="s">
        <v>1398</v>
      </c>
      <c r="B1032" s="13" t="n">
        <v>42196</v>
      </c>
      <c r="C1032" s="13" t="n">
        <v>42200</v>
      </c>
      <c r="D1032" s="14" t="s">
        <v>69</v>
      </c>
      <c r="E1032" s="14" t="s">
        <v>62</v>
      </c>
      <c r="F1032" s="14" t="s">
        <v>117</v>
      </c>
      <c r="G1032" s="14" t="s">
        <v>391</v>
      </c>
      <c r="H1032" s="14" t="s">
        <v>56</v>
      </c>
      <c r="I1032" s="14" t="s">
        <v>59</v>
      </c>
      <c r="J1032" s="14" t="s">
        <v>827</v>
      </c>
      <c r="K1032" s="15" t="n">
        <v>854.94</v>
      </c>
      <c r="L1032" s="0" t="n">
        <v>3</v>
      </c>
      <c r="M1032" s="16" t="n">
        <v>0</v>
      </c>
      <c r="N1032" s="17" t="n">
        <v>213.735</v>
      </c>
      <c r="O1032" s="0" t="str">
        <f aca="false">TEXT(B1032,"YYYY-MM")</f>
        <v>2015-07</v>
      </c>
      <c r="P1032" s="18" t="n">
        <f aca="false">IFERROR(N1032/K1032,0)</f>
        <v>0.25</v>
      </c>
      <c r="Q1032" s="0" t="str">
        <f aca="false">IF(M1032=0,"No Discount",IF(M1032&lt;0.2,"Low (1-19%)",IF(M1032&lt;0.4,"Medium (20-39%)","High (40%+)")))</f>
        <v>No Discount</v>
      </c>
      <c r="R1032" s="0" t="str">
        <f aca="false">INDEX('Lookup Tables'!$B$2:$B$5,MATCH(F1032,'Lookup Tables'!$A$2:$A$5,0))</f>
        <v>Manager B</v>
      </c>
    </row>
    <row r="1033" customFormat="false" ht="15" hidden="false" customHeight="false" outlineLevel="0" collapsed="false">
      <c r="A1033" s="0" t="s">
        <v>1398</v>
      </c>
      <c r="B1033" s="13" t="n">
        <v>42196</v>
      </c>
      <c r="C1033" s="13" t="n">
        <v>42200</v>
      </c>
      <c r="D1033" s="14" t="s">
        <v>69</v>
      </c>
      <c r="E1033" s="14" t="s">
        <v>62</v>
      </c>
      <c r="F1033" s="14" t="s">
        <v>117</v>
      </c>
      <c r="G1033" s="14" t="s">
        <v>391</v>
      </c>
      <c r="H1033" s="14" t="s">
        <v>56</v>
      </c>
      <c r="I1033" s="14" t="s">
        <v>76</v>
      </c>
      <c r="J1033" s="14" t="s">
        <v>240</v>
      </c>
      <c r="K1033" s="15" t="n">
        <v>124.11</v>
      </c>
      <c r="L1033" s="0" t="n">
        <v>9</v>
      </c>
      <c r="M1033" s="16" t="n">
        <v>0</v>
      </c>
      <c r="N1033" s="17" t="n">
        <v>52.1262</v>
      </c>
      <c r="O1033" s="0" t="str">
        <f aca="false">TEXT(B1033,"YYYY-MM")</f>
        <v>2015-07</v>
      </c>
      <c r="P1033" s="18" t="n">
        <f aca="false">IFERROR(N1033/K1033,0)</f>
        <v>0.42</v>
      </c>
      <c r="Q1033" s="0" t="str">
        <f aca="false">IF(M1033=0,"No Discount",IF(M1033&lt;0.2,"Low (1-19%)",IF(M1033&lt;0.4,"Medium (20-39%)","High (40%+)")))</f>
        <v>No Discount</v>
      </c>
      <c r="R1033" s="0" t="str">
        <f aca="false">INDEX('Lookup Tables'!$B$2:$B$5,MATCH(F1033,'Lookup Tables'!$A$2:$A$5,0))</f>
        <v>Manager B</v>
      </c>
    </row>
    <row r="1034" customFormat="false" ht="15" hidden="false" customHeight="false" outlineLevel="0" collapsed="false">
      <c r="A1034" s="0" t="s">
        <v>1398</v>
      </c>
      <c r="B1034" s="13" t="n">
        <v>42196</v>
      </c>
      <c r="C1034" s="13" t="n">
        <v>42200</v>
      </c>
      <c r="D1034" s="14" t="s">
        <v>69</v>
      </c>
      <c r="E1034" s="14" t="s">
        <v>62</v>
      </c>
      <c r="F1034" s="14" t="s">
        <v>117</v>
      </c>
      <c r="G1034" s="14" t="s">
        <v>391</v>
      </c>
      <c r="H1034" s="14" t="s">
        <v>65</v>
      </c>
      <c r="I1034" s="14" t="s">
        <v>66</v>
      </c>
      <c r="J1034" s="14" t="s">
        <v>1400</v>
      </c>
      <c r="K1034" s="15" t="n">
        <v>14.4</v>
      </c>
      <c r="L1034" s="0" t="n">
        <v>5</v>
      </c>
      <c r="M1034" s="16" t="n">
        <v>0</v>
      </c>
      <c r="N1034" s="17" t="n">
        <v>7.056</v>
      </c>
      <c r="O1034" s="0" t="str">
        <f aca="false">TEXT(B1034,"YYYY-MM")</f>
        <v>2015-07</v>
      </c>
      <c r="P1034" s="18" t="n">
        <f aca="false">IFERROR(N1034/K1034,0)</f>
        <v>0.49</v>
      </c>
      <c r="Q1034" s="0" t="str">
        <f aca="false">IF(M1034=0,"No Discount",IF(M1034&lt;0.2,"Low (1-19%)",IF(M1034&lt;0.4,"Medium (20-39%)","High (40%+)")))</f>
        <v>No Discount</v>
      </c>
      <c r="R1034" s="0" t="str">
        <f aca="false">INDEX('Lookup Tables'!$B$2:$B$5,MATCH(F1034,'Lookup Tables'!$A$2:$A$5,0))</f>
        <v>Manager B</v>
      </c>
    </row>
    <row r="1035" customFormat="false" ht="15" hidden="false" customHeight="false" outlineLevel="0" collapsed="false">
      <c r="A1035" s="0" t="s">
        <v>1401</v>
      </c>
      <c r="B1035" s="13" t="n">
        <v>43059</v>
      </c>
      <c r="C1035" s="13" t="n">
        <v>43061</v>
      </c>
      <c r="D1035" s="14" t="s">
        <v>137</v>
      </c>
      <c r="E1035" s="14" t="s">
        <v>53</v>
      </c>
      <c r="F1035" s="14" t="s">
        <v>117</v>
      </c>
      <c r="G1035" s="14" t="s">
        <v>269</v>
      </c>
      <c r="H1035" s="14" t="s">
        <v>65</v>
      </c>
      <c r="I1035" s="14" t="s">
        <v>91</v>
      </c>
      <c r="J1035" s="14" t="s">
        <v>1402</v>
      </c>
      <c r="K1035" s="15" t="n">
        <v>15.696</v>
      </c>
      <c r="L1035" s="0" t="n">
        <v>3</v>
      </c>
      <c r="M1035" s="16" t="n">
        <v>0.2</v>
      </c>
      <c r="N1035" s="17" t="n">
        <v>5.1012</v>
      </c>
      <c r="O1035" s="0" t="str">
        <f aca="false">TEXT(B1035,"YYYY-MM")</f>
        <v>2017-11</v>
      </c>
      <c r="P1035" s="18" t="n">
        <f aca="false">IFERROR(N1035/K1035,0)</f>
        <v>0.325</v>
      </c>
      <c r="Q1035" s="0" t="str">
        <f aca="false">IF(M1035=0,"No Discount",IF(M1035&lt;0.2,"Low (1-19%)",IF(M1035&lt;0.4,"Medium (20-39%)","High (40%+)")))</f>
        <v>Medium (20-39%)</v>
      </c>
      <c r="R1035" s="0" t="str">
        <f aca="false">INDEX('Lookup Tables'!$B$2:$B$5,MATCH(F1035,'Lookup Tables'!$A$2:$A$5,0))</f>
        <v>Manager B</v>
      </c>
    </row>
    <row r="1036" customFormat="false" ht="15" hidden="false" customHeight="false" outlineLevel="0" collapsed="false">
      <c r="A1036" s="0" t="s">
        <v>1401</v>
      </c>
      <c r="B1036" s="13" t="n">
        <v>43059</v>
      </c>
      <c r="C1036" s="13" t="n">
        <v>43061</v>
      </c>
      <c r="D1036" s="14" t="s">
        <v>137</v>
      </c>
      <c r="E1036" s="14" t="s">
        <v>53</v>
      </c>
      <c r="F1036" s="14" t="s">
        <v>117</v>
      </c>
      <c r="G1036" s="14" t="s">
        <v>269</v>
      </c>
      <c r="H1036" s="14" t="s">
        <v>65</v>
      </c>
      <c r="I1036" s="14" t="s">
        <v>83</v>
      </c>
      <c r="J1036" s="14" t="s">
        <v>467</v>
      </c>
      <c r="K1036" s="15" t="n">
        <v>2.628</v>
      </c>
      <c r="L1036" s="0" t="n">
        <v>2</v>
      </c>
      <c r="M1036" s="16" t="n">
        <v>0.7</v>
      </c>
      <c r="N1036" s="17" t="n">
        <v>-1.9272</v>
      </c>
      <c r="O1036" s="0" t="str">
        <f aca="false">TEXT(B1036,"YYYY-MM")</f>
        <v>2017-11</v>
      </c>
      <c r="P1036" s="18" t="n">
        <f aca="false">IFERROR(N1036/K1036,0)</f>
        <v>-0.733333333333333</v>
      </c>
      <c r="Q1036" s="0" t="str">
        <f aca="false">IF(M1036=0,"No Discount",IF(M1036&lt;0.2,"Low (1-19%)",IF(M1036&lt;0.4,"Medium (20-39%)","High (40%+)")))</f>
        <v>High (40%+)</v>
      </c>
      <c r="R1036" s="0" t="str">
        <f aca="false">INDEX('Lookup Tables'!$B$2:$B$5,MATCH(F1036,'Lookup Tables'!$A$2:$A$5,0))</f>
        <v>Manager B</v>
      </c>
    </row>
    <row r="1037" customFormat="false" ht="15" hidden="false" customHeight="false" outlineLevel="0" collapsed="false">
      <c r="A1037" s="0" t="s">
        <v>1401</v>
      </c>
      <c r="B1037" s="13" t="n">
        <v>43059</v>
      </c>
      <c r="C1037" s="13" t="n">
        <v>43061</v>
      </c>
      <c r="D1037" s="14" t="s">
        <v>137</v>
      </c>
      <c r="E1037" s="14" t="s">
        <v>53</v>
      </c>
      <c r="F1037" s="14" t="s">
        <v>117</v>
      </c>
      <c r="G1037" s="14" t="s">
        <v>269</v>
      </c>
      <c r="H1037" s="14" t="s">
        <v>65</v>
      </c>
      <c r="I1037" s="14" t="s">
        <v>83</v>
      </c>
      <c r="J1037" s="14" t="s">
        <v>127</v>
      </c>
      <c r="K1037" s="15" t="n">
        <v>14.427</v>
      </c>
      <c r="L1037" s="0" t="n">
        <v>3</v>
      </c>
      <c r="M1037" s="16" t="n">
        <v>0.7</v>
      </c>
      <c r="N1037" s="17" t="n">
        <v>-10.5798</v>
      </c>
      <c r="O1037" s="0" t="str">
        <f aca="false">TEXT(B1037,"YYYY-MM")</f>
        <v>2017-11</v>
      </c>
      <c r="P1037" s="18" t="n">
        <f aca="false">IFERROR(N1037/K1037,0)</f>
        <v>-0.733333333333333</v>
      </c>
      <c r="Q1037" s="0" t="str">
        <f aca="false">IF(M1037=0,"No Discount",IF(M1037&lt;0.2,"Low (1-19%)",IF(M1037&lt;0.4,"Medium (20-39%)","High (40%+)")))</f>
        <v>High (40%+)</v>
      </c>
      <c r="R1037" s="0" t="str">
        <f aca="false">INDEX('Lookup Tables'!$B$2:$B$5,MATCH(F1037,'Lookup Tables'!$A$2:$A$5,0))</f>
        <v>Manager B</v>
      </c>
    </row>
    <row r="1038" customFormat="false" ht="15" hidden="false" customHeight="false" outlineLevel="0" collapsed="false">
      <c r="A1038" s="0" t="s">
        <v>1403</v>
      </c>
      <c r="B1038" s="13" t="n">
        <v>42847</v>
      </c>
      <c r="C1038" s="13" t="n">
        <v>42851</v>
      </c>
      <c r="D1038" s="14" t="s">
        <v>69</v>
      </c>
      <c r="E1038" s="14" t="s">
        <v>97</v>
      </c>
      <c r="F1038" s="14" t="s">
        <v>98</v>
      </c>
      <c r="G1038" s="14" t="s">
        <v>311</v>
      </c>
      <c r="H1038" s="14" t="s">
        <v>56</v>
      </c>
      <c r="I1038" s="14" t="s">
        <v>76</v>
      </c>
      <c r="J1038" s="14" t="s">
        <v>1404</v>
      </c>
      <c r="K1038" s="15" t="n">
        <v>86.62</v>
      </c>
      <c r="L1038" s="0" t="n">
        <v>2</v>
      </c>
      <c r="M1038" s="16" t="n">
        <v>0</v>
      </c>
      <c r="N1038" s="17" t="n">
        <v>8.662</v>
      </c>
      <c r="O1038" s="0" t="str">
        <f aca="false">TEXT(B1038,"YYYY-MM")</f>
        <v>2017-04</v>
      </c>
      <c r="P1038" s="18" t="n">
        <f aca="false">IFERROR(N1038/K1038,0)</f>
        <v>0.1</v>
      </c>
      <c r="Q1038" s="0" t="str">
        <f aca="false">IF(M1038=0,"No Discount",IF(M1038&lt;0.2,"Low (1-19%)",IF(M1038&lt;0.4,"Medium (20-39%)","High (40%+)")))</f>
        <v>No Discount</v>
      </c>
      <c r="R1038" s="0" t="str">
        <f aca="false">INDEX('Lookup Tables'!$B$2:$B$5,MATCH(F1038,'Lookup Tables'!$A$2:$A$5,0))</f>
        <v>Manager A</v>
      </c>
    </row>
    <row r="1039" customFormat="false" ht="15" hidden="false" customHeight="false" outlineLevel="0" collapsed="false">
      <c r="A1039" s="0" t="s">
        <v>1405</v>
      </c>
      <c r="B1039" s="13" t="n">
        <v>42534</v>
      </c>
      <c r="C1039" s="13" t="n">
        <v>42535</v>
      </c>
      <c r="D1039" s="14" t="s">
        <v>137</v>
      </c>
      <c r="E1039" s="14" t="s">
        <v>53</v>
      </c>
      <c r="F1039" s="14" t="s">
        <v>63</v>
      </c>
      <c r="G1039" s="14" t="s">
        <v>64</v>
      </c>
      <c r="H1039" s="14" t="s">
        <v>65</v>
      </c>
      <c r="I1039" s="14" t="s">
        <v>83</v>
      </c>
      <c r="J1039" s="14" t="s">
        <v>1406</v>
      </c>
      <c r="K1039" s="15" t="n">
        <v>36.624</v>
      </c>
      <c r="L1039" s="0" t="n">
        <v>3</v>
      </c>
      <c r="M1039" s="16" t="n">
        <v>0.2</v>
      </c>
      <c r="N1039" s="17" t="n">
        <v>13.734</v>
      </c>
      <c r="O1039" s="0" t="str">
        <f aca="false">TEXT(B1039,"YYYY-MM")</f>
        <v>2016-06</v>
      </c>
      <c r="P1039" s="18" t="n">
        <f aca="false">IFERROR(N1039/K1039,0)</f>
        <v>0.375</v>
      </c>
      <c r="Q1039" s="0" t="str">
        <f aca="false">IF(M1039=0,"No Discount",IF(M1039&lt;0.2,"Low (1-19%)",IF(M1039&lt;0.4,"Medium (20-39%)","High (40%+)")))</f>
        <v>Medium (20-39%)</v>
      </c>
      <c r="R1039" s="0" t="str">
        <f aca="false">INDEX('Lookup Tables'!$B$2:$B$5,MATCH(F1039,'Lookup Tables'!$A$2:$A$5,0))</f>
        <v>Manager D</v>
      </c>
    </row>
    <row r="1040" customFormat="false" ht="15" hidden="false" customHeight="false" outlineLevel="0" collapsed="false">
      <c r="A1040" s="0" t="s">
        <v>1407</v>
      </c>
      <c r="B1040" s="13" t="n">
        <v>43424</v>
      </c>
      <c r="C1040" s="13" t="n">
        <v>43425</v>
      </c>
      <c r="D1040" s="14" t="s">
        <v>137</v>
      </c>
      <c r="E1040" s="14" t="s">
        <v>53</v>
      </c>
      <c r="F1040" s="14" t="s">
        <v>54</v>
      </c>
      <c r="G1040" s="14" t="s">
        <v>90</v>
      </c>
      <c r="H1040" s="14" t="s">
        <v>65</v>
      </c>
      <c r="I1040" s="14" t="s">
        <v>78</v>
      </c>
      <c r="J1040" s="14" t="s">
        <v>1408</v>
      </c>
      <c r="K1040" s="15" t="n">
        <v>23.968</v>
      </c>
      <c r="L1040" s="0" t="n">
        <v>7</v>
      </c>
      <c r="M1040" s="16" t="n">
        <v>0.2</v>
      </c>
      <c r="N1040" s="17" t="n">
        <v>2.6964</v>
      </c>
      <c r="O1040" s="0" t="str">
        <f aca="false">TEXT(B1040,"YYYY-MM")</f>
        <v>2018-11</v>
      </c>
      <c r="P1040" s="18" t="n">
        <f aca="false">IFERROR(N1040/K1040,0)</f>
        <v>0.1125</v>
      </c>
      <c r="Q1040" s="0" t="str">
        <f aca="false">IF(M1040=0,"No Discount",IF(M1040&lt;0.2,"Low (1-19%)",IF(M1040&lt;0.4,"Medium (20-39%)","High (40%+)")))</f>
        <v>Medium (20-39%)</v>
      </c>
      <c r="R1040" s="0" t="str">
        <f aca="false">INDEX('Lookup Tables'!$B$2:$B$5,MATCH(F1040,'Lookup Tables'!$A$2:$A$5,0))</f>
        <v>Manager C</v>
      </c>
    </row>
    <row r="1041" customFormat="false" ht="15" hidden="false" customHeight="false" outlineLevel="0" collapsed="false">
      <c r="A1041" s="0" t="s">
        <v>1407</v>
      </c>
      <c r="B1041" s="13" t="n">
        <v>43424</v>
      </c>
      <c r="C1041" s="13" t="n">
        <v>43425</v>
      </c>
      <c r="D1041" s="14" t="s">
        <v>137</v>
      </c>
      <c r="E1041" s="14" t="s">
        <v>53</v>
      </c>
      <c r="F1041" s="14" t="s">
        <v>54</v>
      </c>
      <c r="G1041" s="14" t="s">
        <v>90</v>
      </c>
      <c r="H1041" s="14" t="s">
        <v>65</v>
      </c>
      <c r="I1041" s="14" t="s">
        <v>78</v>
      </c>
      <c r="J1041" s="14" t="s">
        <v>1387</v>
      </c>
      <c r="K1041" s="15" t="n">
        <v>28.728</v>
      </c>
      <c r="L1041" s="0" t="n">
        <v>3</v>
      </c>
      <c r="M1041" s="16" t="n">
        <v>0.2</v>
      </c>
      <c r="N1041" s="17" t="n">
        <v>1.7955</v>
      </c>
      <c r="O1041" s="0" t="str">
        <f aca="false">TEXT(B1041,"YYYY-MM")</f>
        <v>2018-11</v>
      </c>
      <c r="P1041" s="18" t="n">
        <f aca="false">IFERROR(N1041/K1041,0)</f>
        <v>0.0625</v>
      </c>
      <c r="Q1041" s="0" t="str">
        <f aca="false">IF(M1041=0,"No Discount",IF(M1041&lt;0.2,"Low (1-19%)",IF(M1041&lt;0.4,"Medium (20-39%)","High (40%+)")))</f>
        <v>Medium (20-39%)</v>
      </c>
      <c r="R1041" s="0" t="str">
        <f aca="false">INDEX('Lookup Tables'!$B$2:$B$5,MATCH(F1041,'Lookup Tables'!$A$2:$A$5,0))</f>
        <v>Manager C</v>
      </c>
    </row>
    <row r="1042" customFormat="false" ht="15" hidden="false" customHeight="false" outlineLevel="0" collapsed="false">
      <c r="A1042" s="0" t="s">
        <v>1409</v>
      </c>
      <c r="B1042" s="13" t="n">
        <v>42814</v>
      </c>
      <c r="C1042" s="13" t="n">
        <v>42818</v>
      </c>
      <c r="D1042" s="14" t="s">
        <v>69</v>
      </c>
      <c r="E1042" s="14" t="s">
        <v>97</v>
      </c>
      <c r="F1042" s="14" t="s">
        <v>98</v>
      </c>
      <c r="G1042" s="14" t="s">
        <v>311</v>
      </c>
      <c r="H1042" s="14" t="s">
        <v>56</v>
      </c>
      <c r="I1042" s="14" t="s">
        <v>71</v>
      </c>
      <c r="J1042" s="14" t="s">
        <v>1087</v>
      </c>
      <c r="K1042" s="15" t="n">
        <v>697.16</v>
      </c>
      <c r="L1042" s="0" t="n">
        <v>4</v>
      </c>
      <c r="M1042" s="16" t="n">
        <v>0</v>
      </c>
      <c r="N1042" s="17" t="n">
        <v>146.4036</v>
      </c>
      <c r="O1042" s="0" t="str">
        <f aca="false">TEXT(B1042,"YYYY-MM")</f>
        <v>2017-03</v>
      </c>
      <c r="P1042" s="18" t="n">
        <f aca="false">IFERROR(N1042/K1042,0)</f>
        <v>0.21</v>
      </c>
      <c r="Q1042" s="0" t="str">
        <f aca="false">IF(M1042=0,"No Discount",IF(M1042&lt;0.2,"Low (1-19%)",IF(M1042&lt;0.4,"Medium (20-39%)","High (40%+)")))</f>
        <v>No Discount</v>
      </c>
      <c r="R1042" s="0" t="str">
        <f aca="false">INDEX('Lookup Tables'!$B$2:$B$5,MATCH(F1042,'Lookup Tables'!$A$2:$A$5,0))</f>
        <v>Manager A</v>
      </c>
    </row>
    <row r="1043" customFormat="false" ht="15" hidden="false" customHeight="false" outlineLevel="0" collapsed="false">
      <c r="A1043" s="0" t="s">
        <v>1410</v>
      </c>
      <c r="B1043" s="13" t="n">
        <v>42984</v>
      </c>
      <c r="C1043" s="13" t="n">
        <v>42987</v>
      </c>
      <c r="D1043" s="14" t="s">
        <v>52</v>
      </c>
      <c r="E1043" s="14" t="s">
        <v>53</v>
      </c>
      <c r="F1043" s="14" t="s">
        <v>117</v>
      </c>
      <c r="G1043" s="14" t="s">
        <v>170</v>
      </c>
      <c r="H1043" s="14" t="s">
        <v>80</v>
      </c>
      <c r="I1043" s="14" t="s">
        <v>123</v>
      </c>
      <c r="J1043" s="14" t="s">
        <v>1411</v>
      </c>
      <c r="K1043" s="15" t="n">
        <v>31.86</v>
      </c>
      <c r="L1043" s="0" t="n">
        <v>2</v>
      </c>
      <c r="M1043" s="16" t="n">
        <v>0</v>
      </c>
      <c r="N1043" s="17" t="n">
        <v>11.151</v>
      </c>
      <c r="O1043" s="0" t="str">
        <f aca="false">TEXT(B1043,"YYYY-MM")</f>
        <v>2017-09</v>
      </c>
      <c r="P1043" s="18" t="n">
        <f aca="false">IFERROR(N1043/K1043,0)</f>
        <v>0.35</v>
      </c>
      <c r="Q1043" s="0" t="str">
        <f aca="false">IF(M1043=0,"No Discount",IF(M1043&lt;0.2,"Low (1-19%)",IF(M1043&lt;0.4,"Medium (20-39%)","High (40%+)")))</f>
        <v>No Discount</v>
      </c>
      <c r="R1043" s="0" t="str">
        <f aca="false">INDEX('Lookup Tables'!$B$2:$B$5,MATCH(F1043,'Lookup Tables'!$A$2:$A$5,0))</f>
        <v>Manager B</v>
      </c>
    </row>
    <row r="1044" customFormat="false" ht="15" hidden="false" customHeight="false" outlineLevel="0" collapsed="false">
      <c r="A1044" s="0" t="s">
        <v>1410</v>
      </c>
      <c r="B1044" s="13" t="n">
        <v>42984</v>
      </c>
      <c r="C1044" s="13" t="n">
        <v>42987</v>
      </c>
      <c r="D1044" s="14" t="s">
        <v>52</v>
      </c>
      <c r="E1044" s="14" t="s">
        <v>53</v>
      </c>
      <c r="F1044" s="14" t="s">
        <v>117</v>
      </c>
      <c r="G1044" s="14" t="s">
        <v>170</v>
      </c>
      <c r="H1044" s="14" t="s">
        <v>56</v>
      </c>
      <c r="I1044" s="14" t="s">
        <v>57</v>
      </c>
      <c r="J1044" s="14" t="s">
        <v>1412</v>
      </c>
      <c r="K1044" s="15" t="n">
        <v>722.352</v>
      </c>
      <c r="L1044" s="0" t="n">
        <v>3</v>
      </c>
      <c r="M1044" s="16" t="n">
        <v>0.2</v>
      </c>
      <c r="N1044" s="17" t="n">
        <v>90.294</v>
      </c>
      <c r="O1044" s="0" t="str">
        <f aca="false">TEXT(B1044,"YYYY-MM")</f>
        <v>2017-09</v>
      </c>
      <c r="P1044" s="18" t="n">
        <f aca="false">IFERROR(N1044/K1044,0)</f>
        <v>0.125</v>
      </c>
      <c r="Q1044" s="0" t="str">
        <f aca="false">IF(M1044=0,"No Discount",IF(M1044&lt;0.2,"Low (1-19%)",IF(M1044&lt;0.4,"Medium (20-39%)","High (40%+)")))</f>
        <v>Medium (20-39%)</v>
      </c>
      <c r="R1044" s="0" t="str">
        <f aca="false">INDEX('Lookup Tables'!$B$2:$B$5,MATCH(F1044,'Lookup Tables'!$A$2:$A$5,0))</f>
        <v>Manager B</v>
      </c>
    </row>
    <row r="1045" customFormat="false" ht="15" hidden="false" customHeight="false" outlineLevel="0" collapsed="false">
      <c r="A1045" s="0" t="s">
        <v>1413</v>
      </c>
      <c r="B1045" s="13" t="n">
        <v>43290</v>
      </c>
      <c r="C1045" s="13" t="n">
        <v>43293</v>
      </c>
      <c r="D1045" s="14" t="s">
        <v>137</v>
      </c>
      <c r="E1045" s="14" t="s">
        <v>62</v>
      </c>
      <c r="F1045" s="14" t="s">
        <v>98</v>
      </c>
      <c r="G1045" s="14" t="s">
        <v>146</v>
      </c>
      <c r="H1045" s="14" t="s">
        <v>65</v>
      </c>
      <c r="I1045" s="14" t="s">
        <v>78</v>
      </c>
      <c r="J1045" s="14" t="s">
        <v>1414</v>
      </c>
      <c r="K1045" s="15" t="n">
        <v>8.84</v>
      </c>
      <c r="L1045" s="0" t="n">
        <v>5</v>
      </c>
      <c r="M1045" s="16" t="n">
        <v>0.2</v>
      </c>
      <c r="N1045" s="17" t="n">
        <v>2.9835</v>
      </c>
      <c r="O1045" s="0" t="str">
        <f aca="false">TEXT(B1045,"YYYY-MM")</f>
        <v>2018-07</v>
      </c>
      <c r="P1045" s="18" t="n">
        <f aca="false">IFERROR(N1045/K1045,0)</f>
        <v>0.3375</v>
      </c>
      <c r="Q1045" s="0" t="str">
        <f aca="false">IF(M1045=0,"No Discount",IF(M1045&lt;0.2,"Low (1-19%)",IF(M1045&lt;0.4,"Medium (20-39%)","High (40%+)")))</f>
        <v>Medium (20-39%)</v>
      </c>
      <c r="R1045" s="0" t="str">
        <f aca="false">INDEX('Lookup Tables'!$B$2:$B$5,MATCH(F1045,'Lookup Tables'!$A$2:$A$5,0))</f>
        <v>Manager A</v>
      </c>
    </row>
    <row r="1046" customFormat="false" ht="15" hidden="false" customHeight="false" outlineLevel="0" collapsed="false">
      <c r="A1046" s="0" t="s">
        <v>1413</v>
      </c>
      <c r="B1046" s="13" t="n">
        <v>43290</v>
      </c>
      <c r="C1046" s="13" t="n">
        <v>43293</v>
      </c>
      <c r="D1046" s="14" t="s">
        <v>137</v>
      </c>
      <c r="E1046" s="14" t="s">
        <v>62</v>
      </c>
      <c r="F1046" s="14" t="s">
        <v>98</v>
      </c>
      <c r="G1046" s="14" t="s">
        <v>146</v>
      </c>
      <c r="H1046" s="14" t="s">
        <v>65</v>
      </c>
      <c r="I1046" s="14" t="s">
        <v>85</v>
      </c>
      <c r="J1046" s="14" t="s">
        <v>1415</v>
      </c>
      <c r="K1046" s="15" t="n">
        <v>58.464</v>
      </c>
      <c r="L1046" s="0" t="n">
        <v>9</v>
      </c>
      <c r="M1046" s="16" t="n">
        <v>0.8</v>
      </c>
      <c r="N1046" s="17" t="n">
        <v>-146.16</v>
      </c>
      <c r="O1046" s="0" t="str">
        <f aca="false">TEXT(B1046,"YYYY-MM")</f>
        <v>2018-07</v>
      </c>
      <c r="P1046" s="18" t="n">
        <f aca="false">IFERROR(N1046/K1046,0)</f>
        <v>-2.5</v>
      </c>
      <c r="Q1046" s="0" t="str">
        <f aca="false">IF(M1046=0,"No Discount",IF(M1046&lt;0.2,"Low (1-19%)",IF(M1046&lt;0.4,"Medium (20-39%)","High (40%+)")))</f>
        <v>High (40%+)</v>
      </c>
      <c r="R1046" s="0" t="str">
        <f aca="false">INDEX('Lookup Tables'!$B$2:$B$5,MATCH(F1046,'Lookup Tables'!$A$2:$A$5,0))</f>
        <v>Manager A</v>
      </c>
    </row>
    <row r="1047" customFormat="false" ht="15" hidden="false" customHeight="false" outlineLevel="0" collapsed="false">
      <c r="A1047" s="0" t="s">
        <v>1416</v>
      </c>
      <c r="B1047" s="13" t="n">
        <v>43385</v>
      </c>
      <c r="C1047" s="13" t="n">
        <v>43389</v>
      </c>
      <c r="D1047" s="14" t="s">
        <v>69</v>
      </c>
      <c r="E1047" s="14" t="s">
        <v>97</v>
      </c>
      <c r="F1047" s="14" t="s">
        <v>98</v>
      </c>
      <c r="G1047" s="14" t="s">
        <v>146</v>
      </c>
      <c r="H1047" s="14" t="s">
        <v>56</v>
      </c>
      <c r="I1047" s="14" t="s">
        <v>59</v>
      </c>
      <c r="J1047" s="14" t="s">
        <v>1417</v>
      </c>
      <c r="K1047" s="15" t="n">
        <v>254.604</v>
      </c>
      <c r="L1047" s="0" t="n">
        <v>14</v>
      </c>
      <c r="M1047" s="16" t="n">
        <v>0.3</v>
      </c>
      <c r="N1047" s="17" t="n">
        <v>-18.186</v>
      </c>
      <c r="O1047" s="0" t="str">
        <f aca="false">TEXT(B1047,"YYYY-MM")</f>
        <v>2018-10</v>
      </c>
      <c r="P1047" s="18" t="n">
        <f aca="false">IFERROR(N1047/K1047,0)</f>
        <v>-0.0714285714285714</v>
      </c>
      <c r="Q1047" s="0" t="str">
        <f aca="false">IF(M1047=0,"No Discount",IF(M1047&lt;0.2,"Low (1-19%)",IF(M1047&lt;0.4,"Medium (20-39%)","High (40%+)")))</f>
        <v>Medium (20-39%)</v>
      </c>
      <c r="R1047" s="0" t="str">
        <f aca="false">INDEX('Lookup Tables'!$B$2:$B$5,MATCH(F1047,'Lookup Tables'!$A$2:$A$5,0))</f>
        <v>Manager A</v>
      </c>
    </row>
    <row r="1048" customFormat="false" ht="15" hidden="false" customHeight="false" outlineLevel="0" collapsed="false">
      <c r="A1048" s="0" t="s">
        <v>1418</v>
      </c>
      <c r="B1048" s="13" t="n">
        <v>42802</v>
      </c>
      <c r="C1048" s="13" t="n">
        <v>42807</v>
      </c>
      <c r="D1048" s="14" t="s">
        <v>69</v>
      </c>
      <c r="E1048" s="14" t="s">
        <v>53</v>
      </c>
      <c r="F1048" s="14" t="s">
        <v>54</v>
      </c>
      <c r="G1048" s="14" t="s">
        <v>70</v>
      </c>
      <c r="H1048" s="14" t="s">
        <v>80</v>
      </c>
      <c r="I1048" s="14" t="s">
        <v>81</v>
      </c>
      <c r="J1048" s="14" t="s">
        <v>1127</v>
      </c>
      <c r="K1048" s="15" t="n">
        <v>1363.96</v>
      </c>
      <c r="L1048" s="0" t="n">
        <v>5</v>
      </c>
      <c r="M1048" s="16" t="n">
        <v>0.2</v>
      </c>
      <c r="N1048" s="17" t="n">
        <v>85.2475</v>
      </c>
      <c r="O1048" s="0" t="str">
        <f aca="false">TEXT(B1048,"YYYY-MM")</f>
        <v>2017-03</v>
      </c>
      <c r="P1048" s="18" t="n">
        <f aca="false">IFERROR(N1048/K1048,0)</f>
        <v>0.0625</v>
      </c>
      <c r="Q1048" s="0" t="str">
        <f aca="false">IF(M1048=0,"No Discount",IF(M1048&lt;0.2,"Low (1-19%)",IF(M1048&lt;0.4,"Medium (20-39%)","High (40%+)")))</f>
        <v>Medium (20-39%)</v>
      </c>
      <c r="R1048" s="0" t="str">
        <f aca="false">INDEX('Lookup Tables'!$B$2:$B$5,MATCH(F1048,'Lookup Tables'!$A$2:$A$5,0))</f>
        <v>Manager C</v>
      </c>
    </row>
    <row r="1049" customFormat="false" ht="15" hidden="false" customHeight="false" outlineLevel="0" collapsed="false">
      <c r="A1049" s="0" t="s">
        <v>1418</v>
      </c>
      <c r="B1049" s="13" t="n">
        <v>42802</v>
      </c>
      <c r="C1049" s="13" t="n">
        <v>42807</v>
      </c>
      <c r="D1049" s="14" t="s">
        <v>69</v>
      </c>
      <c r="E1049" s="14" t="s">
        <v>53</v>
      </c>
      <c r="F1049" s="14" t="s">
        <v>54</v>
      </c>
      <c r="G1049" s="14" t="s">
        <v>70</v>
      </c>
      <c r="H1049" s="14" t="s">
        <v>56</v>
      </c>
      <c r="I1049" s="14" t="s">
        <v>76</v>
      </c>
      <c r="J1049" s="14" t="s">
        <v>254</v>
      </c>
      <c r="K1049" s="15" t="n">
        <v>102.36</v>
      </c>
      <c r="L1049" s="0" t="n">
        <v>3</v>
      </c>
      <c r="M1049" s="16" t="n">
        <v>0.2</v>
      </c>
      <c r="N1049" s="17" t="n">
        <v>-3.8385</v>
      </c>
      <c r="O1049" s="0" t="str">
        <f aca="false">TEXT(B1049,"YYYY-MM")</f>
        <v>2017-03</v>
      </c>
      <c r="P1049" s="18" t="n">
        <f aca="false">IFERROR(N1049/K1049,0)</f>
        <v>-0.0375</v>
      </c>
      <c r="Q1049" s="0" t="str">
        <f aca="false">IF(M1049=0,"No Discount",IF(M1049&lt;0.2,"Low (1-19%)",IF(M1049&lt;0.4,"Medium (20-39%)","High (40%+)")))</f>
        <v>Medium (20-39%)</v>
      </c>
      <c r="R1049" s="0" t="str">
        <f aca="false">INDEX('Lookup Tables'!$B$2:$B$5,MATCH(F1049,'Lookup Tables'!$A$2:$A$5,0))</f>
        <v>Manager C</v>
      </c>
    </row>
    <row r="1050" customFormat="false" ht="15" hidden="false" customHeight="false" outlineLevel="0" collapsed="false">
      <c r="A1050" s="0" t="s">
        <v>1419</v>
      </c>
      <c r="B1050" s="13" t="n">
        <v>42151</v>
      </c>
      <c r="C1050" s="13" t="n">
        <v>42156</v>
      </c>
      <c r="D1050" s="14" t="s">
        <v>52</v>
      </c>
      <c r="E1050" s="14" t="s">
        <v>53</v>
      </c>
      <c r="F1050" s="14" t="s">
        <v>63</v>
      </c>
      <c r="G1050" s="14" t="s">
        <v>64</v>
      </c>
      <c r="H1050" s="14" t="s">
        <v>80</v>
      </c>
      <c r="I1050" s="14" t="s">
        <v>81</v>
      </c>
      <c r="J1050" s="14" t="s">
        <v>144</v>
      </c>
      <c r="K1050" s="15" t="n">
        <v>1113.504</v>
      </c>
      <c r="L1050" s="0" t="n">
        <v>12</v>
      </c>
      <c r="M1050" s="16" t="n">
        <v>0.2</v>
      </c>
      <c r="N1050" s="17" t="n">
        <v>125.2692</v>
      </c>
      <c r="O1050" s="0" t="str">
        <f aca="false">TEXT(B1050,"YYYY-MM")</f>
        <v>2015-05</v>
      </c>
      <c r="P1050" s="18" t="n">
        <f aca="false">IFERROR(N1050/K1050,0)</f>
        <v>0.1125</v>
      </c>
      <c r="Q1050" s="0" t="str">
        <f aca="false">IF(M1050=0,"No Discount",IF(M1050&lt;0.2,"Low (1-19%)",IF(M1050&lt;0.4,"Medium (20-39%)","High (40%+)")))</f>
        <v>Medium (20-39%)</v>
      </c>
      <c r="R1050" s="0" t="str">
        <f aca="false">INDEX('Lookup Tables'!$B$2:$B$5,MATCH(F1050,'Lookup Tables'!$A$2:$A$5,0))</f>
        <v>Manager D</v>
      </c>
    </row>
    <row r="1051" customFormat="false" ht="15" hidden="false" customHeight="false" outlineLevel="0" collapsed="false">
      <c r="A1051" s="0" t="s">
        <v>1419</v>
      </c>
      <c r="B1051" s="13" t="n">
        <v>42151</v>
      </c>
      <c r="C1051" s="13" t="n">
        <v>42156</v>
      </c>
      <c r="D1051" s="14" t="s">
        <v>52</v>
      </c>
      <c r="E1051" s="14" t="s">
        <v>53</v>
      </c>
      <c r="F1051" s="14" t="s">
        <v>63</v>
      </c>
      <c r="G1051" s="14" t="s">
        <v>64</v>
      </c>
      <c r="H1051" s="14" t="s">
        <v>80</v>
      </c>
      <c r="I1051" s="14" t="s">
        <v>123</v>
      </c>
      <c r="J1051" s="14" t="s">
        <v>1041</v>
      </c>
      <c r="K1051" s="15" t="n">
        <v>99.99</v>
      </c>
      <c r="L1051" s="0" t="n">
        <v>1</v>
      </c>
      <c r="M1051" s="16" t="n">
        <v>0</v>
      </c>
      <c r="N1051" s="17" t="n">
        <v>37.9962</v>
      </c>
      <c r="O1051" s="0" t="str">
        <f aca="false">TEXT(B1051,"YYYY-MM")</f>
        <v>2015-05</v>
      </c>
      <c r="P1051" s="18" t="n">
        <f aca="false">IFERROR(N1051/K1051,0)</f>
        <v>0.38</v>
      </c>
      <c r="Q1051" s="0" t="str">
        <f aca="false">IF(M1051=0,"No Discount",IF(M1051&lt;0.2,"Low (1-19%)",IF(M1051&lt;0.4,"Medium (20-39%)","High (40%+)")))</f>
        <v>No Discount</v>
      </c>
      <c r="R1051" s="0" t="str">
        <f aca="false">INDEX('Lookup Tables'!$B$2:$B$5,MATCH(F1051,'Lookup Tables'!$A$2:$A$5,0))</f>
        <v>Manager D</v>
      </c>
    </row>
    <row r="1052" customFormat="false" ht="15" hidden="false" customHeight="false" outlineLevel="0" collapsed="false">
      <c r="A1052" s="0" t="s">
        <v>1420</v>
      </c>
      <c r="B1052" s="13" t="n">
        <v>42554</v>
      </c>
      <c r="C1052" s="13" t="n">
        <v>42556</v>
      </c>
      <c r="D1052" s="14" t="s">
        <v>137</v>
      </c>
      <c r="E1052" s="14" t="s">
        <v>62</v>
      </c>
      <c r="F1052" s="14" t="s">
        <v>117</v>
      </c>
      <c r="G1052" s="14" t="s">
        <v>118</v>
      </c>
      <c r="H1052" s="14" t="s">
        <v>56</v>
      </c>
      <c r="I1052" s="14" t="s">
        <v>76</v>
      </c>
      <c r="J1052" s="14" t="s">
        <v>1421</v>
      </c>
      <c r="K1052" s="15" t="n">
        <v>168.464</v>
      </c>
      <c r="L1052" s="0" t="n">
        <v>2</v>
      </c>
      <c r="M1052" s="16" t="n">
        <v>0.2</v>
      </c>
      <c r="N1052" s="17" t="n">
        <v>-29.4812</v>
      </c>
      <c r="O1052" s="0" t="str">
        <f aca="false">TEXT(B1052,"YYYY-MM")</f>
        <v>2016-07</v>
      </c>
      <c r="P1052" s="18" t="n">
        <f aca="false">IFERROR(N1052/K1052,0)</f>
        <v>-0.175</v>
      </c>
      <c r="Q1052" s="0" t="str">
        <f aca="false">IF(M1052=0,"No Discount",IF(M1052&lt;0.2,"Low (1-19%)",IF(M1052&lt;0.4,"Medium (20-39%)","High (40%+)")))</f>
        <v>Medium (20-39%)</v>
      </c>
      <c r="R1052" s="0" t="str">
        <f aca="false">INDEX('Lookup Tables'!$B$2:$B$5,MATCH(F1052,'Lookup Tables'!$A$2:$A$5,0))</f>
        <v>Manager B</v>
      </c>
    </row>
    <row r="1053" customFormat="false" ht="15" hidden="false" customHeight="false" outlineLevel="0" collapsed="false">
      <c r="A1053" s="0" t="s">
        <v>1420</v>
      </c>
      <c r="B1053" s="13" t="n">
        <v>42554</v>
      </c>
      <c r="C1053" s="13" t="n">
        <v>42556</v>
      </c>
      <c r="D1053" s="14" t="s">
        <v>137</v>
      </c>
      <c r="E1053" s="14" t="s">
        <v>62</v>
      </c>
      <c r="F1053" s="14" t="s">
        <v>117</v>
      </c>
      <c r="G1053" s="14" t="s">
        <v>118</v>
      </c>
      <c r="H1053" s="14" t="s">
        <v>65</v>
      </c>
      <c r="I1053" s="14" t="s">
        <v>91</v>
      </c>
      <c r="J1053" s="14" t="s">
        <v>1422</v>
      </c>
      <c r="K1053" s="15" t="n">
        <v>6.72</v>
      </c>
      <c r="L1053" s="0" t="n">
        <v>2</v>
      </c>
      <c r="M1053" s="16" t="n">
        <v>0.2</v>
      </c>
      <c r="N1053" s="17" t="n">
        <v>2.436</v>
      </c>
      <c r="O1053" s="0" t="str">
        <f aca="false">TEXT(B1053,"YYYY-MM")</f>
        <v>2016-07</v>
      </c>
      <c r="P1053" s="18" t="n">
        <f aca="false">IFERROR(N1053/K1053,0)</f>
        <v>0.3625</v>
      </c>
      <c r="Q1053" s="0" t="str">
        <f aca="false">IF(M1053=0,"No Discount",IF(M1053&lt;0.2,"Low (1-19%)",IF(M1053&lt;0.4,"Medium (20-39%)","High (40%+)")))</f>
        <v>Medium (20-39%)</v>
      </c>
      <c r="R1053" s="0" t="str">
        <f aca="false">INDEX('Lookup Tables'!$B$2:$B$5,MATCH(F1053,'Lookup Tables'!$A$2:$A$5,0))</f>
        <v>Manager B</v>
      </c>
    </row>
    <row r="1054" customFormat="false" ht="15" hidden="false" customHeight="false" outlineLevel="0" collapsed="false">
      <c r="A1054" s="0" t="s">
        <v>1420</v>
      </c>
      <c r="B1054" s="13" t="n">
        <v>42554</v>
      </c>
      <c r="C1054" s="13" t="n">
        <v>42556</v>
      </c>
      <c r="D1054" s="14" t="s">
        <v>137</v>
      </c>
      <c r="E1054" s="14" t="s">
        <v>62</v>
      </c>
      <c r="F1054" s="14" t="s">
        <v>117</v>
      </c>
      <c r="G1054" s="14" t="s">
        <v>118</v>
      </c>
      <c r="H1054" s="14" t="s">
        <v>56</v>
      </c>
      <c r="I1054" s="14" t="s">
        <v>76</v>
      </c>
      <c r="J1054" s="14" t="s">
        <v>1423</v>
      </c>
      <c r="K1054" s="15" t="n">
        <v>282.888</v>
      </c>
      <c r="L1054" s="0" t="n">
        <v>9</v>
      </c>
      <c r="M1054" s="16" t="n">
        <v>0.2</v>
      </c>
      <c r="N1054" s="17" t="n">
        <v>56.5776</v>
      </c>
      <c r="O1054" s="0" t="str">
        <f aca="false">TEXT(B1054,"YYYY-MM")</f>
        <v>2016-07</v>
      </c>
      <c r="P1054" s="18" t="n">
        <f aca="false">IFERROR(N1054/K1054,0)</f>
        <v>0.2</v>
      </c>
      <c r="Q1054" s="0" t="str">
        <f aca="false">IF(M1054=0,"No Discount",IF(M1054&lt;0.2,"Low (1-19%)",IF(M1054&lt;0.4,"Medium (20-39%)","High (40%+)")))</f>
        <v>Medium (20-39%)</v>
      </c>
      <c r="R1054" s="0" t="str">
        <f aca="false">INDEX('Lookup Tables'!$B$2:$B$5,MATCH(F1054,'Lookup Tables'!$A$2:$A$5,0))</f>
        <v>Manager B</v>
      </c>
    </row>
    <row r="1055" customFormat="false" ht="15" hidden="false" customHeight="false" outlineLevel="0" collapsed="false">
      <c r="A1055" s="0" t="s">
        <v>1424</v>
      </c>
      <c r="B1055" s="13" t="n">
        <v>42464</v>
      </c>
      <c r="C1055" s="13" t="n">
        <v>42468</v>
      </c>
      <c r="D1055" s="14" t="s">
        <v>69</v>
      </c>
      <c r="E1055" s="14" t="s">
        <v>97</v>
      </c>
      <c r="F1055" s="14" t="s">
        <v>117</v>
      </c>
      <c r="G1055" s="14" t="s">
        <v>170</v>
      </c>
      <c r="H1055" s="14" t="s">
        <v>65</v>
      </c>
      <c r="I1055" s="14" t="s">
        <v>78</v>
      </c>
      <c r="J1055" s="14" t="s">
        <v>1425</v>
      </c>
      <c r="K1055" s="15" t="n">
        <v>11.16</v>
      </c>
      <c r="L1055" s="0" t="n">
        <v>2</v>
      </c>
      <c r="M1055" s="16" t="n">
        <v>0</v>
      </c>
      <c r="N1055" s="17" t="n">
        <v>4.3524</v>
      </c>
      <c r="O1055" s="0" t="str">
        <f aca="false">TEXT(B1055,"YYYY-MM")</f>
        <v>2016-04</v>
      </c>
      <c r="P1055" s="18" t="n">
        <f aca="false">IFERROR(N1055/K1055,0)</f>
        <v>0.39</v>
      </c>
      <c r="Q1055" s="0" t="str">
        <f aca="false">IF(M1055=0,"No Discount",IF(M1055&lt;0.2,"Low (1-19%)",IF(M1055&lt;0.4,"Medium (20-39%)","High (40%+)")))</f>
        <v>No Discount</v>
      </c>
      <c r="R1055" s="0" t="str">
        <f aca="false">INDEX('Lookup Tables'!$B$2:$B$5,MATCH(F1055,'Lookup Tables'!$A$2:$A$5,0))</f>
        <v>Manager B</v>
      </c>
    </row>
    <row r="1056" customFormat="false" ht="15" hidden="false" customHeight="false" outlineLevel="0" collapsed="false">
      <c r="A1056" s="0" t="s">
        <v>1424</v>
      </c>
      <c r="B1056" s="13" t="n">
        <v>42464</v>
      </c>
      <c r="C1056" s="13" t="n">
        <v>42468</v>
      </c>
      <c r="D1056" s="14" t="s">
        <v>69</v>
      </c>
      <c r="E1056" s="14" t="s">
        <v>97</v>
      </c>
      <c r="F1056" s="14" t="s">
        <v>117</v>
      </c>
      <c r="G1056" s="14" t="s">
        <v>170</v>
      </c>
      <c r="H1056" s="14" t="s">
        <v>56</v>
      </c>
      <c r="I1056" s="14" t="s">
        <v>76</v>
      </c>
      <c r="J1056" s="14" t="s">
        <v>1426</v>
      </c>
      <c r="K1056" s="15" t="n">
        <v>108.4</v>
      </c>
      <c r="L1056" s="0" t="n">
        <v>2</v>
      </c>
      <c r="M1056" s="16" t="n">
        <v>0</v>
      </c>
      <c r="N1056" s="17" t="n">
        <v>22.764</v>
      </c>
      <c r="O1056" s="0" t="str">
        <f aca="false">TEXT(B1056,"YYYY-MM")</f>
        <v>2016-04</v>
      </c>
      <c r="P1056" s="18" t="n">
        <f aca="false">IFERROR(N1056/K1056,0)</f>
        <v>0.21</v>
      </c>
      <c r="Q1056" s="0" t="str">
        <f aca="false">IF(M1056=0,"No Discount",IF(M1056&lt;0.2,"Low (1-19%)",IF(M1056&lt;0.4,"Medium (20-39%)","High (40%+)")))</f>
        <v>No Discount</v>
      </c>
      <c r="R1056" s="0" t="str">
        <f aca="false">INDEX('Lookup Tables'!$B$2:$B$5,MATCH(F1056,'Lookup Tables'!$A$2:$A$5,0))</f>
        <v>Manager B</v>
      </c>
    </row>
    <row r="1057" customFormat="false" ht="15" hidden="false" customHeight="false" outlineLevel="0" collapsed="false">
      <c r="A1057" s="0" t="s">
        <v>1424</v>
      </c>
      <c r="B1057" s="13" t="n">
        <v>42464</v>
      </c>
      <c r="C1057" s="13" t="n">
        <v>42468</v>
      </c>
      <c r="D1057" s="14" t="s">
        <v>69</v>
      </c>
      <c r="E1057" s="14" t="s">
        <v>97</v>
      </c>
      <c r="F1057" s="14" t="s">
        <v>117</v>
      </c>
      <c r="G1057" s="14" t="s">
        <v>170</v>
      </c>
      <c r="H1057" s="14" t="s">
        <v>65</v>
      </c>
      <c r="I1057" s="14" t="s">
        <v>83</v>
      </c>
      <c r="J1057" s="14" t="s">
        <v>319</v>
      </c>
      <c r="K1057" s="15" t="n">
        <v>82.344</v>
      </c>
      <c r="L1057" s="0" t="n">
        <v>3</v>
      </c>
      <c r="M1057" s="16" t="n">
        <v>0.2</v>
      </c>
      <c r="N1057" s="17" t="n">
        <v>27.7911</v>
      </c>
      <c r="O1057" s="0" t="str">
        <f aca="false">TEXT(B1057,"YYYY-MM")</f>
        <v>2016-04</v>
      </c>
      <c r="P1057" s="18" t="n">
        <f aca="false">IFERROR(N1057/K1057,0)</f>
        <v>0.3375</v>
      </c>
      <c r="Q1057" s="0" t="str">
        <f aca="false">IF(M1057=0,"No Discount",IF(M1057&lt;0.2,"Low (1-19%)",IF(M1057&lt;0.4,"Medium (20-39%)","High (40%+)")))</f>
        <v>Medium (20-39%)</v>
      </c>
      <c r="R1057" s="0" t="str">
        <f aca="false">INDEX('Lookup Tables'!$B$2:$B$5,MATCH(F1057,'Lookup Tables'!$A$2:$A$5,0))</f>
        <v>Manager B</v>
      </c>
    </row>
    <row r="1058" customFormat="false" ht="15" hidden="false" customHeight="false" outlineLevel="0" collapsed="false">
      <c r="A1058" s="0" t="s">
        <v>1424</v>
      </c>
      <c r="B1058" s="13" t="n">
        <v>42464</v>
      </c>
      <c r="C1058" s="13" t="n">
        <v>42468</v>
      </c>
      <c r="D1058" s="14" t="s">
        <v>69</v>
      </c>
      <c r="E1058" s="14" t="s">
        <v>97</v>
      </c>
      <c r="F1058" s="14" t="s">
        <v>117</v>
      </c>
      <c r="G1058" s="14" t="s">
        <v>170</v>
      </c>
      <c r="H1058" s="14" t="s">
        <v>65</v>
      </c>
      <c r="I1058" s="14" t="s">
        <v>83</v>
      </c>
      <c r="J1058" s="14" t="s">
        <v>1427</v>
      </c>
      <c r="K1058" s="15" t="n">
        <v>9.088</v>
      </c>
      <c r="L1058" s="0" t="n">
        <v>4</v>
      </c>
      <c r="M1058" s="16" t="n">
        <v>0.2</v>
      </c>
      <c r="N1058" s="17" t="n">
        <v>3.2944</v>
      </c>
      <c r="O1058" s="0" t="str">
        <f aca="false">TEXT(B1058,"YYYY-MM")</f>
        <v>2016-04</v>
      </c>
      <c r="P1058" s="18" t="n">
        <f aca="false">IFERROR(N1058/K1058,0)</f>
        <v>0.3625</v>
      </c>
      <c r="Q1058" s="0" t="str">
        <f aca="false">IF(M1058=0,"No Discount",IF(M1058&lt;0.2,"Low (1-19%)",IF(M1058&lt;0.4,"Medium (20-39%)","High (40%+)")))</f>
        <v>Medium (20-39%)</v>
      </c>
      <c r="R1058" s="0" t="str">
        <f aca="false">INDEX('Lookup Tables'!$B$2:$B$5,MATCH(F1058,'Lookup Tables'!$A$2:$A$5,0))</f>
        <v>Manager B</v>
      </c>
    </row>
    <row r="1059" customFormat="false" ht="15" hidden="false" customHeight="false" outlineLevel="0" collapsed="false">
      <c r="A1059" s="0" t="s">
        <v>1428</v>
      </c>
      <c r="B1059" s="13" t="n">
        <v>43444</v>
      </c>
      <c r="C1059" s="13" t="n">
        <v>43451</v>
      </c>
      <c r="D1059" s="14" t="s">
        <v>69</v>
      </c>
      <c r="E1059" s="14" t="s">
        <v>62</v>
      </c>
      <c r="F1059" s="14" t="s">
        <v>63</v>
      </c>
      <c r="G1059" s="14" t="s">
        <v>64</v>
      </c>
      <c r="H1059" s="14" t="s">
        <v>65</v>
      </c>
      <c r="I1059" s="14" t="s">
        <v>83</v>
      </c>
      <c r="J1059" s="14" t="s">
        <v>1429</v>
      </c>
      <c r="K1059" s="15" t="n">
        <v>19.936</v>
      </c>
      <c r="L1059" s="0" t="n">
        <v>4</v>
      </c>
      <c r="M1059" s="16" t="n">
        <v>0.2</v>
      </c>
      <c r="N1059" s="17" t="n">
        <v>7.2268</v>
      </c>
      <c r="O1059" s="0" t="str">
        <f aca="false">TEXT(B1059,"YYYY-MM")</f>
        <v>2018-12</v>
      </c>
      <c r="P1059" s="18" t="n">
        <f aca="false">IFERROR(N1059/K1059,0)</f>
        <v>0.3625</v>
      </c>
      <c r="Q1059" s="0" t="str">
        <f aca="false">IF(M1059=0,"No Discount",IF(M1059&lt;0.2,"Low (1-19%)",IF(M1059&lt;0.4,"Medium (20-39%)","High (40%+)")))</f>
        <v>Medium (20-39%)</v>
      </c>
      <c r="R1059" s="0" t="str">
        <f aca="false">INDEX('Lookup Tables'!$B$2:$B$5,MATCH(F1059,'Lookup Tables'!$A$2:$A$5,0))</f>
        <v>Manager D</v>
      </c>
    </row>
    <row r="1060" customFormat="false" ht="15" hidden="false" customHeight="false" outlineLevel="0" collapsed="false">
      <c r="A1060" s="0" t="s">
        <v>1428</v>
      </c>
      <c r="B1060" s="13" t="n">
        <v>43444</v>
      </c>
      <c r="C1060" s="13" t="n">
        <v>43451</v>
      </c>
      <c r="D1060" s="14" t="s">
        <v>69</v>
      </c>
      <c r="E1060" s="14" t="s">
        <v>62</v>
      </c>
      <c r="F1060" s="14" t="s">
        <v>63</v>
      </c>
      <c r="G1060" s="14" t="s">
        <v>64</v>
      </c>
      <c r="H1060" s="14" t="s">
        <v>65</v>
      </c>
      <c r="I1060" s="14" t="s">
        <v>83</v>
      </c>
      <c r="J1060" s="14" t="s">
        <v>1430</v>
      </c>
      <c r="K1060" s="15" t="n">
        <v>65.568</v>
      </c>
      <c r="L1060" s="0" t="n">
        <v>2</v>
      </c>
      <c r="M1060" s="16" t="n">
        <v>0.2</v>
      </c>
      <c r="N1060" s="17" t="n">
        <v>22.9488</v>
      </c>
      <c r="O1060" s="0" t="str">
        <f aca="false">TEXT(B1060,"YYYY-MM")</f>
        <v>2018-12</v>
      </c>
      <c r="P1060" s="18" t="n">
        <f aca="false">IFERROR(N1060/K1060,0)</f>
        <v>0.35</v>
      </c>
      <c r="Q1060" s="0" t="str">
        <f aca="false">IF(M1060=0,"No Discount",IF(M1060&lt;0.2,"Low (1-19%)",IF(M1060&lt;0.4,"Medium (20-39%)","High (40%+)")))</f>
        <v>Medium (20-39%)</v>
      </c>
      <c r="R1060" s="0" t="str">
        <f aca="false">INDEX('Lookup Tables'!$B$2:$B$5,MATCH(F1060,'Lookup Tables'!$A$2:$A$5,0))</f>
        <v>Manager D</v>
      </c>
    </row>
    <row r="1061" customFormat="false" ht="15" hidden="false" customHeight="false" outlineLevel="0" collapsed="false">
      <c r="A1061" s="0" t="s">
        <v>1431</v>
      </c>
      <c r="B1061" s="13" t="n">
        <v>43063</v>
      </c>
      <c r="C1061" s="13" t="n">
        <v>43070</v>
      </c>
      <c r="D1061" s="14" t="s">
        <v>69</v>
      </c>
      <c r="E1061" s="14" t="s">
        <v>97</v>
      </c>
      <c r="F1061" s="14" t="s">
        <v>117</v>
      </c>
      <c r="G1061" s="14" t="s">
        <v>118</v>
      </c>
      <c r="H1061" s="14" t="s">
        <v>65</v>
      </c>
      <c r="I1061" s="14" t="s">
        <v>171</v>
      </c>
      <c r="J1061" s="14" t="s">
        <v>1432</v>
      </c>
      <c r="K1061" s="15" t="n">
        <v>4.416</v>
      </c>
      <c r="L1061" s="0" t="n">
        <v>3</v>
      </c>
      <c r="M1061" s="16" t="n">
        <v>0.2</v>
      </c>
      <c r="N1061" s="17" t="n">
        <v>1.6008</v>
      </c>
      <c r="O1061" s="0" t="str">
        <f aca="false">TEXT(B1061,"YYYY-MM")</f>
        <v>2017-11</v>
      </c>
      <c r="P1061" s="18" t="n">
        <f aca="false">IFERROR(N1061/K1061,0)</f>
        <v>0.3625</v>
      </c>
      <c r="Q1061" s="0" t="str">
        <f aca="false">IF(M1061=0,"No Discount",IF(M1061&lt;0.2,"Low (1-19%)",IF(M1061&lt;0.4,"Medium (20-39%)","High (40%+)")))</f>
        <v>Medium (20-39%)</v>
      </c>
      <c r="R1061" s="0" t="str">
        <f aca="false">INDEX('Lookup Tables'!$B$2:$B$5,MATCH(F1061,'Lookup Tables'!$A$2:$A$5,0))</f>
        <v>Manager B</v>
      </c>
    </row>
    <row r="1062" customFormat="false" ht="15" hidden="false" customHeight="false" outlineLevel="0" collapsed="false">
      <c r="A1062" s="0" t="s">
        <v>1433</v>
      </c>
      <c r="B1062" s="13" t="n">
        <v>42452</v>
      </c>
      <c r="C1062" s="13" t="n">
        <v>42458</v>
      </c>
      <c r="D1062" s="14" t="s">
        <v>69</v>
      </c>
      <c r="E1062" s="14" t="s">
        <v>53</v>
      </c>
      <c r="F1062" s="14" t="s">
        <v>98</v>
      </c>
      <c r="G1062" s="14" t="s">
        <v>99</v>
      </c>
      <c r="H1062" s="14" t="s">
        <v>56</v>
      </c>
      <c r="I1062" s="14" t="s">
        <v>59</v>
      </c>
      <c r="J1062" s="14" t="s">
        <v>712</v>
      </c>
      <c r="K1062" s="15" t="n">
        <v>107.772</v>
      </c>
      <c r="L1062" s="0" t="n">
        <v>2</v>
      </c>
      <c r="M1062" s="16" t="n">
        <v>0.3</v>
      </c>
      <c r="N1062" s="17" t="n">
        <v>-29.2524</v>
      </c>
      <c r="O1062" s="0" t="str">
        <f aca="false">TEXT(B1062,"YYYY-MM")</f>
        <v>2016-03</v>
      </c>
      <c r="P1062" s="18" t="n">
        <f aca="false">IFERROR(N1062/K1062,0)</f>
        <v>-0.271428571428571</v>
      </c>
      <c r="Q1062" s="0" t="str">
        <f aca="false">IF(M1062=0,"No Discount",IF(M1062&lt;0.2,"Low (1-19%)",IF(M1062&lt;0.4,"Medium (20-39%)","High (40%+)")))</f>
        <v>Medium (20-39%)</v>
      </c>
      <c r="R1062" s="0" t="str">
        <f aca="false">INDEX('Lookup Tables'!$B$2:$B$5,MATCH(F1062,'Lookup Tables'!$A$2:$A$5,0))</f>
        <v>Manager A</v>
      </c>
    </row>
    <row r="1063" customFormat="false" ht="15" hidden="false" customHeight="false" outlineLevel="0" collapsed="false">
      <c r="A1063" s="0" t="s">
        <v>1434</v>
      </c>
      <c r="B1063" s="13" t="n">
        <v>42476</v>
      </c>
      <c r="C1063" s="13" t="n">
        <v>42481</v>
      </c>
      <c r="D1063" s="14" t="s">
        <v>69</v>
      </c>
      <c r="E1063" s="14" t="s">
        <v>62</v>
      </c>
      <c r="F1063" s="14" t="s">
        <v>117</v>
      </c>
      <c r="G1063" s="14" t="s">
        <v>269</v>
      </c>
      <c r="H1063" s="14" t="s">
        <v>65</v>
      </c>
      <c r="I1063" s="14" t="s">
        <v>85</v>
      </c>
      <c r="J1063" s="14" t="s">
        <v>972</v>
      </c>
      <c r="K1063" s="15" t="n">
        <v>45.216</v>
      </c>
      <c r="L1063" s="0" t="n">
        <v>3</v>
      </c>
      <c r="M1063" s="16" t="n">
        <v>0.2</v>
      </c>
      <c r="N1063" s="17" t="n">
        <v>4.5216</v>
      </c>
      <c r="O1063" s="0" t="str">
        <f aca="false">TEXT(B1063,"YYYY-MM")</f>
        <v>2016-04</v>
      </c>
      <c r="P1063" s="18" t="n">
        <f aca="false">IFERROR(N1063/K1063,0)</f>
        <v>0.1</v>
      </c>
      <c r="Q1063" s="0" t="str">
        <f aca="false">IF(M1063=0,"No Discount",IF(M1063&lt;0.2,"Low (1-19%)",IF(M1063&lt;0.4,"Medium (20-39%)","High (40%+)")))</f>
        <v>Medium (20-39%)</v>
      </c>
      <c r="R1063" s="0" t="str">
        <f aca="false">INDEX('Lookup Tables'!$B$2:$B$5,MATCH(F1063,'Lookup Tables'!$A$2:$A$5,0))</f>
        <v>Manager B</v>
      </c>
    </row>
    <row r="1064" customFormat="false" ht="15" hidden="false" customHeight="false" outlineLevel="0" collapsed="false">
      <c r="A1064" s="0" t="s">
        <v>1434</v>
      </c>
      <c r="B1064" s="13" t="n">
        <v>42476</v>
      </c>
      <c r="C1064" s="13" t="n">
        <v>42481</v>
      </c>
      <c r="D1064" s="14" t="s">
        <v>69</v>
      </c>
      <c r="E1064" s="14" t="s">
        <v>62</v>
      </c>
      <c r="F1064" s="14" t="s">
        <v>117</v>
      </c>
      <c r="G1064" s="14" t="s">
        <v>269</v>
      </c>
      <c r="H1064" s="14" t="s">
        <v>65</v>
      </c>
      <c r="I1064" s="14" t="s">
        <v>171</v>
      </c>
      <c r="J1064" s="14" t="s">
        <v>1435</v>
      </c>
      <c r="K1064" s="15" t="n">
        <v>10.416</v>
      </c>
      <c r="L1064" s="0" t="n">
        <v>7</v>
      </c>
      <c r="M1064" s="16" t="n">
        <v>0.2</v>
      </c>
      <c r="N1064" s="17" t="n">
        <v>-2.2134</v>
      </c>
      <c r="O1064" s="0" t="str">
        <f aca="false">TEXT(B1064,"YYYY-MM")</f>
        <v>2016-04</v>
      </c>
      <c r="P1064" s="18" t="n">
        <f aca="false">IFERROR(N1064/K1064,0)</f>
        <v>-0.2125</v>
      </c>
      <c r="Q1064" s="0" t="str">
        <f aca="false">IF(M1064=0,"No Discount",IF(M1064&lt;0.2,"Low (1-19%)",IF(M1064&lt;0.4,"Medium (20-39%)","High (40%+)")))</f>
        <v>Medium (20-39%)</v>
      </c>
      <c r="R1064" s="0" t="str">
        <f aca="false">INDEX('Lookup Tables'!$B$2:$B$5,MATCH(F1064,'Lookup Tables'!$A$2:$A$5,0))</f>
        <v>Manager B</v>
      </c>
    </row>
    <row r="1065" customFormat="false" ht="15" hidden="false" customHeight="false" outlineLevel="0" collapsed="false">
      <c r="A1065" s="0" t="s">
        <v>1434</v>
      </c>
      <c r="B1065" s="13" t="n">
        <v>42476</v>
      </c>
      <c r="C1065" s="13" t="n">
        <v>42481</v>
      </c>
      <c r="D1065" s="14" t="s">
        <v>69</v>
      </c>
      <c r="E1065" s="14" t="s">
        <v>62</v>
      </c>
      <c r="F1065" s="14" t="s">
        <v>117</v>
      </c>
      <c r="G1065" s="14" t="s">
        <v>269</v>
      </c>
      <c r="H1065" s="14" t="s">
        <v>65</v>
      </c>
      <c r="I1065" s="14" t="s">
        <v>78</v>
      </c>
      <c r="J1065" s="14" t="s">
        <v>637</v>
      </c>
      <c r="K1065" s="15" t="n">
        <v>7.872</v>
      </c>
      <c r="L1065" s="0" t="n">
        <v>3</v>
      </c>
      <c r="M1065" s="16" t="n">
        <v>0.2</v>
      </c>
      <c r="N1065" s="17" t="n">
        <v>1.2792</v>
      </c>
      <c r="O1065" s="0" t="str">
        <f aca="false">TEXT(B1065,"YYYY-MM")</f>
        <v>2016-04</v>
      </c>
      <c r="P1065" s="18" t="n">
        <f aca="false">IFERROR(N1065/K1065,0)</f>
        <v>0.1625</v>
      </c>
      <c r="Q1065" s="0" t="str">
        <f aca="false">IF(M1065=0,"No Discount",IF(M1065&lt;0.2,"Low (1-19%)",IF(M1065&lt;0.4,"Medium (20-39%)","High (40%+)")))</f>
        <v>Medium (20-39%)</v>
      </c>
      <c r="R1065" s="0" t="str">
        <f aca="false">INDEX('Lookup Tables'!$B$2:$B$5,MATCH(F1065,'Lookup Tables'!$A$2:$A$5,0))</f>
        <v>Manager B</v>
      </c>
    </row>
    <row r="1066" customFormat="false" ht="15" hidden="false" customHeight="false" outlineLevel="0" collapsed="false">
      <c r="A1066" s="0" t="s">
        <v>1434</v>
      </c>
      <c r="B1066" s="13" t="n">
        <v>42476</v>
      </c>
      <c r="C1066" s="13" t="n">
        <v>42481</v>
      </c>
      <c r="D1066" s="14" t="s">
        <v>69</v>
      </c>
      <c r="E1066" s="14" t="s">
        <v>62</v>
      </c>
      <c r="F1066" s="14" t="s">
        <v>117</v>
      </c>
      <c r="G1066" s="14" t="s">
        <v>269</v>
      </c>
      <c r="H1066" s="14" t="s">
        <v>80</v>
      </c>
      <c r="I1066" s="14" t="s">
        <v>81</v>
      </c>
      <c r="J1066" s="14" t="s">
        <v>1436</v>
      </c>
      <c r="K1066" s="15" t="n">
        <v>118.782</v>
      </c>
      <c r="L1066" s="0" t="n">
        <v>3</v>
      </c>
      <c r="M1066" s="16" t="n">
        <v>0.4</v>
      </c>
      <c r="N1066" s="17" t="n">
        <v>-27.7158</v>
      </c>
      <c r="O1066" s="0" t="str">
        <f aca="false">TEXT(B1066,"YYYY-MM")</f>
        <v>2016-04</v>
      </c>
      <c r="P1066" s="18" t="n">
        <f aca="false">IFERROR(N1066/K1066,0)</f>
        <v>-0.233333333333333</v>
      </c>
      <c r="Q1066" s="0" t="str">
        <f aca="false">IF(M1066=0,"No Discount",IF(M1066&lt;0.2,"Low (1-19%)",IF(M1066&lt;0.4,"Medium (20-39%)","High (40%+)")))</f>
        <v>High (40%+)</v>
      </c>
      <c r="R1066" s="0" t="str">
        <f aca="false">INDEX('Lookup Tables'!$B$2:$B$5,MATCH(F1066,'Lookup Tables'!$A$2:$A$5,0))</f>
        <v>Manager B</v>
      </c>
    </row>
    <row r="1067" customFormat="false" ht="15" hidden="false" customHeight="false" outlineLevel="0" collapsed="false">
      <c r="A1067" s="0" t="s">
        <v>1434</v>
      </c>
      <c r="B1067" s="13" t="n">
        <v>42476</v>
      </c>
      <c r="C1067" s="13" t="n">
        <v>42481</v>
      </c>
      <c r="D1067" s="14" t="s">
        <v>69</v>
      </c>
      <c r="E1067" s="14" t="s">
        <v>62</v>
      </c>
      <c r="F1067" s="14" t="s">
        <v>117</v>
      </c>
      <c r="G1067" s="14" t="s">
        <v>269</v>
      </c>
      <c r="H1067" s="14" t="s">
        <v>65</v>
      </c>
      <c r="I1067" s="14" t="s">
        <v>171</v>
      </c>
      <c r="J1067" s="14" t="s">
        <v>1437</v>
      </c>
      <c r="K1067" s="15" t="n">
        <v>1.448</v>
      </c>
      <c r="L1067" s="0" t="n">
        <v>1</v>
      </c>
      <c r="M1067" s="16" t="n">
        <v>0.2</v>
      </c>
      <c r="N1067" s="17" t="n">
        <v>0.2353</v>
      </c>
      <c r="O1067" s="0" t="str">
        <f aca="false">TEXT(B1067,"YYYY-MM")</f>
        <v>2016-04</v>
      </c>
      <c r="P1067" s="18" t="n">
        <f aca="false">IFERROR(N1067/K1067,0)</f>
        <v>0.1625</v>
      </c>
      <c r="Q1067" s="0" t="str">
        <f aca="false">IF(M1067=0,"No Discount",IF(M1067&lt;0.2,"Low (1-19%)",IF(M1067&lt;0.4,"Medium (20-39%)","High (40%+)")))</f>
        <v>Medium (20-39%)</v>
      </c>
      <c r="R1067" s="0" t="str">
        <f aca="false">INDEX('Lookup Tables'!$B$2:$B$5,MATCH(F1067,'Lookup Tables'!$A$2:$A$5,0))</f>
        <v>Manager B</v>
      </c>
    </row>
    <row r="1068" customFormat="false" ht="15" hidden="false" customHeight="false" outlineLevel="0" collapsed="false">
      <c r="A1068" s="0" t="s">
        <v>1434</v>
      </c>
      <c r="B1068" s="13" t="n">
        <v>42476</v>
      </c>
      <c r="C1068" s="13" t="n">
        <v>42481</v>
      </c>
      <c r="D1068" s="14" t="s">
        <v>69</v>
      </c>
      <c r="E1068" s="14" t="s">
        <v>62</v>
      </c>
      <c r="F1068" s="14" t="s">
        <v>117</v>
      </c>
      <c r="G1068" s="14" t="s">
        <v>269</v>
      </c>
      <c r="H1068" s="14" t="s">
        <v>65</v>
      </c>
      <c r="I1068" s="14" t="s">
        <v>83</v>
      </c>
      <c r="J1068" s="14" t="s">
        <v>1438</v>
      </c>
      <c r="K1068" s="15" t="n">
        <v>55.47</v>
      </c>
      <c r="L1068" s="0" t="n">
        <v>5</v>
      </c>
      <c r="M1068" s="16" t="n">
        <v>0.7</v>
      </c>
      <c r="N1068" s="17" t="n">
        <v>-46.225</v>
      </c>
      <c r="O1068" s="0" t="str">
        <f aca="false">TEXT(B1068,"YYYY-MM")</f>
        <v>2016-04</v>
      </c>
      <c r="P1068" s="18" t="n">
        <f aca="false">IFERROR(N1068/K1068,0)</f>
        <v>-0.833333333333333</v>
      </c>
      <c r="Q1068" s="0" t="str">
        <f aca="false">IF(M1068=0,"No Discount",IF(M1068&lt;0.2,"Low (1-19%)",IF(M1068&lt;0.4,"Medium (20-39%)","High (40%+)")))</f>
        <v>High (40%+)</v>
      </c>
      <c r="R1068" s="0" t="str">
        <f aca="false">INDEX('Lookup Tables'!$B$2:$B$5,MATCH(F1068,'Lookup Tables'!$A$2:$A$5,0))</f>
        <v>Manager B</v>
      </c>
    </row>
    <row r="1069" customFormat="false" ht="15" hidden="false" customHeight="false" outlineLevel="0" collapsed="false">
      <c r="A1069" s="0" t="s">
        <v>1439</v>
      </c>
      <c r="B1069" s="13" t="n">
        <v>43009</v>
      </c>
      <c r="C1069" s="13" t="n">
        <v>43010</v>
      </c>
      <c r="D1069" s="14" t="s">
        <v>137</v>
      </c>
      <c r="E1069" s="14" t="s">
        <v>53</v>
      </c>
      <c r="F1069" s="14" t="s">
        <v>63</v>
      </c>
      <c r="G1069" s="14" t="s">
        <v>64</v>
      </c>
      <c r="H1069" s="14" t="s">
        <v>56</v>
      </c>
      <c r="I1069" s="14" t="s">
        <v>59</v>
      </c>
      <c r="J1069" s="14" t="s">
        <v>187</v>
      </c>
      <c r="K1069" s="15" t="n">
        <v>194.848</v>
      </c>
      <c r="L1069" s="0" t="n">
        <v>4</v>
      </c>
      <c r="M1069" s="16" t="n">
        <v>0.2</v>
      </c>
      <c r="N1069" s="17" t="n">
        <v>12.178</v>
      </c>
      <c r="O1069" s="0" t="str">
        <f aca="false">TEXT(B1069,"YYYY-MM")</f>
        <v>2017-10</v>
      </c>
      <c r="P1069" s="18" t="n">
        <f aca="false">IFERROR(N1069/K1069,0)</f>
        <v>0.0625</v>
      </c>
      <c r="Q1069" s="0" t="str">
        <f aca="false">IF(M1069=0,"No Discount",IF(M1069&lt;0.2,"Low (1-19%)",IF(M1069&lt;0.4,"Medium (20-39%)","High (40%+)")))</f>
        <v>Medium (20-39%)</v>
      </c>
      <c r="R1069" s="0" t="str">
        <f aca="false">INDEX('Lookup Tables'!$B$2:$B$5,MATCH(F1069,'Lookup Tables'!$A$2:$A$5,0))</f>
        <v>Manager D</v>
      </c>
    </row>
    <row r="1070" customFormat="false" ht="15" hidden="false" customHeight="false" outlineLevel="0" collapsed="false">
      <c r="A1070" s="0" t="s">
        <v>1440</v>
      </c>
      <c r="B1070" s="13" t="n">
        <v>43371</v>
      </c>
      <c r="C1070" s="13" t="n">
        <v>43373</v>
      </c>
      <c r="D1070" s="14" t="s">
        <v>52</v>
      </c>
      <c r="E1070" s="14" t="s">
        <v>53</v>
      </c>
      <c r="F1070" s="14" t="s">
        <v>98</v>
      </c>
      <c r="G1070" s="14" t="s">
        <v>99</v>
      </c>
      <c r="H1070" s="14" t="s">
        <v>65</v>
      </c>
      <c r="I1070" s="14" t="s">
        <v>303</v>
      </c>
      <c r="J1070" s="14" t="s">
        <v>608</v>
      </c>
      <c r="K1070" s="15" t="n">
        <v>1.744</v>
      </c>
      <c r="L1070" s="0" t="n">
        <v>1</v>
      </c>
      <c r="M1070" s="16" t="n">
        <v>0.2</v>
      </c>
      <c r="N1070" s="17" t="n">
        <v>-0.3488</v>
      </c>
      <c r="O1070" s="0" t="str">
        <f aca="false">TEXT(B1070,"YYYY-MM")</f>
        <v>2018-09</v>
      </c>
      <c r="P1070" s="18" t="n">
        <f aca="false">IFERROR(N1070/K1070,0)</f>
        <v>-0.2</v>
      </c>
      <c r="Q1070" s="0" t="str">
        <f aca="false">IF(M1070=0,"No Discount",IF(M1070&lt;0.2,"Low (1-19%)",IF(M1070&lt;0.4,"Medium (20-39%)","High (40%+)")))</f>
        <v>Medium (20-39%)</v>
      </c>
      <c r="R1070" s="0" t="str">
        <f aca="false">INDEX('Lookup Tables'!$B$2:$B$5,MATCH(F1070,'Lookup Tables'!$A$2:$A$5,0))</f>
        <v>Manager A</v>
      </c>
    </row>
    <row r="1071" customFormat="false" ht="15" hidden="false" customHeight="false" outlineLevel="0" collapsed="false">
      <c r="A1071" s="0" t="s">
        <v>1441</v>
      </c>
      <c r="B1071" s="13" t="n">
        <v>42576</v>
      </c>
      <c r="C1071" s="13" t="n">
        <v>42580</v>
      </c>
      <c r="D1071" s="14" t="s">
        <v>69</v>
      </c>
      <c r="E1071" s="14" t="s">
        <v>97</v>
      </c>
      <c r="F1071" s="14" t="s">
        <v>117</v>
      </c>
      <c r="G1071" s="14" t="s">
        <v>118</v>
      </c>
      <c r="H1071" s="14" t="s">
        <v>65</v>
      </c>
      <c r="I1071" s="14" t="s">
        <v>83</v>
      </c>
      <c r="J1071" s="14" t="s">
        <v>563</v>
      </c>
      <c r="K1071" s="15" t="n">
        <v>25.176</v>
      </c>
      <c r="L1071" s="0" t="n">
        <v>4</v>
      </c>
      <c r="M1071" s="16" t="n">
        <v>0.7</v>
      </c>
      <c r="N1071" s="17" t="n">
        <v>-18.4624</v>
      </c>
      <c r="O1071" s="0" t="str">
        <f aca="false">TEXT(B1071,"YYYY-MM")</f>
        <v>2016-07</v>
      </c>
      <c r="P1071" s="18" t="n">
        <f aca="false">IFERROR(N1071/K1071,0)</f>
        <v>-0.733333333333333</v>
      </c>
      <c r="Q1071" s="0" t="str">
        <f aca="false">IF(M1071=0,"No Discount",IF(M1071&lt;0.2,"Low (1-19%)",IF(M1071&lt;0.4,"Medium (20-39%)","High (40%+)")))</f>
        <v>High (40%+)</v>
      </c>
      <c r="R1071" s="0" t="str">
        <f aca="false">INDEX('Lookup Tables'!$B$2:$B$5,MATCH(F1071,'Lookup Tables'!$A$2:$A$5,0))</f>
        <v>Manager B</v>
      </c>
    </row>
    <row r="1072" customFormat="false" ht="15" hidden="false" customHeight="false" outlineLevel="0" collapsed="false">
      <c r="A1072" s="0" t="s">
        <v>1442</v>
      </c>
      <c r="B1072" s="13" t="n">
        <v>42694</v>
      </c>
      <c r="C1072" s="13" t="n">
        <v>42700</v>
      </c>
      <c r="D1072" s="14" t="s">
        <v>69</v>
      </c>
      <c r="E1072" s="14" t="s">
        <v>97</v>
      </c>
      <c r="F1072" s="14" t="s">
        <v>63</v>
      </c>
      <c r="G1072" s="14" t="s">
        <v>64</v>
      </c>
      <c r="H1072" s="14" t="s">
        <v>65</v>
      </c>
      <c r="I1072" s="14" t="s">
        <v>78</v>
      </c>
      <c r="J1072" s="14" t="s">
        <v>602</v>
      </c>
      <c r="K1072" s="15" t="n">
        <v>19.46</v>
      </c>
      <c r="L1072" s="0" t="n">
        <v>7</v>
      </c>
      <c r="M1072" s="16" t="n">
        <v>0</v>
      </c>
      <c r="N1072" s="17" t="n">
        <v>5.0596</v>
      </c>
      <c r="O1072" s="0" t="str">
        <f aca="false">TEXT(B1072,"YYYY-MM")</f>
        <v>2016-11</v>
      </c>
      <c r="P1072" s="18" t="n">
        <f aca="false">IFERROR(N1072/K1072,0)</f>
        <v>0.26</v>
      </c>
      <c r="Q1072" s="0" t="str">
        <f aca="false">IF(M1072=0,"No Discount",IF(M1072&lt;0.2,"Low (1-19%)",IF(M1072&lt;0.4,"Medium (20-39%)","High (40%+)")))</f>
        <v>No Discount</v>
      </c>
      <c r="R1072" s="0" t="str">
        <f aca="false">INDEX('Lookup Tables'!$B$2:$B$5,MATCH(F1072,'Lookup Tables'!$A$2:$A$5,0))</f>
        <v>Manager D</v>
      </c>
    </row>
    <row r="1073" customFormat="false" ht="15" hidden="false" customHeight="false" outlineLevel="0" collapsed="false">
      <c r="A1073" s="0" t="s">
        <v>1443</v>
      </c>
      <c r="B1073" s="13" t="n">
        <v>42853</v>
      </c>
      <c r="C1073" s="13" t="n">
        <v>42857</v>
      </c>
      <c r="D1073" s="14" t="s">
        <v>69</v>
      </c>
      <c r="E1073" s="14" t="s">
        <v>97</v>
      </c>
      <c r="F1073" s="14" t="s">
        <v>63</v>
      </c>
      <c r="G1073" s="14" t="s">
        <v>252</v>
      </c>
      <c r="H1073" s="14" t="s">
        <v>65</v>
      </c>
      <c r="I1073" s="14" t="s">
        <v>91</v>
      </c>
      <c r="J1073" s="14" t="s">
        <v>587</v>
      </c>
      <c r="K1073" s="15" t="n">
        <v>29.472</v>
      </c>
      <c r="L1073" s="0" t="n">
        <v>3</v>
      </c>
      <c r="M1073" s="16" t="n">
        <v>0.2</v>
      </c>
      <c r="N1073" s="17" t="n">
        <v>9.9468</v>
      </c>
      <c r="O1073" s="0" t="str">
        <f aca="false">TEXT(B1073,"YYYY-MM")</f>
        <v>2017-04</v>
      </c>
      <c r="P1073" s="18" t="n">
        <f aca="false">IFERROR(N1073/K1073,0)</f>
        <v>0.3375</v>
      </c>
      <c r="Q1073" s="0" t="str">
        <f aca="false">IF(M1073=0,"No Discount",IF(M1073&lt;0.2,"Low (1-19%)",IF(M1073&lt;0.4,"Medium (20-39%)","High (40%+)")))</f>
        <v>Medium (20-39%)</v>
      </c>
      <c r="R1073" s="0" t="str">
        <f aca="false">INDEX('Lookup Tables'!$B$2:$B$5,MATCH(F1073,'Lookup Tables'!$A$2:$A$5,0))</f>
        <v>Manager D</v>
      </c>
    </row>
    <row r="1074" customFormat="false" ht="15" hidden="false" customHeight="false" outlineLevel="0" collapsed="false">
      <c r="A1074" s="0" t="s">
        <v>1444</v>
      </c>
      <c r="B1074" s="13" t="n">
        <v>43418</v>
      </c>
      <c r="C1074" s="13" t="n">
        <v>43423</v>
      </c>
      <c r="D1074" s="14" t="s">
        <v>69</v>
      </c>
      <c r="E1074" s="14" t="s">
        <v>53</v>
      </c>
      <c r="F1074" s="14" t="s">
        <v>117</v>
      </c>
      <c r="G1074" s="14" t="s">
        <v>170</v>
      </c>
      <c r="H1074" s="14" t="s">
        <v>65</v>
      </c>
      <c r="I1074" s="14" t="s">
        <v>83</v>
      </c>
      <c r="J1074" s="14" t="s">
        <v>1445</v>
      </c>
      <c r="K1074" s="15" t="n">
        <v>8.64</v>
      </c>
      <c r="L1074" s="0" t="n">
        <v>2</v>
      </c>
      <c r="M1074" s="16" t="n">
        <v>0.2</v>
      </c>
      <c r="N1074" s="17" t="n">
        <v>3.024</v>
      </c>
      <c r="O1074" s="0" t="str">
        <f aca="false">TEXT(B1074,"YYYY-MM")</f>
        <v>2018-11</v>
      </c>
      <c r="P1074" s="18" t="n">
        <f aca="false">IFERROR(N1074/K1074,0)</f>
        <v>0.35</v>
      </c>
      <c r="Q1074" s="0" t="str">
        <f aca="false">IF(M1074=0,"No Discount",IF(M1074&lt;0.2,"Low (1-19%)",IF(M1074&lt;0.4,"Medium (20-39%)","High (40%+)")))</f>
        <v>Medium (20-39%)</v>
      </c>
      <c r="R1074" s="0" t="str">
        <f aca="false">INDEX('Lookup Tables'!$B$2:$B$5,MATCH(F1074,'Lookup Tables'!$A$2:$A$5,0))</f>
        <v>Manager B</v>
      </c>
    </row>
    <row r="1075" customFormat="false" ht="15" hidden="false" customHeight="false" outlineLevel="0" collapsed="false">
      <c r="A1075" s="0" t="s">
        <v>1446</v>
      </c>
      <c r="B1075" s="13" t="n">
        <v>43051</v>
      </c>
      <c r="C1075" s="13" t="n">
        <v>43058</v>
      </c>
      <c r="D1075" s="14" t="s">
        <v>69</v>
      </c>
      <c r="E1075" s="14" t="s">
        <v>53</v>
      </c>
      <c r="F1075" s="14" t="s">
        <v>63</v>
      </c>
      <c r="G1075" s="14" t="s">
        <v>189</v>
      </c>
      <c r="H1075" s="14" t="s">
        <v>65</v>
      </c>
      <c r="I1075" s="14" t="s">
        <v>83</v>
      </c>
      <c r="J1075" s="14" t="s">
        <v>1447</v>
      </c>
      <c r="K1075" s="15" t="n">
        <v>6.27</v>
      </c>
      <c r="L1075" s="0" t="n">
        <v>5</v>
      </c>
      <c r="M1075" s="16" t="n">
        <v>0.7</v>
      </c>
      <c r="N1075" s="17" t="n">
        <v>-4.598</v>
      </c>
      <c r="O1075" s="0" t="str">
        <f aca="false">TEXT(B1075,"YYYY-MM")</f>
        <v>2017-11</v>
      </c>
      <c r="P1075" s="18" t="n">
        <f aca="false">IFERROR(N1075/K1075,0)</f>
        <v>-0.733333333333333</v>
      </c>
      <c r="Q1075" s="0" t="str">
        <f aca="false">IF(M1075=0,"No Discount",IF(M1075&lt;0.2,"Low (1-19%)",IF(M1075&lt;0.4,"Medium (20-39%)","High (40%+)")))</f>
        <v>High (40%+)</v>
      </c>
      <c r="R1075" s="0" t="str">
        <f aca="false">INDEX('Lookup Tables'!$B$2:$B$5,MATCH(F1075,'Lookup Tables'!$A$2:$A$5,0))</f>
        <v>Manager D</v>
      </c>
    </row>
    <row r="1076" customFormat="false" ht="15" hidden="false" customHeight="false" outlineLevel="0" collapsed="false">
      <c r="A1076" s="0" t="s">
        <v>1446</v>
      </c>
      <c r="B1076" s="13" t="n">
        <v>43051</v>
      </c>
      <c r="C1076" s="13" t="n">
        <v>43058</v>
      </c>
      <c r="D1076" s="14" t="s">
        <v>69</v>
      </c>
      <c r="E1076" s="14" t="s">
        <v>53</v>
      </c>
      <c r="F1076" s="14" t="s">
        <v>63</v>
      </c>
      <c r="G1076" s="14" t="s">
        <v>189</v>
      </c>
      <c r="H1076" s="14" t="s">
        <v>65</v>
      </c>
      <c r="I1076" s="14" t="s">
        <v>83</v>
      </c>
      <c r="J1076" s="14" t="s">
        <v>498</v>
      </c>
      <c r="K1076" s="15" t="n">
        <v>4.368</v>
      </c>
      <c r="L1076" s="0" t="n">
        <v>7</v>
      </c>
      <c r="M1076" s="16" t="n">
        <v>0.7</v>
      </c>
      <c r="N1076" s="17" t="n">
        <v>-3.3488</v>
      </c>
      <c r="O1076" s="0" t="str">
        <f aca="false">TEXT(B1076,"YYYY-MM")</f>
        <v>2017-11</v>
      </c>
      <c r="P1076" s="18" t="n">
        <f aca="false">IFERROR(N1076/K1076,0)</f>
        <v>-0.766666666666667</v>
      </c>
      <c r="Q1076" s="0" t="str">
        <f aca="false">IF(M1076=0,"No Discount",IF(M1076&lt;0.2,"Low (1-19%)",IF(M1076&lt;0.4,"Medium (20-39%)","High (40%+)")))</f>
        <v>High (40%+)</v>
      </c>
      <c r="R1076" s="0" t="str">
        <f aca="false">INDEX('Lookup Tables'!$B$2:$B$5,MATCH(F1076,'Lookup Tables'!$A$2:$A$5,0))</f>
        <v>Manager D</v>
      </c>
    </row>
    <row r="1077" customFormat="false" ht="15" hidden="false" customHeight="false" outlineLevel="0" collapsed="false">
      <c r="A1077" s="0" t="s">
        <v>1446</v>
      </c>
      <c r="B1077" s="13" t="n">
        <v>43051</v>
      </c>
      <c r="C1077" s="13" t="n">
        <v>43058</v>
      </c>
      <c r="D1077" s="14" t="s">
        <v>69</v>
      </c>
      <c r="E1077" s="14" t="s">
        <v>53</v>
      </c>
      <c r="F1077" s="14" t="s">
        <v>63</v>
      </c>
      <c r="G1077" s="14" t="s">
        <v>189</v>
      </c>
      <c r="H1077" s="14" t="s">
        <v>80</v>
      </c>
      <c r="I1077" s="14" t="s">
        <v>123</v>
      </c>
      <c r="J1077" s="14" t="s">
        <v>1448</v>
      </c>
      <c r="K1077" s="15" t="n">
        <v>31.984</v>
      </c>
      <c r="L1077" s="0" t="n">
        <v>2</v>
      </c>
      <c r="M1077" s="16" t="n">
        <v>0.2</v>
      </c>
      <c r="N1077" s="17" t="n">
        <v>1.999</v>
      </c>
      <c r="O1077" s="0" t="str">
        <f aca="false">TEXT(B1077,"YYYY-MM")</f>
        <v>2017-11</v>
      </c>
      <c r="P1077" s="18" t="n">
        <f aca="false">IFERROR(N1077/K1077,0)</f>
        <v>0.0625</v>
      </c>
      <c r="Q1077" s="0" t="str">
        <f aca="false">IF(M1077=0,"No Discount",IF(M1077&lt;0.2,"Low (1-19%)",IF(M1077&lt;0.4,"Medium (20-39%)","High (40%+)")))</f>
        <v>Medium (20-39%)</v>
      </c>
      <c r="R1077" s="0" t="str">
        <f aca="false">INDEX('Lookup Tables'!$B$2:$B$5,MATCH(F1077,'Lookup Tables'!$A$2:$A$5,0))</f>
        <v>Manager D</v>
      </c>
    </row>
    <row r="1078" customFormat="false" ht="15" hidden="false" customHeight="false" outlineLevel="0" collapsed="false">
      <c r="A1078" s="0" t="s">
        <v>1449</v>
      </c>
      <c r="B1078" s="13" t="n">
        <v>43007</v>
      </c>
      <c r="C1078" s="13" t="n">
        <v>43008</v>
      </c>
      <c r="D1078" s="14" t="s">
        <v>137</v>
      </c>
      <c r="E1078" s="14" t="s">
        <v>97</v>
      </c>
      <c r="F1078" s="14" t="s">
        <v>98</v>
      </c>
      <c r="G1078" s="14" t="s">
        <v>164</v>
      </c>
      <c r="H1078" s="14" t="s">
        <v>65</v>
      </c>
      <c r="I1078" s="14" t="s">
        <v>78</v>
      </c>
      <c r="J1078" s="14" t="s">
        <v>1450</v>
      </c>
      <c r="K1078" s="15" t="n">
        <v>40.88</v>
      </c>
      <c r="L1078" s="0" t="n">
        <v>7</v>
      </c>
      <c r="M1078" s="16" t="n">
        <v>0</v>
      </c>
      <c r="N1078" s="17" t="n">
        <v>10.6288</v>
      </c>
      <c r="O1078" s="0" t="str">
        <f aca="false">TEXT(B1078,"YYYY-MM")</f>
        <v>2017-09</v>
      </c>
      <c r="P1078" s="18" t="n">
        <f aca="false">IFERROR(N1078/K1078,0)</f>
        <v>0.26</v>
      </c>
      <c r="Q1078" s="0" t="str">
        <f aca="false">IF(M1078=0,"No Discount",IF(M1078&lt;0.2,"Low (1-19%)",IF(M1078&lt;0.4,"Medium (20-39%)","High (40%+)")))</f>
        <v>No Discount</v>
      </c>
      <c r="R1078" s="0" t="str">
        <f aca="false">INDEX('Lookup Tables'!$B$2:$B$5,MATCH(F1078,'Lookup Tables'!$A$2:$A$5,0))</f>
        <v>Manager A</v>
      </c>
    </row>
    <row r="1079" customFormat="false" ht="15" hidden="false" customHeight="false" outlineLevel="0" collapsed="false">
      <c r="A1079" s="0" t="s">
        <v>1451</v>
      </c>
      <c r="B1079" s="13" t="n">
        <v>43366</v>
      </c>
      <c r="C1079" s="13" t="n">
        <v>43368</v>
      </c>
      <c r="D1079" s="14" t="s">
        <v>52</v>
      </c>
      <c r="E1079" s="14" t="s">
        <v>53</v>
      </c>
      <c r="F1079" s="14" t="s">
        <v>63</v>
      </c>
      <c r="G1079" s="14" t="s">
        <v>94</v>
      </c>
      <c r="H1079" s="14" t="s">
        <v>65</v>
      </c>
      <c r="I1079" s="14" t="s">
        <v>85</v>
      </c>
      <c r="J1079" s="14" t="s">
        <v>1452</v>
      </c>
      <c r="K1079" s="15" t="n">
        <v>119.96</v>
      </c>
      <c r="L1079" s="0" t="n">
        <v>2</v>
      </c>
      <c r="M1079" s="16" t="n">
        <v>0</v>
      </c>
      <c r="N1079" s="17" t="n">
        <v>33.5888</v>
      </c>
      <c r="O1079" s="0" t="str">
        <f aca="false">TEXT(B1079,"YYYY-MM")</f>
        <v>2018-09</v>
      </c>
      <c r="P1079" s="18" t="n">
        <f aca="false">IFERROR(N1079/K1079,0)</f>
        <v>0.28</v>
      </c>
      <c r="Q1079" s="0" t="str">
        <f aca="false">IF(M1079=0,"No Discount",IF(M1079&lt;0.2,"Low (1-19%)",IF(M1079&lt;0.4,"Medium (20-39%)","High (40%+)")))</f>
        <v>No Discount</v>
      </c>
      <c r="R1079" s="0" t="str">
        <f aca="false">INDEX('Lookup Tables'!$B$2:$B$5,MATCH(F1079,'Lookup Tables'!$A$2:$A$5,0))</f>
        <v>Manager D</v>
      </c>
    </row>
    <row r="1080" customFormat="false" ht="15" hidden="false" customHeight="false" outlineLevel="0" collapsed="false">
      <c r="A1080" s="0" t="s">
        <v>1451</v>
      </c>
      <c r="B1080" s="13" t="n">
        <v>43366</v>
      </c>
      <c r="C1080" s="13" t="n">
        <v>43368</v>
      </c>
      <c r="D1080" s="14" t="s">
        <v>52</v>
      </c>
      <c r="E1080" s="14" t="s">
        <v>53</v>
      </c>
      <c r="F1080" s="14" t="s">
        <v>63</v>
      </c>
      <c r="G1080" s="14" t="s">
        <v>94</v>
      </c>
      <c r="H1080" s="14" t="s">
        <v>65</v>
      </c>
      <c r="I1080" s="14" t="s">
        <v>73</v>
      </c>
      <c r="J1080" s="14" t="s">
        <v>839</v>
      </c>
      <c r="K1080" s="15" t="n">
        <v>31.44</v>
      </c>
      <c r="L1080" s="0" t="n">
        <v>3</v>
      </c>
      <c r="M1080" s="16" t="n">
        <v>0</v>
      </c>
      <c r="N1080" s="17" t="n">
        <v>8.4888</v>
      </c>
      <c r="O1080" s="0" t="str">
        <f aca="false">TEXT(B1080,"YYYY-MM")</f>
        <v>2018-09</v>
      </c>
      <c r="P1080" s="18" t="n">
        <f aca="false">IFERROR(N1080/K1080,0)</f>
        <v>0.27</v>
      </c>
      <c r="Q1080" s="0" t="str">
        <f aca="false">IF(M1080=0,"No Discount",IF(M1080&lt;0.2,"Low (1-19%)",IF(M1080&lt;0.4,"Medium (20-39%)","High (40%+)")))</f>
        <v>No Discount</v>
      </c>
      <c r="R1080" s="0" t="str">
        <f aca="false">INDEX('Lookup Tables'!$B$2:$B$5,MATCH(F1080,'Lookup Tables'!$A$2:$A$5,0))</f>
        <v>Manager D</v>
      </c>
    </row>
    <row r="1081" customFormat="false" ht="15" hidden="false" customHeight="false" outlineLevel="0" collapsed="false">
      <c r="A1081" s="0" t="s">
        <v>1451</v>
      </c>
      <c r="B1081" s="13" t="n">
        <v>43366</v>
      </c>
      <c r="C1081" s="13" t="n">
        <v>43368</v>
      </c>
      <c r="D1081" s="14" t="s">
        <v>52</v>
      </c>
      <c r="E1081" s="14" t="s">
        <v>53</v>
      </c>
      <c r="F1081" s="14" t="s">
        <v>63</v>
      </c>
      <c r="G1081" s="14" t="s">
        <v>94</v>
      </c>
      <c r="H1081" s="14" t="s">
        <v>65</v>
      </c>
      <c r="I1081" s="14" t="s">
        <v>83</v>
      </c>
      <c r="J1081" s="14" t="s">
        <v>857</v>
      </c>
      <c r="K1081" s="15" t="n">
        <v>6.88</v>
      </c>
      <c r="L1081" s="0" t="n">
        <v>1</v>
      </c>
      <c r="M1081" s="16" t="n">
        <v>0.2</v>
      </c>
      <c r="N1081" s="17" t="n">
        <v>2.322</v>
      </c>
      <c r="O1081" s="0" t="str">
        <f aca="false">TEXT(B1081,"YYYY-MM")</f>
        <v>2018-09</v>
      </c>
      <c r="P1081" s="18" t="n">
        <f aca="false">IFERROR(N1081/K1081,0)</f>
        <v>0.3375</v>
      </c>
      <c r="Q1081" s="0" t="str">
        <f aca="false">IF(M1081=0,"No Discount",IF(M1081&lt;0.2,"Low (1-19%)",IF(M1081&lt;0.4,"Medium (20-39%)","High (40%+)")))</f>
        <v>Medium (20-39%)</v>
      </c>
      <c r="R1081" s="0" t="str">
        <f aca="false">INDEX('Lookup Tables'!$B$2:$B$5,MATCH(F1081,'Lookup Tables'!$A$2:$A$5,0))</f>
        <v>Manager D</v>
      </c>
    </row>
    <row r="1082" customFormat="false" ht="15" hidden="false" customHeight="false" outlineLevel="0" collapsed="false">
      <c r="A1082" s="0" t="s">
        <v>1453</v>
      </c>
      <c r="B1082" s="13" t="n">
        <v>42703</v>
      </c>
      <c r="C1082" s="13" t="n">
        <v>42708</v>
      </c>
      <c r="D1082" s="14" t="s">
        <v>69</v>
      </c>
      <c r="E1082" s="14" t="s">
        <v>62</v>
      </c>
      <c r="F1082" s="14" t="s">
        <v>98</v>
      </c>
      <c r="G1082" s="14" t="s">
        <v>157</v>
      </c>
      <c r="H1082" s="14" t="s">
        <v>65</v>
      </c>
      <c r="I1082" s="14" t="s">
        <v>91</v>
      </c>
      <c r="J1082" s="14" t="s">
        <v>135</v>
      </c>
      <c r="K1082" s="15" t="n">
        <v>19.92</v>
      </c>
      <c r="L1082" s="0" t="n">
        <v>4</v>
      </c>
      <c r="M1082" s="16" t="n">
        <v>0</v>
      </c>
      <c r="N1082" s="17" t="n">
        <v>9.3624</v>
      </c>
      <c r="O1082" s="0" t="str">
        <f aca="false">TEXT(B1082,"YYYY-MM")</f>
        <v>2016-11</v>
      </c>
      <c r="P1082" s="18" t="n">
        <f aca="false">IFERROR(N1082/K1082,0)</f>
        <v>0.47</v>
      </c>
      <c r="Q1082" s="0" t="str">
        <f aca="false">IF(M1082=0,"No Discount",IF(M1082&lt;0.2,"Low (1-19%)",IF(M1082&lt;0.4,"Medium (20-39%)","High (40%+)")))</f>
        <v>No Discount</v>
      </c>
      <c r="R1082" s="0" t="str">
        <f aca="false">INDEX('Lookup Tables'!$B$2:$B$5,MATCH(F1082,'Lookup Tables'!$A$2:$A$5,0))</f>
        <v>Manager A</v>
      </c>
    </row>
    <row r="1083" customFormat="false" ht="15" hidden="false" customHeight="false" outlineLevel="0" collapsed="false">
      <c r="A1083" s="0" t="s">
        <v>1453</v>
      </c>
      <c r="B1083" s="13" t="n">
        <v>42703</v>
      </c>
      <c r="C1083" s="13" t="n">
        <v>42708</v>
      </c>
      <c r="D1083" s="14" t="s">
        <v>69</v>
      </c>
      <c r="E1083" s="14" t="s">
        <v>62</v>
      </c>
      <c r="F1083" s="14" t="s">
        <v>98</v>
      </c>
      <c r="G1083" s="14" t="s">
        <v>157</v>
      </c>
      <c r="H1083" s="14" t="s">
        <v>56</v>
      </c>
      <c r="I1083" s="14" t="s">
        <v>59</v>
      </c>
      <c r="J1083" s="14" t="s">
        <v>1454</v>
      </c>
      <c r="K1083" s="15" t="n">
        <v>1106.91</v>
      </c>
      <c r="L1083" s="0" t="n">
        <v>9</v>
      </c>
      <c r="M1083" s="16" t="n">
        <v>0</v>
      </c>
      <c r="N1083" s="17" t="n">
        <v>121.7601</v>
      </c>
      <c r="O1083" s="0" t="str">
        <f aca="false">TEXT(B1083,"YYYY-MM")</f>
        <v>2016-11</v>
      </c>
      <c r="P1083" s="18" t="n">
        <f aca="false">IFERROR(N1083/K1083,0)</f>
        <v>0.11</v>
      </c>
      <c r="Q1083" s="0" t="str">
        <f aca="false">IF(M1083=0,"No Discount",IF(M1083&lt;0.2,"Low (1-19%)",IF(M1083&lt;0.4,"Medium (20-39%)","High (40%+)")))</f>
        <v>No Discount</v>
      </c>
      <c r="R1083" s="0" t="str">
        <f aca="false">INDEX('Lookup Tables'!$B$2:$B$5,MATCH(F1083,'Lookup Tables'!$A$2:$A$5,0))</f>
        <v>Manager A</v>
      </c>
    </row>
    <row r="1084" customFormat="false" ht="15" hidden="false" customHeight="false" outlineLevel="0" collapsed="false">
      <c r="A1084" s="0" t="s">
        <v>1455</v>
      </c>
      <c r="B1084" s="13" t="n">
        <v>42795</v>
      </c>
      <c r="C1084" s="13" t="n">
        <v>42799</v>
      </c>
      <c r="D1084" s="14" t="s">
        <v>69</v>
      </c>
      <c r="E1084" s="14" t="s">
        <v>53</v>
      </c>
      <c r="F1084" s="14" t="s">
        <v>117</v>
      </c>
      <c r="G1084" s="14" t="s">
        <v>170</v>
      </c>
      <c r="H1084" s="14" t="s">
        <v>56</v>
      </c>
      <c r="I1084" s="14" t="s">
        <v>71</v>
      </c>
      <c r="J1084" s="14" t="s">
        <v>1087</v>
      </c>
      <c r="K1084" s="15" t="n">
        <v>836.592</v>
      </c>
      <c r="L1084" s="0" t="n">
        <v>8</v>
      </c>
      <c r="M1084" s="16" t="n">
        <v>0.4</v>
      </c>
      <c r="N1084" s="17" t="n">
        <v>-264.9208</v>
      </c>
      <c r="O1084" s="0" t="str">
        <f aca="false">TEXT(B1084,"YYYY-MM")</f>
        <v>2017-03</v>
      </c>
      <c r="P1084" s="18" t="n">
        <f aca="false">IFERROR(N1084/K1084,0)</f>
        <v>-0.316666666666667</v>
      </c>
      <c r="Q1084" s="0" t="str">
        <f aca="false">IF(M1084=0,"No Discount",IF(M1084&lt;0.2,"Low (1-19%)",IF(M1084&lt;0.4,"Medium (20-39%)","High (40%+)")))</f>
        <v>High (40%+)</v>
      </c>
      <c r="R1084" s="0" t="str">
        <f aca="false">INDEX('Lookup Tables'!$B$2:$B$5,MATCH(F1084,'Lookup Tables'!$A$2:$A$5,0))</f>
        <v>Manager B</v>
      </c>
    </row>
    <row r="1085" customFormat="false" ht="15" hidden="false" customHeight="false" outlineLevel="0" collapsed="false">
      <c r="A1085" s="0" t="s">
        <v>1455</v>
      </c>
      <c r="B1085" s="13" t="n">
        <v>42795</v>
      </c>
      <c r="C1085" s="13" t="n">
        <v>42799</v>
      </c>
      <c r="D1085" s="14" t="s">
        <v>69</v>
      </c>
      <c r="E1085" s="14" t="s">
        <v>53</v>
      </c>
      <c r="F1085" s="14" t="s">
        <v>117</v>
      </c>
      <c r="G1085" s="14" t="s">
        <v>170</v>
      </c>
      <c r="H1085" s="14" t="s">
        <v>65</v>
      </c>
      <c r="I1085" s="14" t="s">
        <v>91</v>
      </c>
      <c r="J1085" s="14" t="s">
        <v>135</v>
      </c>
      <c r="K1085" s="15" t="n">
        <v>26.38</v>
      </c>
      <c r="L1085" s="0" t="n">
        <v>1</v>
      </c>
      <c r="M1085" s="16" t="n">
        <v>0</v>
      </c>
      <c r="N1085" s="17" t="n">
        <v>12.1348</v>
      </c>
      <c r="O1085" s="0" t="str">
        <f aca="false">TEXT(B1085,"YYYY-MM")</f>
        <v>2017-03</v>
      </c>
      <c r="P1085" s="18" t="n">
        <f aca="false">IFERROR(N1085/K1085,0)</f>
        <v>0.46</v>
      </c>
      <c r="Q1085" s="0" t="str">
        <f aca="false">IF(M1085=0,"No Discount",IF(M1085&lt;0.2,"Low (1-19%)",IF(M1085&lt;0.4,"Medium (20-39%)","High (40%+)")))</f>
        <v>No Discount</v>
      </c>
      <c r="R1085" s="0" t="str">
        <f aca="false">INDEX('Lookup Tables'!$B$2:$B$5,MATCH(F1085,'Lookup Tables'!$A$2:$A$5,0))</f>
        <v>Manager B</v>
      </c>
    </row>
    <row r="1086" customFormat="false" ht="15" hidden="false" customHeight="false" outlineLevel="0" collapsed="false">
      <c r="A1086" s="0" t="s">
        <v>1455</v>
      </c>
      <c r="B1086" s="13" t="n">
        <v>42795</v>
      </c>
      <c r="C1086" s="13" t="n">
        <v>42799</v>
      </c>
      <c r="D1086" s="14" t="s">
        <v>69</v>
      </c>
      <c r="E1086" s="14" t="s">
        <v>53</v>
      </c>
      <c r="F1086" s="14" t="s">
        <v>117</v>
      </c>
      <c r="G1086" s="14" t="s">
        <v>170</v>
      </c>
      <c r="H1086" s="14" t="s">
        <v>65</v>
      </c>
      <c r="I1086" s="14" t="s">
        <v>73</v>
      </c>
      <c r="J1086" s="14" t="s">
        <v>484</v>
      </c>
      <c r="K1086" s="15" t="n">
        <v>362.92</v>
      </c>
      <c r="L1086" s="0" t="n">
        <v>2</v>
      </c>
      <c r="M1086" s="16" t="n">
        <v>0</v>
      </c>
      <c r="N1086" s="17" t="n">
        <v>105.2468</v>
      </c>
      <c r="O1086" s="0" t="str">
        <f aca="false">TEXT(B1086,"YYYY-MM")</f>
        <v>2017-03</v>
      </c>
      <c r="P1086" s="18" t="n">
        <f aca="false">IFERROR(N1086/K1086,0)</f>
        <v>0.29</v>
      </c>
      <c r="Q1086" s="0" t="str">
        <f aca="false">IF(M1086=0,"No Discount",IF(M1086&lt;0.2,"Low (1-19%)",IF(M1086&lt;0.4,"Medium (20-39%)","High (40%+)")))</f>
        <v>No Discount</v>
      </c>
      <c r="R1086" s="0" t="str">
        <f aca="false">INDEX('Lookup Tables'!$B$2:$B$5,MATCH(F1086,'Lookup Tables'!$A$2:$A$5,0))</f>
        <v>Manager B</v>
      </c>
    </row>
    <row r="1087" customFormat="false" ht="15" hidden="false" customHeight="false" outlineLevel="0" collapsed="false">
      <c r="A1087" s="0" t="s">
        <v>1455</v>
      </c>
      <c r="B1087" s="13" t="n">
        <v>42795</v>
      </c>
      <c r="C1087" s="13" t="n">
        <v>42799</v>
      </c>
      <c r="D1087" s="14" t="s">
        <v>69</v>
      </c>
      <c r="E1087" s="14" t="s">
        <v>53</v>
      </c>
      <c r="F1087" s="14" t="s">
        <v>117</v>
      </c>
      <c r="G1087" s="14" t="s">
        <v>170</v>
      </c>
      <c r="H1087" s="14" t="s">
        <v>80</v>
      </c>
      <c r="I1087" s="14" t="s">
        <v>345</v>
      </c>
      <c r="J1087" s="14" t="s">
        <v>1456</v>
      </c>
      <c r="K1087" s="15" t="n">
        <v>4899.93</v>
      </c>
      <c r="L1087" s="0" t="n">
        <v>7</v>
      </c>
      <c r="M1087" s="16" t="n">
        <v>0</v>
      </c>
      <c r="N1087" s="17" t="n">
        <v>2400.9657</v>
      </c>
      <c r="O1087" s="0" t="str">
        <f aca="false">TEXT(B1087,"YYYY-MM")</f>
        <v>2017-03</v>
      </c>
      <c r="P1087" s="18" t="n">
        <f aca="false">IFERROR(N1087/K1087,0)</f>
        <v>0.49</v>
      </c>
      <c r="Q1087" s="0" t="str">
        <f aca="false">IF(M1087=0,"No Discount",IF(M1087&lt;0.2,"Low (1-19%)",IF(M1087&lt;0.4,"Medium (20-39%)","High (40%+)")))</f>
        <v>No Discount</v>
      </c>
      <c r="R1087" s="0" t="str">
        <f aca="false">INDEX('Lookup Tables'!$B$2:$B$5,MATCH(F1087,'Lookup Tables'!$A$2:$A$5,0))</f>
        <v>Manager B</v>
      </c>
    </row>
    <row r="1088" customFormat="false" ht="15" hidden="false" customHeight="false" outlineLevel="0" collapsed="false">
      <c r="A1088" s="0" t="s">
        <v>1457</v>
      </c>
      <c r="B1088" s="13" t="n">
        <v>42959</v>
      </c>
      <c r="C1088" s="13" t="n">
        <v>42959</v>
      </c>
      <c r="D1088" s="14" t="s">
        <v>606</v>
      </c>
      <c r="E1088" s="14" t="s">
        <v>53</v>
      </c>
      <c r="F1088" s="14" t="s">
        <v>98</v>
      </c>
      <c r="G1088" s="14" t="s">
        <v>265</v>
      </c>
      <c r="H1088" s="14" t="s">
        <v>65</v>
      </c>
      <c r="I1088" s="14" t="s">
        <v>91</v>
      </c>
      <c r="J1088" s="14" t="s">
        <v>1458</v>
      </c>
      <c r="K1088" s="15" t="n">
        <v>6.48</v>
      </c>
      <c r="L1088" s="0" t="n">
        <v>1</v>
      </c>
      <c r="M1088" s="16" t="n">
        <v>0</v>
      </c>
      <c r="N1088" s="17" t="n">
        <v>3.1104</v>
      </c>
      <c r="O1088" s="0" t="str">
        <f aca="false">TEXT(B1088,"YYYY-MM")</f>
        <v>2017-08</v>
      </c>
      <c r="P1088" s="18" t="n">
        <f aca="false">IFERROR(N1088/K1088,0)</f>
        <v>0.48</v>
      </c>
      <c r="Q1088" s="0" t="str">
        <f aca="false">IF(M1088=0,"No Discount",IF(M1088&lt;0.2,"Low (1-19%)",IF(M1088&lt;0.4,"Medium (20-39%)","High (40%+)")))</f>
        <v>No Discount</v>
      </c>
      <c r="R1088" s="0" t="str">
        <f aca="false">INDEX('Lookup Tables'!$B$2:$B$5,MATCH(F1088,'Lookup Tables'!$A$2:$A$5,0))</f>
        <v>Manager A</v>
      </c>
    </row>
    <row r="1089" customFormat="false" ht="15" hidden="false" customHeight="false" outlineLevel="0" collapsed="false">
      <c r="A1089" s="0" t="s">
        <v>1459</v>
      </c>
      <c r="B1089" s="13" t="n">
        <v>42962</v>
      </c>
      <c r="C1089" s="13" t="n">
        <v>42967</v>
      </c>
      <c r="D1089" s="14" t="s">
        <v>52</v>
      </c>
      <c r="E1089" s="14" t="s">
        <v>62</v>
      </c>
      <c r="F1089" s="14" t="s">
        <v>63</v>
      </c>
      <c r="G1089" s="14" t="s">
        <v>64</v>
      </c>
      <c r="H1089" s="14" t="s">
        <v>80</v>
      </c>
      <c r="I1089" s="14" t="s">
        <v>81</v>
      </c>
      <c r="J1089" s="14" t="s">
        <v>372</v>
      </c>
      <c r="K1089" s="15" t="n">
        <v>71.976</v>
      </c>
      <c r="L1089" s="0" t="n">
        <v>3</v>
      </c>
      <c r="M1089" s="16" t="n">
        <v>0.2</v>
      </c>
      <c r="N1089" s="17" t="n">
        <v>7.1976</v>
      </c>
      <c r="O1089" s="0" t="str">
        <f aca="false">TEXT(B1089,"YYYY-MM")</f>
        <v>2017-08</v>
      </c>
      <c r="P1089" s="18" t="n">
        <f aca="false">IFERROR(N1089/K1089,0)</f>
        <v>0.1</v>
      </c>
      <c r="Q1089" s="0" t="str">
        <f aca="false">IF(M1089=0,"No Discount",IF(M1089&lt;0.2,"Low (1-19%)",IF(M1089&lt;0.4,"Medium (20-39%)","High (40%+)")))</f>
        <v>Medium (20-39%)</v>
      </c>
      <c r="R1089" s="0" t="str">
        <f aca="false">INDEX('Lookup Tables'!$B$2:$B$5,MATCH(F1089,'Lookup Tables'!$A$2:$A$5,0))</f>
        <v>Manager D</v>
      </c>
    </row>
    <row r="1090" customFormat="false" ht="15" hidden="false" customHeight="false" outlineLevel="0" collapsed="false">
      <c r="A1090" s="0" t="s">
        <v>1459</v>
      </c>
      <c r="B1090" s="13" t="n">
        <v>42962</v>
      </c>
      <c r="C1090" s="13" t="n">
        <v>42967</v>
      </c>
      <c r="D1090" s="14" t="s">
        <v>52</v>
      </c>
      <c r="E1090" s="14" t="s">
        <v>62</v>
      </c>
      <c r="F1090" s="14" t="s">
        <v>63</v>
      </c>
      <c r="G1090" s="14" t="s">
        <v>64</v>
      </c>
      <c r="H1090" s="14" t="s">
        <v>65</v>
      </c>
      <c r="I1090" s="14" t="s">
        <v>66</v>
      </c>
      <c r="J1090" s="14" t="s">
        <v>1460</v>
      </c>
      <c r="K1090" s="15" t="n">
        <v>3.15</v>
      </c>
      <c r="L1090" s="0" t="n">
        <v>1</v>
      </c>
      <c r="M1090" s="16" t="n">
        <v>0</v>
      </c>
      <c r="N1090" s="17" t="n">
        <v>1.512</v>
      </c>
      <c r="O1090" s="0" t="str">
        <f aca="false">TEXT(B1090,"YYYY-MM")</f>
        <v>2017-08</v>
      </c>
      <c r="P1090" s="18" t="n">
        <f aca="false">IFERROR(N1090/K1090,0)</f>
        <v>0.48</v>
      </c>
      <c r="Q1090" s="0" t="str">
        <f aca="false">IF(M1090=0,"No Discount",IF(M1090&lt;0.2,"Low (1-19%)",IF(M1090&lt;0.4,"Medium (20-39%)","High (40%+)")))</f>
        <v>No Discount</v>
      </c>
      <c r="R1090" s="0" t="str">
        <f aca="false">INDEX('Lookup Tables'!$B$2:$B$5,MATCH(F1090,'Lookup Tables'!$A$2:$A$5,0))</f>
        <v>Manager D</v>
      </c>
    </row>
    <row r="1091" customFormat="false" ht="15" hidden="false" customHeight="false" outlineLevel="0" collapsed="false">
      <c r="A1091" s="0" t="s">
        <v>1461</v>
      </c>
      <c r="B1091" s="13" t="n">
        <v>43255</v>
      </c>
      <c r="C1091" s="13" t="n">
        <v>43261</v>
      </c>
      <c r="D1091" s="14" t="s">
        <v>69</v>
      </c>
      <c r="E1091" s="14" t="s">
        <v>62</v>
      </c>
      <c r="F1091" s="14" t="s">
        <v>54</v>
      </c>
      <c r="G1091" s="14" t="s">
        <v>90</v>
      </c>
      <c r="H1091" s="14" t="s">
        <v>56</v>
      </c>
      <c r="I1091" s="14" t="s">
        <v>76</v>
      </c>
      <c r="J1091" s="14" t="s">
        <v>557</v>
      </c>
      <c r="K1091" s="15" t="n">
        <v>31.984</v>
      </c>
      <c r="L1091" s="0" t="n">
        <v>2</v>
      </c>
      <c r="M1091" s="16" t="n">
        <v>0.2</v>
      </c>
      <c r="N1091" s="17" t="n">
        <v>1.999</v>
      </c>
      <c r="O1091" s="0" t="str">
        <f aca="false">TEXT(B1091,"YYYY-MM")</f>
        <v>2018-06</v>
      </c>
      <c r="P1091" s="18" t="n">
        <f aca="false">IFERROR(N1091/K1091,0)</f>
        <v>0.0625</v>
      </c>
      <c r="Q1091" s="0" t="str">
        <f aca="false">IF(M1091=0,"No Discount",IF(M1091&lt;0.2,"Low (1-19%)",IF(M1091&lt;0.4,"Medium (20-39%)","High (40%+)")))</f>
        <v>Medium (20-39%)</v>
      </c>
      <c r="R1091" s="0" t="str">
        <f aca="false">INDEX('Lookup Tables'!$B$2:$B$5,MATCH(F1091,'Lookup Tables'!$A$2:$A$5,0))</f>
        <v>Manager C</v>
      </c>
    </row>
    <row r="1092" customFormat="false" ht="15" hidden="false" customHeight="false" outlineLevel="0" collapsed="false">
      <c r="A1092" s="0" t="s">
        <v>1461</v>
      </c>
      <c r="B1092" s="13" t="n">
        <v>43255</v>
      </c>
      <c r="C1092" s="13" t="n">
        <v>43261</v>
      </c>
      <c r="D1092" s="14" t="s">
        <v>69</v>
      </c>
      <c r="E1092" s="14" t="s">
        <v>62</v>
      </c>
      <c r="F1092" s="14" t="s">
        <v>54</v>
      </c>
      <c r="G1092" s="14" t="s">
        <v>90</v>
      </c>
      <c r="H1092" s="14" t="s">
        <v>80</v>
      </c>
      <c r="I1092" s="14" t="s">
        <v>81</v>
      </c>
      <c r="J1092" s="14" t="s">
        <v>1462</v>
      </c>
      <c r="K1092" s="15" t="n">
        <v>71.984</v>
      </c>
      <c r="L1092" s="0" t="n">
        <v>2</v>
      </c>
      <c r="M1092" s="16" t="n">
        <v>0.2</v>
      </c>
      <c r="N1092" s="17" t="n">
        <v>25.1944</v>
      </c>
      <c r="O1092" s="0" t="str">
        <f aca="false">TEXT(B1092,"YYYY-MM")</f>
        <v>2018-06</v>
      </c>
      <c r="P1092" s="18" t="n">
        <f aca="false">IFERROR(N1092/K1092,0)</f>
        <v>0.35</v>
      </c>
      <c r="Q1092" s="0" t="str">
        <f aca="false">IF(M1092=0,"No Discount",IF(M1092&lt;0.2,"Low (1-19%)",IF(M1092&lt;0.4,"Medium (20-39%)","High (40%+)")))</f>
        <v>Medium (20-39%)</v>
      </c>
      <c r="R1092" s="0" t="str">
        <f aca="false">INDEX('Lookup Tables'!$B$2:$B$5,MATCH(F1092,'Lookup Tables'!$A$2:$A$5,0))</f>
        <v>Manager C</v>
      </c>
    </row>
    <row r="1093" customFormat="false" ht="15" hidden="false" customHeight="false" outlineLevel="0" collapsed="false">
      <c r="A1093" s="0" t="s">
        <v>1463</v>
      </c>
      <c r="B1093" s="13" t="n">
        <v>42710</v>
      </c>
      <c r="C1093" s="13" t="n">
        <v>42717</v>
      </c>
      <c r="D1093" s="14" t="s">
        <v>69</v>
      </c>
      <c r="E1093" s="14" t="s">
        <v>53</v>
      </c>
      <c r="F1093" s="14" t="s">
        <v>63</v>
      </c>
      <c r="G1093" s="14" t="s">
        <v>64</v>
      </c>
      <c r="H1093" s="14" t="s">
        <v>65</v>
      </c>
      <c r="I1093" s="14" t="s">
        <v>78</v>
      </c>
      <c r="J1093" s="14" t="s">
        <v>1464</v>
      </c>
      <c r="K1093" s="15" t="n">
        <v>120.15</v>
      </c>
      <c r="L1093" s="0" t="n">
        <v>9</v>
      </c>
      <c r="M1093" s="16" t="n">
        <v>0</v>
      </c>
      <c r="N1093" s="17" t="n">
        <v>33.642</v>
      </c>
      <c r="O1093" s="0" t="str">
        <f aca="false">TEXT(B1093,"YYYY-MM")</f>
        <v>2016-12</v>
      </c>
      <c r="P1093" s="18" t="n">
        <f aca="false">IFERROR(N1093/K1093,0)</f>
        <v>0.28</v>
      </c>
      <c r="Q1093" s="0" t="str">
        <f aca="false">IF(M1093=0,"No Discount",IF(M1093&lt;0.2,"Low (1-19%)",IF(M1093&lt;0.4,"Medium (20-39%)","High (40%+)")))</f>
        <v>No Discount</v>
      </c>
      <c r="R1093" s="0" t="str">
        <f aca="false">INDEX('Lookup Tables'!$B$2:$B$5,MATCH(F1093,'Lookup Tables'!$A$2:$A$5,0))</f>
        <v>Manager D</v>
      </c>
    </row>
    <row r="1094" customFormat="false" ht="15" hidden="false" customHeight="false" outlineLevel="0" collapsed="false">
      <c r="A1094" s="0" t="s">
        <v>1463</v>
      </c>
      <c r="B1094" s="13" t="n">
        <v>42710</v>
      </c>
      <c r="C1094" s="13" t="n">
        <v>42717</v>
      </c>
      <c r="D1094" s="14" t="s">
        <v>69</v>
      </c>
      <c r="E1094" s="14" t="s">
        <v>53</v>
      </c>
      <c r="F1094" s="14" t="s">
        <v>63</v>
      </c>
      <c r="G1094" s="14" t="s">
        <v>64</v>
      </c>
      <c r="H1094" s="14" t="s">
        <v>80</v>
      </c>
      <c r="I1094" s="14" t="s">
        <v>81</v>
      </c>
      <c r="J1094" s="14" t="s">
        <v>1465</v>
      </c>
      <c r="K1094" s="15" t="n">
        <v>219.184</v>
      </c>
      <c r="L1094" s="0" t="n">
        <v>2</v>
      </c>
      <c r="M1094" s="16" t="n">
        <v>0.2</v>
      </c>
      <c r="N1094" s="17" t="n">
        <v>19.1786</v>
      </c>
      <c r="O1094" s="0" t="str">
        <f aca="false">TEXT(B1094,"YYYY-MM")</f>
        <v>2016-12</v>
      </c>
      <c r="P1094" s="18" t="n">
        <f aca="false">IFERROR(N1094/K1094,0)</f>
        <v>0.0875</v>
      </c>
      <c r="Q1094" s="0" t="str">
        <f aca="false">IF(M1094=0,"No Discount",IF(M1094&lt;0.2,"Low (1-19%)",IF(M1094&lt;0.4,"Medium (20-39%)","High (40%+)")))</f>
        <v>Medium (20-39%)</v>
      </c>
      <c r="R1094" s="0" t="str">
        <f aca="false">INDEX('Lookup Tables'!$B$2:$B$5,MATCH(F1094,'Lookup Tables'!$A$2:$A$5,0))</f>
        <v>Manager D</v>
      </c>
    </row>
    <row r="1095" customFormat="false" ht="15" hidden="false" customHeight="false" outlineLevel="0" collapsed="false">
      <c r="A1095" s="0" t="s">
        <v>1466</v>
      </c>
      <c r="B1095" s="13" t="n">
        <v>42731</v>
      </c>
      <c r="C1095" s="13" t="n">
        <v>42735</v>
      </c>
      <c r="D1095" s="14" t="s">
        <v>69</v>
      </c>
      <c r="E1095" s="14" t="s">
        <v>97</v>
      </c>
      <c r="F1095" s="14" t="s">
        <v>117</v>
      </c>
      <c r="G1095" s="14" t="s">
        <v>1243</v>
      </c>
      <c r="H1095" s="14" t="s">
        <v>65</v>
      </c>
      <c r="I1095" s="14" t="s">
        <v>91</v>
      </c>
      <c r="J1095" s="14" t="s">
        <v>1467</v>
      </c>
      <c r="K1095" s="15" t="n">
        <v>28.9</v>
      </c>
      <c r="L1095" s="0" t="n">
        <v>5</v>
      </c>
      <c r="M1095" s="16" t="n">
        <v>0</v>
      </c>
      <c r="N1095" s="17" t="n">
        <v>14.161</v>
      </c>
      <c r="O1095" s="0" t="str">
        <f aca="false">TEXT(B1095,"YYYY-MM")</f>
        <v>2016-12</v>
      </c>
      <c r="P1095" s="18" t="n">
        <f aca="false">IFERROR(N1095/K1095,0)</f>
        <v>0.49</v>
      </c>
      <c r="Q1095" s="0" t="str">
        <f aca="false">IF(M1095=0,"No Discount",IF(M1095&lt;0.2,"Low (1-19%)",IF(M1095&lt;0.4,"Medium (20-39%)","High (40%+)")))</f>
        <v>No Discount</v>
      </c>
      <c r="R1095" s="0" t="str">
        <f aca="false">INDEX('Lookup Tables'!$B$2:$B$5,MATCH(F1095,'Lookup Tables'!$A$2:$A$5,0))</f>
        <v>Manager B</v>
      </c>
    </row>
    <row r="1096" customFormat="false" ht="15" hidden="false" customHeight="false" outlineLevel="0" collapsed="false">
      <c r="A1096" s="0" t="s">
        <v>1466</v>
      </c>
      <c r="B1096" s="13" t="n">
        <v>42731</v>
      </c>
      <c r="C1096" s="13" t="n">
        <v>42735</v>
      </c>
      <c r="D1096" s="14" t="s">
        <v>69</v>
      </c>
      <c r="E1096" s="14" t="s">
        <v>97</v>
      </c>
      <c r="F1096" s="14" t="s">
        <v>117</v>
      </c>
      <c r="G1096" s="14" t="s">
        <v>1243</v>
      </c>
      <c r="H1096" s="14" t="s">
        <v>65</v>
      </c>
      <c r="I1096" s="14" t="s">
        <v>85</v>
      </c>
      <c r="J1096" s="14" t="s">
        <v>350</v>
      </c>
      <c r="K1096" s="15" t="n">
        <v>355.96</v>
      </c>
      <c r="L1096" s="0" t="n">
        <v>2</v>
      </c>
      <c r="M1096" s="16" t="n">
        <v>0</v>
      </c>
      <c r="N1096" s="17" t="n">
        <v>103.2284</v>
      </c>
      <c r="O1096" s="0" t="str">
        <f aca="false">TEXT(B1096,"YYYY-MM")</f>
        <v>2016-12</v>
      </c>
      <c r="P1096" s="18" t="n">
        <f aca="false">IFERROR(N1096/K1096,0)</f>
        <v>0.29</v>
      </c>
      <c r="Q1096" s="0" t="str">
        <f aca="false">IF(M1096=0,"No Discount",IF(M1096&lt;0.2,"Low (1-19%)",IF(M1096&lt;0.4,"Medium (20-39%)","High (40%+)")))</f>
        <v>No Discount</v>
      </c>
      <c r="R1096" s="0" t="str">
        <f aca="false">INDEX('Lookup Tables'!$B$2:$B$5,MATCH(F1096,'Lookup Tables'!$A$2:$A$5,0))</f>
        <v>Manager B</v>
      </c>
    </row>
    <row r="1097" customFormat="false" ht="15" hidden="false" customHeight="false" outlineLevel="0" collapsed="false">
      <c r="A1097" s="0" t="s">
        <v>1468</v>
      </c>
      <c r="B1097" s="13" t="n">
        <v>43121</v>
      </c>
      <c r="C1097" s="13" t="n">
        <v>43126</v>
      </c>
      <c r="D1097" s="14" t="s">
        <v>69</v>
      </c>
      <c r="E1097" s="14" t="s">
        <v>97</v>
      </c>
      <c r="F1097" s="14" t="s">
        <v>54</v>
      </c>
      <c r="G1097" s="14" t="s">
        <v>90</v>
      </c>
      <c r="H1097" s="14" t="s">
        <v>65</v>
      </c>
      <c r="I1097" s="14" t="s">
        <v>73</v>
      </c>
      <c r="J1097" s="14" t="s">
        <v>1469</v>
      </c>
      <c r="K1097" s="15" t="n">
        <v>348.208</v>
      </c>
      <c r="L1097" s="0" t="n">
        <v>7</v>
      </c>
      <c r="M1097" s="16" t="n">
        <v>0.2</v>
      </c>
      <c r="N1097" s="17" t="n">
        <v>30.4682</v>
      </c>
      <c r="O1097" s="0" t="str">
        <f aca="false">TEXT(B1097,"YYYY-MM")</f>
        <v>2018-01</v>
      </c>
      <c r="P1097" s="18" t="n">
        <f aca="false">IFERROR(N1097/K1097,0)</f>
        <v>0.0875</v>
      </c>
      <c r="Q1097" s="0" t="str">
        <f aca="false">IF(M1097=0,"No Discount",IF(M1097&lt;0.2,"Low (1-19%)",IF(M1097&lt;0.4,"Medium (20-39%)","High (40%+)")))</f>
        <v>Medium (20-39%)</v>
      </c>
      <c r="R1097" s="0" t="str">
        <f aca="false">INDEX('Lookup Tables'!$B$2:$B$5,MATCH(F1097,'Lookup Tables'!$A$2:$A$5,0))</f>
        <v>Manager C</v>
      </c>
    </row>
    <row r="1098" customFormat="false" ht="15" hidden="false" customHeight="false" outlineLevel="0" collapsed="false">
      <c r="A1098" s="0" t="s">
        <v>1468</v>
      </c>
      <c r="B1098" s="13" t="n">
        <v>43121</v>
      </c>
      <c r="C1098" s="13" t="n">
        <v>43126</v>
      </c>
      <c r="D1098" s="14" t="s">
        <v>69</v>
      </c>
      <c r="E1098" s="14" t="s">
        <v>97</v>
      </c>
      <c r="F1098" s="14" t="s">
        <v>54</v>
      </c>
      <c r="G1098" s="14" t="s">
        <v>90</v>
      </c>
      <c r="H1098" s="14" t="s">
        <v>65</v>
      </c>
      <c r="I1098" s="14" t="s">
        <v>83</v>
      </c>
      <c r="J1098" s="14" t="s">
        <v>1470</v>
      </c>
      <c r="K1098" s="15" t="n">
        <v>35.784</v>
      </c>
      <c r="L1098" s="0" t="n">
        <v>7</v>
      </c>
      <c r="M1098" s="16" t="n">
        <v>0.7</v>
      </c>
      <c r="N1098" s="17" t="n">
        <v>-28.6272</v>
      </c>
      <c r="O1098" s="0" t="str">
        <f aca="false">TEXT(B1098,"YYYY-MM")</f>
        <v>2018-01</v>
      </c>
      <c r="P1098" s="18" t="n">
        <f aca="false">IFERROR(N1098/K1098,0)</f>
        <v>-0.8</v>
      </c>
      <c r="Q1098" s="0" t="str">
        <f aca="false">IF(M1098=0,"No Discount",IF(M1098&lt;0.2,"Low (1-19%)",IF(M1098&lt;0.4,"Medium (20-39%)","High (40%+)")))</f>
        <v>High (40%+)</v>
      </c>
      <c r="R1098" s="0" t="str">
        <f aca="false">INDEX('Lookup Tables'!$B$2:$B$5,MATCH(F1098,'Lookup Tables'!$A$2:$A$5,0))</f>
        <v>Manager C</v>
      </c>
    </row>
    <row r="1099" customFormat="false" ht="15" hidden="false" customHeight="false" outlineLevel="0" collapsed="false">
      <c r="A1099" s="0" t="s">
        <v>1471</v>
      </c>
      <c r="B1099" s="13" t="n">
        <v>42180</v>
      </c>
      <c r="C1099" s="13" t="n">
        <v>42183</v>
      </c>
      <c r="D1099" s="14" t="s">
        <v>137</v>
      </c>
      <c r="E1099" s="14" t="s">
        <v>62</v>
      </c>
      <c r="F1099" s="14" t="s">
        <v>63</v>
      </c>
      <c r="G1099" s="14" t="s">
        <v>64</v>
      </c>
      <c r="H1099" s="14" t="s">
        <v>56</v>
      </c>
      <c r="I1099" s="14" t="s">
        <v>71</v>
      </c>
      <c r="J1099" s="14" t="s">
        <v>1472</v>
      </c>
      <c r="K1099" s="15" t="n">
        <v>447.84</v>
      </c>
      <c r="L1099" s="0" t="n">
        <v>5</v>
      </c>
      <c r="M1099" s="16" t="n">
        <v>0.2</v>
      </c>
      <c r="N1099" s="17" t="n">
        <v>11.196</v>
      </c>
      <c r="O1099" s="0" t="str">
        <f aca="false">TEXT(B1099,"YYYY-MM")</f>
        <v>2015-06</v>
      </c>
      <c r="P1099" s="18" t="n">
        <f aca="false">IFERROR(N1099/K1099,0)</f>
        <v>0.025</v>
      </c>
      <c r="Q1099" s="0" t="str">
        <f aca="false">IF(M1099=0,"No Discount",IF(M1099&lt;0.2,"Low (1-19%)",IF(M1099&lt;0.4,"Medium (20-39%)","High (40%+)")))</f>
        <v>Medium (20-39%)</v>
      </c>
      <c r="R1099" s="0" t="str">
        <f aca="false">INDEX('Lookup Tables'!$B$2:$B$5,MATCH(F1099,'Lookup Tables'!$A$2:$A$5,0))</f>
        <v>Manager D</v>
      </c>
    </row>
    <row r="1100" customFormat="false" ht="15" hidden="false" customHeight="false" outlineLevel="0" collapsed="false">
      <c r="A1100" s="0" t="s">
        <v>1473</v>
      </c>
      <c r="B1100" s="13" t="n">
        <v>42900</v>
      </c>
      <c r="C1100" s="13" t="n">
        <v>42903</v>
      </c>
      <c r="D1100" s="14" t="s">
        <v>137</v>
      </c>
      <c r="E1100" s="14" t="s">
        <v>97</v>
      </c>
      <c r="F1100" s="14" t="s">
        <v>63</v>
      </c>
      <c r="G1100" s="14" t="s">
        <v>64</v>
      </c>
      <c r="H1100" s="14" t="s">
        <v>65</v>
      </c>
      <c r="I1100" s="14" t="s">
        <v>78</v>
      </c>
      <c r="J1100" s="14" t="s">
        <v>1474</v>
      </c>
      <c r="K1100" s="15" t="n">
        <v>7.04</v>
      </c>
      <c r="L1100" s="0" t="n">
        <v>4</v>
      </c>
      <c r="M1100" s="16" t="n">
        <v>0</v>
      </c>
      <c r="N1100" s="17" t="n">
        <v>2.0416</v>
      </c>
      <c r="O1100" s="0" t="str">
        <f aca="false">TEXT(B1100,"YYYY-MM")</f>
        <v>2017-06</v>
      </c>
      <c r="P1100" s="18" t="n">
        <f aca="false">IFERROR(N1100/K1100,0)</f>
        <v>0.29</v>
      </c>
      <c r="Q1100" s="0" t="str">
        <f aca="false">IF(M1100=0,"No Discount",IF(M1100&lt;0.2,"Low (1-19%)",IF(M1100&lt;0.4,"Medium (20-39%)","High (40%+)")))</f>
        <v>No Discount</v>
      </c>
      <c r="R1100" s="0" t="str">
        <f aca="false">INDEX('Lookup Tables'!$B$2:$B$5,MATCH(F1100,'Lookup Tables'!$A$2:$A$5,0))</f>
        <v>Manager D</v>
      </c>
    </row>
    <row r="1101" customFormat="false" ht="15" hidden="false" customHeight="false" outlineLevel="0" collapsed="false">
      <c r="A1101" s="0" t="s">
        <v>1473</v>
      </c>
      <c r="B1101" s="13" t="n">
        <v>42900</v>
      </c>
      <c r="C1101" s="13" t="n">
        <v>42903</v>
      </c>
      <c r="D1101" s="14" t="s">
        <v>137</v>
      </c>
      <c r="E1101" s="14" t="s">
        <v>97</v>
      </c>
      <c r="F1101" s="14" t="s">
        <v>63</v>
      </c>
      <c r="G1101" s="14" t="s">
        <v>64</v>
      </c>
      <c r="H1101" s="14" t="s">
        <v>56</v>
      </c>
      <c r="I1101" s="14" t="s">
        <v>76</v>
      </c>
      <c r="J1101" s="14" t="s">
        <v>721</v>
      </c>
      <c r="K1101" s="15" t="n">
        <v>8.73</v>
      </c>
      <c r="L1101" s="0" t="n">
        <v>3</v>
      </c>
      <c r="M1101" s="16" t="n">
        <v>0</v>
      </c>
      <c r="N1101" s="17" t="n">
        <v>4.1031</v>
      </c>
      <c r="O1101" s="0" t="str">
        <f aca="false">TEXT(B1101,"YYYY-MM")</f>
        <v>2017-06</v>
      </c>
      <c r="P1101" s="18" t="n">
        <f aca="false">IFERROR(N1101/K1101,0)</f>
        <v>0.47</v>
      </c>
      <c r="Q1101" s="0" t="str">
        <f aca="false">IF(M1101=0,"No Discount",IF(M1101&lt;0.2,"Low (1-19%)",IF(M1101&lt;0.4,"Medium (20-39%)","High (40%+)")))</f>
        <v>No Discount</v>
      </c>
      <c r="R1101" s="0" t="str">
        <f aca="false">INDEX('Lookup Tables'!$B$2:$B$5,MATCH(F1101,'Lookup Tables'!$A$2:$A$5,0))</f>
        <v>Manager D</v>
      </c>
    </row>
    <row r="1102" customFormat="false" ht="15" hidden="false" customHeight="false" outlineLevel="0" collapsed="false">
      <c r="A1102" s="0" t="s">
        <v>1473</v>
      </c>
      <c r="B1102" s="13" t="n">
        <v>42900</v>
      </c>
      <c r="C1102" s="13" t="n">
        <v>42903</v>
      </c>
      <c r="D1102" s="14" t="s">
        <v>137</v>
      </c>
      <c r="E1102" s="14" t="s">
        <v>97</v>
      </c>
      <c r="F1102" s="14" t="s">
        <v>63</v>
      </c>
      <c r="G1102" s="14" t="s">
        <v>64</v>
      </c>
      <c r="H1102" s="14" t="s">
        <v>80</v>
      </c>
      <c r="I1102" s="14" t="s">
        <v>123</v>
      </c>
      <c r="J1102" s="14" t="s">
        <v>1475</v>
      </c>
      <c r="K1102" s="15" t="n">
        <v>29.29</v>
      </c>
      <c r="L1102" s="0" t="n">
        <v>1</v>
      </c>
      <c r="M1102" s="16" t="n">
        <v>0</v>
      </c>
      <c r="N1102" s="17" t="n">
        <v>9.6657</v>
      </c>
      <c r="O1102" s="0" t="str">
        <f aca="false">TEXT(B1102,"YYYY-MM")</f>
        <v>2017-06</v>
      </c>
      <c r="P1102" s="18" t="n">
        <f aca="false">IFERROR(N1102/K1102,0)</f>
        <v>0.33</v>
      </c>
      <c r="Q1102" s="0" t="str">
        <f aca="false">IF(M1102=0,"No Discount",IF(M1102&lt;0.2,"Low (1-19%)",IF(M1102&lt;0.4,"Medium (20-39%)","High (40%+)")))</f>
        <v>No Discount</v>
      </c>
      <c r="R1102" s="0" t="str">
        <f aca="false">INDEX('Lookup Tables'!$B$2:$B$5,MATCH(F1102,'Lookup Tables'!$A$2:$A$5,0))</f>
        <v>Manager D</v>
      </c>
    </row>
    <row r="1103" customFormat="false" ht="15" hidden="false" customHeight="false" outlineLevel="0" collapsed="false">
      <c r="A1103" s="0" t="s">
        <v>1473</v>
      </c>
      <c r="B1103" s="13" t="n">
        <v>42900</v>
      </c>
      <c r="C1103" s="13" t="n">
        <v>42903</v>
      </c>
      <c r="D1103" s="14" t="s">
        <v>137</v>
      </c>
      <c r="E1103" s="14" t="s">
        <v>97</v>
      </c>
      <c r="F1103" s="14" t="s">
        <v>63</v>
      </c>
      <c r="G1103" s="14" t="s">
        <v>64</v>
      </c>
      <c r="H1103" s="14" t="s">
        <v>65</v>
      </c>
      <c r="I1103" s="14" t="s">
        <v>78</v>
      </c>
      <c r="J1103" s="14" t="s">
        <v>1476</v>
      </c>
      <c r="K1103" s="15" t="n">
        <v>8.64</v>
      </c>
      <c r="L1103" s="0" t="n">
        <v>3</v>
      </c>
      <c r="M1103" s="16" t="n">
        <v>0</v>
      </c>
      <c r="N1103" s="17" t="n">
        <v>2.5056</v>
      </c>
      <c r="O1103" s="0" t="str">
        <f aca="false">TEXT(B1103,"YYYY-MM")</f>
        <v>2017-06</v>
      </c>
      <c r="P1103" s="18" t="n">
        <f aca="false">IFERROR(N1103/K1103,0)</f>
        <v>0.29</v>
      </c>
      <c r="Q1103" s="0" t="str">
        <f aca="false">IF(M1103=0,"No Discount",IF(M1103&lt;0.2,"Low (1-19%)",IF(M1103&lt;0.4,"Medium (20-39%)","High (40%+)")))</f>
        <v>No Discount</v>
      </c>
      <c r="R1103" s="0" t="str">
        <f aca="false">INDEX('Lookup Tables'!$B$2:$B$5,MATCH(F1103,'Lookup Tables'!$A$2:$A$5,0))</f>
        <v>Manager D</v>
      </c>
    </row>
    <row r="1104" customFormat="false" ht="15" hidden="false" customHeight="false" outlineLevel="0" collapsed="false">
      <c r="A1104" s="0" t="s">
        <v>1477</v>
      </c>
      <c r="B1104" s="13" t="n">
        <v>43211</v>
      </c>
      <c r="C1104" s="13" t="n">
        <v>43217</v>
      </c>
      <c r="D1104" s="14" t="s">
        <v>69</v>
      </c>
      <c r="E1104" s="14" t="s">
        <v>53</v>
      </c>
      <c r="F1104" s="14" t="s">
        <v>98</v>
      </c>
      <c r="G1104" s="14" t="s">
        <v>99</v>
      </c>
      <c r="H1104" s="14" t="s">
        <v>65</v>
      </c>
      <c r="I1104" s="14" t="s">
        <v>83</v>
      </c>
      <c r="J1104" s="14" t="s">
        <v>572</v>
      </c>
      <c r="K1104" s="15" t="n">
        <v>2.694</v>
      </c>
      <c r="L1104" s="0" t="n">
        <v>3</v>
      </c>
      <c r="M1104" s="16" t="n">
        <v>0.8</v>
      </c>
      <c r="N1104" s="17" t="n">
        <v>-4.7145</v>
      </c>
      <c r="O1104" s="0" t="str">
        <f aca="false">TEXT(B1104,"YYYY-MM")</f>
        <v>2018-04</v>
      </c>
      <c r="P1104" s="18" t="n">
        <f aca="false">IFERROR(N1104/K1104,0)</f>
        <v>-1.75</v>
      </c>
      <c r="Q1104" s="0" t="str">
        <f aca="false">IF(M1104=0,"No Discount",IF(M1104&lt;0.2,"Low (1-19%)",IF(M1104&lt;0.4,"Medium (20-39%)","High (40%+)")))</f>
        <v>High (40%+)</v>
      </c>
      <c r="R1104" s="0" t="str">
        <f aca="false">INDEX('Lookup Tables'!$B$2:$B$5,MATCH(F1104,'Lookup Tables'!$A$2:$A$5,0))</f>
        <v>Manager A</v>
      </c>
    </row>
    <row r="1105" customFormat="false" ht="15" hidden="false" customHeight="false" outlineLevel="0" collapsed="false">
      <c r="A1105" s="0" t="s">
        <v>1477</v>
      </c>
      <c r="B1105" s="13" t="n">
        <v>43211</v>
      </c>
      <c r="C1105" s="13" t="n">
        <v>43217</v>
      </c>
      <c r="D1105" s="14" t="s">
        <v>69</v>
      </c>
      <c r="E1105" s="14" t="s">
        <v>53</v>
      </c>
      <c r="F1105" s="14" t="s">
        <v>98</v>
      </c>
      <c r="G1105" s="14" t="s">
        <v>99</v>
      </c>
      <c r="H1105" s="14" t="s">
        <v>65</v>
      </c>
      <c r="I1105" s="14" t="s">
        <v>83</v>
      </c>
      <c r="J1105" s="14" t="s">
        <v>1371</v>
      </c>
      <c r="K1105" s="15" t="n">
        <v>2.934</v>
      </c>
      <c r="L1105" s="0" t="n">
        <v>3</v>
      </c>
      <c r="M1105" s="16" t="n">
        <v>0.8</v>
      </c>
      <c r="N1105" s="17" t="n">
        <v>-4.9878</v>
      </c>
      <c r="O1105" s="0" t="str">
        <f aca="false">TEXT(B1105,"YYYY-MM")</f>
        <v>2018-04</v>
      </c>
      <c r="P1105" s="18" t="n">
        <f aca="false">IFERROR(N1105/K1105,0)</f>
        <v>-1.7</v>
      </c>
      <c r="Q1105" s="0" t="str">
        <f aca="false">IF(M1105=0,"No Discount",IF(M1105&lt;0.2,"Low (1-19%)",IF(M1105&lt;0.4,"Medium (20-39%)","High (40%+)")))</f>
        <v>High (40%+)</v>
      </c>
      <c r="R1105" s="0" t="str">
        <f aca="false">INDEX('Lookup Tables'!$B$2:$B$5,MATCH(F1105,'Lookup Tables'!$A$2:$A$5,0))</f>
        <v>Manager A</v>
      </c>
    </row>
    <row r="1106" customFormat="false" ht="15" hidden="false" customHeight="false" outlineLevel="0" collapsed="false">
      <c r="A1106" s="0" t="s">
        <v>1478</v>
      </c>
      <c r="B1106" s="13" t="n">
        <v>43029</v>
      </c>
      <c r="C1106" s="13" t="n">
        <v>43035</v>
      </c>
      <c r="D1106" s="14" t="s">
        <v>69</v>
      </c>
      <c r="E1106" s="14" t="s">
        <v>53</v>
      </c>
      <c r="F1106" s="14" t="s">
        <v>63</v>
      </c>
      <c r="G1106" s="14" t="s">
        <v>64</v>
      </c>
      <c r="H1106" s="14" t="s">
        <v>65</v>
      </c>
      <c r="I1106" s="14" t="s">
        <v>91</v>
      </c>
      <c r="J1106" s="14" t="s">
        <v>1479</v>
      </c>
      <c r="K1106" s="15" t="n">
        <v>22.92</v>
      </c>
      <c r="L1106" s="0" t="n">
        <v>3</v>
      </c>
      <c r="M1106" s="16" t="n">
        <v>0</v>
      </c>
      <c r="N1106" s="17" t="n">
        <v>11.2308</v>
      </c>
      <c r="O1106" s="0" t="str">
        <f aca="false">TEXT(B1106,"YYYY-MM")</f>
        <v>2017-10</v>
      </c>
      <c r="P1106" s="18" t="n">
        <f aca="false">IFERROR(N1106/K1106,0)</f>
        <v>0.49</v>
      </c>
      <c r="Q1106" s="0" t="str">
        <f aca="false">IF(M1106=0,"No Discount",IF(M1106&lt;0.2,"Low (1-19%)",IF(M1106&lt;0.4,"Medium (20-39%)","High (40%+)")))</f>
        <v>No Discount</v>
      </c>
      <c r="R1106" s="0" t="str">
        <f aca="false">INDEX('Lookup Tables'!$B$2:$B$5,MATCH(F1106,'Lookup Tables'!$A$2:$A$5,0))</f>
        <v>Manager D</v>
      </c>
    </row>
    <row r="1107" customFormat="false" ht="15" hidden="false" customHeight="false" outlineLevel="0" collapsed="false">
      <c r="A1107" s="0" t="s">
        <v>1480</v>
      </c>
      <c r="B1107" s="13" t="n">
        <v>43058</v>
      </c>
      <c r="C1107" s="13" t="n">
        <v>43063</v>
      </c>
      <c r="D1107" s="14" t="s">
        <v>69</v>
      </c>
      <c r="E1107" s="14" t="s">
        <v>53</v>
      </c>
      <c r="F1107" s="14" t="s">
        <v>98</v>
      </c>
      <c r="G1107" s="14" t="s">
        <v>99</v>
      </c>
      <c r="H1107" s="14" t="s">
        <v>65</v>
      </c>
      <c r="I1107" s="14" t="s">
        <v>73</v>
      </c>
      <c r="J1107" s="14" t="s">
        <v>408</v>
      </c>
      <c r="K1107" s="15" t="n">
        <v>100.704</v>
      </c>
      <c r="L1107" s="0" t="n">
        <v>6</v>
      </c>
      <c r="M1107" s="16" t="n">
        <v>0.2</v>
      </c>
      <c r="N1107" s="17" t="n">
        <v>-16.3644</v>
      </c>
      <c r="O1107" s="0" t="str">
        <f aca="false">TEXT(B1107,"YYYY-MM")</f>
        <v>2017-11</v>
      </c>
      <c r="P1107" s="18" t="n">
        <f aca="false">IFERROR(N1107/K1107,0)</f>
        <v>-0.1625</v>
      </c>
      <c r="Q1107" s="0" t="str">
        <f aca="false">IF(M1107=0,"No Discount",IF(M1107&lt;0.2,"Low (1-19%)",IF(M1107&lt;0.4,"Medium (20-39%)","High (40%+)")))</f>
        <v>Medium (20-39%)</v>
      </c>
      <c r="R1107" s="0" t="str">
        <f aca="false">INDEX('Lookup Tables'!$B$2:$B$5,MATCH(F1107,'Lookup Tables'!$A$2:$A$5,0))</f>
        <v>Manager A</v>
      </c>
    </row>
    <row r="1108" customFormat="false" ht="15" hidden="false" customHeight="false" outlineLevel="0" collapsed="false">
      <c r="A1108" s="0" t="s">
        <v>1480</v>
      </c>
      <c r="B1108" s="13" t="n">
        <v>43058</v>
      </c>
      <c r="C1108" s="13" t="n">
        <v>43063</v>
      </c>
      <c r="D1108" s="14" t="s">
        <v>69</v>
      </c>
      <c r="E1108" s="14" t="s">
        <v>53</v>
      </c>
      <c r="F1108" s="14" t="s">
        <v>98</v>
      </c>
      <c r="G1108" s="14" t="s">
        <v>99</v>
      </c>
      <c r="H1108" s="14" t="s">
        <v>56</v>
      </c>
      <c r="I1108" s="14" t="s">
        <v>76</v>
      </c>
      <c r="J1108" s="14" t="s">
        <v>721</v>
      </c>
      <c r="K1108" s="15" t="n">
        <v>2.328</v>
      </c>
      <c r="L1108" s="0" t="n">
        <v>2</v>
      </c>
      <c r="M1108" s="16" t="n">
        <v>0.6</v>
      </c>
      <c r="N1108" s="17" t="n">
        <v>-0.7566</v>
      </c>
      <c r="O1108" s="0" t="str">
        <f aca="false">TEXT(B1108,"YYYY-MM")</f>
        <v>2017-11</v>
      </c>
      <c r="P1108" s="18" t="n">
        <f aca="false">IFERROR(N1108/K1108,0)</f>
        <v>-0.325</v>
      </c>
      <c r="Q1108" s="0" t="str">
        <f aca="false">IF(M1108=0,"No Discount",IF(M1108&lt;0.2,"Low (1-19%)",IF(M1108&lt;0.4,"Medium (20-39%)","High (40%+)")))</f>
        <v>High (40%+)</v>
      </c>
      <c r="R1108" s="0" t="str">
        <f aca="false">INDEX('Lookup Tables'!$B$2:$B$5,MATCH(F1108,'Lookup Tables'!$A$2:$A$5,0))</f>
        <v>Manager A</v>
      </c>
    </row>
    <row r="1109" customFormat="false" ht="15" hidden="false" customHeight="false" outlineLevel="0" collapsed="false">
      <c r="A1109" s="0" t="s">
        <v>1480</v>
      </c>
      <c r="B1109" s="13" t="n">
        <v>43058</v>
      </c>
      <c r="C1109" s="13" t="n">
        <v>43063</v>
      </c>
      <c r="D1109" s="14" t="s">
        <v>69</v>
      </c>
      <c r="E1109" s="14" t="s">
        <v>53</v>
      </c>
      <c r="F1109" s="14" t="s">
        <v>98</v>
      </c>
      <c r="G1109" s="14" t="s">
        <v>99</v>
      </c>
      <c r="H1109" s="14" t="s">
        <v>65</v>
      </c>
      <c r="I1109" s="14" t="s">
        <v>83</v>
      </c>
      <c r="J1109" s="14" t="s">
        <v>1481</v>
      </c>
      <c r="K1109" s="15" t="n">
        <v>10.78</v>
      </c>
      <c r="L1109" s="0" t="n">
        <v>5</v>
      </c>
      <c r="M1109" s="16" t="n">
        <v>0.8</v>
      </c>
      <c r="N1109" s="17" t="n">
        <v>-17.248</v>
      </c>
      <c r="O1109" s="0" t="str">
        <f aca="false">TEXT(B1109,"YYYY-MM")</f>
        <v>2017-11</v>
      </c>
      <c r="P1109" s="18" t="n">
        <f aca="false">IFERROR(N1109/K1109,0)</f>
        <v>-1.6</v>
      </c>
      <c r="Q1109" s="0" t="str">
        <f aca="false">IF(M1109=0,"No Discount",IF(M1109&lt;0.2,"Low (1-19%)",IF(M1109&lt;0.4,"Medium (20-39%)","High (40%+)")))</f>
        <v>High (40%+)</v>
      </c>
      <c r="R1109" s="0" t="str">
        <f aca="false">INDEX('Lookup Tables'!$B$2:$B$5,MATCH(F1109,'Lookup Tables'!$A$2:$A$5,0))</f>
        <v>Manager A</v>
      </c>
    </row>
    <row r="1110" customFormat="false" ht="15" hidden="false" customHeight="false" outlineLevel="0" collapsed="false">
      <c r="A1110" s="0" t="s">
        <v>1480</v>
      </c>
      <c r="B1110" s="13" t="n">
        <v>43058</v>
      </c>
      <c r="C1110" s="13" t="n">
        <v>43063</v>
      </c>
      <c r="D1110" s="14" t="s">
        <v>69</v>
      </c>
      <c r="E1110" s="14" t="s">
        <v>53</v>
      </c>
      <c r="F1110" s="14" t="s">
        <v>98</v>
      </c>
      <c r="G1110" s="14" t="s">
        <v>99</v>
      </c>
      <c r="H1110" s="14" t="s">
        <v>65</v>
      </c>
      <c r="I1110" s="14" t="s">
        <v>171</v>
      </c>
      <c r="J1110" s="14" t="s">
        <v>296</v>
      </c>
      <c r="K1110" s="15" t="n">
        <v>58.368</v>
      </c>
      <c r="L1110" s="0" t="n">
        <v>12</v>
      </c>
      <c r="M1110" s="16" t="n">
        <v>0.2</v>
      </c>
      <c r="N1110" s="17" t="n">
        <v>21.888</v>
      </c>
      <c r="O1110" s="0" t="str">
        <f aca="false">TEXT(B1110,"YYYY-MM")</f>
        <v>2017-11</v>
      </c>
      <c r="P1110" s="18" t="n">
        <f aca="false">IFERROR(N1110/K1110,0)</f>
        <v>0.375</v>
      </c>
      <c r="Q1110" s="0" t="str">
        <f aca="false">IF(M1110=0,"No Discount",IF(M1110&lt;0.2,"Low (1-19%)",IF(M1110&lt;0.4,"Medium (20-39%)","High (40%+)")))</f>
        <v>Medium (20-39%)</v>
      </c>
      <c r="R1110" s="0" t="str">
        <f aca="false">INDEX('Lookup Tables'!$B$2:$B$5,MATCH(F1110,'Lookup Tables'!$A$2:$A$5,0))</f>
        <v>Manager A</v>
      </c>
    </row>
    <row r="1111" customFormat="false" ht="15" hidden="false" customHeight="false" outlineLevel="0" collapsed="false">
      <c r="A1111" s="0" t="s">
        <v>1480</v>
      </c>
      <c r="B1111" s="13" t="n">
        <v>43058</v>
      </c>
      <c r="C1111" s="13" t="n">
        <v>43063</v>
      </c>
      <c r="D1111" s="14" t="s">
        <v>69</v>
      </c>
      <c r="E1111" s="14" t="s">
        <v>53</v>
      </c>
      <c r="F1111" s="14" t="s">
        <v>98</v>
      </c>
      <c r="G1111" s="14" t="s">
        <v>99</v>
      </c>
      <c r="H1111" s="14" t="s">
        <v>65</v>
      </c>
      <c r="I1111" s="14" t="s">
        <v>129</v>
      </c>
      <c r="J1111" s="14" t="s">
        <v>1482</v>
      </c>
      <c r="K1111" s="15" t="n">
        <v>40.968</v>
      </c>
      <c r="L1111" s="0" t="n">
        <v>3</v>
      </c>
      <c r="M1111" s="16" t="n">
        <v>0.2</v>
      </c>
      <c r="N1111" s="17" t="n">
        <v>13.8267</v>
      </c>
      <c r="O1111" s="0" t="str">
        <f aca="false">TEXT(B1111,"YYYY-MM")</f>
        <v>2017-11</v>
      </c>
      <c r="P1111" s="18" t="n">
        <f aca="false">IFERROR(N1111/K1111,0)</f>
        <v>0.3375</v>
      </c>
      <c r="Q1111" s="0" t="str">
        <f aca="false">IF(M1111=0,"No Discount",IF(M1111&lt;0.2,"Low (1-19%)",IF(M1111&lt;0.4,"Medium (20-39%)","High (40%+)")))</f>
        <v>Medium (20-39%)</v>
      </c>
      <c r="R1111" s="0" t="str">
        <f aca="false">INDEX('Lookup Tables'!$B$2:$B$5,MATCH(F1111,'Lookup Tables'!$A$2:$A$5,0))</f>
        <v>Manager A</v>
      </c>
    </row>
    <row r="1112" customFormat="false" ht="15" hidden="false" customHeight="false" outlineLevel="0" collapsed="false">
      <c r="A1112" s="0" t="s">
        <v>1480</v>
      </c>
      <c r="B1112" s="13" t="n">
        <v>43058</v>
      </c>
      <c r="C1112" s="13" t="n">
        <v>43063</v>
      </c>
      <c r="D1112" s="14" t="s">
        <v>69</v>
      </c>
      <c r="E1112" s="14" t="s">
        <v>53</v>
      </c>
      <c r="F1112" s="14" t="s">
        <v>98</v>
      </c>
      <c r="G1112" s="14" t="s">
        <v>99</v>
      </c>
      <c r="H1112" s="14" t="s">
        <v>80</v>
      </c>
      <c r="I1112" s="14" t="s">
        <v>81</v>
      </c>
      <c r="J1112" s="14" t="s">
        <v>1483</v>
      </c>
      <c r="K1112" s="15" t="n">
        <v>71.96</v>
      </c>
      <c r="L1112" s="0" t="n">
        <v>5</v>
      </c>
      <c r="M1112" s="16" t="n">
        <v>0.2</v>
      </c>
      <c r="N1112" s="17" t="n">
        <v>25.186</v>
      </c>
      <c r="O1112" s="0" t="str">
        <f aca="false">TEXT(B1112,"YYYY-MM")</f>
        <v>2017-11</v>
      </c>
      <c r="P1112" s="18" t="n">
        <f aca="false">IFERROR(N1112/K1112,0)</f>
        <v>0.35</v>
      </c>
      <c r="Q1112" s="0" t="str">
        <f aca="false">IF(M1112=0,"No Discount",IF(M1112&lt;0.2,"Low (1-19%)",IF(M1112&lt;0.4,"Medium (20-39%)","High (40%+)")))</f>
        <v>Medium (20-39%)</v>
      </c>
      <c r="R1112" s="0" t="str">
        <f aca="false">INDEX('Lookup Tables'!$B$2:$B$5,MATCH(F1112,'Lookup Tables'!$A$2:$A$5,0))</f>
        <v>Manager A</v>
      </c>
    </row>
    <row r="1113" customFormat="false" ht="15" hidden="false" customHeight="false" outlineLevel="0" collapsed="false">
      <c r="A1113" s="0" t="s">
        <v>1480</v>
      </c>
      <c r="B1113" s="13" t="n">
        <v>43058</v>
      </c>
      <c r="C1113" s="13" t="n">
        <v>43063</v>
      </c>
      <c r="D1113" s="14" t="s">
        <v>69</v>
      </c>
      <c r="E1113" s="14" t="s">
        <v>53</v>
      </c>
      <c r="F1113" s="14" t="s">
        <v>98</v>
      </c>
      <c r="G1113" s="14" t="s">
        <v>99</v>
      </c>
      <c r="H1113" s="14" t="s">
        <v>65</v>
      </c>
      <c r="I1113" s="14" t="s">
        <v>91</v>
      </c>
      <c r="J1113" s="14" t="s">
        <v>1484</v>
      </c>
      <c r="K1113" s="15" t="n">
        <v>10.368</v>
      </c>
      <c r="L1113" s="0" t="n">
        <v>2</v>
      </c>
      <c r="M1113" s="16" t="n">
        <v>0.2</v>
      </c>
      <c r="N1113" s="17" t="n">
        <v>3.6288</v>
      </c>
      <c r="O1113" s="0" t="str">
        <f aca="false">TEXT(B1113,"YYYY-MM")</f>
        <v>2017-11</v>
      </c>
      <c r="P1113" s="18" t="n">
        <f aca="false">IFERROR(N1113/K1113,0)</f>
        <v>0.35</v>
      </c>
      <c r="Q1113" s="0" t="str">
        <f aca="false">IF(M1113=0,"No Discount",IF(M1113&lt;0.2,"Low (1-19%)",IF(M1113&lt;0.4,"Medium (20-39%)","High (40%+)")))</f>
        <v>Medium (20-39%)</v>
      </c>
      <c r="R1113" s="0" t="str">
        <f aca="false">INDEX('Lookup Tables'!$B$2:$B$5,MATCH(F1113,'Lookup Tables'!$A$2:$A$5,0))</f>
        <v>Manager A</v>
      </c>
    </row>
    <row r="1114" customFormat="false" ht="15" hidden="false" customHeight="false" outlineLevel="0" collapsed="false">
      <c r="A1114" s="0" t="s">
        <v>1480</v>
      </c>
      <c r="B1114" s="13" t="n">
        <v>43058</v>
      </c>
      <c r="C1114" s="13" t="n">
        <v>43063</v>
      </c>
      <c r="D1114" s="14" t="s">
        <v>69</v>
      </c>
      <c r="E1114" s="14" t="s">
        <v>53</v>
      </c>
      <c r="F1114" s="14" t="s">
        <v>98</v>
      </c>
      <c r="G1114" s="14" t="s">
        <v>99</v>
      </c>
      <c r="H1114" s="14" t="s">
        <v>65</v>
      </c>
      <c r="I1114" s="14" t="s">
        <v>83</v>
      </c>
      <c r="J1114" s="14" t="s">
        <v>248</v>
      </c>
      <c r="K1114" s="15" t="n">
        <v>1.192</v>
      </c>
      <c r="L1114" s="0" t="n">
        <v>2</v>
      </c>
      <c r="M1114" s="16" t="n">
        <v>0.8</v>
      </c>
      <c r="N1114" s="17" t="n">
        <v>-2.0264</v>
      </c>
      <c r="O1114" s="0" t="str">
        <f aca="false">TEXT(B1114,"YYYY-MM")</f>
        <v>2017-11</v>
      </c>
      <c r="P1114" s="18" t="n">
        <f aca="false">IFERROR(N1114/K1114,0)</f>
        <v>-1.7</v>
      </c>
      <c r="Q1114" s="0" t="str">
        <f aca="false">IF(M1114=0,"No Discount",IF(M1114&lt;0.2,"Low (1-19%)",IF(M1114&lt;0.4,"Medium (20-39%)","High (40%+)")))</f>
        <v>High (40%+)</v>
      </c>
      <c r="R1114" s="0" t="str">
        <f aca="false">INDEX('Lookup Tables'!$B$2:$B$5,MATCH(F1114,'Lookup Tables'!$A$2:$A$5,0))</f>
        <v>Manager A</v>
      </c>
    </row>
    <row r="1115" customFormat="false" ht="15" hidden="false" customHeight="false" outlineLevel="0" collapsed="false">
      <c r="A1115" s="0" t="s">
        <v>1485</v>
      </c>
      <c r="B1115" s="13" t="n">
        <v>43452</v>
      </c>
      <c r="C1115" s="13" t="n">
        <v>43457</v>
      </c>
      <c r="D1115" s="14" t="s">
        <v>52</v>
      </c>
      <c r="E1115" s="14" t="s">
        <v>53</v>
      </c>
      <c r="F1115" s="14" t="s">
        <v>63</v>
      </c>
      <c r="G1115" s="14" t="s">
        <v>64</v>
      </c>
      <c r="H1115" s="14" t="s">
        <v>65</v>
      </c>
      <c r="I1115" s="14" t="s">
        <v>83</v>
      </c>
      <c r="J1115" s="14" t="s">
        <v>1252</v>
      </c>
      <c r="K1115" s="15" t="n">
        <v>46.672</v>
      </c>
      <c r="L1115" s="0" t="n">
        <v>2</v>
      </c>
      <c r="M1115" s="16" t="n">
        <v>0.2</v>
      </c>
      <c r="N1115" s="17" t="n">
        <v>16.3352</v>
      </c>
      <c r="O1115" s="0" t="str">
        <f aca="false">TEXT(B1115,"YYYY-MM")</f>
        <v>2018-12</v>
      </c>
      <c r="P1115" s="18" t="n">
        <f aca="false">IFERROR(N1115/K1115,0)</f>
        <v>0.35</v>
      </c>
      <c r="Q1115" s="0" t="str">
        <f aca="false">IF(M1115=0,"No Discount",IF(M1115&lt;0.2,"Low (1-19%)",IF(M1115&lt;0.4,"Medium (20-39%)","High (40%+)")))</f>
        <v>Medium (20-39%)</v>
      </c>
      <c r="R1115" s="0" t="str">
        <f aca="false">INDEX('Lookup Tables'!$B$2:$B$5,MATCH(F1115,'Lookup Tables'!$A$2:$A$5,0))</f>
        <v>Manager D</v>
      </c>
    </row>
    <row r="1116" customFormat="false" ht="15" hidden="false" customHeight="false" outlineLevel="0" collapsed="false">
      <c r="A1116" s="0" t="s">
        <v>1485</v>
      </c>
      <c r="B1116" s="13" t="n">
        <v>43452</v>
      </c>
      <c r="C1116" s="13" t="n">
        <v>43457</v>
      </c>
      <c r="D1116" s="14" t="s">
        <v>52</v>
      </c>
      <c r="E1116" s="14" t="s">
        <v>53</v>
      </c>
      <c r="F1116" s="14" t="s">
        <v>63</v>
      </c>
      <c r="G1116" s="14" t="s">
        <v>64</v>
      </c>
      <c r="H1116" s="14" t="s">
        <v>56</v>
      </c>
      <c r="I1116" s="14" t="s">
        <v>57</v>
      </c>
      <c r="J1116" s="14" t="s">
        <v>1486</v>
      </c>
      <c r="K1116" s="15" t="n">
        <v>119.833</v>
      </c>
      <c r="L1116" s="0" t="n">
        <v>1</v>
      </c>
      <c r="M1116" s="16" t="n">
        <v>0.15</v>
      </c>
      <c r="N1116" s="17" t="n">
        <v>-12.6882</v>
      </c>
      <c r="O1116" s="0" t="str">
        <f aca="false">TEXT(B1116,"YYYY-MM")</f>
        <v>2018-12</v>
      </c>
      <c r="P1116" s="18" t="n">
        <f aca="false">IFERROR(N1116/K1116,0)</f>
        <v>-0.105882352941176</v>
      </c>
      <c r="Q1116" s="0" t="str">
        <f aca="false">IF(M1116=0,"No Discount",IF(M1116&lt;0.2,"Low (1-19%)",IF(M1116&lt;0.4,"Medium (20-39%)","High (40%+)")))</f>
        <v>Low (1-19%)</v>
      </c>
      <c r="R1116" s="0" t="str">
        <f aca="false">INDEX('Lookup Tables'!$B$2:$B$5,MATCH(F1116,'Lookup Tables'!$A$2:$A$5,0))</f>
        <v>Manager D</v>
      </c>
    </row>
    <row r="1117" customFormat="false" ht="15" hidden="false" customHeight="false" outlineLevel="0" collapsed="false">
      <c r="A1117" s="0" t="s">
        <v>1485</v>
      </c>
      <c r="B1117" s="13" t="n">
        <v>43452</v>
      </c>
      <c r="C1117" s="13" t="n">
        <v>43457</v>
      </c>
      <c r="D1117" s="14" t="s">
        <v>52</v>
      </c>
      <c r="E1117" s="14" t="s">
        <v>53</v>
      </c>
      <c r="F1117" s="14" t="s">
        <v>63</v>
      </c>
      <c r="G1117" s="14" t="s">
        <v>64</v>
      </c>
      <c r="H1117" s="14" t="s">
        <v>80</v>
      </c>
      <c r="I1117" s="14" t="s">
        <v>123</v>
      </c>
      <c r="J1117" s="14" t="s">
        <v>1065</v>
      </c>
      <c r="K1117" s="15" t="n">
        <v>119.98</v>
      </c>
      <c r="L1117" s="0" t="n">
        <v>2</v>
      </c>
      <c r="M1117" s="16" t="n">
        <v>0</v>
      </c>
      <c r="N1117" s="17" t="n">
        <v>57.5904</v>
      </c>
      <c r="O1117" s="0" t="str">
        <f aca="false">TEXT(B1117,"YYYY-MM")</f>
        <v>2018-12</v>
      </c>
      <c r="P1117" s="18" t="n">
        <f aca="false">IFERROR(N1117/K1117,0)</f>
        <v>0.48</v>
      </c>
      <c r="Q1117" s="0" t="str">
        <f aca="false">IF(M1117=0,"No Discount",IF(M1117&lt;0.2,"Low (1-19%)",IF(M1117&lt;0.4,"Medium (20-39%)","High (40%+)")))</f>
        <v>No Discount</v>
      </c>
      <c r="R1117" s="0" t="str">
        <f aca="false">INDEX('Lookup Tables'!$B$2:$B$5,MATCH(F1117,'Lookup Tables'!$A$2:$A$5,0))</f>
        <v>Manager D</v>
      </c>
    </row>
    <row r="1118" customFormat="false" ht="15" hidden="false" customHeight="false" outlineLevel="0" collapsed="false">
      <c r="A1118" s="0" t="s">
        <v>1487</v>
      </c>
      <c r="B1118" s="13" t="n">
        <v>42938</v>
      </c>
      <c r="C1118" s="13" t="n">
        <v>42940</v>
      </c>
      <c r="D1118" s="14" t="s">
        <v>52</v>
      </c>
      <c r="E1118" s="14" t="s">
        <v>62</v>
      </c>
      <c r="F1118" s="14" t="s">
        <v>63</v>
      </c>
      <c r="G1118" s="14" t="s">
        <v>64</v>
      </c>
      <c r="H1118" s="14" t="s">
        <v>65</v>
      </c>
      <c r="I1118" s="14" t="s">
        <v>66</v>
      </c>
      <c r="J1118" s="14" t="s">
        <v>669</v>
      </c>
      <c r="K1118" s="15" t="n">
        <v>6.3</v>
      </c>
      <c r="L1118" s="0" t="n">
        <v>2</v>
      </c>
      <c r="M1118" s="16" t="n">
        <v>0</v>
      </c>
      <c r="N1118" s="17" t="n">
        <v>3.024</v>
      </c>
      <c r="O1118" s="0" t="str">
        <f aca="false">TEXT(B1118,"YYYY-MM")</f>
        <v>2017-07</v>
      </c>
      <c r="P1118" s="18" t="n">
        <f aca="false">IFERROR(N1118/K1118,0)</f>
        <v>0.48</v>
      </c>
      <c r="Q1118" s="0" t="str">
        <f aca="false">IF(M1118=0,"No Discount",IF(M1118&lt;0.2,"Low (1-19%)",IF(M1118&lt;0.4,"Medium (20-39%)","High (40%+)")))</f>
        <v>No Discount</v>
      </c>
      <c r="R1118" s="0" t="str">
        <f aca="false">INDEX('Lookup Tables'!$B$2:$B$5,MATCH(F1118,'Lookup Tables'!$A$2:$A$5,0))</f>
        <v>Manager D</v>
      </c>
    </row>
    <row r="1119" customFormat="false" ht="15" hidden="false" customHeight="false" outlineLevel="0" collapsed="false">
      <c r="A1119" s="0" t="s">
        <v>1488</v>
      </c>
      <c r="B1119" s="13" t="n">
        <v>42617</v>
      </c>
      <c r="C1119" s="13" t="n">
        <v>42621</v>
      </c>
      <c r="D1119" s="14" t="s">
        <v>69</v>
      </c>
      <c r="E1119" s="14" t="s">
        <v>53</v>
      </c>
      <c r="F1119" s="14" t="s">
        <v>54</v>
      </c>
      <c r="G1119" s="14" t="s">
        <v>597</v>
      </c>
      <c r="H1119" s="14" t="s">
        <v>65</v>
      </c>
      <c r="I1119" s="14" t="s">
        <v>91</v>
      </c>
      <c r="J1119" s="14" t="s">
        <v>670</v>
      </c>
      <c r="K1119" s="15" t="n">
        <v>279.9</v>
      </c>
      <c r="L1119" s="0" t="n">
        <v>5</v>
      </c>
      <c r="M1119" s="16" t="n">
        <v>0</v>
      </c>
      <c r="N1119" s="17" t="n">
        <v>137.151</v>
      </c>
      <c r="O1119" s="0" t="str">
        <f aca="false">TEXT(B1119,"YYYY-MM")</f>
        <v>2016-09</v>
      </c>
      <c r="P1119" s="18" t="n">
        <f aca="false">IFERROR(N1119/K1119,0)</f>
        <v>0.49</v>
      </c>
      <c r="Q1119" s="0" t="str">
        <f aca="false">IF(M1119=0,"No Discount",IF(M1119&lt;0.2,"Low (1-19%)",IF(M1119&lt;0.4,"Medium (20-39%)","High (40%+)")))</f>
        <v>No Discount</v>
      </c>
      <c r="R1119" s="0" t="str">
        <f aca="false">INDEX('Lookup Tables'!$B$2:$B$5,MATCH(F1119,'Lookup Tables'!$A$2:$A$5,0))</f>
        <v>Manager C</v>
      </c>
    </row>
    <row r="1120" customFormat="false" ht="15" hidden="false" customHeight="false" outlineLevel="0" collapsed="false">
      <c r="A1120" s="0" t="s">
        <v>1488</v>
      </c>
      <c r="B1120" s="13" t="n">
        <v>42617</v>
      </c>
      <c r="C1120" s="13" t="n">
        <v>42621</v>
      </c>
      <c r="D1120" s="14" t="s">
        <v>69</v>
      </c>
      <c r="E1120" s="14" t="s">
        <v>53</v>
      </c>
      <c r="F1120" s="14" t="s">
        <v>54</v>
      </c>
      <c r="G1120" s="14" t="s">
        <v>597</v>
      </c>
      <c r="H1120" s="14" t="s">
        <v>80</v>
      </c>
      <c r="I1120" s="14" t="s">
        <v>123</v>
      </c>
      <c r="J1120" s="14" t="s">
        <v>1228</v>
      </c>
      <c r="K1120" s="15" t="n">
        <v>619.95</v>
      </c>
      <c r="L1120" s="0" t="n">
        <v>5</v>
      </c>
      <c r="M1120" s="16" t="n">
        <v>0</v>
      </c>
      <c r="N1120" s="17" t="n">
        <v>111.591</v>
      </c>
      <c r="O1120" s="0" t="str">
        <f aca="false">TEXT(B1120,"YYYY-MM")</f>
        <v>2016-09</v>
      </c>
      <c r="P1120" s="18" t="n">
        <f aca="false">IFERROR(N1120/K1120,0)</f>
        <v>0.18</v>
      </c>
      <c r="Q1120" s="0" t="str">
        <f aca="false">IF(M1120=0,"No Discount",IF(M1120&lt;0.2,"Low (1-19%)",IF(M1120&lt;0.4,"Medium (20-39%)","High (40%+)")))</f>
        <v>No Discount</v>
      </c>
      <c r="R1120" s="0" t="str">
        <f aca="false">INDEX('Lookup Tables'!$B$2:$B$5,MATCH(F1120,'Lookup Tables'!$A$2:$A$5,0))</f>
        <v>Manager C</v>
      </c>
    </row>
    <row r="1121" customFormat="false" ht="15" hidden="false" customHeight="false" outlineLevel="0" collapsed="false">
      <c r="A1121" s="0" t="s">
        <v>1488</v>
      </c>
      <c r="B1121" s="13" t="n">
        <v>42617</v>
      </c>
      <c r="C1121" s="13" t="n">
        <v>42621</v>
      </c>
      <c r="D1121" s="14" t="s">
        <v>69</v>
      </c>
      <c r="E1121" s="14" t="s">
        <v>53</v>
      </c>
      <c r="F1121" s="14" t="s">
        <v>54</v>
      </c>
      <c r="G1121" s="14" t="s">
        <v>597</v>
      </c>
      <c r="H1121" s="14" t="s">
        <v>65</v>
      </c>
      <c r="I1121" s="14" t="s">
        <v>91</v>
      </c>
      <c r="J1121" s="14" t="s">
        <v>1489</v>
      </c>
      <c r="K1121" s="15" t="n">
        <v>4.36</v>
      </c>
      <c r="L1121" s="0" t="n">
        <v>2</v>
      </c>
      <c r="M1121" s="16" t="n">
        <v>0</v>
      </c>
      <c r="N1121" s="17" t="n">
        <v>2.0492</v>
      </c>
      <c r="O1121" s="0" t="str">
        <f aca="false">TEXT(B1121,"YYYY-MM")</f>
        <v>2016-09</v>
      </c>
      <c r="P1121" s="18" t="n">
        <f aca="false">IFERROR(N1121/K1121,0)</f>
        <v>0.47</v>
      </c>
      <c r="Q1121" s="0" t="str">
        <f aca="false">IF(M1121=0,"No Discount",IF(M1121&lt;0.2,"Low (1-19%)",IF(M1121&lt;0.4,"Medium (20-39%)","High (40%+)")))</f>
        <v>No Discount</v>
      </c>
      <c r="R1121" s="0" t="str">
        <f aca="false">INDEX('Lookup Tables'!$B$2:$B$5,MATCH(F1121,'Lookup Tables'!$A$2:$A$5,0))</f>
        <v>Manager C</v>
      </c>
    </row>
    <row r="1122" customFormat="false" ht="15" hidden="false" customHeight="false" outlineLevel="0" collapsed="false">
      <c r="A1122" s="0" t="s">
        <v>1488</v>
      </c>
      <c r="B1122" s="13" t="n">
        <v>42617</v>
      </c>
      <c r="C1122" s="13" t="n">
        <v>42621</v>
      </c>
      <c r="D1122" s="14" t="s">
        <v>69</v>
      </c>
      <c r="E1122" s="14" t="s">
        <v>53</v>
      </c>
      <c r="F1122" s="14" t="s">
        <v>54</v>
      </c>
      <c r="G1122" s="14" t="s">
        <v>597</v>
      </c>
      <c r="H1122" s="14" t="s">
        <v>65</v>
      </c>
      <c r="I1122" s="14" t="s">
        <v>129</v>
      </c>
      <c r="J1122" s="14" t="s">
        <v>1168</v>
      </c>
      <c r="K1122" s="15" t="n">
        <v>15.28</v>
      </c>
      <c r="L1122" s="0" t="n">
        <v>2</v>
      </c>
      <c r="M1122" s="16" t="n">
        <v>0</v>
      </c>
      <c r="N1122" s="17" t="n">
        <v>7.4872</v>
      </c>
      <c r="O1122" s="0" t="str">
        <f aca="false">TEXT(B1122,"YYYY-MM")</f>
        <v>2016-09</v>
      </c>
      <c r="P1122" s="18" t="n">
        <f aca="false">IFERROR(N1122/K1122,0)</f>
        <v>0.49</v>
      </c>
      <c r="Q1122" s="0" t="str">
        <f aca="false">IF(M1122=0,"No Discount",IF(M1122&lt;0.2,"Low (1-19%)",IF(M1122&lt;0.4,"Medium (20-39%)","High (40%+)")))</f>
        <v>No Discount</v>
      </c>
      <c r="R1122" s="0" t="str">
        <f aca="false">INDEX('Lookup Tables'!$B$2:$B$5,MATCH(F1122,'Lookup Tables'!$A$2:$A$5,0))</f>
        <v>Manager C</v>
      </c>
    </row>
    <row r="1123" customFormat="false" ht="15" hidden="false" customHeight="false" outlineLevel="0" collapsed="false">
      <c r="A1123" s="0" t="s">
        <v>1490</v>
      </c>
      <c r="B1123" s="13" t="n">
        <v>42024</v>
      </c>
      <c r="C1123" s="13" t="n">
        <v>42030</v>
      </c>
      <c r="D1123" s="14" t="s">
        <v>69</v>
      </c>
      <c r="E1123" s="14" t="s">
        <v>53</v>
      </c>
      <c r="F1123" s="14" t="s">
        <v>54</v>
      </c>
      <c r="G1123" s="14" t="s">
        <v>787</v>
      </c>
      <c r="H1123" s="14" t="s">
        <v>80</v>
      </c>
      <c r="I1123" s="14" t="s">
        <v>81</v>
      </c>
      <c r="J1123" s="14" t="s">
        <v>1491</v>
      </c>
      <c r="K1123" s="15" t="n">
        <v>699.93</v>
      </c>
      <c r="L1123" s="0" t="n">
        <v>7</v>
      </c>
      <c r="M1123" s="16" t="n">
        <v>0</v>
      </c>
      <c r="N1123" s="17" t="n">
        <v>181.9818</v>
      </c>
      <c r="O1123" s="0" t="str">
        <f aca="false">TEXT(B1123,"YYYY-MM")</f>
        <v>2015-01</v>
      </c>
      <c r="P1123" s="18" t="n">
        <f aca="false">IFERROR(N1123/K1123,0)</f>
        <v>0.26</v>
      </c>
      <c r="Q1123" s="0" t="str">
        <f aca="false">IF(M1123=0,"No Discount",IF(M1123&lt;0.2,"Low (1-19%)",IF(M1123&lt;0.4,"Medium (20-39%)","High (40%+)")))</f>
        <v>No Discount</v>
      </c>
      <c r="R1123" s="0" t="str">
        <f aca="false">INDEX('Lookup Tables'!$B$2:$B$5,MATCH(F1123,'Lookup Tables'!$A$2:$A$5,0))</f>
        <v>Manager C</v>
      </c>
    </row>
    <row r="1124" customFormat="false" ht="15" hidden="false" customHeight="false" outlineLevel="0" collapsed="false">
      <c r="A1124" s="0" t="s">
        <v>1490</v>
      </c>
      <c r="B1124" s="13" t="n">
        <v>42024</v>
      </c>
      <c r="C1124" s="13" t="n">
        <v>42030</v>
      </c>
      <c r="D1124" s="14" t="s">
        <v>69</v>
      </c>
      <c r="E1124" s="14" t="s">
        <v>53</v>
      </c>
      <c r="F1124" s="14" t="s">
        <v>54</v>
      </c>
      <c r="G1124" s="14" t="s">
        <v>787</v>
      </c>
      <c r="H1124" s="14" t="s">
        <v>65</v>
      </c>
      <c r="I1124" s="14" t="s">
        <v>78</v>
      </c>
      <c r="J1124" s="14" t="s">
        <v>1492</v>
      </c>
      <c r="K1124" s="15" t="n">
        <v>22.96</v>
      </c>
      <c r="L1124" s="0" t="n">
        <v>7</v>
      </c>
      <c r="M1124" s="16" t="n">
        <v>0</v>
      </c>
      <c r="N1124" s="17" t="n">
        <v>6.6584</v>
      </c>
      <c r="O1124" s="0" t="str">
        <f aca="false">TEXT(B1124,"YYYY-MM")</f>
        <v>2015-01</v>
      </c>
      <c r="P1124" s="18" t="n">
        <f aca="false">IFERROR(N1124/K1124,0)</f>
        <v>0.29</v>
      </c>
      <c r="Q1124" s="0" t="str">
        <f aca="false">IF(M1124=0,"No Discount",IF(M1124&lt;0.2,"Low (1-19%)",IF(M1124&lt;0.4,"Medium (20-39%)","High (40%+)")))</f>
        <v>No Discount</v>
      </c>
      <c r="R1124" s="0" t="str">
        <f aca="false">INDEX('Lookup Tables'!$B$2:$B$5,MATCH(F1124,'Lookup Tables'!$A$2:$A$5,0))</f>
        <v>Manager C</v>
      </c>
    </row>
    <row r="1125" customFormat="false" ht="15" hidden="false" customHeight="false" outlineLevel="0" collapsed="false">
      <c r="A1125" s="0" t="s">
        <v>1490</v>
      </c>
      <c r="B1125" s="13" t="n">
        <v>42024</v>
      </c>
      <c r="C1125" s="13" t="n">
        <v>42030</v>
      </c>
      <c r="D1125" s="14" t="s">
        <v>69</v>
      </c>
      <c r="E1125" s="14" t="s">
        <v>53</v>
      </c>
      <c r="F1125" s="14" t="s">
        <v>54</v>
      </c>
      <c r="G1125" s="14" t="s">
        <v>787</v>
      </c>
      <c r="H1125" s="14" t="s">
        <v>56</v>
      </c>
      <c r="I1125" s="14" t="s">
        <v>76</v>
      </c>
      <c r="J1125" s="14" t="s">
        <v>209</v>
      </c>
      <c r="K1125" s="15" t="n">
        <v>38.6</v>
      </c>
      <c r="L1125" s="0" t="n">
        <v>4</v>
      </c>
      <c r="M1125" s="16" t="n">
        <v>0</v>
      </c>
      <c r="N1125" s="17" t="n">
        <v>11.58</v>
      </c>
      <c r="O1125" s="0" t="str">
        <f aca="false">TEXT(B1125,"YYYY-MM")</f>
        <v>2015-01</v>
      </c>
      <c r="P1125" s="18" t="n">
        <f aca="false">IFERROR(N1125/K1125,0)</f>
        <v>0.3</v>
      </c>
      <c r="Q1125" s="0" t="str">
        <f aca="false">IF(M1125=0,"No Discount",IF(M1125&lt;0.2,"Low (1-19%)",IF(M1125&lt;0.4,"Medium (20-39%)","High (40%+)")))</f>
        <v>No Discount</v>
      </c>
      <c r="R1125" s="0" t="str">
        <f aca="false">INDEX('Lookup Tables'!$B$2:$B$5,MATCH(F1125,'Lookup Tables'!$A$2:$A$5,0))</f>
        <v>Manager C</v>
      </c>
    </row>
    <row r="1126" customFormat="false" ht="15" hidden="false" customHeight="false" outlineLevel="0" collapsed="false">
      <c r="A1126" s="0" t="s">
        <v>1490</v>
      </c>
      <c r="B1126" s="13" t="n">
        <v>42024</v>
      </c>
      <c r="C1126" s="13" t="n">
        <v>42030</v>
      </c>
      <c r="D1126" s="14" t="s">
        <v>69</v>
      </c>
      <c r="E1126" s="14" t="s">
        <v>53</v>
      </c>
      <c r="F1126" s="14" t="s">
        <v>54</v>
      </c>
      <c r="G1126" s="14" t="s">
        <v>787</v>
      </c>
      <c r="H1126" s="14" t="s">
        <v>65</v>
      </c>
      <c r="I1126" s="14" t="s">
        <v>78</v>
      </c>
      <c r="J1126" s="14" t="s">
        <v>810</v>
      </c>
      <c r="K1126" s="15" t="n">
        <v>6.63</v>
      </c>
      <c r="L1126" s="0" t="n">
        <v>3</v>
      </c>
      <c r="M1126" s="16" t="n">
        <v>0</v>
      </c>
      <c r="N1126" s="17" t="n">
        <v>1.7901</v>
      </c>
      <c r="O1126" s="0" t="str">
        <f aca="false">TEXT(B1126,"YYYY-MM")</f>
        <v>2015-01</v>
      </c>
      <c r="P1126" s="18" t="n">
        <f aca="false">IFERROR(N1126/K1126,0)</f>
        <v>0.27</v>
      </c>
      <c r="Q1126" s="0" t="str">
        <f aca="false">IF(M1126=0,"No Discount",IF(M1126&lt;0.2,"Low (1-19%)",IF(M1126&lt;0.4,"Medium (20-39%)","High (40%+)")))</f>
        <v>No Discount</v>
      </c>
      <c r="R1126" s="0" t="str">
        <f aca="false">INDEX('Lookup Tables'!$B$2:$B$5,MATCH(F1126,'Lookup Tables'!$A$2:$A$5,0))</f>
        <v>Manager C</v>
      </c>
    </row>
    <row r="1127" customFormat="false" ht="15" hidden="false" customHeight="false" outlineLevel="0" collapsed="false">
      <c r="A1127" s="0" t="s">
        <v>1490</v>
      </c>
      <c r="B1127" s="13" t="n">
        <v>42024</v>
      </c>
      <c r="C1127" s="13" t="n">
        <v>42030</v>
      </c>
      <c r="D1127" s="14" t="s">
        <v>69</v>
      </c>
      <c r="E1127" s="14" t="s">
        <v>53</v>
      </c>
      <c r="F1127" s="14" t="s">
        <v>54</v>
      </c>
      <c r="G1127" s="14" t="s">
        <v>787</v>
      </c>
      <c r="H1127" s="14" t="s">
        <v>65</v>
      </c>
      <c r="I1127" s="14" t="s">
        <v>129</v>
      </c>
      <c r="J1127" s="14" t="s">
        <v>340</v>
      </c>
      <c r="K1127" s="15" t="n">
        <v>23.34</v>
      </c>
      <c r="L1127" s="0" t="n">
        <v>3</v>
      </c>
      <c r="M1127" s="16" t="n">
        <v>0</v>
      </c>
      <c r="N1127" s="17" t="n">
        <v>10.9698</v>
      </c>
      <c r="O1127" s="0" t="str">
        <f aca="false">TEXT(B1127,"YYYY-MM")</f>
        <v>2015-01</v>
      </c>
      <c r="P1127" s="18" t="n">
        <f aca="false">IFERROR(N1127/K1127,0)</f>
        <v>0.47</v>
      </c>
      <c r="Q1127" s="0" t="str">
        <f aca="false">IF(M1127=0,"No Discount",IF(M1127&lt;0.2,"Low (1-19%)",IF(M1127&lt;0.4,"Medium (20-39%)","High (40%+)")))</f>
        <v>No Discount</v>
      </c>
      <c r="R1127" s="0" t="str">
        <f aca="false">INDEX('Lookup Tables'!$B$2:$B$5,MATCH(F1127,'Lookup Tables'!$A$2:$A$5,0))</f>
        <v>Manager C</v>
      </c>
    </row>
    <row r="1128" customFormat="false" ht="15" hidden="false" customHeight="false" outlineLevel="0" collapsed="false">
      <c r="A1128" s="0" t="s">
        <v>1490</v>
      </c>
      <c r="B1128" s="13" t="n">
        <v>42024</v>
      </c>
      <c r="C1128" s="13" t="n">
        <v>42030</v>
      </c>
      <c r="D1128" s="14" t="s">
        <v>69</v>
      </c>
      <c r="E1128" s="14" t="s">
        <v>53</v>
      </c>
      <c r="F1128" s="14" t="s">
        <v>54</v>
      </c>
      <c r="G1128" s="14" t="s">
        <v>787</v>
      </c>
      <c r="H1128" s="14" t="s">
        <v>56</v>
      </c>
      <c r="I1128" s="14" t="s">
        <v>59</v>
      </c>
      <c r="J1128" s="14" t="s">
        <v>736</v>
      </c>
      <c r="K1128" s="15" t="n">
        <v>1067.94</v>
      </c>
      <c r="L1128" s="0" t="n">
        <v>3</v>
      </c>
      <c r="M1128" s="16" t="n">
        <v>0</v>
      </c>
      <c r="N1128" s="17" t="n">
        <v>224.2674</v>
      </c>
      <c r="O1128" s="0" t="str">
        <f aca="false">TEXT(B1128,"YYYY-MM")</f>
        <v>2015-01</v>
      </c>
      <c r="P1128" s="18" t="n">
        <f aca="false">IFERROR(N1128/K1128,0)</f>
        <v>0.21</v>
      </c>
      <c r="Q1128" s="0" t="str">
        <f aca="false">IF(M1128=0,"No Discount",IF(M1128&lt;0.2,"Low (1-19%)",IF(M1128&lt;0.4,"Medium (20-39%)","High (40%+)")))</f>
        <v>No Discount</v>
      </c>
      <c r="R1128" s="0" t="str">
        <f aca="false">INDEX('Lookup Tables'!$B$2:$B$5,MATCH(F1128,'Lookup Tables'!$A$2:$A$5,0))</f>
        <v>Manager C</v>
      </c>
    </row>
    <row r="1129" customFormat="false" ht="15" hidden="false" customHeight="false" outlineLevel="0" collapsed="false">
      <c r="A1129" s="0" t="s">
        <v>1493</v>
      </c>
      <c r="B1129" s="13" t="n">
        <v>42431</v>
      </c>
      <c r="C1129" s="13" t="n">
        <v>42436</v>
      </c>
      <c r="D1129" s="14" t="s">
        <v>69</v>
      </c>
      <c r="E1129" s="14" t="s">
        <v>97</v>
      </c>
      <c r="F1129" s="14" t="s">
        <v>98</v>
      </c>
      <c r="G1129" s="14" t="s">
        <v>164</v>
      </c>
      <c r="H1129" s="14" t="s">
        <v>65</v>
      </c>
      <c r="I1129" s="14" t="s">
        <v>78</v>
      </c>
      <c r="J1129" s="14" t="s">
        <v>726</v>
      </c>
      <c r="K1129" s="15" t="n">
        <v>10.16</v>
      </c>
      <c r="L1129" s="0" t="n">
        <v>1</v>
      </c>
      <c r="M1129" s="16" t="n">
        <v>0</v>
      </c>
      <c r="N1129" s="17" t="n">
        <v>2.6416</v>
      </c>
      <c r="O1129" s="0" t="str">
        <f aca="false">TEXT(B1129,"YYYY-MM")</f>
        <v>2016-03</v>
      </c>
      <c r="P1129" s="18" t="n">
        <f aca="false">IFERROR(N1129/K1129,0)</f>
        <v>0.26</v>
      </c>
      <c r="Q1129" s="0" t="str">
        <f aca="false">IF(M1129=0,"No Discount",IF(M1129&lt;0.2,"Low (1-19%)",IF(M1129&lt;0.4,"Medium (20-39%)","High (40%+)")))</f>
        <v>No Discount</v>
      </c>
      <c r="R1129" s="0" t="str">
        <f aca="false">INDEX('Lookup Tables'!$B$2:$B$5,MATCH(F1129,'Lookup Tables'!$A$2:$A$5,0))</f>
        <v>Manager A</v>
      </c>
    </row>
    <row r="1130" customFormat="false" ht="15" hidden="false" customHeight="false" outlineLevel="0" collapsed="false">
      <c r="A1130" s="0" t="s">
        <v>1493</v>
      </c>
      <c r="B1130" s="13" t="n">
        <v>42431</v>
      </c>
      <c r="C1130" s="13" t="n">
        <v>42436</v>
      </c>
      <c r="D1130" s="14" t="s">
        <v>69</v>
      </c>
      <c r="E1130" s="14" t="s">
        <v>97</v>
      </c>
      <c r="F1130" s="14" t="s">
        <v>98</v>
      </c>
      <c r="G1130" s="14" t="s">
        <v>164</v>
      </c>
      <c r="H1130" s="14" t="s">
        <v>65</v>
      </c>
      <c r="I1130" s="14" t="s">
        <v>129</v>
      </c>
      <c r="J1130" s="14" t="s">
        <v>1096</v>
      </c>
      <c r="K1130" s="15" t="n">
        <v>101.88</v>
      </c>
      <c r="L1130" s="0" t="n">
        <v>6</v>
      </c>
      <c r="M1130" s="16" t="n">
        <v>0</v>
      </c>
      <c r="N1130" s="17" t="n">
        <v>50.94</v>
      </c>
      <c r="O1130" s="0" t="str">
        <f aca="false">TEXT(B1130,"YYYY-MM")</f>
        <v>2016-03</v>
      </c>
      <c r="P1130" s="18" t="n">
        <f aca="false">IFERROR(N1130/K1130,0)</f>
        <v>0.5</v>
      </c>
      <c r="Q1130" s="0" t="str">
        <f aca="false">IF(M1130=0,"No Discount",IF(M1130&lt;0.2,"Low (1-19%)",IF(M1130&lt;0.4,"Medium (20-39%)","High (40%+)")))</f>
        <v>No Discount</v>
      </c>
      <c r="R1130" s="0" t="str">
        <f aca="false">INDEX('Lookup Tables'!$B$2:$B$5,MATCH(F1130,'Lookup Tables'!$A$2:$A$5,0))</f>
        <v>Manager A</v>
      </c>
    </row>
    <row r="1131" customFormat="false" ht="15" hidden="false" customHeight="false" outlineLevel="0" collapsed="false">
      <c r="A1131" s="0" t="s">
        <v>1494</v>
      </c>
      <c r="B1131" s="13" t="n">
        <v>42837</v>
      </c>
      <c r="C1131" s="13" t="n">
        <v>42841</v>
      </c>
      <c r="D1131" s="14" t="s">
        <v>69</v>
      </c>
      <c r="E1131" s="14" t="s">
        <v>53</v>
      </c>
      <c r="F1131" s="14" t="s">
        <v>54</v>
      </c>
      <c r="G1131" s="14" t="s">
        <v>193</v>
      </c>
      <c r="H1131" s="14" t="s">
        <v>56</v>
      </c>
      <c r="I1131" s="14" t="s">
        <v>71</v>
      </c>
      <c r="J1131" s="14" t="s">
        <v>1495</v>
      </c>
      <c r="K1131" s="15" t="n">
        <v>343.92</v>
      </c>
      <c r="L1131" s="0" t="n">
        <v>4</v>
      </c>
      <c r="M1131" s="16" t="n">
        <v>0</v>
      </c>
      <c r="N1131" s="17" t="n">
        <v>75.6624</v>
      </c>
      <c r="O1131" s="0" t="str">
        <f aca="false">TEXT(B1131,"YYYY-MM")</f>
        <v>2017-04</v>
      </c>
      <c r="P1131" s="18" t="n">
        <f aca="false">IFERROR(N1131/K1131,0)</f>
        <v>0.22</v>
      </c>
      <c r="Q1131" s="0" t="str">
        <f aca="false">IF(M1131=0,"No Discount",IF(M1131&lt;0.2,"Low (1-19%)",IF(M1131&lt;0.4,"Medium (20-39%)","High (40%+)")))</f>
        <v>No Discount</v>
      </c>
      <c r="R1131" s="0" t="str">
        <f aca="false">INDEX('Lookup Tables'!$B$2:$B$5,MATCH(F1131,'Lookup Tables'!$A$2:$A$5,0))</f>
        <v>Manager C</v>
      </c>
    </row>
    <row r="1132" customFormat="false" ht="15" hidden="false" customHeight="false" outlineLevel="0" collapsed="false">
      <c r="A1132" s="0" t="s">
        <v>1494</v>
      </c>
      <c r="B1132" s="13" t="n">
        <v>42837</v>
      </c>
      <c r="C1132" s="13" t="n">
        <v>42841</v>
      </c>
      <c r="D1132" s="14" t="s">
        <v>69</v>
      </c>
      <c r="E1132" s="14" t="s">
        <v>53</v>
      </c>
      <c r="F1132" s="14" t="s">
        <v>54</v>
      </c>
      <c r="G1132" s="14" t="s">
        <v>193</v>
      </c>
      <c r="H1132" s="14" t="s">
        <v>65</v>
      </c>
      <c r="I1132" s="14" t="s">
        <v>91</v>
      </c>
      <c r="J1132" s="14" t="s">
        <v>1496</v>
      </c>
      <c r="K1132" s="15" t="n">
        <v>40.99</v>
      </c>
      <c r="L1132" s="0" t="n">
        <v>1</v>
      </c>
      <c r="M1132" s="16" t="n">
        <v>0</v>
      </c>
      <c r="N1132" s="17" t="n">
        <v>20.0851</v>
      </c>
      <c r="O1132" s="0" t="str">
        <f aca="false">TEXT(B1132,"YYYY-MM")</f>
        <v>2017-04</v>
      </c>
      <c r="P1132" s="18" t="n">
        <f aca="false">IFERROR(N1132/K1132,0)</f>
        <v>0.49</v>
      </c>
      <c r="Q1132" s="0" t="str">
        <f aca="false">IF(M1132=0,"No Discount",IF(M1132&lt;0.2,"Low (1-19%)",IF(M1132&lt;0.4,"Medium (20-39%)","High (40%+)")))</f>
        <v>No Discount</v>
      </c>
      <c r="R1132" s="0" t="str">
        <f aca="false">INDEX('Lookup Tables'!$B$2:$B$5,MATCH(F1132,'Lookup Tables'!$A$2:$A$5,0))</f>
        <v>Manager C</v>
      </c>
    </row>
    <row r="1133" customFormat="false" ht="15" hidden="false" customHeight="false" outlineLevel="0" collapsed="false">
      <c r="A1133" s="0" t="s">
        <v>1494</v>
      </c>
      <c r="B1133" s="13" t="n">
        <v>42837</v>
      </c>
      <c r="C1133" s="13" t="n">
        <v>42841</v>
      </c>
      <c r="D1133" s="14" t="s">
        <v>69</v>
      </c>
      <c r="E1133" s="14" t="s">
        <v>53</v>
      </c>
      <c r="F1133" s="14" t="s">
        <v>54</v>
      </c>
      <c r="G1133" s="14" t="s">
        <v>193</v>
      </c>
      <c r="H1133" s="14" t="s">
        <v>65</v>
      </c>
      <c r="I1133" s="14" t="s">
        <v>129</v>
      </c>
      <c r="J1133" s="14" t="s">
        <v>281</v>
      </c>
      <c r="K1133" s="15" t="n">
        <v>63.9</v>
      </c>
      <c r="L1133" s="0" t="n">
        <v>5</v>
      </c>
      <c r="M1133" s="16" t="n">
        <v>0</v>
      </c>
      <c r="N1133" s="17" t="n">
        <v>28.755</v>
      </c>
      <c r="O1133" s="0" t="str">
        <f aca="false">TEXT(B1133,"YYYY-MM")</f>
        <v>2017-04</v>
      </c>
      <c r="P1133" s="18" t="n">
        <f aca="false">IFERROR(N1133/K1133,0)</f>
        <v>0.45</v>
      </c>
      <c r="Q1133" s="0" t="str">
        <f aca="false">IF(M1133=0,"No Discount",IF(M1133&lt;0.2,"Low (1-19%)",IF(M1133&lt;0.4,"Medium (20-39%)","High (40%+)")))</f>
        <v>No Discount</v>
      </c>
      <c r="R1133" s="0" t="str">
        <f aca="false">INDEX('Lookup Tables'!$B$2:$B$5,MATCH(F1133,'Lookup Tables'!$A$2:$A$5,0))</f>
        <v>Manager C</v>
      </c>
    </row>
    <row r="1134" customFormat="false" ht="15" hidden="false" customHeight="false" outlineLevel="0" collapsed="false">
      <c r="A1134" s="0" t="s">
        <v>1497</v>
      </c>
      <c r="B1134" s="13" t="n">
        <v>43075</v>
      </c>
      <c r="C1134" s="13" t="n">
        <v>43076</v>
      </c>
      <c r="D1134" s="14" t="s">
        <v>137</v>
      </c>
      <c r="E1134" s="14" t="s">
        <v>62</v>
      </c>
      <c r="F1134" s="14" t="s">
        <v>63</v>
      </c>
      <c r="G1134" s="14" t="s">
        <v>64</v>
      </c>
      <c r="H1134" s="14" t="s">
        <v>65</v>
      </c>
      <c r="I1134" s="14" t="s">
        <v>91</v>
      </c>
      <c r="J1134" s="14" t="s">
        <v>504</v>
      </c>
      <c r="K1134" s="15" t="n">
        <v>19.44</v>
      </c>
      <c r="L1134" s="0" t="n">
        <v>3</v>
      </c>
      <c r="M1134" s="16" t="n">
        <v>0</v>
      </c>
      <c r="N1134" s="17" t="n">
        <v>9.3312</v>
      </c>
      <c r="O1134" s="0" t="str">
        <f aca="false">TEXT(B1134,"YYYY-MM")</f>
        <v>2017-12</v>
      </c>
      <c r="P1134" s="18" t="n">
        <f aca="false">IFERROR(N1134/K1134,0)</f>
        <v>0.48</v>
      </c>
      <c r="Q1134" s="0" t="str">
        <f aca="false">IF(M1134=0,"No Discount",IF(M1134&lt;0.2,"Low (1-19%)",IF(M1134&lt;0.4,"Medium (20-39%)","High (40%+)")))</f>
        <v>No Discount</v>
      </c>
      <c r="R1134" s="0" t="str">
        <f aca="false">INDEX('Lookup Tables'!$B$2:$B$5,MATCH(F1134,'Lookup Tables'!$A$2:$A$5,0))</f>
        <v>Manager D</v>
      </c>
    </row>
    <row r="1135" customFormat="false" ht="15" hidden="false" customHeight="false" outlineLevel="0" collapsed="false">
      <c r="A1135" s="0" t="s">
        <v>1498</v>
      </c>
      <c r="B1135" s="13" t="n">
        <v>42891</v>
      </c>
      <c r="C1135" s="13" t="n">
        <v>42895</v>
      </c>
      <c r="D1135" s="14" t="s">
        <v>69</v>
      </c>
      <c r="E1135" s="14" t="s">
        <v>97</v>
      </c>
      <c r="F1135" s="14" t="s">
        <v>117</v>
      </c>
      <c r="G1135" s="14" t="s">
        <v>118</v>
      </c>
      <c r="H1135" s="14" t="s">
        <v>65</v>
      </c>
      <c r="I1135" s="14" t="s">
        <v>73</v>
      </c>
      <c r="J1135" s="14" t="s">
        <v>149</v>
      </c>
      <c r="K1135" s="15" t="n">
        <v>124.608</v>
      </c>
      <c r="L1135" s="0" t="n">
        <v>4</v>
      </c>
      <c r="M1135" s="16" t="n">
        <v>0.2</v>
      </c>
      <c r="N1135" s="17" t="n">
        <v>-23.364</v>
      </c>
      <c r="O1135" s="0" t="str">
        <f aca="false">TEXT(B1135,"YYYY-MM")</f>
        <v>2017-06</v>
      </c>
      <c r="P1135" s="18" t="n">
        <f aca="false">IFERROR(N1135/K1135,0)</f>
        <v>-0.1875</v>
      </c>
      <c r="Q1135" s="0" t="str">
        <f aca="false">IF(M1135=0,"No Discount",IF(M1135&lt;0.2,"Low (1-19%)",IF(M1135&lt;0.4,"Medium (20-39%)","High (40%+)")))</f>
        <v>Medium (20-39%)</v>
      </c>
      <c r="R1135" s="0" t="str">
        <f aca="false">INDEX('Lookup Tables'!$B$2:$B$5,MATCH(F1135,'Lookup Tables'!$A$2:$A$5,0))</f>
        <v>Manager B</v>
      </c>
    </row>
    <row r="1136" customFormat="false" ht="15" hidden="false" customHeight="false" outlineLevel="0" collapsed="false">
      <c r="A1136" s="0" t="s">
        <v>1498</v>
      </c>
      <c r="B1136" s="13" t="n">
        <v>42891</v>
      </c>
      <c r="C1136" s="13" t="n">
        <v>42895</v>
      </c>
      <c r="D1136" s="14" t="s">
        <v>69</v>
      </c>
      <c r="E1136" s="14" t="s">
        <v>97</v>
      </c>
      <c r="F1136" s="14" t="s">
        <v>117</v>
      </c>
      <c r="G1136" s="14" t="s">
        <v>118</v>
      </c>
      <c r="H1136" s="14" t="s">
        <v>65</v>
      </c>
      <c r="I1136" s="14" t="s">
        <v>66</v>
      </c>
      <c r="J1136" s="14" t="s">
        <v>1499</v>
      </c>
      <c r="K1136" s="15" t="n">
        <v>7.56</v>
      </c>
      <c r="L1136" s="0" t="n">
        <v>3</v>
      </c>
      <c r="M1136" s="16" t="n">
        <v>0.2</v>
      </c>
      <c r="N1136" s="17" t="n">
        <v>2.646</v>
      </c>
      <c r="O1136" s="0" t="str">
        <f aca="false">TEXT(B1136,"YYYY-MM")</f>
        <v>2017-06</v>
      </c>
      <c r="P1136" s="18" t="n">
        <f aca="false">IFERROR(N1136/K1136,0)</f>
        <v>0.35</v>
      </c>
      <c r="Q1136" s="0" t="str">
        <f aca="false">IF(M1136=0,"No Discount",IF(M1136&lt;0.2,"Low (1-19%)",IF(M1136&lt;0.4,"Medium (20-39%)","High (40%+)")))</f>
        <v>Medium (20-39%)</v>
      </c>
      <c r="R1136" s="0" t="str">
        <f aca="false">INDEX('Lookup Tables'!$B$2:$B$5,MATCH(F1136,'Lookup Tables'!$A$2:$A$5,0))</f>
        <v>Manager B</v>
      </c>
    </row>
    <row r="1137" customFormat="false" ht="15" hidden="false" customHeight="false" outlineLevel="0" collapsed="false">
      <c r="A1137" s="0" t="s">
        <v>1500</v>
      </c>
      <c r="B1137" s="13" t="n">
        <v>43080</v>
      </c>
      <c r="C1137" s="13" t="n">
        <v>43080</v>
      </c>
      <c r="D1137" s="14" t="s">
        <v>606</v>
      </c>
      <c r="E1137" s="14" t="s">
        <v>53</v>
      </c>
      <c r="F1137" s="14" t="s">
        <v>54</v>
      </c>
      <c r="G1137" s="14" t="s">
        <v>70</v>
      </c>
      <c r="H1137" s="14" t="s">
        <v>65</v>
      </c>
      <c r="I1137" s="14" t="s">
        <v>73</v>
      </c>
      <c r="J1137" s="14" t="s">
        <v>1501</v>
      </c>
      <c r="K1137" s="15" t="n">
        <v>85.224</v>
      </c>
      <c r="L1137" s="0" t="n">
        <v>3</v>
      </c>
      <c r="M1137" s="16" t="n">
        <v>0.2</v>
      </c>
      <c r="N1137" s="17" t="n">
        <v>7.4571</v>
      </c>
      <c r="O1137" s="0" t="str">
        <f aca="false">TEXT(B1137,"YYYY-MM")</f>
        <v>2017-12</v>
      </c>
      <c r="P1137" s="18" t="n">
        <f aca="false">IFERROR(N1137/K1137,0)</f>
        <v>0.0875</v>
      </c>
      <c r="Q1137" s="0" t="str">
        <f aca="false">IF(M1137=0,"No Discount",IF(M1137&lt;0.2,"Low (1-19%)",IF(M1137&lt;0.4,"Medium (20-39%)","High (40%+)")))</f>
        <v>Medium (20-39%)</v>
      </c>
      <c r="R1137" s="0" t="str">
        <f aca="false">INDEX('Lookup Tables'!$B$2:$B$5,MATCH(F1137,'Lookup Tables'!$A$2:$A$5,0))</f>
        <v>Manager C</v>
      </c>
    </row>
    <row r="1138" customFormat="false" ht="15" hidden="false" customHeight="false" outlineLevel="0" collapsed="false">
      <c r="A1138" s="0" t="s">
        <v>1502</v>
      </c>
      <c r="B1138" s="13" t="n">
        <v>43051</v>
      </c>
      <c r="C1138" s="13" t="n">
        <v>43054</v>
      </c>
      <c r="D1138" s="14" t="s">
        <v>52</v>
      </c>
      <c r="E1138" s="14" t="s">
        <v>62</v>
      </c>
      <c r="F1138" s="14" t="s">
        <v>98</v>
      </c>
      <c r="G1138" s="14" t="s">
        <v>164</v>
      </c>
      <c r="H1138" s="14" t="s">
        <v>65</v>
      </c>
      <c r="I1138" s="14" t="s">
        <v>129</v>
      </c>
      <c r="J1138" s="14" t="s">
        <v>1503</v>
      </c>
      <c r="K1138" s="15" t="n">
        <v>287.52</v>
      </c>
      <c r="L1138" s="0" t="n">
        <v>8</v>
      </c>
      <c r="M1138" s="16" t="n">
        <v>0</v>
      </c>
      <c r="N1138" s="17" t="n">
        <v>129.384</v>
      </c>
      <c r="O1138" s="0" t="str">
        <f aca="false">TEXT(B1138,"YYYY-MM")</f>
        <v>2017-11</v>
      </c>
      <c r="P1138" s="18" t="n">
        <f aca="false">IFERROR(N1138/K1138,0)</f>
        <v>0.45</v>
      </c>
      <c r="Q1138" s="0" t="str">
        <f aca="false">IF(M1138=0,"No Discount",IF(M1138&lt;0.2,"Low (1-19%)",IF(M1138&lt;0.4,"Medium (20-39%)","High (40%+)")))</f>
        <v>No Discount</v>
      </c>
      <c r="R1138" s="0" t="str">
        <f aca="false">INDEX('Lookup Tables'!$B$2:$B$5,MATCH(F1138,'Lookup Tables'!$A$2:$A$5,0))</f>
        <v>Manager A</v>
      </c>
    </row>
    <row r="1139" customFormat="false" ht="15" hidden="false" customHeight="false" outlineLevel="0" collapsed="false">
      <c r="A1139" s="0" t="s">
        <v>1502</v>
      </c>
      <c r="B1139" s="13" t="n">
        <v>43051</v>
      </c>
      <c r="C1139" s="13" t="n">
        <v>43054</v>
      </c>
      <c r="D1139" s="14" t="s">
        <v>52</v>
      </c>
      <c r="E1139" s="14" t="s">
        <v>62</v>
      </c>
      <c r="F1139" s="14" t="s">
        <v>98</v>
      </c>
      <c r="G1139" s="14" t="s">
        <v>164</v>
      </c>
      <c r="H1139" s="14" t="s">
        <v>65</v>
      </c>
      <c r="I1139" s="14" t="s">
        <v>85</v>
      </c>
      <c r="J1139" s="14" t="s">
        <v>972</v>
      </c>
      <c r="K1139" s="15" t="n">
        <v>37.68</v>
      </c>
      <c r="L1139" s="0" t="n">
        <v>2</v>
      </c>
      <c r="M1139" s="16" t="n">
        <v>0</v>
      </c>
      <c r="N1139" s="17" t="n">
        <v>10.5504</v>
      </c>
      <c r="O1139" s="0" t="str">
        <f aca="false">TEXT(B1139,"YYYY-MM")</f>
        <v>2017-11</v>
      </c>
      <c r="P1139" s="18" t="n">
        <f aca="false">IFERROR(N1139/K1139,0)</f>
        <v>0.28</v>
      </c>
      <c r="Q1139" s="0" t="str">
        <f aca="false">IF(M1139=0,"No Discount",IF(M1139&lt;0.2,"Low (1-19%)",IF(M1139&lt;0.4,"Medium (20-39%)","High (40%+)")))</f>
        <v>No Discount</v>
      </c>
      <c r="R1139" s="0" t="str">
        <f aca="false">INDEX('Lookup Tables'!$B$2:$B$5,MATCH(F1139,'Lookup Tables'!$A$2:$A$5,0))</f>
        <v>Manager A</v>
      </c>
    </row>
    <row r="1140" customFormat="false" ht="15" hidden="false" customHeight="false" outlineLevel="0" collapsed="false">
      <c r="A1140" s="0" t="s">
        <v>1502</v>
      </c>
      <c r="B1140" s="13" t="n">
        <v>43051</v>
      </c>
      <c r="C1140" s="13" t="n">
        <v>43054</v>
      </c>
      <c r="D1140" s="14" t="s">
        <v>52</v>
      </c>
      <c r="E1140" s="14" t="s">
        <v>62</v>
      </c>
      <c r="F1140" s="14" t="s">
        <v>98</v>
      </c>
      <c r="G1140" s="14" t="s">
        <v>164</v>
      </c>
      <c r="H1140" s="14" t="s">
        <v>65</v>
      </c>
      <c r="I1140" s="14" t="s">
        <v>91</v>
      </c>
      <c r="J1140" s="14" t="s">
        <v>1504</v>
      </c>
      <c r="K1140" s="15" t="n">
        <v>19.98</v>
      </c>
      <c r="L1140" s="0" t="n">
        <v>2</v>
      </c>
      <c r="M1140" s="16" t="n">
        <v>0</v>
      </c>
      <c r="N1140" s="17" t="n">
        <v>8.991</v>
      </c>
      <c r="O1140" s="0" t="str">
        <f aca="false">TEXT(B1140,"YYYY-MM")</f>
        <v>2017-11</v>
      </c>
      <c r="P1140" s="18" t="n">
        <f aca="false">IFERROR(N1140/K1140,0)</f>
        <v>0.45</v>
      </c>
      <c r="Q1140" s="0" t="str">
        <f aca="false">IF(M1140=0,"No Discount",IF(M1140&lt;0.2,"Low (1-19%)",IF(M1140&lt;0.4,"Medium (20-39%)","High (40%+)")))</f>
        <v>No Discount</v>
      </c>
      <c r="R1140" s="0" t="str">
        <f aca="false">INDEX('Lookup Tables'!$B$2:$B$5,MATCH(F1140,'Lookup Tables'!$A$2:$A$5,0))</f>
        <v>Manager A</v>
      </c>
    </row>
    <row r="1141" customFormat="false" ht="15" hidden="false" customHeight="false" outlineLevel="0" collapsed="false">
      <c r="A1141" s="0" t="s">
        <v>1502</v>
      </c>
      <c r="B1141" s="13" t="n">
        <v>43051</v>
      </c>
      <c r="C1141" s="13" t="n">
        <v>43054</v>
      </c>
      <c r="D1141" s="14" t="s">
        <v>52</v>
      </c>
      <c r="E1141" s="14" t="s">
        <v>62</v>
      </c>
      <c r="F1141" s="14" t="s">
        <v>98</v>
      </c>
      <c r="G1141" s="14" t="s">
        <v>164</v>
      </c>
      <c r="H1141" s="14" t="s">
        <v>65</v>
      </c>
      <c r="I1141" s="14" t="s">
        <v>78</v>
      </c>
      <c r="J1141" s="14" t="s">
        <v>891</v>
      </c>
      <c r="K1141" s="15" t="n">
        <v>20.58</v>
      </c>
      <c r="L1141" s="0" t="n">
        <v>7</v>
      </c>
      <c r="M1141" s="16" t="n">
        <v>0</v>
      </c>
      <c r="N1141" s="17" t="n">
        <v>5.5566</v>
      </c>
      <c r="O1141" s="0" t="str">
        <f aca="false">TEXT(B1141,"YYYY-MM")</f>
        <v>2017-11</v>
      </c>
      <c r="P1141" s="18" t="n">
        <f aca="false">IFERROR(N1141/K1141,0)</f>
        <v>0.27</v>
      </c>
      <c r="Q1141" s="0" t="str">
        <f aca="false">IF(M1141=0,"No Discount",IF(M1141&lt;0.2,"Low (1-19%)",IF(M1141&lt;0.4,"Medium (20-39%)","High (40%+)")))</f>
        <v>No Discount</v>
      </c>
      <c r="R1141" s="0" t="str">
        <f aca="false">INDEX('Lookup Tables'!$B$2:$B$5,MATCH(F1141,'Lookup Tables'!$A$2:$A$5,0))</f>
        <v>Manager A</v>
      </c>
    </row>
    <row r="1142" customFormat="false" ht="15" hidden="false" customHeight="false" outlineLevel="0" collapsed="false">
      <c r="A1142" s="0" t="s">
        <v>1502</v>
      </c>
      <c r="B1142" s="13" t="n">
        <v>43051</v>
      </c>
      <c r="C1142" s="13" t="n">
        <v>43054</v>
      </c>
      <c r="D1142" s="14" t="s">
        <v>52</v>
      </c>
      <c r="E1142" s="14" t="s">
        <v>62</v>
      </c>
      <c r="F1142" s="14" t="s">
        <v>98</v>
      </c>
      <c r="G1142" s="14" t="s">
        <v>164</v>
      </c>
      <c r="H1142" s="14" t="s">
        <v>65</v>
      </c>
      <c r="I1142" s="14" t="s">
        <v>83</v>
      </c>
      <c r="J1142" s="14" t="s">
        <v>1505</v>
      </c>
      <c r="K1142" s="15" t="n">
        <v>17.38</v>
      </c>
      <c r="L1142" s="0" t="n">
        <v>2</v>
      </c>
      <c r="M1142" s="16" t="n">
        <v>0</v>
      </c>
      <c r="N1142" s="17" t="n">
        <v>8.69</v>
      </c>
      <c r="O1142" s="0" t="str">
        <f aca="false">TEXT(B1142,"YYYY-MM")</f>
        <v>2017-11</v>
      </c>
      <c r="P1142" s="18" t="n">
        <f aca="false">IFERROR(N1142/K1142,0)</f>
        <v>0.5</v>
      </c>
      <c r="Q1142" s="0" t="str">
        <f aca="false">IF(M1142=0,"No Discount",IF(M1142&lt;0.2,"Low (1-19%)",IF(M1142&lt;0.4,"Medium (20-39%)","High (40%+)")))</f>
        <v>No Discount</v>
      </c>
      <c r="R1142" s="0" t="str">
        <f aca="false">INDEX('Lookup Tables'!$B$2:$B$5,MATCH(F1142,'Lookup Tables'!$A$2:$A$5,0))</f>
        <v>Manager A</v>
      </c>
    </row>
    <row r="1143" customFormat="false" ht="15" hidden="false" customHeight="false" outlineLevel="0" collapsed="false">
      <c r="A1143" s="0" t="s">
        <v>1506</v>
      </c>
      <c r="B1143" s="13" t="n">
        <v>42276</v>
      </c>
      <c r="C1143" s="13" t="n">
        <v>42280</v>
      </c>
      <c r="D1143" s="14" t="s">
        <v>69</v>
      </c>
      <c r="E1143" s="14" t="s">
        <v>53</v>
      </c>
      <c r="F1143" s="14" t="s">
        <v>63</v>
      </c>
      <c r="G1143" s="14" t="s">
        <v>64</v>
      </c>
      <c r="H1143" s="14" t="s">
        <v>56</v>
      </c>
      <c r="I1143" s="14" t="s">
        <v>76</v>
      </c>
      <c r="J1143" s="14" t="s">
        <v>1321</v>
      </c>
      <c r="K1143" s="15" t="n">
        <v>204.6</v>
      </c>
      <c r="L1143" s="0" t="n">
        <v>2</v>
      </c>
      <c r="M1143" s="16" t="n">
        <v>0</v>
      </c>
      <c r="N1143" s="17" t="n">
        <v>53.196</v>
      </c>
      <c r="O1143" s="0" t="str">
        <f aca="false">TEXT(B1143,"YYYY-MM")</f>
        <v>2015-09</v>
      </c>
      <c r="P1143" s="18" t="n">
        <f aca="false">IFERROR(N1143/K1143,0)</f>
        <v>0.26</v>
      </c>
      <c r="Q1143" s="0" t="str">
        <f aca="false">IF(M1143=0,"No Discount",IF(M1143&lt;0.2,"Low (1-19%)",IF(M1143&lt;0.4,"Medium (20-39%)","High (40%+)")))</f>
        <v>No Discount</v>
      </c>
      <c r="R1143" s="0" t="str">
        <f aca="false">INDEX('Lookup Tables'!$B$2:$B$5,MATCH(F1143,'Lookup Tables'!$A$2:$A$5,0))</f>
        <v>Manager D</v>
      </c>
    </row>
    <row r="1144" customFormat="false" ht="15" hidden="false" customHeight="false" outlineLevel="0" collapsed="false">
      <c r="A1144" s="0" t="s">
        <v>1506</v>
      </c>
      <c r="B1144" s="13" t="n">
        <v>42276</v>
      </c>
      <c r="C1144" s="13" t="n">
        <v>42280</v>
      </c>
      <c r="D1144" s="14" t="s">
        <v>69</v>
      </c>
      <c r="E1144" s="14" t="s">
        <v>53</v>
      </c>
      <c r="F1144" s="14" t="s">
        <v>63</v>
      </c>
      <c r="G1144" s="14" t="s">
        <v>64</v>
      </c>
      <c r="H1144" s="14" t="s">
        <v>65</v>
      </c>
      <c r="I1144" s="14" t="s">
        <v>171</v>
      </c>
      <c r="J1144" s="14" t="s">
        <v>1507</v>
      </c>
      <c r="K1144" s="15" t="n">
        <v>8.72</v>
      </c>
      <c r="L1144" s="0" t="n">
        <v>4</v>
      </c>
      <c r="M1144" s="16" t="n">
        <v>0</v>
      </c>
      <c r="N1144" s="17" t="n">
        <v>2.8776</v>
      </c>
      <c r="O1144" s="0" t="str">
        <f aca="false">TEXT(B1144,"YYYY-MM")</f>
        <v>2015-09</v>
      </c>
      <c r="P1144" s="18" t="n">
        <f aca="false">IFERROR(N1144/K1144,0)</f>
        <v>0.33</v>
      </c>
      <c r="Q1144" s="0" t="str">
        <f aca="false">IF(M1144=0,"No Discount",IF(M1144&lt;0.2,"Low (1-19%)",IF(M1144&lt;0.4,"Medium (20-39%)","High (40%+)")))</f>
        <v>No Discount</v>
      </c>
      <c r="R1144" s="0" t="str">
        <f aca="false">INDEX('Lookup Tables'!$B$2:$B$5,MATCH(F1144,'Lookup Tables'!$A$2:$A$5,0))</f>
        <v>Manager D</v>
      </c>
    </row>
    <row r="1145" customFormat="false" ht="15" hidden="false" customHeight="false" outlineLevel="0" collapsed="false">
      <c r="A1145" s="0" t="s">
        <v>1506</v>
      </c>
      <c r="B1145" s="13" t="n">
        <v>42276</v>
      </c>
      <c r="C1145" s="13" t="n">
        <v>42280</v>
      </c>
      <c r="D1145" s="14" t="s">
        <v>69</v>
      </c>
      <c r="E1145" s="14" t="s">
        <v>53</v>
      </c>
      <c r="F1145" s="14" t="s">
        <v>63</v>
      </c>
      <c r="G1145" s="14" t="s">
        <v>64</v>
      </c>
      <c r="H1145" s="14" t="s">
        <v>65</v>
      </c>
      <c r="I1145" s="14" t="s">
        <v>91</v>
      </c>
      <c r="J1145" s="14" t="s">
        <v>520</v>
      </c>
      <c r="K1145" s="15" t="n">
        <v>6.48</v>
      </c>
      <c r="L1145" s="0" t="n">
        <v>1</v>
      </c>
      <c r="M1145" s="16" t="n">
        <v>0</v>
      </c>
      <c r="N1145" s="17" t="n">
        <v>3.1104</v>
      </c>
      <c r="O1145" s="0" t="str">
        <f aca="false">TEXT(B1145,"YYYY-MM")</f>
        <v>2015-09</v>
      </c>
      <c r="P1145" s="18" t="n">
        <f aca="false">IFERROR(N1145/K1145,0)</f>
        <v>0.48</v>
      </c>
      <c r="Q1145" s="0" t="str">
        <f aca="false">IF(M1145=0,"No Discount",IF(M1145&lt;0.2,"Low (1-19%)",IF(M1145&lt;0.4,"Medium (20-39%)","High (40%+)")))</f>
        <v>No Discount</v>
      </c>
      <c r="R1145" s="0" t="str">
        <f aca="false">INDEX('Lookup Tables'!$B$2:$B$5,MATCH(F1145,'Lookup Tables'!$A$2:$A$5,0))</f>
        <v>Manager D</v>
      </c>
    </row>
    <row r="1146" customFormat="false" ht="15" hidden="false" customHeight="false" outlineLevel="0" collapsed="false">
      <c r="A1146" s="0" t="s">
        <v>1506</v>
      </c>
      <c r="B1146" s="13" t="n">
        <v>42276</v>
      </c>
      <c r="C1146" s="13" t="n">
        <v>42280</v>
      </c>
      <c r="D1146" s="14" t="s">
        <v>69</v>
      </c>
      <c r="E1146" s="14" t="s">
        <v>53</v>
      </c>
      <c r="F1146" s="14" t="s">
        <v>63</v>
      </c>
      <c r="G1146" s="14" t="s">
        <v>64</v>
      </c>
      <c r="H1146" s="14" t="s">
        <v>80</v>
      </c>
      <c r="I1146" s="14" t="s">
        <v>345</v>
      </c>
      <c r="J1146" s="14" t="s">
        <v>1508</v>
      </c>
      <c r="K1146" s="15" t="n">
        <v>686.32</v>
      </c>
      <c r="L1146" s="0" t="n">
        <v>2</v>
      </c>
      <c r="M1146" s="16" t="n">
        <v>0.2</v>
      </c>
      <c r="N1146" s="17" t="n">
        <v>223.054</v>
      </c>
      <c r="O1146" s="0" t="str">
        <f aca="false">TEXT(B1146,"YYYY-MM")</f>
        <v>2015-09</v>
      </c>
      <c r="P1146" s="18" t="n">
        <f aca="false">IFERROR(N1146/K1146,0)</f>
        <v>0.325</v>
      </c>
      <c r="Q1146" s="0" t="str">
        <f aca="false">IF(M1146=0,"No Discount",IF(M1146&lt;0.2,"Low (1-19%)",IF(M1146&lt;0.4,"Medium (20-39%)","High (40%+)")))</f>
        <v>Medium (20-39%)</v>
      </c>
      <c r="R1146" s="0" t="str">
        <f aca="false">INDEX('Lookup Tables'!$B$2:$B$5,MATCH(F1146,'Lookup Tables'!$A$2:$A$5,0))</f>
        <v>Manager D</v>
      </c>
    </row>
    <row r="1147" customFormat="false" ht="15" hidden="false" customHeight="false" outlineLevel="0" collapsed="false">
      <c r="A1147" s="0" t="s">
        <v>1506</v>
      </c>
      <c r="B1147" s="13" t="n">
        <v>42276</v>
      </c>
      <c r="C1147" s="13" t="n">
        <v>42280</v>
      </c>
      <c r="D1147" s="14" t="s">
        <v>69</v>
      </c>
      <c r="E1147" s="14" t="s">
        <v>53</v>
      </c>
      <c r="F1147" s="14" t="s">
        <v>63</v>
      </c>
      <c r="G1147" s="14" t="s">
        <v>64</v>
      </c>
      <c r="H1147" s="14" t="s">
        <v>65</v>
      </c>
      <c r="I1147" s="14" t="s">
        <v>73</v>
      </c>
      <c r="J1147" s="14" t="s">
        <v>1469</v>
      </c>
      <c r="K1147" s="15" t="n">
        <v>62.18</v>
      </c>
      <c r="L1147" s="0" t="n">
        <v>1</v>
      </c>
      <c r="M1147" s="16" t="n">
        <v>0</v>
      </c>
      <c r="N1147" s="17" t="n">
        <v>16.7886</v>
      </c>
      <c r="O1147" s="0" t="str">
        <f aca="false">TEXT(B1147,"YYYY-MM")</f>
        <v>2015-09</v>
      </c>
      <c r="P1147" s="18" t="n">
        <f aca="false">IFERROR(N1147/K1147,0)</f>
        <v>0.27</v>
      </c>
      <c r="Q1147" s="0" t="str">
        <f aca="false">IF(M1147=0,"No Discount",IF(M1147&lt;0.2,"Low (1-19%)",IF(M1147&lt;0.4,"Medium (20-39%)","High (40%+)")))</f>
        <v>No Discount</v>
      </c>
      <c r="R1147" s="0" t="str">
        <f aca="false">INDEX('Lookup Tables'!$B$2:$B$5,MATCH(F1147,'Lookup Tables'!$A$2:$A$5,0))</f>
        <v>Manager D</v>
      </c>
    </row>
    <row r="1148" customFormat="false" ht="15" hidden="false" customHeight="false" outlineLevel="0" collapsed="false">
      <c r="A1148" s="0" t="s">
        <v>1509</v>
      </c>
      <c r="B1148" s="13" t="n">
        <v>42464</v>
      </c>
      <c r="C1148" s="13" t="n">
        <v>42464</v>
      </c>
      <c r="D1148" s="14" t="s">
        <v>606</v>
      </c>
      <c r="E1148" s="14" t="s">
        <v>53</v>
      </c>
      <c r="F1148" s="14" t="s">
        <v>98</v>
      </c>
      <c r="G1148" s="14" t="s">
        <v>157</v>
      </c>
      <c r="H1148" s="14" t="s">
        <v>65</v>
      </c>
      <c r="I1148" s="14" t="s">
        <v>85</v>
      </c>
      <c r="J1148" s="14" t="s">
        <v>1510</v>
      </c>
      <c r="K1148" s="15" t="n">
        <v>644.076</v>
      </c>
      <c r="L1148" s="0" t="n">
        <v>2</v>
      </c>
      <c r="M1148" s="16" t="n">
        <v>0.1</v>
      </c>
      <c r="N1148" s="17" t="n">
        <v>107.346</v>
      </c>
      <c r="O1148" s="0" t="str">
        <f aca="false">TEXT(B1148,"YYYY-MM")</f>
        <v>2016-04</v>
      </c>
      <c r="P1148" s="18" t="n">
        <f aca="false">IFERROR(N1148/K1148,0)</f>
        <v>0.166666666666667</v>
      </c>
      <c r="Q1148" s="0" t="str">
        <f aca="false">IF(M1148=0,"No Discount",IF(M1148&lt;0.2,"Low (1-19%)",IF(M1148&lt;0.4,"Medium (20-39%)","High (40%+)")))</f>
        <v>Low (1-19%)</v>
      </c>
      <c r="R1148" s="0" t="str">
        <f aca="false">INDEX('Lookup Tables'!$B$2:$B$5,MATCH(F1148,'Lookup Tables'!$A$2:$A$5,0))</f>
        <v>Manager A</v>
      </c>
    </row>
    <row r="1149" customFormat="false" ht="15" hidden="false" customHeight="false" outlineLevel="0" collapsed="false">
      <c r="A1149" s="0" t="s">
        <v>1509</v>
      </c>
      <c r="B1149" s="13" t="n">
        <v>42464</v>
      </c>
      <c r="C1149" s="13" t="n">
        <v>42464</v>
      </c>
      <c r="D1149" s="14" t="s">
        <v>606</v>
      </c>
      <c r="E1149" s="14" t="s">
        <v>53</v>
      </c>
      <c r="F1149" s="14" t="s">
        <v>98</v>
      </c>
      <c r="G1149" s="14" t="s">
        <v>157</v>
      </c>
      <c r="H1149" s="14" t="s">
        <v>65</v>
      </c>
      <c r="I1149" s="14" t="s">
        <v>171</v>
      </c>
      <c r="J1149" s="14" t="s">
        <v>296</v>
      </c>
      <c r="K1149" s="15" t="n">
        <v>5.84</v>
      </c>
      <c r="L1149" s="0" t="n">
        <v>2</v>
      </c>
      <c r="M1149" s="16" t="n">
        <v>0</v>
      </c>
      <c r="N1149" s="17" t="n">
        <v>2.628</v>
      </c>
      <c r="O1149" s="0" t="str">
        <f aca="false">TEXT(B1149,"YYYY-MM")</f>
        <v>2016-04</v>
      </c>
      <c r="P1149" s="18" t="n">
        <f aca="false">IFERROR(N1149/K1149,0)</f>
        <v>0.45</v>
      </c>
      <c r="Q1149" s="0" t="str">
        <f aca="false">IF(M1149=0,"No Discount",IF(M1149&lt;0.2,"Low (1-19%)",IF(M1149&lt;0.4,"Medium (20-39%)","High (40%+)")))</f>
        <v>No Discount</v>
      </c>
      <c r="R1149" s="0" t="str">
        <f aca="false">INDEX('Lookup Tables'!$B$2:$B$5,MATCH(F1149,'Lookup Tables'!$A$2:$A$5,0))</f>
        <v>Manager A</v>
      </c>
    </row>
    <row r="1150" customFormat="false" ht="15" hidden="false" customHeight="false" outlineLevel="0" collapsed="false">
      <c r="A1150" s="0" t="s">
        <v>1509</v>
      </c>
      <c r="B1150" s="13" t="n">
        <v>42464</v>
      </c>
      <c r="C1150" s="13" t="n">
        <v>42464</v>
      </c>
      <c r="D1150" s="14" t="s">
        <v>606</v>
      </c>
      <c r="E1150" s="14" t="s">
        <v>53</v>
      </c>
      <c r="F1150" s="14" t="s">
        <v>98</v>
      </c>
      <c r="G1150" s="14" t="s">
        <v>157</v>
      </c>
      <c r="H1150" s="14" t="s">
        <v>65</v>
      </c>
      <c r="I1150" s="14" t="s">
        <v>83</v>
      </c>
      <c r="J1150" s="14" t="s">
        <v>1511</v>
      </c>
      <c r="K1150" s="15" t="n">
        <v>12.76</v>
      </c>
      <c r="L1150" s="0" t="n">
        <v>2</v>
      </c>
      <c r="M1150" s="16" t="n">
        <v>0</v>
      </c>
      <c r="N1150" s="17" t="n">
        <v>5.8696</v>
      </c>
      <c r="O1150" s="0" t="str">
        <f aca="false">TEXT(B1150,"YYYY-MM")</f>
        <v>2016-04</v>
      </c>
      <c r="P1150" s="18" t="n">
        <f aca="false">IFERROR(N1150/K1150,0)</f>
        <v>0.46</v>
      </c>
      <c r="Q1150" s="0" t="str">
        <f aca="false">IF(M1150=0,"No Discount",IF(M1150&lt;0.2,"Low (1-19%)",IF(M1150&lt;0.4,"Medium (20-39%)","High (40%+)")))</f>
        <v>No Discount</v>
      </c>
      <c r="R1150" s="0" t="str">
        <f aca="false">INDEX('Lookup Tables'!$B$2:$B$5,MATCH(F1150,'Lookup Tables'!$A$2:$A$5,0))</f>
        <v>Manager A</v>
      </c>
    </row>
    <row r="1151" customFormat="false" ht="15" hidden="false" customHeight="false" outlineLevel="0" collapsed="false">
      <c r="A1151" s="0" t="s">
        <v>1509</v>
      </c>
      <c r="B1151" s="13" t="n">
        <v>42464</v>
      </c>
      <c r="C1151" s="13" t="n">
        <v>42464</v>
      </c>
      <c r="D1151" s="14" t="s">
        <v>606</v>
      </c>
      <c r="E1151" s="14" t="s">
        <v>53</v>
      </c>
      <c r="F1151" s="14" t="s">
        <v>98</v>
      </c>
      <c r="G1151" s="14" t="s">
        <v>157</v>
      </c>
      <c r="H1151" s="14" t="s">
        <v>80</v>
      </c>
      <c r="I1151" s="14" t="s">
        <v>81</v>
      </c>
      <c r="J1151" s="14" t="s">
        <v>1512</v>
      </c>
      <c r="K1151" s="15" t="n">
        <v>10.95</v>
      </c>
      <c r="L1151" s="0" t="n">
        <v>1</v>
      </c>
      <c r="M1151" s="16" t="n">
        <v>0</v>
      </c>
      <c r="N1151" s="17" t="n">
        <v>0.438</v>
      </c>
      <c r="O1151" s="0" t="str">
        <f aca="false">TEXT(B1151,"YYYY-MM")</f>
        <v>2016-04</v>
      </c>
      <c r="P1151" s="18" t="n">
        <f aca="false">IFERROR(N1151/K1151,0)</f>
        <v>0.04</v>
      </c>
      <c r="Q1151" s="0" t="str">
        <f aca="false">IF(M1151=0,"No Discount",IF(M1151&lt;0.2,"Low (1-19%)",IF(M1151&lt;0.4,"Medium (20-39%)","High (40%+)")))</f>
        <v>No Discount</v>
      </c>
      <c r="R1151" s="0" t="str">
        <f aca="false">INDEX('Lookup Tables'!$B$2:$B$5,MATCH(F1151,'Lookup Tables'!$A$2:$A$5,0))</f>
        <v>Manager A</v>
      </c>
    </row>
    <row r="1152" customFormat="false" ht="15" hidden="false" customHeight="false" outlineLevel="0" collapsed="false">
      <c r="A1152" s="0" t="s">
        <v>1509</v>
      </c>
      <c r="B1152" s="13" t="n">
        <v>42464</v>
      </c>
      <c r="C1152" s="13" t="n">
        <v>42464</v>
      </c>
      <c r="D1152" s="14" t="s">
        <v>606</v>
      </c>
      <c r="E1152" s="14" t="s">
        <v>53</v>
      </c>
      <c r="F1152" s="14" t="s">
        <v>98</v>
      </c>
      <c r="G1152" s="14" t="s">
        <v>157</v>
      </c>
      <c r="H1152" s="14" t="s">
        <v>80</v>
      </c>
      <c r="I1152" s="14" t="s">
        <v>570</v>
      </c>
      <c r="J1152" s="14" t="s">
        <v>1513</v>
      </c>
      <c r="K1152" s="15" t="n">
        <v>599.98</v>
      </c>
      <c r="L1152" s="0" t="n">
        <v>2</v>
      </c>
      <c r="M1152" s="16" t="n">
        <v>0</v>
      </c>
      <c r="N1152" s="17" t="n">
        <v>209.993</v>
      </c>
      <c r="O1152" s="0" t="str">
        <f aca="false">TEXT(B1152,"YYYY-MM")</f>
        <v>2016-04</v>
      </c>
      <c r="P1152" s="18" t="n">
        <f aca="false">IFERROR(N1152/K1152,0)</f>
        <v>0.35</v>
      </c>
      <c r="Q1152" s="0" t="str">
        <f aca="false">IF(M1152=0,"No Discount",IF(M1152&lt;0.2,"Low (1-19%)",IF(M1152&lt;0.4,"Medium (20-39%)","High (40%+)")))</f>
        <v>No Discount</v>
      </c>
      <c r="R1152" s="0" t="str">
        <f aca="false">INDEX('Lookup Tables'!$B$2:$B$5,MATCH(F1152,'Lookup Tables'!$A$2:$A$5,0))</f>
        <v>Manager A</v>
      </c>
    </row>
    <row r="1153" customFormat="false" ht="15" hidden="false" customHeight="false" outlineLevel="0" collapsed="false">
      <c r="A1153" s="0" t="s">
        <v>1514</v>
      </c>
      <c r="B1153" s="13" t="n">
        <v>42498</v>
      </c>
      <c r="C1153" s="13" t="n">
        <v>42504</v>
      </c>
      <c r="D1153" s="14" t="s">
        <v>69</v>
      </c>
      <c r="E1153" s="14" t="s">
        <v>62</v>
      </c>
      <c r="F1153" s="14" t="s">
        <v>117</v>
      </c>
      <c r="G1153" s="14" t="s">
        <v>269</v>
      </c>
      <c r="H1153" s="14" t="s">
        <v>56</v>
      </c>
      <c r="I1153" s="14" t="s">
        <v>76</v>
      </c>
      <c r="J1153" s="14" t="s">
        <v>1515</v>
      </c>
      <c r="K1153" s="15" t="n">
        <v>8.352</v>
      </c>
      <c r="L1153" s="0" t="n">
        <v>6</v>
      </c>
      <c r="M1153" s="16" t="n">
        <v>0.2</v>
      </c>
      <c r="N1153" s="17" t="n">
        <v>1.2528</v>
      </c>
      <c r="O1153" s="0" t="str">
        <f aca="false">TEXT(B1153,"YYYY-MM")</f>
        <v>2016-05</v>
      </c>
      <c r="P1153" s="18" t="n">
        <f aca="false">IFERROR(N1153/K1153,0)</f>
        <v>0.15</v>
      </c>
      <c r="Q1153" s="0" t="str">
        <f aca="false">IF(M1153=0,"No Discount",IF(M1153&lt;0.2,"Low (1-19%)",IF(M1153&lt;0.4,"Medium (20-39%)","High (40%+)")))</f>
        <v>Medium (20-39%)</v>
      </c>
      <c r="R1153" s="0" t="str">
        <f aca="false">INDEX('Lookup Tables'!$B$2:$B$5,MATCH(F1153,'Lookup Tables'!$A$2:$A$5,0))</f>
        <v>Manager B</v>
      </c>
    </row>
    <row r="1154" customFormat="false" ht="15" hidden="false" customHeight="false" outlineLevel="0" collapsed="false">
      <c r="A1154" s="0" t="s">
        <v>1516</v>
      </c>
      <c r="B1154" s="13" t="n">
        <v>43100</v>
      </c>
      <c r="C1154" s="13" t="n">
        <v>43106</v>
      </c>
      <c r="D1154" s="14" t="s">
        <v>69</v>
      </c>
      <c r="E1154" s="14" t="s">
        <v>62</v>
      </c>
      <c r="F1154" s="14" t="s">
        <v>63</v>
      </c>
      <c r="G1154" s="14" t="s">
        <v>646</v>
      </c>
      <c r="H1154" s="14" t="s">
        <v>65</v>
      </c>
      <c r="I1154" s="14" t="s">
        <v>78</v>
      </c>
      <c r="J1154" s="14" t="s">
        <v>1517</v>
      </c>
      <c r="K1154" s="15" t="n">
        <v>3.64</v>
      </c>
      <c r="L1154" s="0" t="n">
        <v>2</v>
      </c>
      <c r="M1154" s="16" t="n">
        <v>0</v>
      </c>
      <c r="N1154" s="17" t="n">
        <v>1.638</v>
      </c>
      <c r="O1154" s="0" t="str">
        <f aca="false">TEXT(B1154,"YYYY-MM")</f>
        <v>2017-12</v>
      </c>
      <c r="P1154" s="18" t="n">
        <f aca="false">IFERROR(N1154/K1154,0)</f>
        <v>0.45</v>
      </c>
      <c r="Q1154" s="0" t="str">
        <f aca="false">IF(M1154=0,"No Discount",IF(M1154&lt;0.2,"Low (1-19%)",IF(M1154&lt;0.4,"Medium (20-39%)","High (40%+)")))</f>
        <v>No Discount</v>
      </c>
      <c r="R1154" s="0" t="str">
        <f aca="false">INDEX('Lookup Tables'!$B$2:$B$5,MATCH(F1154,'Lookup Tables'!$A$2:$A$5,0))</f>
        <v>Manager D</v>
      </c>
    </row>
    <row r="1155" customFormat="false" ht="15" hidden="false" customHeight="false" outlineLevel="0" collapsed="false">
      <c r="A1155" s="0" t="s">
        <v>1516</v>
      </c>
      <c r="B1155" s="13" t="n">
        <v>43100</v>
      </c>
      <c r="C1155" s="13" t="n">
        <v>43106</v>
      </c>
      <c r="D1155" s="14" t="s">
        <v>69</v>
      </c>
      <c r="E1155" s="14" t="s">
        <v>62</v>
      </c>
      <c r="F1155" s="14" t="s">
        <v>63</v>
      </c>
      <c r="G1155" s="14" t="s">
        <v>646</v>
      </c>
      <c r="H1155" s="14" t="s">
        <v>65</v>
      </c>
      <c r="I1155" s="14" t="s">
        <v>83</v>
      </c>
      <c r="J1155" s="14" t="s">
        <v>1232</v>
      </c>
      <c r="K1155" s="15" t="n">
        <v>159.768</v>
      </c>
      <c r="L1155" s="0" t="n">
        <v>7</v>
      </c>
      <c r="M1155" s="16" t="n">
        <v>0.2</v>
      </c>
      <c r="N1155" s="17" t="n">
        <v>53.9217</v>
      </c>
      <c r="O1155" s="0" t="str">
        <f aca="false">TEXT(B1155,"YYYY-MM")</f>
        <v>2017-12</v>
      </c>
      <c r="P1155" s="18" t="n">
        <f aca="false">IFERROR(N1155/K1155,0)</f>
        <v>0.3375</v>
      </c>
      <c r="Q1155" s="0" t="str">
        <f aca="false">IF(M1155=0,"No Discount",IF(M1155&lt;0.2,"Low (1-19%)",IF(M1155&lt;0.4,"Medium (20-39%)","High (40%+)")))</f>
        <v>Medium (20-39%)</v>
      </c>
      <c r="R1155" s="0" t="str">
        <f aca="false">INDEX('Lookup Tables'!$B$2:$B$5,MATCH(F1155,'Lookup Tables'!$A$2:$A$5,0))</f>
        <v>Manager D</v>
      </c>
    </row>
    <row r="1156" customFormat="false" ht="15" hidden="false" customHeight="false" outlineLevel="0" collapsed="false">
      <c r="A1156" s="0" t="s">
        <v>1518</v>
      </c>
      <c r="B1156" s="13" t="n">
        <v>42358</v>
      </c>
      <c r="C1156" s="13" t="n">
        <v>42359</v>
      </c>
      <c r="D1156" s="14" t="s">
        <v>137</v>
      </c>
      <c r="E1156" s="14" t="s">
        <v>97</v>
      </c>
      <c r="F1156" s="14" t="s">
        <v>54</v>
      </c>
      <c r="G1156" s="14" t="s">
        <v>193</v>
      </c>
      <c r="H1156" s="14" t="s">
        <v>65</v>
      </c>
      <c r="I1156" s="14" t="s">
        <v>73</v>
      </c>
      <c r="J1156" s="14" t="s">
        <v>1519</v>
      </c>
      <c r="K1156" s="15" t="n">
        <v>122.48</v>
      </c>
      <c r="L1156" s="0" t="n">
        <v>2</v>
      </c>
      <c r="M1156" s="16" t="n">
        <v>0</v>
      </c>
      <c r="N1156" s="17" t="n">
        <v>0</v>
      </c>
      <c r="O1156" s="0" t="str">
        <f aca="false">TEXT(B1156,"YYYY-MM")</f>
        <v>2015-12</v>
      </c>
      <c r="P1156" s="18" t="n">
        <f aca="false">IFERROR(N1156/K1156,0)</f>
        <v>0</v>
      </c>
      <c r="Q1156" s="0" t="str">
        <f aca="false">IF(M1156=0,"No Discount",IF(M1156&lt;0.2,"Low (1-19%)",IF(M1156&lt;0.4,"Medium (20-39%)","High (40%+)")))</f>
        <v>No Discount</v>
      </c>
      <c r="R1156" s="0" t="str">
        <f aca="false">INDEX('Lookup Tables'!$B$2:$B$5,MATCH(F1156,'Lookup Tables'!$A$2:$A$5,0))</f>
        <v>Manager C</v>
      </c>
    </row>
    <row r="1157" customFormat="false" ht="15" hidden="false" customHeight="false" outlineLevel="0" collapsed="false">
      <c r="A1157" s="0" t="s">
        <v>1518</v>
      </c>
      <c r="B1157" s="13" t="n">
        <v>42358</v>
      </c>
      <c r="C1157" s="13" t="n">
        <v>42359</v>
      </c>
      <c r="D1157" s="14" t="s">
        <v>137</v>
      </c>
      <c r="E1157" s="14" t="s">
        <v>97</v>
      </c>
      <c r="F1157" s="14" t="s">
        <v>54</v>
      </c>
      <c r="G1157" s="14" t="s">
        <v>193</v>
      </c>
      <c r="H1157" s="14" t="s">
        <v>56</v>
      </c>
      <c r="I1157" s="14" t="s">
        <v>71</v>
      </c>
      <c r="J1157" s="14" t="s">
        <v>1520</v>
      </c>
      <c r="K1157" s="15" t="n">
        <v>2244.48</v>
      </c>
      <c r="L1157" s="0" t="n">
        <v>7</v>
      </c>
      <c r="M1157" s="16" t="n">
        <v>0</v>
      </c>
      <c r="N1157" s="17" t="n">
        <v>493.7856</v>
      </c>
      <c r="O1157" s="0" t="str">
        <f aca="false">TEXT(B1157,"YYYY-MM")</f>
        <v>2015-12</v>
      </c>
      <c r="P1157" s="18" t="n">
        <f aca="false">IFERROR(N1157/K1157,0)</f>
        <v>0.22</v>
      </c>
      <c r="Q1157" s="0" t="str">
        <f aca="false">IF(M1157=0,"No Discount",IF(M1157&lt;0.2,"Low (1-19%)",IF(M1157&lt;0.4,"Medium (20-39%)","High (40%+)")))</f>
        <v>No Discount</v>
      </c>
      <c r="R1157" s="0" t="str">
        <f aca="false">INDEX('Lookup Tables'!$B$2:$B$5,MATCH(F1157,'Lookup Tables'!$A$2:$A$5,0))</f>
        <v>Manager C</v>
      </c>
    </row>
    <row r="1158" customFormat="false" ht="15" hidden="false" customHeight="false" outlineLevel="0" collapsed="false">
      <c r="A1158" s="0" t="s">
        <v>1518</v>
      </c>
      <c r="B1158" s="13" t="n">
        <v>42358</v>
      </c>
      <c r="C1158" s="13" t="n">
        <v>42359</v>
      </c>
      <c r="D1158" s="14" t="s">
        <v>137</v>
      </c>
      <c r="E1158" s="14" t="s">
        <v>97</v>
      </c>
      <c r="F1158" s="14" t="s">
        <v>54</v>
      </c>
      <c r="G1158" s="14" t="s">
        <v>193</v>
      </c>
      <c r="H1158" s="14" t="s">
        <v>65</v>
      </c>
      <c r="I1158" s="14" t="s">
        <v>83</v>
      </c>
      <c r="J1158" s="14" t="s">
        <v>644</v>
      </c>
      <c r="K1158" s="15" t="n">
        <v>62.31</v>
      </c>
      <c r="L1158" s="0" t="n">
        <v>3</v>
      </c>
      <c r="M1158" s="16" t="n">
        <v>0</v>
      </c>
      <c r="N1158" s="17" t="n">
        <v>29.2857</v>
      </c>
      <c r="O1158" s="0" t="str">
        <f aca="false">TEXT(B1158,"YYYY-MM")</f>
        <v>2015-12</v>
      </c>
      <c r="P1158" s="18" t="n">
        <f aca="false">IFERROR(N1158/K1158,0)</f>
        <v>0.47</v>
      </c>
      <c r="Q1158" s="0" t="str">
        <f aca="false">IF(M1158=0,"No Discount",IF(M1158&lt;0.2,"Low (1-19%)",IF(M1158&lt;0.4,"Medium (20-39%)","High (40%+)")))</f>
        <v>No Discount</v>
      </c>
      <c r="R1158" s="0" t="str">
        <f aca="false">INDEX('Lookup Tables'!$B$2:$B$5,MATCH(F1158,'Lookup Tables'!$A$2:$A$5,0))</f>
        <v>Manager C</v>
      </c>
    </row>
    <row r="1159" customFormat="false" ht="15" hidden="false" customHeight="false" outlineLevel="0" collapsed="false">
      <c r="A1159" s="0" t="s">
        <v>1518</v>
      </c>
      <c r="B1159" s="13" t="n">
        <v>42358</v>
      </c>
      <c r="C1159" s="13" t="n">
        <v>42359</v>
      </c>
      <c r="D1159" s="14" t="s">
        <v>137</v>
      </c>
      <c r="E1159" s="14" t="s">
        <v>97</v>
      </c>
      <c r="F1159" s="14" t="s">
        <v>54</v>
      </c>
      <c r="G1159" s="14" t="s">
        <v>193</v>
      </c>
      <c r="H1159" s="14" t="s">
        <v>56</v>
      </c>
      <c r="I1159" s="14" t="s">
        <v>71</v>
      </c>
      <c r="J1159" s="14" t="s">
        <v>631</v>
      </c>
      <c r="K1159" s="15" t="n">
        <v>455.1</v>
      </c>
      <c r="L1159" s="0" t="n">
        <v>2</v>
      </c>
      <c r="M1159" s="16" t="n">
        <v>0</v>
      </c>
      <c r="N1159" s="17" t="n">
        <v>100.122</v>
      </c>
      <c r="O1159" s="0" t="str">
        <f aca="false">TEXT(B1159,"YYYY-MM")</f>
        <v>2015-12</v>
      </c>
      <c r="P1159" s="18" t="n">
        <f aca="false">IFERROR(N1159/K1159,0)</f>
        <v>0.22</v>
      </c>
      <c r="Q1159" s="0" t="str">
        <f aca="false">IF(M1159=0,"No Discount",IF(M1159&lt;0.2,"Low (1-19%)",IF(M1159&lt;0.4,"Medium (20-39%)","High (40%+)")))</f>
        <v>No Discount</v>
      </c>
      <c r="R1159" s="0" t="str">
        <f aca="false">INDEX('Lookup Tables'!$B$2:$B$5,MATCH(F1159,'Lookup Tables'!$A$2:$A$5,0))</f>
        <v>Manager C</v>
      </c>
    </row>
    <row r="1160" customFormat="false" ht="15" hidden="false" customHeight="false" outlineLevel="0" collapsed="false">
      <c r="A1160" s="0" t="s">
        <v>1521</v>
      </c>
      <c r="B1160" s="13" t="n">
        <v>42918</v>
      </c>
      <c r="C1160" s="13" t="n">
        <v>42923</v>
      </c>
      <c r="D1160" s="14" t="s">
        <v>52</v>
      </c>
      <c r="E1160" s="14" t="s">
        <v>62</v>
      </c>
      <c r="F1160" s="14" t="s">
        <v>63</v>
      </c>
      <c r="G1160" s="14" t="s">
        <v>64</v>
      </c>
      <c r="H1160" s="14" t="s">
        <v>56</v>
      </c>
      <c r="I1160" s="14" t="s">
        <v>59</v>
      </c>
      <c r="J1160" s="14" t="s">
        <v>1522</v>
      </c>
      <c r="K1160" s="15" t="n">
        <v>195.184</v>
      </c>
      <c r="L1160" s="0" t="n">
        <v>1</v>
      </c>
      <c r="M1160" s="16" t="n">
        <v>0.2</v>
      </c>
      <c r="N1160" s="17" t="n">
        <v>19.5184</v>
      </c>
      <c r="O1160" s="0" t="str">
        <f aca="false">TEXT(B1160,"YYYY-MM")</f>
        <v>2017-07</v>
      </c>
      <c r="P1160" s="18" t="n">
        <f aca="false">IFERROR(N1160/K1160,0)</f>
        <v>0.1</v>
      </c>
      <c r="Q1160" s="0" t="str">
        <f aca="false">IF(M1160=0,"No Discount",IF(M1160&lt;0.2,"Low (1-19%)",IF(M1160&lt;0.4,"Medium (20-39%)","High (40%+)")))</f>
        <v>Medium (20-39%)</v>
      </c>
      <c r="R1160" s="0" t="str">
        <f aca="false">INDEX('Lookup Tables'!$B$2:$B$5,MATCH(F1160,'Lookup Tables'!$A$2:$A$5,0))</f>
        <v>Manager D</v>
      </c>
    </row>
    <row r="1161" customFormat="false" ht="15" hidden="false" customHeight="false" outlineLevel="0" collapsed="false">
      <c r="A1161" s="0" t="s">
        <v>1523</v>
      </c>
      <c r="B1161" s="13" t="n">
        <v>43280</v>
      </c>
      <c r="C1161" s="13" t="n">
        <v>43285</v>
      </c>
      <c r="D1161" s="14" t="s">
        <v>69</v>
      </c>
      <c r="E1161" s="14" t="s">
        <v>53</v>
      </c>
      <c r="F1161" s="14" t="s">
        <v>98</v>
      </c>
      <c r="G1161" s="14" t="s">
        <v>153</v>
      </c>
      <c r="H1161" s="14" t="s">
        <v>65</v>
      </c>
      <c r="I1161" s="14" t="s">
        <v>85</v>
      </c>
      <c r="J1161" s="14" t="s">
        <v>1524</v>
      </c>
      <c r="K1161" s="15" t="n">
        <v>362.94</v>
      </c>
      <c r="L1161" s="0" t="n">
        <v>3</v>
      </c>
      <c r="M1161" s="16" t="n">
        <v>0</v>
      </c>
      <c r="N1161" s="17" t="n">
        <v>90.735</v>
      </c>
      <c r="O1161" s="0" t="str">
        <f aca="false">TEXT(B1161,"YYYY-MM")</f>
        <v>2018-06</v>
      </c>
      <c r="P1161" s="18" t="n">
        <f aca="false">IFERROR(N1161/K1161,0)</f>
        <v>0.25</v>
      </c>
      <c r="Q1161" s="0" t="str">
        <f aca="false">IF(M1161=0,"No Discount",IF(M1161&lt;0.2,"Low (1-19%)",IF(M1161&lt;0.4,"Medium (20-39%)","High (40%+)")))</f>
        <v>No Discount</v>
      </c>
      <c r="R1161" s="0" t="str">
        <f aca="false">INDEX('Lookup Tables'!$B$2:$B$5,MATCH(F1161,'Lookup Tables'!$A$2:$A$5,0))</f>
        <v>Manager A</v>
      </c>
    </row>
    <row r="1162" customFormat="false" ht="15" hidden="false" customHeight="false" outlineLevel="0" collapsed="false">
      <c r="A1162" s="0" t="s">
        <v>1523</v>
      </c>
      <c r="B1162" s="13" t="n">
        <v>43280</v>
      </c>
      <c r="C1162" s="13" t="n">
        <v>43285</v>
      </c>
      <c r="D1162" s="14" t="s">
        <v>69</v>
      </c>
      <c r="E1162" s="14" t="s">
        <v>53</v>
      </c>
      <c r="F1162" s="14" t="s">
        <v>98</v>
      </c>
      <c r="G1162" s="14" t="s">
        <v>153</v>
      </c>
      <c r="H1162" s="14" t="s">
        <v>65</v>
      </c>
      <c r="I1162" s="14" t="s">
        <v>83</v>
      </c>
      <c r="J1162" s="14" t="s">
        <v>196</v>
      </c>
      <c r="K1162" s="15" t="n">
        <v>11.54</v>
      </c>
      <c r="L1162" s="0" t="n">
        <v>2</v>
      </c>
      <c r="M1162" s="16" t="n">
        <v>0</v>
      </c>
      <c r="N1162" s="17" t="n">
        <v>5.77</v>
      </c>
      <c r="O1162" s="0" t="str">
        <f aca="false">TEXT(B1162,"YYYY-MM")</f>
        <v>2018-06</v>
      </c>
      <c r="P1162" s="18" t="n">
        <f aca="false">IFERROR(N1162/K1162,0)</f>
        <v>0.5</v>
      </c>
      <c r="Q1162" s="0" t="str">
        <f aca="false">IF(M1162=0,"No Discount",IF(M1162&lt;0.2,"Low (1-19%)",IF(M1162&lt;0.4,"Medium (20-39%)","High (40%+)")))</f>
        <v>No Discount</v>
      </c>
      <c r="R1162" s="0" t="str">
        <f aca="false">INDEX('Lookup Tables'!$B$2:$B$5,MATCH(F1162,'Lookup Tables'!$A$2:$A$5,0))</f>
        <v>Manager A</v>
      </c>
    </row>
    <row r="1163" customFormat="false" ht="15" hidden="false" customHeight="false" outlineLevel="0" collapsed="false">
      <c r="A1163" s="0" t="s">
        <v>1525</v>
      </c>
      <c r="B1163" s="13" t="n">
        <v>42248</v>
      </c>
      <c r="C1163" s="13" t="n">
        <v>42252</v>
      </c>
      <c r="D1163" s="14" t="s">
        <v>52</v>
      </c>
      <c r="E1163" s="14" t="s">
        <v>53</v>
      </c>
      <c r="F1163" s="14" t="s">
        <v>63</v>
      </c>
      <c r="G1163" s="14" t="s">
        <v>64</v>
      </c>
      <c r="H1163" s="14" t="s">
        <v>65</v>
      </c>
      <c r="I1163" s="14" t="s">
        <v>78</v>
      </c>
      <c r="J1163" s="14" t="s">
        <v>131</v>
      </c>
      <c r="K1163" s="15" t="n">
        <v>53.94</v>
      </c>
      <c r="L1163" s="0" t="n">
        <v>3</v>
      </c>
      <c r="M1163" s="16" t="n">
        <v>0</v>
      </c>
      <c r="N1163" s="17" t="n">
        <v>15.6426</v>
      </c>
      <c r="O1163" s="0" t="str">
        <f aca="false">TEXT(B1163,"YYYY-MM")</f>
        <v>2015-09</v>
      </c>
      <c r="P1163" s="18" t="n">
        <f aca="false">IFERROR(N1163/K1163,0)</f>
        <v>0.29</v>
      </c>
      <c r="Q1163" s="0" t="str">
        <f aca="false">IF(M1163=0,"No Discount",IF(M1163&lt;0.2,"Low (1-19%)",IF(M1163&lt;0.4,"Medium (20-39%)","High (40%+)")))</f>
        <v>No Discount</v>
      </c>
      <c r="R1163" s="0" t="str">
        <f aca="false">INDEX('Lookup Tables'!$B$2:$B$5,MATCH(F1163,'Lookup Tables'!$A$2:$A$5,0))</f>
        <v>Manager D</v>
      </c>
    </row>
    <row r="1164" customFormat="false" ht="15" hidden="false" customHeight="false" outlineLevel="0" collapsed="false">
      <c r="A1164" s="0" t="s">
        <v>1526</v>
      </c>
      <c r="B1164" s="13" t="n">
        <v>42066</v>
      </c>
      <c r="C1164" s="13" t="n">
        <v>42071</v>
      </c>
      <c r="D1164" s="14" t="s">
        <v>69</v>
      </c>
      <c r="E1164" s="14" t="s">
        <v>97</v>
      </c>
      <c r="F1164" s="14" t="s">
        <v>117</v>
      </c>
      <c r="G1164" s="14" t="s">
        <v>170</v>
      </c>
      <c r="H1164" s="14" t="s">
        <v>80</v>
      </c>
      <c r="I1164" s="14" t="s">
        <v>81</v>
      </c>
      <c r="J1164" s="14" t="s">
        <v>1527</v>
      </c>
      <c r="K1164" s="15" t="n">
        <v>9.99</v>
      </c>
      <c r="L1164" s="0" t="n">
        <v>1</v>
      </c>
      <c r="M1164" s="16" t="n">
        <v>0</v>
      </c>
      <c r="N1164" s="17" t="n">
        <v>4.5954</v>
      </c>
      <c r="O1164" s="0" t="str">
        <f aca="false">TEXT(B1164,"YYYY-MM")</f>
        <v>2015-03</v>
      </c>
      <c r="P1164" s="18" t="n">
        <f aca="false">IFERROR(N1164/K1164,0)</f>
        <v>0.46</v>
      </c>
      <c r="Q1164" s="0" t="str">
        <f aca="false">IF(M1164=0,"No Discount",IF(M1164&lt;0.2,"Low (1-19%)",IF(M1164&lt;0.4,"Medium (20-39%)","High (40%+)")))</f>
        <v>No Discount</v>
      </c>
      <c r="R1164" s="0" t="str">
        <f aca="false">INDEX('Lookup Tables'!$B$2:$B$5,MATCH(F1164,'Lookup Tables'!$A$2:$A$5,0))</f>
        <v>Manager B</v>
      </c>
    </row>
    <row r="1165" customFormat="false" ht="15" hidden="false" customHeight="false" outlineLevel="0" collapsed="false">
      <c r="A1165" s="0" t="s">
        <v>1526</v>
      </c>
      <c r="B1165" s="13" t="n">
        <v>42066</v>
      </c>
      <c r="C1165" s="13" t="n">
        <v>42071</v>
      </c>
      <c r="D1165" s="14" t="s">
        <v>69</v>
      </c>
      <c r="E1165" s="14" t="s">
        <v>97</v>
      </c>
      <c r="F1165" s="14" t="s">
        <v>117</v>
      </c>
      <c r="G1165" s="14" t="s">
        <v>170</v>
      </c>
      <c r="H1165" s="14" t="s">
        <v>65</v>
      </c>
      <c r="I1165" s="14" t="s">
        <v>83</v>
      </c>
      <c r="J1165" s="14" t="s">
        <v>517</v>
      </c>
      <c r="K1165" s="15" t="n">
        <v>125.76</v>
      </c>
      <c r="L1165" s="0" t="n">
        <v>3</v>
      </c>
      <c r="M1165" s="16" t="n">
        <v>0.2</v>
      </c>
      <c r="N1165" s="17" t="n">
        <v>40.872</v>
      </c>
      <c r="O1165" s="0" t="str">
        <f aca="false">TEXT(B1165,"YYYY-MM")</f>
        <v>2015-03</v>
      </c>
      <c r="P1165" s="18" t="n">
        <f aca="false">IFERROR(N1165/K1165,0)</f>
        <v>0.325</v>
      </c>
      <c r="Q1165" s="0" t="str">
        <f aca="false">IF(M1165=0,"No Discount",IF(M1165&lt;0.2,"Low (1-19%)",IF(M1165&lt;0.4,"Medium (20-39%)","High (40%+)")))</f>
        <v>Medium (20-39%)</v>
      </c>
      <c r="R1165" s="0" t="str">
        <f aca="false">INDEX('Lookup Tables'!$B$2:$B$5,MATCH(F1165,'Lookup Tables'!$A$2:$A$5,0))</f>
        <v>Manager B</v>
      </c>
    </row>
    <row r="1166" customFormat="false" ht="15" hidden="false" customHeight="false" outlineLevel="0" collapsed="false">
      <c r="A1166" s="0" t="s">
        <v>1526</v>
      </c>
      <c r="B1166" s="13" t="n">
        <v>42066</v>
      </c>
      <c r="C1166" s="13" t="n">
        <v>42071</v>
      </c>
      <c r="D1166" s="14" t="s">
        <v>69</v>
      </c>
      <c r="E1166" s="14" t="s">
        <v>97</v>
      </c>
      <c r="F1166" s="14" t="s">
        <v>117</v>
      </c>
      <c r="G1166" s="14" t="s">
        <v>170</v>
      </c>
      <c r="H1166" s="14" t="s">
        <v>65</v>
      </c>
      <c r="I1166" s="14" t="s">
        <v>83</v>
      </c>
      <c r="J1166" s="14" t="s">
        <v>1528</v>
      </c>
      <c r="K1166" s="15" t="n">
        <v>25.32</v>
      </c>
      <c r="L1166" s="0" t="n">
        <v>5</v>
      </c>
      <c r="M1166" s="16" t="n">
        <v>0.2</v>
      </c>
      <c r="N1166" s="17" t="n">
        <v>9.1785</v>
      </c>
      <c r="O1166" s="0" t="str">
        <f aca="false">TEXT(B1166,"YYYY-MM")</f>
        <v>2015-03</v>
      </c>
      <c r="P1166" s="18" t="n">
        <f aca="false">IFERROR(N1166/K1166,0)</f>
        <v>0.3625</v>
      </c>
      <c r="Q1166" s="0" t="str">
        <f aca="false">IF(M1166=0,"No Discount",IF(M1166&lt;0.2,"Low (1-19%)",IF(M1166&lt;0.4,"Medium (20-39%)","High (40%+)")))</f>
        <v>Medium (20-39%)</v>
      </c>
      <c r="R1166" s="0" t="str">
        <f aca="false">INDEX('Lookup Tables'!$B$2:$B$5,MATCH(F1166,'Lookup Tables'!$A$2:$A$5,0))</f>
        <v>Manager B</v>
      </c>
    </row>
    <row r="1167" customFormat="false" ht="15" hidden="false" customHeight="false" outlineLevel="0" collapsed="false">
      <c r="A1167" s="0" t="s">
        <v>1529</v>
      </c>
      <c r="B1167" s="13" t="n">
        <v>42128</v>
      </c>
      <c r="C1167" s="13" t="n">
        <v>42132</v>
      </c>
      <c r="D1167" s="14" t="s">
        <v>69</v>
      </c>
      <c r="E1167" s="14" t="s">
        <v>53</v>
      </c>
      <c r="F1167" s="14" t="s">
        <v>98</v>
      </c>
      <c r="G1167" s="14" t="s">
        <v>157</v>
      </c>
      <c r="H1167" s="14" t="s">
        <v>65</v>
      </c>
      <c r="I1167" s="14" t="s">
        <v>83</v>
      </c>
      <c r="J1167" s="14" t="s">
        <v>1187</v>
      </c>
      <c r="K1167" s="15" t="n">
        <v>46.8</v>
      </c>
      <c r="L1167" s="0" t="n">
        <v>4</v>
      </c>
      <c r="M1167" s="16" t="n">
        <v>0</v>
      </c>
      <c r="N1167" s="17" t="n">
        <v>21.06</v>
      </c>
      <c r="O1167" s="0" t="str">
        <f aca="false">TEXT(B1167,"YYYY-MM")</f>
        <v>2015-05</v>
      </c>
      <c r="P1167" s="18" t="n">
        <f aca="false">IFERROR(N1167/K1167,0)</f>
        <v>0.45</v>
      </c>
      <c r="Q1167" s="0" t="str">
        <f aca="false">IF(M1167=0,"No Discount",IF(M1167&lt;0.2,"Low (1-19%)",IF(M1167&lt;0.4,"Medium (20-39%)","High (40%+)")))</f>
        <v>No Discount</v>
      </c>
      <c r="R1167" s="0" t="str">
        <f aca="false">INDEX('Lookup Tables'!$B$2:$B$5,MATCH(F1167,'Lookup Tables'!$A$2:$A$5,0))</f>
        <v>Manager A</v>
      </c>
    </row>
    <row r="1168" customFormat="false" ht="15" hidden="false" customHeight="false" outlineLevel="0" collapsed="false">
      <c r="A1168" s="0" t="s">
        <v>1530</v>
      </c>
      <c r="B1168" s="13" t="n">
        <v>42676</v>
      </c>
      <c r="C1168" s="13" t="n">
        <v>42676</v>
      </c>
      <c r="D1168" s="14" t="s">
        <v>606</v>
      </c>
      <c r="E1168" s="14" t="s">
        <v>53</v>
      </c>
      <c r="F1168" s="14" t="s">
        <v>63</v>
      </c>
      <c r="G1168" s="14" t="s">
        <v>94</v>
      </c>
      <c r="H1168" s="14" t="s">
        <v>80</v>
      </c>
      <c r="I1168" s="14" t="s">
        <v>123</v>
      </c>
      <c r="J1168" s="14" t="s">
        <v>253</v>
      </c>
      <c r="K1168" s="15" t="n">
        <v>447.93</v>
      </c>
      <c r="L1168" s="0" t="n">
        <v>9</v>
      </c>
      <c r="M1168" s="16" t="n">
        <v>0</v>
      </c>
      <c r="N1168" s="17" t="n">
        <v>49.2723</v>
      </c>
      <c r="O1168" s="0" t="str">
        <f aca="false">TEXT(B1168,"YYYY-MM")</f>
        <v>2016-11</v>
      </c>
      <c r="P1168" s="18" t="n">
        <f aca="false">IFERROR(N1168/K1168,0)</f>
        <v>0.11</v>
      </c>
      <c r="Q1168" s="0" t="str">
        <f aca="false">IF(M1168=0,"No Discount",IF(M1168&lt;0.2,"Low (1-19%)",IF(M1168&lt;0.4,"Medium (20-39%)","High (40%+)")))</f>
        <v>No Discount</v>
      </c>
      <c r="R1168" s="0" t="str">
        <f aca="false">INDEX('Lookup Tables'!$B$2:$B$5,MATCH(F1168,'Lookup Tables'!$A$2:$A$5,0))</f>
        <v>Manager D</v>
      </c>
    </row>
    <row r="1169" customFormat="false" ht="15" hidden="false" customHeight="false" outlineLevel="0" collapsed="false">
      <c r="A1169" s="0" t="s">
        <v>1531</v>
      </c>
      <c r="B1169" s="13" t="n">
        <v>43442</v>
      </c>
      <c r="C1169" s="13" t="n">
        <v>43444</v>
      </c>
      <c r="D1169" s="14" t="s">
        <v>52</v>
      </c>
      <c r="E1169" s="14" t="s">
        <v>53</v>
      </c>
      <c r="F1169" s="14" t="s">
        <v>117</v>
      </c>
      <c r="G1169" s="14" t="s">
        <v>170</v>
      </c>
      <c r="H1169" s="14" t="s">
        <v>56</v>
      </c>
      <c r="I1169" s="14" t="s">
        <v>76</v>
      </c>
      <c r="J1169" s="14" t="s">
        <v>1532</v>
      </c>
      <c r="K1169" s="15" t="n">
        <v>109.48</v>
      </c>
      <c r="L1169" s="0" t="n">
        <v>2</v>
      </c>
      <c r="M1169" s="16" t="n">
        <v>0</v>
      </c>
      <c r="N1169" s="17" t="n">
        <v>33.9388</v>
      </c>
      <c r="O1169" s="0" t="str">
        <f aca="false">TEXT(B1169,"YYYY-MM")</f>
        <v>2018-12</v>
      </c>
      <c r="P1169" s="18" t="n">
        <f aca="false">IFERROR(N1169/K1169,0)</f>
        <v>0.31</v>
      </c>
      <c r="Q1169" s="0" t="str">
        <f aca="false">IF(M1169=0,"No Discount",IF(M1169&lt;0.2,"Low (1-19%)",IF(M1169&lt;0.4,"Medium (20-39%)","High (40%+)")))</f>
        <v>No Discount</v>
      </c>
      <c r="R1169" s="0" t="str">
        <f aca="false">INDEX('Lookup Tables'!$B$2:$B$5,MATCH(F1169,'Lookup Tables'!$A$2:$A$5,0))</f>
        <v>Manager B</v>
      </c>
    </row>
    <row r="1170" customFormat="false" ht="15" hidden="false" customHeight="false" outlineLevel="0" collapsed="false">
      <c r="A1170" s="0" t="s">
        <v>1531</v>
      </c>
      <c r="B1170" s="13" t="n">
        <v>43442</v>
      </c>
      <c r="C1170" s="13" t="n">
        <v>43444</v>
      </c>
      <c r="D1170" s="14" t="s">
        <v>52</v>
      </c>
      <c r="E1170" s="14" t="s">
        <v>53</v>
      </c>
      <c r="F1170" s="14" t="s">
        <v>117</v>
      </c>
      <c r="G1170" s="14" t="s">
        <v>170</v>
      </c>
      <c r="H1170" s="14" t="s">
        <v>65</v>
      </c>
      <c r="I1170" s="14" t="s">
        <v>73</v>
      </c>
      <c r="J1170" s="14" t="s">
        <v>203</v>
      </c>
      <c r="K1170" s="15" t="n">
        <v>272.94</v>
      </c>
      <c r="L1170" s="0" t="n">
        <v>3</v>
      </c>
      <c r="M1170" s="16" t="n">
        <v>0</v>
      </c>
      <c r="N1170" s="17" t="n">
        <v>0</v>
      </c>
      <c r="O1170" s="0" t="str">
        <f aca="false">TEXT(B1170,"YYYY-MM")</f>
        <v>2018-12</v>
      </c>
      <c r="P1170" s="18" t="n">
        <f aca="false">IFERROR(N1170/K1170,0)</f>
        <v>0</v>
      </c>
      <c r="Q1170" s="0" t="str">
        <f aca="false">IF(M1170=0,"No Discount",IF(M1170&lt;0.2,"Low (1-19%)",IF(M1170&lt;0.4,"Medium (20-39%)","High (40%+)")))</f>
        <v>No Discount</v>
      </c>
      <c r="R1170" s="0" t="str">
        <f aca="false">INDEX('Lookup Tables'!$B$2:$B$5,MATCH(F1170,'Lookup Tables'!$A$2:$A$5,0))</f>
        <v>Manager B</v>
      </c>
    </row>
    <row r="1171" customFormat="false" ht="15" hidden="false" customHeight="false" outlineLevel="0" collapsed="false">
      <c r="A1171" s="0" t="s">
        <v>1531</v>
      </c>
      <c r="B1171" s="13" t="n">
        <v>43442</v>
      </c>
      <c r="C1171" s="13" t="n">
        <v>43444</v>
      </c>
      <c r="D1171" s="14" t="s">
        <v>52</v>
      </c>
      <c r="E1171" s="14" t="s">
        <v>53</v>
      </c>
      <c r="F1171" s="14" t="s">
        <v>117</v>
      </c>
      <c r="G1171" s="14" t="s">
        <v>170</v>
      </c>
      <c r="H1171" s="14" t="s">
        <v>65</v>
      </c>
      <c r="I1171" s="14" t="s">
        <v>91</v>
      </c>
      <c r="J1171" s="14" t="s">
        <v>1533</v>
      </c>
      <c r="K1171" s="15" t="n">
        <v>19.44</v>
      </c>
      <c r="L1171" s="0" t="n">
        <v>3</v>
      </c>
      <c r="M1171" s="16" t="n">
        <v>0</v>
      </c>
      <c r="N1171" s="17" t="n">
        <v>9.3312</v>
      </c>
      <c r="O1171" s="0" t="str">
        <f aca="false">TEXT(B1171,"YYYY-MM")</f>
        <v>2018-12</v>
      </c>
      <c r="P1171" s="18" t="n">
        <f aca="false">IFERROR(N1171/K1171,0)</f>
        <v>0.48</v>
      </c>
      <c r="Q1171" s="0" t="str">
        <f aca="false">IF(M1171=0,"No Discount",IF(M1171&lt;0.2,"Low (1-19%)",IF(M1171&lt;0.4,"Medium (20-39%)","High (40%+)")))</f>
        <v>No Discount</v>
      </c>
      <c r="R1171" s="0" t="str">
        <f aca="false">INDEX('Lookup Tables'!$B$2:$B$5,MATCH(F1171,'Lookup Tables'!$A$2:$A$5,0))</f>
        <v>Manager B</v>
      </c>
    </row>
    <row r="1172" customFormat="false" ht="15" hidden="false" customHeight="false" outlineLevel="0" collapsed="false">
      <c r="A1172" s="0" t="s">
        <v>1531</v>
      </c>
      <c r="B1172" s="13" t="n">
        <v>43442</v>
      </c>
      <c r="C1172" s="13" t="n">
        <v>43444</v>
      </c>
      <c r="D1172" s="14" t="s">
        <v>52</v>
      </c>
      <c r="E1172" s="14" t="s">
        <v>53</v>
      </c>
      <c r="F1172" s="14" t="s">
        <v>117</v>
      </c>
      <c r="G1172" s="14" t="s">
        <v>170</v>
      </c>
      <c r="H1172" s="14" t="s">
        <v>65</v>
      </c>
      <c r="I1172" s="14" t="s">
        <v>73</v>
      </c>
      <c r="J1172" s="14" t="s">
        <v>1534</v>
      </c>
      <c r="K1172" s="15" t="n">
        <v>31.92</v>
      </c>
      <c r="L1172" s="0" t="n">
        <v>4</v>
      </c>
      <c r="M1172" s="16" t="n">
        <v>0</v>
      </c>
      <c r="N1172" s="17" t="n">
        <v>8.2992</v>
      </c>
      <c r="O1172" s="0" t="str">
        <f aca="false">TEXT(B1172,"YYYY-MM")</f>
        <v>2018-12</v>
      </c>
      <c r="P1172" s="18" t="n">
        <f aca="false">IFERROR(N1172/K1172,0)</f>
        <v>0.26</v>
      </c>
      <c r="Q1172" s="0" t="str">
        <f aca="false">IF(M1172=0,"No Discount",IF(M1172&lt;0.2,"Low (1-19%)",IF(M1172&lt;0.4,"Medium (20-39%)","High (40%+)")))</f>
        <v>No Discount</v>
      </c>
      <c r="R1172" s="0" t="str">
        <f aca="false">INDEX('Lookup Tables'!$B$2:$B$5,MATCH(F1172,'Lookup Tables'!$A$2:$A$5,0))</f>
        <v>Manager B</v>
      </c>
    </row>
    <row r="1173" customFormat="false" ht="15" hidden="false" customHeight="false" outlineLevel="0" collapsed="false">
      <c r="A1173" s="0" t="s">
        <v>1535</v>
      </c>
      <c r="B1173" s="13" t="n">
        <v>42073</v>
      </c>
      <c r="C1173" s="13" t="n">
        <v>42077</v>
      </c>
      <c r="D1173" s="14" t="s">
        <v>69</v>
      </c>
      <c r="E1173" s="14" t="s">
        <v>53</v>
      </c>
      <c r="F1173" s="14" t="s">
        <v>98</v>
      </c>
      <c r="G1173" s="14" t="s">
        <v>157</v>
      </c>
      <c r="H1173" s="14" t="s">
        <v>65</v>
      </c>
      <c r="I1173" s="14" t="s">
        <v>91</v>
      </c>
      <c r="J1173" s="14" t="s">
        <v>1536</v>
      </c>
      <c r="K1173" s="15" t="n">
        <v>22.38</v>
      </c>
      <c r="L1173" s="0" t="n">
        <v>2</v>
      </c>
      <c r="M1173" s="16" t="n">
        <v>0</v>
      </c>
      <c r="N1173" s="17" t="n">
        <v>10.7424</v>
      </c>
      <c r="O1173" s="0" t="str">
        <f aca="false">TEXT(B1173,"YYYY-MM")</f>
        <v>2015-03</v>
      </c>
      <c r="P1173" s="18" t="n">
        <f aca="false">IFERROR(N1173/K1173,0)</f>
        <v>0.48</v>
      </c>
      <c r="Q1173" s="0" t="str">
        <f aca="false">IF(M1173=0,"No Discount",IF(M1173&lt;0.2,"Low (1-19%)",IF(M1173&lt;0.4,"Medium (20-39%)","High (40%+)")))</f>
        <v>No Discount</v>
      </c>
      <c r="R1173" s="0" t="str">
        <f aca="false">INDEX('Lookup Tables'!$B$2:$B$5,MATCH(F1173,'Lookup Tables'!$A$2:$A$5,0))</f>
        <v>Manager A</v>
      </c>
    </row>
    <row r="1174" customFormat="false" ht="15" hidden="false" customHeight="false" outlineLevel="0" collapsed="false">
      <c r="A1174" s="0" t="s">
        <v>1537</v>
      </c>
      <c r="B1174" s="13" t="n">
        <v>42115</v>
      </c>
      <c r="C1174" s="13" t="n">
        <v>42119</v>
      </c>
      <c r="D1174" s="14" t="s">
        <v>69</v>
      </c>
      <c r="E1174" s="14" t="s">
        <v>53</v>
      </c>
      <c r="F1174" s="14" t="s">
        <v>63</v>
      </c>
      <c r="G1174" s="14" t="s">
        <v>64</v>
      </c>
      <c r="H1174" s="14" t="s">
        <v>65</v>
      </c>
      <c r="I1174" s="14" t="s">
        <v>83</v>
      </c>
      <c r="J1174" s="14" t="s">
        <v>1538</v>
      </c>
      <c r="K1174" s="15" t="n">
        <v>16.52</v>
      </c>
      <c r="L1174" s="0" t="n">
        <v>5</v>
      </c>
      <c r="M1174" s="16" t="n">
        <v>0.2</v>
      </c>
      <c r="N1174" s="17" t="n">
        <v>5.5755</v>
      </c>
      <c r="O1174" s="0" t="str">
        <f aca="false">TEXT(B1174,"YYYY-MM")</f>
        <v>2015-04</v>
      </c>
      <c r="P1174" s="18" t="n">
        <f aca="false">IFERROR(N1174/K1174,0)</f>
        <v>0.3375</v>
      </c>
      <c r="Q1174" s="0" t="str">
        <f aca="false">IF(M1174=0,"No Discount",IF(M1174&lt;0.2,"Low (1-19%)",IF(M1174&lt;0.4,"Medium (20-39%)","High (40%+)")))</f>
        <v>Medium (20-39%)</v>
      </c>
      <c r="R1174" s="0" t="str">
        <f aca="false">INDEX('Lookup Tables'!$B$2:$B$5,MATCH(F1174,'Lookup Tables'!$A$2:$A$5,0))</f>
        <v>Manager D</v>
      </c>
    </row>
    <row r="1175" customFormat="false" ht="15" hidden="false" customHeight="false" outlineLevel="0" collapsed="false">
      <c r="A1175" s="0" t="s">
        <v>1539</v>
      </c>
      <c r="B1175" s="13" t="n">
        <v>42665</v>
      </c>
      <c r="C1175" s="13" t="n">
        <v>42669</v>
      </c>
      <c r="D1175" s="14" t="s">
        <v>69</v>
      </c>
      <c r="E1175" s="14" t="s">
        <v>53</v>
      </c>
      <c r="F1175" s="14" t="s">
        <v>98</v>
      </c>
      <c r="G1175" s="14" t="s">
        <v>146</v>
      </c>
      <c r="H1175" s="14" t="s">
        <v>65</v>
      </c>
      <c r="I1175" s="14" t="s">
        <v>83</v>
      </c>
      <c r="J1175" s="14" t="s">
        <v>1106</v>
      </c>
      <c r="K1175" s="15" t="n">
        <v>5.176</v>
      </c>
      <c r="L1175" s="0" t="n">
        <v>4</v>
      </c>
      <c r="M1175" s="16" t="n">
        <v>0.8</v>
      </c>
      <c r="N1175" s="17" t="n">
        <v>-7.764</v>
      </c>
      <c r="O1175" s="0" t="str">
        <f aca="false">TEXT(B1175,"YYYY-MM")</f>
        <v>2016-10</v>
      </c>
      <c r="P1175" s="18" t="n">
        <f aca="false">IFERROR(N1175/K1175,0)</f>
        <v>-1.5</v>
      </c>
      <c r="Q1175" s="0" t="str">
        <f aca="false">IF(M1175=0,"No Discount",IF(M1175&lt;0.2,"Low (1-19%)",IF(M1175&lt;0.4,"Medium (20-39%)","High (40%+)")))</f>
        <v>High (40%+)</v>
      </c>
      <c r="R1175" s="0" t="str">
        <f aca="false">INDEX('Lookup Tables'!$B$2:$B$5,MATCH(F1175,'Lookup Tables'!$A$2:$A$5,0))</f>
        <v>Manager A</v>
      </c>
    </row>
    <row r="1176" customFormat="false" ht="15" hidden="false" customHeight="false" outlineLevel="0" collapsed="false">
      <c r="A1176" s="0" t="s">
        <v>1540</v>
      </c>
      <c r="B1176" s="13" t="n">
        <v>42604</v>
      </c>
      <c r="C1176" s="13" t="n">
        <v>42607</v>
      </c>
      <c r="D1176" s="14" t="s">
        <v>137</v>
      </c>
      <c r="E1176" s="14" t="s">
        <v>62</v>
      </c>
      <c r="F1176" s="14" t="s">
        <v>117</v>
      </c>
      <c r="G1176" s="14" t="s">
        <v>170</v>
      </c>
      <c r="H1176" s="14" t="s">
        <v>65</v>
      </c>
      <c r="I1176" s="14" t="s">
        <v>83</v>
      </c>
      <c r="J1176" s="14" t="s">
        <v>1541</v>
      </c>
      <c r="K1176" s="15" t="n">
        <v>50.112</v>
      </c>
      <c r="L1176" s="0" t="n">
        <v>6</v>
      </c>
      <c r="M1176" s="16" t="n">
        <v>0.2</v>
      </c>
      <c r="N1176" s="17" t="n">
        <v>16.2864</v>
      </c>
      <c r="O1176" s="0" t="str">
        <f aca="false">TEXT(B1176,"YYYY-MM")</f>
        <v>2016-08</v>
      </c>
      <c r="P1176" s="18" t="n">
        <f aca="false">IFERROR(N1176/K1176,0)</f>
        <v>0.325</v>
      </c>
      <c r="Q1176" s="0" t="str">
        <f aca="false">IF(M1176=0,"No Discount",IF(M1176&lt;0.2,"Low (1-19%)",IF(M1176&lt;0.4,"Medium (20-39%)","High (40%+)")))</f>
        <v>Medium (20-39%)</v>
      </c>
      <c r="R1176" s="0" t="str">
        <f aca="false">INDEX('Lookup Tables'!$B$2:$B$5,MATCH(F1176,'Lookup Tables'!$A$2:$A$5,0))</f>
        <v>Manager B</v>
      </c>
    </row>
    <row r="1177" customFormat="false" ht="15" hidden="false" customHeight="false" outlineLevel="0" collapsed="false">
      <c r="A1177" s="0" t="s">
        <v>1542</v>
      </c>
      <c r="B1177" s="13" t="n">
        <v>42976</v>
      </c>
      <c r="C1177" s="13" t="n">
        <v>42981</v>
      </c>
      <c r="D1177" s="14" t="s">
        <v>69</v>
      </c>
      <c r="E1177" s="14" t="s">
        <v>97</v>
      </c>
      <c r="F1177" s="14" t="s">
        <v>117</v>
      </c>
      <c r="G1177" s="14" t="s">
        <v>1222</v>
      </c>
      <c r="H1177" s="14" t="s">
        <v>65</v>
      </c>
      <c r="I1177" s="14" t="s">
        <v>303</v>
      </c>
      <c r="J1177" s="14" t="s">
        <v>1167</v>
      </c>
      <c r="K1177" s="15" t="n">
        <v>27.93</v>
      </c>
      <c r="L1177" s="0" t="n">
        <v>3</v>
      </c>
      <c r="M1177" s="16" t="n">
        <v>0</v>
      </c>
      <c r="N1177" s="17" t="n">
        <v>8.0997</v>
      </c>
      <c r="O1177" s="0" t="str">
        <f aca="false">TEXT(B1177,"YYYY-MM")</f>
        <v>2017-08</v>
      </c>
      <c r="P1177" s="18" t="n">
        <f aca="false">IFERROR(N1177/K1177,0)</f>
        <v>0.29</v>
      </c>
      <c r="Q1177" s="0" t="str">
        <f aca="false">IF(M1177=0,"No Discount",IF(M1177&lt;0.2,"Low (1-19%)",IF(M1177&lt;0.4,"Medium (20-39%)","High (40%+)")))</f>
        <v>No Discount</v>
      </c>
      <c r="R1177" s="0" t="str">
        <f aca="false">INDEX('Lookup Tables'!$B$2:$B$5,MATCH(F1177,'Lookup Tables'!$A$2:$A$5,0))</f>
        <v>Manager B</v>
      </c>
    </row>
    <row r="1178" customFormat="false" ht="15" hidden="false" customHeight="false" outlineLevel="0" collapsed="false">
      <c r="A1178" s="0" t="s">
        <v>1543</v>
      </c>
      <c r="B1178" s="13" t="n">
        <v>42365</v>
      </c>
      <c r="C1178" s="13" t="n">
        <v>42368</v>
      </c>
      <c r="D1178" s="14" t="s">
        <v>52</v>
      </c>
      <c r="E1178" s="14" t="s">
        <v>97</v>
      </c>
      <c r="F1178" s="14" t="s">
        <v>63</v>
      </c>
      <c r="G1178" s="14" t="s">
        <v>64</v>
      </c>
      <c r="H1178" s="14" t="s">
        <v>65</v>
      </c>
      <c r="I1178" s="14" t="s">
        <v>66</v>
      </c>
      <c r="J1178" s="14" t="s">
        <v>1544</v>
      </c>
      <c r="K1178" s="15" t="n">
        <v>11.56</v>
      </c>
      <c r="L1178" s="0" t="n">
        <v>4</v>
      </c>
      <c r="M1178" s="16" t="n">
        <v>0</v>
      </c>
      <c r="N1178" s="17" t="n">
        <v>5.4332</v>
      </c>
      <c r="O1178" s="0" t="str">
        <f aca="false">TEXT(B1178,"YYYY-MM")</f>
        <v>2015-12</v>
      </c>
      <c r="P1178" s="18" t="n">
        <f aca="false">IFERROR(N1178/K1178,0)</f>
        <v>0.47</v>
      </c>
      <c r="Q1178" s="0" t="str">
        <f aca="false">IF(M1178=0,"No Discount",IF(M1178&lt;0.2,"Low (1-19%)",IF(M1178&lt;0.4,"Medium (20-39%)","High (40%+)")))</f>
        <v>No Discount</v>
      </c>
      <c r="R1178" s="0" t="str">
        <f aca="false">INDEX('Lookup Tables'!$B$2:$B$5,MATCH(F1178,'Lookup Tables'!$A$2:$A$5,0))</f>
        <v>Manager D</v>
      </c>
    </row>
    <row r="1179" customFormat="false" ht="15" hidden="false" customHeight="false" outlineLevel="0" collapsed="false">
      <c r="A1179" s="0" t="s">
        <v>1545</v>
      </c>
      <c r="B1179" s="13" t="n">
        <v>43070</v>
      </c>
      <c r="C1179" s="13" t="n">
        <v>43074</v>
      </c>
      <c r="D1179" s="14" t="s">
        <v>69</v>
      </c>
      <c r="E1179" s="14" t="s">
        <v>53</v>
      </c>
      <c r="F1179" s="14" t="s">
        <v>117</v>
      </c>
      <c r="G1179" s="14" t="s">
        <v>1243</v>
      </c>
      <c r="H1179" s="14" t="s">
        <v>56</v>
      </c>
      <c r="I1179" s="14" t="s">
        <v>59</v>
      </c>
      <c r="J1179" s="14" t="s">
        <v>1546</v>
      </c>
      <c r="K1179" s="15" t="n">
        <v>172.5</v>
      </c>
      <c r="L1179" s="0" t="n">
        <v>2</v>
      </c>
      <c r="M1179" s="16" t="n">
        <v>0</v>
      </c>
      <c r="N1179" s="17" t="n">
        <v>51.75</v>
      </c>
      <c r="O1179" s="0" t="str">
        <f aca="false">TEXT(B1179,"YYYY-MM")</f>
        <v>2017-12</v>
      </c>
      <c r="P1179" s="18" t="n">
        <f aca="false">IFERROR(N1179/K1179,0)</f>
        <v>0.3</v>
      </c>
      <c r="Q1179" s="0" t="str">
        <f aca="false">IF(M1179=0,"No Discount",IF(M1179&lt;0.2,"Low (1-19%)",IF(M1179&lt;0.4,"Medium (20-39%)","High (40%+)")))</f>
        <v>No Discount</v>
      </c>
      <c r="R1179" s="0" t="str">
        <f aca="false">INDEX('Lookup Tables'!$B$2:$B$5,MATCH(F1179,'Lookup Tables'!$A$2:$A$5,0))</f>
        <v>Manager B</v>
      </c>
    </row>
    <row r="1180" customFormat="false" ht="15" hidden="false" customHeight="false" outlineLevel="0" collapsed="false">
      <c r="A1180" s="0" t="s">
        <v>1545</v>
      </c>
      <c r="B1180" s="13" t="n">
        <v>43070</v>
      </c>
      <c r="C1180" s="13" t="n">
        <v>43074</v>
      </c>
      <c r="D1180" s="14" t="s">
        <v>69</v>
      </c>
      <c r="E1180" s="14" t="s">
        <v>53</v>
      </c>
      <c r="F1180" s="14" t="s">
        <v>117</v>
      </c>
      <c r="G1180" s="14" t="s">
        <v>1243</v>
      </c>
      <c r="H1180" s="14" t="s">
        <v>80</v>
      </c>
      <c r="I1180" s="14" t="s">
        <v>81</v>
      </c>
      <c r="J1180" s="14" t="s">
        <v>351</v>
      </c>
      <c r="K1180" s="15" t="n">
        <v>179.97</v>
      </c>
      <c r="L1180" s="0" t="n">
        <v>3</v>
      </c>
      <c r="M1180" s="16" t="n">
        <v>0</v>
      </c>
      <c r="N1180" s="17" t="n">
        <v>44.9925</v>
      </c>
      <c r="O1180" s="0" t="str">
        <f aca="false">TEXT(B1180,"YYYY-MM")</f>
        <v>2017-12</v>
      </c>
      <c r="P1180" s="18" t="n">
        <f aca="false">IFERROR(N1180/K1180,0)</f>
        <v>0.25</v>
      </c>
      <c r="Q1180" s="0" t="str">
        <f aca="false">IF(M1180=0,"No Discount",IF(M1180&lt;0.2,"Low (1-19%)",IF(M1180&lt;0.4,"Medium (20-39%)","High (40%+)")))</f>
        <v>No Discount</v>
      </c>
      <c r="R1180" s="0" t="str">
        <f aca="false">INDEX('Lookup Tables'!$B$2:$B$5,MATCH(F1180,'Lookup Tables'!$A$2:$A$5,0))</f>
        <v>Manager B</v>
      </c>
    </row>
    <row r="1181" customFormat="false" ht="15" hidden="false" customHeight="false" outlineLevel="0" collapsed="false">
      <c r="A1181" s="0" t="s">
        <v>1547</v>
      </c>
      <c r="B1181" s="13" t="n">
        <v>42849</v>
      </c>
      <c r="C1181" s="13" t="n">
        <v>42852</v>
      </c>
      <c r="D1181" s="14" t="s">
        <v>52</v>
      </c>
      <c r="E1181" s="14" t="s">
        <v>97</v>
      </c>
      <c r="F1181" s="14" t="s">
        <v>98</v>
      </c>
      <c r="G1181" s="14" t="s">
        <v>99</v>
      </c>
      <c r="H1181" s="14" t="s">
        <v>80</v>
      </c>
      <c r="I1181" s="14" t="s">
        <v>123</v>
      </c>
      <c r="J1181" s="14" t="s">
        <v>1097</v>
      </c>
      <c r="K1181" s="15" t="n">
        <v>258.696</v>
      </c>
      <c r="L1181" s="0" t="n">
        <v>3</v>
      </c>
      <c r="M1181" s="16" t="n">
        <v>0.2</v>
      </c>
      <c r="N1181" s="17" t="n">
        <v>64.674</v>
      </c>
      <c r="O1181" s="0" t="str">
        <f aca="false">TEXT(B1181,"YYYY-MM")</f>
        <v>2017-04</v>
      </c>
      <c r="P1181" s="18" t="n">
        <f aca="false">IFERROR(N1181/K1181,0)</f>
        <v>0.25</v>
      </c>
      <c r="Q1181" s="0" t="str">
        <f aca="false">IF(M1181=0,"No Discount",IF(M1181&lt;0.2,"Low (1-19%)",IF(M1181&lt;0.4,"Medium (20-39%)","High (40%+)")))</f>
        <v>Medium (20-39%)</v>
      </c>
      <c r="R1181" s="0" t="str">
        <f aca="false">INDEX('Lookup Tables'!$B$2:$B$5,MATCH(F1181,'Lookup Tables'!$A$2:$A$5,0))</f>
        <v>Manager A</v>
      </c>
    </row>
    <row r="1182" customFormat="false" ht="15" hidden="false" customHeight="false" outlineLevel="0" collapsed="false">
      <c r="A1182" s="0" t="s">
        <v>1548</v>
      </c>
      <c r="B1182" s="13" t="n">
        <v>42176</v>
      </c>
      <c r="C1182" s="13" t="n">
        <v>42180</v>
      </c>
      <c r="D1182" s="14" t="s">
        <v>69</v>
      </c>
      <c r="E1182" s="14" t="s">
        <v>53</v>
      </c>
      <c r="F1182" s="14" t="s">
        <v>117</v>
      </c>
      <c r="G1182" s="14" t="s">
        <v>391</v>
      </c>
      <c r="H1182" s="14" t="s">
        <v>80</v>
      </c>
      <c r="I1182" s="14" t="s">
        <v>81</v>
      </c>
      <c r="J1182" s="14" t="s">
        <v>1549</v>
      </c>
      <c r="K1182" s="15" t="n">
        <v>1322.93</v>
      </c>
      <c r="L1182" s="0" t="n">
        <v>7</v>
      </c>
      <c r="M1182" s="16" t="n">
        <v>0</v>
      </c>
      <c r="N1182" s="17" t="n">
        <v>357.1911</v>
      </c>
      <c r="O1182" s="0" t="str">
        <f aca="false">TEXT(B1182,"YYYY-MM")</f>
        <v>2015-06</v>
      </c>
      <c r="P1182" s="18" t="n">
        <f aca="false">IFERROR(N1182/K1182,0)</f>
        <v>0.27</v>
      </c>
      <c r="Q1182" s="0" t="str">
        <f aca="false">IF(M1182=0,"No Discount",IF(M1182&lt;0.2,"Low (1-19%)",IF(M1182&lt;0.4,"Medium (20-39%)","High (40%+)")))</f>
        <v>No Discount</v>
      </c>
      <c r="R1182" s="0" t="str">
        <f aca="false">INDEX('Lookup Tables'!$B$2:$B$5,MATCH(F1182,'Lookup Tables'!$A$2:$A$5,0))</f>
        <v>Manager B</v>
      </c>
    </row>
    <row r="1183" customFormat="false" ht="15" hidden="false" customHeight="false" outlineLevel="0" collapsed="false">
      <c r="A1183" s="0" t="s">
        <v>1548</v>
      </c>
      <c r="B1183" s="13" t="n">
        <v>42176</v>
      </c>
      <c r="C1183" s="13" t="n">
        <v>42180</v>
      </c>
      <c r="D1183" s="14" t="s">
        <v>69</v>
      </c>
      <c r="E1183" s="14" t="s">
        <v>53</v>
      </c>
      <c r="F1183" s="14" t="s">
        <v>117</v>
      </c>
      <c r="G1183" s="14" t="s">
        <v>391</v>
      </c>
      <c r="H1183" s="14" t="s">
        <v>65</v>
      </c>
      <c r="I1183" s="14" t="s">
        <v>78</v>
      </c>
      <c r="J1183" s="14" t="s">
        <v>1550</v>
      </c>
      <c r="K1183" s="15" t="n">
        <v>3.76</v>
      </c>
      <c r="L1183" s="0" t="n">
        <v>2</v>
      </c>
      <c r="M1183" s="16" t="n">
        <v>0</v>
      </c>
      <c r="N1183" s="17" t="n">
        <v>1.0904</v>
      </c>
      <c r="O1183" s="0" t="str">
        <f aca="false">TEXT(B1183,"YYYY-MM")</f>
        <v>2015-06</v>
      </c>
      <c r="P1183" s="18" t="n">
        <f aca="false">IFERROR(N1183/K1183,0)</f>
        <v>0.29</v>
      </c>
      <c r="Q1183" s="0" t="str">
        <f aca="false">IF(M1183=0,"No Discount",IF(M1183&lt;0.2,"Low (1-19%)",IF(M1183&lt;0.4,"Medium (20-39%)","High (40%+)")))</f>
        <v>No Discount</v>
      </c>
      <c r="R1183" s="0" t="str">
        <f aca="false">INDEX('Lookup Tables'!$B$2:$B$5,MATCH(F1183,'Lookup Tables'!$A$2:$A$5,0))</f>
        <v>Manager B</v>
      </c>
    </row>
    <row r="1184" customFormat="false" ht="15" hidden="false" customHeight="false" outlineLevel="0" collapsed="false">
      <c r="A1184" s="0" t="s">
        <v>1551</v>
      </c>
      <c r="B1184" s="13" t="n">
        <v>43114</v>
      </c>
      <c r="C1184" s="13" t="n">
        <v>43115</v>
      </c>
      <c r="D1184" s="14" t="s">
        <v>137</v>
      </c>
      <c r="E1184" s="14" t="s">
        <v>53</v>
      </c>
      <c r="F1184" s="14" t="s">
        <v>54</v>
      </c>
      <c r="G1184" s="14" t="s">
        <v>90</v>
      </c>
      <c r="H1184" s="14" t="s">
        <v>65</v>
      </c>
      <c r="I1184" s="14" t="s">
        <v>129</v>
      </c>
      <c r="J1184" s="14" t="s">
        <v>273</v>
      </c>
      <c r="K1184" s="15" t="n">
        <v>21.744</v>
      </c>
      <c r="L1184" s="0" t="n">
        <v>1</v>
      </c>
      <c r="M1184" s="16" t="n">
        <v>0.2</v>
      </c>
      <c r="N1184" s="17" t="n">
        <v>7.3386</v>
      </c>
      <c r="O1184" s="0" t="str">
        <f aca="false">TEXT(B1184,"YYYY-MM")</f>
        <v>2018-01</v>
      </c>
      <c r="P1184" s="18" t="n">
        <f aca="false">IFERROR(N1184/K1184,0)</f>
        <v>0.3375</v>
      </c>
      <c r="Q1184" s="0" t="str">
        <f aca="false">IF(M1184=0,"No Discount",IF(M1184&lt;0.2,"Low (1-19%)",IF(M1184&lt;0.4,"Medium (20-39%)","High (40%+)")))</f>
        <v>Medium (20-39%)</v>
      </c>
      <c r="R1184" s="0" t="str">
        <f aca="false">INDEX('Lookup Tables'!$B$2:$B$5,MATCH(F1184,'Lookup Tables'!$A$2:$A$5,0))</f>
        <v>Manager C</v>
      </c>
    </row>
    <row r="1185" customFormat="false" ht="15" hidden="false" customHeight="false" outlineLevel="0" collapsed="false">
      <c r="A1185" s="0" t="s">
        <v>1551</v>
      </c>
      <c r="B1185" s="13" t="n">
        <v>43114</v>
      </c>
      <c r="C1185" s="13" t="n">
        <v>43115</v>
      </c>
      <c r="D1185" s="14" t="s">
        <v>137</v>
      </c>
      <c r="E1185" s="14" t="s">
        <v>53</v>
      </c>
      <c r="F1185" s="14" t="s">
        <v>54</v>
      </c>
      <c r="G1185" s="14" t="s">
        <v>90</v>
      </c>
      <c r="H1185" s="14" t="s">
        <v>80</v>
      </c>
      <c r="I1185" s="14" t="s">
        <v>81</v>
      </c>
      <c r="J1185" s="14" t="s">
        <v>1552</v>
      </c>
      <c r="K1185" s="15" t="n">
        <v>7.92</v>
      </c>
      <c r="L1185" s="0" t="n">
        <v>5</v>
      </c>
      <c r="M1185" s="16" t="n">
        <v>0.2</v>
      </c>
      <c r="N1185" s="17" t="n">
        <v>0.693</v>
      </c>
      <c r="O1185" s="0" t="str">
        <f aca="false">TEXT(B1185,"YYYY-MM")</f>
        <v>2018-01</v>
      </c>
      <c r="P1185" s="18" t="n">
        <f aca="false">IFERROR(N1185/K1185,0)</f>
        <v>0.0875</v>
      </c>
      <c r="Q1185" s="0" t="str">
        <f aca="false">IF(M1185=0,"No Discount",IF(M1185&lt;0.2,"Low (1-19%)",IF(M1185&lt;0.4,"Medium (20-39%)","High (40%+)")))</f>
        <v>Medium (20-39%)</v>
      </c>
      <c r="R1185" s="0" t="str">
        <f aca="false">INDEX('Lookup Tables'!$B$2:$B$5,MATCH(F1185,'Lookup Tables'!$A$2:$A$5,0))</f>
        <v>Manager C</v>
      </c>
    </row>
    <row r="1186" customFormat="false" ht="15" hidden="false" customHeight="false" outlineLevel="0" collapsed="false">
      <c r="A1186" s="0" t="s">
        <v>1553</v>
      </c>
      <c r="B1186" s="13" t="n">
        <v>42332</v>
      </c>
      <c r="C1186" s="13" t="n">
        <v>42338</v>
      </c>
      <c r="D1186" s="14" t="s">
        <v>69</v>
      </c>
      <c r="E1186" s="14" t="s">
        <v>62</v>
      </c>
      <c r="F1186" s="14" t="s">
        <v>63</v>
      </c>
      <c r="G1186" s="14" t="s">
        <v>94</v>
      </c>
      <c r="H1186" s="14" t="s">
        <v>65</v>
      </c>
      <c r="I1186" s="14" t="s">
        <v>83</v>
      </c>
      <c r="J1186" s="14" t="s">
        <v>1554</v>
      </c>
      <c r="K1186" s="15" t="n">
        <v>12.096</v>
      </c>
      <c r="L1186" s="0" t="n">
        <v>7</v>
      </c>
      <c r="M1186" s="16" t="n">
        <v>0.2</v>
      </c>
      <c r="N1186" s="17" t="n">
        <v>4.2336</v>
      </c>
      <c r="O1186" s="0" t="str">
        <f aca="false">TEXT(B1186,"YYYY-MM")</f>
        <v>2015-11</v>
      </c>
      <c r="P1186" s="18" t="n">
        <f aca="false">IFERROR(N1186/K1186,0)</f>
        <v>0.35</v>
      </c>
      <c r="Q1186" s="0" t="str">
        <f aca="false">IF(M1186=0,"No Discount",IF(M1186&lt;0.2,"Low (1-19%)",IF(M1186&lt;0.4,"Medium (20-39%)","High (40%+)")))</f>
        <v>Medium (20-39%)</v>
      </c>
      <c r="R1186" s="0" t="str">
        <f aca="false">INDEX('Lookup Tables'!$B$2:$B$5,MATCH(F1186,'Lookup Tables'!$A$2:$A$5,0))</f>
        <v>Manager D</v>
      </c>
    </row>
    <row r="1187" customFormat="false" ht="15" hidden="false" customHeight="false" outlineLevel="0" collapsed="false">
      <c r="A1187" s="0" t="s">
        <v>1553</v>
      </c>
      <c r="B1187" s="13" t="n">
        <v>42332</v>
      </c>
      <c r="C1187" s="13" t="n">
        <v>42338</v>
      </c>
      <c r="D1187" s="14" t="s">
        <v>69</v>
      </c>
      <c r="E1187" s="14" t="s">
        <v>62</v>
      </c>
      <c r="F1187" s="14" t="s">
        <v>63</v>
      </c>
      <c r="G1187" s="14" t="s">
        <v>94</v>
      </c>
      <c r="H1187" s="14" t="s">
        <v>65</v>
      </c>
      <c r="I1187" s="14" t="s">
        <v>73</v>
      </c>
      <c r="J1187" s="14" t="s">
        <v>1555</v>
      </c>
      <c r="K1187" s="15" t="n">
        <v>485.88</v>
      </c>
      <c r="L1187" s="0" t="n">
        <v>6</v>
      </c>
      <c r="M1187" s="16" t="n">
        <v>0</v>
      </c>
      <c r="N1187" s="17" t="n">
        <v>9.7176</v>
      </c>
      <c r="O1187" s="0" t="str">
        <f aca="false">TEXT(B1187,"YYYY-MM")</f>
        <v>2015-11</v>
      </c>
      <c r="P1187" s="18" t="n">
        <f aca="false">IFERROR(N1187/K1187,0)</f>
        <v>0.02</v>
      </c>
      <c r="Q1187" s="0" t="str">
        <f aca="false">IF(M1187=0,"No Discount",IF(M1187&lt;0.2,"Low (1-19%)",IF(M1187&lt;0.4,"Medium (20-39%)","High (40%+)")))</f>
        <v>No Discount</v>
      </c>
      <c r="R1187" s="0" t="str">
        <f aca="false">INDEX('Lookup Tables'!$B$2:$B$5,MATCH(F1187,'Lookup Tables'!$A$2:$A$5,0))</f>
        <v>Manager D</v>
      </c>
    </row>
    <row r="1188" customFormat="false" ht="15" hidden="false" customHeight="false" outlineLevel="0" collapsed="false">
      <c r="A1188" s="0" t="s">
        <v>1553</v>
      </c>
      <c r="B1188" s="13" t="n">
        <v>42332</v>
      </c>
      <c r="C1188" s="13" t="n">
        <v>42338</v>
      </c>
      <c r="D1188" s="14" t="s">
        <v>69</v>
      </c>
      <c r="E1188" s="14" t="s">
        <v>62</v>
      </c>
      <c r="F1188" s="14" t="s">
        <v>63</v>
      </c>
      <c r="G1188" s="14" t="s">
        <v>94</v>
      </c>
      <c r="H1188" s="14" t="s">
        <v>65</v>
      </c>
      <c r="I1188" s="14" t="s">
        <v>91</v>
      </c>
      <c r="J1188" s="14" t="s">
        <v>1032</v>
      </c>
      <c r="K1188" s="15" t="n">
        <v>25.92</v>
      </c>
      <c r="L1188" s="0" t="n">
        <v>4</v>
      </c>
      <c r="M1188" s="16" t="n">
        <v>0</v>
      </c>
      <c r="N1188" s="17" t="n">
        <v>12.4416</v>
      </c>
      <c r="O1188" s="0" t="str">
        <f aca="false">TEXT(B1188,"YYYY-MM")</f>
        <v>2015-11</v>
      </c>
      <c r="P1188" s="18" t="n">
        <f aca="false">IFERROR(N1188/K1188,0)</f>
        <v>0.48</v>
      </c>
      <c r="Q1188" s="0" t="str">
        <f aca="false">IF(M1188=0,"No Discount",IF(M1188&lt;0.2,"Low (1-19%)",IF(M1188&lt;0.4,"Medium (20-39%)","High (40%+)")))</f>
        <v>No Discount</v>
      </c>
      <c r="R1188" s="0" t="str">
        <f aca="false">INDEX('Lookup Tables'!$B$2:$B$5,MATCH(F1188,'Lookup Tables'!$A$2:$A$5,0))</f>
        <v>Manager D</v>
      </c>
    </row>
    <row r="1189" customFormat="false" ht="15" hidden="false" customHeight="false" outlineLevel="0" collapsed="false">
      <c r="A1189" s="0" t="s">
        <v>1553</v>
      </c>
      <c r="B1189" s="13" t="n">
        <v>42332</v>
      </c>
      <c r="C1189" s="13" t="n">
        <v>42338</v>
      </c>
      <c r="D1189" s="14" t="s">
        <v>69</v>
      </c>
      <c r="E1189" s="14" t="s">
        <v>62</v>
      </c>
      <c r="F1189" s="14" t="s">
        <v>63</v>
      </c>
      <c r="G1189" s="14" t="s">
        <v>94</v>
      </c>
      <c r="H1189" s="14" t="s">
        <v>65</v>
      </c>
      <c r="I1189" s="14" t="s">
        <v>73</v>
      </c>
      <c r="J1189" s="14" t="s">
        <v>1052</v>
      </c>
      <c r="K1189" s="15" t="n">
        <v>197.58</v>
      </c>
      <c r="L1189" s="0" t="n">
        <v>2</v>
      </c>
      <c r="M1189" s="16" t="n">
        <v>0</v>
      </c>
      <c r="N1189" s="17" t="n">
        <v>53.3466</v>
      </c>
      <c r="O1189" s="0" t="str">
        <f aca="false">TEXT(B1189,"YYYY-MM")</f>
        <v>2015-11</v>
      </c>
      <c r="P1189" s="18" t="n">
        <f aca="false">IFERROR(N1189/K1189,0)</f>
        <v>0.27</v>
      </c>
      <c r="Q1189" s="0" t="str">
        <f aca="false">IF(M1189=0,"No Discount",IF(M1189&lt;0.2,"Low (1-19%)",IF(M1189&lt;0.4,"Medium (20-39%)","High (40%+)")))</f>
        <v>No Discount</v>
      </c>
      <c r="R1189" s="0" t="str">
        <f aca="false">INDEX('Lookup Tables'!$B$2:$B$5,MATCH(F1189,'Lookup Tables'!$A$2:$A$5,0))</f>
        <v>Manager D</v>
      </c>
    </row>
    <row r="1190" customFormat="false" ht="15" hidden="false" customHeight="false" outlineLevel="0" collapsed="false">
      <c r="A1190" s="0" t="s">
        <v>1556</v>
      </c>
      <c r="B1190" s="13" t="n">
        <v>43157</v>
      </c>
      <c r="C1190" s="13" t="n">
        <v>43159</v>
      </c>
      <c r="D1190" s="14" t="s">
        <v>52</v>
      </c>
      <c r="E1190" s="14" t="s">
        <v>97</v>
      </c>
      <c r="F1190" s="14" t="s">
        <v>63</v>
      </c>
      <c r="G1190" s="14" t="s">
        <v>64</v>
      </c>
      <c r="H1190" s="14" t="s">
        <v>65</v>
      </c>
      <c r="I1190" s="14" t="s">
        <v>85</v>
      </c>
      <c r="J1190" s="14" t="s">
        <v>999</v>
      </c>
      <c r="K1190" s="15" t="n">
        <v>81.92</v>
      </c>
      <c r="L1190" s="0" t="n">
        <v>4</v>
      </c>
      <c r="M1190" s="16" t="n">
        <v>0</v>
      </c>
      <c r="N1190" s="17" t="n">
        <v>22.1184</v>
      </c>
      <c r="O1190" s="0" t="str">
        <f aca="false">TEXT(B1190,"YYYY-MM")</f>
        <v>2018-02</v>
      </c>
      <c r="P1190" s="18" t="n">
        <f aca="false">IFERROR(N1190/K1190,0)</f>
        <v>0.27</v>
      </c>
      <c r="Q1190" s="0" t="str">
        <f aca="false">IF(M1190=0,"No Discount",IF(M1190&lt;0.2,"Low (1-19%)",IF(M1190&lt;0.4,"Medium (20-39%)","High (40%+)")))</f>
        <v>No Discount</v>
      </c>
      <c r="R1190" s="0" t="str">
        <f aca="false">INDEX('Lookup Tables'!$B$2:$B$5,MATCH(F1190,'Lookup Tables'!$A$2:$A$5,0))</f>
        <v>Manager D</v>
      </c>
    </row>
    <row r="1191" customFormat="false" ht="15" hidden="false" customHeight="false" outlineLevel="0" collapsed="false">
      <c r="A1191" s="0" t="s">
        <v>1556</v>
      </c>
      <c r="B1191" s="13" t="n">
        <v>43157</v>
      </c>
      <c r="C1191" s="13" t="n">
        <v>43159</v>
      </c>
      <c r="D1191" s="14" t="s">
        <v>52</v>
      </c>
      <c r="E1191" s="14" t="s">
        <v>97</v>
      </c>
      <c r="F1191" s="14" t="s">
        <v>63</v>
      </c>
      <c r="G1191" s="14" t="s">
        <v>64</v>
      </c>
      <c r="H1191" s="14" t="s">
        <v>80</v>
      </c>
      <c r="I1191" s="14" t="s">
        <v>81</v>
      </c>
      <c r="J1191" s="14" t="s">
        <v>1557</v>
      </c>
      <c r="K1191" s="15" t="n">
        <v>889.536</v>
      </c>
      <c r="L1191" s="0" t="n">
        <v>8</v>
      </c>
      <c r="M1191" s="16" t="n">
        <v>0.2</v>
      </c>
      <c r="N1191" s="17" t="n">
        <v>66.7152</v>
      </c>
      <c r="O1191" s="0" t="str">
        <f aca="false">TEXT(B1191,"YYYY-MM")</f>
        <v>2018-02</v>
      </c>
      <c r="P1191" s="18" t="n">
        <f aca="false">IFERROR(N1191/K1191,0)</f>
        <v>0.075</v>
      </c>
      <c r="Q1191" s="0" t="str">
        <f aca="false">IF(M1191=0,"No Discount",IF(M1191&lt;0.2,"Low (1-19%)",IF(M1191&lt;0.4,"Medium (20-39%)","High (40%+)")))</f>
        <v>Medium (20-39%)</v>
      </c>
      <c r="R1191" s="0" t="str">
        <f aca="false">INDEX('Lookup Tables'!$B$2:$B$5,MATCH(F1191,'Lookup Tables'!$A$2:$A$5,0))</f>
        <v>Manager D</v>
      </c>
    </row>
    <row r="1192" customFormat="false" ht="15" hidden="false" customHeight="false" outlineLevel="0" collapsed="false">
      <c r="A1192" s="0" t="s">
        <v>1556</v>
      </c>
      <c r="B1192" s="13" t="n">
        <v>43157</v>
      </c>
      <c r="C1192" s="13" t="n">
        <v>43159</v>
      </c>
      <c r="D1192" s="14" t="s">
        <v>52</v>
      </c>
      <c r="E1192" s="14" t="s">
        <v>97</v>
      </c>
      <c r="F1192" s="14" t="s">
        <v>63</v>
      </c>
      <c r="G1192" s="14" t="s">
        <v>64</v>
      </c>
      <c r="H1192" s="14" t="s">
        <v>56</v>
      </c>
      <c r="I1192" s="14" t="s">
        <v>59</v>
      </c>
      <c r="J1192" s="14" t="s">
        <v>1558</v>
      </c>
      <c r="K1192" s="15" t="n">
        <v>892.224</v>
      </c>
      <c r="L1192" s="0" t="n">
        <v>3</v>
      </c>
      <c r="M1192" s="16" t="n">
        <v>0.2</v>
      </c>
      <c r="N1192" s="17" t="n">
        <v>89.2224</v>
      </c>
      <c r="O1192" s="0" t="str">
        <f aca="false">TEXT(B1192,"YYYY-MM")</f>
        <v>2018-02</v>
      </c>
      <c r="P1192" s="18" t="n">
        <f aca="false">IFERROR(N1192/K1192,0)</f>
        <v>0.1</v>
      </c>
      <c r="Q1192" s="0" t="str">
        <f aca="false">IF(M1192=0,"No Discount",IF(M1192&lt;0.2,"Low (1-19%)",IF(M1192&lt;0.4,"Medium (20-39%)","High (40%+)")))</f>
        <v>Medium (20-39%)</v>
      </c>
      <c r="R1192" s="0" t="str">
        <f aca="false">INDEX('Lookup Tables'!$B$2:$B$5,MATCH(F1192,'Lookup Tables'!$A$2:$A$5,0))</f>
        <v>Manager D</v>
      </c>
    </row>
    <row r="1193" customFormat="false" ht="15" hidden="false" customHeight="false" outlineLevel="0" collapsed="false">
      <c r="A1193" s="0" t="s">
        <v>1556</v>
      </c>
      <c r="B1193" s="13" t="n">
        <v>43157</v>
      </c>
      <c r="C1193" s="13" t="n">
        <v>43159</v>
      </c>
      <c r="D1193" s="14" t="s">
        <v>52</v>
      </c>
      <c r="E1193" s="14" t="s">
        <v>97</v>
      </c>
      <c r="F1193" s="14" t="s">
        <v>63</v>
      </c>
      <c r="G1193" s="14" t="s">
        <v>64</v>
      </c>
      <c r="H1193" s="14" t="s">
        <v>65</v>
      </c>
      <c r="I1193" s="14" t="s">
        <v>91</v>
      </c>
      <c r="J1193" s="14" t="s">
        <v>670</v>
      </c>
      <c r="K1193" s="15" t="n">
        <v>223.92</v>
      </c>
      <c r="L1193" s="0" t="n">
        <v>4</v>
      </c>
      <c r="M1193" s="16" t="n">
        <v>0</v>
      </c>
      <c r="N1193" s="17" t="n">
        <v>109.7208</v>
      </c>
      <c r="O1193" s="0" t="str">
        <f aca="false">TEXT(B1193,"YYYY-MM")</f>
        <v>2018-02</v>
      </c>
      <c r="P1193" s="18" t="n">
        <f aca="false">IFERROR(N1193/K1193,0)</f>
        <v>0.49</v>
      </c>
      <c r="Q1193" s="0" t="str">
        <f aca="false">IF(M1193=0,"No Discount",IF(M1193&lt;0.2,"Low (1-19%)",IF(M1193&lt;0.4,"Medium (20-39%)","High (40%+)")))</f>
        <v>No Discount</v>
      </c>
      <c r="R1193" s="0" t="str">
        <f aca="false">INDEX('Lookup Tables'!$B$2:$B$5,MATCH(F1193,'Lookup Tables'!$A$2:$A$5,0))</f>
        <v>Manager D</v>
      </c>
    </row>
    <row r="1194" customFormat="false" ht="15" hidden="false" customHeight="false" outlineLevel="0" collapsed="false">
      <c r="A1194" s="0" t="s">
        <v>1556</v>
      </c>
      <c r="B1194" s="13" t="n">
        <v>43157</v>
      </c>
      <c r="C1194" s="13" t="n">
        <v>43159</v>
      </c>
      <c r="D1194" s="14" t="s">
        <v>52</v>
      </c>
      <c r="E1194" s="14" t="s">
        <v>97</v>
      </c>
      <c r="F1194" s="14" t="s">
        <v>63</v>
      </c>
      <c r="G1194" s="14" t="s">
        <v>64</v>
      </c>
      <c r="H1194" s="14" t="s">
        <v>65</v>
      </c>
      <c r="I1194" s="14" t="s">
        <v>91</v>
      </c>
      <c r="J1194" s="14" t="s">
        <v>1559</v>
      </c>
      <c r="K1194" s="15" t="n">
        <v>23.12</v>
      </c>
      <c r="L1194" s="0" t="n">
        <v>4</v>
      </c>
      <c r="M1194" s="16" t="n">
        <v>0</v>
      </c>
      <c r="N1194" s="17" t="n">
        <v>11.3288</v>
      </c>
      <c r="O1194" s="0" t="str">
        <f aca="false">TEXT(B1194,"YYYY-MM")</f>
        <v>2018-02</v>
      </c>
      <c r="P1194" s="18" t="n">
        <f aca="false">IFERROR(N1194/K1194,0)</f>
        <v>0.49</v>
      </c>
      <c r="Q1194" s="0" t="str">
        <f aca="false">IF(M1194=0,"No Discount",IF(M1194&lt;0.2,"Low (1-19%)",IF(M1194&lt;0.4,"Medium (20-39%)","High (40%+)")))</f>
        <v>No Discount</v>
      </c>
      <c r="R1194" s="0" t="str">
        <f aca="false">INDEX('Lookup Tables'!$B$2:$B$5,MATCH(F1194,'Lookup Tables'!$A$2:$A$5,0))</f>
        <v>Manager D</v>
      </c>
    </row>
    <row r="1195" customFormat="false" ht="15" hidden="false" customHeight="false" outlineLevel="0" collapsed="false">
      <c r="A1195" s="0" t="s">
        <v>1560</v>
      </c>
      <c r="B1195" s="13" t="n">
        <v>42628</v>
      </c>
      <c r="C1195" s="13" t="n">
        <v>42628</v>
      </c>
      <c r="D1195" s="14" t="s">
        <v>606</v>
      </c>
      <c r="E1195" s="14" t="s">
        <v>62</v>
      </c>
      <c r="F1195" s="14" t="s">
        <v>54</v>
      </c>
      <c r="G1195" s="14" t="s">
        <v>70</v>
      </c>
      <c r="H1195" s="14" t="s">
        <v>65</v>
      </c>
      <c r="I1195" s="14" t="s">
        <v>91</v>
      </c>
      <c r="J1195" s="14" t="s">
        <v>545</v>
      </c>
      <c r="K1195" s="15" t="n">
        <v>15.552</v>
      </c>
      <c r="L1195" s="0" t="n">
        <v>3</v>
      </c>
      <c r="M1195" s="16" t="n">
        <v>0.2</v>
      </c>
      <c r="N1195" s="17" t="n">
        <v>5.4432</v>
      </c>
      <c r="O1195" s="0" t="str">
        <f aca="false">TEXT(B1195,"YYYY-MM")</f>
        <v>2016-09</v>
      </c>
      <c r="P1195" s="18" t="n">
        <f aca="false">IFERROR(N1195/K1195,0)</f>
        <v>0.35</v>
      </c>
      <c r="Q1195" s="0" t="str">
        <f aca="false">IF(M1195=0,"No Discount",IF(M1195&lt;0.2,"Low (1-19%)",IF(M1195&lt;0.4,"Medium (20-39%)","High (40%+)")))</f>
        <v>Medium (20-39%)</v>
      </c>
      <c r="R1195" s="0" t="str">
        <f aca="false">INDEX('Lookup Tables'!$B$2:$B$5,MATCH(F1195,'Lookup Tables'!$A$2:$A$5,0))</f>
        <v>Manager C</v>
      </c>
    </row>
    <row r="1196" customFormat="false" ht="15" hidden="false" customHeight="false" outlineLevel="0" collapsed="false">
      <c r="A1196" s="0" t="s">
        <v>1560</v>
      </c>
      <c r="B1196" s="13" t="n">
        <v>42628</v>
      </c>
      <c r="C1196" s="13" t="n">
        <v>42628</v>
      </c>
      <c r="D1196" s="14" t="s">
        <v>606</v>
      </c>
      <c r="E1196" s="14" t="s">
        <v>62</v>
      </c>
      <c r="F1196" s="14" t="s">
        <v>54</v>
      </c>
      <c r="G1196" s="14" t="s">
        <v>70</v>
      </c>
      <c r="H1196" s="14" t="s">
        <v>56</v>
      </c>
      <c r="I1196" s="14" t="s">
        <v>76</v>
      </c>
      <c r="J1196" s="14" t="s">
        <v>1561</v>
      </c>
      <c r="K1196" s="15" t="n">
        <v>15.712</v>
      </c>
      <c r="L1196" s="0" t="n">
        <v>4</v>
      </c>
      <c r="M1196" s="16" t="n">
        <v>0.2</v>
      </c>
      <c r="N1196" s="17" t="n">
        <v>2.5532</v>
      </c>
      <c r="O1196" s="0" t="str">
        <f aca="false">TEXT(B1196,"YYYY-MM")</f>
        <v>2016-09</v>
      </c>
      <c r="P1196" s="18" t="n">
        <f aca="false">IFERROR(N1196/K1196,0)</f>
        <v>0.1625</v>
      </c>
      <c r="Q1196" s="0" t="str">
        <f aca="false">IF(M1196=0,"No Discount",IF(M1196&lt;0.2,"Low (1-19%)",IF(M1196&lt;0.4,"Medium (20-39%)","High (40%+)")))</f>
        <v>Medium (20-39%)</v>
      </c>
      <c r="R1196" s="0" t="str">
        <f aca="false">INDEX('Lookup Tables'!$B$2:$B$5,MATCH(F1196,'Lookup Tables'!$A$2:$A$5,0))</f>
        <v>Manager C</v>
      </c>
    </row>
    <row r="1197" customFormat="false" ht="15" hidden="false" customHeight="false" outlineLevel="0" collapsed="false">
      <c r="A1197" s="0" t="s">
        <v>1560</v>
      </c>
      <c r="B1197" s="13" t="n">
        <v>42628</v>
      </c>
      <c r="C1197" s="13" t="n">
        <v>42628</v>
      </c>
      <c r="D1197" s="14" t="s">
        <v>606</v>
      </c>
      <c r="E1197" s="14" t="s">
        <v>62</v>
      </c>
      <c r="F1197" s="14" t="s">
        <v>54</v>
      </c>
      <c r="G1197" s="14" t="s">
        <v>70</v>
      </c>
      <c r="H1197" s="14" t="s">
        <v>65</v>
      </c>
      <c r="I1197" s="14" t="s">
        <v>73</v>
      </c>
      <c r="J1197" s="14" t="s">
        <v>757</v>
      </c>
      <c r="K1197" s="15" t="n">
        <v>24.672</v>
      </c>
      <c r="L1197" s="0" t="n">
        <v>2</v>
      </c>
      <c r="M1197" s="16" t="n">
        <v>0.2</v>
      </c>
      <c r="N1197" s="17" t="n">
        <v>2.1588</v>
      </c>
      <c r="O1197" s="0" t="str">
        <f aca="false">TEXT(B1197,"YYYY-MM")</f>
        <v>2016-09</v>
      </c>
      <c r="P1197" s="18" t="n">
        <f aca="false">IFERROR(N1197/K1197,0)</f>
        <v>0.0875</v>
      </c>
      <c r="Q1197" s="0" t="str">
        <f aca="false">IF(M1197=0,"No Discount",IF(M1197&lt;0.2,"Low (1-19%)",IF(M1197&lt;0.4,"Medium (20-39%)","High (40%+)")))</f>
        <v>Medium (20-39%)</v>
      </c>
      <c r="R1197" s="0" t="str">
        <f aca="false">INDEX('Lookup Tables'!$B$2:$B$5,MATCH(F1197,'Lookup Tables'!$A$2:$A$5,0))</f>
        <v>Manager C</v>
      </c>
    </row>
    <row r="1198" customFormat="false" ht="15" hidden="false" customHeight="false" outlineLevel="0" collapsed="false">
      <c r="A1198" s="0" t="s">
        <v>1560</v>
      </c>
      <c r="B1198" s="13" t="n">
        <v>42628</v>
      </c>
      <c r="C1198" s="13" t="n">
        <v>42628</v>
      </c>
      <c r="D1198" s="14" t="s">
        <v>606</v>
      </c>
      <c r="E1198" s="14" t="s">
        <v>62</v>
      </c>
      <c r="F1198" s="14" t="s">
        <v>54</v>
      </c>
      <c r="G1198" s="14" t="s">
        <v>70</v>
      </c>
      <c r="H1198" s="14" t="s">
        <v>56</v>
      </c>
      <c r="I1198" s="14" t="s">
        <v>76</v>
      </c>
      <c r="J1198" s="14" t="s">
        <v>1028</v>
      </c>
      <c r="K1198" s="15" t="n">
        <v>55.968</v>
      </c>
      <c r="L1198" s="0" t="n">
        <v>1</v>
      </c>
      <c r="M1198" s="16" t="n">
        <v>0.2</v>
      </c>
      <c r="N1198" s="17" t="n">
        <v>-2.0988</v>
      </c>
      <c r="O1198" s="0" t="str">
        <f aca="false">TEXT(B1198,"YYYY-MM")</f>
        <v>2016-09</v>
      </c>
      <c r="P1198" s="18" t="n">
        <f aca="false">IFERROR(N1198/K1198,0)</f>
        <v>-0.0375</v>
      </c>
      <c r="Q1198" s="0" t="str">
        <f aca="false">IF(M1198=0,"No Discount",IF(M1198&lt;0.2,"Low (1-19%)",IF(M1198&lt;0.4,"Medium (20-39%)","High (40%+)")))</f>
        <v>Medium (20-39%)</v>
      </c>
      <c r="R1198" s="0" t="str">
        <f aca="false">INDEX('Lookup Tables'!$B$2:$B$5,MATCH(F1198,'Lookup Tables'!$A$2:$A$5,0))</f>
        <v>Manager C</v>
      </c>
    </row>
    <row r="1199" customFormat="false" ht="15" hidden="false" customHeight="false" outlineLevel="0" collapsed="false">
      <c r="A1199" s="0" t="s">
        <v>1562</v>
      </c>
      <c r="B1199" s="13" t="n">
        <v>42833</v>
      </c>
      <c r="C1199" s="13" t="n">
        <v>42837</v>
      </c>
      <c r="D1199" s="14" t="s">
        <v>69</v>
      </c>
      <c r="E1199" s="14" t="s">
        <v>53</v>
      </c>
      <c r="F1199" s="14" t="s">
        <v>98</v>
      </c>
      <c r="G1199" s="14" t="s">
        <v>99</v>
      </c>
      <c r="H1199" s="14" t="s">
        <v>80</v>
      </c>
      <c r="I1199" s="14" t="s">
        <v>123</v>
      </c>
      <c r="J1199" s="14" t="s">
        <v>1563</v>
      </c>
      <c r="K1199" s="15" t="n">
        <v>431.928</v>
      </c>
      <c r="L1199" s="0" t="n">
        <v>9</v>
      </c>
      <c r="M1199" s="16" t="n">
        <v>0.2</v>
      </c>
      <c r="N1199" s="17" t="n">
        <v>64.7892</v>
      </c>
      <c r="O1199" s="0" t="str">
        <f aca="false">TEXT(B1199,"YYYY-MM")</f>
        <v>2017-04</v>
      </c>
      <c r="P1199" s="18" t="n">
        <f aca="false">IFERROR(N1199/K1199,0)</f>
        <v>0.15</v>
      </c>
      <c r="Q1199" s="0" t="str">
        <f aca="false">IF(M1199=0,"No Discount",IF(M1199&lt;0.2,"Low (1-19%)",IF(M1199&lt;0.4,"Medium (20-39%)","High (40%+)")))</f>
        <v>Medium (20-39%)</v>
      </c>
      <c r="R1199" s="0" t="str">
        <f aca="false">INDEX('Lookup Tables'!$B$2:$B$5,MATCH(F1199,'Lookup Tables'!$A$2:$A$5,0))</f>
        <v>Manager A</v>
      </c>
    </row>
    <row r="1200" customFormat="false" ht="15" hidden="false" customHeight="false" outlineLevel="0" collapsed="false">
      <c r="A1200" s="0" t="s">
        <v>1562</v>
      </c>
      <c r="B1200" s="13" t="n">
        <v>42833</v>
      </c>
      <c r="C1200" s="13" t="n">
        <v>42837</v>
      </c>
      <c r="D1200" s="14" t="s">
        <v>69</v>
      </c>
      <c r="E1200" s="14" t="s">
        <v>53</v>
      </c>
      <c r="F1200" s="14" t="s">
        <v>98</v>
      </c>
      <c r="G1200" s="14" t="s">
        <v>99</v>
      </c>
      <c r="H1200" s="14" t="s">
        <v>56</v>
      </c>
      <c r="I1200" s="14" t="s">
        <v>59</v>
      </c>
      <c r="J1200" s="14" t="s">
        <v>1564</v>
      </c>
      <c r="K1200" s="15" t="n">
        <v>95.984</v>
      </c>
      <c r="L1200" s="0" t="n">
        <v>4</v>
      </c>
      <c r="M1200" s="16" t="n">
        <v>0.3</v>
      </c>
      <c r="N1200" s="17" t="n">
        <v>-4.1136</v>
      </c>
      <c r="O1200" s="0" t="str">
        <f aca="false">TEXT(B1200,"YYYY-MM")</f>
        <v>2017-04</v>
      </c>
      <c r="P1200" s="18" t="n">
        <f aca="false">IFERROR(N1200/K1200,0)</f>
        <v>-0.0428571428571429</v>
      </c>
      <c r="Q1200" s="0" t="str">
        <f aca="false">IF(M1200=0,"No Discount",IF(M1200&lt;0.2,"Low (1-19%)",IF(M1200&lt;0.4,"Medium (20-39%)","High (40%+)")))</f>
        <v>Medium (20-39%)</v>
      </c>
      <c r="R1200" s="0" t="str">
        <f aca="false">INDEX('Lookup Tables'!$B$2:$B$5,MATCH(F1200,'Lookup Tables'!$A$2:$A$5,0))</f>
        <v>Manager A</v>
      </c>
    </row>
    <row r="1201" customFormat="false" ht="15" hidden="false" customHeight="false" outlineLevel="0" collapsed="false">
      <c r="A1201" s="0" t="s">
        <v>1562</v>
      </c>
      <c r="B1201" s="13" t="n">
        <v>42833</v>
      </c>
      <c r="C1201" s="13" t="n">
        <v>42837</v>
      </c>
      <c r="D1201" s="14" t="s">
        <v>69</v>
      </c>
      <c r="E1201" s="14" t="s">
        <v>53</v>
      </c>
      <c r="F1201" s="14" t="s">
        <v>98</v>
      </c>
      <c r="G1201" s="14" t="s">
        <v>99</v>
      </c>
      <c r="H1201" s="14" t="s">
        <v>65</v>
      </c>
      <c r="I1201" s="14" t="s">
        <v>83</v>
      </c>
      <c r="J1201" s="14" t="s">
        <v>589</v>
      </c>
      <c r="K1201" s="15" t="n">
        <v>1088.792</v>
      </c>
      <c r="L1201" s="0" t="n">
        <v>4</v>
      </c>
      <c r="M1201" s="16" t="n">
        <v>0.8</v>
      </c>
      <c r="N1201" s="17" t="n">
        <v>-1850.9464</v>
      </c>
      <c r="O1201" s="0" t="str">
        <f aca="false">TEXT(B1201,"YYYY-MM")</f>
        <v>2017-04</v>
      </c>
      <c r="P1201" s="18" t="n">
        <f aca="false">IFERROR(N1201/K1201,0)</f>
        <v>-1.7</v>
      </c>
      <c r="Q1201" s="0" t="str">
        <f aca="false">IF(M1201=0,"No Discount",IF(M1201&lt;0.2,"Low (1-19%)",IF(M1201&lt;0.4,"Medium (20-39%)","High (40%+)")))</f>
        <v>High (40%+)</v>
      </c>
      <c r="R1201" s="0" t="str">
        <f aca="false">INDEX('Lookup Tables'!$B$2:$B$5,MATCH(F1201,'Lookup Tables'!$A$2:$A$5,0))</f>
        <v>Manager A</v>
      </c>
    </row>
    <row r="1202" customFormat="false" ht="15" hidden="false" customHeight="false" outlineLevel="0" collapsed="false">
      <c r="A1202" s="0" t="s">
        <v>1565</v>
      </c>
      <c r="B1202" s="13" t="n">
        <v>42934</v>
      </c>
      <c r="C1202" s="13" t="n">
        <v>42940</v>
      </c>
      <c r="D1202" s="14" t="s">
        <v>69</v>
      </c>
      <c r="E1202" s="14" t="s">
        <v>62</v>
      </c>
      <c r="F1202" s="14" t="s">
        <v>63</v>
      </c>
      <c r="G1202" s="14" t="s">
        <v>252</v>
      </c>
      <c r="H1202" s="14" t="s">
        <v>56</v>
      </c>
      <c r="I1202" s="14" t="s">
        <v>59</v>
      </c>
      <c r="J1202" s="14" t="s">
        <v>1112</v>
      </c>
      <c r="K1202" s="15" t="n">
        <v>544.008</v>
      </c>
      <c r="L1202" s="0" t="n">
        <v>3</v>
      </c>
      <c r="M1202" s="16" t="n">
        <v>0.2</v>
      </c>
      <c r="N1202" s="17" t="n">
        <v>40.8006</v>
      </c>
      <c r="O1202" s="0" t="str">
        <f aca="false">TEXT(B1202,"YYYY-MM")</f>
        <v>2017-07</v>
      </c>
      <c r="P1202" s="18" t="n">
        <f aca="false">IFERROR(N1202/K1202,0)</f>
        <v>0.075</v>
      </c>
      <c r="Q1202" s="0" t="str">
        <f aca="false">IF(M1202=0,"No Discount",IF(M1202&lt;0.2,"Low (1-19%)",IF(M1202&lt;0.4,"Medium (20-39%)","High (40%+)")))</f>
        <v>Medium (20-39%)</v>
      </c>
      <c r="R1202" s="0" t="str">
        <f aca="false">INDEX('Lookup Tables'!$B$2:$B$5,MATCH(F1202,'Lookup Tables'!$A$2:$A$5,0))</f>
        <v>Manager D</v>
      </c>
    </row>
    <row r="1203" customFormat="false" ht="15" hidden="false" customHeight="false" outlineLevel="0" collapsed="false">
      <c r="A1203" s="0" t="s">
        <v>1565</v>
      </c>
      <c r="B1203" s="13" t="n">
        <v>42934</v>
      </c>
      <c r="C1203" s="13" t="n">
        <v>42940</v>
      </c>
      <c r="D1203" s="14" t="s">
        <v>69</v>
      </c>
      <c r="E1203" s="14" t="s">
        <v>62</v>
      </c>
      <c r="F1203" s="14" t="s">
        <v>63</v>
      </c>
      <c r="G1203" s="14" t="s">
        <v>252</v>
      </c>
      <c r="H1203" s="14" t="s">
        <v>65</v>
      </c>
      <c r="I1203" s="14" t="s">
        <v>83</v>
      </c>
      <c r="J1203" s="14" t="s">
        <v>498</v>
      </c>
      <c r="K1203" s="15" t="n">
        <v>1.872</v>
      </c>
      <c r="L1203" s="0" t="n">
        <v>3</v>
      </c>
      <c r="M1203" s="16" t="n">
        <v>0.7</v>
      </c>
      <c r="N1203" s="17" t="n">
        <v>-1.4352</v>
      </c>
      <c r="O1203" s="0" t="str">
        <f aca="false">TEXT(B1203,"YYYY-MM")</f>
        <v>2017-07</v>
      </c>
      <c r="P1203" s="18" t="n">
        <f aca="false">IFERROR(N1203/K1203,0)</f>
        <v>-0.766666666666667</v>
      </c>
      <c r="Q1203" s="0" t="str">
        <f aca="false">IF(M1203=0,"No Discount",IF(M1203&lt;0.2,"Low (1-19%)",IF(M1203&lt;0.4,"Medium (20-39%)","High (40%+)")))</f>
        <v>High (40%+)</v>
      </c>
      <c r="R1203" s="0" t="str">
        <f aca="false">INDEX('Lookup Tables'!$B$2:$B$5,MATCH(F1203,'Lookup Tables'!$A$2:$A$5,0))</f>
        <v>Manager D</v>
      </c>
    </row>
    <row r="1204" customFormat="false" ht="15" hidden="false" customHeight="false" outlineLevel="0" collapsed="false">
      <c r="A1204" s="0" t="s">
        <v>1565</v>
      </c>
      <c r="B1204" s="13" t="n">
        <v>42934</v>
      </c>
      <c r="C1204" s="13" t="n">
        <v>42940</v>
      </c>
      <c r="D1204" s="14" t="s">
        <v>69</v>
      </c>
      <c r="E1204" s="14" t="s">
        <v>62</v>
      </c>
      <c r="F1204" s="14" t="s">
        <v>63</v>
      </c>
      <c r="G1204" s="14" t="s">
        <v>252</v>
      </c>
      <c r="H1204" s="14" t="s">
        <v>56</v>
      </c>
      <c r="I1204" s="14" t="s">
        <v>59</v>
      </c>
      <c r="J1204" s="14" t="s">
        <v>736</v>
      </c>
      <c r="K1204" s="15" t="n">
        <v>854.352</v>
      </c>
      <c r="L1204" s="0" t="n">
        <v>3</v>
      </c>
      <c r="M1204" s="16" t="n">
        <v>0.2</v>
      </c>
      <c r="N1204" s="17" t="n">
        <v>10.6794</v>
      </c>
      <c r="O1204" s="0" t="str">
        <f aca="false">TEXT(B1204,"YYYY-MM")</f>
        <v>2017-07</v>
      </c>
      <c r="P1204" s="18" t="n">
        <f aca="false">IFERROR(N1204/K1204,0)</f>
        <v>0.0125</v>
      </c>
      <c r="Q1204" s="0" t="str">
        <f aca="false">IF(M1204=0,"No Discount",IF(M1204&lt;0.2,"Low (1-19%)",IF(M1204&lt;0.4,"Medium (20-39%)","High (40%+)")))</f>
        <v>Medium (20-39%)</v>
      </c>
      <c r="R1204" s="0" t="str">
        <f aca="false">INDEX('Lookup Tables'!$B$2:$B$5,MATCH(F1204,'Lookup Tables'!$A$2:$A$5,0))</f>
        <v>Manager D</v>
      </c>
    </row>
    <row r="1205" customFormat="false" ht="15" hidden="false" customHeight="false" outlineLevel="0" collapsed="false">
      <c r="A1205" s="0" t="s">
        <v>1565</v>
      </c>
      <c r="B1205" s="13" t="n">
        <v>42934</v>
      </c>
      <c r="C1205" s="13" t="n">
        <v>42940</v>
      </c>
      <c r="D1205" s="14" t="s">
        <v>69</v>
      </c>
      <c r="E1205" s="14" t="s">
        <v>62</v>
      </c>
      <c r="F1205" s="14" t="s">
        <v>63</v>
      </c>
      <c r="G1205" s="14" t="s">
        <v>252</v>
      </c>
      <c r="H1205" s="14" t="s">
        <v>65</v>
      </c>
      <c r="I1205" s="14" t="s">
        <v>73</v>
      </c>
      <c r="J1205" s="14" t="s">
        <v>1566</v>
      </c>
      <c r="K1205" s="15" t="n">
        <v>593.568</v>
      </c>
      <c r="L1205" s="0" t="n">
        <v>2</v>
      </c>
      <c r="M1205" s="16" t="n">
        <v>0.2</v>
      </c>
      <c r="N1205" s="17" t="n">
        <v>0</v>
      </c>
      <c r="O1205" s="0" t="str">
        <f aca="false">TEXT(B1205,"YYYY-MM")</f>
        <v>2017-07</v>
      </c>
      <c r="P1205" s="18" t="n">
        <f aca="false">IFERROR(N1205/K1205,0)</f>
        <v>0</v>
      </c>
      <c r="Q1205" s="0" t="str">
        <f aca="false">IF(M1205=0,"No Discount",IF(M1205&lt;0.2,"Low (1-19%)",IF(M1205&lt;0.4,"Medium (20-39%)","High (40%+)")))</f>
        <v>Medium (20-39%)</v>
      </c>
      <c r="R1205" s="0" t="str">
        <f aca="false">INDEX('Lookup Tables'!$B$2:$B$5,MATCH(F1205,'Lookup Tables'!$A$2:$A$5,0))</f>
        <v>Manager D</v>
      </c>
    </row>
    <row r="1206" customFormat="false" ht="15" hidden="false" customHeight="false" outlineLevel="0" collapsed="false">
      <c r="A1206" s="0" t="s">
        <v>1565</v>
      </c>
      <c r="B1206" s="13" t="n">
        <v>42934</v>
      </c>
      <c r="C1206" s="13" t="n">
        <v>42940</v>
      </c>
      <c r="D1206" s="14" t="s">
        <v>69</v>
      </c>
      <c r="E1206" s="14" t="s">
        <v>62</v>
      </c>
      <c r="F1206" s="14" t="s">
        <v>63</v>
      </c>
      <c r="G1206" s="14" t="s">
        <v>252</v>
      </c>
      <c r="H1206" s="14" t="s">
        <v>65</v>
      </c>
      <c r="I1206" s="14" t="s">
        <v>73</v>
      </c>
      <c r="J1206" s="14" t="s">
        <v>765</v>
      </c>
      <c r="K1206" s="15" t="n">
        <v>338.04</v>
      </c>
      <c r="L1206" s="0" t="n">
        <v>3</v>
      </c>
      <c r="M1206" s="16" t="n">
        <v>0.2</v>
      </c>
      <c r="N1206" s="17" t="n">
        <v>-33.804</v>
      </c>
      <c r="O1206" s="0" t="str">
        <f aca="false">TEXT(B1206,"YYYY-MM")</f>
        <v>2017-07</v>
      </c>
      <c r="P1206" s="18" t="n">
        <f aca="false">IFERROR(N1206/K1206,0)</f>
        <v>-0.1</v>
      </c>
      <c r="Q1206" s="0" t="str">
        <f aca="false">IF(M1206=0,"No Discount",IF(M1206&lt;0.2,"Low (1-19%)",IF(M1206&lt;0.4,"Medium (20-39%)","High (40%+)")))</f>
        <v>Medium (20-39%)</v>
      </c>
      <c r="R1206" s="0" t="str">
        <f aca="false">INDEX('Lookup Tables'!$B$2:$B$5,MATCH(F1206,'Lookup Tables'!$A$2:$A$5,0))</f>
        <v>Manager D</v>
      </c>
    </row>
    <row r="1207" customFormat="false" ht="15" hidden="false" customHeight="false" outlineLevel="0" collapsed="false">
      <c r="A1207" s="0" t="s">
        <v>1567</v>
      </c>
      <c r="B1207" s="13" t="n">
        <v>43313</v>
      </c>
      <c r="C1207" s="13" t="n">
        <v>43316</v>
      </c>
      <c r="D1207" s="14" t="s">
        <v>137</v>
      </c>
      <c r="E1207" s="14" t="s">
        <v>53</v>
      </c>
      <c r="F1207" s="14" t="s">
        <v>54</v>
      </c>
      <c r="G1207" s="14" t="s">
        <v>90</v>
      </c>
      <c r="H1207" s="14" t="s">
        <v>80</v>
      </c>
      <c r="I1207" s="14" t="s">
        <v>81</v>
      </c>
      <c r="J1207" s="14" t="s">
        <v>1250</v>
      </c>
      <c r="K1207" s="15" t="n">
        <v>271.96</v>
      </c>
      <c r="L1207" s="0" t="n">
        <v>5</v>
      </c>
      <c r="M1207" s="16" t="n">
        <v>0.2</v>
      </c>
      <c r="N1207" s="17" t="n">
        <v>16.9975</v>
      </c>
      <c r="O1207" s="0" t="str">
        <f aca="false">TEXT(B1207,"YYYY-MM")</f>
        <v>2018-08</v>
      </c>
      <c r="P1207" s="18" t="n">
        <f aca="false">IFERROR(N1207/K1207,0)</f>
        <v>0.0625</v>
      </c>
      <c r="Q1207" s="0" t="str">
        <f aca="false">IF(M1207=0,"No Discount",IF(M1207&lt;0.2,"Low (1-19%)",IF(M1207&lt;0.4,"Medium (20-39%)","High (40%+)")))</f>
        <v>Medium (20-39%)</v>
      </c>
      <c r="R1207" s="0" t="str">
        <f aca="false">INDEX('Lookup Tables'!$B$2:$B$5,MATCH(F1207,'Lookup Tables'!$A$2:$A$5,0))</f>
        <v>Manager C</v>
      </c>
    </row>
    <row r="1208" customFormat="false" ht="15" hidden="false" customHeight="false" outlineLevel="0" collapsed="false">
      <c r="A1208" s="0" t="s">
        <v>1568</v>
      </c>
      <c r="B1208" s="13" t="n">
        <v>42930</v>
      </c>
      <c r="C1208" s="13" t="n">
        <v>42934</v>
      </c>
      <c r="D1208" s="14" t="s">
        <v>52</v>
      </c>
      <c r="E1208" s="14" t="s">
        <v>62</v>
      </c>
      <c r="F1208" s="14" t="s">
        <v>117</v>
      </c>
      <c r="G1208" s="14" t="s">
        <v>170</v>
      </c>
      <c r="H1208" s="14" t="s">
        <v>65</v>
      </c>
      <c r="I1208" s="14" t="s">
        <v>73</v>
      </c>
      <c r="J1208" s="14" t="s">
        <v>1063</v>
      </c>
      <c r="K1208" s="15" t="n">
        <v>11.21</v>
      </c>
      <c r="L1208" s="0" t="n">
        <v>1</v>
      </c>
      <c r="M1208" s="16" t="n">
        <v>0</v>
      </c>
      <c r="N1208" s="17" t="n">
        <v>3.363</v>
      </c>
      <c r="O1208" s="0" t="str">
        <f aca="false">TEXT(B1208,"YYYY-MM")</f>
        <v>2017-07</v>
      </c>
      <c r="P1208" s="18" t="n">
        <f aca="false">IFERROR(N1208/K1208,0)</f>
        <v>0.3</v>
      </c>
      <c r="Q1208" s="0" t="str">
        <f aca="false">IF(M1208=0,"No Discount",IF(M1208&lt;0.2,"Low (1-19%)",IF(M1208&lt;0.4,"Medium (20-39%)","High (40%+)")))</f>
        <v>No Discount</v>
      </c>
      <c r="R1208" s="0" t="str">
        <f aca="false">INDEX('Lookup Tables'!$B$2:$B$5,MATCH(F1208,'Lookup Tables'!$A$2:$A$5,0))</f>
        <v>Manager B</v>
      </c>
    </row>
    <row r="1209" customFormat="false" ht="15" hidden="false" customHeight="false" outlineLevel="0" collapsed="false">
      <c r="A1209" s="0" t="s">
        <v>1568</v>
      </c>
      <c r="B1209" s="13" t="n">
        <v>42930</v>
      </c>
      <c r="C1209" s="13" t="n">
        <v>42934</v>
      </c>
      <c r="D1209" s="14" t="s">
        <v>52</v>
      </c>
      <c r="E1209" s="14" t="s">
        <v>62</v>
      </c>
      <c r="F1209" s="14" t="s">
        <v>117</v>
      </c>
      <c r="G1209" s="14" t="s">
        <v>170</v>
      </c>
      <c r="H1209" s="14" t="s">
        <v>65</v>
      </c>
      <c r="I1209" s="14" t="s">
        <v>83</v>
      </c>
      <c r="J1209" s="14" t="s">
        <v>588</v>
      </c>
      <c r="K1209" s="15" t="n">
        <v>9.144</v>
      </c>
      <c r="L1209" s="0" t="n">
        <v>3</v>
      </c>
      <c r="M1209" s="16" t="n">
        <v>0.2</v>
      </c>
      <c r="N1209" s="17" t="n">
        <v>3.2004</v>
      </c>
      <c r="O1209" s="0" t="str">
        <f aca="false">TEXT(B1209,"YYYY-MM")</f>
        <v>2017-07</v>
      </c>
      <c r="P1209" s="18" t="n">
        <f aca="false">IFERROR(N1209/K1209,0)</f>
        <v>0.35</v>
      </c>
      <c r="Q1209" s="0" t="str">
        <f aca="false">IF(M1209=0,"No Discount",IF(M1209&lt;0.2,"Low (1-19%)",IF(M1209&lt;0.4,"Medium (20-39%)","High (40%+)")))</f>
        <v>Medium (20-39%)</v>
      </c>
      <c r="R1209" s="0" t="str">
        <f aca="false">INDEX('Lookup Tables'!$B$2:$B$5,MATCH(F1209,'Lookup Tables'!$A$2:$A$5,0))</f>
        <v>Manager B</v>
      </c>
    </row>
    <row r="1210" customFormat="false" ht="15" hidden="false" customHeight="false" outlineLevel="0" collapsed="false">
      <c r="A1210" s="0" t="s">
        <v>1568</v>
      </c>
      <c r="B1210" s="13" t="n">
        <v>42930</v>
      </c>
      <c r="C1210" s="13" t="n">
        <v>42934</v>
      </c>
      <c r="D1210" s="14" t="s">
        <v>52</v>
      </c>
      <c r="E1210" s="14" t="s">
        <v>62</v>
      </c>
      <c r="F1210" s="14" t="s">
        <v>117</v>
      </c>
      <c r="G1210" s="14" t="s">
        <v>170</v>
      </c>
      <c r="H1210" s="14" t="s">
        <v>65</v>
      </c>
      <c r="I1210" s="14" t="s">
        <v>171</v>
      </c>
      <c r="J1210" s="14" t="s">
        <v>301</v>
      </c>
      <c r="K1210" s="15" t="n">
        <v>14.07</v>
      </c>
      <c r="L1210" s="0" t="n">
        <v>7</v>
      </c>
      <c r="M1210" s="16" t="n">
        <v>0</v>
      </c>
      <c r="N1210" s="17" t="n">
        <v>6.8943</v>
      </c>
      <c r="O1210" s="0" t="str">
        <f aca="false">TEXT(B1210,"YYYY-MM")</f>
        <v>2017-07</v>
      </c>
      <c r="P1210" s="18" t="n">
        <f aca="false">IFERROR(N1210/K1210,0)</f>
        <v>0.49</v>
      </c>
      <c r="Q1210" s="0" t="str">
        <f aca="false">IF(M1210=0,"No Discount",IF(M1210&lt;0.2,"Low (1-19%)",IF(M1210&lt;0.4,"Medium (20-39%)","High (40%+)")))</f>
        <v>No Discount</v>
      </c>
      <c r="R1210" s="0" t="str">
        <f aca="false">INDEX('Lookup Tables'!$B$2:$B$5,MATCH(F1210,'Lookup Tables'!$A$2:$A$5,0))</f>
        <v>Manager B</v>
      </c>
    </row>
    <row r="1211" customFormat="false" ht="15" hidden="false" customHeight="false" outlineLevel="0" collapsed="false">
      <c r="A1211" s="0" t="s">
        <v>1568</v>
      </c>
      <c r="B1211" s="13" t="n">
        <v>42930</v>
      </c>
      <c r="C1211" s="13" t="n">
        <v>42934</v>
      </c>
      <c r="D1211" s="14" t="s">
        <v>52</v>
      </c>
      <c r="E1211" s="14" t="s">
        <v>62</v>
      </c>
      <c r="F1211" s="14" t="s">
        <v>117</v>
      </c>
      <c r="G1211" s="14" t="s">
        <v>170</v>
      </c>
      <c r="H1211" s="14" t="s">
        <v>65</v>
      </c>
      <c r="I1211" s="14" t="s">
        <v>78</v>
      </c>
      <c r="J1211" s="14" t="s">
        <v>1569</v>
      </c>
      <c r="K1211" s="15" t="n">
        <v>41.86</v>
      </c>
      <c r="L1211" s="0" t="n">
        <v>7</v>
      </c>
      <c r="M1211" s="16" t="n">
        <v>0</v>
      </c>
      <c r="N1211" s="17" t="n">
        <v>10.465</v>
      </c>
      <c r="O1211" s="0" t="str">
        <f aca="false">TEXT(B1211,"YYYY-MM")</f>
        <v>2017-07</v>
      </c>
      <c r="P1211" s="18" t="n">
        <f aca="false">IFERROR(N1211/K1211,0)</f>
        <v>0.25</v>
      </c>
      <c r="Q1211" s="0" t="str">
        <f aca="false">IF(M1211=0,"No Discount",IF(M1211&lt;0.2,"Low (1-19%)",IF(M1211&lt;0.4,"Medium (20-39%)","High (40%+)")))</f>
        <v>No Discount</v>
      </c>
      <c r="R1211" s="0" t="str">
        <f aca="false">INDEX('Lookup Tables'!$B$2:$B$5,MATCH(F1211,'Lookup Tables'!$A$2:$A$5,0))</f>
        <v>Manager B</v>
      </c>
    </row>
    <row r="1212" customFormat="false" ht="15" hidden="false" customHeight="false" outlineLevel="0" collapsed="false">
      <c r="A1212" s="0" t="s">
        <v>1568</v>
      </c>
      <c r="B1212" s="13" t="n">
        <v>42930</v>
      </c>
      <c r="C1212" s="13" t="n">
        <v>42934</v>
      </c>
      <c r="D1212" s="14" t="s">
        <v>52</v>
      </c>
      <c r="E1212" s="14" t="s">
        <v>62</v>
      </c>
      <c r="F1212" s="14" t="s">
        <v>117</v>
      </c>
      <c r="G1212" s="14" t="s">
        <v>170</v>
      </c>
      <c r="H1212" s="14" t="s">
        <v>65</v>
      </c>
      <c r="I1212" s="14" t="s">
        <v>83</v>
      </c>
      <c r="J1212" s="14" t="s">
        <v>1570</v>
      </c>
      <c r="K1212" s="15" t="n">
        <v>8.544</v>
      </c>
      <c r="L1212" s="0" t="n">
        <v>2</v>
      </c>
      <c r="M1212" s="16" t="n">
        <v>0.2</v>
      </c>
      <c r="N1212" s="17" t="n">
        <v>2.8836</v>
      </c>
      <c r="O1212" s="0" t="str">
        <f aca="false">TEXT(B1212,"YYYY-MM")</f>
        <v>2017-07</v>
      </c>
      <c r="P1212" s="18" t="n">
        <f aca="false">IFERROR(N1212/K1212,0)</f>
        <v>0.3375</v>
      </c>
      <c r="Q1212" s="0" t="str">
        <f aca="false">IF(M1212=0,"No Discount",IF(M1212&lt;0.2,"Low (1-19%)",IF(M1212&lt;0.4,"Medium (20-39%)","High (40%+)")))</f>
        <v>Medium (20-39%)</v>
      </c>
      <c r="R1212" s="0" t="str">
        <f aca="false">INDEX('Lookup Tables'!$B$2:$B$5,MATCH(F1212,'Lookup Tables'!$A$2:$A$5,0))</f>
        <v>Manager B</v>
      </c>
    </row>
    <row r="1213" customFormat="false" ht="15" hidden="false" customHeight="false" outlineLevel="0" collapsed="false">
      <c r="A1213" s="0" t="s">
        <v>1568</v>
      </c>
      <c r="B1213" s="13" t="n">
        <v>42930</v>
      </c>
      <c r="C1213" s="13" t="n">
        <v>42934</v>
      </c>
      <c r="D1213" s="14" t="s">
        <v>52</v>
      </c>
      <c r="E1213" s="14" t="s">
        <v>62</v>
      </c>
      <c r="F1213" s="14" t="s">
        <v>117</v>
      </c>
      <c r="G1213" s="14" t="s">
        <v>170</v>
      </c>
      <c r="H1213" s="14" t="s">
        <v>56</v>
      </c>
      <c r="I1213" s="14" t="s">
        <v>57</v>
      </c>
      <c r="J1213" s="14" t="s">
        <v>416</v>
      </c>
      <c r="K1213" s="15" t="n">
        <v>579.136</v>
      </c>
      <c r="L1213" s="0" t="n">
        <v>4</v>
      </c>
      <c r="M1213" s="16" t="n">
        <v>0.2</v>
      </c>
      <c r="N1213" s="17" t="n">
        <v>21.7176</v>
      </c>
      <c r="O1213" s="0" t="str">
        <f aca="false">TEXT(B1213,"YYYY-MM")</f>
        <v>2017-07</v>
      </c>
      <c r="P1213" s="18" t="n">
        <f aca="false">IFERROR(N1213/K1213,0)</f>
        <v>0.0375</v>
      </c>
      <c r="Q1213" s="0" t="str">
        <f aca="false">IF(M1213=0,"No Discount",IF(M1213&lt;0.2,"Low (1-19%)",IF(M1213&lt;0.4,"Medium (20-39%)","High (40%+)")))</f>
        <v>Medium (20-39%)</v>
      </c>
      <c r="R1213" s="0" t="str">
        <f aca="false">INDEX('Lookup Tables'!$B$2:$B$5,MATCH(F1213,'Lookup Tables'!$A$2:$A$5,0))</f>
        <v>Manager B</v>
      </c>
    </row>
    <row r="1214" customFormat="false" ht="15" hidden="false" customHeight="false" outlineLevel="0" collapsed="false">
      <c r="A1214" s="0" t="s">
        <v>1571</v>
      </c>
      <c r="B1214" s="13" t="n">
        <v>43352</v>
      </c>
      <c r="C1214" s="13" t="n">
        <v>43356</v>
      </c>
      <c r="D1214" s="14" t="s">
        <v>69</v>
      </c>
      <c r="E1214" s="14" t="s">
        <v>62</v>
      </c>
      <c r="F1214" s="14" t="s">
        <v>117</v>
      </c>
      <c r="G1214" s="14" t="s">
        <v>118</v>
      </c>
      <c r="H1214" s="14" t="s">
        <v>56</v>
      </c>
      <c r="I1214" s="14" t="s">
        <v>59</v>
      </c>
      <c r="J1214" s="14" t="s">
        <v>432</v>
      </c>
      <c r="K1214" s="15" t="n">
        <v>141.372</v>
      </c>
      <c r="L1214" s="0" t="n">
        <v>2</v>
      </c>
      <c r="M1214" s="16" t="n">
        <v>0.3</v>
      </c>
      <c r="N1214" s="17" t="n">
        <v>-48.4704</v>
      </c>
      <c r="O1214" s="0" t="str">
        <f aca="false">TEXT(B1214,"YYYY-MM")</f>
        <v>2018-09</v>
      </c>
      <c r="P1214" s="18" t="n">
        <f aca="false">IFERROR(N1214/K1214,0)</f>
        <v>-0.342857142857143</v>
      </c>
      <c r="Q1214" s="0" t="str">
        <f aca="false">IF(M1214=0,"No Discount",IF(M1214&lt;0.2,"Low (1-19%)",IF(M1214&lt;0.4,"Medium (20-39%)","High (40%+)")))</f>
        <v>Medium (20-39%)</v>
      </c>
      <c r="R1214" s="0" t="str">
        <f aca="false">INDEX('Lookup Tables'!$B$2:$B$5,MATCH(F1214,'Lookup Tables'!$A$2:$A$5,0))</f>
        <v>Manager B</v>
      </c>
    </row>
    <row r="1215" customFormat="false" ht="15" hidden="false" customHeight="false" outlineLevel="0" collapsed="false">
      <c r="A1215" s="0" t="s">
        <v>1571</v>
      </c>
      <c r="B1215" s="13" t="n">
        <v>43352</v>
      </c>
      <c r="C1215" s="13" t="n">
        <v>43356</v>
      </c>
      <c r="D1215" s="14" t="s">
        <v>69</v>
      </c>
      <c r="E1215" s="14" t="s">
        <v>62</v>
      </c>
      <c r="F1215" s="14" t="s">
        <v>117</v>
      </c>
      <c r="G1215" s="14" t="s">
        <v>118</v>
      </c>
      <c r="H1215" s="14" t="s">
        <v>65</v>
      </c>
      <c r="I1215" s="14" t="s">
        <v>83</v>
      </c>
      <c r="J1215" s="14" t="s">
        <v>1572</v>
      </c>
      <c r="K1215" s="15" t="n">
        <v>3.036</v>
      </c>
      <c r="L1215" s="0" t="n">
        <v>2</v>
      </c>
      <c r="M1215" s="16" t="n">
        <v>0.7</v>
      </c>
      <c r="N1215" s="17" t="n">
        <v>-2.3276</v>
      </c>
      <c r="O1215" s="0" t="str">
        <f aca="false">TEXT(B1215,"YYYY-MM")</f>
        <v>2018-09</v>
      </c>
      <c r="P1215" s="18" t="n">
        <f aca="false">IFERROR(N1215/K1215,0)</f>
        <v>-0.766666666666667</v>
      </c>
      <c r="Q1215" s="0" t="str">
        <f aca="false">IF(M1215=0,"No Discount",IF(M1215&lt;0.2,"Low (1-19%)",IF(M1215&lt;0.4,"Medium (20-39%)","High (40%+)")))</f>
        <v>High (40%+)</v>
      </c>
      <c r="R1215" s="0" t="str">
        <f aca="false">INDEX('Lookup Tables'!$B$2:$B$5,MATCH(F1215,'Lookup Tables'!$A$2:$A$5,0))</f>
        <v>Manager B</v>
      </c>
    </row>
    <row r="1216" customFormat="false" ht="15" hidden="false" customHeight="false" outlineLevel="0" collapsed="false">
      <c r="A1216" s="0" t="s">
        <v>1571</v>
      </c>
      <c r="B1216" s="13" t="n">
        <v>43352</v>
      </c>
      <c r="C1216" s="13" t="n">
        <v>43356</v>
      </c>
      <c r="D1216" s="14" t="s">
        <v>69</v>
      </c>
      <c r="E1216" s="14" t="s">
        <v>62</v>
      </c>
      <c r="F1216" s="14" t="s">
        <v>117</v>
      </c>
      <c r="G1216" s="14" t="s">
        <v>118</v>
      </c>
      <c r="H1216" s="14" t="s">
        <v>65</v>
      </c>
      <c r="I1216" s="14" t="s">
        <v>83</v>
      </c>
      <c r="J1216" s="14" t="s">
        <v>875</v>
      </c>
      <c r="K1216" s="15" t="n">
        <v>4.503</v>
      </c>
      <c r="L1216" s="0" t="n">
        <v>1</v>
      </c>
      <c r="M1216" s="16" t="n">
        <v>0.7</v>
      </c>
      <c r="N1216" s="17" t="n">
        <v>-3.6024</v>
      </c>
      <c r="O1216" s="0" t="str">
        <f aca="false">TEXT(B1216,"YYYY-MM")</f>
        <v>2018-09</v>
      </c>
      <c r="P1216" s="18" t="n">
        <f aca="false">IFERROR(N1216/K1216,0)</f>
        <v>-0.8</v>
      </c>
      <c r="Q1216" s="0" t="str">
        <f aca="false">IF(M1216=0,"No Discount",IF(M1216&lt;0.2,"Low (1-19%)",IF(M1216&lt;0.4,"Medium (20-39%)","High (40%+)")))</f>
        <v>High (40%+)</v>
      </c>
      <c r="R1216" s="0" t="str">
        <f aca="false">INDEX('Lookup Tables'!$B$2:$B$5,MATCH(F1216,'Lookup Tables'!$A$2:$A$5,0))</f>
        <v>Manager B</v>
      </c>
    </row>
    <row r="1217" customFormat="false" ht="15" hidden="false" customHeight="false" outlineLevel="0" collapsed="false">
      <c r="A1217" s="0" t="s">
        <v>1571</v>
      </c>
      <c r="B1217" s="13" t="n">
        <v>43352</v>
      </c>
      <c r="C1217" s="13" t="n">
        <v>43356</v>
      </c>
      <c r="D1217" s="14" t="s">
        <v>69</v>
      </c>
      <c r="E1217" s="14" t="s">
        <v>62</v>
      </c>
      <c r="F1217" s="14" t="s">
        <v>117</v>
      </c>
      <c r="G1217" s="14" t="s">
        <v>118</v>
      </c>
      <c r="H1217" s="14" t="s">
        <v>65</v>
      </c>
      <c r="I1217" s="14" t="s">
        <v>78</v>
      </c>
      <c r="J1217" s="14" t="s">
        <v>477</v>
      </c>
      <c r="K1217" s="15" t="n">
        <v>4.672</v>
      </c>
      <c r="L1217" s="0" t="n">
        <v>1</v>
      </c>
      <c r="M1217" s="16" t="n">
        <v>0.2</v>
      </c>
      <c r="N1217" s="17" t="n">
        <v>1.5768</v>
      </c>
      <c r="O1217" s="0" t="str">
        <f aca="false">TEXT(B1217,"YYYY-MM")</f>
        <v>2018-09</v>
      </c>
      <c r="P1217" s="18" t="n">
        <f aca="false">IFERROR(N1217/K1217,0)</f>
        <v>0.3375</v>
      </c>
      <c r="Q1217" s="0" t="str">
        <f aca="false">IF(M1217=0,"No Discount",IF(M1217&lt;0.2,"Low (1-19%)",IF(M1217&lt;0.4,"Medium (20-39%)","High (40%+)")))</f>
        <v>Medium (20-39%)</v>
      </c>
      <c r="R1217" s="0" t="str">
        <f aca="false">INDEX('Lookup Tables'!$B$2:$B$5,MATCH(F1217,'Lookup Tables'!$A$2:$A$5,0))</f>
        <v>Manager B</v>
      </c>
    </row>
    <row r="1218" customFormat="false" ht="15" hidden="false" customHeight="false" outlineLevel="0" collapsed="false">
      <c r="A1218" s="0" t="s">
        <v>1571</v>
      </c>
      <c r="B1218" s="13" t="n">
        <v>43352</v>
      </c>
      <c r="C1218" s="13" t="n">
        <v>43356</v>
      </c>
      <c r="D1218" s="14" t="s">
        <v>69</v>
      </c>
      <c r="E1218" s="14" t="s">
        <v>62</v>
      </c>
      <c r="F1218" s="14" t="s">
        <v>117</v>
      </c>
      <c r="G1218" s="14" t="s">
        <v>118</v>
      </c>
      <c r="H1218" s="14" t="s">
        <v>80</v>
      </c>
      <c r="I1218" s="14" t="s">
        <v>123</v>
      </c>
      <c r="J1218" s="14" t="s">
        <v>475</v>
      </c>
      <c r="K1218" s="15" t="n">
        <v>95.88</v>
      </c>
      <c r="L1218" s="0" t="n">
        <v>3</v>
      </c>
      <c r="M1218" s="16" t="n">
        <v>0.2</v>
      </c>
      <c r="N1218" s="17" t="n">
        <v>28.764</v>
      </c>
      <c r="O1218" s="0" t="str">
        <f aca="false">TEXT(B1218,"YYYY-MM")</f>
        <v>2018-09</v>
      </c>
      <c r="P1218" s="18" t="n">
        <f aca="false">IFERROR(N1218/K1218,0)</f>
        <v>0.3</v>
      </c>
      <c r="Q1218" s="0" t="str">
        <f aca="false">IF(M1218=0,"No Discount",IF(M1218&lt;0.2,"Low (1-19%)",IF(M1218&lt;0.4,"Medium (20-39%)","High (40%+)")))</f>
        <v>Medium (20-39%)</v>
      </c>
      <c r="R1218" s="0" t="str">
        <f aca="false">INDEX('Lookup Tables'!$B$2:$B$5,MATCH(F1218,'Lookup Tables'!$A$2:$A$5,0))</f>
        <v>Manager B</v>
      </c>
    </row>
    <row r="1219" customFormat="false" ht="15" hidden="false" customHeight="false" outlineLevel="0" collapsed="false">
      <c r="A1219" s="0" t="s">
        <v>1571</v>
      </c>
      <c r="B1219" s="13" t="n">
        <v>43352</v>
      </c>
      <c r="C1219" s="13" t="n">
        <v>43356</v>
      </c>
      <c r="D1219" s="14" t="s">
        <v>69</v>
      </c>
      <c r="E1219" s="14" t="s">
        <v>62</v>
      </c>
      <c r="F1219" s="14" t="s">
        <v>117</v>
      </c>
      <c r="G1219" s="14" t="s">
        <v>118</v>
      </c>
      <c r="H1219" s="14" t="s">
        <v>56</v>
      </c>
      <c r="I1219" s="14" t="s">
        <v>76</v>
      </c>
      <c r="J1219" s="14" t="s">
        <v>1573</v>
      </c>
      <c r="K1219" s="15" t="n">
        <v>17.024</v>
      </c>
      <c r="L1219" s="0" t="n">
        <v>2</v>
      </c>
      <c r="M1219" s="16" t="n">
        <v>0.2</v>
      </c>
      <c r="N1219" s="17" t="n">
        <v>1.7024</v>
      </c>
      <c r="O1219" s="0" t="str">
        <f aca="false">TEXT(B1219,"YYYY-MM")</f>
        <v>2018-09</v>
      </c>
      <c r="P1219" s="18" t="n">
        <f aca="false">IFERROR(N1219/K1219,0)</f>
        <v>0.1</v>
      </c>
      <c r="Q1219" s="0" t="str">
        <f aca="false">IF(M1219=0,"No Discount",IF(M1219&lt;0.2,"Low (1-19%)",IF(M1219&lt;0.4,"Medium (20-39%)","High (40%+)")))</f>
        <v>Medium (20-39%)</v>
      </c>
      <c r="R1219" s="0" t="str">
        <f aca="false">INDEX('Lookup Tables'!$B$2:$B$5,MATCH(F1219,'Lookup Tables'!$A$2:$A$5,0))</f>
        <v>Manager B</v>
      </c>
    </row>
    <row r="1220" customFormat="false" ht="15" hidden="false" customHeight="false" outlineLevel="0" collapsed="false">
      <c r="A1220" s="0" t="s">
        <v>1571</v>
      </c>
      <c r="B1220" s="13" t="n">
        <v>43352</v>
      </c>
      <c r="C1220" s="13" t="n">
        <v>43356</v>
      </c>
      <c r="D1220" s="14" t="s">
        <v>69</v>
      </c>
      <c r="E1220" s="14" t="s">
        <v>62</v>
      </c>
      <c r="F1220" s="14" t="s">
        <v>117</v>
      </c>
      <c r="G1220" s="14" t="s">
        <v>118</v>
      </c>
      <c r="H1220" s="14" t="s">
        <v>80</v>
      </c>
      <c r="I1220" s="14" t="s">
        <v>123</v>
      </c>
      <c r="J1220" s="14" t="s">
        <v>1097</v>
      </c>
      <c r="K1220" s="15" t="n">
        <v>258.696</v>
      </c>
      <c r="L1220" s="0" t="n">
        <v>3</v>
      </c>
      <c r="M1220" s="16" t="n">
        <v>0.2</v>
      </c>
      <c r="N1220" s="17" t="n">
        <v>64.674</v>
      </c>
      <c r="O1220" s="0" t="str">
        <f aca="false">TEXT(B1220,"YYYY-MM")</f>
        <v>2018-09</v>
      </c>
      <c r="P1220" s="18" t="n">
        <f aca="false">IFERROR(N1220/K1220,0)</f>
        <v>0.25</v>
      </c>
      <c r="Q1220" s="0" t="str">
        <f aca="false">IF(M1220=0,"No Discount",IF(M1220&lt;0.2,"Low (1-19%)",IF(M1220&lt;0.4,"Medium (20-39%)","High (40%+)")))</f>
        <v>Medium (20-39%)</v>
      </c>
      <c r="R1220" s="0" t="str">
        <f aca="false">INDEX('Lookup Tables'!$B$2:$B$5,MATCH(F1220,'Lookup Tables'!$A$2:$A$5,0))</f>
        <v>Manager B</v>
      </c>
    </row>
    <row r="1221" customFormat="false" ht="15" hidden="false" customHeight="false" outlineLevel="0" collapsed="false">
      <c r="A1221" s="0" t="s">
        <v>1571</v>
      </c>
      <c r="B1221" s="13" t="n">
        <v>43352</v>
      </c>
      <c r="C1221" s="13" t="n">
        <v>43356</v>
      </c>
      <c r="D1221" s="14" t="s">
        <v>69</v>
      </c>
      <c r="E1221" s="14" t="s">
        <v>62</v>
      </c>
      <c r="F1221" s="14" t="s">
        <v>117</v>
      </c>
      <c r="G1221" s="14" t="s">
        <v>118</v>
      </c>
      <c r="H1221" s="14" t="s">
        <v>80</v>
      </c>
      <c r="I1221" s="14" t="s">
        <v>81</v>
      </c>
      <c r="J1221" s="14" t="s">
        <v>1574</v>
      </c>
      <c r="K1221" s="15" t="n">
        <v>1931.958</v>
      </c>
      <c r="L1221" s="0" t="n">
        <v>7</v>
      </c>
      <c r="M1221" s="16" t="n">
        <v>0.4</v>
      </c>
      <c r="N1221" s="17" t="n">
        <v>-386.3916</v>
      </c>
      <c r="O1221" s="0" t="str">
        <f aca="false">TEXT(B1221,"YYYY-MM")</f>
        <v>2018-09</v>
      </c>
      <c r="P1221" s="18" t="n">
        <f aca="false">IFERROR(N1221/K1221,0)</f>
        <v>-0.2</v>
      </c>
      <c r="Q1221" s="0" t="str">
        <f aca="false">IF(M1221=0,"No Discount",IF(M1221&lt;0.2,"Low (1-19%)",IF(M1221&lt;0.4,"Medium (20-39%)","High (40%+)")))</f>
        <v>High (40%+)</v>
      </c>
      <c r="R1221" s="0" t="str">
        <f aca="false">INDEX('Lookup Tables'!$B$2:$B$5,MATCH(F1221,'Lookup Tables'!$A$2:$A$5,0))</f>
        <v>Manager B</v>
      </c>
    </row>
    <row r="1222" customFormat="false" ht="15" hidden="false" customHeight="false" outlineLevel="0" collapsed="false">
      <c r="A1222" s="0" t="s">
        <v>1575</v>
      </c>
      <c r="B1222" s="13" t="n">
        <v>42197</v>
      </c>
      <c r="C1222" s="13" t="n">
        <v>42201</v>
      </c>
      <c r="D1222" s="14" t="s">
        <v>69</v>
      </c>
      <c r="E1222" s="14" t="s">
        <v>97</v>
      </c>
      <c r="F1222" s="14" t="s">
        <v>63</v>
      </c>
      <c r="G1222" s="14" t="s">
        <v>64</v>
      </c>
      <c r="H1222" s="14" t="s">
        <v>65</v>
      </c>
      <c r="I1222" s="14" t="s">
        <v>73</v>
      </c>
      <c r="J1222" s="14" t="s">
        <v>107</v>
      </c>
      <c r="K1222" s="15" t="n">
        <v>249.75</v>
      </c>
      <c r="L1222" s="0" t="n">
        <v>9</v>
      </c>
      <c r="M1222" s="16" t="n">
        <v>0</v>
      </c>
      <c r="N1222" s="17" t="n">
        <v>44.955</v>
      </c>
      <c r="O1222" s="0" t="str">
        <f aca="false">TEXT(B1222,"YYYY-MM")</f>
        <v>2015-07</v>
      </c>
      <c r="P1222" s="18" t="n">
        <f aca="false">IFERROR(N1222/K1222,0)</f>
        <v>0.18</v>
      </c>
      <c r="Q1222" s="0" t="str">
        <f aca="false">IF(M1222=0,"No Discount",IF(M1222&lt;0.2,"Low (1-19%)",IF(M1222&lt;0.4,"Medium (20-39%)","High (40%+)")))</f>
        <v>No Discount</v>
      </c>
      <c r="R1222" s="0" t="str">
        <f aca="false">INDEX('Lookup Tables'!$B$2:$B$5,MATCH(F1222,'Lookup Tables'!$A$2:$A$5,0))</f>
        <v>Manager D</v>
      </c>
    </row>
    <row r="1223" customFormat="false" ht="15" hidden="false" customHeight="false" outlineLevel="0" collapsed="false">
      <c r="A1223" s="0" t="s">
        <v>1575</v>
      </c>
      <c r="B1223" s="13" t="n">
        <v>42197</v>
      </c>
      <c r="C1223" s="13" t="n">
        <v>42201</v>
      </c>
      <c r="D1223" s="14" t="s">
        <v>69</v>
      </c>
      <c r="E1223" s="14" t="s">
        <v>97</v>
      </c>
      <c r="F1223" s="14" t="s">
        <v>63</v>
      </c>
      <c r="G1223" s="14" t="s">
        <v>64</v>
      </c>
      <c r="H1223" s="14" t="s">
        <v>80</v>
      </c>
      <c r="I1223" s="14" t="s">
        <v>81</v>
      </c>
      <c r="J1223" s="14" t="s">
        <v>1576</v>
      </c>
      <c r="K1223" s="15" t="n">
        <v>255.936</v>
      </c>
      <c r="L1223" s="0" t="n">
        <v>8</v>
      </c>
      <c r="M1223" s="16" t="n">
        <v>0.2</v>
      </c>
      <c r="N1223" s="17" t="n">
        <v>28.7928</v>
      </c>
      <c r="O1223" s="0" t="str">
        <f aca="false">TEXT(B1223,"YYYY-MM")</f>
        <v>2015-07</v>
      </c>
      <c r="P1223" s="18" t="n">
        <f aca="false">IFERROR(N1223/K1223,0)</f>
        <v>0.1125</v>
      </c>
      <c r="Q1223" s="0" t="str">
        <f aca="false">IF(M1223=0,"No Discount",IF(M1223&lt;0.2,"Low (1-19%)",IF(M1223&lt;0.4,"Medium (20-39%)","High (40%+)")))</f>
        <v>Medium (20-39%)</v>
      </c>
      <c r="R1223" s="0" t="str">
        <f aca="false">INDEX('Lookup Tables'!$B$2:$B$5,MATCH(F1223,'Lookup Tables'!$A$2:$A$5,0))</f>
        <v>Manager D</v>
      </c>
    </row>
    <row r="1224" customFormat="false" ht="15" hidden="false" customHeight="false" outlineLevel="0" collapsed="false">
      <c r="A1224" s="0" t="s">
        <v>1577</v>
      </c>
      <c r="B1224" s="13" t="n">
        <v>43073</v>
      </c>
      <c r="C1224" s="13" t="n">
        <v>43074</v>
      </c>
      <c r="D1224" s="14" t="s">
        <v>137</v>
      </c>
      <c r="E1224" s="14" t="s">
        <v>53</v>
      </c>
      <c r="F1224" s="14" t="s">
        <v>117</v>
      </c>
      <c r="G1224" s="14" t="s">
        <v>170</v>
      </c>
      <c r="H1224" s="14" t="s">
        <v>56</v>
      </c>
      <c r="I1224" s="14" t="s">
        <v>76</v>
      </c>
      <c r="J1224" s="14" t="s">
        <v>1375</v>
      </c>
      <c r="K1224" s="15" t="n">
        <v>113.79</v>
      </c>
      <c r="L1224" s="0" t="n">
        <v>3</v>
      </c>
      <c r="M1224" s="16" t="n">
        <v>0</v>
      </c>
      <c r="N1224" s="17" t="n">
        <v>20.4822</v>
      </c>
      <c r="O1224" s="0" t="str">
        <f aca="false">TEXT(B1224,"YYYY-MM")</f>
        <v>2017-12</v>
      </c>
      <c r="P1224" s="18" t="n">
        <f aca="false">IFERROR(N1224/K1224,0)</f>
        <v>0.18</v>
      </c>
      <c r="Q1224" s="0" t="str">
        <f aca="false">IF(M1224=0,"No Discount",IF(M1224&lt;0.2,"Low (1-19%)",IF(M1224&lt;0.4,"Medium (20-39%)","High (40%+)")))</f>
        <v>No Discount</v>
      </c>
      <c r="R1224" s="0" t="str">
        <f aca="false">INDEX('Lookup Tables'!$B$2:$B$5,MATCH(F1224,'Lookup Tables'!$A$2:$A$5,0))</f>
        <v>Manager B</v>
      </c>
    </row>
    <row r="1225" customFormat="false" ht="15" hidden="false" customHeight="false" outlineLevel="0" collapsed="false">
      <c r="A1225" s="0" t="s">
        <v>1577</v>
      </c>
      <c r="B1225" s="13" t="n">
        <v>43073</v>
      </c>
      <c r="C1225" s="13" t="n">
        <v>43074</v>
      </c>
      <c r="D1225" s="14" t="s">
        <v>137</v>
      </c>
      <c r="E1225" s="14" t="s">
        <v>53</v>
      </c>
      <c r="F1225" s="14" t="s">
        <v>117</v>
      </c>
      <c r="G1225" s="14" t="s">
        <v>170</v>
      </c>
      <c r="H1225" s="14" t="s">
        <v>80</v>
      </c>
      <c r="I1225" s="14" t="s">
        <v>123</v>
      </c>
      <c r="J1225" s="14" t="s">
        <v>848</v>
      </c>
      <c r="K1225" s="15" t="n">
        <v>78.15</v>
      </c>
      <c r="L1225" s="0" t="n">
        <v>1</v>
      </c>
      <c r="M1225" s="16" t="n">
        <v>0</v>
      </c>
      <c r="N1225" s="17" t="n">
        <v>34.386</v>
      </c>
      <c r="O1225" s="0" t="str">
        <f aca="false">TEXT(B1225,"YYYY-MM")</f>
        <v>2017-12</v>
      </c>
      <c r="P1225" s="18" t="n">
        <f aca="false">IFERROR(N1225/K1225,0)</f>
        <v>0.44</v>
      </c>
      <c r="Q1225" s="0" t="str">
        <f aca="false">IF(M1225=0,"No Discount",IF(M1225&lt;0.2,"Low (1-19%)",IF(M1225&lt;0.4,"Medium (20-39%)","High (40%+)")))</f>
        <v>No Discount</v>
      </c>
      <c r="R1225" s="0" t="str">
        <f aca="false">INDEX('Lookup Tables'!$B$2:$B$5,MATCH(F1225,'Lookup Tables'!$A$2:$A$5,0))</f>
        <v>Manager B</v>
      </c>
    </row>
    <row r="1226" customFormat="false" ht="15" hidden="false" customHeight="false" outlineLevel="0" collapsed="false">
      <c r="A1226" s="0" t="s">
        <v>1577</v>
      </c>
      <c r="B1226" s="13" t="n">
        <v>43073</v>
      </c>
      <c r="C1226" s="13" t="n">
        <v>43074</v>
      </c>
      <c r="D1226" s="14" t="s">
        <v>137</v>
      </c>
      <c r="E1226" s="14" t="s">
        <v>53</v>
      </c>
      <c r="F1226" s="14" t="s">
        <v>117</v>
      </c>
      <c r="G1226" s="14" t="s">
        <v>170</v>
      </c>
      <c r="H1226" s="14" t="s">
        <v>65</v>
      </c>
      <c r="I1226" s="14" t="s">
        <v>83</v>
      </c>
      <c r="J1226" s="14" t="s">
        <v>1554</v>
      </c>
      <c r="K1226" s="15" t="n">
        <v>1.728</v>
      </c>
      <c r="L1226" s="0" t="n">
        <v>1</v>
      </c>
      <c r="M1226" s="16" t="n">
        <v>0.2</v>
      </c>
      <c r="N1226" s="17" t="n">
        <v>0.6048</v>
      </c>
      <c r="O1226" s="0" t="str">
        <f aca="false">TEXT(B1226,"YYYY-MM")</f>
        <v>2017-12</v>
      </c>
      <c r="P1226" s="18" t="n">
        <f aca="false">IFERROR(N1226/K1226,0)</f>
        <v>0.35</v>
      </c>
      <c r="Q1226" s="0" t="str">
        <f aca="false">IF(M1226=0,"No Discount",IF(M1226&lt;0.2,"Low (1-19%)",IF(M1226&lt;0.4,"Medium (20-39%)","High (40%+)")))</f>
        <v>Medium (20-39%)</v>
      </c>
      <c r="R1226" s="0" t="str">
        <f aca="false">INDEX('Lookup Tables'!$B$2:$B$5,MATCH(F1226,'Lookup Tables'!$A$2:$A$5,0))</f>
        <v>Manager B</v>
      </c>
    </row>
    <row r="1227" customFormat="false" ht="15" hidden="false" customHeight="false" outlineLevel="0" collapsed="false">
      <c r="A1227" s="0" t="s">
        <v>1577</v>
      </c>
      <c r="B1227" s="13" t="n">
        <v>43073</v>
      </c>
      <c r="C1227" s="13" t="n">
        <v>43074</v>
      </c>
      <c r="D1227" s="14" t="s">
        <v>137</v>
      </c>
      <c r="E1227" s="14" t="s">
        <v>53</v>
      </c>
      <c r="F1227" s="14" t="s">
        <v>117</v>
      </c>
      <c r="G1227" s="14" t="s">
        <v>170</v>
      </c>
      <c r="H1227" s="14" t="s">
        <v>65</v>
      </c>
      <c r="I1227" s="14" t="s">
        <v>91</v>
      </c>
      <c r="J1227" s="14" t="s">
        <v>135</v>
      </c>
      <c r="K1227" s="15" t="n">
        <v>40.56</v>
      </c>
      <c r="L1227" s="0" t="n">
        <v>4</v>
      </c>
      <c r="M1227" s="16" t="n">
        <v>0</v>
      </c>
      <c r="N1227" s="17" t="n">
        <v>19.8744</v>
      </c>
      <c r="O1227" s="0" t="str">
        <f aca="false">TEXT(B1227,"YYYY-MM")</f>
        <v>2017-12</v>
      </c>
      <c r="P1227" s="18" t="n">
        <f aca="false">IFERROR(N1227/K1227,0)</f>
        <v>0.49</v>
      </c>
      <c r="Q1227" s="0" t="str">
        <f aca="false">IF(M1227=0,"No Discount",IF(M1227&lt;0.2,"Low (1-19%)",IF(M1227&lt;0.4,"Medium (20-39%)","High (40%+)")))</f>
        <v>No Discount</v>
      </c>
      <c r="R1227" s="0" t="str">
        <f aca="false">INDEX('Lookup Tables'!$B$2:$B$5,MATCH(F1227,'Lookup Tables'!$A$2:$A$5,0))</f>
        <v>Manager B</v>
      </c>
    </row>
    <row r="1228" customFormat="false" ht="15" hidden="false" customHeight="false" outlineLevel="0" collapsed="false">
      <c r="A1228" s="0" t="s">
        <v>1577</v>
      </c>
      <c r="B1228" s="13" t="n">
        <v>43073</v>
      </c>
      <c r="C1228" s="13" t="n">
        <v>43074</v>
      </c>
      <c r="D1228" s="14" t="s">
        <v>137</v>
      </c>
      <c r="E1228" s="14" t="s">
        <v>53</v>
      </c>
      <c r="F1228" s="14" t="s">
        <v>117</v>
      </c>
      <c r="G1228" s="14" t="s">
        <v>170</v>
      </c>
      <c r="H1228" s="14" t="s">
        <v>65</v>
      </c>
      <c r="I1228" s="14" t="s">
        <v>73</v>
      </c>
      <c r="J1228" s="14" t="s">
        <v>1578</v>
      </c>
      <c r="K1228" s="15" t="n">
        <v>182.94</v>
      </c>
      <c r="L1228" s="0" t="n">
        <v>3</v>
      </c>
      <c r="M1228" s="16" t="n">
        <v>0</v>
      </c>
      <c r="N1228" s="17" t="n">
        <v>3.6588</v>
      </c>
      <c r="O1228" s="0" t="str">
        <f aca="false">TEXT(B1228,"YYYY-MM")</f>
        <v>2017-12</v>
      </c>
      <c r="P1228" s="18" t="n">
        <f aca="false">IFERROR(N1228/K1228,0)</f>
        <v>0.02</v>
      </c>
      <c r="Q1228" s="0" t="str">
        <f aca="false">IF(M1228=0,"No Discount",IF(M1228&lt;0.2,"Low (1-19%)",IF(M1228&lt;0.4,"Medium (20-39%)","High (40%+)")))</f>
        <v>No Discount</v>
      </c>
      <c r="R1228" s="0" t="str">
        <f aca="false">INDEX('Lookup Tables'!$B$2:$B$5,MATCH(F1228,'Lookup Tables'!$A$2:$A$5,0))</f>
        <v>Manager B</v>
      </c>
    </row>
    <row r="1229" customFormat="false" ht="15" hidden="false" customHeight="false" outlineLevel="0" collapsed="false">
      <c r="A1229" s="0" t="s">
        <v>1577</v>
      </c>
      <c r="B1229" s="13" t="n">
        <v>43073</v>
      </c>
      <c r="C1229" s="13" t="n">
        <v>43074</v>
      </c>
      <c r="D1229" s="14" t="s">
        <v>137</v>
      </c>
      <c r="E1229" s="14" t="s">
        <v>53</v>
      </c>
      <c r="F1229" s="14" t="s">
        <v>117</v>
      </c>
      <c r="G1229" s="14" t="s">
        <v>170</v>
      </c>
      <c r="H1229" s="14" t="s">
        <v>65</v>
      </c>
      <c r="I1229" s="14" t="s">
        <v>73</v>
      </c>
      <c r="J1229" s="14" t="s">
        <v>1579</v>
      </c>
      <c r="K1229" s="15" t="n">
        <v>193.86</v>
      </c>
      <c r="L1229" s="0" t="n">
        <v>2</v>
      </c>
      <c r="M1229" s="16" t="n">
        <v>0</v>
      </c>
      <c r="N1229" s="17" t="n">
        <v>11.6316</v>
      </c>
      <c r="O1229" s="0" t="str">
        <f aca="false">TEXT(B1229,"YYYY-MM")</f>
        <v>2017-12</v>
      </c>
      <c r="P1229" s="18" t="n">
        <f aca="false">IFERROR(N1229/K1229,0)</f>
        <v>0.06</v>
      </c>
      <c r="Q1229" s="0" t="str">
        <f aca="false">IF(M1229=0,"No Discount",IF(M1229&lt;0.2,"Low (1-19%)",IF(M1229&lt;0.4,"Medium (20-39%)","High (40%+)")))</f>
        <v>No Discount</v>
      </c>
      <c r="R1229" s="0" t="str">
        <f aca="false">INDEX('Lookup Tables'!$B$2:$B$5,MATCH(F1229,'Lookup Tables'!$A$2:$A$5,0))</f>
        <v>Manager B</v>
      </c>
    </row>
    <row r="1230" customFormat="false" ht="15" hidden="false" customHeight="false" outlineLevel="0" collapsed="false">
      <c r="A1230" s="0" t="s">
        <v>1580</v>
      </c>
      <c r="B1230" s="13" t="n">
        <v>43410</v>
      </c>
      <c r="C1230" s="13" t="n">
        <v>43415</v>
      </c>
      <c r="D1230" s="14" t="s">
        <v>69</v>
      </c>
      <c r="E1230" s="14" t="s">
        <v>53</v>
      </c>
      <c r="F1230" s="14" t="s">
        <v>63</v>
      </c>
      <c r="G1230" s="14" t="s">
        <v>64</v>
      </c>
      <c r="H1230" s="14" t="s">
        <v>65</v>
      </c>
      <c r="I1230" s="14" t="s">
        <v>129</v>
      </c>
      <c r="J1230" s="14" t="s">
        <v>1038</v>
      </c>
      <c r="K1230" s="15" t="n">
        <v>15.28</v>
      </c>
      <c r="L1230" s="0" t="n">
        <v>2</v>
      </c>
      <c r="M1230" s="16" t="n">
        <v>0</v>
      </c>
      <c r="N1230" s="17" t="n">
        <v>7.4872</v>
      </c>
      <c r="O1230" s="0" t="str">
        <f aca="false">TEXT(B1230,"YYYY-MM")</f>
        <v>2018-11</v>
      </c>
      <c r="P1230" s="18" t="n">
        <f aca="false">IFERROR(N1230/K1230,0)</f>
        <v>0.49</v>
      </c>
      <c r="Q1230" s="0" t="str">
        <f aca="false">IF(M1230=0,"No Discount",IF(M1230&lt;0.2,"Low (1-19%)",IF(M1230&lt;0.4,"Medium (20-39%)","High (40%+)")))</f>
        <v>No Discount</v>
      </c>
      <c r="R1230" s="0" t="str">
        <f aca="false">INDEX('Lookup Tables'!$B$2:$B$5,MATCH(F1230,'Lookup Tables'!$A$2:$A$5,0))</f>
        <v>Manager D</v>
      </c>
    </row>
    <row r="1231" customFormat="false" ht="15" hidden="false" customHeight="false" outlineLevel="0" collapsed="false">
      <c r="A1231" s="0" t="s">
        <v>1580</v>
      </c>
      <c r="B1231" s="13" t="n">
        <v>43410</v>
      </c>
      <c r="C1231" s="13" t="n">
        <v>43415</v>
      </c>
      <c r="D1231" s="14" t="s">
        <v>69</v>
      </c>
      <c r="E1231" s="14" t="s">
        <v>53</v>
      </c>
      <c r="F1231" s="14" t="s">
        <v>63</v>
      </c>
      <c r="G1231" s="14" t="s">
        <v>64</v>
      </c>
      <c r="H1231" s="14" t="s">
        <v>56</v>
      </c>
      <c r="I1231" s="14" t="s">
        <v>76</v>
      </c>
      <c r="J1231" s="14" t="s">
        <v>1237</v>
      </c>
      <c r="K1231" s="15" t="n">
        <v>8.73</v>
      </c>
      <c r="L1231" s="0" t="n">
        <v>1</v>
      </c>
      <c r="M1231" s="16" t="n">
        <v>0</v>
      </c>
      <c r="N1231" s="17" t="n">
        <v>2.9682</v>
      </c>
      <c r="O1231" s="0" t="str">
        <f aca="false">TEXT(B1231,"YYYY-MM")</f>
        <v>2018-11</v>
      </c>
      <c r="P1231" s="18" t="n">
        <f aca="false">IFERROR(N1231/K1231,0)</f>
        <v>0.34</v>
      </c>
      <c r="Q1231" s="0" t="str">
        <f aca="false">IF(M1231=0,"No Discount",IF(M1231&lt;0.2,"Low (1-19%)",IF(M1231&lt;0.4,"Medium (20-39%)","High (40%+)")))</f>
        <v>No Discount</v>
      </c>
      <c r="R1231" s="0" t="str">
        <f aca="false">INDEX('Lookup Tables'!$B$2:$B$5,MATCH(F1231,'Lookup Tables'!$A$2:$A$5,0))</f>
        <v>Manager D</v>
      </c>
    </row>
    <row r="1232" customFormat="false" ht="15" hidden="false" customHeight="false" outlineLevel="0" collapsed="false">
      <c r="A1232" s="0" t="s">
        <v>1580</v>
      </c>
      <c r="B1232" s="13" t="n">
        <v>43410</v>
      </c>
      <c r="C1232" s="13" t="n">
        <v>43415</v>
      </c>
      <c r="D1232" s="14" t="s">
        <v>69</v>
      </c>
      <c r="E1232" s="14" t="s">
        <v>53</v>
      </c>
      <c r="F1232" s="14" t="s">
        <v>63</v>
      </c>
      <c r="G1232" s="14" t="s">
        <v>64</v>
      </c>
      <c r="H1232" s="14" t="s">
        <v>65</v>
      </c>
      <c r="I1232" s="14" t="s">
        <v>78</v>
      </c>
      <c r="J1232" s="14" t="s">
        <v>1581</v>
      </c>
      <c r="K1232" s="15" t="n">
        <v>5.68</v>
      </c>
      <c r="L1232" s="0" t="n">
        <v>2</v>
      </c>
      <c r="M1232" s="16" t="n">
        <v>0</v>
      </c>
      <c r="N1232" s="17" t="n">
        <v>1.7608</v>
      </c>
      <c r="O1232" s="0" t="str">
        <f aca="false">TEXT(B1232,"YYYY-MM")</f>
        <v>2018-11</v>
      </c>
      <c r="P1232" s="18" t="n">
        <f aca="false">IFERROR(N1232/K1232,0)</f>
        <v>0.31</v>
      </c>
      <c r="Q1232" s="0" t="str">
        <f aca="false">IF(M1232=0,"No Discount",IF(M1232&lt;0.2,"Low (1-19%)",IF(M1232&lt;0.4,"Medium (20-39%)","High (40%+)")))</f>
        <v>No Discount</v>
      </c>
      <c r="R1232" s="0" t="str">
        <f aca="false">INDEX('Lookup Tables'!$B$2:$B$5,MATCH(F1232,'Lookup Tables'!$A$2:$A$5,0))</f>
        <v>Manager D</v>
      </c>
    </row>
    <row r="1233" customFormat="false" ht="15" hidden="false" customHeight="false" outlineLevel="0" collapsed="false">
      <c r="A1233" s="0" t="s">
        <v>1582</v>
      </c>
      <c r="B1233" s="13" t="n">
        <v>42674</v>
      </c>
      <c r="C1233" s="13" t="n">
        <v>42676</v>
      </c>
      <c r="D1233" s="14" t="s">
        <v>52</v>
      </c>
      <c r="E1233" s="14" t="s">
        <v>53</v>
      </c>
      <c r="F1233" s="14" t="s">
        <v>117</v>
      </c>
      <c r="G1233" s="14" t="s">
        <v>170</v>
      </c>
      <c r="H1233" s="14" t="s">
        <v>65</v>
      </c>
      <c r="I1233" s="14" t="s">
        <v>78</v>
      </c>
      <c r="J1233" s="14" t="s">
        <v>698</v>
      </c>
      <c r="K1233" s="15" t="n">
        <v>2.78</v>
      </c>
      <c r="L1233" s="0" t="n">
        <v>2</v>
      </c>
      <c r="M1233" s="16" t="n">
        <v>0</v>
      </c>
      <c r="N1233" s="17" t="n">
        <v>0.7228</v>
      </c>
      <c r="O1233" s="0" t="str">
        <f aca="false">TEXT(B1233,"YYYY-MM")</f>
        <v>2016-10</v>
      </c>
      <c r="P1233" s="18" t="n">
        <f aca="false">IFERROR(N1233/K1233,0)</f>
        <v>0.26</v>
      </c>
      <c r="Q1233" s="0" t="str">
        <f aca="false">IF(M1233=0,"No Discount",IF(M1233&lt;0.2,"Low (1-19%)",IF(M1233&lt;0.4,"Medium (20-39%)","High (40%+)")))</f>
        <v>No Discount</v>
      </c>
      <c r="R1233" s="0" t="str">
        <f aca="false">INDEX('Lookup Tables'!$B$2:$B$5,MATCH(F1233,'Lookup Tables'!$A$2:$A$5,0))</f>
        <v>Manager B</v>
      </c>
    </row>
    <row r="1234" customFormat="false" ht="15" hidden="false" customHeight="false" outlineLevel="0" collapsed="false">
      <c r="A1234" s="0" t="s">
        <v>1582</v>
      </c>
      <c r="B1234" s="13" t="n">
        <v>42674</v>
      </c>
      <c r="C1234" s="13" t="n">
        <v>42676</v>
      </c>
      <c r="D1234" s="14" t="s">
        <v>52</v>
      </c>
      <c r="E1234" s="14" t="s">
        <v>53</v>
      </c>
      <c r="F1234" s="14" t="s">
        <v>117</v>
      </c>
      <c r="G1234" s="14" t="s">
        <v>170</v>
      </c>
      <c r="H1234" s="14" t="s">
        <v>65</v>
      </c>
      <c r="I1234" s="14" t="s">
        <v>129</v>
      </c>
      <c r="J1234" s="14" t="s">
        <v>1583</v>
      </c>
      <c r="K1234" s="15" t="n">
        <v>79.96</v>
      </c>
      <c r="L1234" s="0" t="n">
        <v>2</v>
      </c>
      <c r="M1234" s="16" t="n">
        <v>0</v>
      </c>
      <c r="N1234" s="17" t="n">
        <v>35.982</v>
      </c>
      <c r="O1234" s="0" t="str">
        <f aca="false">TEXT(B1234,"YYYY-MM")</f>
        <v>2016-10</v>
      </c>
      <c r="P1234" s="18" t="n">
        <f aca="false">IFERROR(N1234/K1234,0)</f>
        <v>0.45</v>
      </c>
      <c r="Q1234" s="0" t="str">
        <f aca="false">IF(M1234=0,"No Discount",IF(M1234&lt;0.2,"Low (1-19%)",IF(M1234&lt;0.4,"Medium (20-39%)","High (40%+)")))</f>
        <v>No Discount</v>
      </c>
      <c r="R1234" s="0" t="str">
        <f aca="false">INDEX('Lookup Tables'!$B$2:$B$5,MATCH(F1234,'Lookup Tables'!$A$2:$A$5,0))</f>
        <v>Manager B</v>
      </c>
    </row>
    <row r="1235" customFormat="false" ht="15" hidden="false" customHeight="false" outlineLevel="0" collapsed="false">
      <c r="A1235" s="0" t="s">
        <v>1584</v>
      </c>
      <c r="B1235" s="13" t="n">
        <v>42885</v>
      </c>
      <c r="C1235" s="13" t="n">
        <v>42887</v>
      </c>
      <c r="D1235" s="14" t="s">
        <v>137</v>
      </c>
      <c r="E1235" s="14" t="s">
        <v>62</v>
      </c>
      <c r="F1235" s="14" t="s">
        <v>117</v>
      </c>
      <c r="G1235" s="14" t="s">
        <v>269</v>
      </c>
      <c r="H1235" s="14" t="s">
        <v>80</v>
      </c>
      <c r="I1235" s="14" t="s">
        <v>570</v>
      </c>
      <c r="J1235" s="14" t="s">
        <v>1585</v>
      </c>
      <c r="K1235" s="15" t="n">
        <v>839.988</v>
      </c>
      <c r="L1235" s="0" t="n">
        <v>2</v>
      </c>
      <c r="M1235" s="16" t="n">
        <v>0.4</v>
      </c>
      <c r="N1235" s="17" t="n">
        <v>69.999</v>
      </c>
      <c r="O1235" s="0" t="str">
        <f aca="false">TEXT(B1235,"YYYY-MM")</f>
        <v>2017-05</v>
      </c>
      <c r="P1235" s="18" t="n">
        <f aca="false">IFERROR(N1235/K1235,0)</f>
        <v>0.0833333333333333</v>
      </c>
      <c r="Q1235" s="0" t="str">
        <f aca="false">IF(M1235=0,"No Discount",IF(M1235&lt;0.2,"Low (1-19%)",IF(M1235&lt;0.4,"Medium (20-39%)","High (40%+)")))</f>
        <v>High (40%+)</v>
      </c>
      <c r="R1235" s="0" t="str">
        <f aca="false">INDEX('Lookup Tables'!$B$2:$B$5,MATCH(F1235,'Lookup Tables'!$A$2:$A$5,0))</f>
        <v>Manager B</v>
      </c>
    </row>
    <row r="1236" customFormat="false" ht="15" hidden="false" customHeight="false" outlineLevel="0" collapsed="false">
      <c r="A1236" s="0" t="s">
        <v>1586</v>
      </c>
      <c r="B1236" s="13" t="n">
        <v>43036</v>
      </c>
      <c r="C1236" s="13" t="n">
        <v>43036</v>
      </c>
      <c r="D1236" s="14" t="s">
        <v>606</v>
      </c>
      <c r="E1236" s="14" t="s">
        <v>53</v>
      </c>
      <c r="F1236" s="14" t="s">
        <v>54</v>
      </c>
      <c r="G1236" s="14" t="s">
        <v>70</v>
      </c>
      <c r="H1236" s="14" t="s">
        <v>56</v>
      </c>
      <c r="I1236" s="14" t="s">
        <v>76</v>
      </c>
      <c r="J1236" s="14" t="s">
        <v>1587</v>
      </c>
      <c r="K1236" s="15" t="n">
        <v>47.952</v>
      </c>
      <c r="L1236" s="0" t="n">
        <v>3</v>
      </c>
      <c r="M1236" s="16" t="n">
        <v>0.2</v>
      </c>
      <c r="N1236" s="17" t="n">
        <v>13.7862</v>
      </c>
      <c r="O1236" s="0" t="str">
        <f aca="false">TEXT(B1236,"YYYY-MM")</f>
        <v>2017-10</v>
      </c>
      <c r="P1236" s="18" t="n">
        <f aca="false">IFERROR(N1236/K1236,0)</f>
        <v>0.2875</v>
      </c>
      <c r="Q1236" s="0" t="str">
        <f aca="false">IF(M1236=0,"No Discount",IF(M1236&lt;0.2,"Low (1-19%)",IF(M1236&lt;0.4,"Medium (20-39%)","High (40%+)")))</f>
        <v>Medium (20-39%)</v>
      </c>
      <c r="R1236" s="0" t="str">
        <f aca="false">INDEX('Lookup Tables'!$B$2:$B$5,MATCH(F1236,'Lookup Tables'!$A$2:$A$5,0))</f>
        <v>Manager C</v>
      </c>
    </row>
    <row r="1237" customFormat="false" ht="15" hidden="false" customHeight="false" outlineLevel="0" collapsed="false">
      <c r="A1237" s="0" t="s">
        <v>1586</v>
      </c>
      <c r="B1237" s="13" t="n">
        <v>43036</v>
      </c>
      <c r="C1237" s="13" t="n">
        <v>43036</v>
      </c>
      <c r="D1237" s="14" t="s">
        <v>606</v>
      </c>
      <c r="E1237" s="14" t="s">
        <v>53</v>
      </c>
      <c r="F1237" s="14" t="s">
        <v>54</v>
      </c>
      <c r="G1237" s="14" t="s">
        <v>70</v>
      </c>
      <c r="H1237" s="14" t="s">
        <v>65</v>
      </c>
      <c r="I1237" s="14" t="s">
        <v>83</v>
      </c>
      <c r="J1237" s="14" t="s">
        <v>1218</v>
      </c>
      <c r="K1237" s="15" t="n">
        <v>37.425</v>
      </c>
      <c r="L1237" s="0" t="n">
        <v>5</v>
      </c>
      <c r="M1237" s="16" t="n">
        <v>0.7</v>
      </c>
      <c r="N1237" s="17" t="n">
        <v>-29.94</v>
      </c>
      <c r="O1237" s="0" t="str">
        <f aca="false">TEXT(B1237,"YYYY-MM")</f>
        <v>2017-10</v>
      </c>
      <c r="P1237" s="18" t="n">
        <f aca="false">IFERROR(N1237/K1237,0)</f>
        <v>-0.8</v>
      </c>
      <c r="Q1237" s="0" t="str">
        <f aca="false">IF(M1237=0,"No Discount",IF(M1237&lt;0.2,"Low (1-19%)",IF(M1237&lt;0.4,"Medium (20-39%)","High (40%+)")))</f>
        <v>High (40%+)</v>
      </c>
      <c r="R1237" s="0" t="str">
        <f aca="false">INDEX('Lookup Tables'!$B$2:$B$5,MATCH(F1237,'Lookup Tables'!$A$2:$A$5,0))</f>
        <v>Manager C</v>
      </c>
    </row>
    <row r="1238" customFormat="false" ht="15" hidden="false" customHeight="false" outlineLevel="0" collapsed="false">
      <c r="A1238" s="0" t="s">
        <v>1586</v>
      </c>
      <c r="B1238" s="13" t="n">
        <v>43036</v>
      </c>
      <c r="C1238" s="13" t="n">
        <v>43036</v>
      </c>
      <c r="D1238" s="14" t="s">
        <v>606</v>
      </c>
      <c r="E1238" s="14" t="s">
        <v>53</v>
      </c>
      <c r="F1238" s="14" t="s">
        <v>54</v>
      </c>
      <c r="G1238" s="14" t="s">
        <v>70</v>
      </c>
      <c r="H1238" s="14" t="s">
        <v>56</v>
      </c>
      <c r="I1238" s="14" t="s">
        <v>76</v>
      </c>
      <c r="J1238" s="14" t="s">
        <v>1588</v>
      </c>
      <c r="K1238" s="15" t="n">
        <v>63.968</v>
      </c>
      <c r="L1238" s="0" t="n">
        <v>2</v>
      </c>
      <c r="M1238" s="16" t="n">
        <v>0.2</v>
      </c>
      <c r="N1238" s="17" t="n">
        <v>0</v>
      </c>
      <c r="O1238" s="0" t="str">
        <f aca="false">TEXT(B1238,"YYYY-MM")</f>
        <v>2017-10</v>
      </c>
      <c r="P1238" s="18" t="n">
        <f aca="false">IFERROR(N1238/K1238,0)</f>
        <v>0</v>
      </c>
      <c r="Q1238" s="0" t="str">
        <f aca="false">IF(M1238=0,"No Discount",IF(M1238&lt;0.2,"Low (1-19%)",IF(M1238&lt;0.4,"Medium (20-39%)","High (40%+)")))</f>
        <v>Medium (20-39%)</v>
      </c>
      <c r="R1238" s="0" t="str">
        <f aca="false">INDEX('Lookup Tables'!$B$2:$B$5,MATCH(F1238,'Lookup Tables'!$A$2:$A$5,0))</f>
        <v>Manager C</v>
      </c>
    </row>
    <row r="1239" customFormat="false" ht="15" hidden="false" customHeight="false" outlineLevel="0" collapsed="false">
      <c r="A1239" s="0" t="s">
        <v>1586</v>
      </c>
      <c r="B1239" s="13" t="n">
        <v>43036</v>
      </c>
      <c r="C1239" s="13" t="n">
        <v>43036</v>
      </c>
      <c r="D1239" s="14" t="s">
        <v>606</v>
      </c>
      <c r="E1239" s="14" t="s">
        <v>53</v>
      </c>
      <c r="F1239" s="14" t="s">
        <v>54</v>
      </c>
      <c r="G1239" s="14" t="s">
        <v>70</v>
      </c>
      <c r="H1239" s="14" t="s">
        <v>56</v>
      </c>
      <c r="I1239" s="14" t="s">
        <v>76</v>
      </c>
      <c r="J1239" s="14" t="s">
        <v>1004</v>
      </c>
      <c r="K1239" s="15" t="n">
        <v>165.048</v>
      </c>
      <c r="L1239" s="0" t="n">
        <v>3</v>
      </c>
      <c r="M1239" s="16" t="n">
        <v>0.2</v>
      </c>
      <c r="N1239" s="17" t="n">
        <v>41.262</v>
      </c>
      <c r="O1239" s="0" t="str">
        <f aca="false">TEXT(B1239,"YYYY-MM")</f>
        <v>2017-10</v>
      </c>
      <c r="P1239" s="18" t="n">
        <f aca="false">IFERROR(N1239/K1239,0)</f>
        <v>0.25</v>
      </c>
      <c r="Q1239" s="0" t="str">
        <f aca="false">IF(M1239=0,"No Discount",IF(M1239&lt;0.2,"Low (1-19%)",IF(M1239&lt;0.4,"Medium (20-39%)","High (40%+)")))</f>
        <v>Medium (20-39%)</v>
      </c>
      <c r="R1239" s="0" t="str">
        <f aca="false">INDEX('Lookup Tables'!$B$2:$B$5,MATCH(F1239,'Lookup Tables'!$A$2:$A$5,0))</f>
        <v>Manager C</v>
      </c>
    </row>
    <row r="1240" customFormat="false" ht="15" hidden="false" customHeight="false" outlineLevel="0" collapsed="false">
      <c r="A1240" s="0" t="s">
        <v>1589</v>
      </c>
      <c r="B1240" s="13" t="n">
        <v>42227</v>
      </c>
      <c r="C1240" s="13" t="n">
        <v>42231</v>
      </c>
      <c r="D1240" s="14" t="s">
        <v>69</v>
      </c>
      <c r="E1240" s="14" t="s">
        <v>53</v>
      </c>
      <c r="F1240" s="14" t="s">
        <v>63</v>
      </c>
      <c r="G1240" s="14" t="s">
        <v>94</v>
      </c>
      <c r="H1240" s="14" t="s">
        <v>56</v>
      </c>
      <c r="I1240" s="14" t="s">
        <v>76</v>
      </c>
      <c r="J1240" s="14" t="s">
        <v>1590</v>
      </c>
      <c r="K1240" s="15" t="n">
        <v>12.35</v>
      </c>
      <c r="L1240" s="0" t="n">
        <v>1</v>
      </c>
      <c r="M1240" s="16" t="n">
        <v>0</v>
      </c>
      <c r="N1240" s="17" t="n">
        <v>5.434</v>
      </c>
      <c r="O1240" s="0" t="str">
        <f aca="false">TEXT(B1240,"YYYY-MM")</f>
        <v>2015-08</v>
      </c>
      <c r="P1240" s="18" t="n">
        <f aca="false">IFERROR(N1240/K1240,0)</f>
        <v>0.44</v>
      </c>
      <c r="Q1240" s="0" t="str">
        <f aca="false">IF(M1240=0,"No Discount",IF(M1240&lt;0.2,"Low (1-19%)",IF(M1240&lt;0.4,"Medium (20-39%)","High (40%+)")))</f>
        <v>No Discount</v>
      </c>
      <c r="R1240" s="0" t="str">
        <f aca="false">INDEX('Lookup Tables'!$B$2:$B$5,MATCH(F1240,'Lookup Tables'!$A$2:$A$5,0))</f>
        <v>Manager D</v>
      </c>
    </row>
    <row r="1241" customFormat="false" ht="15" hidden="false" customHeight="false" outlineLevel="0" collapsed="false">
      <c r="A1241" s="0" t="s">
        <v>1589</v>
      </c>
      <c r="B1241" s="13" t="n">
        <v>42227</v>
      </c>
      <c r="C1241" s="13" t="n">
        <v>42231</v>
      </c>
      <c r="D1241" s="14" t="s">
        <v>69</v>
      </c>
      <c r="E1241" s="14" t="s">
        <v>53</v>
      </c>
      <c r="F1241" s="14" t="s">
        <v>63</v>
      </c>
      <c r="G1241" s="14" t="s">
        <v>94</v>
      </c>
      <c r="H1241" s="14" t="s">
        <v>65</v>
      </c>
      <c r="I1241" s="14" t="s">
        <v>78</v>
      </c>
      <c r="J1241" s="14" t="s">
        <v>1591</v>
      </c>
      <c r="K1241" s="15" t="n">
        <v>40.97</v>
      </c>
      <c r="L1241" s="0" t="n">
        <v>1</v>
      </c>
      <c r="M1241" s="16" t="n">
        <v>0</v>
      </c>
      <c r="N1241" s="17" t="n">
        <v>10.6522</v>
      </c>
      <c r="O1241" s="0" t="str">
        <f aca="false">TEXT(B1241,"YYYY-MM")</f>
        <v>2015-08</v>
      </c>
      <c r="P1241" s="18" t="n">
        <f aca="false">IFERROR(N1241/K1241,0)</f>
        <v>0.26</v>
      </c>
      <c r="Q1241" s="0" t="str">
        <f aca="false">IF(M1241=0,"No Discount",IF(M1241&lt;0.2,"Low (1-19%)",IF(M1241&lt;0.4,"Medium (20-39%)","High (40%+)")))</f>
        <v>No Discount</v>
      </c>
      <c r="R1241" s="0" t="str">
        <f aca="false">INDEX('Lookup Tables'!$B$2:$B$5,MATCH(F1241,'Lookup Tables'!$A$2:$A$5,0))</f>
        <v>Manager D</v>
      </c>
    </row>
    <row r="1242" customFormat="false" ht="15" hidden="false" customHeight="false" outlineLevel="0" collapsed="false">
      <c r="A1242" s="0" t="s">
        <v>1589</v>
      </c>
      <c r="B1242" s="13" t="n">
        <v>42227</v>
      </c>
      <c r="C1242" s="13" t="n">
        <v>42231</v>
      </c>
      <c r="D1242" s="14" t="s">
        <v>69</v>
      </c>
      <c r="E1242" s="14" t="s">
        <v>53</v>
      </c>
      <c r="F1242" s="14" t="s">
        <v>63</v>
      </c>
      <c r="G1242" s="14" t="s">
        <v>94</v>
      </c>
      <c r="H1242" s="14" t="s">
        <v>65</v>
      </c>
      <c r="I1242" s="14" t="s">
        <v>171</v>
      </c>
      <c r="J1242" s="14" t="s">
        <v>518</v>
      </c>
      <c r="K1242" s="15" t="n">
        <v>22.96</v>
      </c>
      <c r="L1242" s="0" t="n">
        <v>2</v>
      </c>
      <c r="M1242" s="16" t="n">
        <v>0</v>
      </c>
      <c r="N1242" s="17" t="n">
        <v>10.7912</v>
      </c>
      <c r="O1242" s="0" t="str">
        <f aca="false">TEXT(B1242,"YYYY-MM")</f>
        <v>2015-08</v>
      </c>
      <c r="P1242" s="18" t="n">
        <f aca="false">IFERROR(N1242/K1242,0)</f>
        <v>0.47</v>
      </c>
      <c r="Q1242" s="0" t="str">
        <f aca="false">IF(M1242=0,"No Discount",IF(M1242&lt;0.2,"Low (1-19%)",IF(M1242&lt;0.4,"Medium (20-39%)","High (40%+)")))</f>
        <v>No Discount</v>
      </c>
      <c r="R1242" s="0" t="str">
        <f aca="false">INDEX('Lookup Tables'!$B$2:$B$5,MATCH(F1242,'Lookup Tables'!$A$2:$A$5,0))</f>
        <v>Manager D</v>
      </c>
    </row>
    <row r="1243" customFormat="false" ht="15" hidden="false" customHeight="false" outlineLevel="0" collapsed="false">
      <c r="A1243" s="0" t="s">
        <v>1592</v>
      </c>
      <c r="B1243" s="13" t="n">
        <v>42976</v>
      </c>
      <c r="C1243" s="13" t="n">
        <v>42982</v>
      </c>
      <c r="D1243" s="14" t="s">
        <v>69</v>
      </c>
      <c r="E1243" s="14" t="s">
        <v>97</v>
      </c>
      <c r="F1243" s="14" t="s">
        <v>117</v>
      </c>
      <c r="G1243" s="14" t="s">
        <v>170</v>
      </c>
      <c r="H1243" s="14" t="s">
        <v>80</v>
      </c>
      <c r="I1243" s="14" t="s">
        <v>81</v>
      </c>
      <c r="J1243" s="14" t="s">
        <v>1593</v>
      </c>
      <c r="K1243" s="15" t="n">
        <v>22</v>
      </c>
      <c r="L1243" s="0" t="n">
        <v>4</v>
      </c>
      <c r="M1243" s="16" t="n">
        <v>0</v>
      </c>
      <c r="N1243" s="17" t="n">
        <v>5.5</v>
      </c>
      <c r="O1243" s="0" t="str">
        <f aca="false">TEXT(B1243,"YYYY-MM")</f>
        <v>2017-08</v>
      </c>
      <c r="P1243" s="18" t="n">
        <f aca="false">IFERROR(N1243/K1243,0)</f>
        <v>0.25</v>
      </c>
      <c r="Q1243" s="0" t="str">
        <f aca="false">IF(M1243=0,"No Discount",IF(M1243&lt;0.2,"Low (1-19%)",IF(M1243&lt;0.4,"Medium (20-39%)","High (40%+)")))</f>
        <v>No Discount</v>
      </c>
      <c r="R1243" s="0" t="str">
        <f aca="false">INDEX('Lookup Tables'!$B$2:$B$5,MATCH(F1243,'Lookup Tables'!$A$2:$A$5,0))</f>
        <v>Manager B</v>
      </c>
    </row>
    <row r="1244" customFormat="false" ht="15" hidden="false" customHeight="false" outlineLevel="0" collapsed="false">
      <c r="A1244" s="0" t="s">
        <v>1594</v>
      </c>
      <c r="B1244" s="13" t="n">
        <v>42781</v>
      </c>
      <c r="C1244" s="13" t="n">
        <v>42788</v>
      </c>
      <c r="D1244" s="14" t="s">
        <v>69</v>
      </c>
      <c r="E1244" s="14" t="s">
        <v>53</v>
      </c>
      <c r="F1244" s="14" t="s">
        <v>117</v>
      </c>
      <c r="G1244" s="14" t="s">
        <v>170</v>
      </c>
      <c r="H1244" s="14" t="s">
        <v>65</v>
      </c>
      <c r="I1244" s="14" t="s">
        <v>83</v>
      </c>
      <c r="J1244" s="14" t="s">
        <v>1595</v>
      </c>
      <c r="K1244" s="15" t="n">
        <v>398.352</v>
      </c>
      <c r="L1244" s="0" t="n">
        <v>3</v>
      </c>
      <c r="M1244" s="16" t="n">
        <v>0.2</v>
      </c>
      <c r="N1244" s="17" t="n">
        <v>124.485</v>
      </c>
      <c r="O1244" s="0" t="str">
        <f aca="false">TEXT(B1244,"YYYY-MM")</f>
        <v>2017-02</v>
      </c>
      <c r="P1244" s="18" t="n">
        <f aca="false">IFERROR(N1244/K1244,0)</f>
        <v>0.3125</v>
      </c>
      <c r="Q1244" s="0" t="str">
        <f aca="false">IF(M1244=0,"No Discount",IF(M1244&lt;0.2,"Low (1-19%)",IF(M1244&lt;0.4,"Medium (20-39%)","High (40%+)")))</f>
        <v>Medium (20-39%)</v>
      </c>
      <c r="R1244" s="0" t="str">
        <f aca="false">INDEX('Lookup Tables'!$B$2:$B$5,MATCH(F1244,'Lookup Tables'!$A$2:$A$5,0))</f>
        <v>Manager B</v>
      </c>
    </row>
    <row r="1245" customFormat="false" ht="15" hidden="false" customHeight="false" outlineLevel="0" collapsed="false">
      <c r="A1245" s="0" t="s">
        <v>1594</v>
      </c>
      <c r="B1245" s="13" t="n">
        <v>42781</v>
      </c>
      <c r="C1245" s="13" t="n">
        <v>42788</v>
      </c>
      <c r="D1245" s="14" t="s">
        <v>69</v>
      </c>
      <c r="E1245" s="14" t="s">
        <v>53</v>
      </c>
      <c r="F1245" s="14" t="s">
        <v>117</v>
      </c>
      <c r="G1245" s="14" t="s">
        <v>170</v>
      </c>
      <c r="H1245" s="14" t="s">
        <v>65</v>
      </c>
      <c r="I1245" s="14" t="s">
        <v>171</v>
      </c>
      <c r="J1245" s="14" t="s">
        <v>172</v>
      </c>
      <c r="K1245" s="15" t="n">
        <v>8.72</v>
      </c>
      <c r="L1245" s="0" t="n">
        <v>4</v>
      </c>
      <c r="M1245" s="16" t="n">
        <v>0</v>
      </c>
      <c r="N1245" s="17" t="n">
        <v>3.5752</v>
      </c>
      <c r="O1245" s="0" t="str">
        <f aca="false">TEXT(B1245,"YYYY-MM")</f>
        <v>2017-02</v>
      </c>
      <c r="P1245" s="18" t="n">
        <f aca="false">IFERROR(N1245/K1245,0)</f>
        <v>0.41</v>
      </c>
      <c r="Q1245" s="0" t="str">
        <f aca="false">IF(M1245=0,"No Discount",IF(M1245&lt;0.2,"Low (1-19%)",IF(M1245&lt;0.4,"Medium (20-39%)","High (40%+)")))</f>
        <v>No Discount</v>
      </c>
      <c r="R1245" s="0" t="str">
        <f aca="false">INDEX('Lookup Tables'!$B$2:$B$5,MATCH(F1245,'Lookup Tables'!$A$2:$A$5,0))</f>
        <v>Manager B</v>
      </c>
    </row>
    <row r="1246" customFormat="false" ht="15" hidden="false" customHeight="false" outlineLevel="0" collapsed="false">
      <c r="A1246" s="0" t="s">
        <v>1596</v>
      </c>
      <c r="B1246" s="13" t="n">
        <v>43234</v>
      </c>
      <c r="C1246" s="13" t="n">
        <v>43241</v>
      </c>
      <c r="D1246" s="14" t="s">
        <v>69</v>
      </c>
      <c r="E1246" s="14" t="s">
        <v>53</v>
      </c>
      <c r="F1246" s="14" t="s">
        <v>54</v>
      </c>
      <c r="G1246" s="14" t="s">
        <v>690</v>
      </c>
      <c r="H1246" s="14" t="s">
        <v>65</v>
      </c>
      <c r="I1246" s="14" t="s">
        <v>129</v>
      </c>
      <c r="J1246" s="14" t="s">
        <v>1597</v>
      </c>
      <c r="K1246" s="15" t="n">
        <v>48.69</v>
      </c>
      <c r="L1246" s="0" t="n">
        <v>9</v>
      </c>
      <c r="M1246" s="16" t="n">
        <v>0</v>
      </c>
      <c r="N1246" s="17" t="n">
        <v>23.8581</v>
      </c>
      <c r="O1246" s="0" t="str">
        <f aca="false">TEXT(B1246,"YYYY-MM")</f>
        <v>2018-05</v>
      </c>
      <c r="P1246" s="18" t="n">
        <f aca="false">IFERROR(N1246/K1246,0)</f>
        <v>0.49</v>
      </c>
      <c r="Q1246" s="0" t="str">
        <f aca="false">IF(M1246=0,"No Discount",IF(M1246&lt;0.2,"Low (1-19%)",IF(M1246&lt;0.4,"Medium (20-39%)","High (40%+)")))</f>
        <v>No Discount</v>
      </c>
      <c r="R1246" s="0" t="str">
        <f aca="false">INDEX('Lookup Tables'!$B$2:$B$5,MATCH(F1246,'Lookup Tables'!$A$2:$A$5,0))</f>
        <v>Manager C</v>
      </c>
    </row>
    <row r="1247" customFormat="false" ht="15" hidden="false" customHeight="false" outlineLevel="0" collapsed="false">
      <c r="A1247" s="0" t="s">
        <v>1598</v>
      </c>
      <c r="B1247" s="13" t="n">
        <v>42350</v>
      </c>
      <c r="C1247" s="13" t="n">
        <v>42352</v>
      </c>
      <c r="D1247" s="14" t="s">
        <v>52</v>
      </c>
      <c r="E1247" s="14" t="s">
        <v>53</v>
      </c>
      <c r="F1247" s="14" t="s">
        <v>63</v>
      </c>
      <c r="G1247" s="14" t="s">
        <v>64</v>
      </c>
      <c r="H1247" s="14" t="s">
        <v>56</v>
      </c>
      <c r="I1247" s="14" t="s">
        <v>71</v>
      </c>
      <c r="J1247" s="14" t="s">
        <v>1599</v>
      </c>
      <c r="K1247" s="15" t="n">
        <v>764.688</v>
      </c>
      <c r="L1247" s="0" t="n">
        <v>6</v>
      </c>
      <c r="M1247" s="16" t="n">
        <v>0.2</v>
      </c>
      <c r="N1247" s="17" t="n">
        <v>95.586</v>
      </c>
      <c r="O1247" s="0" t="str">
        <f aca="false">TEXT(B1247,"YYYY-MM")</f>
        <v>2015-12</v>
      </c>
      <c r="P1247" s="18" t="n">
        <f aca="false">IFERROR(N1247/K1247,0)</f>
        <v>0.125</v>
      </c>
      <c r="Q1247" s="0" t="str">
        <f aca="false">IF(M1247=0,"No Discount",IF(M1247&lt;0.2,"Low (1-19%)",IF(M1247&lt;0.4,"Medium (20-39%)","High (40%+)")))</f>
        <v>Medium (20-39%)</v>
      </c>
      <c r="R1247" s="0" t="str">
        <f aca="false">INDEX('Lookup Tables'!$B$2:$B$5,MATCH(F1247,'Lookup Tables'!$A$2:$A$5,0))</f>
        <v>Manager D</v>
      </c>
    </row>
    <row r="1248" customFormat="false" ht="15" hidden="false" customHeight="false" outlineLevel="0" collapsed="false">
      <c r="A1248" s="0" t="s">
        <v>1598</v>
      </c>
      <c r="B1248" s="13" t="n">
        <v>42350</v>
      </c>
      <c r="C1248" s="13" t="n">
        <v>42352</v>
      </c>
      <c r="D1248" s="14" t="s">
        <v>52</v>
      </c>
      <c r="E1248" s="14" t="s">
        <v>53</v>
      </c>
      <c r="F1248" s="14" t="s">
        <v>63</v>
      </c>
      <c r="G1248" s="14" t="s">
        <v>64</v>
      </c>
      <c r="H1248" s="14" t="s">
        <v>56</v>
      </c>
      <c r="I1248" s="14" t="s">
        <v>71</v>
      </c>
      <c r="J1248" s="14" t="s">
        <v>438</v>
      </c>
      <c r="K1248" s="15" t="n">
        <v>3610.848</v>
      </c>
      <c r="L1248" s="0" t="n">
        <v>12</v>
      </c>
      <c r="M1248" s="16" t="n">
        <v>0.2</v>
      </c>
      <c r="N1248" s="17" t="n">
        <v>135.4068</v>
      </c>
      <c r="O1248" s="0" t="str">
        <f aca="false">TEXT(B1248,"YYYY-MM")</f>
        <v>2015-12</v>
      </c>
      <c r="P1248" s="18" t="n">
        <f aca="false">IFERROR(N1248/K1248,0)</f>
        <v>0.0375</v>
      </c>
      <c r="Q1248" s="0" t="str">
        <f aca="false">IF(M1248=0,"No Discount",IF(M1248&lt;0.2,"Low (1-19%)",IF(M1248&lt;0.4,"Medium (20-39%)","High (40%+)")))</f>
        <v>Medium (20-39%)</v>
      </c>
      <c r="R1248" s="0" t="str">
        <f aca="false">INDEX('Lookup Tables'!$B$2:$B$5,MATCH(F1248,'Lookup Tables'!$A$2:$A$5,0))</f>
        <v>Manager D</v>
      </c>
    </row>
    <row r="1249" customFormat="false" ht="15" hidden="false" customHeight="false" outlineLevel="0" collapsed="false">
      <c r="A1249" s="0" t="s">
        <v>1598</v>
      </c>
      <c r="B1249" s="13" t="n">
        <v>42350</v>
      </c>
      <c r="C1249" s="13" t="n">
        <v>42352</v>
      </c>
      <c r="D1249" s="14" t="s">
        <v>52</v>
      </c>
      <c r="E1249" s="14" t="s">
        <v>53</v>
      </c>
      <c r="F1249" s="14" t="s">
        <v>63</v>
      </c>
      <c r="G1249" s="14" t="s">
        <v>64</v>
      </c>
      <c r="H1249" s="14" t="s">
        <v>56</v>
      </c>
      <c r="I1249" s="14" t="s">
        <v>57</v>
      </c>
      <c r="J1249" s="14" t="s">
        <v>1600</v>
      </c>
      <c r="K1249" s="15" t="n">
        <v>254.9745</v>
      </c>
      <c r="L1249" s="0" t="n">
        <v>3</v>
      </c>
      <c r="M1249" s="16" t="n">
        <v>0.15</v>
      </c>
      <c r="N1249" s="17" t="n">
        <v>11.9988</v>
      </c>
      <c r="O1249" s="0" t="str">
        <f aca="false">TEXT(B1249,"YYYY-MM")</f>
        <v>2015-12</v>
      </c>
      <c r="P1249" s="18" t="n">
        <f aca="false">IFERROR(N1249/K1249,0)</f>
        <v>0.0470588235294118</v>
      </c>
      <c r="Q1249" s="0" t="str">
        <f aca="false">IF(M1249=0,"No Discount",IF(M1249&lt;0.2,"Low (1-19%)",IF(M1249&lt;0.4,"Medium (20-39%)","High (40%+)")))</f>
        <v>Low (1-19%)</v>
      </c>
      <c r="R1249" s="0" t="str">
        <f aca="false">INDEX('Lookup Tables'!$B$2:$B$5,MATCH(F1249,'Lookup Tables'!$A$2:$A$5,0))</f>
        <v>Manager D</v>
      </c>
    </row>
    <row r="1250" customFormat="false" ht="15" hidden="false" customHeight="false" outlineLevel="0" collapsed="false">
      <c r="A1250" s="0" t="s">
        <v>1601</v>
      </c>
      <c r="B1250" s="13" t="n">
        <v>43452</v>
      </c>
      <c r="C1250" s="13" t="n">
        <v>43458</v>
      </c>
      <c r="D1250" s="14" t="s">
        <v>69</v>
      </c>
      <c r="E1250" s="14" t="s">
        <v>53</v>
      </c>
      <c r="F1250" s="14" t="s">
        <v>117</v>
      </c>
      <c r="G1250" s="14" t="s">
        <v>170</v>
      </c>
      <c r="H1250" s="14" t="s">
        <v>65</v>
      </c>
      <c r="I1250" s="14" t="s">
        <v>78</v>
      </c>
      <c r="J1250" s="14" t="s">
        <v>1387</v>
      </c>
      <c r="K1250" s="15" t="n">
        <v>38.82</v>
      </c>
      <c r="L1250" s="0" t="n">
        <v>6</v>
      </c>
      <c r="M1250" s="16" t="n">
        <v>0</v>
      </c>
      <c r="N1250" s="17" t="n">
        <v>17.469</v>
      </c>
      <c r="O1250" s="0" t="str">
        <f aca="false">TEXT(B1250,"YYYY-MM")</f>
        <v>2018-12</v>
      </c>
      <c r="P1250" s="18" t="n">
        <f aca="false">IFERROR(N1250/K1250,0)</f>
        <v>0.45</v>
      </c>
      <c r="Q1250" s="0" t="str">
        <f aca="false">IF(M1250=0,"No Discount",IF(M1250&lt;0.2,"Low (1-19%)",IF(M1250&lt;0.4,"Medium (20-39%)","High (40%+)")))</f>
        <v>No Discount</v>
      </c>
      <c r="R1250" s="0" t="str">
        <f aca="false">INDEX('Lookup Tables'!$B$2:$B$5,MATCH(F1250,'Lookup Tables'!$A$2:$A$5,0))</f>
        <v>Manager B</v>
      </c>
    </row>
    <row r="1251" customFormat="false" ht="15" hidden="false" customHeight="false" outlineLevel="0" collapsed="false">
      <c r="A1251" s="0" t="s">
        <v>1601</v>
      </c>
      <c r="B1251" s="13" t="n">
        <v>43452</v>
      </c>
      <c r="C1251" s="13" t="n">
        <v>43458</v>
      </c>
      <c r="D1251" s="14" t="s">
        <v>69</v>
      </c>
      <c r="E1251" s="14" t="s">
        <v>53</v>
      </c>
      <c r="F1251" s="14" t="s">
        <v>117</v>
      </c>
      <c r="G1251" s="14" t="s">
        <v>170</v>
      </c>
      <c r="H1251" s="14" t="s">
        <v>56</v>
      </c>
      <c r="I1251" s="14" t="s">
        <v>59</v>
      </c>
      <c r="J1251" s="14" t="s">
        <v>1602</v>
      </c>
      <c r="K1251" s="15" t="n">
        <v>1141.938</v>
      </c>
      <c r="L1251" s="0" t="n">
        <v>9</v>
      </c>
      <c r="M1251" s="16" t="n">
        <v>0.1</v>
      </c>
      <c r="N1251" s="17" t="n">
        <v>139.5702</v>
      </c>
      <c r="O1251" s="0" t="str">
        <f aca="false">TEXT(B1251,"YYYY-MM")</f>
        <v>2018-12</v>
      </c>
      <c r="P1251" s="18" t="n">
        <f aca="false">IFERROR(N1251/K1251,0)</f>
        <v>0.122222222222222</v>
      </c>
      <c r="Q1251" s="0" t="str">
        <f aca="false">IF(M1251=0,"No Discount",IF(M1251&lt;0.2,"Low (1-19%)",IF(M1251&lt;0.4,"Medium (20-39%)","High (40%+)")))</f>
        <v>Low (1-19%)</v>
      </c>
      <c r="R1251" s="0" t="str">
        <f aca="false">INDEX('Lookup Tables'!$B$2:$B$5,MATCH(F1251,'Lookup Tables'!$A$2:$A$5,0))</f>
        <v>Manager B</v>
      </c>
    </row>
    <row r="1252" customFormat="false" ht="15" hidden="false" customHeight="false" outlineLevel="0" collapsed="false">
      <c r="A1252" s="0" t="s">
        <v>1601</v>
      </c>
      <c r="B1252" s="13" t="n">
        <v>43452</v>
      </c>
      <c r="C1252" s="13" t="n">
        <v>43458</v>
      </c>
      <c r="D1252" s="14" t="s">
        <v>69</v>
      </c>
      <c r="E1252" s="14" t="s">
        <v>53</v>
      </c>
      <c r="F1252" s="14" t="s">
        <v>117</v>
      </c>
      <c r="G1252" s="14" t="s">
        <v>170</v>
      </c>
      <c r="H1252" s="14" t="s">
        <v>65</v>
      </c>
      <c r="I1252" s="14" t="s">
        <v>85</v>
      </c>
      <c r="J1252" s="14" t="s">
        <v>357</v>
      </c>
      <c r="K1252" s="15" t="n">
        <v>1704.56</v>
      </c>
      <c r="L1252" s="0" t="n">
        <v>13</v>
      </c>
      <c r="M1252" s="16" t="n">
        <v>0</v>
      </c>
      <c r="N1252" s="17" t="n">
        <v>511.368</v>
      </c>
      <c r="O1252" s="0" t="str">
        <f aca="false">TEXT(B1252,"YYYY-MM")</f>
        <v>2018-12</v>
      </c>
      <c r="P1252" s="18" t="n">
        <f aca="false">IFERROR(N1252/K1252,0)</f>
        <v>0.3</v>
      </c>
      <c r="Q1252" s="0" t="str">
        <f aca="false">IF(M1252=0,"No Discount",IF(M1252&lt;0.2,"Low (1-19%)",IF(M1252&lt;0.4,"Medium (20-39%)","High (40%+)")))</f>
        <v>No Discount</v>
      </c>
      <c r="R1252" s="0" t="str">
        <f aca="false">INDEX('Lookup Tables'!$B$2:$B$5,MATCH(F1252,'Lookup Tables'!$A$2:$A$5,0))</f>
        <v>Manager B</v>
      </c>
    </row>
    <row r="1253" customFormat="false" ht="15" hidden="false" customHeight="false" outlineLevel="0" collapsed="false">
      <c r="A1253" s="0" t="s">
        <v>1601</v>
      </c>
      <c r="B1253" s="13" t="n">
        <v>43452</v>
      </c>
      <c r="C1253" s="13" t="n">
        <v>43458</v>
      </c>
      <c r="D1253" s="14" t="s">
        <v>69</v>
      </c>
      <c r="E1253" s="14" t="s">
        <v>53</v>
      </c>
      <c r="F1253" s="14" t="s">
        <v>117</v>
      </c>
      <c r="G1253" s="14" t="s">
        <v>170</v>
      </c>
      <c r="H1253" s="14" t="s">
        <v>65</v>
      </c>
      <c r="I1253" s="14" t="s">
        <v>78</v>
      </c>
      <c r="J1253" s="14" t="s">
        <v>1603</v>
      </c>
      <c r="K1253" s="15" t="n">
        <v>3.2</v>
      </c>
      <c r="L1253" s="0" t="n">
        <v>2</v>
      </c>
      <c r="M1253" s="16" t="n">
        <v>0</v>
      </c>
      <c r="N1253" s="17" t="n">
        <v>1.376</v>
      </c>
      <c r="O1253" s="0" t="str">
        <f aca="false">TEXT(B1253,"YYYY-MM")</f>
        <v>2018-12</v>
      </c>
      <c r="P1253" s="18" t="n">
        <f aca="false">IFERROR(N1253/K1253,0)</f>
        <v>0.43</v>
      </c>
      <c r="Q1253" s="0" t="str">
        <f aca="false">IF(M1253=0,"No Discount",IF(M1253&lt;0.2,"Low (1-19%)",IF(M1253&lt;0.4,"Medium (20-39%)","High (40%+)")))</f>
        <v>No Discount</v>
      </c>
      <c r="R1253" s="0" t="str">
        <f aca="false">INDEX('Lookup Tables'!$B$2:$B$5,MATCH(F1253,'Lookup Tables'!$A$2:$A$5,0))</f>
        <v>Manager B</v>
      </c>
    </row>
    <row r="1254" customFormat="false" ht="15" hidden="false" customHeight="false" outlineLevel="0" collapsed="false">
      <c r="A1254" s="0" t="s">
        <v>1604</v>
      </c>
      <c r="B1254" s="13" t="n">
        <v>42555</v>
      </c>
      <c r="C1254" s="13" t="n">
        <v>42560</v>
      </c>
      <c r="D1254" s="14" t="s">
        <v>69</v>
      </c>
      <c r="E1254" s="14" t="s">
        <v>53</v>
      </c>
      <c r="F1254" s="14" t="s">
        <v>98</v>
      </c>
      <c r="G1254" s="14" t="s">
        <v>103</v>
      </c>
      <c r="H1254" s="14" t="s">
        <v>80</v>
      </c>
      <c r="I1254" s="14" t="s">
        <v>81</v>
      </c>
      <c r="J1254" s="14" t="s">
        <v>1605</v>
      </c>
      <c r="K1254" s="15" t="n">
        <v>1099.96</v>
      </c>
      <c r="L1254" s="0" t="n">
        <v>4</v>
      </c>
      <c r="M1254" s="16" t="n">
        <v>0</v>
      </c>
      <c r="N1254" s="17" t="n">
        <v>285.9896</v>
      </c>
      <c r="O1254" s="0" t="str">
        <f aca="false">TEXT(B1254,"YYYY-MM")</f>
        <v>2016-07</v>
      </c>
      <c r="P1254" s="18" t="n">
        <f aca="false">IFERROR(N1254/K1254,0)</f>
        <v>0.26</v>
      </c>
      <c r="Q1254" s="0" t="str">
        <f aca="false">IF(M1254=0,"No Discount",IF(M1254&lt;0.2,"Low (1-19%)",IF(M1254&lt;0.4,"Medium (20-39%)","High (40%+)")))</f>
        <v>No Discount</v>
      </c>
      <c r="R1254" s="0" t="str">
        <f aca="false">INDEX('Lookup Tables'!$B$2:$B$5,MATCH(F1254,'Lookup Tables'!$A$2:$A$5,0))</f>
        <v>Manager A</v>
      </c>
    </row>
    <row r="1255" customFormat="false" ht="15" hidden="false" customHeight="false" outlineLevel="0" collapsed="false">
      <c r="A1255" s="0" t="s">
        <v>1606</v>
      </c>
      <c r="B1255" s="13" t="n">
        <v>43169</v>
      </c>
      <c r="C1255" s="13" t="n">
        <v>43173</v>
      </c>
      <c r="D1255" s="14" t="s">
        <v>69</v>
      </c>
      <c r="E1255" s="14" t="s">
        <v>97</v>
      </c>
      <c r="F1255" s="14" t="s">
        <v>117</v>
      </c>
      <c r="G1255" s="14" t="s">
        <v>118</v>
      </c>
      <c r="H1255" s="14" t="s">
        <v>65</v>
      </c>
      <c r="I1255" s="14" t="s">
        <v>78</v>
      </c>
      <c r="J1255" s="14" t="s">
        <v>1210</v>
      </c>
      <c r="K1255" s="15" t="n">
        <v>5.248</v>
      </c>
      <c r="L1255" s="0" t="n">
        <v>2</v>
      </c>
      <c r="M1255" s="16" t="n">
        <v>0.2</v>
      </c>
      <c r="N1255" s="17" t="n">
        <v>0.5904</v>
      </c>
      <c r="O1255" s="0" t="str">
        <f aca="false">TEXT(B1255,"YYYY-MM")</f>
        <v>2018-03</v>
      </c>
      <c r="P1255" s="18" t="n">
        <f aca="false">IFERROR(N1255/K1255,0)</f>
        <v>0.1125</v>
      </c>
      <c r="Q1255" s="0" t="str">
        <f aca="false">IF(M1255=0,"No Discount",IF(M1255&lt;0.2,"Low (1-19%)",IF(M1255&lt;0.4,"Medium (20-39%)","High (40%+)")))</f>
        <v>Medium (20-39%)</v>
      </c>
      <c r="R1255" s="0" t="str">
        <f aca="false">INDEX('Lookup Tables'!$B$2:$B$5,MATCH(F1255,'Lookup Tables'!$A$2:$A$5,0))</f>
        <v>Manager B</v>
      </c>
    </row>
    <row r="1256" customFormat="false" ht="15" hidden="false" customHeight="false" outlineLevel="0" collapsed="false">
      <c r="A1256" s="0" t="s">
        <v>1606</v>
      </c>
      <c r="B1256" s="13" t="n">
        <v>43169</v>
      </c>
      <c r="C1256" s="13" t="n">
        <v>43173</v>
      </c>
      <c r="D1256" s="14" t="s">
        <v>69</v>
      </c>
      <c r="E1256" s="14" t="s">
        <v>97</v>
      </c>
      <c r="F1256" s="14" t="s">
        <v>117</v>
      </c>
      <c r="G1256" s="14" t="s">
        <v>118</v>
      </c>
      <c r="H1256" s="14" t="s">
        <v>80</v>
      </c>
      <c r="I1256" s="14" t="s">
        <v>81</v>
      </c>
      <c r="J1256" s="14" t="s">
        <v>761</v>
      </c>
      <c r="K1256" s="15" t="n">
        <v>35.91</v>
      </c>
      <c r="L1256" s="0" t="n">
        <v>3</v>
      </c>
      <c r="M1256" s="16" t="n">
        <v>0.4</v>
      </c>
      <c r="N1256" s="17" t="n">
        <v>-8.379</v>
      </c>
      <c r="O1256" s="0" t="str">
        <f aca="false">TEXT(B1256,"YYYY-MM")</f>
        <v>2018-03</v>
      </c>
      <c r="P1256" s="18" t="n">
        <f aca="false">IFERROR(N1256/K1256,0)</f>
        <v>-0.233333333333333</v>
      </c>
      <c r="Q1256" s="0" t="str">
        <f aca="false">IF(M1256=0,"No Discount",IF(M1256&lt;0.2,"Low (1-19%)",IF(M1256&lt;0.4,"Medium (20-39%)","High (40%+)")))</f>
        <v>High (40%+)</v>
      </c>
      <c r="R1256" s="0" t="str">
        <f aca="false">INDEX('Lookup Tables'!$B$2:$B$5,MATCH(F1256,'Lookup Tables'!$A$2:$A$5,0))</f>
        <v>Manager B</v>
      </c>
    </row>
    <row r="1257" customFormat="false" ht="15" hidden="false" customHeight="false" outlineLevel="0" collapsed="false">
      <c r="A1257" s="0" t="s">
        <v>1606</v>
      </c>
      <c r="B1257" s="13" t="n">
        <v>43169</v>
      </c>
      <c r="C1257" s="13" t="n">
        <v>43173</v>
      </c>
      <c r="D1257" s="14" t="s">
        <v>69</v>
      </c>
      <c r="E1257" s="14" t="s">
        <v>97</v>
      </c>
      <c r="F1257" s="14" t="s">
        <v>117</v>
      </c>
      <c r="G1257" s="14" t="s">
        <v>118</v>
      </c>
      <c r="H1257" s="14" t="s">
        <v>56</v>
      </c>
      <c r="I1257" s="14" t="s">
        <v>76</v>
      </c>
      <c r="J1257" s="14" t="s">
        <v>1607</v>
      </c>
      <c r="K1257" s="15" t="n">
        <v>6.696</v>
      </c>
      <c r="L1257" s="0" t="n">
        <v>1</v>
      </c>
      <c r="M1257" s="16" t="n">
        <v>0.2</v>
      </c>
      <c r="N1257" s="17" t="n">
        <v>0.5022</v>
      </c>
      <c r="O1257" s="0" t="str">
        <f aca="false">TEXT(B1257,"YYYY-MM")</f>
        <v>2018-03</v>
      </c>
      <c r="P1257" s="18" t="n">
        <f aca="false">IFERROR(N1257/K1257,0)</f>
        <v>0.075</v>
      </c>
      <c r="Q1257" s="0" t="str">
        <f aca="false">IF(M1257=0,"No Discount",IF(M1257&lt;0.2,"Low (1-19%)",IF(M1257&lt;0.4,"Medium (20-39%)","High (40%+)")))</f>
        <v>Medium (20-39%)</v>
      </c>
      <c r="R1257" s="0" t="str">
        <f aca="false">INDEX('Lookup Tables'!$B$2:$B$5,MATCH(F1257,'Lookup Tables'!$A$2:$A$5,0))</f>
        <v>Manager B</v>
      </c>
    </row>
    <row r="1258" customFormat="false" ht="15" hidden="false" customHeight="false" outlineLevel="0" collapsed="false">
      <c r="A1258" s="0" t="s">
        <v>1606</v>
      </c>
      <c r="B1258" s="13" t="n">
        <v>43169</v>
      </c>
      <c r="C1258" s="13" t="n">
        <v>43173</v>
      </c>
      <c r="D1258" s="14" t="s">
        <v>69</v>
      </c>
      <c r="E1258" s="14" t="s">
        <v>97</v>
      </c>
      <c r="F1258" s="14" t="s">
        <v>117</v>
      </c>
      <c r="G1258" s="14" t="s">
        <v>118</v>
      </c>
      <c r="H1258" s="14" t="s">
        <v>56</v>
      </c>
      <c r="I1258" s="14" t="s">
        <v>76</v>
      </c>
      <c r="J1258" s="14" t="s">
        <v>1608</v>
      </c>
      <c r="K1258" s="15" t="n">
        <v>43.872</v>
      </c>
      <c r="L1258" s="0" t="n">
        <v>2</v>
      </c>
      <c r="M1258" s="16" t="n">
        <v>0.2</v>
      </c>
      <c r="N1258" s="17" t="n">
        <v>11.5164</v>
      </c>
      <c r="O1258" s="0" t="str">
        <f aca="false">TEXT(B1258,"YYYY-MM")</f>
        <v>2018-03</v>
      </c>
      <c r="P1258" s="18" t="n">
        <f aca="false">IFERROR(N1258/K1258,0)</f>
        <v>0.2625</v>
      </c>
      <c r="Q1258" s="0" t="str">
        <f aca="false">IF(M1258=0,"No Discount",IF(M1258&lt;0.2,"Low (1-19%)",IF(M1258&lt;0.4,"Medium (20-39%)","High (40%+)")))</f>
        <v>Medium (20-39%)</v>
      </c>
      <c r="R1258" s="0" t="str">
        <f aca="false">INDEX('Lookup Tables'!$B$2:$B$5,MATCH(F1258,'Lookup Tables'!$A$2:$A$5,0))</f>
        <v>Manager B</v>
      </c>
    </row>
    <row r="1259" customFormat="false" ht="15" hidden="false" customHeight="false" outlineLevel="0" collapsed="false">
      <c r="A1259" s="0" t="s">
        <v>1609</v>
      </c>
      <c r="B1259" s="13" t="n">
        <v>43093</v>
      </c>
      <c r="C1259" s="13" t="n">
        <v>43097</v>
      </c>
      <c r="D1259" s="14" t="s">
        <v>52</v>
      </c>
      <c r="E1259" s="14" t="s">
        <v>97</v>
      </c>
      <c r="F1259" s="14" t="s">
        <v>54</v>
      </c>
      <c r="G1259" s="14" t="s">
        <v>90</v>
      </c>
      <c r="H1259" s="14" t="s">
        <v>65</v>
      </c>
      <c r="I1259" s="14" t="s">
        <v>83</v>
      </c>
      <c r="J1259" s="14" t="s">
        <v>1025</v>
      </c>
      <c r="K1259" s="15" t="n">
        <v>27.882</v>
      </c>
      <c r="L1259" s="0" t="n">
        <v>3</v>
      </c>
      <c r="M1259" s="16" t="n">
        <v>0.7</v>
      </c>
      <c r="N1259" s="17" t="n">
        <v>-20.4468</v>
      </c>
      <c r="O1259" s="0" t="str">
        <f aca="false">TEXT(B1259,"YYYY-MM")</f>
        <v>2017-12</v>
      </c>
      <c r="P1259" s="18" t="n">
        <f aca="false">IFERROR(N1259/K1259,0)</f>
        <v>-0.733333333333333</v>
      </c>
      <c r="Q1259" s="0" t="str">
        <f aca="false">IF(M1259=0,"No Discount",IF(M1259&lt;0.2,"Low (1-19%)",IF(M1259&lt;0.4,"Medium (20-39%)","High (40%+)")))</f>
        <v>High (40%+)</v>
      </c>
      <c r="R1259" s="0" t="str">
        <f aca="false">INDEX('Lookup Tables'!$B$2:$B$5,MATCH(F1259,'Lookup Tables'!$A$2:$A$5,0))</f>
        <v>Manager C</v>
      </c>
    </row>
    <row r="1260" customFormat="false" ht="15" hidden="false" customHeight="false" outlineLevel="0" collapsed="false">
      <c r="A1260" s="0" t="s">
        <v>1609</v>
      </c>
      <c r="B1260" s="13" t="n">
        <v>43093</v>
      </c>
      <c r="C1260" s="13" t="n">
        <v>43097</v>
      </c>
      <c r="D1260" s="14" t="s">
        <v>52</v>
      </c>
      <c r="E1260" s="14" t="s">
        <v>97</v>
      </c>
      <c r="F1260" s="14" t="s">
        <v>54</v>
      </c>
      <c r="G1260" s="14" t="s">
        <v>90</v>
      </c>
      <c r="H1260" s="14" t="s">
        <v>65</v>
      </c>
      <c r="I1260" s="14" t="s">
        <v>73</v>
      </c>
      <c r="J1260" s="14" t="s">
        <v>1610</v>
      </c>
      <c r="K1260" s="15" t="n">
        <v>540.048</v>
      </c>
      <c r="L1260" s="0" t="n">
        <v>3</v>
      </c>
      <c r="M1260" s="16" t="n">
        <v>0.2</v>
      </c>
      <c r="N1260" s="17" t="n">
        <v>-47.2542</v>
      </c>
      <c r="O1260" s="0" t="str">
        <f aca="false">TEXT(B1260,"YYYY-MM")</f>
        <v>2017-12</v>
      </c>
      <c r="P1260" s="18" t="n">
        <f aca="false">IFERROR(N1260/K1260,0)</f>
        <v>-0.0875</v>
      </c>
      <c r="Q1260" s="0" t="str">
        <f aca="false">IF(M1260=0,"No Discount",IF(M1260&lt;0.2,"Low (1-19%)",IF(M1260&lt;0.4,"Medium (20-39%)","High (40%+)")))</f>
        <v>Medium (20-39%)</v>
      </c>
      <c r="R1260" s="0" t="str">
        <f aca="false">INDEX('Lookup Tables'!$B$2:$B$5,MATCH(F1260,'Lookup Tables'!$A$2:$A$5,0))</f>
        <v>Manager C</v>
      </c>
    </row>
    <row r="1261" customFormat="false" ht="15" hidden="false" customHeight="false" outlineLevel="0" collapsed="false">
      <c r="A1261" s="0" t="s">
        <v>1609</v>
      </c>
      <c r="B1261" s="13" t="n">
        <v>43093</v>
      </c>
      <c r="C1261" s="13" t="n">
        <v>43097</v>
      </c>
      <c r="D1261" s="14" t="s">
        <v>52</v>
      </c>
      <c r="E1261" s="14" t="s">
        <v>97</v>
      </c>
      <c r="F1261" s="14" t="s">
        <v>54</v>
      </c>
      <c r="G1261" s="14" t="s">
        <v>90</v>
      </c>
      <c r="H1261" s="14" t="s">
        <v>80</v>
      </c>
      <c r="I1261" s="14" t="s">
        <v>123</v>
      </c>
      <c r="J1261" s="14" t="s">
        <v>475</v>
      </c>
      <c r="K1261" s="15" t="n">
        <v>255.68</v>
      </c>
      <c r="L1261" s="0" t="n">
        <v>8</v>
      </c>
      <c r="M1261" s="16" t="n">
        <v>0.2</v>
      </c>
      <c r="N1261" s="17" t="n">
        <v>76.704</v>
      </c>
      <c r="O1261" s="0" t="str">
        <f aca="false">TEXT(B1261,"YYYY-MM")</f>
        <v>2017-12</v>
      </c>
      <c r="P1261" s="18" t="n">
        <f aca="false">IFERROR(N1261/K1261,0)</f>
        <v>0.3</v>
      </c>
      <c r="Q1261" s="0" t="str">
        <f aca="false">IF(M1261=0,"No Discount",IF(M1261&lt;0.2,"Low (1-19%)",IF(M1261&lt;0.4,"Medium (20-39%)","High (40%+)")))</f>
        <v>Medium (20-39%)</v>
      </c>
      <c r="R1261" s="0" t="str">
        <f aca="false">INDEX('Lookup Tables'!$B$2:$B$5,MATCH(F1261,'Lookup Tables'!$A$2:$A$5,0))</f>
        <v>Manager C</v>
      </c>
    </row>
    <row r="1262" customFormat="false" ht="15" hidden="false" customHeight="false" outlineLevel="0" collapsed="false">
      <c r="A1262" s="0" t="s">
        <v>1611</v>
      </c>
      <c r="B1262" s="13" t="n">
        <v>43396</v>
      </c>
      <c r="C1262" s="13" t="n">
        <v>43400</v>
      </c>
      <c r="D1262" s="14" t="s">
        <v>69</v>
      </c>
      <c r="E1262" s="14" t="s">
        <v>53</v>
      </c>
      <c r="F1262" s="14" t="s">
        <v>54</v>
      </c>
      <c r="G1262" s="14" t="s">
        <v>70</v>
      </c>
      <c r="H1262" s="14" t="s">
        <v>80</v>
      </c>
      <c r="I1262" s="14" t="s">
        <v>81</v>
      </c>
      <c r="J1262" s="14" t="s">
        <v>1612</v>
      </c>
      <c r="K1262" s="15" t="n">
        <v>863.88</v>
      </c>
      <c r="L1262" s="0" t="n">
        <v>3</v>
      </c>
      <c r="M1262" s="16" t="n">
        <v>0.2</v>
      </c>
      <c r="N1262" s="17" t="n">
        <v>107.985</v>
      </c>
      <c r="O1262" s="0" t="str">
        <f aca="false">TEXT(B1262,"YYYY-MM")</f>
        <v>2018-10</v>
      </c>
      <c r="P1262" s="18" t="n">
        <f aca="false">IFERROR(N1262/K1262,0)</f>
        <v>0.125</v>
      </c>
      <c r="Q1262" s="0" t="str">
        <f aca="false">IF(M1262=0,"No Discount",IF(M1262&lt;0.2,"Low (1-19%)",IF(M1262&lt;0.4,"Medium (20-39%)","High (40%+)")))</f>
        <v>Medium (20-39%)</v>
      </c>
      <c r="R1262" s="0" t="str">
        <f aca="false">INDEX('Lookup Tables'!$B$2:$B$5,MATCH(F1262,'Lookup Tables'!$A$2:$A$5,0))</f>
        <v>Manager C</v>
      </c>
    </row>
    <row r="1263" customFormat="false" ht="15" hidden="false" customHeight="false" outlineLevel="0" collapsed="false">
      <c r="A1263" s="0" t="s">
        <v>1613</v>
      </c>
      <c r="B1263" s="13" t="n">
        <v>43036</v>
      </c>
      <c r="C1263" s="13" t="n">
        <v>43043</v>
      </c>
      <c r="D1263" s="14" t="s">
        <v>69</v>
      </c>
      <c r="E1263" s="14" t="s">
        <v>62</v>
      </c>
      <c r="F1263" s="14" t="s">
        <v>54</v>
      </c>
      <c r="G1263" s="14" t="s">
        <v>90</v>
      </c>
      <c r="H1263" s="14" t="s">
        <v>65</v>
      </c>
      <c r="I1263" s="14" t="s">
        <v>83</v>
      </c>
      <c r="J1263" s="14" t="s">
        <v>1614</v>
      </c>
      <c r="K1263" s="15" t="n">
        <v>17.616</v>
      </c>
      <c r="L1263" s="0" t="n">
        <v>4</v>
      </c>
      <c r="M1263" s="16" t="n">
        <v>0.7</v>
      </c>
      <c r="N1263" s="17" t="n">
        <v>-14.0928</v>
      </c>
      <c r="O1263" s="0" t="str">
        <f aca="false">TEXT(B1263,"YYYY-MM")</f>
        <v>2017-10</v>
      </c>
      <c r="P1263" s="18" t="n">
        <f aca="false">IFERROR(N1263/K1263,0)</f>
        <v>-0.8</v>
      </c>
      <c r="Q1263" s="0" t="str">
        <f aca="false">IF(M1263=0,"No Discount",IF(M1263&lt;0.2,"Low (1-19%)",IF(M1263&lt;0.4,"Medium (20-39%)","High (40%+)")))</f>
        <v>High (40%+)</v>
      </c>
      <c r="R1263" s="0" t="str">
        <f aca="false">INDEX('Lookup Tables'!$B$2:$B$5,MATCH(F1263,'Lookup Tables'!$A$2:$A$5,0))</f>
        <v>Manager C</v>
      </c>
    </row>
    <row r="1264" customFormat="false" ht="15" hidden="false" customHeight="false" outlineLevel="0" collapsed="false">
      <c r="A1264" s="0" t="s">
        <v>1615</v>
      </c>
      <c r="B1264" s="13" t="n">
        <v>43288</v>
      </c>
      <c r="C1264" s="13" t="n">
        <v>43290</v>
      </c>
      <c r="D1264" s="14" t="s">
        <v>52</v>
      </c>
      <c r="E1264" s="14" t="s">
        <v>53</v>
      </c>
      <c r="F1264" s="14" t="s">
        <v>117</v>
      </c>
      <c r="G1264" s="14" t="s">
        <v>170</v>
      </c>
      <c r="H1264" s="14" t="s">
        <v>65</v>
      </c>
      <c r="I1264" s="14" t="s">
        <v>83</v>
      </c>
      <c r="J1264" s="14" t="s">
        <v>122</v>
      </c>
      <c r="K1264" s="15" t="n">
        <v>17.472</v>
      </c>
      <c r="L1264" s="0" t="n">
        <v>3</v>
      </c>
      <c r="M1264" s="16" t="n">
        <v>0.2</v>
      </c>
      <c r="N1264" s="17" t="n">
        <v>6.3336</v>
      </c>
      <c r="O1264" s="0" t="str">
        <f aca="false">TEXT(B1264,"YYYY-MM")</f>
        <v>2018-07</v>
      </c>
      <c r="P1264" s="18" t="n">
        <f aca="false">IFERROR(N1264/K1264,0)</f>
        <v>0.3625</v>
      </c>
      <c r="Q1264" s="0" t="str">
        <f aca="false">IF(M1264=0,"No Discount",IF(M1264&lt;0.2,"Low (1-19%)",IF(M1264&lt;0.4,"Medium (20-39%)","High (40%+)")))</f>
        <v>Medium (20-39%)</v>
      </c>
      <c r="R1264" s="0" t="str">
        <f aca="false">INDEX('Lookup Tables'!$B$2:$B$5,MATCH(F1264,'Lookup Tables'!$A$2:$A$5,0))</f>
        <v>Manager B</v>
      </c>
    </row>
    <row r="1265" customFormat="false" ht="15" hidden="false" customHeight="false" outlineLevel="0" collapsed="false">
      <c r="A1265" s="0" t="s">
        <v>1616</v>
      </c>
      <c r="B1265" s="13" t="n">
        <v>43009</v>
      </c>
      <c r="C1265" s="13" t="n">
        <v>43010</v>
      </c>
      <c r="D1265" s="14" t="s">
        <v>137</v>
      </c>
      <c r="E1265" s="14" t="s">
        <v>53</v>
      </c>
      <c r="F1265" s="14" t="s">
        <v>98</v>
      </c>
      <c r="G1265" s="14" t="s">
        <v>164</v>
      </c>
      <c r="H1265" s="14" t="s">
        <v>80</v>
      </c>
      <c r="I1265" s="14" t="s">
        <v>81</v>
      </c>
      <c r="J1265" s="14" t="s">
        <v>317</v>
      </c>
      <c r="K1265" s="15" t="n">
        <v>69.9</v>
      </c>
      <c r="L1265" s="0" t="n">
        <v>2</v>
      </c>
      <c r="M1265" s="16" t="n">
        <v>0</v>
      </c>
      <c r="N1265" s="17" t="n">
        <v>18.873</v>
      </c>
      <c r="O1265" s="0" t="str">
        <f aca="false">TEXT(B1265,"YYYY-MM")</f>
        <v>2017-10</v>
      </c>
      <c r="P1265" s="18" t="n">
        <f aca="false">IFERROR(N1265/K1265,0)</f>
        <v>0.27</v>
      </c>
      <c r="Q1265" s="0" t="str">
        <f aca="false">IF(M1265=0,"No Discount",IF(M1265&lt;0.2,"Low (1-19%)",IF(M1265&lt;0.4,"Medium (20-39%)","High (40%+)")))</f>
        <v>No Discount</v>
      </c>
      <c r="R1265" s="0" t="str">
        <f aca="false">INDEX('Lookup Tables'!$B$2:$B$5,MATCH(F1265,'Lookup Tables'!$A$2:$A$5,0))</f>
        <v>Manager A</v>
      </c>
    </row>
    <row r="1266" customFormat="false" ht="15" hidden="false" customHeight="false" outlineLevel="0" collapsed="false">
      <c r="A1266" s="0" t="s">
        <v>1616</v>
      </c>
      <c r="B1266" s="13" t="n">
        <v>43009</v>
      </c>
      <c r="C1266" s="13" t="n">
        <v>43010</v>
      </c>
      <c r="D1266" s="14" t="s">
        <v>137</v>
      </c>
      <c r="E1266" s="14" t="s">
        <v>53</v>
      </c>
      <c r="F1266" s="14" t="s">
        <v>98</v>
      </c>
      <c r="G1266" s="14" t="s">
        <v>164</v>
      </c>
      <c r="H1266" s="14" t="s">
        <v>56</v>
      </c>
      <c r="I1266" s="14" t="s">
        <v>76</v>
      </c>
      <c r="J1266" s="14" t="s">
        <v>1607</v>
      </c>
      <c r="K1266" s="15" t="n">
        <v>41.85</v>
      </c>
      <c r="L1266" s="0" t="n">
        <v>5</v>
      </c>
      <c r="M1266" s="16" t="n">
        <v>0</v>
      </c>
      <c r="N1266" s="17" t="n">
        <v>10.881</v>
      </c>
      <c r="O1266" s="0" t="str">
        <f aca="false">TEXT(B1266,"YYYY-MM")</f>
        <v>2017-10</v>
      </c>
      <c r="P1266" s="18" t="n">
        <f aca="false">IFERROR(N1266/K1266,0)</f>
        <v>0.26</v>
      </c>
      <c r="Q1266" s="0" t="str">
        <f aca="false">IF(M1266=0,"No Discount",IF(M1266&lt;0.2,"Low (1-19%)",IF(M1266&lt;0.4,"Medium (20-39%)","High (40%+)")))</f>
        <v>No Discount</v>
      </c>
      <c r="R1266" s="0" t="str">
        <f aca="false">INDEX('Lookup Tables'!$B$2:$B$5,MATCH(F1266,'Lookup Tables'!$A$2:$A$5,0))</f>
        <v>Manager A</v>
      </c>
    </row>
    <row r="1267" customFormat="false" ht="15" hidden="false" customHeight="false" outlineLevel="0" collapsed="false">
      <c r="A1267" s="0" t="s">
        <v>1617</v>
      </c>
      <c r="B1267" s="13" t="n">
        <v>43345</v>
      </c>
      <c r="C1267" s="13" t="n">
        <v>43350</v>
      </c>
      <c r="D1267" s="14" t="s">
        <v>69</v>
      </c>
      <c r="E1267" s="14" t="s">
        <v>53</v>
      </c>
      <c r="F1267" s="14" t="s">
        <v>63</v>
      </c>
      <c r="G1267" s="14" t="s">
        <v>64</v>
      </c>
      <c r="H1267" s="14" t="s">
        <v>65</v>
      </c>
      <c r="I1267" s="14" t="s">
        <v>78</v>
      </c>
      <c r="J1267" s="14" t="s">
        <v>1618</v>
      </c>
      <c r="K1267" s="15" t="n">
        <v>6.57</v>
      </c>
      <c r="L1267" s="0" t="n">
        <v>3</v>
      </c>
      <c r="M1267" s="16" t="n">
        <v>0</v>
      </c>
      <c r="N1267" s="17" t="n">
        <v>1.7739</v>
      </c>
      <c r="O1267" s="0" t="str">
        <f aca="false">TEXT(B1267,"YYYY-MM")</f>
        <v>2018-09</v>
      </c>
      <c r="P1267" s="18" t="n">
        <f aca="false">IFERROR(N1267/K1267,0)</f>
        <v>0.27</v>
      </c>
      <c r="Q1267" s="0" t="str">
        <f aca="false">IF(M1267=0,"No Discount",IF(M1267&lt;0.2,"Low (1-19%)",IF(M1267&lt;0.4,"Medium (20-39%)","High (40%+)")))</f>
        <v>No Discount</v>
      </c>
      <c r="R1267" s="0" t="str">
        <f aca="false">INDEX('Lookup Tables'!$B$2:$B$5,MATCH(F1267,'Lookup Tables'!$A$2:$A$5,0))</f>
        <v>Manager D</v>
      </c>
    </row>
    <row r="1268" customFormat="false" ht="15" hidden="false" customHeight="false" outlineLevel="0" collapsed="false">
      <c r="A1268" s="0" t="s">
        <v>1619</v>
      </c>
      <c r="B1268" s="13" t="n">
        <v>42362</v>
      </c>
      <c r="C1268" s="13" t="n">
        <v>42367</v>
      </c>
      <c r="D1268" s="14" t="s">
        <v>69</v>
      </c>
      <c r="E1268" s="14" t="s">
        <v>62</v>
      </c>
      <c r="F1268" s="14" t="s">
        <v>63</v>
      </c>
      <c r="G1268" s="14" t="s">
        <v>64</v>
      </c>
      <c r="H1268" s="14" t="s">
        <v>65</v>
      </c>
      <c r="I1268" s="14" t="s">
        <v>73</v>
      </c>
      <c r="J1268" s="14" t="s">
        <v>703</v>
      </c>
      <c r="K1268" s="15" t="n">
        <v>142.86</v>
      </c>
      <c r="L1268" s="0" t="n">
        <v>1</v>
      </c>
      <c r="M1268" s="16" t="n">
        <v>0</v>
      </c>
      <c r="N1268" s="17" t="n">
        <v>41.4294</v>
      </c>
      <c r="O1268" s="0" t="str">
        <f aca="false">TEXT(B1268,"YYYY-MM")</f>
        <v>2015-12</v>
      </c>
      <c r="P1268" s="18" t="n">
        <f aca="false">IFERROR(N1268/K1268,0)</f>
        <v>0.29</v>
      </c>
      <c r="Q1268" s="0" t="str">
        <f aca="false">IF(M1268=0,"No Discount",IF(M1268&lt;0.2,"Low (1-19%)",IF(M1268&lt;0.4,"Medium (20-39%)","High (40%+)")))</f>
        <v>No Discount</v>
      </c>
      <c r="R1268" s="0" t="str">
        <f aca="false">INDEX('Lookup Tables'!$B$2:$B$5,MATCH(F1268,'Lookup Tables'!$A$2:$A$5,0))</f>
        <v>Manager D</v>
      </c>
    </row>
    <row r="1269" customFormat="false" ht="15" hidden="false" customHeight="false" outlineLevel="0" collapsed="false">
      <c r="A1269" s="0" t="s">
        <v>1619</v>
      </c>
      <c r="B1269" s="13" t="n">
        <v>42362</v>
      </c>
      <c r="C1269" s="13" t="n">
        <v>42367</v>
      </c>
      <c r="D1269" s="14" t="s">
        <v>69</v>
      </c>
      <c r="E1269" s="14" t="s">
        <v>62</v>
      </c>
      <c r="F1269" s="14" t="s">
        <v>63</v>
      </c>
      <c r="G1269" s="14" t="s">
        <v>64</v>
      </c>
      <c r="H1269" s="14" t="s">
        <v>56</v>
      </c>
      <c r="I1269" s="14" t="s">
        <v>59</v>
      </c>
      <c r="J1269" s="14" t="s">
        <v>187</v>
      </c>
      <c r="K1269" s="15" t="n">
        <v>292.272</v>
      </c>
      <c r="L1269" s="0" t="n">
        <v>6</v>
      </c>
      <c r="M1269" s="16" t="n">
        <v>0.2</v>
      </c>
      <c r="N1269" s="17" t="n">
        <v>18.267</v>
      </c>
      <c r="O1269" s="0" t="str">
        <f aca="false">TEXT(B1269,"YYYY-MM")</f>
        <v>2015-12</v>
      </c>
      <c r="P1269" s="18" t="n">
        <f aca="false">IFERROR(N1269/K1269,0)</f>
        <v>0.0625</v>
      </c>
      <c r="Q1269" s="0" t="str">
        <f aca="false">IF(M1269=0,"No Discount",IF(M1269&lt;0.2,"Low (1-19%)",IF(M1269&lt;0.4,"Medium (20-39%)","High (40%+)")))</f>
        <v>Medium (20-39%)</v>
      </c>
      <c r="R1269" s="0" t="str">
        <f aca="false">INDEX('Lookup Tables'!$B$2:$B$5,MATCH(F1269,'Lookup Tables'!$A$2:$A$5,0))</f>
        <v>Manager D</v>
      </c>
    </row>
    <row r="1270" customFormat="false" ht="15" hidden="false" customHeight="false" outlineLevel="0" collapsed="false">
      <c r="A1270" s="0" t="s">
        <v>1620</v>
      </c>
      <c r="B1270" s="13" t="n">
        <v>43366</v>
      </c>
      <c r="C1270" s="13" t="n">
        <v>43370</v>
      </c>
      <c r="D1270" s="14" t="s">
        <v>69</v>
      </c>
      <c r="E1270" s="14" t="s">
        <v>62</v>
      </c>
      <c r="F1270" s="14" t="s">
        <v>63</v>
      </c>
      <c r="G1270" s="14" t="s">
        <v>252</v>
      </c>
      <c r="H1270" s="14" t="s">
        <v>56</v>
      </c>
      <c r="I1270" s="14" t="s">
        <v>76</v>
      </c>
      <c r="J1270" s="14" t="s">
        <v>714</v>
      </c>
      <c r="K1270" s="15" t="n">
        <v>29.328</v>
      </c>
      <c r="L1270" s="0" t="n">
        <v>3</v>
      </c>
      <c r="M1270" s="16" t="n">
        <v>0.2</v>
      </c>
      <c r="N1270" s="17" t="n">
        <v>3.666</v>
      </c>
      <c r="O1270" s="0" t="str">
        <f aca="false">TEXT(B1270,"YYYY-MM")</f>
        <v>2018-09</v>
      </c>
      <c r="P1270" s="18" t="n">
        <f aca="false">IFERROR(N1270/K1270,0)</f>
        <v>0.125</v>
      </c>
      <c r="Q1270" s="0" t="str">
        <f aca="false">IF(M1270=0,"No Discount",IF(M1270&lt;0.2,"Low (1-19%)",IF(M1270&lt;0.4,"Medium (20-39%)","High (40%+)")))</f>
        <v>Medium (20-39%)</v>
      </c>
      <c r="R1270" s="0" t="str">
        <f aca="false">INDEX('Lookup Tables'!$B$2:$B$5,MATCH(F1270,'Lookup Tables'!$A$2:$A$5,0))</f>
        <v>Manager D</v>
      </c>
    </row>
    <row r="1271" customFormat="false" ht="15" hidden="false" customHeight="false" outlineLevel="0" collapsed="false">
      <c r="A1271" s="0" t="s">
        <v>1621</v>
      </c>
      <c r="B1271" s="13" t="n">
        <v>43255</v>
      </c>
      <c r="C1271" s="13" t="n">
        <v>43259</v>
      </c>
      <c r="D1271" s="14" t="s">
        <v>69</v>
      </c>
      <c r="E1271" s="14" t="s">
        <v>53</v>
      </c>
      <c r="F1271" s="14" t="s">
        <v>54</v>
      </c>
      <c r="G1271" s="14" t="s">
        <v>211</v>
      </c>
      <c r="H1271" s="14" t="s">
        <v>65</v>
      </c>
      <c r="I1271" s="14" t="s">
        <v>91</v>
      </c>
      <c r="J1271" s="14" t="s">
        <v>1622</v>
      </c>
      <c r="K1271" s="15" t="n">
        <v>12.48</v>
      </c>
      <c r="L1271" s="0" t="n">
        <v>2</v>
      </c>
      <c r="M1271" s="16" t="n">
        <v>0</v>
      </c>
      <c r="N1271" s="17" t="n">
        <v>5.616</v>
      </c>
      <c r="O1271" s="0" t="str">
        <f aca="false">TEXT(B1271,"YYYY-MM")</f>
        <v>2018-06</v>
      </c>
      <c r="P1271" s="18" t="n">
        <f aca="false">IFERROR(N1271/K1271,0)</f>
        <v>0.45</v>
      </c>
      <c r="Q1271" s="0" t="str">
        <f aca="false">IF(M1271=0,"No Discount",IF(M1271&lt;0.2,"Low (1-19%)",IF(M1271&lt;0.4,"Medium (20-39%)","High (40%+)")))</f>
        <v>No Discount</v>
      </c>
      <c r="R1271" s="0" t="str">
        <f aca="false">INDEX('Lookup Tables'!$B$2:$B$5,MATCH(F1271,'Lookup Tables'!$A$2:$A$5,0))</f>
        <v>Manager C</v>
      </c>
    </row>
    <row r="1272" customFormat="false" ht="15" hidden="false" customHeight="false" outlineLevel="0" collapsed="false">
      <c r="A1272" s="0" t="s">
        <v>1623</v>
      </c>
      <c r="B1272" s="13" t="n">
        <v>42846</v>
      </c>
      <c r="C1272" s="13" t="n">
        <v>42851</v>
      </c>
      <c r="D1272" s="14" t="s">
        <v>69</v>
      </c>
      <c r="E1272" s="14" t="s">
        <v>62</v>
      </c>
      <c r="F1272" s="14" t="s">
        <v>98</v>
      </c>
      <c r="G1272" s="14" t="s">
        <v>146</v>
      </c>
      <c r="H1272" s="14" t="s">
        <v>65</v>
      </c>
      <c r="I1272" s="14" t="s">
        <v>73</v>
      </c>
      <c r="J1272" s="14" t="s">
        <v>1624</v>
      </c>
      <c r="K1272" s="15" t="n">
        <v>102.336</v>
      </c>
      <c r="L1272" s="0" t="n">
        <v>4</v>
      </c>
      <c r="M1272" s="16" t="n">
        <v>0.2</v>
      </c>
      <c r="N1272" s="17" t="n">
        <v>-12.792</v>
      </c>
      <c r="O1272" s="0" t="str">
        <f aca="false">TEXT(B1272,"YYYY-MM")</f>
        <v>2017-04</v>
      </c>
      <c r="P1272" s="18" t="n">
        <f aca="false">IFERROR(N1272/K1272,0)</f>
        <v>-0.125</v>
      </c>
      <c r="Q1272" s="0" t="str">
        <f aca="false">IF(M1272=0,"No Discount",IF(M1272&lt;0.2,"Low (1-19%)",IF(M1272&lt;0.4,"Medium (20-39%)","High (40%+)")))</f>
        <v>Medium (20-39%)</v>
      </c>
      <c r="R1272" s="0" t="str">
        <f aca="false">INDEX('Lookup Tables'!$B$2:$B$5,MATCH(F1272,'Lookup Tables'!$A$2:$A$5,0))</f>
        <v>Manager A</v>
      </c>
    </row>
    <row r="1273" customFormat="false" ht="15" hidden="false" customHeight="false" outlineLevel="0" collapsed="false">
      <c r="A1273" s="0" t="s">
        <v>1623</v>
      </c>
      <c r="B1273" s="13" t="n">
        <v>42846</v>
      </c>
      <c r="C1273" s="13" t="n">
        <v>42851</v>
      </c>
      <c r="D1273" s="14" t="s">
        <v>69</v>
      </c>
      <c r="E1273" s="14" t="s">
        <v>62</v>
      </c>
      <c r="F1273" s="14" t="s">
        <v>98</v>
      </c>
      <c r="G1273" s="14" t="s">
        <v>146</v>
      </c>
      <c r="H1273" s="14" t="s">
        <v>65</v>
      </c>
      <c r="I1273" s="14" t="s">
        <v>85</v>
      </c>
      <c r="J1273" s="14" t="s">
        <v>1284</v>
      </c>
      <c r="K1273" s="15" t="n">
        <v>48.792</v>
      </c>
      <c r="L1273" s="0" t="n">
        <v>3</v>
      </c>
      <c r="M1273" s="16" t="n">
        <v>0.8</v>
      </c>
      <c r="N1273" s="17" t="n">
        <v>-126.8592</v>
      </c>
      <c r="O1273" s="0" t="str">
        <f aca="false">TEXT(B1273,"YYYY-MM")</f>
        <v>2017-04</v>
      </c>
      <c r="P1273" s="18" t="n">
        <f aca="false">IFERROR(N1273/K1273,0)</f>
        <v>-2.6</v>
      </c>
      <c r="Q1273" s="0" t="str">
        <f aca="false">IF(M1273=0,"No Discount",IF(M1273&lt;0.2,"Low (1-19%)",IF(M1273&lt;0.4,"Medium (20-39%)","High (40%+)")))</f>
        <v>High (40%+)</v>
      </c>
      <c r="R1273" s="0" t="str">
        <f aca="false">INDEX('Lookup Tables'!$B$2:$B$5,MATCH(F1273,'Lookup Tables'!$A$2:$A$5,0))</f>
        <v>Manager A</v>
      </c>
    </row>
    <row r="1274" customFormat="false" ht="15" hidden="false" customHeight="false" outlineLevel="0" collapsed="false">
      <c r="A1274" s="0" t="s">
        <v>1623</v>
      </c>
      <c r="B1274" s="13" t="n">
        <v>42846</v>
      </c>
      <c r="C1274" s="13" t="n">
        <v>42851</v>
      </c>
      <c r="D1274" s="14" t="s">
        <v>69</v>
      </c>
      <c r="E1274" s="14" t="s">
        <v>62</v>
      </c>
      <c r="F1274" s="14" t="s">
        <v>98</v>
      </c>
      <c r="G1274" s="14" t="s">
        <v>146</v>
      </c>
      <c r="H1274" s="14" t="s">
        <v>65</v>
      </c>
      <c r="I1274" s="14" t="s">
        <v>83</v>
      </c>
      <c r="J1274" s="14" t="s">
        <v>1625</v>
      </c>
      <c r="K1274" s="15" t="n">
        <v>44.848</v>
      </c>
      <c r="L1274" s="0" t="n">
        <v>8</v>
      </c>
      <c r="M1274" s="16" t="n">
        <v>0.8</v>
      </c>
      <c r="N1274" s="17" t="n">
        <v>-67.272</v>
      </c>
      <c r="O1274" s="0" t="str">
        <f aca="false">TEXT(B1274,"YYYY-MM")</f>
        <v>2017-04</v>
      </c>
      <c r="P1274" s="18" t="n">
        <f aca="false">IFERROR(N1274/K1274,0)</f>
        <v>-1.5</v>
      </c>
      <c r="Q1274" s="0" t="str">
        <f aca="false">IF(M1274=0,"No Discount",IF(M1274&lt;0.2,"Low (1-19%)",IF(M1274&lt;0.4,"Medium (20-39%)","High (40%+)")))</f>
        <v>High (40%+)</v>
      </c>
      <c r="R1274" s="0" t="str">
        <f aca="false">INDEX('Lookup Tables'!$B$2:$B$5,MATCH(F1274,'Lookup Tables'!$A$2:$A$5,0))</f>
        <v>Manager A</v>
      </c>
    </row>
    <row r="1275" customFormat="false" ht="15" hidden="false" customHeight="false" outlineLevel="0" collapsed="false">
      <c r="A1275" s="0" t="s">
        <v>1626</v>
      </c>
      <c r="B1275" s="13" t="n">
        <v>42881</v>
      </c>
      <c r="C1275" s="13" t="n">
        <v>42881</v>
      </c>
      <c r="D1275" s="14" t="s">
        <v>606</v>
      </c>
      <c r="E1275" s="14" t="s">
        <v>53</v>
      </c>
      <c r="F1275" s="14" t="s">
        <v>98</v>
      </c>
      <c r="G1275" s="14" t="s">
        <v>99</v>
      </c>
      <c r="H1275" s="14" t="s">
        <v>65</v>
      </c>
      <c r="I1275" s="14" t="s">
        <v>91</v>
      </c>
      <c r="J1275" s="14" t="s">
        <v>1330</v>
      </c>
      <c r="K1275" s="15" t="n">
        <v>10.368</v>
      </c>
      <c r="L1275" s="0" t="n">
        <v>2</v>
      </c>
      <c r="M1275" s="16" t="n">
        <v>0.2</v>
      </c>
      <c r="N1275" s="17" t="n">
        <v>3.6288</v>
      </c>
      <c r="O1275" s="0" t="str">
        <f aca="false">TEXT(B1275,"YYYY-MM")</f>
        <v>2017-05</v>
      </c>
      <c r="P1275" s="18" t="n">
        <f aca="false">IFERROR(N1275/K1275,0)</f>
        <v>0.35</v>
      </c>
      <c r="Q1275" s="0" t="str">
        <f aca="false">IF(M1275=0,"No Discount",IF(M1275&lt;0.2,"Low (1-19%)",IF(M1275&lt;0.4,"Medium (20-39%)","High (40%+)")))</f>
        <v>Medium (20-39%)</v>
      </c>
      <c r="R1275" s="0" t="str">
        <f aca="false">INDEX('Lookup Tables'!$B$2:$B$5,MATCH(F1275,'Lookup Tables'!$A$2:$A$5,0))</f>
        <v>Manager A</v>
      </c>
    </row>
    <row r="1276" customFormat="false" ht="15" hidden="false" customHeight="false" outlineLevel="0" collapsed="false">
      <c r="A1276" s="0" t="s">
        <v>1626</v>
      </c>
      <c r="B1276" s="13" t="n">
        <v>42881</v>
      </c>
      <c r="C1276" s="13" t="n">
        <v>42881</v>
      </c>
      <c r="D1276" s="14" t="s">
        <v>606</v>
      </c>
      <c r="E1276" s="14" t="s">
        <v>53</v>
      </c>
      <c r="F1276" s="14" t="s">
        <v>98</v>
      </c>
      <c r="G1276" s="14" t="s">
        <v>99</v>
      </c>
      <c r="H1276" s="14" t="s">
        <v>56</v>
      </c>
      <c r="I1276" s="14" t="s">
        <v>59</v>
      </c>
      <c r="J1276" s="14" t="s">
        <v>1627</v>
      </c>
      <c r="K1276" s="15" t="n">
        <v>388.43</v>
      </c>
      <c r="L1276" s="0" t="n">
        <v>5</v>
      </c>
      <c r="M1276" s="16" t="n">
        <v>0.3</v>
      </c>
      <c r="N1276" s="17" t="n">
        <v>-88.784</v>
      </c>
      <c r="O1276" s="0" t="str">
        <f aca="false">TEXT(B1276,"YYYY-MM")</f>
        <v>2017-05</v>
      </c>
      <c r="P1276" s="18" t="n">
        <f aca="false">IFERROR(N1276/K1276,0)</f>
        <v>-0.228571428571429</v>
      </c>
      <c r="Q1276" s="0" t="str">
        <f aca="false">IF(M1276=0,"No Discount",IF(M1276&lt;0.2,"Low (1-19%)",IF(M1276&lt;0.4,"Medium (20-39%)","High (40%+)")))</f>
        <v>Medium (20-39%)</v>
      </c>
      <c r="R1276" s="0" t="str">
        <f aca="false">INDEX('Lookup Tables'!$B$2:$B$5,MATCH(F1276,'Lookup Tables'!$A$2:$A$5,0))</f>
        <v>Manager A</v>
      </c>
    </row>
    <row r="1277" customFormat="false" ht="15" hidden="false" customHeight="false" outlineLevel="0" collapsed="false">
      <c r="A1277" s="0" t="s">
        <v>1626</v>
      </c>
      <c r="B1277" s="13" t="n">
        <v>42881</v>
      </c>
      <c r="C1277" s="13" t="n">
        <v>42881</v>
      </c>
      <c r="D1277" s="14" t="s">
        <v>606</v>
      </c>
      <c r="E1277" s="14" t="s">
        <v>53</v>
      </c>
      <c r="F1277" s="14" t="s">
        <v>98</v>
      </c>
      <c r="G1277" s="14" t="s">
        <v>99</v>
      </c>
      <c r="H1277" s="14" t="s">
        <v>65</v>
      </c>
      <c r="I1277" s="14" t="s">
        <v>91</v>
      </c>
      <c r="J1277" s="14" t="s">
        <v>250</v>
      </c>
      <c r="K1277" s="15" t="n">
        <v>14.352</v>
      </c>
      <c r="L1277" s="0" t="n">
        <v>3</v>
      </c>
      <c r="M1277" s="16" t="n">
        <v>0.2</v>
      </c>
      <c r="N1277" s="17" t="n">
        <v>5.2026</v>
      </c>
      <c r="O1277" s="0" t="str">
        <f aca="false">TEXT(B1277,"YYYY-MM")</f>
        <v>2017-05</v>
      </c>
      <c r="P1277" s="18" t="n">
        <f aca="false">IFERROR(N1277/K1277,0)</f>
        <v>0.3625</v>
      </c>
      <c r="Q1277" s="0" t="str">
        <f aca="false">IF(M1277=0,"No Discount",IF(M1277&lt;0.2,"Low (1-19%)",IF(M1277&lt;0.4,"Medium (20-39%)","High (40%+)")))</f>
        <v>Medium (20-39%)</v>
      </c>
      <c r="R1277" s="0" t="str">
        <f aca="false">INDEX('Lookup Tables'!$B$2:$B$5,MATCH(F1277,'Lookup Tables'!$A$2:$A$5,0))</f>
        <v>Manager A</v>
      </c>
    </row>
    <row r="1278" customFormat="false" ht="15" hidden="false" customHeight="false" outlineLevel="0" collapsed="false">
      <c r="A1278" s="0" t="s">
        <v>1626</v>
      </c>
      <c r="B1278" s="13" t="n">
        <v>42881</v>
      </c>
      <c r="C1278" s="13" t="n">
        <v>42881</v>
      </c>
      <c r="D1278" s="14" t="s">
        <v>606</v>
      </c>
      <c r="E1278" s="14" t="s">
        <v>53</v>
      </c>
      <c r="F1278" s="14" t="s">
        <v>98</v>
      </c>
      <c r="G1278" s="14" t="s">
        <v>99</v>
      </c>
      <c r="H1278" s="14" t="s">
        <v>80</v>
      </c>
      <c r="I1278" s="14" t="s">
        <v>123</v>
      </c>
      <c r="J1278" s="14" t="s">
        <v>1628</v>
      </c>
      <c r="K1278" s="15" t="n">
        <v>63.992</v>
      </c>
      <c r="L1278" s="0" t="n">
        <v>1</v>
      </c>
      <c r="M1278" s="16" t="n">
        <v>0.2</v>
      </c>
      <c r="N1278" s="17" t="n">
        <v>-7.1991</v>
      </c>
      <c r="O1278" s="0" t="str">
        <f aca="false">TEXT(B1278,"YYYY-MM")</f>
        <v>2017-05</v>
      </c>
      <c r="P1278" s="18" t="n">
        <f aca="false">IFERROR(N1278/K1278,0)</f>
        <v>-0.1125</v>
      </c>
      <c r="Q1278" s="0" t="str">
        <f aca="false">IF(M1278=0,"No Discount",IF(M1278&lt;0.2,"Low (1-19%)",IF(M1278&lt;0.4,"Medium (20-39%)","High (40%+)")))</f>
        <v>Medium (20-39%)</v>
      </c>
      <c r="R1278" s="0" t="str">
        <f aca="false">INDEX('Lookup Tables'!$B$2:$B$5,MATCH(F1278,'Lookup Tables'!$A$2:$A$5,0))</f>
        <v>Manager A</v>
      </c>
    </row>
    <row r="1279" customFormat="false" ht="15" hidden="false" customHeight="false" outlineLevel="0" collapsed="false">
      <c r="A1279" s="0" t="s">
        <v>1629</v>
      </c>
      <c r="B1279" s="13" t="n">
        <v>42857</v>
      </c>
      <c r="C1279" s="13" t="n">
        <v>42862</v>
      </c>
      <c r="D1279" s="14" t="s">
        <v>69</v>
      </c>
      <c r="E1279" s="14" t="s">
        <v>53</v>
      </c>
      <c r="F1279" s="14" t="s">
        <v>98</v>
      </c>
      <c r="G1279" s="14" t="s">
        <v>99</v>
      </c>
      <c r="H1279" s="14" t="s">
        <v>65</v>
      </c>
      <c r="I1279" s="14" t="s">
        <v>78</v>
      </c>
      <c r="J1279" s="14" t="s">
        <v>1630</v>
      </c>
      <c r="K1279" s="15" t="n">
        <v>86.352</v>
      </c>
      <c r="L1279" s="0" t="n">
        <v>3</v>
      </c>
      <c r="M1279" s="16" t="n">
        <v>0.2</v>
      </c>
      <c r="N1279" s="17" t="n">
        <v>5.397</v>
      </c>
      <c r="O1279" s="0" t="str">
        <f aca="false">TEXT(B1279,"YYYY-MM")</f>
        <v>2017-05</v>
      </c>
      <c r="P1279" s="18" t="n">
        <f aca="false">IFERROR(N1279/K1279,0)</f>
        <v>0.0625</v>
      </c>
      <c r="Q1279" s="0" t="str">
        <f aca="false">IF(M1279=0,"No Discount",IF(M1279&lt;0.2,"Low (1-19%)",IF(M1279&lt;0.4,"Medium (20-39%)","High (40%+)")))</f>
        <v>Medium (20-39%)</v>
      </c>
      <c r="R1279" s="0" t="str">
        <f aca="false">INDEX('Lookup Tables'!$B$2:$B$5,MATCH(F1279,'Lookup Tables'!$A$2:$A$5,0))</f>
        <v>Manager A</v>
      </c>
    </row>
    <row r="1280" customFormat="false" ht="15" hidden="false" customHeight="false" outlineLevel="0" collapsed="false">
      <c r="A1280" s="0" t="s">
        <v>1631</v>
      </c>
      <c r="B1280" s="13" t="n">
        <v>42255</v>
      </c>
      <c r="C1280" s="13" t="n">
        <v>42258</v>
      </c>
      <c r="D1280" s="14" t="s">
        <v>137</v>
      </c>
      <c r="E1280" s="14" t="s">
        <v>62</v>
      </c>
      <c r="F1280" s="14" t="s">
        <v>54</v>
      </c>
      <c r="G1280" s="14" t="s">
        <v>597</v>
      </c>
      <c r="H1280" s="14" t="s">
        <v>80</v>
      </c>
      <c r="I1280" s="14" t="s">
        <v>123</v>
      </c>
      <c r="J1280" s="14" t="s">
        <v>1632</v>
      </c>
      <c r="K1280" s="15" t="n">
        <v>32.97</v>
      </c>
      <c r="L1280" s="0" t="n">
        <v>3</v>
      </c>
      <c r="M1280" s="16" t="n">
        <v>0</v>
      </c>
      <c r="N1280" s="17" t="n">
        <v>12.8583</v>
      </c>
      <c r="O1280" s="0" t="str">
        <f aca="false">TEXT(B1280,"YYYY-MM")</f>
        <v>2015-09</v>
      </c>
      <c r="P1280" s="18" t="n">
        <f aca="false">IFERROR(N1280/K1280,0)</f>
        <v>0.39</v>
      </c>
      <c r="Q1280" s="0" t="str">
        <f aca="false">IF(M1280=0,"No Discount",IF(M1280&lt;0.2,"Low (1-19%)",IF(M1280&lt;0.4,"Medium (20-39%)","High (40%+)")))</f>
        <v>No Discount</v>
      </c>
      <c r="R1280" s="0" t="str">
        <f aca="false">INDEX('Lookup Tables'!$B$2:$B$5,MATCH(F1280,'Lookup Tables'!$A$2:$A$5,0))</f>
        <v>Manager C</v>
      </c>
    </row>
    <row r="1281" customFormat="false" ht="15" hidden="false" customHeight="false" outlineLevel="0" collapsed="false">
      <c r="A1281" s="0" t="s">
        <v>1631</v>
      </c>
      <c r="B1281" s="13" t="n">
        <v>42255</v>
      </c>
      <c r="C1281" s="13" t="n">
        <v>42258</v>
      </c>
      <c r="D1281" s="14" t="s">
        <v>137</v>
      </c>
      <c r="E1281" s="14" t="s">
        <v>62</v>
      </c>
      <c r="F1281" s="14" t="s">
        <v>54</v>
      </c>
      <c r="G1281" s="14" t="s">
        <v>597</v>
      </c>
      <c r="H1281" s="14" t="s">
        <v>80</v>
      </c>
      <c r="I1281" s="14" t="s">
        <v>123</v>
      </c>
      <c r="J1281" s="14" t="s">
        <v>1633</v>
      </c>
      <c r="K1281" s="15" t="n">
        <v>83.88</v>
      </c>
      <c r="L1281" s="0" t="n">
        <v>4</v>
      </c>
      <c r="M1281" s="16" t="n">
        <v>0</v>
      </c>
      <c r="N1281" s="17" t="n">
        <v>30.1968</v>
      </c>
      <c r="O1281" s="0" t="str">
        <f aca="false">TEXT(B1281,"YYYY-MM")</f>
        <v>2015-09</v>
      </c>
      <c r="P1281" s="18" t="n">
        <f aca="false">IFERROR(N1281/K1281,0)</f>
        <v>0.36</v>
      </c>
      <c r="Q1281" s="0" t="str">
        <f aca="false">IF(M1281=0,"No Discount",IF(M1281&lt;0.2,"Low (1-19%)",IF(M1281&lt;0.4,"Medium (20-39%)","High (40%+)")))</f>
        <v>No Discount</v>
      </c>
      <c r="R1281" s="0" t="str">
        <f aca="false">INDEX('Lookup Tables'!$B$2:$B$5,MATCH(F1281,'Lookup Tables'!$A$2:$A$5,0))</f>
        <v>Manager C</v>
      </c>
    </row>
    <row r="1282" customFormat="false" ht="15" hidden="false" customHeight="false" outlineLevel="0" collapsed="false">
      <c r="A1282" s="0" t="s">
        <v>1634</v>
      </c>
      <c r="B1282" s="13" t="n">
        <v>42983</v>
      </c>
      <c r="C1282" s="13" t="n">
        <v>42984</v>
      </c>
      <c r="D1282" s="14" t="s">
        <v>137</v>
      </c>
      <c r="E1282" s="14" t="s">
        <v>53</v>
      </c>
      <c r="F1282" s="14" t="s">
        <v>98</v>
      </c>
      <c r="G1282" s="14" t="s">
        <v>265</v>
      </c>
      <c r="H1282" s="14" t="s">
        <v>80</v>
      </c>
      <c r="I1282" s="14" t="s">
        <v>81</v>
      </c>
      <c r="J1282" s="14" t="s">
        <v>1635</v>
      </c>
      <c r="K1282" s="15" t="n">
        <v>278.4</v>
      </c>
      <c r="L1282" s="0" t="n">
        <v>3</v>
      </c>
      <c r="M1282" s="16" t="n">
        <v>0</v>
      </c>
      <c r="N1282" s="17" t="n">
        <v>80.736</v>
      </c>
      <c r="O1282" s="0" t="str">
        <f aca="false">TEXT(B1282,"YYYY-MM")</f>
        <v>2017-09</v>
      </c>
      <c r="P1282" s="18" t="n">
        <f aca="false">IFERROR(N1282/K1282,0)</f>
        <v>0.29</v>
      </c>
      <c r="Q1282" s="0" t="str">
        <f aca="false">IF(M1282=0,"No Discount",IF(M1282&lt;0.2,"Low (1-19%)",IF(M1282&lt;0.4,"Medium (20-39%)","High (40%+)")))</f>
        <v>No Discount</v>
      </c>
      <c r="R1282" s="0" t="str">
        <f aca="false">INDEX('Lookup Tables'!$B$2:$B$5,MATCH(F1282,'Lookup Tables'!$A$2:$A$5,0))</f>
        <v>Manager A</v>
      </c>
    </row>
    <row r="1283" customFormat="false" ht="15" hidden="false" customHeight="false" outlineLevel="0" collapsed="false">
      <c r="A1283" s="0" t="s">
        <v>1636</v>
      </c>
      <c r="B1283" s="13" t="n">
        <v>43199</v>
      </c>
      <c r="C1283" s="13" t="n">
        <v>43201</v>
      </c>
      <c r="D1283" s="14" t="s">
        <v>137</v>
      </c>
      <c r="E1283" s="14" t="s">
        <v>53</v>
      </c>
      <c r="F1283" s="14" t="s">
        <v>54</v>
      </c>
      <c r="G1283" s="14" t="s">
        <v>70</v>
      </c>
      <c r="H1283" s="14" t="s">
        <v>65</v>
      </c>
      <c r="I1283" s="14" t="s">
        <v>66</v>
      </c>
      <c r="J1283" s="14" t="s">
        <v>1637</v>
      </c>
      <c r="K1283" s="15" t="n">
        <v>15.12</v>
      </c>
      <c r="L1283" s="0" t="n">
        <v>3</v>
      </c>
      <c r="M1283" s="16" t="n">
        <v>0.2</v>
      </c>
      <c r="N1283" s="17" t="n">
        <v>4.914</v>
      </c>
      <c r="O1283" s="0" t="str">
        <f aca="false">TEXT(B1283,"YYYY-MM")</f>
        <v>2018-04</v>
      </c>
      <c r="P1283" s="18" t="n">
        <f aca="false">IFERROR(N1283/K1283,0)</f>
        <v>0.325</v>
      </c>
      <c r="Q1283" s="0" t="str">
        <f aca="false">IF(M1283=0,"No Discount",IF(M1283&lt;0.2,"Low (1-19%)",IF(M1283&lt;0.4,"Medium (20-39%)","High (40%+)")))</f>
        <v>Medium (20-39%)</v>
      </c>
      <c r="R1283" s="0" t="str">
        <f aca="false">INDEX('Lookup Tables'!$B$2:$B$5,MATCH(F1283,'Lookup Tables'!$A$2:$A$5,0))</f>
        <v>Manager C</v>
      </c>
    </row>
    <row r="1284" customFormat="false" ht="15" hidden="false" customHeight="false" outlineLevel="0" collapsed="false">
      <c r="A1284" s="0" t="s">
        <v>1636</v>
      </c>
      <c r="B1284" s="13" t="n">
        <v>43199</v>
      </c>
      <c r="C1284" s="13" t="n">
        <v>43201</v>
      </c>
      <c r="D1284" s="14" t="s">
        <v>137</v>
      </c>
      <c r="E1284" s="14" t="s">
        <v>53</v>
      </c>
      <c r="F1284" s="14" t="s">
        <v>54</v>
      </c>
      <c r="G1284" s="14" t="s">
        <v>70</v>
      </c>
      <c r="H1284" s="14" t="s">
        <v>65</v>
      </c>
      <c r="I1284" s="14" t="s">
        <v>83</v>
      </c>
      <c r="J1284" s="14" t="s">
        <v>1638</v>
      </c>
      <c r="K1284" s="15" t="n">
        <v>17.43</v>
      </c>
      <c r="L1284" s="0" t="n">
        <v>1</v>
      </c>
      <c r="M1284" s="16" t="n">
        <v>0.7</v>
      </c>
      <c r="N1284" s="17" t="n">
        <v>-13.363</v>
      </c>
      <c r="O1284" s="0" t="str">
        <f aca="false">TEXT(B1284,"YYYY-MM")</f>
        <v>2018-04</v>
      </c>
      <c r="P1284" s="18" t="n">
        <f aca="false">IFERROR(N1284/K1284,0)</f>
        <v>-0.766666666666667</v>
      </c>
      <c r="Q1284" s="0" t="str">
        <f aca="false">IF(M1284=0,"No Discount",IF(M1284&lt;0.2,"Low (1-19%)",IF(M1284&lt;0.4,"Medium (20-39%)","High (40%+)")))</f>
        <v>High (40%+)</v>
      </c>
      <c r="R1284" s="0" t="str">
        <f aca="false">INDEX('Lookup Tables'!$B$2:$B$5,MATCH(F1284,'Lookup Tables'!$A$2:$A$5,0))</f>
        <v>Manager C</v>
      </c>
    </row>
    <row r="1285" customFormat="false" ht="15" hidden="false" customHeight="false" outlineLevel="0" collapsed="false">
      <c r="A1285" s="0" t="s">
        <v>1636</v>
      </c>
      <c r="B1285" s="13" t="n">
        <v>43199</v>
      </c>
      <c r="C1285" s="13" t="n">
        <v>43201</v>
      </c>
      <c r="D1285" s="14" t="s">
        <v>137</v>
      </c>
      <c r="E1285" s="14" t="s">
        <v>53</v>
      </c>
      <c r="F1285" s="14" t="s">
        <v>54</v>
      </c>
      <c r="G1285" s="14" t="s">
        <v>70</v>
      </c>
      <c r="H1285" s="14" t="s">
        <v>65</v>
      </c>
      <c r="I1285" s="14" t="s">
        <v>91</v>
      </c>
      <c r="J1285" s="14" t="s">
        <v>1639</v>
      </c>
      <c r="K1285" s="15" t="n">
        <v>251.64</v>
      </c>
      <c r="L1285" s="0" t="n">
        <v>3</v>
      </c>
      <c r="M1285" s="16" t="n">
        <v>0.2</v>
      </c>
      <c r="N1285" s="17" t="n">
        <v>88.074</v>
      </c>
      <c r="O1285" s="0" t="str">
        <f aca="false">TEXT(B1285,"YYYY-MM")</f>
        <v>2018-04</v>
      </c>
      <c r="P1285" s="18" t="n">
        <f aca="false">IFERROR(N1285/K1285,0)</f>
        <v>0.35</v>
      </c>
      <c r="Q1285" s="0" t="str">
        <f aca="false">IF(M1285=0,"No Discount",IF(M1285&lt;0.2,"Low (1-19%)",IF(M1285&lt;0.4,"Medium (20-39%)","High (40%+)")))</f>
        <v>Medium (20-39%)</v>
      </c>
      <c r="R1285" s="0" t="str">
        <f aca="false">INDEX('Lookup Tables'!$B$2:$B$5,MATCH(F1285,'Lookup Tables'!$A$2:$A$5,0))</f>
        <v>Manager C</v>
      </c>
    </row>
    <row r="1286" customFormat="false" ht="15" hidden="false" customHeight="false" outlineLevel="0" collapsed="false">
      <c r="A1286" s="0" t="s">
        <v>1640</v>
      </c>
      <c r="B1286" s="13" t="n">
        <v>42710</v>
      </c>
      <c r="C1286" s="13" t="n">
        <v>42716</v>
      </c>
      <c r="D1286" s="14" t="s">
        <v>69</v>
      </c>
      <c r="E1286" s="14" t="s">
        <v>53</v>
      </c>
      <c r="F1286" s="14" t="s">
        <v>98</v>
      </c>
      <c r="G1286" s="14" t="s">
        <v>99</v>
      </c>
      <c r="H1286" s="14" t="s">
        <v>65</v>
      </c>
      <c r="I1286" s="14" t="s">
        <v>83</v>
      </c>
      <c r="J1286" s="14" t="s">
        <v>1641</v>
      </c>
      <c r="K1286" s="15" t="n">
        <v>2.772</v>
      </c>
      <c r="L1286" s="0" t="n">
        <v>7</v>
      </c>
      <c r="M1286" s="16" t="n">
        <v>0.8</v>
      </c>
      <c r="N1286" s="17" t="n">
        <v>-4.851</v>
      </c>
      <c r="O1286" s="0" t="str">
        <f aca="false">TEXT(B1286,"YYYY-MM")</f>
        <v>2016-12</v>
      </c>
      <c r="P1286" s="18" t="n">
        <f aca="false">IFERROR(N1286/K1286,0)</f>
        <v>-1.75</v>
      </c>
      <c r="Q1286" s="0" t="str">
        <f aca="false">IF(M1286=0,"No Discount",IF(M1286&lt;0.2,"Low (1-19%)",IF(M1286&lt;0.4,"Medium (20-39%)","High (40%+)")))</f>
        <v>High (40%+)</v>
      </c>
      <c r="R1286" s="0" t="str">
        <f aca="false">INDEX('Lookup Tables'!$B$2:$B$5,MATCH(F1286,'Lookup Tables'!$A$2:$A$5,0))</f>
        <v>Manager A</v>
      </c>
    </row>
    <row r="1287" customFormat="false" ht="15" hidden="false" customHeight="false" outlineLevel="0" collapsed="false">
      <c r="A1287" s="0" t="s">
        <v>1642</v>
      </c>
      <c r="B1287" s="13" t="n">
        <v>42912</v>
      </c>
      <c r="C1287" s="13" t="n">
        <v>42919</v>
      </c>
      <c r="D1287" s="14" t="s">
        <v>69</v>
      </c>
      <c r="E1287" s="14" t="s">
        <v>53</v>
      </c>
      <c r="F1287" s="14" t="s">
        <v>117</v>
      </c>
      <c r="G1287" s="14" t="s">
        <v>649</v>
      </c>
      <c r="H1287" s="14" t="s">
        <v>65</v>
      </c>
      <c r="I1287" s="14" t="s">
        <v>73</v>
      </c>
      <c r="J1287" s="14" t="s">
        <v>701</v>
      </c>
      <c r="K1287" s="15" t="n">
        <v>14.9</v>
      </c>
      <c r="L1287" s="0" t="n">
        <v>5</v>
      </c>
      <c r="M1287" s="16" t="n">
        <v>0</v>
      </c>
      <c r="N1287" s="17" t="n">
        <v>1.043</v>
      </c>
      <c r="O1287" s="0" t="str">
        <f aca="false">TEXT(B1287,"YYYY-MM")</f>
        <v>2017-06</v>
      </c>
      <c r="P1287" s="18" t="n">
        <f aca="false">IFERROR(N1287/K1287,0)</f>
        <v>0.07</v>
      </c>
      <c r="Q1287" s="0" t="str">
        <f aca="false">IF(M1287=0,"No Discount",IF(M1287&lt;0.2,"Low (1-19%)",IF(M1287&lt;0.4,"Medium (20-39%)","High (40%+)")))</f>
        <v>No Discount</v>
      </c>
      <c r="R1287" s="0" t="str">
        <f aca="false">INDEX('Lookup Tables'!$B$2:$B$5,MATCH(F1287,'Lookup Tables'!$A$2:$A$5,0))</f>
        <v>Manager B</v>
      </c>
    </row>
    <row r="1288" customFormat="false" ht="15" hidden="false" customHeight="false" outlineLevel="0" collapsed="false">
      <c r="A1288" s="0" t="s">
        <v>1643</v>
      </c>
      <c r="B1288" s="13" t="n">
        <v>42555</v>
      </c>
      <c r="C1288" s="13" t="n">
        <v>42559</v>
      </c>
      <c r="D1288" s="14" t="s">
        <v>69</v>
      </c>
      <c r="E1288" s="14" t="s">
        <v>97</v>
      </c>
      <c r="F1288" s="14" t="s">
        <v>117</v>
      </c>
      <c r="G1288" s="14" t="s">
        <v>170</v>
      </c>
      <c r="H1288" s="14" t="s">
        <v>65</v>
      </c>
      <c r="I1288" s="14" t="s">
        <v>78</v>
      </c>
      <c r="J1288" s="14" t="s">
        <v>1644</v>
      </c>
      <c r="K1288" s="15" t="n">
        <v>15.48</v>
      </c>
      <c r="L1288" s="0" t="n">
        <v>3</v>
      </c>
      <c r="M1288" s="16" t="n">
        <v>0</v>
      </c>
      <c r="N1288" s="17" t="n">
        <v>4.4892</v>
      </c>
      <c r="O1288" s="0" t="str">
        <f aca="false">TEXT(B1288,"YYYY-MM")</f>
        <v>2016-07</v>
      </c>
      <c r="P1288" s="18" t="n">
        <f aca="false">IFERROR(N1288/K1288,0)</f>
        <v>0.29</v>
      </c>
      <c r="Q1288" s="0" t="str">
        <f aca="false">IF(M1288=0,"No Discount",IF(M1288&lt;0.2,"Low (1-19%)",IF(M1288&lt;0.4,"Medium (20-39%)","High (40%+)")))</f>
        <v>No Discount</v>
      </c>
      <c r="R1288" s="0" t="str">
        <f aca="false">INDEX('Lookup Tables'!$B$2:$B$5,MATCH(F1288,'Lookup Tables'!$A$2:$A$5,0))</f>
        <v>Manager B</v>
      </c>
    </row>
    <row r="1289" customFormat="false" ht="15" hidden="false" customHeight="false" outlineLevel="0" collapsed="false">
      <c r="A1289" s="0" t="s">
        <v>1645</v>
      </c>
      <c r="B1289" s="13" t="n">
        <v>43061</v>
      </c>
      <c r="C1289" s="13" t="n">
        <v>43065</v>
      </c>
      <c r="D1289" s="14" t="s">
        <v>69</v>
      </c>
      <c r="E1289" s="14" t="s">
        <v>62</v>
      </c>
      <c r="F1289" s="14" t="s">
        <v>117</v>
      </c>
      <c r="G1289" s="14" t="s">
        <v>170</v>
      </c>
      <c r="H1289" s="14" t="s">
        <v>56</v>
      </c>
      <c r="I1289" s="14" t="s">
        <v>76</v>
      </c>
      <c r="J1289" s="14" t="s">
        <v>185</v>
      </c>
      <c r="K1289" s="15" t="n">
        <v>39.88</v>
      </c>
      <c r="L1289" s="0" t="n">
        <v>2</v>
      </c>
      <c r="M1289" s="16" t="n">
        <v>0</v>
      </c>
      <c r="N1289" s="17" t="n">
        <v>11.1664</v>
      </c>
      <c r="O1289" s="0" t="str">
        <f aca="false">TEXT(B1289,"YYYY-MM")</f>
        <v>2017-11</v>
      </c>
      <c r="P1289" s="18" t="n">
        <f aca="false">IFERROR(N1289/K1289,0)</f>
        <v>0.28</v>
      </c>
      <c r="Q1289" s="0" t="str">
        <f aca="false">IF(M1289=0,"No Discount",IF(M1289&lt;0.2,"Low (1-19%)",IF(M1289&lt;0.4,"Medium (20-39%)","High (40%+)")))</f>
        <v>No Discount</v>
      </c>
      <c r="R1289" s="0" t="str">
        <f aca="false">INDEX('Lookup Tables'!$B$2:$B$5,MATCH(F1289,'Lookup Tables'!$A$2:$A$5,0))</f>
        <v>Manager B</v>
      </c>
    </row>
    <row r="1290" customFormat="false" ht="15" hidden="false" customHeight="false" outlineLevel="0" collapsed="false">
      <c r="A1290" s="0" t="s">
        <v>1645</v>
      </c>
      <c r="B1290" s="13" t="n">
        <v>43061</v>
      </c>
      <c r="C1290" s="13" t="n">
        <v>43065</v>
      </c>
      <c r="D1290" s="14" t="s">
        <v>69</v>
      </c>
      <c r="E1290" s="14" t="s">
        <v>62</v>
      </c>
      <c r="F1290" s="14" t="s">
        <v>117</v>
      </c>
      <c r="G1290" s="14" t="s">
        <v>170</v>
      </c>
      <c r="H1290" s="14" t="s">
        <v>65</v>
      </c>
      <c r="I1290" s="14" t="s">
        <v>83</v>
      </c>
      <c r="J1290" s="14" t="s">
        <v>947</v>
      </c>
      <c r="K1290" s="15" t="n">
        <v>12.192</v>
      </c>
      <c r="L1290" s="0" t="n">
        <v>4</v>
      </c>
      <c r="M1290" s="16" t="n">
        <v>0.2</v>
      </c>
      <c r="N1290" s="17" t="n">
        <v>4.1148</v>
      </c>
      <c r="O1290" s="0" t="str">
        <f aca="false">TEXT(B1290,"YYYY-MM")</f>
        <v>2017-11</v>
      </c>
      <c r="P1290" s="18" t="n">
        <f aca="false">IFERROR(N1290/K1290,0)</f>
        <v>0.3375</v>
      </c>
      <c r="Q1290" s="0" t="str">
        <f aca="false">IF(M1290=0,"No Discount",IF(M1290&lt;0.2,"Low (1-19%)",IF(M1290&lt;0.4,"Medium (20-39%)","High (40%+)")))</f>
        <v>Medium (20-39%)</v>
      </c>
      <c r="R1290" s="0" t="str">
        <f aca="false">INDEX('Lookup Tables'!$B$2:$B$5,MATCH(F1290,'Lookup Tables'!$A$2:$A$5,0))</f>
        <v>Manager B</v>
      </c>
    </row>
    <row r="1291" customFormat="false" ht="15" hidden="false" customHeight="false" outlineLevel="0" collapsed="false">
      <c r="A1291" s="0" t="s">
        <v>1645</v>
      </c>
      <c r="B1291" s="13" t="n">
        <v>43061</v>
      </c>
      <c r="C1291" s="13" t="n">
        <v>43065</v>
      </c>
      <c r="D1291" s="14" t="s">
        <v>69</v>
      </c>
      <c r="E1291" s="14" t="s">
        <v>62</v>
      </c>
      <c r="F1291" s="14" t="s">
        <v>117</v>
      </c>
      <c r="G1291" s="14" t="s">
        <v>170</v>
      </c>
      <c r="H1291" s="14" t="s">
        <v>65</v>
      </c>
      <c r="I1291" s="14" t="s">
        <v>78</v>
      </c>
      <c r="J1291" s="14" t="s">
        <v>1646</v>
      </c>
      <c r="K1291" s="15" t="n">
        <v>20.82</v>
      </c>
      <c r="L1291" s="0" t="n">
        <v>3</v>
      </c>
      <c r="M1291" s="16" t="n">
        <v>0</v>
      </c>
      <c r="N1291" s="17" t="n">
        <v>7.4952</v>
      </c>
      <c r="O1291" s="0" t="str">
        <f aca="false">TEXT(B1291,"YYYY-MM")</f>
        <v>2017-11</v>
      </c>
      <c r="P1291" s="18" t="n">
        <f aca="false">IFERROR(N1291/K1291,0)</f>
        <v>0.36</v>
      </c>
      <c r="Q1291" s="0" t="str">
        <f aca="false">IF(M1291=0,"No Discount",IF(M1291&lt;0.2,"Low (1-19%)",IF(M1291&lt;0.4,"Medium (20-39%)","High (40%+)")))</f>
        <v>No Discount</v>
      </c>
      <c r="R1291" s="0" t="str">
        <f aca="false">INDEX('Lookup Tables'!$B$2:$B$5,MATCH(F1291,'Lookup Tables'!$A$2:$A$5,0))</f>
        <v>Manager B</v>
      </c>
    </row>
    <row r="1292" customFormat="false" ht="15" hidden="false" customHeight="false" outlineLevel="0" collapsed="false">
      <c r="A1292" s="0" t="s">
        <v>1647</v>
      </c>
      <c r="B1292" s="13" t="n">
        <v>43049</v>
      </c>
      <c r="C1292" s="13" t="n">
        <v>43051</v>
      </c>
      <c r="D1292" s="14" t="s">
        <v>137</v>
      </c>
      <c r="E1292" s="14" t="s">
        <v>97</v>
      </c>
      <c r="F1292" s="14" t="s">
        <v>63</v>
      </c>
      <c r="G1292" s="14" t="s">
        <v>64</v>
      </c>
      <c r="H1292" s="14" t="s">
        <v>65</v>
      </c>
      <c r="I1292" s="14" t="s">
        <v>83</v>
      </c>
      <c r="J1292" s="14" t="s">
        <v>1648</v>
      </c>
      <c r="K1292" s="15" t="n">
        <v>13.216</v>
      </c>
      <c r="L1292" s="0" t="n">
        <v>4</v>
      </c>
      <c r="M1292" s="16" t="n">
        <v>0.2</v>
      </c>
      <c r="N1292" s="17" t="n">
        <v>4.4604</v>
      </c>
      <c r="O1292" s="0" t="str">
        <f aca="false">TEXT(B1292,"YYYY-MM")</f>
        <v>2017-11</v>
      </c>
      <c r="P1292" s="18" t="n">
        <f aca="false">IFERROR(N1292/K1292,0)</f>
        <v>0.3375</v>
      </c>
      <c r="Q1292" s="0" t="str">
        <f aca="false">IF(M1292=0,"No Discount",IF(M1292&lt;0.2,"Low (1-19%)",IF(M1292&lt;0.4,"Medium (20-39%)","High (40%+)")))</f>
        <v>Medium (20-39%)</v>
      </c>
      <c r="R1292" s="0" t="str">
        <f aca="false">INDEX('Lookup Tables'!$B$2:$B$5,MATCH(F1292,'Lookup Tables'!$A$2:$A$5,0))</f>
        <v>Manager D</v>
      </c>
    </row>
    <row r="1293" customFormat="false" ht="15" hidden="false" customHeight="false" outlineLevel="0" collapsed="false">
      <c r="A1293" s="0" t="s">
        <v>1647</v>
      </c>
      <c r="B1293" s="13" t="n">
        <v>43049</v>
      </c>
      <c r="C1293" s="13" t="n">
        <v>43051</v>
      </c>
      <c r="D1293" s="14" t="s">
        <v>137</v>
      </c>
      <c r="E1293" s="14" t="s">
        <v>97</v>
      </c>
      <c r="F1293" s="14" t="s">
        <v>63</v>
      </c>
      <c r="G1293" s="14" t="s">
        <v>64</v>
      </c>
      <c r="H1293" s="14" t="s">
        <v>65</v>
      </c>
      <c r="I1293" s="14" t="s">
        <v>91</v>
      </c>
      <c r="J1293" s="14" t="s">
        <v>1533</v>
      </c>
      <c r="K1293" s="15" t="n">
        <v>32.4</v>
      </c>
      <c r="L1293" s="0" t="n">
        <v>5</v>
      </c>
      <c r="M1293" s="16" t="n">
        <v>0</v>
      </c>
      <c r="N1293" s="17" t="n">
        <v>15.552</v>
      </c>
      <c r="O1293" s="0" t="str">
        <f aca="false">TEXT(B1293,"YYYY-MM")</f>
        <v>2017-11</v>
      </c>
      <c r="P1293" s="18" t="n">
        <f aca="false">IFERROR(N1293/K1293,0)</f>
        <v>0.48</v>
      </c>
      <c r="Q1293" s="0" t="str">
        <f aca="false">IF(M1293=0,"No Discount",IF(M1293&lt;0.2,"Low (1-19%)",IF(M1293&lt;0.4,"Medium (20-39%)","High (40%+)")))</f>
        <v>No Discount</v>
      </c>
      <c r="R1293" s="0" t="str">
        <f aca="false">INDEX('Lookup Tables'!$B$2:$B$5,MATCH(F1293,'Lookup Tables'!$A$2:$A$5,0))</f>
        <v>Manager D</v>
      </c>
    </row>
    <row r="1294" customFormat="false" ht="15" hidden="false" customHeight="false" outlineLevel="0" collapsed="false">
      <c r="A1294" s="0" t="s">
        <v>1649</v>
      </c>
      <c r="B1294" s="13" t="n">
        <v>42609</v>
      </c>
      <c r="C1294" s="13" t="n">
        <v>42614</v>
      </c>
      <c r="D1294" s="14" t="s">
        <v>69</v>
      </c>
      <c r="E1294" s="14" t="s">
        <v>53</v>
      </c>
      <c r="F1294" s="14" t="s">
        <v>63</v>
      </c>
      <c r="G1294" s="14" t="s">
        <v>64</v>
      </c>
      <c r="H1294" s="14" t="s">
        <v>65</v>
      </c>
      <c r="I1294" s="14" t="s">
        <v>303</v>
      </c>
      <c r="J1294" s="14" t="s">
        <v>304</v>
      </c>
      <c r="K1294" s="15" t="n">
        <v>32.94</v>
      </c>
      <c r="L1294" s="0" t="n">
        <v>3</v>
      </c>
      <c r="M1294" s="16" t="n">
        <v>0</v>
      </c>
      <c r="N1294" s="17" t="n">
        <v>9.2232</v>
      </c>
      <c r="O1294" s="0" t="str">
        <f aca="false">TEXT(B1294,"YYYY-MM")</f>
        <v>2016-08</v>
      </c>
      <c r="P1294" s="18" t="n">
        <f aca="false">IFERROR(N1294/K1294,0)</f>
        <v>0.28</v>
      </c>
      <c r="Q1294" s="0" t="str">
        <f aca="false">IF(M1294=0,"No Discount",IF(M1294&lt;0.2,"Low (1-19%)",IF(M1294&lt;0.4,"Medium (20-39%)","High (40%+)")))</f>
        <v>No Discount</v>
      </c>
      <c r="R1294" s="0" t="str">
        <f aca="false">INDEX('Lookup Tables'!$B$2:$B$5,MATCH(F1294,'Lookup Tables'!$A$2:$A$5,0))</f>
        <v>Manager D</v>
      </c>
    </row>
    <row r="1295" customFormat="false" ht="15" hidden="false" customHeight="false" outlineLevel="0" collapsed="false">
      <c r="A1295" s="0" t="s">
        <v>1649</v>
      </c>
      <c r="B1295" s="13" t="n">
        <v>42609</v>
      </c>
      <c r="C1295" s="13" t="n">
        <v>42614</v>
      </c>
      <c r="D1295" s="14" t="s">
        <v>69</v>
      </c>
      <c r="E1295" s="14" t="s">
        <v>53</v>
      </c>
      <c r="F1295" s="14" t="s">
        <v>63</v>
      </c>
      <c r="G1295" s="14" t="s">
        <v>64</v>
      </c>
      <c r="H1295" s="14" t="s">
        <v>65</v>
      </c>
      <c r="I1295" s="14" t="s">
        <v>91</v>
      </c>
      <c r="J1295" s="14" t="s">
        <v>1650</v>
      </c>
      <c r="K1295" s="15" t="n">
        <v>114.2</v>
      </c>
      <c r="L1295" s="0" t="n">
        <v>5</v>
      </c>
      <c r="M1295" s="16" t="n">
        <v>0</v>
      </c>
      <c r="N1295" s="17" t="n">
        <v>52.532</v>
      </c>
      <c r="O1295" s="0" t="str">
        <f aca="false">TEXT(B1295,"YYYY-MM")</f>
        <v>2016-08</v>
      </c>
      <c r="P1295" s="18" t="n">
        <f aca="false">IFERROR(N1295/K1295,0)</f>
        <v>0.46</v>
      </c>
      <c r="Q1295" s="0" t="str">
        <f aca="false">IF(M1295=0,"No Discount",IF(M1295&lt;0.2,"Low (1-19%)",IF(M1295&lt;0.4,"Medium (20-39%)","High (40%+)")))</f>
        <v>No Discount</v>
      </c>
      <c r="R1295" s="0" t="str">
        <f aca="false">INDEX('Lookup Tables'!$B$2:$B$5,MATCH(F1295,'Lookup Tables'!$A$2:$A$5,0))</f>
        <v>Manager D</v>
      </c>
    </row>
    <row r="1296" customFormat="false" ht="15" hidden="false" customHeight="false" outlineLevel="0" collapsed="false">
      <c r="A1296" s="0" t="s">
        <v>1649</v>
      </c>
      <c r="B1296" s="13" t="n">
        <v>42609</v>
      </c>
      <c r="C1296" s="13" t="n">
        <v>42614</v>
      </c>
      <c r="D1296" s="14" t="s">
        <v>69</v>
      </c>
      <c r="E1296" s="14" t="s">
        <v>53</v>
      </c>
      <c r="F1296" s="14" t="s">
        <v>63</v>
      </c>
      <c r="G1296" s="14" t="s">
        <v>64</v>
      </c>
      <c r="H1296" s="14" t="s">
        <v>65</v>
      </c>
      <c r="I1296" s="14" t="s">
        <v>66</v>
      </c>
      <c r="J1296" s="14" t="s">
        <v>226</v>
      </c>
      <c r="K1296" s="15" t="n">
        <v>3.08</v>
      </c>
      <c r="L1296" s="0" t="n">
        <v>1</v>
      </c>
      <c r="M1296" s="16" t="n">
        <v>0</v>
      </c>
      <c r="N1296" s="17" t="n">
        <v>1.4784</v>
      </c>
      <c r="O1296" s="0" t="str">
        <f aca="false">TEXT(B1296,"YYYY-MM")</f>
        <v>2016-08</v>
      </c>
      <c r="P1296" s="18" t="n">
        <f aca="false">IFERROR(N1296/K1296,0)</f>
        <v>0.48</v>
      </c>
      <c r="Q1296" s="0" t="str">
        <f aca="false">IF(M1296=0,"No Discount",IF(M1296&lt;0.2,"Low (1-19%)",IF(M1296&lt;0.4,"Medium (20-39%)","High (40%+)")))</f>
        <v>No Discount</v>
      </c>
      <c r="R1296" s="0" t="str">
        <f aca="false">INDEX('Lookup Tables'!$B$2:$B$5,MATCH(F1296,'Lookup Tables'!$A$2:$A$5,0))</f>
        <v>Manager D</v>
      </c>
    </row>
    <row r="1297" customFormat="false" ht="15" hidden="false" customHeight="false" outlineLevel="0" collapsed="false">
      <c r="A1297" s="0" t="s">
        <v>1651</v>
      </c>
      <c r="B1297" s="13" t="n">
        <v>42515</v>
      </c>
      <c r="C1297" s="13" t="n">
        <v>42519</v>
      </c>
      <c r="D1297" s="14" t="s">
        <v>69</v>
      </c>
      <c r="E1297" s="14" t="s">
        <v>53</v>
      </c>
      <c r="F1297" s="14" t="s">
        <v>63</v>
      </c>
      <c r="G1297" s="14" t="s">
        <v>252</v>
      </c>
      <c r="H1297" s="14" t="s">
        <v>65</v>
      </c>
      <c r="I1297" s="14" t="s">
        <v>85</v>
      </c>
      <c r="J1297" s="14" t="s">
        <v>1284</v>
      </c>
      <c r="K1297" s="15" t="n">
        <v>845.728</v>
      </c>
      <c r="L1297" s="0" t="n">
        <v>13</v>
      </c>
      <c r="M1297" s="16" t="n">
        <v>0.2</v>
      </c>
      <c r="N1297" s="17" t="n">
        <v>84.5728</v>
      </c>
      <c r="O1297" s="0" t="str">
        <f aca="false">TEXT(B1297,"YYYY-MM")</f>
        <v>2016-05</v>
      </c>
      <c r="P1297" s="18" t="n">
        <f aca="false">IFERROR(N1297/K1297,0)</f>
        <v>0.1</v>
      </c>
      <c r="Q1297" s="0" t="str">
        <f aca="false">IF(M1297=0,"No Discount",IF(M1297&lt;0.2,"Low (1-19%)",IF(M1297&lt;0.4,"Medium (20-39%)","High (40%+)")))</f>
        <v>Medium (20-39%)</v>
      </c>
      <c r="R1297" s="0" t="str">
        <f aca="false">INDEX('Lookup Tables'!$B$2:$B$5,MATCH(F1297,'Lookup Tables'!$A$2:$A$5,0))</f>
        <v>Manager D</v>
      </c>
    </row>
    <row r="1298" customFormat="false" ht="15" hidden="false" customHeight="false" outlineLevel="0" collapsed="false">
      <c r="A1298" s="0" t="s">
        <v>1652</v>
      </c>
      <c r="B1298" s="13" t="n">
        <v>43464</v>
      </c>
      <c r="C1298" s="13" t="n">
        <v>43468</v>
      </c>
      <c r="D1298" s="14" t="s">
        <v>69</v>
      </c>
      <c r="E1298" s="14" t="s">
        <v>62</v>
      </c>
      <c r="F1298" s="14" t="s">
        <v>63</v>
      </c>
      <c r="G1298" s="14" t="s">
        <v>64</v>
      </c>
      <c r="H1298" s="14" t="s">
        <v>65</v>
      </c>
      <c r="I1298" s="14" t="s">
        <v>83</v>
      </c>
      <c r="J1298" s="14" t="s">
        <v>937</v>
      </c>
      <c r="K1298" s="15" t="n">
        <v>13.904</v>
      </c>
      <c r="L1298" s="0" t="n">
        <v>2</v>
      </c>
      <c r="M1298" s="16" t="n">
        <v>0.2</v>
      </c>
      <c r="N1298" s="17" t="n">
        <v>4.5188</v>
      </c>
      <c r="O1298" s="0" t="str">
        <f aca="false">TEXT(B1298,"YYYY-MM")</f>
        <v>2018-12</v>
      </c>
      <c r="P1298" s="18" t="n">
        <f aca="false">IFERROR(N1298/K1298,0)</f>
        <v>0.325</v>
      </c>
      <c r="Q1298" s="0" t="str">
        <f aca="false">IF(M1298=0,"No Discount",IF(M1298&lt;0.2,"Low (1-19%)",IF(M1298&lt;0.4,"Medium (20-39%)","High (40%+)")))</f>
        <v>Medium (20-39%)</v>
      </c>
      <c r="R1298" s="0" t="str">
        <f aca="false">INDEX('Lookup Tables'!$B$2:$B$5,MATCH(F1298,'Lookup Tables'!$A$2:$A$5,0))</f>
        <v>Manager D</v>
      </c>
    </row>
    <row r="1299" customFormat="false" ht="15" hidden="false" customHeight="false" outlineLevel="0" collapsed="false">
      <c r="A1299" s="0" t="s">
        <v>1652</v>
      </c>
      <c r="B1299" s="13" t="n">
        <v>43464</v>
      </c>
      <c r="C1299" s="13" t="n">
        <v>43468</v>
      </c>
      <c r="D1299" s="14" t="s">
        <v>69</v>
      </c>
      <c r="E1299" s="14" t="s">
        <v>62</v>
      </c>
      <c r="F1299" s="14" t="s">
        <v>63</v>
      </c>
      <c r="G1299" s="14" t="s">
        <v>64</v>
      </c>
      <c r="H1299" s="14" t="s">
        <v>65</v>
      </c>
      <c r="I1299" s="14" t="s">
        <v>83</v>
      </c>
      <c r="J1299" s="14" t="s">
        <v>1653</v>
      </c>
      <c r="K1299" s="15" t="n">
        <v>20.72</v>
      </c>
      <c r="L1299" s="0" t="n">
        <v>2</v>
      </c>
      <c r="M1299" s="16" t="n">
        <v>0.2</v>
      </c>
      <c r="N1299" s="17" t="n">
        <v>6.475</v>
      </c>
      <c r="O1299" s="0" t="str">
        <f aca="false">TEXT(B1299,"YYYY-MM")</f>
        <v>2018-12</v>
      </c>
      <c r="P1299" s="18" t="n">
        <f aca="false">IFERROR(N1299/K1299,0)</f>
        <v>0.3125</v>
      </c>
      <c r="Q1299" s="0" t="str">
        <f aca="false">IF(M1299=0,"No Discount",IF(M1299&lt;0.2,"Low (1-19%)",IF(M1299&lt;0.4,"Medium (20-39%)","High (40%+)")))</f>
        <v>Medium (20-39%)</v>
      </c>
      <c r="R1299" s="0" t="str">
        <f aca="false">INDEX('Lookup Tables'!$B$2:$B$5,MATCH(F1299,'Lookup Tables'!$A$2:$A$5,0))</f>
        <v>Manager D</v>
      </c>
    </row>
    <row r="1300" customFormat="false" ht="15" hidden="false" customHeight="false" outlineLevel="0" collapsed="false">
      <c r="A1300" s="0" t="s">
        <v>1654</v>
      </c>
      <c r="B1300" s="13" t="n">
        <v>43077</v>
      </c>
      <c r="C1300" s="13" t="n">
        <v>43081</v>
      </c>
      <c r="D1300" s="14" t="s">
        <v>52</v>
      </c>
      <c r="E1300" s="14" t="s">
        <v>62</v>
      </c>
      <c r="F1300" s="14" t="s">
        <v>98</v>
      </c>
      <c r="G1300" s="14" t="s">
        <v>153</v>
      </c>
      <c r="H1300" s="14" t="s">
        <v>80</v>
      </c>
      <c r="I1300" s="14" t="s">
        <v>81</v>
      </c>
      <c r="J1300" s="14" t="s">
        <v>823</v>
      </c>
      <c r="K1300" s="15" t="n">
        <v>114.95</v>
      </c>
      <c r="L1300" s="0" t="n">
        <v>5</v>
      </c>
      <c r="M1300" s="16" t="n">
        <v>0</v>
      </c>
      <c r="N1300" s="17" t="n">
        <v>2.299</v>
      </c>
      <c r="O1300" s="0" t="str">
        <f aca="false">TEXT(B1300,"YYYY-MM")</f>
        <v>2017-12</v>
      </c>
      <c r="P1300" s="18" t="n">
        <f aca="false">IFERROR(N1300/K1300,0)</f>
        <v>0.02</v>
      </c>
      <c r="Q1300" s="0" t="str">
        <f aca="false">IF(M1300=0,"No Discount",IF(M1300&lt;0.2,"Low (1-19%)",IF(M1300&lt;0.4,"Medium (20-39%)","High (40%+)")))</f>
        <v>No Discount</v>
      </c>
      <c r="R1300" s="0" t="str">
        <f aca="false">INDEX('Lookup Tables'!$B$2:$B$5,MATCH(F1300,'Lookup Tables'!$A$2:$A$5,0))</f>
        <v>Manager A</v>
      </c>
    </row>
    <row r="1301" customFormat="false" ht="15" hidden="false" customHeight="false" outlineLevel="0" collapsed="false">
      <c r="A1301" s="0" t="s">
        <v>1655</v>
      </c>
      <c r="B1301" s="13" t="n">
        <v>42647</v>
      </c>
      <c r="C1301" s="13" t="n">
        <v>42650</v>
      </c>
      <c r="D1301" s="14" t="s">
        <v>137</v>
      </c>
      <c r="E1301" s="14" t="s">
        <v>53</v>
      </c>
      <c r="F1301" s="14" t="s">
        <v>63</v>
      </c>
      <c r="G1301" s="14" t="s">
        <v>64</v>
      </c>
      <c r="H1301" s="14" t="s">
        <v>65</v>
      </c>
      <c r="I1301" s="14" t="s">
        <v>73</v>
      </c>
      <c r="J1301" s="14" t="s">
        <v>326</v>
      </c>
      <c r="K1301" s="15" t="n">
        <v>26.96</v>
      </c>
      <c r="L1301" s="0" t="n">
        <v>2</v>
      </c>
      <c r="M1301" s="16" t="n">
        <v>0</v>
      </c>
      <c r="N1301" s="17" t="n">
        <v>7.0096</v>
      </c>
      <c r="O1301" s="0" t="str">
        <f aca="false">TEXT(B1301,"YYYY-MM")</f>
        <v>2016-10</v>
      </c>
      <c r="P1301" s="18" t="n">
        <f aca="false">IFERROR(N1301/K1301,0)</f>
        <v>0.26</v>
      </c>
      <c r="Q1301" s="0" t="str">
        <f aca="false">IF(M1301=0,"No Discount",IF(M1301&lt;0.2,"Low (1-19%)",IF(M1301&lt;0.4,"Medium (20-39%)","High (40%+)")))</f>
        <v>No Discount</v>
      </c>
      <c r="R1301" s="0" t="str">
        <f aca="false">INDEX('Lookup Tables'!$B$2:$B$5,MATCH(F1301,'Lookup Tables'!$A$2:$A$5,0))</f>
        <v>Manager D</v>
      </c>
    </row>
    <row r="1302" customFormat="false" ht="15" hidden="false" customHeight="false" outlineLevel="0" collapsed="false">
      <c r="A1302" s="0" t="s">
        <v>1656</v>
      </c>
      <c r="B1302" s="13" t="n">
        <v>43092</v>
      </c>
      <c r="C1302" s="13" t="n">
        <v>43094</v>
      </c>
      <c r="D1302" s="14" t="s">
        <v>52</v>
      </c>
      <c r="E1302" s="14" t="s">
        <v>53</v>
      </c>
      <c r="F1302" s="14" t="s">
        <v>54</v>
      </c>
      <c r="G1302" s="14" t="s">
        <v>193</v>
      </c>
      <c r="H1302" s="14" t="s">
        <v>56</v>
      </c>
      <c r="I1302" s="14" t="s">
        <v>76</v>
      </c>
      <c r="J1302" s="14" t="s">
        <v>139</v>
      </c>
      <c r="K1302" s="15" t="n">
        <v>572.76</v>
      </c>
      <c r="L1302" s="0" t="n">
        <v>6</v>
      </c>
      <c r="M1302" s="16" t="n">
        <v>0</v>
      </c>
      <c r="N1302" s="17" t="n">
        <v>166.1004</v>
      </c>
      <c r="O1302" s="0" t="str">
        <f aca="false">TEXT(B1302,"YYYY-MM")</f>
        <v>2017-12</v>
      </c>
      <c r="P1302" s="18" t="n">
        <f aca="false">IFERROR(N1302/K1302,0)</f>
        <v>0.29</v>
      </c>
      <c r="Q1302" s="0" t="str">
        <f aca="false">IF(M1302=0,"No Discount",IF(M1302&lt;0.2,"Low (1-19%)",IF(M1302&lt;0.4,"Medium (20-39%)","High (40%+)")))</f>
        <v>No Discount</v>
      </c>
      <c r="R1302" s="0" t="str">
        <f aca="false">INDEX('Lookup Tables'!$B$2:$B$5,MATCH(F1302,'Lookup Tables'!$A$2:$A$5,0))</f>
        <v>Manager C</v>
      </c>
    </row>
    <row r="1303" customFormat="false" ht="15" hidden="false" customHeight="false" outlineLevel="0" collapsed="false">
      <c r="A1303" s="0" t="s">
        <v>1656</v>
      </c>
      <c r="B1303" s="13" t="n">
        <v>43092</v>
      </c>
      <c r="C1303" s="13" t="n">
        <v>43094</v>
      </c>
      <c r="D1303" s="14" t="s">
        <v>52</v>
      </c>
      <c r="E1303" s="14" t="s">
        <v>53</v>
      </c>
      <c r="F1303" s="14" t="s">
        <v>54</v>
      </c>
      <c r="G1303" s="14" t="s">
        <v>193</v>
      </c>
      <c r="H1303" s="14" t="s">
        <v>56</v>
      </c>
      <c r="I1303" s="14" t="s">
        <v>76</v>
      </c>
      <c r="J1303" s="14" t="s">
        <v>139</v>
      </c>
      <c r="K1303" s="15" t="n">
        <v>286.38</v>
      </c>
      <c r="L1303" s="0" t="n">
        <v>3</v>
      </c>
      <c r="M1303" s="16" t="n">
        <v>0</v>
      </c>
      <c r="N1303" s="17" t="n">
        <v>83.0502</v>
      </c>
      <c r="O1303" s="0" t="str">
        <f aca="false">TEXT(B1303,"YYYY-MM")</f>
        <v>2017-12</v>
      </c>
      <c r="P1303" s="18" t="n">
        <f aca="false">IFERROR(N1303/K1303,0)</f>
        <v>0.29</v>
      </c>
      <c r="Q1303" s="0" t="str">
        <f aca="false">IF(M1303=0,"No Discount",IF(M1303&lt;0.2,"Low (1-19%)",IF(M1303&lt;0.4,"Medium (20-39%)","High (40%+)")))</f>
        <v>No Discount</v>
      </c>
      <c r="R1303" s="0" t="str">
        <f aca="false">INDEX('Lookup Tables'!$B$2:$B$5,MATCH(F1303,'Lookup Tables'!$A$2:$A$5,0))</f>
        <v>Manager C</v>
      </c>
    </row>
    <row r="1304" customFormat="false" ht="15" hidden="false" customHeight="false" outlineLevel="0" collapsed="false">
      <c r="A1304" s="0" t="s">
        <v>1657</v>
      </c>
      <c r="B1304" s="13" t="n">
        <v>42632</v>
      </c>
      <c r="C1304" s="13" t="n">
        <v>42637</v>
      </c>
      <c r="D1304" s="14" t="s">
        <v>52</v>
      </c>
      <c r="E1304" s="14" t="s">
        <v>97</v>
      </c>
      <c r="F1304" s="14" t="s">
        <v>54</v>
      </c>
      <c r="G1304" s="14" t="s">
        <v>193</v>
      </c>
      <c r="H1304" s="14" t="s">
        <v>56</v>
      </c>
      <c r="I1304" s="14" t="s">
        <v>57</v>
      </c>
      <c r="J1304" s="14" t="s">
        <v>1658</v>
      </c>
      <c r="K1304" s="15" t="n">
        <v>61.96</v>
      </c>
      <c r="L1304" s="0" t="n">
        <v>2</v>
      </c>
      <c r="M1304" s="16" t="n">
        <v>0</v>
      </c>
      <c r="N1304" s="17" t="n">
        <v>4.3372</v>
      </c>
      <c r="O1304" s="0" t="str">
        <f aca="false">TEXT(B1304,"YYYY-MM")</f>
        <v>2016-09</v>
      </c>
      <c r="P1304" s="18" t="n">
        <f aca="false">IFERROR(N1304/K1304,0)</f>
        <v>0.07</v>
      </c>
      <c r="Q1304" s="0" t="str">
        <f aca="false">IF(M1304=0,"No Discount",IF(M1304&lt;0.2,"Low (1-19%)",IF(M1304&lt;0.4,"Medium (20-39%)","High (40%+)")))</f>
        <v>No Discount</v>
      </c>
      <c r="R1304" s="0" t="str">
        <f aca="false">INDEX('Lookup Tables'!$B$2:$B$5,MATCH(F1304,'Lookup Tables'!$A$2:$A$5,0))</f>
        <v>Manager C</v>
      </c>
    </row>
    <row r="1305" customFormat="false" ht="15" hidden="false" customHeight="false" outlineLevel="0" collapsed="false">
      <c r="A1305" s="0" t="s">
        <v>1659</v>
      </c>
      <c r="B1305" s="13" t="n">
        <v>43284</v>
      </c>
      <c r="C1305" s="13" t="n">
        <v>43288</v>
      </c>
      <c r="D1305" s="14" t="s">
        <v>69</v>
      </c>
      <c r="E1305" s="14" t="s">
        <v>53</v>
      </c>
      <c r="F1305" s="14" t="s">
        <v>54</v>
      </c>
      <c r="G1305" s="14" t="s">
        <v>597</v>
      </c>
      <c r="H1305" s="14" t="s">
        <v>56</v>
      </c>
      <c r="I1305" s="14" t="s">
        <v>76</v>
      </c>
      <c r="J1305" s="14" t="s">
        <v>1660</v>
      </c>
      <c r="K1305" s="15" t="n">
        <v>23.99</v>
      </c>
      <c r="L1305" s="0" t="n">
        <v>1</v>
      </c>
      <c r="M1305" s="16" t="n">
        <v>0</v>
      </c>
      <c r="N1305" s="17" t="n">
        <v>5.5177</v>
      </c>
      <c r="O1305" s="0" t="str">
        <f aca="false">TEXT(B1305,"YYYY-MM")</f>
        <v>2018-07</v>
      </c>
      <c r="P1305" s="18" t="n">
        <f aca="false">IFERROR(N1305/K1305,0)</f>
        <v>0.23</v>
      </c>
      <c r="Q1305" s="0" t="str">
        <f aca="false">IF(M1305=0,"No Discount",IF(M1305&lt;0.2,"Low (1-19%)",IF(M1305&lt;0.4,"Medium (20-39%)","High (40%+)")))</f>
        <v>No Discount</v>
      </c>
      <c r="R1305" s="0" t="str">
        <f aca="false">INDEX('Lookup Tables'!$B$2:$B$5,MATCH(F1305,'Lookup Tables'!$A$2:$A$5,0))</f>
        <v>Manager C</v>
      </c>
    </row>
    <row r="1306" customFormat="false" ht="15" hidden="false" customHeight="false" outlineLevel="0" collapsed="false">
      <c r="A1306" s="0" t="s">
        <v>1659</v>
      </c>
      <c r="B1306" s="13" t="n">
        <v>43284</v>
      </c>
      <c r="C1306" s="13" t="n">
        <v>43288</v>
      </c>
      <c r="D1306" s="14" t="s">
        <v>69</v>
      </c>
      <c r="E1306" s="14" t="s">
        <v>53</v>
      </c>
      <c r="F1306" s="14" t="s">
        <v>54</v>
      </c>
      <c r="G1306" s="14" t="s">
        <v>597</v>
      </c>
      <c r="H1306" s="14" t="s">
        <v>80</v>
      </c>
      <c r="I1306" s="14" t="s">
        <v>81</v>
      </c>
      <c r="J1306" s="14" t="s">
        <v>1172</v>
      </c>
      <c r="K1306" s="15" t="n">
        <v>287.97</v>
      </c>
      <c r="L1306" s="0" t="n">
        <v>3</v>
      </c>
      <c r="M1306" s="16" t="n">
        <v>0</v>
      </c>
      <c r="N1306" s="17" t="n">
        <v>77.7519</v>
      </c>
      <c r="O1306" s="0" t="str">
        <f aca="false">TEXT(B1306,"YYYY-MM")</f>
        <v>2018-07</v>
      </c>
      <c r="P1306" s="18" t="n">
        <f aca="false">IFERROR(N1306/K1306,0)</f>
        <v>0.27</v>
      </c>
      <c r="Q1306" s="0" t="str">
        <f aca="false">IF(M1306=0,"No Discount",IF(M1306&lt;0.2,"Low (1-19%)",IF(M1306&lt;0.4,"Medium (20-39%)","High (40%+)")))</f>
        <v>No Discount</v>
      </c>
      <c r="R1306" s="0" t="str">
        <f aca="false">INDEX('Lookup Tables'!$B$2:$B$5,MATCH(F1306,'Lookup Tables'!$A$2:$A$5,0))</f>
        <v>Manager C</v>
      </c>
    </row>
    <row r="1307" customFormat="false" ht="15" hidden="false" customHeight="false" outlineLevel="0" collapsed="false">
      <c r="A1307" s="0" t="s">
        <v>1661</v>
      </c>
      <c r="B1307" s="13" t="n">
        <v>42930</v>
      </c>
      <c r="C1307" s="13" t="n">
        <v>42932</v>
      </c>
      <c r="D1307" s="14" t="s">
        <v>52</v>
      </c>
      <c r="E1307" s="14" t="s">
        <v>53</v>
      </c>
      <c r="F1307" s="14" t="s">
        <v>98</v>
      </c>
      <c r="G1307" s="14" t="s">
        <v>99</v>
      </c>
      <c r="H1307" s="14" t="s">
        <v>80</v>
      </c>
      <c r="I1307" s="14" t="s">
        <v>81</v>
      </c>
      <c r="J1307" s="14" t="s">
        <v>1662</v>
      </c>
      <c r="K1307" s="15" t="n">
        <v>419.944</v>
      </c>
      <c r="L1307" s="0" t="n">
        <v>7</v>
      </c>
      <c r="M1307" s="16" t="n">
        <v>0.2</v>
      </c>
      <c r="N1307" s="17" t="n">
        <v>52.493</v>
      </c>
      <c r="O1307" s="0" t="str">
        <f aca="false">TEXT(B1307,"YYYY-MM")</f>
        <v>2017-07</v>
      </c>
      <c r="P1307" s="18" t="n">
        <f aca="false">IFERROR(N1307/K1307,0)</f>
        <v>0.125</v>
      </c>
      <c r="Q1307" s="0" t="str">
        <f aca="false">IF(M1307=0,"No Discount",IF(M1307&lt;0.2,"Low (1-19%)",IF(M1307&lt;0.4,"Medium (20-39%)","High (40%+)")))</f>
        <v>Medium (20-39%)</v>
      </c>
      <c r="R1307" s="0" t="str">
        <f aca="false">INDEX('Lookup Tables'!$B$2:$B$5,MATCH(F1307,'Lookup Tables'!$A$2:$A$5,0))</f>
        <v>Manager A</v>
      </c>
    </row>
    <row r="1308" customFormat="false" ht="15" hidden="false" customHeight="false" outlineLevel="0" collapsed="false">
      <c r="A1308" s="0" t="s">
        <v>1663</v>
      </c>
      <c r="B1308" s="13" t="n">
        <v>42906</v>
      </c>
      <c r="C1308" s="13" t="n">
        <v>42907</v>
      </c>
      <c r="D1308" s="14" t="s">
        <v>137</v>
      </c>
      <c r="E1308" s="14" t="s">
        <v>53</v>
      </c>
      <c r="F1308" s="14" t="s">
        <v>63</v>
      </c>
      <c r="G1308" s="14" t="s">
        <v>64</v>
      </c>
      <c r="H1308" s="14" t="s">
        <v>65</v>
      </c>
      <c r="I1308" s="14" t="s">
        <v>91</v>
      </c>
      <c r="J1308" s="14" t="s">
        <v>858</v>
      </c>
      <c r="K1308" s="15" t="n">
        <v>46.76</v>
      </c>
      <c r="L1308" s="0" t="n">
        <v>7</v>
      </c>
      <c r="M1308" s="16" t="n">
        <v>0</v>
      </c>
      <c r="N1308" s="17" t="n">
        <v>22.4448</v>
      </c>
      <c r="O1308" s="0" t="str">
        <f aca="false">TEXT(B1308,"YYYY-MM")</f>
        <v>2017-06</v>
      </c>
      <c r="P1308" s="18" t="n">
        <f aca="false">IFERROR(N1308/K1308,0)</f>
        <v>0.48</v>
      </c>
      <c r="Q1308" s="0" t="str">
        <f aca="false">IF(M1308=0,"No Discount",IF(M1308&lt;0.2,"Low (1-19%)",IF(M1308&lt;0.4,"Medium (20-39%)","High (40%+)")))</f>
        <v>No Discount</v>
      </c>
      <c r="R1308" s="0" t="str">
        <f aca="false">INDEX('Lookup Tables'!$B$2:$B$5,MATCH(F1308,'Lookup Tables'!$A$2:$A$5,0))</f>
        <v>Manager D</v>
      </c>
    </row>
    <row r="1309" customFormat="false" ht="15" hidden="false" customHeight="false" outlineLevel="0" collapsed="false">
      <c r="A1309" s="0" t="s">
        <v>1663</v>
      </c>
      <c r="B1309" s="13" t="n">
        <v>42906</v>
      </c>
      <c r="C1309" s="13" t="n">
        <v>42907</v>
      </c>
      <c r="D1309" s="14" t="s">
        <v>137</v>
      </c>
      <c r="E1309" s="14" t="s">
        <v>53</v>
      </c>
      <c r="F1309" s="14" t="s">
        <v>63</v>
      </c>
      <c r="G1309" s="14" t="s">
        <v>64</v>
      </c>
      <c r="H1309" s="14" t="s">
        <v>65</v>
      </c>
      <c r="I1309" s="14" t="s">
        <v>83</v>
      </c>
      <c r="J1309" s="14" t="s">
        <v>1393</v>
      </c>
      <c r="K1309" s="15" t="n">
        <v>17.712</v>
      </c>
      <c r="L1309" s="0" t="n">
        <v>3</v>
      </c>
      <c r="M1309" s="16" t="n">
        <v>0.2</v>
      </c>
      <c r="N1309" s="17" t="n">
        <v>6.4206</v>
      </c>
      <c r="O1309" s="0" t="str">
        <f aca="false">TEXT(B1309,"YYYY-MM")</f>
        <v>2017-06</v>
      </c>
      <c r="P1309" s="18" t="n">
        <f aca="false">IFERROR(N1309/K1309,0)</f>
        <v>0.3625</v>
      </c>
      <c r="Q1309" s="0" t="str">
        <f aca="false">IF(M1309=0,"No Discount",IF(M1309&lt;0.2,"Low (1-19%)",IF(M1309&lt;0.4,"Medium (20-39%)","High (40%+)")))</f>
        <v>Medium (20-39%)</v>
      </c>
      <c r="R1309" s="0" t="str">
        <f aca="false">INDEX('Lookup Tables'!$B$2:$B$5,MATCH(F1309,'Lookup Tables'!$A$2:$A$5,0))</f>
        <v>Manager D</v>
      </c>
    </row>
    <row r="1310" customFormat="false" ht="15" hidden="false" customHeight="false" outlineLevel="0" collapsed="false">
      <c r="A1310" s="0" t="s">
        <v>1663</v>
      </c>
      <c r="B1310" s="13" t="n">
        <v>42906</v>
      </c>
      <c r="C1310" s="13" t="n">
        <v>42907</v>
      </c>
      <c r="D1310" s="14" t="s">
        <v>137</v>
      </c>
      <c r="E1310" s="14" t="s">
        <v>53</v>
      </c>
      <c r="F1310" s="14" t="s">
        <v>63</v>
      </c>
      <c r="G1310" s="14" t="s">
        <v>64</v>
      </c>
      <c r="H1310" s="14" t="s">
        <v>65</v>
      </c>
      <c r="I1310" s="14" t="s">
        <v>85</v>
      </c>
      <c r="J1310" s="14" t="s">
        <v>1664</v>
      </c>
      <c r="K1310" s="15" t="n">
        <v>21.78</v>
      </c>
      <c r="L1310" s="0" t="n">
        <v>2</v>
      </c>
      <c r="M1310" s="16" t="n">
        <v>0</v>
      </c>
      <c r="N1310" s="17" t="n">
        <v>5.6628</v>
      </c>
      <c r="O1310" s="0" t="str">
        <f aca="false">TEXT(B1310,"YYYY-MM")</f>
        <v>2017-06</v>
      </c>
      <c r="P1310" s="18" t="n">
        <f aca="false">IFERROR(N1310/K1310,0)</f>
        <v>0.26</v>
      </c>
      <c r="Q1310" s="0" t="str">
        <f aca="false">IF(M1310=0,"No Discount",IF(M1310&lt;0.2,"Low (1-19%)",IF(M1310&lt;0.4,"Medium (20-39%)","High (40%+)")))</f>
        <v>No Discount</v>
      </c>
      <c r="R1310" s="0" t="str">
        <f aca="false">INDEX('Lookup Tables'!$B$2:$B$5,MATCH(F1310,'Lookup Tables'!$A$2:$A$5,0))</f>
        <v>Manager D</v>
      </c>
    </row>
    <row r="1311" customFormat="false" ht="15" hidden="false" customHeight="false" outlineLevel="0" collapsed="false">
      <c r="A1311" s="0" t="s">
        <v>1663</v>
      </c>
      <c r="B1311" s="13" t="n">
        <v>42906</v>
      </c>
      <c r="C1311" s="13" t="n">
        <v>42907</v>
      </c>
      <c r="D1311" s="14" t="s">
        <v>137</v>
      </c>
      <c r="E1311" s="14" t="s">
        <v>53</v>
      </c>
      <c r="F1311" s="14" t="s">
        <v>63</v>
      </c>
      <c r="G1311" s="14" t="s">
        <v>64</v>
      </c>
      <c r="H1311" s="14" t="s">
        <v>65</v>
      </c>
      <c r="I1311" s="14" t="s">
        <v>73</v>
      </c>
      <c r="J1311" s="14" t="s">
        <v>724</v>
      </c>
      <c r="K1311" s="15" t="n">
        <v>161.94</v>
      </c>
      <c r="L1311" s="0" t="n">
        <v>3</v>
      </c>
      <c r="M1311" s="16" t="n">
        <v>0</v>
      </c>
      <c r="N1311" s="17" t="n">
        <v>9.7164</v>
      </c>
      <c r="O1311" s="0" t="str">
        <f aca="false">TEXT(B1311,"YYYY-MM")</f>
        <v>2017-06</v>
      </c>
      <c r="P1311" s="18" t="n">
        <f aca="false">IFERROR(N1311/K1311,0)</f>
        <v>0.06</v>
      </c>
      <c r="Q1311" s="0" t="str">
        <f aca="false">IF(M1311=0,"No Discount",IF(M1311&lt;0.2,"Low (1-19%)",IF(M1311&lt;0.4,"Medium (20-39%)","High (40%+)")))</f>
        <v>No Discount</v>
      </c>
      <c r="R1311" s="0" t="str">
        <f aca="false">INDEX('Lookup Tables'!$B$2:$B$5,MATCH(F1311,'Lookup Tables'!$A$2:$A$5,0))</f>
        <v>Manager D</v>
      </c>
    </row>
    <row r="1312" customFormat="false" ht="15" hidden="false" customHeight="false" outlineLevel="0" collapsed="false">
      <c r="A1312" s="0" t="s">
        <v>1663</v>
      </c>
      <c r="B1312" s="13" t="n">
        <v>42906</v>
      </c>
      <c r="C1312" s="13" t="n">
        <v>42907</v>
      </c>
      <c r="D1312" s="14" t="s">
        <v>137</v>
      </c>
      <c r="E1312" s="14" t="s">
        <v>53</v>
      </c>
      <c r="F1312" s="14" t="s">
        <v>63</v>
      </c>
      <c r="G1312" s="14" t="s">
        <v>64</v>
      </c>
      <c r="H1312" s="14" t="s">
        <v>56</v>
      </c>
      <c r="I1312" s="14" t="s">
        <v>59</v>
      </c>
      <c r="J1312" s="14" t="s">
        <v>1665</v>
      </c>
      <c r="K1312" s="15" t="n">
        <v>161.568</v>
      </c>
      <c r="L1312" s="0" t="n">
        <v>2</v>
      </c>
      <c r="M1312" s="16" t="n">
        <v>0.2</v>
      </c>
      <c r="N1312" s="17" t="n">
        <v>-8.0784</v>
      </c>
      <c r="O1312" s="0" t="str">
        <f aca="false">TEXT(B1312,"YYYY-MM")</f>
        <v>2017-06</v>
      </c>
      <c r="P1312" s="18" t="n">
        <f aca="false">IFERROR(N1312/K1312,0)</f>
        <v>-0.05</v>
      </c>
      <c r="Q1312" s="0" t="str">
        <f aca="false">IF(M1312=0,"No Discount",IF(M1312&lt;0.2,"Low (1-19%)",IF(M1312&lt;0.4,"Medium (20-39%)","High (40%+)")))</f>
        <v>Medium (20-39%)</v>
      </c>
      <c r="R1312" s="0" t="str">
        <f aca="false">INDEX('Lookup Tables'!$B$2:$B$5,MATCH(F1312,'Lookup Tables'!$A$2:$A$5,0))</f>
        <v>Manager D</v>
      </c>
    </row>
    <row r="1313" customFormat="false" ht="15" hidden="false" customHeight="false" outlineLevel="0" collapsed="false">
      <c r="A1313" s="0" t="s">
        <v>1666</v>
      </c>
      <c r="B1313" s="13" t="n">
        <v>43078</v>
      </c>
      <c r="C1313" s="13" t="n">
        <v>43082</v>
      </c>
      <c r="D1313" s="14" t="s">
        <v>69</v>
      </c>
      <c r="E1313" s="14" t="s">
        <v>53</v>
      </c>
      <c r="F1313" s="14" t="s">
        <v>117</v>
      </c>
      <c r="G1313" s="14" t="s">
        <v>584</v>
      </c>
      <c r="H1313" s="14" t="s">
        <v>65</v>
      </c>
      <c r="I1313" s="14" t="s">
        <v>66</v>
      </c>
      <c r="J1313" s="14" t="s">
        <v>1667</v>
      </c>
      <c r="K1313" s="15" t="n">
        <v>3.69</v>
      </c>
      <c r="L1313" s="0" t="n">
        <v>1</v>
      </c>
      <c r="M1313" s="16" t="n">
        <v>0</v>
      </c>
      <c r="N1313" s="17" t="n">
        <v>1.7343</v>
      </c>
      <c r="O1313" s="0" t="str">
        <f aca="false">TEXT(B1313,"YYYY-MM")</f>
        <v>2017-12</v>
      </c>
      <c r="P1313" s="18" t="n">
        <f aca="false">IFERROR(N1313/K1313,0)</f>
        <v>0.47</v>
      </c>
      <c r="Q1313" s="0" t="str">
        <f aca="false">IF(M1313=0,"No Discount",IF(M1313&lt;0.2,"Low (1-19%)",IF(M1313&lt;0.4,"Medium (20-39%)","High (40%+)")))</f>
        <v>No Discount</v>
      </c>
      <c r="R1313" s="0" t="str">
        <f aca="false">INDEX('Lookup Tables'!$B$2:$B$5,MATCH(F1313,'Lookup Tables'!$A$2:$A$5,0))</f>
        <v>Manager B</v>
      </c>
    </row>
    <row r="1314" customFormat="false" ht="15" hidden="false" customHeight="false" outlineLevel="0" collapsed="false">
      <c r="A1314" s="0" t="s">
        <v>1666</v>
      </c>
      <c r="B1314" s="13" t="n">
        <v>43078</v>
      </c>
      <c r="C1314" s="13" t="n">
        <v>43082</v>
      </c>
      <c r="D1314" s="14" t="s">
        <v>69</v>
      </c>
      <c r="E1314" s="14" t="s">
        <v>53</v>
      </c>
      <c r="F1314" s="14" t="s">
        <v>117</v>
      </c>
      <c r="G1314" s="14" t="s">
        <v>584</v>
      </c>
      <c r="H1314" s="14" t="s">
        <v>65</v>
      </c>
      <c r="I1314" s="14" t="s">
        <v>66</v>
      </c>
      <c r="J1314" s="14" t="s">
        <v>1668</v>
      </c>
      <c r="K1314" s="15" t="n">
        <v>122.12</v>
      </c>
      <c r="L1314" s="0" t="n">
        <v>4</v>
      </c>
      <c r="M1314" s="16" t="n">
        <v>0</v>
      </c>
      <c r="N1314" s="17" t="n">
        <v>56.1752</v>
      </c>
      <c r="O1314" s="0" t="str">
        <f aca="false">TEXT(B1314,"YYYY-MM")</f>
        <v>2017-12</v>
      </c>
      <c r="P1314" s="18" t="n">
        <f aca="false">IFERROR(N1314/K1314,0)</f>
        <v>0.46</v>
      </c>
      <c r="Q1314" s="0" t="str">
        <f aca="false">IF(M1314=0,"No Discount",IF(M1314&lt;0.2,"Low (1-19%)",IF(M1314&lt;0.4,"Medium (20-39%)","High (40%+)")))</f>
        <v>No Discount</v>
      </c>
      <c r="R1314" s="0" t="str">
        <f aca="false">INDEX('Lookup Tables'!$B$2:$B$5,MATCH(F1314,'Lookup Tables'!$A$2:$A$5,0))</f>
        <v>Manager B</v>
      </c>
    </row>
    <row r="1315" customFormat="false" ht="15" hidden="false" customHeight="false" outlineLevel="0" collapsed="false">
      <c r="A1315" s="0" t="s">
        <v>1669</v>
      </c>
      <c r="B1315" s="13" t="n">
        <v>43002</v>
      </c>
      <c r="C1315" s="13" t="n">
        <v>43009</v>
      </c>
      <c r="D1315" s="14" t="s">
        <v>69</v>
      </c>
      <c r="E1315" s="14" t="s">
        <v>53</v>
      </c>
      <c r="F1315" s="14" t="s">
        <v>117</v>
      </c>
      <c r="G1315" s="14" t="s">
        <v>269</v>
      </c>
      <c r="H1315" s="14" t="s">
        <v>56</v>
      </c>
      <c r="I1315" s="14" t="s">
        <v>59</v>
      </c>
      <c r="J1315" s="14" t="s">
        <v>1125</v>
      </c>
      <c r="K1315" s="15" t="n">
        <v>155.372</v>
      </c>
      <c r="L1315" s="0" t="n">
        <v>2</v>
      </c>
      <c r="M1315" s="16" t="n">
        <v>0.3</v>
      </c>
      <c r="N1315" s="17" t="n">
        <v>-13.3176</v>
      </c>
      <c r="O1315" s="0" t="str">
        <f aca="false">TEXT(B1315,"YYYY-MM")</f>
        <v>2017-09</v>
      </c>
      <c r="P1315" s="18" t="n">
        <f aca="false">IFERROR(N1315/K1315,0)</f>
        <v>-0.0857142857142857</v>
      </c>
      <c r="Q1315" s="0" t="str">
        <f aca="false">IF(M1315=0,"No Discount",IF(M1315&lt;0.2,"Low (1-19%)",IF(M1315&lt;0.4,"Medium (20-39%)","High (40%+)")))</f>
        <v>Medium (20-39%)</v>
      </c>
      <c r="R1315" s="0" t="str">
        <f aca="false">INDEX('Lookup Tables'!$B$2:$B$5,MATCH(F1315,'Lookup Tables'!$A$2:$A$5,0))</f>
        <v>Manager B</v>
      </c>
    </row>
    <row r="1316" customFormat="false" ht="15" hidden="false" customHeight="false" outlineLevel="0" collapsed="false">
      <c r="A1316" s="0" t="s">
        <v>1670</v>
      </c>
      <c r="B1316" s="13" t="n">
        <v>43087</v>
      </c>
      <c r="C1316" s="13" t="n">
        <v>43092</v>
      </c>
      <c r="D1316" s="14" t="s">
        <v>69</v>
      </c>
      <c r="E1316" s="14" t="s">
        <v>62</v>
      </c>
      <c r="F1316" s="14" t="s">
        <v>63</v>
      </c>
      <c r="G1316" s="14" t="s">
        <v>64</v>
      </c>
      <c r="H1316" s="14" t="s">
        <v>65</v>
      </c>
      <c r="I1316" s="14" t="s">
        <v>91</v>
      </c>
      <c r="J1316" s="14" t="s">
        <v>1671</v>
      </c>
      <c r="K1316" s="15" t="n">
        <v>38.88</v>
      </c>
      <c r="L1316" s="0" t="n">
        <v>6</v>
      </c>
      <c r="M1316" s="16" t="n">
        <v>0</v>
      </c>
      <c r="N1316" s="17" t="n">
        <v>18.6624</v>
      </c>
      <c r="O1316" s="0" t="str">
        <f aca="false">TEXT(B1316,"YYYY-MM")</f>
        <v>2017-12</v>
      </c>
      <c r="P1316" s="18" t="n">
        <f aca="false">IFERROR(N1316/K1316,0)</f>
        <v>0.48</v>
      </c>
      <c r="Q1316" s="0" t="str">
        <f aca="false">IF(M1316=0,"No Discount",IF(M1316&lt;0.2,"Low (1-19%)",IF(M1316&lt;0.4,"Medium (20-39%)","High (40%+)")))</f>
        <v>No Discount</v>
      </c>
      <c r="R1316" s="0" t="str">
        <f aca="false">INDEX('Lookup Tables'!$B$2:$B$5,MATCH(F1316,'Lookup Tables'!$A$2:$A$5,0))</f>
        <v>Manager D</v>
      </c>
    </row>
    <row r="1317" customFormat="false" ht="15" hidden="false" customHeight="false" outlineLevel="0" collapsed="false">
      <c r="A1317" s="0" t="s">
        <v>1670</v>
      </c>
      <c r="B1317" s="13" t="n">
        <v>43087</v>
      </c>
      <c r="C1317" s="13" t="n">
        <v>43092</v>
      </c>
      <c r="D1317" s="14" t="s">
        <v>69</v>
      </c>
      <c r="E1317" s="14" t="s">
        <v>62</v>
      </c>
      <c r="F1317" s="14" t="s">
        <v>63</v>
      </c>
      <c r="G1317" s="14" t="s">
        <v>64</v>
      </c>
      <c r="H1317" s="14" t="s">
        <v>56</v>
      </c>
      <c r="I1317" s="14" t="s">
        <v>76</v>
      </c>
      <c r="J1317" s="14" t="s">
        <v>1672</v>
      </c>
      <c r="K1317" s="15" t="n">
        <v>183.84</v>
      </c>
      <c r="L1317" s="0" t="n">
        <v>8</v>
      </c>
      <c r="M1317" s="16" t="n">
        <v>0</v>
      </c>
      <c r="N1317" s="17" t="n">
        <v>62.5056</v>
      </c>
      <c r="O1317" s="0" t="str">
        <f aca="false">TEXT(B1317,"YYYY-MM")</f>
        <v>2017-12</v>
      </c>
      <c r="P1317" s="18" t="n">
        <f aca="false">IFERROR(N1317/K1317,0)</f>
        <v>0.34</v>
      </c>
      <c r="Q1317" s="0" t="str">
        <f aca="false">IF(M1317=0,"No Discount",IF(M1317&lt;0.2,"Low (1-19%)",IF(M1317&lt;0.4,"Medium (20-39%)","High (40%+)")))</f>
        <v>No Discount</v>
      </c>
      <c r="R1317" s="0" t="str">
        <f aca="false">INDEX('Lookup Tables'!$B$2:$B$5,MATCH(F1317,'Lookup Tables'!$A$2:$A$5,0))</f>
        <v>Manager D</v>
      </c>
    </row>
    <row r="1318" customFormat="false" ht="15" hidden="false" customHeight="false" outlineLevel="0" collapsed="false">
      <c r="A1318" s="0" t="s">
        <v>1670</v>
      </c>
      <c r="B1318" s="13" t="n">
        <v>43087</v>
      </c>
      <c r="C1318" s="13" t="n">
        <v>43092</v>
      </c>
      <c r="D1318" s="14" t="s">
        <v>69</v>
      </c>
      <c r="E1318" s="14" t="s">
        <v>62</v>
      </c>
      <c r="F1318" s="14" t="s">
        <v>63</v>
      </c>
      <c r="G1318" s="14" t="s">
        <v>64</v>
      </c>
      <c r="H1318" s="14" t="s">
        <v>65</v>
      </c>
      <c r="I1318" s="14" t="s">
        <v>303</v>
      </c>
      <c r="J1318" s="14" t="s">
        <v>744</v>
      </c>
      <c r="K1318" s="15" t="n">
        <v>579.3</v>
      </c>
      <c r="L1318" s="0" t="n">
        <v>5</v>
      </c>
      <c r="M1318" s="16" t="n">
        <v>0</v>
      </c>
      <c r="N1318" s="17" t="n">
        <v>28.965</v>
      </c>
      <c r="O1318" s="0" t="str">
        <f aca="false">TEXT(B1318,"YYYY-MM")</f>
        <v>2017-12</v>
      </c>
      <c r="P1318" s="18" t="n">
        <f aca="false">IFERROR(N1318/K1318,0)</f>
        <v>0.05</v>
      </c>
      <c r="Q1318" s="0" t="str">
        <f aca="false">IF(M1318=0,"No Discount",IF(M1318&lt;0.2,"Low (1-19%)",IF(M1318&lt;0.4,"Medium (20-39%)","High (40%+)")))</f>
        <v>No Discount</v>
      </c>
      <c r="R1318" s="0" t="str">
        <f aca="false">INDEX('Lookup Tables'!$B$2:$B$5,MATCH(F1318,'Lookup Tables'!$A$2:$A$5,0))</f>
        <v>Manager D</v>
      </c>
    </row>
    <row r="1319" customFormat="false" ht="15" hidden="false" customHeight="false" outlineLevel="0" collapsed="false">
      <c r="A1319" s="0" t="s">
        <v>1673</v>
      </c>
      <c r="B1319" s="13" t="n">
        <v>43444</v>
      </c>
      <c r="C1319" s="13" t="n">
        <v>43448</v>
      </c>
      <c r="D1319" s="14" t="s">
        <v>69</v>
      </c>
      <c r="E1319" s="14" t="s">
        <v>53</v>
      </c>
      <c r="F1319" s="14" t="s">
        <v>117</v>
      </c>
      <c r="G1319" s="14" t="s">
        <v>118</v>
      </c>
      <c r="H1319" s="14" t="s">
        <v>80</v>
      </c>
      <c r="I1319" s="14" t="s">
        <v>123</v>
      </c>
      <c r="J1319" s="14" t="s">
        <v>1674</v>
      </c>
      <c r="K1319" s="15" t="n">
        <v>14.2</v>
      </c>
      <c r="L1319" s="0" t="n">
        <v>1</v>
      </c>
      <c r="M1319" s="16" t="n">
        <v>0.2</v>
      </c>
      <c r="N1319" s="17" t="n">
        <v>3.3725</v>
      </c>
      <c r="O1319" s="0" t="str">
        <f aca="false">TEXT(B1319,"YYYY-MM")</f>
        <v>2018-12</v>
      </c>
      <c r="P1319" s="18" t="n">
        <f aca="false">IFERROR(N1319/K1319,0)</f>
        <v>0.2375</v>
      </c>
      <c r="Q1319" s="0" t="str">
        <f aca="false">IF(M1319=0,"No Discount",IF(M1319&lt;0.2,"Low (1-19%)",IF(M1319&lt;0.4,"Medium (20-39%)","High (40%+)")))</f>
        <v>Medium (20-39%)</v>
      </c>
      <c r="R1319" s="0" t="str">
        <f aca="false">INDEX('Lookup Tables'!$B$2:$B$5,MATCH(F1319,'Lookup Tables'!$A$2:$A$5,0))</f>
        <v>Manager B</v>
      </c>
    </row>
    <row r="1320" customFormat="false" ht="15" hidden="false" customHeight="false" outlineLevel="0" collapsed="false">
      <c r="A1320" s="0" t="s">
        <v>1675</v>
      </c>
      <c r="B1320" s="13" t="n">
        <v>42186</v>
      </c>
      <c r="C1320" s="13" t="n">
        <v>42190</v>
      </c>
      <c r="D1320" s="14" t="s">
        <v>69</v>
      </c>
      <c r="E1320" s="14" t="s">
        <v>62</v>
      </c>
      <c r="F1320" s="14" t="s">
        <v>54</v>
      </c>
      <c r="G1320" s="14" t="s">
        <v>70</v>
      </c>
      <c r="H1320" s="14" t="s">
        <v>80</v>
      </c>
      <c r="I1320" s="14" t="s">
        <v>81</v>
      </c>
      <c r="J1320" s="14" t="s">
        <v>1612</v>
      </c>
      <c r="K1320" s="15" t="n">
        <v>575.92</v>
      </c>
      <c r="L1320" s="0" t="n">
        <v>2</v>
      </c>
      <c r="M1320" s="16" t="n">
        <v>0.2</v>
      </c>
      <c r="N1320" s="17" t="n">
        <v>71.99</v>
      </c>
      <c r="O1320" s="0" t="str">
        <f aca="false">TEXT(B1320,"YYYY-MM")</f>
        <v>2015-07</v>
      </c>
      <c r="P1320" s="18" t="n">
        <f aca="false">IFERROR(N1320/K1320,0)</f>
        <v>0.125</v>
      </c>
      <c r="Q1320" s="0" t="str">
        <f aca="false">IF(M1320=0,"No Discount",IF(M1320&lt;0.2,"Low (1-19%)",IF(M1320&lt;0.4,"Medium (20-39%)","High (40%+)")))</f>
        <v>Medium (20-39%)</v>
      </c>
      <c r="R1320" s="0" t="str">
        <f aca="false">INDEX('Lookup Tables'!$B$2:$B$5,MATCH(F1320,'Lookup Tables'!$A$2:$A$5,0))</f>
        <v>Manager C</v>
      </c>
    </row>
    <row r="1321" customFormat="false" ht="15" hidden="false" customHeight="false" outlineLevel="0" collapsed="false">
      <c r="A1321" s="0" t="s">
        <v>1675</v>
      </c>
      <c r="B1321" s="13" t="n">
        <v>42186</v>
      </c>
      <c r="C1321" s="13" t="n">
        <v>42190</v>
      </c>
      <c r="D1321" s="14" t="s">
        <v>69</v>
      </c>
      <c r="E1321" s="14" t="s">
        <v>62</v>
      </c>
      <c r="F1321" s="14" t="s">
        <v>54</v>
      </c>
      <c r="G1321" s="14" t="s">
        <v>70</v>
      </c>
      <c r="H1321" s="14" t="s">
        <v>65</v>
      </c>
      <c r="I1321" s="14" t="s">
        <v>83</v>
      </c>
      <c r="J1321" s="14" t="s">
        <v>1082</v>
      </c>
      <c r="K1321" s="15" t="n">
        <v>5.184</v>
      </c>
      <c r="L1321" s="0" t="n">
        <v>6</v>
      </c>
      <c r="M1321" s="16" t="n">
        <v>0.7</v>
      </c>
      <c r="N1321" s="17" t="n">
        <v>-3.6288</v>
      </c>
      <c r="O1321" s="0" t="str">
        <f aca="false">TEXT(B1321,"YYYY-MM")</f>
        <v>2015-07</v>
      </c>
      <c r="P1321" s="18" t="n">
        <f aca="false">IFERROR(N1321/K1321,0)</f>
        <v>-0.7</v>
      </c>
      <c r="Q1321" s="0" t="str">
        <f aca="false">IF(M1321=0,"No Discount",IF(M1321&lt;0.2,"Low (1-19%)",IF(M1321&lt;0.4,"Medium (20-39%)","High (40%+)")))</f>
        <v>High (40%+)</v>
      </c>
      <c r="R1321" s="0" t="str">
        <f aca="false">INDEX('Lookup Tables'!$B$2:$B$5,MATCH(F1321,'Lookup Tables'!$A$2:$A$5,0))</f>
        <v>Manager C</v>
      </c>
    </row>
    <row r="1322" customFormat="false" ht="15" hidden="false" customHeight="false" outlineLevel="0" collapsed="false">
      <c r="A1322" s="0" t="s">
        <v>1676</v>
      </c>
      <c r="B1322" s="13" t="n">
        <v>43134</v>
      </c>
      <c r="C1322" s="13" t="n">
        <v>43139</v>
      </c>
      <c r="D1322" s="14" t="s">
        <v>69</v>
      </c>
      <c r="E1322" s="14" t="s">
        <v>53</v>
      </c>
      <c r="F1322" s="14" t="s">
        <v>117</v>
      </c>
      <c r="G1322" s="14" t="s">
        <v>269</v>
      </c>
      <c r="H1322" s="14" t="s">
        <v>65</v>
      </c>
      <c r="I1322" s="14" t="s">
        <v>83</v>
      </c>
      <c r="J1322" s="14" t="s">
        <v>1239</v>
      </c>
      <c r="K1322" s="15" t="n">
        <v>5.229</v>
      </c>
      <c r="L1322" s="0" t="n">
        <v>3</v>
      </c>
      <c r="M1322" s="16" t="n">
        <v>0.7</v>
      </c>
      <c r="N1322" s="17" t="n">
        <v>-4.1832</v>
      </c>
      <c r="O1322" s="0" t="str">
        <f aca="false">TEXT(B1322,"YYYY-MM")</f>
        <v>2018-02</v>
      </c>
      <c r="P1322" s="18" t="n">
        <f aca="false">IFERROR(N1322/K1322,0)</f>
        <v>-0.8</v>
      </c>
      <c r="Q1322" s="0" t="str">
        <f aca="false">IF(M1322=0,"No Discount",IF(M1322&lt;0.2,"Low (1-19%)",IF(M1322&lt;0.4,"Medium (20-39%)","High (40%+)")))</f>
        <v>High (40%+)</v>
      </c>
      <c r="R1322" s="0" t="str">
        <f aca="false">INDEX('Lookup Tables'!$B$2:$B$5,MATCH(F1322,'Lookup Tables'!$A$2:$A$5,0))</f>
        <v>Manager B</v>
      </c>
    </row>
    <row r="1323" customFormat="false" ht="15" hidden="false" customHeight="false" outlineLevel="0" collapsed="false">
      <c r="A1323" s="0" t="s">
        <v>1676</v>
      </c>
      <c r="B1323" s="13" t="n">
        <v>43134</v>
      </c>
      <c r="C1323" s="13" t="n">
        <v>43139</v>
      </c>
      <c r="D1323" s="14" t="s">
        <v>69</v>
      </c>
      <c r="E1323" s="14" t="s">
        <v>53</v>
      </c>
      <c r="F1323" s="14" t="s">
        <v>117</v>
      </c>
      <c r="G1323" s="14" t="s">
        <v>269</v>
      </c>
      <c r="H1323" s="14" t="s">
        <v>65</v>
      </c>
      <c r="I1323" s="14" t="s">
        <v>73</v>
      </c>
      <c r="J1323" s="14" t="s">
        <v>919</v>
      </c>
      <c r="K1323" s="15" t="n">
        <v>285.552</v>
      </c>
      <c r="L1323" s="0" t="n">
        <v>2</v>
      </c>
      <c r="M1323" s="16" t="n">
        <v>0.2</v>
      </c>
      <c r="N1323" s="17" t="n">
        <v>35.694</v>
      </c>
      <c r="O1323" s="0" t="str">
        <f aca="false">TEXT(B1323,"YYYY-MM")</f>
        <v>2018-02</v>
      </c>
      <c r="P1323" s="18" t="n">
        <f aca="false">IFERROR(N1323/K1323,0)</f>
        <v>0.125</v>
      </c>
      <c r="Q1323" s="0" t="str">
        <f aca="false">IF(M1323=0,"No Discount",IF(M1323&lt;0.2,"Low (1-19%)",IF(M1323&lt;0.4,"Medium (20-39%)","High (40%+)")))</f>
        <v>Medium (20-39%)</v>
      </c>
      <c r="R1323" s="0" t="str">
        <f aca="false">INDEX('Lookup Tables'!$B$2:$B$5,MATCH(F1323,'Lookup Tables'!$A$2:$A$5,0))</f>
        <v>Manager B</v>
      </c>
    </row>
    <row r="1324" customFormat="false" ht="15" hidden="false" customHeight="false" outlineLevel="0" collapsed="false">
      <c r="A1324" s="0" t="s">
        <v>1677</v>
      </c>
      <c r="B1324" s="13" t="n">
        <v>43162</v>
      </c>
      <c r="C1324" s="13" t="n">
        <v>43167</v>
      </c>
      <c r="D1324" s="14" t="s">
        <v>69</v>
      </c>
      <c r="E1324" s="14" t="s">
        <v>53</v>
      </c>
      <c r="F1324" s="14" t="s">
        <v>54</v>
      </c>
      <c r="G1324" s="14" t="s">
        <v>55</v>
      </c>
      <c r="H1324" s="14" t="s">
        <v>65</v>
      </c>
      <c r="I1324" s="14" t="s">
        <v>85</v>
      </c>
      <c r="J1324" s="14" t="s">
        <v>1678</v>
      </c>
      <c r="K1324" s="15" t="n">
        <v>72.8</v>
      </c>
      <c r="L1324" s="0" t="n">
        <v>5</v>
      </c>
      <c r="M1324" s="16" t="n">
        <v>0</v>
      </c>
      <c r="N1324" s="17" t="n">
        <v>19.656</v>
      </c>
      <c r="O1324" s="0" t="str">
        <f aca="false">TEXT(B1324,"YYYY-MM")</f>
        <v>2018-03</v>
      </c>
      <c r="P1324" s="18" t="n">
        <f aca="false">IFERROR(N1324/K1324,0)</f>
        <v>0.27</v>
      </c>
      <c r="Q1324" s="0" t="str">
        <f aca="false">IF(M1324=0,"No Discount",IF(M1324&lt;0.2,"Low (1-19%)",IF(M1324&lt;0.4,"Medium (20-39%)","High (40%+)")))</f>
        <v>No Discount</v>
      </c>
      <c r="R1324" s="0" t="str">
        <f aca="false">INDEX('Lookup Tables'!$B$2:$B$5,MATCH(F1324,'Lookup Tables'!$A$2:$A$5,0))</f>
        <v>Manager C</v>
      </c>
    </row>
    <row r="1325" customFormat="false" ht="15" hidden="false" customHeight="false" outlineLevel="0" collapsed="false">
      <c r="A1325" s="0" t="s">
        <v>1679</v>
      </c>
      <c r="B1325" s="13" t="n">
        <v>43382</v>
      </c>
      <c r="C1325" s="13" t="n">
        <v>43383</v>
      </c>
      <c r="D1325" s="14" t="s">
        <v>137</v>
      </c>
      <c r="E1325" s="14" t="s">
        <v>53</v>
      </c>
      <c r="F1325" s="14" t="s">
        <v>54</v>
      </c>
      <c r="G1325" s="14" t="s">
        <v>90</v>
      </c>
      <c r="H1325" s="14" t="s">
        <v>65</v>
      </c>
      <c r="I1325" s="14" t="s">
        <v>91</v>
      </c>
      <c r="J1325" s="14" t="s">
        <v>1680</v>
      </c>
      <c r="K1325" s="15" t="n">
        <v>10.816</v>
      </c>
      <c r="L1325" s="0" t="n">
        <v>4</v>
      </c>
      <c r="M1325" s="16" t="n">
        <v>0.2</v>
      </c>
      <c r="N1325" s="17" t="n">
        <v>3.5152</v>
      </c>
      <c r="O1325" s="0" t="str">
        <f aca="false">TEXT(B1325,"YYYY-MM")</f>
        <v>2018-10</v>
      </c>
      <c r="P1325" s="18" t="n">
        <f aca="false">IFERROR(N1325/K1325,0)</f>
        <v>0.325</v>
      </c>
      <c r="Q1325" s="0" t="str">
        <f aca="false">IF(M1325=0,"No Discount",IF(M1325&lt;0.2,"Low (1-19%)",IF(M1325&lt;0.4,"Medium (20-39%)","High (40%+)")))</f>
        <v>Medium (20-39%)</v>
      </c>
      <c r="R1325" s="0" t="str">
        <f aca="false">INDEX('Lookup Tables'!$B$2:$B$5,MATCH(F1325,'Lookup Tables'!$A$2:$A$5,0))</f>
        <v>Manager C</v>
      </c>
    </row>
    <row r="1326" customFormat="false" ht="15" hidden="false" customHeight="false" outlineLevel="0" collapsed="false">
      <c r="A1326" s="0" t="s">
        <v>1681</v>
      </c>
      <c r="B1326" s="13" t="n">
        <v>42275</v>
      </c>
      <c r="C1326" s="13" t="n">
        <v>42280</v>
      </c>
      <c r="D1326" s="14" t="s">
        <v>69</v>
      </c>
      <c r="E1326" s="14" t="s">
        <v>62</v>
      </c>
      <c r="F1326" s="14" t="s">
        <v>117</v>
      </c>
      <c r="G1326" s="14" t="s">
        <v>584</v>
      </c>
      <c r="H1326" s="14" t="s">
        <v>65</v>
      </c>
      <c r="I1326" s="14" t="s">
        <v>73</v>
      </c>
      <c r="J1326" s="14" t="s">
        <v>757</v>
      </c>
      <c r="K1326" s="15" t="n">
        <v>46.26</v>
      </c>
      <c r="L1326" s="0" t="n">
        <v>3</v>
      </c>
      <c r="M1326" s="16" t="n">
        <v>0</v>
      </c>
      <c r="N1326" s="17" t="n">
        <v>12.4902</v>
      </c>
      <c r="O1326" s="0" t="str">
        <f aca="false">TEXT(B1326,"YYYY-MM")</f>
        <v>2015-09</v>
      </c>
      <c r="P1326" s="18" t="n">
        <f aca="false">IFERROR(N1326/K1326,0)</f>
        <v>0.27</v>
      </c>
      <c r="Q1326" s="0" t="str">
        <f aca="false">IF(M1326=0,"No Discount",IF(M1326&lt;0.2,"Low (1-19%)",IF(M1326&lt;0.4,"Medium (20-39%)","High (40%+)")))</f>
        <v>No Discount</v>
      </c>
      <c r="R1326" s="0" t="str">
        <f aca="false">INDEX('Lookup Tables'!$B$2:$B$5,MATCH(F1326,'Lookup Tables'!$A$2:$A$5,0))</f>
        <v>Manager B</v>
      </c>
    </row>
    <row r="1327" customFormat="false" ht="15" hidden="false" customHeight="false" outlineLevel="0" collapsed="false">
      <c r="A1327" s="0" t="s">
        <v>1682</v>
      </c>
      <c r="B1327" s="13" t="n">
        <v>42151</v>
      </c>
      <c r="C1327" s="13" t="n">
        <v>42154</v>
      </c>
      <c r="D1327" s="14" t="s">
        <v>137</v>
      </c>
      <c r="E1327" s="14" t="s">
        <v>53</v>
      </c>
      <c r="F1327" s="14" t="s">
        <v>98</v>
      </c>
      <c r="G1327" s="14" t="s">
        <v>146</v>
      </c>
      <c r="H1327" s="14" t="s">
        <v>65</v>
      </c>
      <c r="I1327" s="14" t="s">
        <v>83</v>
      </c>
      <c r="J1327" s="14" t="s">
        <v>1683</v>
      </c>
      <c r="K1327" s="15" t="n">
        <v>17.46</v>
      </c>
      <c r="L1327" s="0" t="n">
        <v>6</v>
      </c>
      <c r="M1327" s="16" t="n">
        <v>0.8</v>
      </c>
      <c r="N1327" s="17" t="n">
        <v>-30.555</v>
      </c>
      <c r="O1327" s="0" t="str">
        <f aca="false">TEXT(B1327,"YYYY-MM")</f>
        <v>2015-05</v>
      </c>
      <c r="P1327" s="18" t="n">
        <f aca="false">IFERROR(N1327/K1327,0)</f>
        <v>-1.75</v>
      </c>
      <c r="Q1327" s="0" t="str">
        <f aca="false">IF(M1327=0,"No Discount",IF(M1327&lt;0.2,"Low (1-19%)",IF(M1327&lt;0.4,"Medium (20-39%)","High (40%+)")))</f>
        <v>High (40%+)</v>
      </c>
      <c r="R1327" s="0" t="str">
        <f aca="false">INDEX('Lookup Tables'!$B$2:$B$5,MATCH(F1327,'Lookup Tables'!$A$2:$A$5,0))</f>
        <v>Manager A</v>
      </c>
    </row>
    <row r="1328" customFormat="false" ht="15" hidden="false" customHeight="false" outlineLevel="0" collapsed="false">
      <c r="A1328" s="0" t="s">
        <v>1684</v>
      </c>
      <c r="B1328" s="13" t="n">
        <v>42535</v>
      </c>
      <c r="C1328" s="13" t="n">
        <v>42539</v>
      </c>
      <c r="D1328" s="14" t="s">
        <v>69</v>
      </c>
      <c r="E1328" s="14" t="s">
        <v>97</v>
      </c>
      <c r="F1328" s="14" t="s">
        <v>117</v>
      </c>
      <c r="G1328" s="14" t="s">
        <v>118</v>
      </c>
      <c r="H1328" s="14" t="s">
        <v>56</v>
      </c>
      <c r="I1328" s="14" t="s">
        <v>76</v>
      </c>
      <c r="J1328" s="14" t="s">
        <v>1573</v>
      </c>
      <c r="K1328" s="15" t="n">
        <v>51.072</v>
      </c>
      <c r="L1328" s="0" t="n">
        <v>6</v>
      </c>
      <c r="M1328" s="16" t="n">
        <v>0.2</v>
      </c>
      <c r="N1328" s="17" t="n">
        <v>5.1072</v>
      </c>
      <c r="O1328" s="0" t="str">
        <f aca="false">TEXT(B1328,"YYYY-MM")</f>
        <v>2016-06</v>
      </c>
      <c r="P1328" s="18" t="n">
        <f aca="false">IFERROR(N1328/K1328,0)</f>
        <v>0.1</v>
      </c>
      <c r="Q1328" s="0" t="str">
        <f aca="false">IF(M1328=0,"No Discount",IF(M1328&lt;0.2,"Low (1-19%)",IF(M1328&lt;0.4,"Medium (20-39%)","High (40%+)")))</f>
        <v>Medium (20-39%)</v>
      </c>
      <c r="R1328" s="0" t="str">
        <f aca="false">INDEX('Lookup Tables'!$B$2:$B$5,MATCH(F1328,'Lookup Tables'!$A$2:$A$5,0))</f>
        <v>Manager B</v>
      </c>
    </row>
    <row r="1329" customFormat="false" ht="15" hidden="false" customHeight="false" outlineLevel="0" collapsed="false">
      <c r="A1329" s="0" t="s">
        <v>1685</v>
      </c>
      <c r="B1329" s="13" t="n">
        <v>42824</v>
      </c>
      <c r="C1329" s="13" t="n">
        <v>42826</v>
      </c>
      <c r="D1329" s="14" t="s">
        <v>137</v>
      </c>
      <c r="E1329" s="14" t="s">
        <v>62</v>
      </c>
      <c r="F1329" s="14" t="s">
        <v>117</v>
      </c>
      <c r="G1329" s="14" t="s">
        <v>375</v>
      </c>
      <c r="H1329" s="14" t="s">
        <v>65</v>
      </c>
      <c r="I1329" s="14" t="s">
        <v>91</v>
      </c>
      <c r="J1329" s="14" t="s">
        <v>1341</v>
      </c>
      <c r="K1329" s="15" t="n">
        <v>11.34</v>
      </c>
      <c r="L1329" s="0" t="n">
        <v>1</v>
      </c>
      <c r="M1329" s="16" t="n">
        <v>0</v>
      </c>
      <c r="N1329" s="17" t="n">
        <v>5.5566</v>
      </c>
      <c r="O1329" s="0" t="str">
        <f aca="false">TEXT(B1329,"YYYY-MM")</f>
        <v>2017-03</v>
      </c>
      <c r="P1329" s="18" t="n">
        <f aca="false">IFERROR(N1329/K1329,0)</f>
        <v>0.49</v>
      </c>
      <c r="Q1329" s="0" t="str">
        <f aca="false">IF(M1329=0,"No Discount",IF(M1329&lt;0.2,"Low (1-19%)",IF(M1329&lt;0.4,"Medium (20-39%)","High (40%+)")))</f>
        <v>No Discount</v>
      </c>
      <c r="R1329" s="0" t="str">
        <f aca="false">INDEX('Lookup Tables'!$B$2:$B$5,MATCH(F1329,'Lookup Tables'!$A$2:$A$5,0))</f>
        <v>Manager B</v>
      </c>
    </row>
    <row r="1330" customFormat="false" ht="15" hidden="false" customHeight="false" outlineLevel="0" collapsed="false">
      <c r="A1330" s="0" t="s">
        <v>1686</v>
      </c>
      <c r="B1330" s="13" t="n">
        <v>43388</v>
      </c>
      <c r="C1330" s="13" t="n">
        <v>43391</v>
      </c>
      <c r="D1330" s="14" t="s">
        <v>52</v>
      </c>
      <c r="E1330" s="14" t="s">
        <v>97</v>
      </c>
      <c r="F1330" s="14" t="s">
        <v>63</v>
      </c>
      <c r="G1330" s="14" t="s">
        <v>64</v>
      </c>
      <c r="H1330" s="14" t="s">
        <v>65</v>
      </c>
      <c r="I1330" s="14" t="s">
        <v>78</v>
      </c>
      <c r="J1330" s="14" t="s">
        <v>1687</v>
      </c>
      <c r="K1330" s="15" t="n">
        <v>87.92</v>
      </c>
      <c r="L1330" s="0" t="n">
        <v>4</v>
      </c>
      <c r="M1330" s="16" t="n">
        <v>0</v>
      </c>
      <c r="N1330" s="17" t="n">
        <v>26.376</v>
      </c>
      <c r="O1330" s="0" t="str">
        <f aca="false">TEXT(B1330,"YYYY-MM")</f>
        <v>2018-10</v>
      </c>
      <c r="P1330" s="18" t="n">
        <f aca="false">IFERROR(N1330/K1330,0)</f>
        <v>0.3</v>
      </c>
      <c r="Q1330" s="0" t="str">
        <f aca="false">IF(M1330=0,"No Discount",IF(M1330&lt;0.2,"Low (1-19%)",IF(M1330&lt;0.4,"Medium (20-39%)","High (40%+)")))</f>
        <v>No Discount</v>
      </c>
      <c r="R1330" s="0" t="str">
        <f aca="false">INDEX('Lookup Tables'!$B$2:$B$5,MATCH(F1330,'Lookup Tables'!$A$2:$A$5,0))</f>
        <v>Manager D</v>
      </c>
    </row>
    <row r="1331" customFormat="false" ht="15" hidden="false" customHeight="false" outlineLevel="0" collapsed="false">
      <c r="A1331" s="0" t="s">
        <v>1688</v>
      </c>
      <c r="B1331" s="13" t="n">
        <v>42878</v>
      </c>
      <c r="C1331" s="13" t="n">
        <v>42882</v>
      </c>
      <c r="D1331" s="14" t="s">
        <v>69</v>
      </c>
      <c r="E1331" s="14" t="s">
        <v>53</v>
      </c>
      <c r="F1331" s="14" t="s">
        <v>63</v>
      </c>
      <c r="G1331" s="14" t="s">
        <v>64</v>
      </c>
      <c r="H1331" s="14" t="s">
        <v>56</v>
      </c>
      <c r="I1331" s="14" t="s">
        <v>76</v>
      </c>
      <c r="J1331" s="14" t="s">
        <v>1590</v>
      </c>
      <c r="K1331" s="15" t="n">
        <v>37.05</v>
      </c>
      <c r="L1331" s="0" t="n">
        <v>3</v>
      </c>
      <c r="M1331" s="16" t="n">
        <v>0</v>
      </c>
      <c r="N1331" s="17" t="n">
        <v>16.302</v>
      </c>
      <c r="O1331" s="0" t="str">
        <f aca="false">TEXT(B1331,"YYYY-MM")</f>
        <v>2017-05</v>
      </c>
      <c r="P1331" s="18" t="n">
        <f aca="false">IFERROR(N1331/K1331,0)</f>
        <v>0.44</v>
      </c>
      <c r="Q1331" s="0" t="str">
        <f aca="false">IF(M1331=0,"No Discount",IF(M1331&lt;0.2,"Low (1-19%)",IF(M1331&lt;0.4,"Medium (20-39%)","High (40%+)")))</f>
        <v>No Discount</v>
      </c>
      <c r="R1331" s="0" t="str">
        <f aca="false">INDEX('Lookup Tables'!$B$2:$B$5,MATCH(F1331,'Lookup Tables'!$A$2:$A$5,0))</f>
        <v>Manager D</v>
      </c>
    </row>
    <row r="1332" customFormat="false" ht="15" hidden="false" customHeight="false" outlineLevel="0" collapsed="false">
      <c r="A1332" s="0" t="s">
        <v>1689</v>
      </c>
      <c r="B1332" s="13" t="n">
        <v>43253</v>
      </c>
      <c r="C1332" s="13" t="n">
        <v>43257</v>
      </c>
      <c r="D1332" s="14" t="s">
        <v>69</v>
      </c>
      <c r="E1332" s="14" t="s">
        <v>97</v>
      </c>
      <c r="F1332" s="14" t="s">
        <v>117</v>
      </c>
      <c r="G1332" s="14" t="s">
        <v>269</v>
      </c>
      <c r="H1332" s="14" t="s">
        <v>80</v>
      </c>
      <c r="I1332" s="14" t="s">
        <v>81</v>
      </c>
      <c r="J1332" s="14" t="s">
        <v>889</v>
      </c>
      <c r="K1332" s="15" t="n">
        <v>2.97</v>
      </c>
      <c r="L1332" s="0" t="n">
        <v>1</v>
      </c>
      <c r="M1332" s="16" t="n">
        <v>0.4</v>
      </c>
      <c r="N1332" s="17" t="n">
        <v>-0.6435</v>
      </c>
      <c r="O1332" s="0" t="str">
        <f aca="false">TEXT(B1332,"YYYY-MM")</f>
        <v>2018-06</v>
      </c>
      <c r="P1332" s="18" t="n">
        <f aca="false">IFERROR(N1332/K1332,0)</f>
        <v>-0.216666666666667</v>
      </c>
      <c r="Q1332" s="0" t="str">
        <f aca="false">IF(M1332=0,"No Discount",IF(M1332&lt;0.2,"Low (1-19%)",IF(M1332&lt;0.4,"Medium (20-39%)","High (40%+)")))</f>
        <v>High (40%+)</v>
      </c>
      <c r="R1332" s="0" t="str">
        <f aca="false">INDEX('Lookup Tables'!$B$2:$B$5,MATCH(F1332,'Lookup Tables'!$A$2:$A$5,0))</f>
        <v>Manager B</v>
      </c>
    </row>
    <row r="1333" customFormat="false" ht="15" hidden="false" customHeight="false" outlineLevel="0" collapsed="false">
      <c r="A1333" s="0" t="s">
        <v>1689</v>
      </c>
      <c r="B1333" s="13" t="n">
        <v>43253</v>
      </c>
      <c r="C1333" s="13" t="n">
        <v>43257</v>
      </c>
      <c r="D1333" s="14" t="s">
        <v>69</v>
      </c>
      <c r="E1333" s="14" t="s">
        <v>97</v>
      </c>
      <c r="F1333" s="14" t="s">
        <v>117</v>
      </c>
      <c r="G1333" s="14" t="s">
        <v>269</v>
      </c>
      <c r="H1333" s="14" t="s">
        <v>65</v>
      </c>
      <c r="I1333" s="14" t="s">
        <v>73</v>
      </c>
      <c r="J1333" s="14" t="s">
        <v>815</v>
      </c>
      <c r="K1333" s="15" t="n">
        <v>27.44</v>
      </c>
      <c r="L1333" s="0" t="n">
        <v>2</v>
      </c>
      <c r="M1333" s="16" t="n">
        <v>0.2</v>
      </c>
      <c r="N1333" s="17" t="n">
        <v>2.401</v>
      </c>
      <c r="O1333" s="0" t="str">
        <f aca="false">TEXT(B1333,"YYYY-MM")</f>
        <v>2018-06</v>
      </c>
      <c r="P1333" s="18" t="n">
        <f aca="false">IFERROR(N1333/K1333,0)</f>
        <v>0.0875</v>
      </c>
      <c r="Q1333" s="0" t="str">
        <f aca="false">IF(M1333=0,"No Discount",IF(M1333&lt;0.2,"Low (1-19%)",IF(M1333&lt;0.4,"Medium (20-39%)","High (40%+)")))</f>
        <v>Medium (20-39%)</v>
      </c>
      <c r="R1333" s="0" t="str">
        <f aca="false">INDEX('Lookup Tables'!$B$2:$B$5,MATCH(F1333,'Lookup Tables'!$A$2:$A$5,0))</f>
        <v>Manager B</v>
      </c>
    </row>
    <row r="1334" customFormat="false" ht="15" hidden="false" customHeight="false" outlineLevel="0" collapsed="false">
      <c r="A1334" s="0" t="s">
        <v>1690</v>
      </c>
      <c r="B1334" s="13" t="n">
        <v>42051</v>
      </c>
      <c r="C1334" s="13" t="n">
        <v>42056</v>
      </c>
      <c r="D1334" s="14" t="s">
        <v>69</v>
      </c>
      <c r="E1334" s="14" t="s">
        <v>53</v>
      </c>
      <c r="F1334" s="14" t="s">
        <v>98</v>
      </c>
      <c r="G1334" s="14" t="s">
        <v>99</v>
      </c>
      <c r="H1334" s="14" t="s">
        <v>65</v>
      </c>
      <c r="I1334" s="14" t="s">
        <v>83</v>
      </c>
      <c r="J1334" s="14" t="s">
        <v>1337</v>
      </c>
      <c r="K1334" s="15" t="n">
        <v>1.08</v>
      </c>
      <c r="L1334" s="0" t="n">
        <v>3</v>
      </c>
      <c r="M1334" s="16" t="n">
        <v>0.8</v>
      </c>
      <c r="N1334" s="17" t="n">
        <v>-1.728</v>
      </c>
      <c r="O1334" s="0" t="str">
        <f aca="false">TEXT(B1334,"YYYY-MM")</f>
        <v>2015-02</v>
      </c>
      <c r="P1334" s="18" t="n">
        <f aca="false">IFERROR(N1334/K1334,0)</f>
        <v>-1.6</v>
      </c>
      <c r="Q1334" s="0" t="str">
        <f aca="false">IF(M1334=0,"No Discount",IF(M1334&lt;0.2,"Low (1-19%)",IF(M1334&lt;0.4,"Medium (20-39%)","High (40%+)")))</f>
        <v>High (40%+)</v>
      </c>
      <c r="R1334" s="0" t="str">
        <f aca="false">INDEX('Lookup Tables'!$B$2:$B$5,MATCH(F1334,'Lookup Tables'!$A$2:$A$5,0))</f>
        <v>Manager A</v>
      </c>
    </row>
    <row r="1335" customFormat="false" ht="15" hidden="false" customHeight="false" outlineLevel="0" collapsed="false">
      <c r="A1335" s="0" t="s">
        <v>1690</v>
      </c>
      <c r="B1335" s="13" t="n">
        <v>42051</v>
      </c>
      <c r="C1335" s="13" t="n">
        <v>42056</v>
      </c>
      <c r="D1335" s="14" t="s">
        <v>69</v>
      </c>
      <c r="E1335" s="14" t="s">
        <v>53</v>
      </c>
      <c r="F1335" s="14" t="s">
        <v>98</v>
      </c>
      <c r="G1335" s="14" t="s">
        <v>99</v>
      </c>
      <c r="H1335" s="14" t="s">
        <v>65</v>
      </c>
      <c r="I1335" s="14" t="s">
        <v>85</v>
      </c>
      <c r="J1335" s="14" t="s">
        <v>1691</v>
      </c>
      <c r="K1335" s="15" t="n">
        <v>7.96</v>
      </c>
      <c r="L1335" s="0" t="n">
        <v>2</v>
      </c>
      <c r="M1335" s="16" t="n">
        <v>0.8</v>
      </c>
      <c r="N1335" s="17" t="n">
        <v>-13.93</v>
      </c>
      <c r="O1335" s="0" t="str">
        <f aca="false">TEXT(B1335,"YYYY-MM")</f>
        <v>2015-02</v>
      </c>
      <c r="P1335" s="18" t="n">
        <f aca="false">IFERROR(N1335/K1335,0)</f>
        <v>-1.75</v>
      </c>
      <c r="Q1335" s="0" t="str">
        <f aca="false">IF(M1335=0,"No Discount",IF(M1335&lt;0.2,"Low (1-19%)",IF(M1335&lt;0.4,"Medium (20-39%)","High (40%+)")))</f>
        <v>High (40%+)</v>
      </c>
      <c r="R1335" s="0" t="str">
        <f aca="false">INDEX('Lookup Tables'!$B$2:$B$5,MATCH(F1335,'Lookup Tables'!$A$2:$A$5,0))</f>
        <v>Manager A</v>
      </c>
    </row>
    <row r="1336" customFormat="false" ht="15" hidden="false" customHeight="false" outlineLevel="0" collapsed="false">
      <c r="A1336" s="0" t="s">
        <v>1692</v>
      </c>
      <c r="B1336" s="13" t="n">
        <v>42130</v>
      </c>
      <c r="C1336" s="13" t="n">
        <v>42134</v>
      </c>
      <c r="D1336" s="14" t="s">
        <v>69</v>
      </c>
      <c r="E1336" s="14" t="s">
        <v>97</v>
      </c>
      <c r="F1336" s="14" t="s">
        <v>63</v>
      </c>
      <c r="G1336" s="14" t="s">
        <v>64</v>
      </c>
      <c r="H1336" s="14" t="s">
        <v>65</v>
      </c>
      <c r="I1336" s="14" t="s">
        <v>83</v>
      </c>
      <c r="J1336" s="14" t="s">
        <v>1269</v>
      </c>
      <c r="K1336" s="15" t="n">
        <v>140.736</v>
      </c>
      <c r="L1336" s="0" t="n">
        <v>8</v>
      </c>
      <c r="M1336" s="16" t="n">
        <v>0.2</v>
      </c>
      <c r="N1336" s="17" t="n">
        <v>52.776</v>
      </c>
      <c r="O1336" s="0" t="str">
        <f aca="false">TEXT(B1336,"YYYY-MM")</f>
        <v>2015-05</v>
      </c>
      <c r="P1336" s="18" t="n">
        <f aca="false">IFERROR(N1336/K1336,0)</f>
        <v>0.375</v>
      </c>
      <c r="Q1336" s="0" t="str">
        <f aca="false">IF(M1336=0,"No Discount",IF(M1336&lt;0.2,"Low (1-19%)",IF(M1336&lt;0.4,"Medium (20-39%)","High (40%+)")))</f>
        <v>Medium (20-39%)</v>
      </c>
      <c r="R1336" s="0" t="str">
        <f aca="false">INDEX('Lookup Tables'!$B$2:$B$5,MATCH(F1336,'Lookup Tables'!$A$2:$A$5,0))</f>
        <v>Manager D</v>
      </c>
    </row>
    <row r="1337" customFormat="false" ht="15" hidden="false" customHeight="false" outlineLevel="0" collapsed="false">
      <c r="A1337" s="0" t="s">
        <v>1693</v>
      </c>
      <c r="B1337" s="13" t="n">
        <v>42871</v>
      </c>
      <c r="C1337" s="13" t="n">
        <v>42878</v>
      </c>
      <c r="D1337" s="14" t="s">
        <v>69</v>
      </c>
      <c r="E1337" s="14" t="s">
        <v>53</v>
      </c>
      <c r="F1337" s="14" t="s">
        <v>117</v>
      </c>
      <c r="G1337" s="14" t="s">
        <v>375</v>
      </c>
      <c r="H1337" s="14" t="s">
        <v>65</v>
      </c>
      <c r="I1337" s="14" t="s">
        <v>73</v>
      </c>
      <c r="J1337" s="14" t="s">
        <v>1694</v>
      </c>
      <c r="K1337" s="15" t="n">
        <v>552.56</v>
      </c>
      <c r="L1337" s="0" t="n">
        <v>4</v>
      </c>
      <c r="M1337" s="16" t="n">
        <v>0</v>
      </c>
      <c r="N1337" s="17" t="n">
        <v>0</v>
      </c>
      <c r="O1337" s="0" t="str">
        <f aca="false">TEXT(B1337,"YYYY-MM")</f>
        <v>2017-05</v>
      </c>
      <c r="P1337" s="18" t="n">
        <f aca="false">IFERROR(N1337/K1337,0)</f>
        <v>0</v>
      </c>
      <c r="Q1337" s="0" t="str">
        <f aca="false">IF(M1337=0,"No Discount",IF(M1337&lt;0.2,"Low (1-19%)",IF(M1337&lt;0.4,"Medium (20-39%)","High (40%+)")))</f>
        <v>No Discount</v>
      </c>
      <c r="R1337" s="0" t="str">
        <f aca="false">INDEX('Lookup Tables'!$B$2:$B$5,MATCH(F1337,'Lookup Tables'!$A$2:$A$5,0))</f>
        <v>Manager B</v>
      </c>
    </row>
    <row r="1338" customFormat="false" ht="15" hidden="false" customHeight="false" outlineLevel="0" collapsed="false">
      <c r="A1338" s="0" t="s">
        <v>1695</v>
      </c>
      <c r="B1338" s="13" t="n">
        <v>43192</v>
      </c>
      <c r="C1338" s="13" t="n">
        <v>43197</v>
      </c>
      <c r="D1338" s="14" t="s">
        <v>69</v>
      </c>
      <c r="E1338" s="14" t="s">
        <v>53</v>
      </c>
      <c r="F1338" s="14" t="s">
        <v>63</v>
      </c>
      <c r="G1338" s="14" t="s">
        <v>64</v>
      </c>
      <c r="H1338" s="14" t="s">
        <v>56</v>
      </c>
      <c r="I1338" s="14" t="s">
        <v>76</v>
      </c>
      <c r="J1338" s="14" t="s">
        <v>1607</v>
      </c>
      <c r="K1338" s="15" t="n">
        <v>25.11</v>
      </c>
      <c r="L1338" s="0" t="n">
        <v>3</v>
      </c>
      <c r="M1338" s="16" t="n">
        <v>0</v>
      </c>
      <c r="N1338" s="17" t="n">
        <v>6.5286</v>
      </c>
      <c r="O1338" s="0" t="str">
        <f aca="false">TEXT(B1338,"YYYY-MM")</f>
        <v>2018-04</v>
      </c>
      <c r="P1338" s="18" t="n">
        <f aca="false">IFERROR(N1338/K1338,0)</f>
        <v>0.26</v>
      </c>
      <c r="Q1338" s="0" t="str">
        <f aca="false">IF(M1338=0,"No Discount",IF(M1338&lt;0.2,"Low (1-19%)",IF(M1338&lt;0.4,"Medium (20-39%)","High (40%+)")))</f>
        <v>No Discount</v>
      </c>
      <c r="R1338" s="0" t="str">
        <f aca="false">INDEX('Lookup Tables'!$B$2:$B$5,MATCH(F1338,'Lookup Tables'!$A$2:$A$5,0))</f>
        <v>Manager D</v>
      </c>
    </row>
    <row r="1339" customFormat="false" ht="15" hidden="false" customHeight="false" outlineLevel="0" collapsed="false">
      <c r="A1339" s="0" t="s">
        <v>1696</v>
      </c>
      <c r="B1339" s="13" t="n">
        <v>43190</v>
      </c>
      <c r="C1339" s="13" t="n">
        <v>43192</v>
      </c>
      <c r="D1339" s="14" t="s">
        <v>52</v>
      </c>
      <c r="E1339" s="14" t="s">
        <v>53</v>
      </c>
      <c r="F1339" s="14" t="s">
        <v>117</v>
      </c>
      <c r="G1339" s="14" t="s">
        <v>170</v>
      </c>
      <c r="H1339" s="14" t="s">
        <v>56</v>
      </c>
      <c r="I1339" s="14" t="s">
        <v>76</v>
      </c>
      <c r="J1339" s="14" t="s">
        <v>1697</v>
      </c>
      <c r="K1339" s="15" t="n">
        <v>29.78</v>
      </c>
      <c r="L1339" s="0" t="n">
        <v>2</v>
      </c>
      <c r="M1339" s="16" t="n">
        <v>0</v>
      </c>
      <c r="N1339" s="17" t="n">
        <v>8.0406</v>
      </c>
      <c r="O1339" s="0" t="str">
        <f aca="false">TEXT(B1339,"YYYY-MM")</f>
        <v>2018-03</v>
      </c>
      <c r="P1339" s="18" t="n">
        <f aca="false">IFERROR(N1339/K1339,0)</f>
        <v>0.27</v>
      </c>
      <c r="Q1339" s="0" t="str">
        <f aca="false">IF(M1339=0,"No Discount",IF(M1339&lt;0.2,"Low (1-19%)",IF(M1339&lt;0.4,"Medium (20-39%)","High (40%+)")))</f>
        <v>No Discount</v>
      </c>
      <c r="R1339" s="0" t="str">
        <f aca="false">INDEX('Lookup Tables'!$B$2:$B$5,MATCH(F1339,'Lookup Tables'!$A$2:$A$5,0))</f>
        <v>Manager B</v>
      </c>
    </row>
    <row r="1340" customFormat="false" ht="15" hidden="false" customHeight="false" outlineLevel="0" collapsed="false">
      <c r="A1340" s="0" t="s">
        <v>1696</v>
      </c>
      <c r="B1340" s="13" t="n">
        <v>43190</v>
      </c>
      <c r="C1340" s="13" t="n">
        <v>43192</v>
      </c>
      <c r="D1340" s="14" t="s">
        <v>52</v>
      </c>
      <c r="E1340" s="14" t="s">
        <v>53</v>
      </c>
      <c r="F1340" s="14" t="s">
        <v>117</v>
      </c>
      <c r="G1340" s="14" t="s">
        <v>170</v>
      </c>
      <c r="H1340" s="14" t="s">
        <v>80</v>
      </c>
      <c r="I1340" s="14" t="s">
        <v>81</v>
      </c>
      <c r="J1340" s="14" t="s">
        <v>1698</v>
      </c>
      <c r="K1340" s="15" t="n">
        <v>677.58</v>
      </c>
      <c r="L1340" s="0" t="n">
        <v>3</v>
      </c>
      <c r="M1340" s="16" t="n">
        <v>0</v>
      </c>
      <c r="N1340" s="17" t="n">
        <v>176.1708</v>
      </c>
      <c r="O1340" s="0" t="str">
        <f aca="false">TEXT(B1340,"YYYY-MM")</f>
        <v>2018-03</v>
      </c>
      <c r="P1340" s="18" t="n">
        <f aca="false">IFERROR(N1340/K1340,0)</f>
        <v>0.26</v>
      </c>
      <c r="Q1340" s="0" t="str">
        <f aca="false">IF(M1340=0,"No Discount",IF(M1340&lt;0.2,"Low (1-19%)",IF(M1340&lt;0.4,"Medium (20-39%)","High (40%+)")))</f>
        <v>No Discount</v>
      </c>
      <c r="R1340" s="0" t="str">
        <f aca="false">INDEX('Lookup Tables'!$B$2:$B$5,MATCH(F1340,'Lookup Tables'!$A$2:$A$5,0))</f>
        <v>Manager B</v>
      </c>
    </row>
    <row r="1341" customFormat="false" ht="15" hidden="false" customHeight="false" outlineLevel="0" collapsed="false">
      <c r="A1341" s="0" t="s">
        <v>1696</v>
      </c>
      <c r="B1341" s="13" t="n">
        <v>43190</v>
      </c>
      <c r="C1341" s="13" t="n">
        <v>43192</v>
      </c>
      <c r="D1341" s="14" t="s">
        <v>52</v>
      </c>
      <c r="E1341" s="14" t="s">
        <v>53</v>
      </c>
      <c r="F1341" s="14" t="s">
        <v>117</v>
      </c>
      <c r="G1341" s="14" t="s">
        <v>170</v>
      </c>
      <c r="H1341" s="14" t="s">
        <v>65</v>
      </c>
      <c r="I1341" s="14" t="s">
        <v>91</v>
      </c>
      <c r="J1341" s="14" t="s">
        <v>1699</v>
      </c>
      <c r="K1341" s="15" t="n">
        <v>75.04</v>
      </c>
      <c r="L1341" s="0" t="n">
        <v>8</v>
      </c>
      <c r="M1341" s="16" t="n">
        <v>0</v>
      </c>
      <c r="N1341" s="17" t="n">
        <v>36.0192</v>
      </c>
      <c r="O1341" s="0" t="str">
        <f aca="false">TEXT(B1341,"YYYY-MM")</f>
        <v>2018-03</v>
      </c>
      <c r="P1341" s="18" t="n">
        <f aca="false">IFERROR(N1341/K1341,0)</f>
        <v>0.48</v>
      </c>
      <c r="Q1341" s="0" t="str">
        <f aca="false">IF(M1341=0,"No Discount",IF(M1341&lt;0.2,"Low (1-19%)",IF(M1341&lt;0.4,"Medium (20-39%)","High (40%+)")))</f>
        <v>No Discount</v>
      </c>
      <c r="R1341" s="0" t="str">
        <f aca="false">INDEX('Lookup Tables'!$B$2:$B$5,MATCH(F1341,'Lookup Tables'!$A$2:$A$5,0))</f>
        <v>Manager B</v>
      </c>
    </row>
    <row r="1342" customFormat="false" ht="15" hidden="false" customHeight="false" outlineLevel="0" collapsed="false">
      <c r="A1342" s="0" t="s">
        <v>1700</v>
      </c>
      <c r="B1342" s="13" t="n">
        <v>43102</v>
      </c>
      <c r="C1342" s="13" t="n">
        <v>43104</v>
      </c>
      <c r="D1342" s="14" t="s">
        <v>137</v>
      </c>
      <c r="E1342" s="14" t="s">
        <v>62</v>
      </c>
      <c r="F1342" s="14" t="s">
        <v>54</v>
      </c>
      <c r="G1342" s="14" t="s">
        <v>90</v>
      </c>
      <c r="H1342" s="14" t="s">
        <v>80</v>
      </c>
      <c r="I1342" s="14" t="s">
        <v>345</v>
      </c>
      <c r="J1342" s="14" t="s">
        <v>1701</v>
      </c>
      <c r="K1342" s="15" t="n">
        <v>695.7</v>
      </c>
      <c r="L1342" s="0" t="n">
        <v>2</v>
      </c>
      <c r="M1342" s="16" t="n">
        <v>0.5</v>
      </c>
      <c r="N1342" s="17" t="n">
        <v>-27.828</v>
      </c>
      <c r="O1342" s="0" t="str">
        <f aca="false">TEXT(B1342,"YYYY-MM")</f>
        <v>2018-01</v>
      </c>
      <c r="P1342" s="18" t="n">
        <f aca="false">IFERROR(N1342/K1342,0)</f>
        <v>-0.04</v>
      </c>
      <c r="Q1342" s="0" t="str">
        <f aca="false">IF(M1342=0,"No Discount",IF(M1342&lt;0.2,"Low (1-19%)",IF(M1342&lt;0.4,"Medium (20-39%)","High (40%+)")))</f>
        <v>High (40%+)</v>
      </c>
      <c r="R1342" s="0" t="str">
        <f aca="false">INDEX('Lookup Tables'!$B$2:$B$5,MATCH(F1342,'Lookup Tables'!$A$2:$A$5,0))</f>
        <v>Manager C</v>
      </c>
    </row>
    <row r="1343" customFormat="false" ht="15" hidden="false" customHeight="false" outlineLevel="0" collapsed="false">
      <c r="A1343" s="0" t="s">
        <v>1700</v>
      </c>
      <c r="B1343" s="13" t="n">
        <v>43102</v>
      </c>
      <c r="C1343" s="13" t="n">
        <v>43104</v>
      </c>
      <c r="D1343" s="14" t="s">
        <v>137</v>
      </c>
      <c r="E1343" s="14" t="s">
        <v>62</v>
      </c>
      <c r="F1343" s="14" t="s">
        <v>54</v>
      </c>
      <c r="G1343" s="14" t="s">
        <v>90</v>
      </c>
      <c r="H1343" s="14" t="s">
        <v>65</v>
      </c>
      <c r="I1343" s="14" t="s">
        <v>83</v>
      </c>
      <c r="J1343" s="14" t="s">
        <v>1541</v>
      </c>
      <c r="K1343" s="15" t="n">
        <v>15.66</v>
      </c>
      <c r="L1343" s="0" t="n">
        <v>5</v>
      </c>
      <c r="M1343" s="16" t="n">
        <v>0.7</v>
      </c>
      <c r="N1343" s="17" t="n">
        <v>-12.528</v>
      </c>
      <c r="O1343" s="0" t="str">
        <f aca="false">TEXT(B1343,"YYYY-MM")</f>
        <v>2018-01</v>
      </c>
      <c r="P1343" s="18" t="n">
        <f aca="false">IFERROR(N1343/K1343,0)</f>
        <v>-0.8</v>
      </c>
      <c r="Q1343" s="0" t="str">
        <f aca="false">IF(M1343=0,"No Discount",IF(M1343&lt;0.2,"Low (1-19%)",IF(M1343&lt;0.4,"Medium (20-39%)","High (40%+)")))</f>
        <v>High (40%+)</v>
      </c>
      <c r="R1343" s="0" t="str">
        <f aca="false">INDEX('Lookup Tables'!$B$2:$B$5,MATCH(F1343,'Lookup Tables'!$A$2:$A$5,0))</f>
        <v>Manager C</v>
      </c>
    </row>
    <row r="1344" customFormat="false" ht="15" hidden="false" customHeight="false" outlineLevel="0" collapsed="false">
      <c r="A1344" s="0" t="s">
        <v>1700</v>
      </c>
      <c r="B1344" s="13" t="n">
        <v>43102</v>
      </c>
      <c r="C1344" s="13" t="n">
        <v>43104</v>
      </c>
      <c r="D1344" s="14" t="s">
        <v>137</v>
      </c>
      <c r="E1344" s="14" t="s">
        <v>62</v>
      </c>
      <c r="F1344" s="14" t="s">
        <v>54</v>
      </c>
      <c r="G1344" s="14" t="s">
        <v>90</v>
      </c>
      <c r="H1344" s="14" t="s">
        <v>65</v>
      </c>
      <c r="I1344" s="14" t="s">
        <v>83</v>
      </c>
      <c r="J1344" s="14" t="s">
        <v>127</v>
      </c>
      <c r="K1344" s="15" t="n">
        <v>28.854</v>
      </c>
      <c r="L1344" s="0" t="n">
        <v>6</v>
      </c>
      <c r="M1344" s="16" t="n">
        <v>0.7</v>
      </c>
      <c r="N1344" s="17" t="n">
        <v>-21.1596</v>
      </c>
      <c r="O1344" s="0" t="str">
        <f aca="false">TEXT(B1344,"YYYY-MM")</f>
        <v>2018-01</v>
      </c>
      <c r="P1344" s="18" t="n">
        <f aca="false">IFERROR(N1344/K1344,0)</f>
        <v>-0.733333333333333</v>
      </c>
      <c r="Q1344" s="0" t="str">
        <f aca="false">IF(M1344=0,"No Discount",IF(M1344&lt;0.2,"Low (1-19%)",IF(M1344&lt;0.4,"Medium (20-39%)","High (40%+)")))</f>
        <v>High (40%+)</v>
      </c>
      <c r="R1344" s="0" t="str">
        <f aca="false">INDEX('Lookup Tables'!$B$2:$B$5,MATCH(F1344,'Lookup Tables'!$A$2:$A$5,0))</f>
        <v>Manager C</v>
      </c>
    </row>
    <row r="1345" customFormat="false" ht="15" hidden="false" customHeight="false" outlineLevel="0" collapsed="false">
      <c r="A1345" s="0" t="s">
        <v>1702</v>
      </c>
      <c r="B1345" s="13" t="n">
        <v>42518</v>
      </c>
      <c r="C1345" s="13" t="n">
        <v>42522</v>
      </c>
      <c r="D1345" s="14" t="s">
        <v>69</v>
      </c>
      <c r="E1345" s="14" t="s">
        <v>53</v>
      </c>
      <c r="F1345" s="14" t="s">
        <v>117</v>
      </c>
      <c r="G1345" s="14" t="s">
        <v>170</v>
      </c>
      <c r="H1345" s="14" t="s">
        <v>65</v>
      </c>
      <c r="I1345" s="14" t="s">
        <v>78</v>
      </c>
      <c r="J1345" s="14" t="s">
        <v>1703</v>
      </c>
      <c r="K1345" s="15" t="n">
        <v>47.82</v>
      </c>
      <c r="L1345" s="0" t="n">
        <v>3</v>
      </c>
      <c r="M1345" s="16" t="n">
        <v>0</v>
      </c>
      <c r="N1345" s="17" t="n">
        <v>14.346</v>
      </c>
      <c r="O1345" s="0" t="str">
        <f aca="false">TEXT(B1345,"YYYY-MM")</f>
        <v>2016-05</v>
      </c>
      <c r="P1345" s="18" t="n">
        <f aca="false">IFERROR(N1345/K1345,0)</f>
        <v>0.3</v>
      </c>
      <c r="Q1345" s="0" t="str">
        <f aca="false">IF(M1345=0,"No Discount",IF(M1345&lt;0.2,"Low (1-19%)",IF(M1345&lt;0.4,"Medium (20-39%)","High (40%+)")))</f>
        <v>No Discount</v>
      </c>
      <c r="R1345" s="0" t="str">
        <f aca="false">INDEX('Lookup Tables'!$B$2:$B$5,MATCH(F1345,'Lookup Tables'!$A$2:$A$5,0))</f>
        <v>Manager B</v>
      </c>
    </row>
    <row r="1346" customFormat="false" ht="15" hidden="false" customHeight="false" outlineLevel="0" collapsed="false">
      <c r="A1346" s="0" t="s">
        <v>1702</v>
      </c>
      <c r="B1346" s="13" t="n">
        <v>42518</v>
      </c>
      <c r="C1346" s="13" t="n">
        <v>42522</v>
      </c>
      <c r="D1346" s="14" t="s">
        <v>69</v>
      </c>
      <c r="E1346" s="14" t="s">
        <v>53</v>
      </c>
      <c r="F1346" s="14" t="s">
        <v>117</v>
      </c>
      <c r="G1346" s="14" t="s">
        <v>170</v>
      </c>
      <c r="H1346" s="14" t="s">
        <v>65</v>
      </c>
      <c r="I1346" s="14" t="s">
        <v>66</v>
      </c>
      <c r="J1346" s="14" t="s">
        <v>1704</v>
      </c>
      <c r="K1346" s="15" t="n">
        <v>13.05</v>
      </c>
      <c r="L1346" s="0" t="n">
        <v>5</v>
      </c>
      <c r="M1346" s="16" t="n">
        <v>0</v>
      </c>
      <c r="N1346" s="17" t="n">
        <v>6.003</v>
      </c>
      <c r="O1346" s="0" t="str">
        <f aca="false">TEXT(B1346,"YYYY-MM")</f>
        <v>2016-05</v>
      </c>
      <c r="P1346" s="18" t="n">
        <f aca="false">IFERROR(N1346/K1346,0)</f>
        <v>0.46</v>
      </c>
      <c r="Q1346" s="0" t="str">
        <f aca="false">IF(M1346=0,"No Discount",IF(M1346&lt;0.2,"Low (1-19%)",IF(M1346&lt;0.4,"Medium (20-39%)","High (40%+)")))</f>
        <v>No Discount</v>
      </c>
      <c r="R1346" s="0" t="str">
        <f aca="false">INDEX('Lookup Tables'!$B$2:$B$5,MATCH(F1346,'Lookup Tables'!$A$2:$A$5,0))</f>
        <v>Manager B</v>
      </c>
    </row>
    <row r="1347" customFormat="false" ht="15" hidden="false" customHeight="false" outlineLevel="0" collapsed="false">
      <c r="A1347" s="0" t="s">
        <v>1705</v>
      </c>
      <c r="B1347" s="13" t="n">
        <v>42080</v>
      </c>
      <c r="C1347" s="13" t="n">
        <v>42087</v>
      </c>
      <c r="D1347" s="14" t="s">
        <v>69</v>
      </c>
      <c r="E1347" s="14" t="s">
        <v>53</v>
      </c>
      <c r="F1347" s="14" t="s">
        <v>98</v>
      </c>
      <c r="G1347" s="14" t="s">
        <v>153</v>
      </c>
      <c r="H1347" s="14" t="s">
        <v>65</v>
      </c>
      <c r="I1347" s="14" t="s">
        <v>85</v>
      </c>
      <c r="J1347" s="14" t="s">
        <v>1040</v>
      </c>
      <c r="K1347" s="15" t="n">
        <v>93.78</v>
      </c>
      <c r="L1347" s="0" t="n">
        <v>2</v>
      </c>
      <c r="M1347" s="16" t="n">
        <v>0</v>
      </c>
      <c r="N1347" s="17" t="n">
        <v>36.5742</v>
      </c>
      <c r="O1347" s="0" t="str">
        <f aca="false">TEXT(B1347,"YYYY-MM")</f>
        <v>2015-03</v>
      </c>
      <c r="P1347" s="18" t="n">
        <f aca="false">IFERROR(N1347/K1347,0)</f>
        <v>0.39</v>
      </c>
      <c r="Q1347" s="0" t="str">
        <f aca="false">IF(M1347=0,"No Discount",IF(M1347&lt;0.2,"Low (1-19%)",IF(M1347&lt;0.4,"Medium (20-39%)","High (40%+)")))</f>
        <v>No Discount</v>
      </c>
      <c r="R1347" s="0" t="str">
        <f aca="false">INDEX('Lookup Tables'!$B$2:$B$5,MATCH(F1347,'Lookup Tables'!$A$2:$A$5,0))</f>
        <v>Manager A</v>
      </c>
    </row>
    <row r="1348" customFormat="false" ht="15" hidden="false" customHeight="false" outlineLevel="0" collapsed="false">
      <c r="A1348" s="0" t="s">
        <v>1705</v>
      </c>
      <c r="B1348" s="13" t="n">
        <v>42080</v>
      </c>
      <c r="C1348" s="13" t="n">
        <v>42087</v>
      </c>
      <c r="D1348" s="14" t="s">
        <v>69</v>
      </c>
      <c r="E1348" s="14" t="s">
        <v>53</v>
      </c>
      <c r="F1348" s="14" t="s">
        <v>98</v>
      </c>
      <c r="G1348" s="14" t="s">
        <v>153</v>
      </c>
      <c r="H1348" s="14" t="s">
        <v>65</v>
      </c>
      <c r="I1348" s="14" t="s">
        <v>91</v>
      </c>
      <c r="J1348" s="14" t="s">
        <v>1706</v>
      </c>
      <c r="K1348" s="15" t="n">
        <v>47.18</v>
      </c>
      <c r="L1348" s="0" t="n">
        <v>7</v>
      </c>
      <c r="M1348" s="16" t="n">
        <v>0</v>
      </c>
      <c r="N1348" s="17" t="n">
        <v>23.59</v>
      </c>
      <c r="O1348" s="0" t="str">
        <f aca="false">TEXT(B1348,"YYYY-MM")</f>
        <v>2015-03</v>
      </c>
      <c r="P1348" s="18" t="n">
        <f aca="false">IFERROR(N1348/K1348,0)</f>
        <v>0.5</v>
      </c>
      <c r="Q1348" s="0" t="str">
        <f aca="false">IF(M1348=0,"No Discount",IF(M1348&lt;0.2,"Low (1-19%)",IF(M1348&lt;0.4,"Medium (20-39%)","High (40%+)")))</f>
        <v>No Discount</v>
      </c>
      <c r="R1348" s="0" t="str">
        <f aca="false">INDEX('Lookup Tables'!$B$2:$B$5,MATCH(F1348,'Lookup Tables'!$A$2:$A$5,0))</f>
        <v>Manager A</v>
      </c>
    </row>
    <row r="1349" customFormat="false" ht="15" hidden="false" customHeight="false" outlineLevel="0" collapsed="false">
      <c r="A1349" s="0" t="s">
        <v>1705</v>
      </c>
      <c r="B1349" s="13" t="n">
        <v>42080</v>
      </c>
      <c r="C1349" s="13" t="n">
        <v>42087</v>
      </c>
      <c r="D1349" s="14" t="s">
        <v>69</v>
      </c>
      <c r="E1349" s="14" t="s">
        <v>53</v>
      </c>
      <c r="F1349" s="14" t="s">
        <v>98</v>
      </c>
      <c r="G1349" s="14" t="s">
        <v>153</v>
      </c>
      <c r="H1349" s="14" t="s">
        <v>65</v>
      </c>
      <c r="I1349" s="14" t="s">
        <v>78</v>
      </c>
      <c r="J1349" s="14" t="s">
        <v>1707</v>
      </c>
      <c r="K1349" s="15" t="n">
        <v>19.68</v>
      </c>
      <c r="L1349" s="0" t="n">
        <v>6</v>
      </c>
      <c r="M1349" s="16" t="n">
        <v>0</v>
      </c>
      <c r="N1349" s="17" t="n">
        <v>5.7072</v>
      </c>
      <c r="O1349" s="0" t="str">
        <f aca="false">TEXT(B1349,"YYYY-MM")</f>
        <v>2015-03</v>
      </c>
      <c r="P1349" s="18" t="n">
        <f aca="false">IFERROR(N1349/K1349,0)</f>
        <v>0.29</v>
      </c>
      <c r="Q1349" s="0" t="str">
        <f aca="false">IF(M1349=0,"No Discount",IF(M1349&lt;0.2,"Low (1-19%)",IF(M1349&lt;0.4,"Medium (20-39%)","High (40%+)")))</f>
        <v>No Discount</v>
      </c>
      <c r="R1349" s="0" t="str">
        <f aca="false">INDEX('Lookup Tables'!$B$2:$B$5,MATCH(F1349,'Lookup Tables'!$A$2:$A$5,0))</f>
        <v>Manager A</v>
      </c>
    </row>
    <row r="1350" customFormat="false" ht="15" hidden="false" customHeight="false" outlineLevel="0" collapsed="false">
      <c r="A1350" s="0" t="s">
        <v>1705</v>
      </c>
      <c r="B1350" s="13" t="n">
        <v>42080</v>
      </c>
      <c r="C1350" s="13" t="n">
        <v>42087</v>
      </c>
      <c r="D1350" s="14" t="s">
        <v>69</v>
      </c>
      <c r="E1350" s="14" t="s">
        <v>53</v>
      </c>
      <c r="F1350" s="14" t="s">
        <v>98</v>
      </c>
      <c r="G1350" s="14" t="s">
        <v>153</v>
      </c>
      <c r="H1350" s="14" t="s">
        <v>65</v>
      </c>
      <c r="I1350" s="14" t="s">
        <v>83</v>
      </c>
      <c r="J1350" s="14" t="s">
        <v>1708</v>
      </c>
      <c r="K1350" s="15" t="n">
        <v>53.4</v>
      </c>
      <c r="L1350" s="0" t="n">
        <v>10</v>
      </c>
      <c r="M1350" s="16" t="n">
        <v>0</v>
      </c>
      <c r="N1350" s="17" t="n">
        <v>25.098</v>
      </c>
      <c r="O1350" s="0" t="str">
        <f aca="false">TEXT(B1350,"YYYY-MM")</f>
        <v>2015-03</v>
      </c>
      <c r="P1350" s="18" t="n">
        <f aca="false">IFERROR(N1350/K1350,0)</f>
        <v>0.47</v>
      </c>
      <c r="Q1350" s="0" t="str">
        <f aca="false">IF(M1350=0,"No Discount",IF(M1350&lt;0.2,"Low (1-19%)",IF(M1350&lt;0.4,"Medium (20-39%)","High (40%+)")))</f>
        <v>No Discount</v>
      </c>
      <c r="R1350" s="0" t="str">
        <f aca="false">INDEX('Lookup Tables'!$B$2:$B$5,MATCH(F1350,'Lookup Tables'!$A$2:$A$5,0))</f>
        <v>Manager A</v>
      </c>
    </row>
    <row r="1351" customFormat="false" ht="15" hidden="false" customHeight="false" outlineLevel="0" collapsed="false">
      <c r="A1351" s="0" t="s">
        <v>1705</v>
      </c>
      <c r="B1351" s="13" t="n">
        <v>42080</v>
      </c>
      <c r="C1351" s="13" t="n">
        <v>42087</v>
      </c>
      <c r="D1351" s="14" t="s">
        <v>69</v>
      </c>
      <c r="E1351" s="14" t="s">
        <v>53</v>
      </c>
      <c r="F1351" s="14" t="s">
        <v>98</v>
      </c>
      <c r="G1351" s="14" t="s">
        <v>153</v>
      </c>
      <c r="H1351" s="14" t="s">
        <v>65</v>
      </c>
      <c r="I1351" s="14" t="s">
        <v>83</v>
      </c>
      <c r="J1351" s="14" t="s">
        <v>1709</v>
      </c>
      <c r="K1351" s="15" t="n">
        <v>35.88</v>
      </c>
      <c r="L1351" s="0" t="n">
        <v>6</v>
      </c>
      <c r="M1351" s="16" t="n">
        <v>0</v>
      </c>
      <c r="N1351" s="17" t="n">
        <v>17.2224</v>
      </c>
      <c r="O1351" s="0" t="str">
        <f aca="false">TEXT(B1351,"YYYY-MM")</f>
        <v>2015-03</v>
      </c>
      <c r="P1351" s="18" t="n">
        <f aca="false">IFERROR(N1351/K1351,0)</f>
        <v>0.48</v>
      </c>
      <c r="Q1351" s="0" t="str">
        <f aca="false">IF(M1351=0,"No Discount",IF(M1351&lt;0.2,"Low (1-19%)",IF(M1351&lt;0.4,"Medium (20-39%)","High (40%+)")))</f>
        <v>No Discount</v>
      </c>
      <c r="R1351" s="0" t="str">
        <f aca="false">INDEX('Lookup Tables'!$B$2:$B$5,MATCH(F1351,'Lookup Tables'!$A$2:$A$5,0))</f>
        <v>Manager A</v>
      </c>
    </row>
    <row r="1352" customFormat="false" ht="15" hidden="false" customHeight="false" outlineLevel="0" collapsed="false">
      <c r="A1352" s="0" t="s">
        <v>1710</v>
      </c>
      <c r="B1352" s="13" t="n">
        <v>42280</v>
      </c>
      <c r="C1352" s="13" t="n">
        <v>42285</v>
      </c>
      <c r="D1352" s="14" t="s">
        <v>52</v>
      </c>
      <c r="E1352" s="14" t="s">
        <v>53</v>
      </c>
      <c r="F1352" s="14" t="s">
        <v>98</v>
      </c>
      <c r="G1352" s="14" t="s">
        <v>146</v>
      </c>
      <c r="H1352" s="14" t="s">
        <v>56</v>
      </c>
      <c r="I1352" s="14" t="s">
        <v>59</v>
      </c>
      <c r="J1352" s="14" t="s">
        <v>1454</v>
      </c>
      <c r="K1352" s="15" t="n">
        <v>258.279</v>
      </c>
      <c r="L1352" s="0" t="n">
        <v>3</v>
      </c>
      <c r="M1352" s="16" t="n">
        <v>0.3</v>
      </c>
      <c r="N1352" s="17" t="n">
        <v>-70.1043</v>
      </c>
      <c r="O1352" s="0" t="str">
        <f aca="false">TEXT(B1352,"YYYY-MM")</f>
        <v>2015-10</v>
      </c>
      <c r="P1352" s="18" t="n">
        <f aca="false">IFERROR(N1352/K1352,0)</f>
        <v>-0.271428571428571</v>
      </c>
      <c r="Q1352" s="0" t="str">
        <f aca="false">IF(M1352=0,"No Discount",IF(M1352&lt;0.2,"Low (1-19%)",IF(M1352&lt;0.4,"Medium (20-39%)","High (40%+)")))</f>
        <v>Medium (20-39%)</v>
      </c>
      <c r="R1352" s="0" t="str">
        <f aca="false">INDEX('Lookup Tables'!$B$2:$B$5,MATCH(F1352,'Lookup Tables'!$A$2:$A$5,0))</f>
        <v>Manager A</v>
      </c>
    </row>
    <row r="1353" customFormat="false" ht="15" hidden="false" customHeight="false" outlineLevel="0" collapsed="false">
      <c r="A1353" s="0" t="s">
        <v>1711</v>
      </c>
      <c r="B1353" s="13" t="n">
        <v>42822</v>
      </c>
      <c r="C1353" s="13" t="n">
        <v>42825</v>
      </c>
      <c r="D1353" s="14" t="s">
        <v>137</v>
      </c>
      <c r="E1353" s="14" t="s">
        <v>62</v>
      </c>
      <c r="F1353" s="14" t="s">
        <v>54</v>
      </c>
      <c r="G1353" s="14" t="s">
        <v>193</v>
      </c>
      <c r="H1353" s="14" t="s">
        <v>65</v>
      </c>
      <c r="I1353" s="14" t="s">
        <v>73</v>
      </c>
      <c r="J1353" s="14" t="s">
        <v>1712</v>
      </c>
      <c r="K1353" s="15" t="n">
        <v>31.4</v>
      </c>
      <c r="L1353" s="0" t="n">
        <v>2</v>
      </c>
      <c r="M1353" s="16" t="n">
        <v>0</v>
      </c>
      <c r="N1353" s="17" t="n">
        <v>7.85</v>
      </c>
      <c r="O1353" s="0" t="str">
        <f aca="false">TEXT(B1353,"YYYY-MM")</f>
        <v>2017-03</v>
      </c>
      <c r="P1353" s="18" t="n">
        <f aca="false">IFERROR(N1353/K1353,0)</f>
        <v>0.25</v>
      </c>
      <c r="Q1353" s="0" t="str">
        <f aca="false">IF(M1353=0,"No Discount",IF(M1353&lt;0.2,"Low (1-19%)",IF(M1353&lt;0.4,"Medium (20-39%)","High (40%+)")))</f>
        <v>No Discount</v>
      </c>
      <c r="R1353" s="0" t="str">
        <f aca="false">INDEX('Lookup Tables'!$B$2:$B$5,MATCH(F1353,'Lookup Tables'!$A$2:$A$5,0))</f>
        <v>Manager C</v>
      </c>
    </row>
    <row r="1354" customFormat="false" ht="15" hidden="false" customHeight="false" outlineLevel="0" collapsed="false">
      <c r="A1354" s="0" t="s">
        <v>1713</v>
      </c>
      <c r="B1354" s="13" t="n">
        <v>43224</v>
      </c>
      <c r="C1354" s="13" t="n">
        <v>43229</v>
      </c>
      <c r="D1354" s="14" t="s">
        <v>69</v>
      </c>
      <c r="E1354" s="14" t="s">
        <v>62</v>
      </c>
      <c r="F1354" s="14" t="s">
        <v>63</v>
      </c>
      <c r="G1354" s="14" t="s">
        <v>64</v>
      </c>
      <c r="H1354" s="14" t="s">
        <v>80</v>
      </c>
      <c r="I1354" s="14" t="s">
        <v>81</v>
      </c>
      <c r="J1354" s="14" t="s">
        <v>923</v>
      </c>
      <c r="K1354" s="15" t="n">
        <v>183.96</v>
      </c>
      <c r="L1354" s="0" t="n">
        <v>5</v>
      </c>
      <c r="M1354" s="16" t="n">
        <v>0.2</v>
      </c>
      <c r="N1354" s="17" t="n">
        <v>20.6955</v>
      </c>
      <c r="O1354" s="0" t="str">
        <f aca="false">TEXT(B1354,"YYYY-MM")</f>
        <v>2018-05</v>
      </c>
      <c r="P1354" s="18" t="n">
        <f aca="false">IFERROR(N1354/K1354,0)</f>
        <v>0.1125</v>
      </c>
      <c r="Q1354" s="0" t="str">
        <f aca="false">IF(M1354=0,"No Discount",IF(M1354&lt;0.2,"Low (1-19%)",IF(M1354&lt;0.4,"Medium (20-39%)","High (40%+)")))</f>
        <v>Medium (20-39%)</v>
      </c>
      <c r="R1354" s="0" t="str">
        <f aca="false">INDEX('Lookup Tables'!$B$2:$B$5,MATCH(F1354,'Lookup Tables'!$A$2:$A$5,0))</f>
        <v>Manager D</v>
      </c>
    </row>
    <row r="1355" customFormat="false" ht="15" hidden="false" customHeight="false" outlineLevel="0" collapsed="false">
      <c r="A1355" s="0" t="s">
        <v>1713</v>
      </c>
      <c r="B1355" s="13" t="n">
        <v>43224</v>
      </c>
      <c r="C1355" s="13" t="n">
        <v>43229</v>
      </c>
      <c r="D1355" s="14" t="s">
        <v>69</v>
      </c>
      <c r="E1355" s="14" t="s">
        <v>62</v>
      </c>
      <c r="F1355" s="14" t="s">
        <v>63</v>
      </c>
      <c r="G1355" s="14" t="s">
        <v>64</v>
      </c>
      <c r="H1355" s="14" t="s">
        <v>65</v>
      </c>
      <c r="I1355" s="14" t="s">
        <v>91</v>
      </c>
      <c r="J1355" s="14" t="s">
        <v>1256</v>
      </c>
      <c r="K1355" s="15" t="n">
        <v>17.61</v>
      </c>
      <c r="L1355" s="0" t="n">
        <v>3</v>
      </c>
      <c r="M1355" s="16" t="n">
        <v>0</v>
      </c>
      <c r="N1355" s="17" t="n">
        <v>8.4528</v>
      </c>
      <c r="O1355" s="0" t="str">
        <f aca="false">TEXT(B1355,"YYYY-MM")</f>
        <v>2018-05</v>
      </c>
      <c r="P1355" s="18" t="n">
        <f aca="false">IFERROR(N1355/K1355,0)</f>
        <v>0.48</v>
      </c>
      <c r="Q1355" s="0" t="str">
        <f aca="false">IF(M1355=0,"No Discount",IF(M1355&lt;0.2,"Low (1-19%)",IF(M1355&lt;0.4,"Medium (20-39%)","High (40%+)")))</f>
        <v>No Discount</v>
      </c>
      <c r="R1355" s="0" t="str">
        <f aca="false">INDEX('Lookup Tables'!$B$2:$B$5,MATCH(F1355,'Lookup Tables'!$A$2:$A$5,0))</f>
        <v>Manager D</v>
      </c>
    </row>
    <row r="1356" customFormat="false" ht="15" hidden="false" customHeight="false" outlineLevel="0" collapsed="false">
      <c r="A1356" s="0" t="s">
        <v>1713</v>
      </c>
      <c r="B1356" s="13" t="n">
        <v>43224</v>
      </c>
      <c r="C1356" s="13" t="n">
        <v>43229</v>
      </c>
      <c r="D1356" s="14" t="s">
        <v>69</v>
      </c>
      <c r="E1356" s="14" t="s">
        <v>62</v>
      </c>
      <c r="F1356" s="14" t="s">
        <v>63</v>
      </c>
      <c r="G1356" s="14" t="s">
        <v>64</v>
      </c>
      <c r="H1356" s="14" t="s">
        <v>56</v>
      </c>
      <c r="I1356" s="14" t="s">
        <v>71</v>
      </c>
      <c r="J1356" s="14" t="s">
        <v>438</v>
      </c>
      <c r="K1356" s="15" t="n">
        <v>300.904</v>
      </c>
      <c r="L1356" s="0" t="n">
        <v>1</v>
      </c>
      <c r="M1356" s="16" t="n">
        <v>0.2</v>
      </c>
      <c r="N1356" s="17" t="n">
        <v>11.2839</v>
      </c>
      <c r="O1356" s="0" t="str">
        <f aca="false">TEXT(B1356,"YYYY-MM")</f>
        <v>2018-05</v>
      </c>
      <c r="P1356" s="18" t="n">
        <f aca="false">IFERROR(N1356/K1356,0)</f>
        <v>0.0375</v>
      </c>
      <c r="Q1356" s="0" t="str">
        <f aca="false">IF(M1356=0,"No Discount",IF(M1356&lt;0.2,"Low (1-19%)",IF(M1356&lt;0.4,"Medium (20-39%)","High (40%+)")))</f>
        <v>Medium (20-39%)</v>
      </c>
      <c r="R1356" s="0" t="str">
        <f aca="false">INDEX('Lookup Tables'!$B$2:$B$5,MATCH(F1356,'Lookup Tables'!$A$2:$A$5,0))</f>
        <v>Manager D</v>
      </c>
    </row>
    <row r="1357" customFormat="false" ht="15" hidden="false" customHeight="false" outlineLevel="0" collapsed="false">
      <c r="A1357" s="0" t="s">
        <v>1714</v>
      </c>
      <c r="B1357" s="13" t="n">
        <v>42190</v>
      </c>
      <c r="C1357" s="13" t="n">
        <v>42190</v>
      </c>
      <c r="D1357" s="14" t="s">
        <v>606</v>
      </c>
      <c r="E1357" s="14" t="s">
        <v>53</v>
      </c>
      <c r="F1357" s="14" t="s">
        <v>98</v>
      </c>
      <c r="G1357" s="14" t="s">
        <v>99</v>
      </c>
      <c r="H1357" s="14" t="s">
        <v>65</v>
      </c>
      <c r="I1357" s="14" t="s">
        <v>73</v>
      </c>
      <c r="J1357" s="14" t="s">
        <v>411</v>
      </c>
      <c r="K1357" s="15" t="n">
        <v>220.776</v>
      </c>
      <c r="L1357" s="0" t="n">
        <v>3</v>
      </c>
      <c r="M1357" s="16" t="n">
        <v>0.2</v>
      </c>
      <c r="N1357" s="17" t="n">
        <v>-44.1552</v>
      </c>
      <c r="O1357" s="0" t="str">
        <f aca="false">TEXT(B1357,"YYYY-MM")</f>
        <v>2015-07</v>
      </c>
      <c r="P1357" s="18" t="n">
        <f aca="false">IFERROR(N1357/K1357,0)</f>
        <v>-0.2</v>
      </c>
      <c r="Q1357" s="0" t="str">
        <f aca="false">IF(M1357=0,"No Discount",IF(M1357&lt;0.2,"Low (1-19%)",IF(M1357&lt;0.4,"Medium (20-39%)","High (40%+)")))</f>
        <v>Medium (20-39%)</v>
      </c>
      <c r="R1357" s="0" t="str">
        <f aca="false">INDEX('Lookup Tables'!$B$2:$B$5,MATCH(F1357,'Lookup Tables'!$A$2:$A$5,0))</f>
        <v>Manager A</v>
      </c>
    </row>
    <row r="1358" customFormat="false" ht="15" hidden="false" customHeight="false" outlineLevel="0" collapsed="false">
      <c r="A1358" s="0" t="s">
        <v>1714</v>
      </c>
      <c r="B1358" s="13" t="n">
        <v>42190</v>
      </c>
      <c r="C1358" s="13" t="n">
        <v>42190</v>
      </c>
      <c r="D1358" s="14" t="s">
        <v>606</v>
      </c>
      <c r="E1358" s="14" t="s">
        <v>53</v>
      </c>
      <c r="F1358" s="14" t="s">
        <v>98</v>
      </c>
      <c r="G1358" s="14" t="s">
        <v>99</v>
      </c>
      <c r="H1358" s="14" t="s">
        <v>65</v>
      </c>
      <c r="I1358" s="14" t="s">
        <v>73</v>
      </c>
      <c r="J1358" s="14" t="s">
        <v>1624</v>
      </c>
      <c r="K1358" s="15" t="n">
        <v>281.424</v>
      </c>
      <c r="L1358" s="0" t="n">
        <v>11</v>
      </c>
      <c r="M1358" s="16" t="n">
        <v>0.2</v>
      </c>
      <c r="N1358" s="17" t="n">
        <v>-35.178</v>
      </c>
      <c r="O1358" s="0" t="str">
        <f aca="false">TEXT(B1358,"YYYY-MM")</f>
        <v>2015-07</v>
      </c>
      <c r="P1358" s="18" t="n">
        <f aca="false">IFERROR(N1358/K1358,0)</f>
        <v>-0.125</v>
      </c>
      <c r="Q1358" s="0" t="str">
        <f aca="false">IF(M1358=0,"No Discount",IF(M1358&lt;0.2,"Low (1-19%)",IF(M1358&lt;0.4,"Medium (20-39%)","High (40%+)")))</f>
        <v>Medium (20-39%)</v>
      </c>
      <c r="R1358" s="0" t="str">
        <f aca="false">INDEX('Lookup Tables'!$B$2:$B$5,MATCH(F1358,'Lookup Tables'!$A$2:$A$5,0))</f>
        <v>Manager A</v>
      </c>
    </row>
    <row r="1359" customFormat="false" ht="15" hidden="false" customHeight="false" outlineLevel="0" collapsed="false">
      <c r="A1359" s="0" t="s">
        <v>1715</v>
      </c>
      <c r="B1359" s="13" t="n">
        <v>42860</v>
      </c>
      <c r="C1359" s="13" t="n">
        <v>42862</v>
      </c>
      <c r="D1359" s="14" t="s">
        <v>137</v>
      </c>
      <c r="E1359" s="14" t="s">
        <v>53</v>
      </c>
      <c r="F1359" s="14" t="s">
        <v>54</v>
      </c>
      <c r="G1359" s="14" t="s">
        <v>55</v>
      </c>
      <c r="H1359" s="14" t="s">
        <v>65</v>
      </c>
      <c r="I1359" s="14" t="s">
        <v>91</v>
      </c>
      <c r="J1359" s="14" t="s">
        <v>1716</v>
      </c>
      <c r="K1359" s="15" t="n">
        <v>79.14</v>
      </c>
      <c r="L1359" s="0" t="n">
        <v>3</v>
      </c>
      <c r="M1359" s="16" t="n">
        <v>0</v>
      </c>
      <c r="N1359" s="17" t="n">
        <v>36.4044</v>
      </c>
      <c r="O1359" s="0" t="str">
        <f aca="false">TEXT(B1359,"YYYY-MM")</f>
        <v>2017-05</v>
      </c>
      <c r="P1359" s="18" t="n">
        <f aca="false">IFERROR(N1359/K1359,0)</f>
        <v>0.46</v>
      </c>
      <c r="Q1359" s="0" t="str">
        <f aca="false">IF(M1359=0,"No Discount",IF(M1359&lt;0.2,"Low (1-19%)",IF(M1359&lt;0.4,"Medium (20-39%)","High (40%+)")))</f>
        <v>No Discount</v>
      </c>
      <c r="R1359" s="0" t="str">
        <f aca="false">INDEX('Lookup Tables'!$B$2:$B$5,MATCH(F1359,'Lookup Tables'!$A$2:$A$5,0))</f>
        <v>Manager C</v>
      </c>
    </row>
    <row r="1360" customFormat="false" ht="15" hidden="false" customHeight="false" outlineLevel="0" collapsed="false">
      <c r="A1360" s="0" t="s">
        <v>1717</v>
      </c>
      <c r="B1360" s="13" t="n">
        <v>43216</v>
      </c>
      <c r="C1360" s="13" t="n">
        <v>43217</v>
      </c>
      <c r="D1360" s="14" t="s">
        <v>137</v>
      </c>
      <c r="E1360" s="14" t="s">
        <v>53</v>
      </c>
      <c r="F1360" s="14" t="s">
        <v>98</v>
      </c>
      <c r="G1360" s="14" t="s">
        <v>99</v>
      </c>
      <c r="H1360" s="14" t="s">
        <v>56</v>
      </c>
      <c r="I1360" s="14" t="s">
        <v>76</v>
      </c>
      <c r="J1360" s="14" t="s">
        <v>933</v>
      </c>
      <c r="K1360" s="15" t="n">
        <v>1.988</v>
      </c>
      <c r="L1360" s="0" t="n">
        <v>1</v>
      </c>
      <c r="M1360" s="16" t="n">
        <v>0.6</v>
      </c>
      <c r="N1360" s="17" t="n">
        <v>-1.4413</v>
      </c>
      <c r="O1360" s="0" t="str">
        <f aca="false">TEXT(B1360,"YYYY-MM")</f>
        <v>2018-04</v>
      </c>
      <c r="P1360" s="18" t="n">
        <f aca="false">IFERROR(N1360/K1360,0)</f>
        <v>-0.725</v>
      </c>
      <c r="Q1360" s="0" t="str">
        <f aca="false">IF(M1360=0,"No Discount",IF(M1360&lt;0.2,"Low (1-19%)",IF(M1360&lt;0.4,"Medium (20-39%)","High (40%+)")))</f>
        <v>High (40%+)</v>
      </c>
      <c r="R1360" s="0" t="str">
        <f aca="false">INDEX('Lookup Tables'!$B$2:$B$5,MATCH(F1360,'Lookup Tables'!$A$2:$A$5,0))</f>
        <v>Manager A</v>
      </c>
    </row>
    <row r="1361" customFormat="false" ht="15" hidden="false" customHeight="false" outlineLevel="0" collapsed="false">
      <c r="A1361" s="0" t="s">
        <v>1718</v>
      </c>
      <c r="B1361" s="13" t="n">
        <v>42273</v>
      </c>
      <c r="C1361" s="13" t="n">
        <v>42278</v>
      </c>
      <c r="D1361" s="14" t="s">
        <v>52</v>
      </c>
      <c r="E1361" s="14" t="s">
        <v>53</v>
      </c>
      <c r="F1361" s="14" t="s">
        <v>63</v>
      </c>
      <c r="G1361" s="14" t="s">
        <v>64</v>
      </c>
      <c r="H1361" s="14" t="s">
        <v>56</v>
      </c>
      <c r="I1361" s="14" t="s">
        <v>59</v>
      </c>
      <c r="J1361" s="14" t="s">
        <v>1719</v>
      </c>
      <c r="K1361" s="15" t="n">
        <v>145.568</v>
      </c>
      <c r="L1361" s="0" t="n">
        <v>2</v>
      </c>
      <c r="M1361" s="16" t="n">
        <v>0.2</v>
      </c>
      <c r="N1361" s="17" t="n">
        <v>0</v>
      </c>
      <c r="O1361" s="0" t="str">
        <f aca="false">TEXT(B1361,"YYYY-MM")</f>
        <v>2015-09</v>
      </c>
      <c r="P1361" s="18" t="n">
        <f aca="false">IFERROR(N1361/K1361,0)</f>
        <v>0</v>
      </c>
      <c r="Q1361" s="0" t="str">
        <f aca="false">IF(M1361=0,"No Discount",IF(M1361&lt;0.2,"Low (1-19%)",IF(M1361&lt;0.4,"Medium (20-39%)","High (40%+)")))</f>
        <v>Medium (20-39%)</v>
      </c>
      <c r="R1361" s="0" t="str">
        <f aca="false">INDEX('Lookup Tables'!$B$2:$B$5,MATCH(F1361,'Lookup Tables'!$A$2:$A$5,0))</f>
        <v>Manager D</v>
      </c>
    </row>
    <row r="1362" customFormat="false" ht="15" hidden="false" customHeight="false" outlineLevel="0" collapsed="false">
      <c r="A1362" s="0" t="s">
        <v>1720</v>
      </c>
      <c r="B1362" s="13" t="n">
        <v>43392</v>
      </c>
      <c r="C1362" s="13" t="n">
        <v>43398</v>
      </c>
      <c r="D1362" s="14" t="s">
        <v>69</v>
      </c>
      <c r="E1362" s="14" t="s">
        <v>62</v>
      </c>
      <c r="F1362" s="14" t="s">
        <v>117</v>
      </c>
      <c r="G1362" s="14" t="s">
        <v>118</v>
      </c>
      <c r="H1362" s="14" t="s">
        <v>65</v>
      </c>
      <c r="I1362" s="14" t="s">
        <v>78</v>
      </c>
      <c r="J1362" s="14" t="s">
        <v>1175</v>
      </c>
      <c r="K1362" s="15" t="n">
        <v>123.256</v>
      </c>
      <c r="L1362" s="0" t="n">
        <v>7</v>
      </c>
      <c r="M1362" s="16" t="n">
        <v>0.2</v>
      </c>
      <c r="N1362" s="17" t="n">
        <v>9.2442</v>
      </c>
      <c r="O1362" s="0" t="str">
        <f aca="false">TEXT(B1362,"YYYY-MM")</f>
        <v>2018-10</v>
      </c>
      <c r="P1362" s="18" t="n">
        <f aca="false">IFERROR(N1362/K1362,0)</f>
        <v>0.075</v>
      </c>
      <c r="Q1362" s="0" t="str">
        <f aca="false">IF(M1362=0,"No Discount",IF(M1362&lt;0.2,"Low (1-19%)",IF(M1362&lt;0.4,"Medium (20-39%)","High (40%+)")))</f>
        <v>Medium (20-39%)</v>
      </c>
      <c r="R1362" s="0" t="str">
        <f aca="false">INDEX('Lookup Tables'!$B$2:$B$5,MATCH(F1362,'Lookup Tables'!$A$2:$A$5,0))</f>
        <v>Manager B</v>
      </c>
    </row>
    <row r="1363" customFormat="false" ht="15" hidden="false" customHeight="false" outlineLevel="0" collapsed="false">
      <c r="A1363" s="0" t="s">
        <v>1720</v>
      </c>
      <c r="B1363" s="13" t="n">
        <v>43392</v>
      </c>
      <c r="C1363" s="13" t="n">
        <v>43398</v>
      </c>
      <c r="D1363" s="14" t="s">
        <v>69</v>
      </c>
      <c r="E1363" s="14" t="s">
        <v>62</v>
      </c>
      <c r="F1363" s="14" t="s">
        <v>117</v>
      </c>
      <c r="G1363" s="14" t="s">
        <v>118</v>
      </c>
      <c r="H1363" s="14" t="s">
        <v>65</v>
      </c>
      <c r="I1363" s="14" t="s">
        <v>91</v>
      </c>
      <c r="J1363" s="14" t="s">
        <v>1721</v>
      </c>
      <c r="K1363" s="15" t="n">
        <v>23.68</v>
      </c>
      <c r="L1363" s="0" t="n">
        <v>4</v>
      </c>
      <c r="M1363" s="16" t="n">
        <v>0.2</v>
      </c>
      <c r="N1363" s="17" t="n">
        <v>7.4</v>
      </c>
      <c r="O1363" s="0" t="str">
        <f aca="false">TEXT(B1363,"YYYY-MM")</f>
        <v>2018-10</v>
      </c>
      <c r="P1363" s="18" t="n">
        <f aca="false">IFERROR(N1363/K1363,0)</f>
        <v>0.3125</v>
      </c>
      <c r="Q1363" s="0" t="str">
        <f aca="false">IF(M1363=0,"No Discount",IF(M1363&lt;0.2,"Low (1-19%)",IF(M1363&lt;0.4,"Medium (20-39%)","High (40%+)")))</f>
        <v>Medium (20-39%)</v>
      </c>
      <c r="R1363" s="0" t="str">
        <f aca="false">INDEX('Lookup Tables'!$B$2:$B$5,MATCH(F1363,'Lookup Tables'!$A$2:$A$5,0))</f>
        <v>Manager B</v>
      </c>
    </row>
    <row r="1364" customFormat="false" ht="15" hidden="false" customHeight="false" outlineLevel="0" collapsed="false">
      <c r="A1364" s="0" t="s">
        <v>1720</v>
      </c>
      <c r="B1364" s="13" t="n">
        <v>43392</v>
      </c>
      <c r="C1364" s="13" t="n">
        <v>43398</v>
      </c>
      <c r="D1364" s="14" t="s">
        <v>69</v>
      </c>
      <c r="E1364" s="14" t="s">
        <v>62</v>
      </c>
      <c r="F1364" s="14" t="s">
        <v>117</v>
      </c>
      <c r="G1364" s="14" t="s">
        <v>118</v>
      </c>
      <c r="H1364" s="14" t="s">
        <v>80</v>
      </c>
      <c r="I1364" s="14" t="s">
        <v>81</v>
      </c>
      <c r="J1364" s="14" t="s">
        <v>1722</v>
      </c>
      <c r="K1364" s="15" t="n">
        <v>309.576</v>
      </c>
      <c r="L1364" s="0" t="n">
        <v>4</v>
      </c>
      <c r="M1364" s="16" t="n">
        <v>0.4</v>
      </c>
      <c r="N1364" s="17" t="n">
        <v>-56.7556</v>
      </c>
      <c r="O1364" s="0" t="str">
        <f aca="false">TEXT(B1364,"YYYY-MM")</f>
        <v>2018-10</v>
      </c>
      <c r="P1364" s="18" t="n">
        <f aca="false">IFERROR(N1364/K1364,0)</f>
        <v>-0.183333333333333</v>
      </c>
      <c r="Q1364" s="0" t="str">
        <f aca="false">IF(M1364=0,"No Discount",IF(M1364&lt;0.2,"Low (1-19%)",IF(M1364&lt;0.4,"Medium (20-39%)","High (40%+)")))</f>
        <v>High (40%+)</v>
      </c>
      <c r="R1364" s="0" t="str">
        <f aca="false">INDEX('Lookup Tables'!$B$2:$B$5,MATCH(F1364,'Lookup Tables'!$A$2:$A$5,0))</f>
        <v>Manager B</v>
      </c>
    </row>
    <row r="1365" customFormat="false" ht="15" hidden="false" customHeight="false" outlineLevel="0" collapsed="false">
      <c r="A1365" s="0" t="s">
        <v>1723</v>
      </c>
      <c r="B1365" s="13" t="n">
        <v>43414</v>
      </c>
      <c r="C1365" s="13" t="n">
        <v>43415</v>
      </c>
      <c r="D1365" s="14" t="s">
        <v>137</v>
      </c>
      <c r="E1365" s="14" t="s">
        <v>62</v>
      </c>
      <c r="F1365" s="14" t="s">
        <v>63</v>
      </c>
      <c r="G1365" s="14" t="s">
        <v>189</v>
      </c>
      <c r="H1365" s="14" t="s">
        <v>65</v>
      </c>
      <c r="I1365" s="14" t="s">
        <v>83</v>
      </c>
      <c r="J1365" s="14" t="s">
        <v>1105</v>
      </c>
      <c r="K1365" s="15" t="n">
        <v>38.388</v>
      </c>
      <c r="L1365" s="0" t="n">
        <v>14</v>
      </c>
      <c r="M1365" s="16" t="n">
        <v>0.7</v>
      </c>
      <c r="N1365" s="17" t="n">
        <v>-25.592</v>
      </c>
      <c r="O1365" s="0" t="str">
        <f aca="false">TEXT(B1365,"YYYY-MM")</f>
        <v>2018-11</v>
      </c>
      <c r="P1365" s="18" t="n">
        <f aca="false">IFERROR(N1365/K1365,0)</f>
        <v>-0.666666666666667</v>
      </c>
      <c r="Q1365" s="0" t="str">
        <f aca="false">IF(M1365=0,"No Discount",IF(M1365&lt;0.2,"Low (1-19%)",IF(M1365&lt;0.4,"Medium (20-39%)","High (40%+)")))</f>
        <v>High (40%+)</v>
      </c>
      <c r="R1365" s="0" t="str">
        <f aca="false">INDEX('Lookup Tables'!$B$2:$B$5,MATCH(F1365,'Lookup Tables'!$A$2:$A$5,0))</f>
        <v>Manager D</v>
      </c>
    </row>
    <row r="1366" customFormat="false" ht="15" hidden="false" customHeight="false" outlineLevel="0" collapsed="false">
      <c r="A1366" s="0" t="s">
        <v>1723</v>
      </c>
      <c r="B1366" s="13" t="n">
        <v>43414</v>
      </c>
      <c r="C1366" s="13" t="n">
        <v>43415</v>
      </c>
      <c r="D1366" s="14" t="s">
        <v>137</v>
      </c>
      <c r="E1366" s="14" t="s">
        <v>62</v>
      </c>
      <c r="F1366" s="14" t="s">
        <v>63</v>
      </c>
      <c r="G1366" s="14" t="s">
        <v>189</v>
      </c>
      <c r="H1366" s="14" t="s">
        <v>80</v>
      </c>
      <c r="I1366" s="14" t="s">
        <v>345</v>
      </c>
      <c r="J1366" s="14" t="s">
        <v>1724</v>
      </c>
      <c r="K1366" s="15" t="n">
        <v>95.994</v>
      </c>
      <c r="L1366" s="0" t="n">
        <v>2</v>
      </c>
      <c r="M1366" s="16" t="n">
        <v>0.7</v>
      </c>
      <c r="N1366" s="17" t="n">
        <v>-63.996</v>
      </c>
      <c r="O1366" s="0" t="str">
        <f aca="false">TEXT(B1366,"YYYY-MM")</f>
        <v>2018-11</v>
      </c>
      <c r="P1366" s="18" t="n">
        <f aca="false">IFERROR(N1366/K1366,0)</f>
        <v>-0.666666666666667</v>
      </c>
      <c r="Q1366" s="0" t="str">
        <f aca="false">IF(M1366=0,"No Discount",IF(M1366&lt;0.2,"Low (1-19%)",IF(M1366&lt;0.4,"Medium (20-39%)","High (40%+)")))</f>
        <v>High (40%+)</v>
      </c>
      <c r="R1366" s="0" t="str">
        <f aca="false">INDEX('Lookup Tables'!$B$2:$B$5,MATCH(F1366,'Lookup Tables'!$A$2:$A$5,0))</f>
        <v>Manager D</v>
      </c>
    </row>
    <row r="1367" customFormat="false" ht="15" hidden="false" customHeight="false" outlineLevel="0" collapsed="false">
      <c r="A1367" s="0" t="s">
        <v>1723</v>
      </c>
      <c r="B1367" s="13" t="n">
        <v>43414</v>
      </c>
      <c r="C1367" s="13" t="n">
        <v>43415</v>
      </c>
      <c r="D1367" s="14" t="s">
        <v>137</v>
      </c>
      <c r="E1367" s="14" t="s">
        <v>62</v>
      </c>
      <c r="F1367" s="14" t="s">
        <v>63</v>
      </c>
      <c r="G1367" s="14" t="s">
        <v>189</v>
      </c>
      <c r="H1367" s="14" t="s">
        <v>80</v>
      </c>
      <c r="I1367" s="14" t="s">
        <v>123</v>
      </c>
      <c r="J1367" s="14" t="s">
        <v>1725</v>
      </c>
      <c r="K1367" s="15" t="n">
        <v>239.952</v>
      </c>
      <c r="L1367" s="0" t="n">
        <v>6</v>
      </c>
      <c r="M1367" s="16" t="n">
        <v>0.2</v>
      </c>
      <c r="N1367" s="17" t="n">
        <v>-35.9928</v>
      </c>
      <c r="O1367" s="0" t="str">
        <f aca="false">TEXT(B1367,"YYYY-MM")</f>
        <v>2018-11</v>
      </c>
      <c r="P1367" s="18" t="n">
        <f aca="false">IFERROR(N1367/K1367,0)</f>
        <v>-0.15</v>
      </c>
      <c r="Q1367" s="0" t="str">
        <f aca="false">IF(M1367=0,"No Discount",IF(M1367&lt;0.2,"Low (1-19%)",IF(M1367&lt;0.4,"Medium (20-39%)","High (40%+)")))</f>
        <v>Medium (20-39%)</v>
      </c>
      <c r="R1367" s="0" t="str">
        <f aca="false">INDEX('Lookup Tables'!$B$2:$B$5,MATCH(F1367,'Lookup Tables'!$A$2:$A$5,0))</f>
        <v>Manager D</v>
      </c>
    </row>
    <row r="1368" customFormat="false" ht="15" hidden="false" customHeight="false" outlineLevel="0" collapsed="false">
      <c r="A1368" s="0" t="s">
        <v>1723</v>
      </c>
      <c r="B1368" s="13" t="n">
        <v>43414</v>
      </c>
      <c r="C1368" s="13" t="n">
        <v>43415</v>
      </c>
      <c r="D1368" s="14" t="s">
        <v>137</v>
      </c>
      <c r="E1368" s="14" t="s">
        <v>62</v>
      </c>
      <c r="F1368" s="14" t="s">
        <v>63</v>
      </c>
      <c r="G1368" s="14" t="s">
        <v>189</v>
      </c>
      <c r="H1368" s="14" t="s">
        <v>80</v>
      </c>
      <c r="I1368" s="14" t="s">
        <v>81</v>
      </c>
      <c r="J1368" s="14" t="s">
        <v>420</v>
      </c>
      <c r="K1368" s="15" t="n">
        <v>201.584</v>
      </c>
      <c r="L1368" s="0" t="n">
        <v>2</v>
      </c>
      <c r="M1368" s="16" t="n">
        <v>0.2</v>
      </c>
      <c r="N1368" s="17" t="n">
        <v>15.1188</v>
      </c>
      <c r="O1368" s="0" t="str">
        <f aca="false">TEXT(B1368,"YYYY-MM")</f>
        <v>2018-11</v>
      </c>
      <c r="P1368" s="18" t="n">
        <f aca="false">IFERROR(N1368/K1368,0)</f>
        <v>0.075</v>
      </c>
      <c r="Q1368" s="0" t="str">
        <f aca="false">IF(M1368=0,"No Discount",IF(M1368&lt;0.2,"Low (1-19%)",IF(M1368&lt;0.4,"Medium (20-39%)","High (40%+)")))</f>
        <v>Medium (20-39%)</v>
      </c>
      <c r="R1368" s="0" t="str">
        <f aca="false">INDEX('Lookup Tables'!$B$2:$B$5,MATCH(F1368,'Lookup Tables'!$A$2:$A$5,0))</f>
        <v>Manager D</v>
      </c>
    </row>
    <row r="1369" customFormat="false" ht="15" hidden="false" customHeight="false" outlineLevel="0" collapsed="false">
      <c r="A1369" s="0" t="s">
        <v>1723</v>
      </c>
      <c r="B1369" s="13" t="n">
        <v>43414</v>
      </c>
      <c r="C1369" s="13" t="n">
        <v>43415</v>
      </c>
      <c r="D1369" s="14" t="s">
        <v>137</v>
      </c>
      <c r="E1369" s="14" t="s">
        <v>62</v>
      </c>
      <c r="F1369" s="14" t="s">
        <v>63</v>
      </c>
      <c r="G1369" s="14" t="s">
        <v>189</v>
      </c>
      <c r="H1369" s="14" t="s">
        <v>56</v>
      </c>
      <c r="I1369" s="14" t="s">
        <v>59</v>
      </c>
      <c r="J1369" s="14" t="s">
        <v>561</v>
      </c>
      <c r="K1369" s="15" t="n">
        <v>899.136</v>
      </c>
      <c r="L1369" s="0" t="n">
        <v>4</v>
      </c>
      <c r="M1369" s="16" t="n">
        <v>0.2</v>
      </c>
      <c r="N1369" s="17" t="n">
        <v>-146.1096</v>
      </c>
      <c r="O1369" s="0" t="str">
        <f aca="false">TEXT(B1369,"YYYY-MM")</f>
        <v>2018-11</v>
      </c>
      <c r="P1369" s="18" t="n">
        <f aca="false">IFERROR(N1369/K1369,0)</f>
        <v>-0.1625</v>
      </c>
      <c r="Q1369" s="0" t="str">
        <f aca="false">IF(M1369=0,"No Discount",IF(M1369&lt;0.2,"Low (1-19%)",IF(M1369&lt;0.4,"Medium (20-39%)","High (40%+)")))</f>
        <v>Medium (20-39%)</v>
      </c>
      <c r="R1369" s="0" t="str">
        <f aca="false">INDEX('Lookup Tables'!$B$2:$B$5,MATCH(F1369,'Lookup Tables'!$A$2:$A$5,0))</f>
        <v>Manager D</v>
      </c>
    </row>
    <row r="1370" customFormat="false" ht="15" hidden="false" customHeight="false" outlineLevel="0" collapsed="false">
      <c r="A1370" s="0" t="s">
        <v>1726</v>
      </c>
      <c r="B1370" s="13" t="n">
        <v>43289</v>
      </c>
      <c r="C1370" s="13" t="n">
        <v>43292</v>
      </c>
      <c r="D1370" s="14" t="s">
        <v>137</v>
      </c>
      <c r="E1370" s="14" t="s">
        <v>97</v>
      </c>
      <c r="F1370" s="14" t="s">
        <v>63</v>
      </c>
      <c r="G1370" s="14" t="s">
        <v>64</v>
      </c>
      <c r="H1370" s="14" t="s">
        <v>56</v>
      </c>
      <c r="I1370" s="14" t="s">
        <v>76</v>
      </c>
      <c r="J1370" s="14" t="s">
        <v>542</v>
      </c>
      <c r="K1370" s="15" t="n">
        <v>145.9</v>
      </c>
      <c r="L1370" s="0" t="n">
        <v>5</v>
      </c>
      <c r="M1370" s="16" t="n">
        <v>0</v>
      </c>
      <c r="N1370" s="17" t="n">
        <v>62.737</v>
      </c>
      <c r="O1370" s="0" t="str">
        <f aca="false">TEXT(B1370,"YYYY-MM")</f>
        <v>2018-07</v>
      </c>
      <c r="P1370" s="18" t="n">
        <f aca="false">IFERROR(N1370/K1370,0)</f>
        <v>0.43</v>
      </c>
      <c r="Q1370" s="0" t="str">
        <f aca="false">IF(M1370=0,"No Discount",IF(M1370&lt;0.2,"Low (1-19%)",IF(M1370&lt;0.4,"Medium (20-39%)","High (40%+)")))</f>
        <v>No Discount</v>
      </c>
      <c r="R1370" s="0" t="str">
        <f aca="false">INDEX('Lookup Tables'!$B$2:$B$5,MATCH(F1370,'Lookup Tables'!$A$2:$A$5,0))</f>
        <v>Manager D</v>
      </c>
    </row>
    <row r="1371" customFormat="false" ht="15" hidden="false" customHeight="false" outlineLevel="0" collapsed="false">
      <c r="A1371" s="0" t="s">
        <v>1727</v>
      </c>
      <c r="B1371" s="13" t="n">
        <v>42728</v>
      </c>
      <c r="C1371" s="13" t="n">
        <v>42732</v>
      </c>
      <c r="D1371" s="14" t="s">
        <v>69</v>
      </c>
      <c r="E1371" s="14" t="s">
        <v>53</v>
      </c>
      <c r="F1371" s="14" t="s">
        <v>63</v>
      </c>
      <c r="G1371" s="14" t="s">
        <v>252</v>
      </c>
      <c r="H1371" s="14" t="s">
        <v>56</v>
      </c>
      <c r="I1371" s="14" t="s">
        <v>57</v>
      </c>
      <c r="J1371" s="14" t="s">
        <v>382</v>
      </c>
      <c r="K1371" s="15" t="n">
        <v>590.058</v>
      </c>
      <c r="L1371" s="0" t="n">
        <v>7</v>
      </c>
      <c r="M1371" s="16" t="n">
        <v>0.7</v>
      </c>
      <c r="N1371" s="17" t="n">
        <v>-786.744</v>
      </c>
      <c r="O1371" s="0" t="str">
        <f aca="false">TEXT(B1371,"YYYY-MM")</f>
        <v>2016-12</v>
      </c>
      <c r="P1371" s="18" t="n">
        <f aca="false">IFERROR(N1371/K1371,0)</f>
        <v>-1.33333333333333</v>
      </c>
      <c r="Q1371" s="0" t="str">
        <f aca="false">IF(M1371=0,"No Discount",IF(M1371&lt;0.2,"Low (1-19%)",IF(M1371&lt;0.4,"Medium (20-39%)","High (40%+)")))</f>
        <v>High (40%+)</v>
      </c>
      <c r="R1371" s="0" t="str">
        <f aca="false">INDEX('Lookup Tables'!$B$2:$B$5,MATCH(F1371,'Lookup Tables'!$A$2:$A$5,0))</f>
        <v>Manager D</v>
      </c>
    </row>
    <row r="1372" customFormat="false" ht="15" hidden="false" customHeight="false" outlineLevel="0" collapsed="false">
      <c r="A1372" s="0" t="s">
        <v>1727</v>
      </c>
      <c r="B1372" s="13" t="n">
        <v>42728</v>
      </c>
      <c r="C1372" s="13" t="n">
        <v>42732</v>
      </c>
      <c r="D1372" s="14" t="s">
        <v>69</v>
      </c>
      <c r="E1372" s="14" t="s">
        <v>53</v>
      </c>
      <c r="F1372" s="14" t="s">
        <v>63</v>
      </c>
      <c r="G1372" s="14" t="s">
        <v>252</v>
      </c>
      <c r="H1372" s="14" t="s">
        <v>65</v>
      </c>
      <c r="I1372" s="14" t="s">
        <v>78</v>
      </c>
      <c r="J1372" s="14" t="s">
        <v>1110</v>
      </c>
      <c r="K1372" s="15" t="n">
        <v>14.04</v>
      </c>
      <c r="L1372" s="0" t="n">
        <v>3</v>
      </c>
      <c r="M1372" s="16" t="n">
        <v>0.2</v>
      </c>
      <c r="N1372" s="17" t="n">
        <v>1.5795</v>
      </c>
      <c r="O1372" s="0" t="str">
        <f aca="false">TEXT(B1372,"YYYY-MM")</f>
        <v>2016-12</v>
      </c>
      <c r="P1372" s="18" t="n">
        <f aca="false">IFERROR(N1372/K1372,0)</f>
        <v>0.1125</v>
      </c>
      <c r="Q1372" s="0" t="str">
        <f aca="false">IF(M1372=0,"No Discount",IF(M1372&lt;0.2,"Low (1-19%)",IF(M1372&lt;0.4,"Medium (20-39%)","High (40%+)")))</f>
        <v>Medium (20-39%)</v>
      </c>
      <c r="R1372" s="0" t="str">
        <f aca="false">INDEX('Lookup Tables'!$B$2:$B$5,MATCH(F1372,'Lookup Tables'!$A$2:$A$5,0))</f>
        <v>Manager D</v>
      </c>
    </row>
    <row r="1373" customFormat="false" ht="15" hidden="false" customHeight="false" outlineLevel="0" collapsed="false">
      <c r="A1373" s="0" t="s">
        <v>1728</v>
      </c>
      <c r="B1373" s="13" t="n">
        <v>43166</v>
      </c>
      <c r="C1373" s="13" t="n">
        <v>43171</v>
      </c>
      <c r="D1373" s="14" t="s">
        <v>69</v>
      </c>
      <c r="E1373" s="14" t="s">
        <v>97</v>
      </c>
      <c r="F1373" s="14" t="s">
        <v>117</v>
      </c>
      <c r="G1373" s="14" t="s">
        <v>1243</v>
      </c>
      <c r="H1373" s="14" t="s">
        <v>80</v>
      </c>
      <c r="I1373" s="14" t="s">
        <v>123</v>
      </c>
      <c r="J1373" s="14" t="s">
        <v>1729</v>
      </c>
      <c r="K1373" s="15" t="n">
        <v>49.08</v>
      </c>
      <c r="L1373" s="0" t="n">
        <v>3</v>
      </c>
      <c r="M1373" s="16" t="n">
        <v>0</v>
      </c>
      <c r="N1373" s="17" t="n">
        <v>4.908</v>
      </c>
      <c r="O1373" s="0" t="str">
        <f aca="false">TEXT(B1373,"YYYY-MM")</f>
        <v>2018-03</v>
      </c>
      <c r="P1373" s="18" t="n">
        <f aca="false">IFERROR(N1373/K1373,0)</f>
        <v>0.1</v>
      </c>
      <c r="Q1373" s="0" t="str">
        <f aca="false">IF(M1373=0,"No Discount",IF(M1373&lt;0.2,"Low (1-19%)",IF(M1373&lt;0.4,"Medium (20-39%)","High (40%+)")))</f>
        <v>No Discount</v>
      </c>
      <c r="R1373" s="0" t="str">
        <f aca="false">INDEX('Lookup Tables'!$B$2:$B$5,MATCH(F1373,'Lookup Tables'!$A$2:$A$5,0))</f>
        <v>Manager B</v>
      </c>
    </row>
    <row r="1374" customFormat="false" ht="15" hidden="false" customHeight="false" outlineLevel="0" collapsed="false">
      <c r="A1374" s="0" t="s">
        <v>1730</v>
      </c>
      <c r="B1374" s="13" t="n">
        <v>42095</v>
      </c>
      <c r="C1374" s="13" t="n">
        <v>42100</v>
      </c>
      <c r="D1374" s="14" t="s">
        <v>52</v>
      </c>
      <c r="E1374" s="14" t="s">
        <v>53</v>
      </c>
      <c r="F1374" s="14" t="s">
        <v>63</v>
      </c>
      <c r="G1374" s="14" t="s">
        <v>64</v>
      </c>
      <c r="H1374" s="14" t="s">
        <v>65</v>
      </c>
      <c r="I1374" s="14" t="s">
        <v>66</v>
      </c>
      <c r="J1374" s="14" t="s">
        <v>1022</v>
      </c>
      <c r="K1374" s="15" t="n">
        <v>29.6</v>
      </c>
      <c r="L1374" s="0" t="n">
        <v>2</v>
      </c>
      <c r="M1374" s="16" t="n">
        <v>0</v>
      </c>
      <c r="N1374" s="17" t="n">
        <v>14.8</v>
      </c>
      <c r="O1374" s="0" t="str">
        <f aca="false">TEXT(B1374,"YYYY-MM")</f>
        <v>2015-04</v>
      </c>
      <c r="P1374" s="18" t="n">
        <f aca="false">IFERROR(N1374/K1374,0)</f>
        <v>0.5</v>
      </c>
      <c r="Q1374" s="0" t="str">
        <f aca="false">IF(M1374=0,"No Discount",IF(M1374&lt;0.2,"Low (1-19%)",IF(M1374&lt;0.4,"Medium (20-39%)","High (40%+)")))</f>
        <v>No Discount</v>
      </c>
      <c r="R1374" s="0" t="str">
        <f aca="false">INDEX('Lookup Tables'!$B$2:$B$5,MATCH(F1374,'Lookup Tables'!$A$2:$A$5,0))</f>
        <v>Manager D</v>
      </c>
    </row>
    <row r="1375" customFormat="false" ht="15" hidden="false" customHeight="false" outlineLevel="0" collapsed="false">
      <c r="A1375" s="0" t="s">
        <v>1730</v>
      </c>
      <c r="B1375" s="13" t="n">
        <v>42095</v>
      </c>
      <c r="C1375" s="13" t="n">
        <v>42100</v>
      </c>
      <c r="D1375" s="14" t="s">
        <v>52</v>
      </c>
      <c r="E1375" s="14" t="s">
        <v>53</v>
      </c>
      <c r="F1375" s="14" t="s">
        <v>63</v>
      </c>
      <c r="G1375" s="14" t="s">
        <v>64</v>
      </c>
      <c r="H1375" s="14" t="s">
        <v>65</v>
      </c>
      <c r="I1375" s="14" t="s">
        <v>83</v>
      </c>
      <c r="J1375" s="14" t="s">
        <v>1731</v>
      </c>
      <c r="K1375" s="15" t="n">
        <v>17.088</v>
      </c>
      <c r="L1375" s="0" t="n">
        <v>4</v>
      </c>
      <c r="M1375" s="16" t="n">
        <v>0.2</v>
      </c>
      <c r="N1375" s="17" t="n">
        <v>5.5536</v>
      </c>
      <c r="O1375" s="0" t="str">
        <f aca="false">TEXT(B1375,"YYYY-MM")</f>
        <v>2015-04</v>
      </c>
      <c r="P1375" s="18" t="n">
        <f aca="false">IFERROR(N1375/K1375,0)</f>
        <v>0.325</v>
      </c>
      <c r="Q1375" s="0" t="str">
        <f aca="false">IF(M1375=0,"No Discount",IF(M1375&lt;0.2,"Low (1-19%)",IF(M1375&lt;0.4,"Medium (20-39%)","High (40%+)")))</f>
        <v>Medium (20-39%)</v>
      </c>
      <c r="R1375" s="0" t="str">
        <f aca="false">INDEX('Lookup Tables'!$B$2:$B$5,MATCH(F1375,'Lookup Tables'!$A$2:$A$5,0))</f>
        <v>Manager D</v>
      </c>
    </row>
    <row r="1376" customFormat="false" ht="15" hidden="false" customHeight="false" outlineLevel="0" collapsed="false">
      <c r="A1376" s="0" t="s">
        <v>1732</v>
      </c>
      <c r="B1376" s="13" t="n">
        <v>42627</v>
      </c>
      <c r="C1376" s="13" t="n">
        <v>42632</v>
      </c>
      <c r="D1376" s="14" t="s">
        <v>69</v>
      </c>
      <c r="E1376" s="14" t="s">
        <v>53</v>
      </c>
      <c r="F1376" s="14" t="s">
        <v>63</v>
      </c>
      <c r="G1376" s="14" t="s">
        <v>106</v>
      </c>
      <c r="H1376" s="14" t="s">
        <v>56</v>
      </c>
      <c r="I1376" s="14" t="s">
        <v>71</v>
      </c>
      <c r="J1376" s="14" t="s">
        <v>1733</v>
      </c>
      <c r="K1376" s="15" t="n">
        <v>912.75</v>
      </c>
      <c r="L1376" s="0" t="n">
        <v>5</v>
      </c>
      <c r="M1376" s="16" t="n">
        <v>0</v>
      </c>
      <c r="N1376" s="17" t="n">
        <v>118.6575</v>
      </c>
      <c r="O1376" s="0" t="str">
        <f aca="false">TEXT(B1376,"YYYY-MM")</f>
        <v>2016-09</v>
      </c>
      <c r="P1376" s="18" t="n">
        <f aca="false">IFERROR(N1376/K1376,0)</f>
        <v>0.13</v>
      </c>
      <c r="Q1376" s="0" t="str">
        <f aca="false">IF(M1376=0,"No Discount",IF(M1376&lt;0.2,"Low (1-19%)",IF(M1376&lt;0.4,"Medium (20-39%)","High (40%+)")))</f>
        <v>No Discount</v>
      </c>
      <c r="R1376" s="0" t="str">
        <f aca="false">INDEX('Lookup Tables'!$B$2:$B$5,MATCH(F1376,'Lookup Tables'!$A$2:$A$5,0))</f>
        <v>Manager D</v>
      </c>
    </row>
    <row r="1377" customFormat="false" ht="15" hidden="false" customHeight="false" outlineLevel="0" collapsed="false">
      <c r="A1377" s="0" t="s">
        <v>1734</v>
      </c>
      <c r="B1377" s="13" t="n">
        <v>42220</v>
      </c>
      <c r="C1377" s="13" t="n">
        <v>42225</v>
      </c>
      <c r="D1377" s="14" t="s">
        <v>52</v>
      </c>
      <c r="E1377" s="14" t="s">
        <v>53</v>
      </c>
      <c r="F1377" s="14" t="s">
        <v>63</v>
      </c>
      <c r="G1377" s="14" t="s">
        <v>106</v>
      </c>
      <c r="H1377" s="14" t="s">
        <v>65</v>
      </c>
      <c r="I1377" s="14" t="s">
        <v>85</v>
      </c>
      <c r="J1377" s="14" t="s">
        <v>1735</v>
      </c>
      <c r="K1377" s="15" t="n">
        <v>1089.75</v>
      </c>
      <c r="L1377" s="0" t="n">
        <v>3</v>
      </c>
      <c r="M1377" s="16" t="n">
        <v>0</v>
      </c>
      <c r="N1377" s="17" t="n">
        <v>305.13</v>
      </c>
      <c r="O1377" s="0" t="str">
        <f aca="false">TEXT(B1377,"YYYY-MM")</f>
        <v>2015-08</v>
      </c>
      <c r="P1377" s="18" t="n">
        <f aca="false">IFERROR(N1377/K1377,0)</f>
        <v>0.28</v>
      </c>
      <c r="Q1377" s="0" t="str">
        <f aca="false">IF(M1377=0,"No Discount",IF(M1377&lt;0.2,"Low (1-19%)",IF(M1377&lt;0.4,"Medium (20-39%)","High (40%+)")))</f>
        <v>No Discount</v>
      </c>
      <c r="R1377" s="0" t="str">
        <f aca="false">INDEX('Lookup Tables'!$B$2:$B$5,MATCH(F1377,'Lookup Tables'!$A$2:$A$5,0))</f>
        <v>Manager D</v>
      </c>
    </row>
    <row r="1378" customFormat="false" ht="15" hidden="false" customHeight="false" outlineLevel="0" collapsed="false">
      <c r="A1378" s="0" t="s">
        <v>1734</v>
      </c>
      <c r="B1378" s="13" t="n">
        <v>42220</v>
      </c>
      <c r="C1378" s="13" t="n">
        <v>42225</v>
      </c>
      <c r="D1378" s="14" t="s">
        <v>52</v>
      </c>
      <c r="E1378" s="14" t="s">
        <v>53</v>
      </c>
      <c r="F1378" s="14" t="s">
        <v>63</v>
      </c>
      <c r="G1378" s="14" t="s">
        <v>106</v>
      </c>
      <c r="H1378" s="14" t="s">
        <v>65</v>
      </c>
      <c r="I1378" s="14" t="s">
        <v>91</v>
      </c>
      <c r="J1378" s="14" t="s">
        <v>1736</v>
      </c>
      <c r="K1378" s="15" t="n">
        <v>447.84</v>
      </c>
      <c r="L1378" s="0" t="n">
        <v>8</v>
      </c>
      <c r="M1378" s="16" t="n">
        <v>0</v>
      </c>
      <c r="N1378" s="17" t="n">
        <v>219.4416</v>
      </c>
      <c r="O1378" s="0" t="str">
        <f aca="false">TEXT(B1378,"YYYY-MM")</f>
        <v>2015-08</v>
      </c>
      <c r="P1378" s="18" t="n">
        <f aca="false">IFERROR(N1378/K1378,0)</f>
        <v>0.49</v>
      </c>
      <c r="Q1378" s="0" t="str">
        <f aca="false">IF(M1378=0,"No Discount",IF(M1378&lt;0.2,"Low (1-19%)",IF(M1378&lt;0.4,"Medium (20-39%)","High (40%+)")))</f>
        <v>No Discount</v>
      </c>
      <c r="R1378" s="0" t="str">
        <f aca="false">INDEX('Lookup Tables'!$B$2:$B$5,MATCH(F1378,'Lookup Tables'!$A$2:$A$5,0))</f>
        <v>Manager D</v>
      </c>
    </row>
    <row r="1379" customFormat="false" ht="15" hidden="false" customHeight="false" outlineLevel="0" collapsed="false">
      <c r="A1379" s="0" t="s">
        <v>1734</v>
      </c>
      <c r="B1379" s="13" t="n">
        <v>42220</v>
      </c>
      <c r="C1379" s="13" t="n">
        <v>42225</v>
      </c>
      <c r="D1379" s="14" t="s">
        <v>52</v>
      </c>
      <c r="E1379" s="14" t="s">
        <v>53</v>
      </c>
      <c r="F1379" s="14" t="s">
        <v>63</v>
      </c>
      <c r="G1379" s="14" t="s">
        <v>106</v>
      </c>
      <c r="H1379" s="14" t="s">
        <v>65</v>
      </c>
      <c r="I1379" s="14" t="s">
        <v>78</v>
      </c>
      <c r="J1379" s="14" t="s">
        <v>1737</v>
      </c>
      <c r="K1379" s="15" t="n">
        <v>16.4</v>
      </c>
      <c r="L1379" s="0" t="n">
        <v>5</v>
      </c>
      <c r="M1379" s="16" t="n">
        <v>0</v>
      </c>
      <c r="N1379" s="17" t="n">
        <v>4.264</v>
      </c>
      <c r="O1379" s="0" t="str">
        <f aca="false">TEXT(B1379,"YYYY-MM")</f>
        <v>2015-08</v>
      </c>
      <c r="P1379" s="18" t="n">
        <f aca="false">IFERROR(N1379/K1379,0)</f>
        <v>0.26</v>
      </c>
      <c r="Q1379" s="0" t="str">
        <f aca="false">IF(M1379=0,"No Discount",IF(M1379&lt;0.2,"Low (1-19%)",IF(M1379&lt;0.4,"Medium (20-39%)","High (40%+)")))</f>
        <v>No Discount</v>
      </c>
      <c r="R1379" s="0" t="str">
        <f aca="false">INDEX('Lookup Tables'!$B$2:$B$5,MATCH(F1379,'Lookup Tables'!$A$2:$A$5,0))</f>
        <v>Manager D</v>
      </c>
    </row>
    <row r="1380" customFormat="false" ht="15" hidden="false" customHeight="false" outlineLevel="0" collapsed="false">
      <c r="A1380" s="0" t="s">
        <v>1734</v>
      </c>
      <c r="B1380" s="13" t="n">
        <v>42220</v>
      </c>
      <c r="C1380" s="13" t="n">
        <v>42225</v>
      </c>
      <c r="D1380" s="14" t="s">
        <v>52</v>
      </c>
      <c r="E1380" s="14" t="s">
        <v>53</v>
      </c>
      <c r="F1380" s="14" t="s">
        <v>63</v>
      </c>
      <c r="G1380" s="14" t="s">
        <v>106</v>
      </c>
      <c r="H1380" s="14" t="s">
        <v>80</v>
      </c>
      <c r="I1380" s="14" t="s">
        <v>81</v>
      </c>
      <c r="J1380" s="14" t="s">
        <v>1738</v>
      </c>
      <c r="K1380" s="15" t="n">
        <v>399.96</v>
      </c>
      <c r="L1380" s="0" t="n">
        <v>5</v>
      </c>
      <c r="M1380" s="16" t="n">
        <v>0.2</v>
      </c>
      <c r="N1380" s="17" t="n">
        <v>34.9965</v>
      </c>
      <c r="O1380" s="0" t="str">
        <f aca="false">TEXT(B1380,"YYYY-MM")</f>
        <v>2015-08</v>
      </c>
      <c r="P1380" s="18" t="n">
        <f aca="false">IFERROR(N1380/K1380,0)</f>
        <v>0.0875</v>
      </c>
      <c r="Q1380" s="0" t="str">
        <f aca="false">IF(M1380=0,"No Discount",IF(M1380&lt;0.2,"Low (1-19%)",IF(M1380&lt;0.4,"Medium (20-39%)","High (40%+)")))</f>
        <v>Medium (20-39%)</v>
      </c>
      <c r="R1380" s="0" t="str">
        <f aca="false">INDEX('Lookup Tables'!$B$2:$B$5,MATCH(F1380,'Lookup Tables'!$A$2:$A$5,0))</f>
        <v>Manager D</v>
      </c>
    </row>
    <row r="1381" customFormat="false" ht="15" hidden="false" customHeight="false" outlineLevel="0" collapsed="false">
      <c r="A1381" s="0" t="s">
        <v>1734</v>
      </c>
      <c r="B1381" s="13" t="n">
        <v>42220</v>
      </c>
      <c r="C1381" s="13" t="n">
        <v>42225</v>
      </c>
      <c r="D1381" s="14" t="s">
        <v>52</v>
      </c>
      <c r="E1381" s="14" t="s">
        <v>53</v>
      </c>
      <c r="F1381" s="14" t="s">
        <v>63</v>
      </c>
      <c r="G1381" s="14" t="s">
        <v>106</v>
      </c>
      <c r="H1381" s="14" t="s">
        <v>65</v>
      </c>
      <c r="I1381" s="14" t="s">
        <v>73</v>
      </c>
      <c r="J1381" s="14" t="s">
        <v>1739</v>
      </c>
      <c r="K1381" s="15" t="n">
        <v>158.9</v>
      </c>
      <c r="L1381" s="0" t="n">
        <v>5</v>
      </c>
      <c r="M1381" s="16" t="n">
        <v>0</v>
      </c>
      <c r="N1381" s="17" t="n">
        <v>7.945</v>
      </c>
      <c r="O1381" s="0" t="str">
        <f aca="false">TEXT(B1381,"YYYY-MM")</f>
        <v>2015-08</v>
      </c>
      <c r="P1381" s="18" t="n">
        <f aca="false">IFERROR(N1381/K1381,0)</f>
        <v>0.05</v>
      </c>
      <c r="Q1381" s="0" t="str">
        <f aca="false">IF(M1381=0,"No Discount",IF(M1381&lt;0.2,"Low (1-19%)",IF(M1381&lt;0.4,"Medium (20-39%)","High (40%+)")))</f>
        <v>No Discount</v>
      </c>
      <c r="R1381" s="0" t="str">
        <f aca="false">INDEX('Lookup Tables'!$B$2:$B$5,MATCH(F1381,'Lookup Tables'!$A$2:$A$5,0))</f>
        <v>Manager D</v>
      </c>
    </row>
    <row r="1382" customFormat="false" ht="15" hidden="false" customHeight="false" outlineLevel="0" collapsed="false">
      <c r="A1382" s="0" t="s">
        <v>1734</v>
      </c>
      <c r="B1382" s="13" t="n">
        <v>42220</v>
      </c>
      <c r="C1382" s="13" t="n">
        <v>42225</v>
      </c>
      <c r="D1382" s="14" t="s">
        <v>52</v>
      </c>
      <c r="E1382" s="14" t="s">
        <v>53</v>
      </c>
      <c r="F1382" s="14" t="s">
        <v>63</v>
      </c>
      <c r="G1382" s="14" t="s">
        <v>106</v>
      </c>
      <c r="H1382" s="14" t="s">
        <v>65</v>
      </c>
      <c r="I1382" s="14" t="s">
        <v>83</v>
      </c>
      <c r="J1382" s="14" t="s">
        <v>235</v>
      </c>
      <c r="K1382" s="15" t="n">
        <v>13.184</v>
      </c>
      <c r="L1382" s="0" t="n">
        <v>1</v>
      </c>
      <c r="M1382" s="16" t="n">
        <v>0.2</v>
      </c>
      <c r="N1382" s="17" t="n">
        <v>4.7792</v>
      </c>
      <c r="O1382" s="0" t="str">
        <f aca="false">TEXT(B1382,"YYYY-MM")</f>
        <v>2015-08</v>
      </c>
      <c r="P1382" s="18" t="n">
        <f aca="false">IFERROR(N1382/K1382,0)</f>
        <v>0.3625</v>
      </c>
      <c r="Q1382" s="0" t="str">
        <f aca="false">IF(M1382=0,"No Discount",IF(M1382&lt;0.2,"Low (1-19%)",IF(M1382&lt;0.4,"Medium (20-39%)","High (40%+)")))</f>
        <v>Medium (20-39%)</v>
      </c>
      <c r="R1382" s="0" t="str">
        <f aca="false">INDEX('Lookup Tables'!$B$2:$B$5,MATCH(F1382,'Lookup Tables'!$A$2:$A$5,0))</f>
        <v>Manager D</v>
      </c>
    </row>
    <row r="1383" customFormat="false" ht="15" hidden="false" customHeight="false" outlineLevel="0" collapsed="false">
      <c r="A1383" s="0" t="s">
        <v>1740</v>
      </c>
      <c r="B1383" s="13" t="n">
        <v>42981</v>
      </c>
      <c r="C1383" s="13" t="n">
        <v>42987</v>
      </c>
      <c r="D1383" s="14" t="s">
        <v>69</v>
      </c>
      <c r="E1383" s="14" t="s">
        <v>97</v>
      </c>
      <c r="F1383" s="14" t="s">
        <v>98</v>
      </c>
      <c r="G1383" s="14" t="s">
        <v>146</v>
      </c>
      <c r="H1383" s="14" t="s">
        <v>56</v>
      </c>
      <c r="I1383" s="14" t="s">
        <v>76</v>
      </c>
      <c r="J1383" s="14" t="s">
        <v>1028</v>
      </c>
      <c r="K1383" s="15" t="n">
        <v>83.952</v>
      </c>
      <c r="L1383" s="0" t="n">
        <v>3</v>
      </c>
      <c r="M1383" s="16" t="n">
        <v>0.6</v>
      </c>
      <c r="N1383" s="17" t="n">
        <v>-90.2484</v>
      </c>
      <c r="O1383" s="0" t="str">
        <f aca="false">TEXT(B1383,"YYYY-MM")</f>
        <v>2017-09</v>
      </c>
      <c r="P1383" s="18" t="n">
        <f aca="false">IFERROR(N1383/K1383,0)</f>
        <v>-1.075</v>
      </c>
      <c r="Q1383" s="0" t="str">
        <f aca="false">IF(M1383=0,"No Discount",IF(M1383&lt;0.2,"Low (1-19%)",IF(M1383&lt;0.4,"Medium (20-39%)","High (40%+)")))</f>
        <v>High (40%+)</v>
      </c>
      <c r="R1383" s="0" t="str">
        <f aca="false">INDEX('Lookup Tables'!$B$2:$B$5,MATCH(F1383,'Lookup Tables'!$A$2:$A$5,0))</f>
        <v>Manager A</v>
      </c>
    </row>
    <row r="1384" customFormat="false" ht="15" hidden="false" customHeight="false" outlineLevel="0" collapsed="false">
      <c r="A1384" s="0" t="s">
        <v>1741</v>
      </c>
      <c r="B1384" s="13" t="n">
        <v>42771</v>
      </c>
      <c r="C1384" s="13" t="n">
        <v>42771</v>
      </c>
      <c r="D1384" s="14" t="s">
        <v>606</v>
      </c>
      <c r="E1384" s="14" t="s">
        <v>97</v>
      </c>
      <c r="F1384" s="14" t="s">
        <v>54</v>
      </c>
      <c r="G1384" s="14" t="s">
        <v>597</v>
      </c>
      <c r="H1384" s="14" t="s">
        <v>65</v>
      </c>
      <c r="I1384" s="14" t="s">
        <v>73</v>
      </c>
      <c r="J1384" s="14" t="s">
        <v>1555</v>
      </c>
      <c r="K1384" s="15" t="n">
        <v>80.98</v>
      </c>
      <c r="L1384" s="0" t="n">
        <v>1</v>
      </c>
      <c r="M1384" s="16" t="n">
        <v>0</v>
      </c>
      <c r="N1384" s="17" t="n">
        <v>1.6196</v>
      </c>
      <c r="O1384" s="0" t="str">
        <f aca="false">TEXT(B1384,"YYYY-MM")</f>
        <v>2017-02</v>
      </c>
      <c r="P1384" s="18" t="n">
        <f aca="false">IFERROR(N1384/K1384,0)</f>
        <v>0.02</v>
      </c>
      <c r="Q1384" s="0" t="str">
        <f aca="false">IF(M1384=0,"No Discount",IF(M1384&lt;0.2,"Low (1-19%)",IF(M1384&lt;0.4,"Medium (20-39%)","High (40%+)")))</f>
        <v>No Discount</v>
      </c>
      <c r="R1384" s="0" t="str">
        <f aca="false">INDEX('Lookup Tables'!$B$2:$B$5,MATCH(F1384,'Lookup Tables'!$A$2:$A$5,0))</f>
        <v>Manager C</v>
      </c>
    </row>
    <row r="1385" customFormat="false" ht="15" hidden="false" customHeight="false" outlineLevel="0" collapsed="false">
      <c r="A1385" s="0" t="s">
        <v>1741</v>
      </c>
      <c r="B1385" s="13" t="n">
        <v>42771</v>
      </c>
      <c r="C1385" s="13" t="n">
        <v>42771</v>
      </c>
      <c r="D1385" s="14" t="s">
        <v>606</v>
      </c>
      <c r="E1385" s="14" t="s">
        <v>97</v>
      </c>
      <c r="F1385" s="14" t="s">
        <v>54</v>
      </c>
      <c r="G1385" s="14" t="s">
        <v>597</v>
      </c>
      <c r="H1385" s="14" t="s">
        <v>65</v>
      </c>
      <c r="I1385" s="14" t="s">
        <v>91</v>
      </c>
      <c r="J1385" s="14" t="s">
        <v>1742</v>
      </c>
      <c r="K1385" s="15" t="n">
        <v>348.84</v>
      </c>
      <c r="L1385" s="0" t="n">
        <v>9</v>
      </c>
      <c r="M1385" s="16" t="n">
        <v>0</v>
      </c>
      <c r="N1385" s="17" t="n">
        <v>170.9316</v>
      </c>
      <c r="O1385" s="0" t="str">
        <f aca="false">TEXT(B1385,"YYYY-MM")</f>
        <v>2017-02</v>
      </c>
      <c r="P1385" s="18" t="n">
        <f aca="false">IFERROR(N1385/K1385,0)</f>
        <v>0.49</v>
      </c>
      <c r="Q1385" s="0" t="str">
        <f aca="false">IF(M1385=0,"No Discount",IF(M1385&lt;0.2,"Low (1-19%)",IF(M1385&lt;0.4,"Medium (20-39%)","High (40%+)")))</f>
        <v>No Discount</v>
      </c>
      <c r="R1385" s="0" t="str">
        <f aca="false">INDEX('Lookup Tables'!$B$2:$B$5,MATCH(F1385,'Lookup Tables'!$A$2:$A$5,0))</f>
        <v>Manager C</v>
      </c>
    </row>
    <row r="1386" customFormat="false" ht="15" hidden="false" customHeight="false" outlineLevel="0" collapsed="false">
      <c r="A1386" s="0" t="s">
        <v>1741</v>
      </c>
      <c r="B1386" s="13" t="n">
        <v>42771</v>
      </c>
      <c r="C1386" s="13" t="n">
        <v>42771</v>
      </c>
      <c r="D1386" s="14" t="s">
        <v>606</v>
      </c>
      <c r="E1386" s="14" t="s">
        <v>97</v>
      </c>
      <c r="F1386" s="14" t="s">
        <v>54</v>
      </c>
      <c r="G1386" s="14" t="s">
        <v>597</v>
      </c>
      <c r="H1386" s="14" t="s">
        <v>65</v>
      </c>
      <c r="I1386" s="14" t="s">
        <v>171</v>
      </c>
      <c r="J1386" s="14" t="s">
        <v>1743</v>
      </c>
      <c r="K1386" s="15" t="n">
        <v>9.45</v>
      </c>
      <c r="L1386" s="0" t="n">
        <v>5</v>
      </c>
      <c r="M1386" s="16" t="n">
        <v>0</v>
      </c>
      <c r="N1386" s="17" t="n">
        <v>0.189</v>
      </c>
      <c r="O1386" s="0" t="str">
        <f aca="false">TEXT(B1386,"YYYY-MM")</f>
        <v>2017-02</v>
      </c>
      <c r="P1386" s="18" t="n">
        <f aca="false">IFERROR(N1386/K1386,0)</f>
        <v>0.02</v>
      </c>
      <c r="Q1386" s="0" t="str">
        <f aca="false">IF(M1386=0,"No Discount",IF(M1386&lt;0.2,"Low (1-19%)",IF(M1386&lt;0.4,"Medium (20-39%)","High (40%+)")))</f>
        <v>No Discount</v>
      </c>
      <c r="R1386" s="0" t="str">
        <f aca="false">INDEX('Lookup Tables'!$B$2:$B$5,MATCH(F1386,'Lookup Tables'!$A$2:$A$5,0))</f>
        <v>Manager C</v>
      </c>
    </row>
    <row r="1387" customFormat="false" ht="15" hidden="false" customHeight="false" outlineLevel="0" collapsed="false">
      <c r="A1387" s="0" t="s">
        <v>1741</v>
      </c>
      <c r="B1387" s="13" t="n">
        <v>42771</v>
      </c>
      <c r="C1387" s="13" t="n">
        <v>42771</v>
      </c>
      <c r="D1387" s="14" t="s">
        <v>606</v>
      </c>
      <c r="E1387" s="14" t="s">
        <v>97</v>
      </c>
      <c r="F1387" s="14" t="s">
        <v>54</v>
      </c>
      <c r="G1387" s="14" t="s">
        <v>597</v>
      </c>
      <c r="H1387" s="14" t="s">
        <v>56</v>
      </c>
      <c r="I1387" s="14" t="s">
        <v>76</v>
      </c>
      <c r="J1387" s="14" t="s">
        <v>1744</v>
      </c>
      <c r="K1387" s="15" t="n">
        <v>18.84</v>
      </c>
      <c r="L1387" s="0" t="n">
        <v>3</v>
      </c>
      <c r="M1387" s="16" t="n">
        <v>0</v>
      </c>
      <c r="N1387" s="17" t="n">
        <v>7.1592</v>
      </c>
      <c r="O1387" s="0" t="str">
        <f aca="false">TEXT(B1387,"YYYY-MM")</f>
        <v>2017-02</v>
      </c>
      <c r="P1387" s="18" t="n">
        <f aca="false">IFERROR(N1387/K1387,0)</f>
        <v>0.38</v>
      </c>
      <c r="Q1387" s="0" t="str">
        <f aca="false">IF(M1387=0,"No Discount",IF(M1387&lt;0.2,"Low (1-19%)",IF(M1387&lt;0.4,"Medium (20-39%)","High (40%+)")))</f>
        <v>No Discount</v>
      </c>
      <c r="R1387" s="0" t="str">
        <f aca="false">INDEX('Lookup Tables'!$B$2:$B$5,MATCH(F1387,'Lookup Tables'!$A$2:$A$5,0))</f>
        <v>Manager C</v>
      </c>
    </row>
    <row r="1388" customFormat="false" ht="15" hidden="false" customHeight="false" outlineLevel="0" collapsed="false">
      <c r="A1388" s="0" t="s">
        <v>1741</v>
      </c>
      <c r="B1388" s="13" t="n">
        <v>42771</v>
      </c>
      <c r="C1388" s="13" t="n">
        <v>42771</v>
      </c>
      <c r="D1388" s="14" t="s">
        <v>606</v>
      </c>
      <c r="E1388" s="14" t="s">
        <v>97</v>
      </c>
      <c r="F1388" s="14" t="s">
        <v>54</v>
      </c>
      <c r="G1388" s="14" t="s">
        <v>597</v>
      </c>
      <c r="H1388" s="14" t="s">
        <v>56</v>
      </c>
      <c r="I1388" s="14" t="s">
        <v>57</v>
      </c>
      <c r="J1388" s="14" t="s">
        <v>1014</v>
      </c>
      <c r="K1388" s="15" t="n">
        <v>239.98</v>
      </c>
      <c r="L1388" s="0" t="n">
        <v>2</v>
      </c>
      <c r="M1388" s="16" t="n">
        <v>0</v>
      </c>
      <c r="N1388" s="17" t="n">
        <v>52.7956</v>
      </c>
      <c r="O1388" s="0" t="str">
        <f aca="false">TEXT(B1388,"YYYY-MM")</f>
        <v>2017-02</v>
      </c>
      <c r="P1388" s="18" t="n">
        <f aca="false">IFERROR(N1388/K1388,0)</f>
        <v>0.22</v>
      </c>
      <c r="Q1388" s="0" t="str">
        <f aca="false">IF(M1388=0,"No Discount",IF(M1388&lt;0.2,"Low (1-19%)",IF(M1388&lt;0.4,"Medium (20-39%)","High (40%+)")))</f>
        <v>No Discount</v>
      </c>
      <c r="R1388" s="0" t="str">
        <f aca="false">INDEX('Lookup Tables'!$B$2:$B$5,MATCH(F1388,'Lookup Tables'!$A$2:$A$5,0))</f>
        <v>Manager C</v>
      </c>
    </row>
    <row r="1389" customFormat="false" ht="15" hidden="false" customHeight="false" outlineLevel="0" collapsed="false">
      <c r="A1389" s="0" t="s">
        <v>1741</v>
      </c>
      <c r="B1389" s="13" t="n">
        <v>42771</v>
      </c>
      <c r="C1389" s="13" t="n">
        <v>42771</v>
      </c>
      <c r="D1389" s="14" t="s">
        <v>606</v>
      </c>
      <c r="E1389" s="14" t="s">
        <v>97</v>
      </c>
      <c r="F1389" s="14" t="s">
        <v>54</v>
      </c>
      <c r="G1389" s="14" t="s">
        <v>597</v>
      </c>
      <c r="H1389" s="14" t="s">
        <v>65</v>
      </c>
      <c r="I1389" s="14" t="s">
        <v>129</v>
      </c>
      <c r="J1389" s="14" t="s">
        <v>1745</v>
      </c>
      <c r="K1389" s="15" t="n">
        <v>167.96</v>
      </c>
      <c r="L1389" s="0" t="n">
        <v>2</v>
      </c>
      <c r="M1389" s="16" t="n">
        <v>0</v>
      </c>
      <c r="N1389" s="17" t="n">
        <v>78.9412</v>
      </c>
      <c r="O1389" s="0" t="str">
        <f aca="false">TEXT(B1389,"YYYY-MM")</f>
        <v>2017-02</v>
      </c>
      <c r="P1389" s="18" t="n">
        <f aca="false">IFERROR(N1389/K1389,0)</f>
        <v>0.47</v>
      </c>
      <c r="Q1389" s="0" t="str">
        <f aca="false">IF(M1389=0,"No Discount",IF(M1389&lt;0.2,"Low (1-19%)",IF(M1389&lt;0.4,"Medium (20-39%)","High (40%+)")))</f>
        <v>No Discount</v>
      </c>
      <c r="R1389" s="0" t="str">
        <f aca="false">INDEX('Lookup Tables'!$B$2:$B$5,MATCH(F1389,'Lookup Tables'!$A$2:$A$5,0))</f>
        <v>Manager C</v>
      </c>
    </row>
    <row r="1390" customFormat="false" ht="15" hidden="false" customHeight="false" outlineLevel="0" collapsed="false">
      <c r="A1390" s="0" t="s">
        <v>1741</v>
      </c>
      <c r="B1390" s="13" t="n">
        <v>42771</v>
      </c>
      <c r="C1390" s="13" t="n">
        <v>42771</v>
      </c>
      <c r="D1390" s="14" t="s">
        <v>606</v>
      </c>
      <c r="E1390" s="14" t="s">
        <v>97</v>
      </c>
      <c r="F1390" s="14" t="s">
        <v>54</v>
      </c>
      <c r="G1390" s="14" t="s">
        <v>597</v>
      </c>
      <c r="H1390" s="14" t="s">
        <v>80</v>
      </c>
      <c r="I1390" s="14" t="s">
        <v>81</v>
      </c>
      <c r="J1390" s="14" t="s">
        <v>317</v>
      </c>
      <c r="K1390" s="15" t="n">
        <v>104.85</v>
      </c>
      <c r="L1390" s="0" t="n">
        <v>3</v>
      </c>
      <c r="M1390" s="16" t="n">
        <v>0</v>
      </c>
      <c r="N1390" s="17" t="n">
        <v>28.3095</v>
      </c>
      <c r="O1390" s="0" t="str">
        <f aca="false">TEXT(B1390,"YYYY-MM")</f>
        <v>2017-02</v>
      </c>
      <c r="P1390" s="18" t="n">
        <f aca="false">IFERROR(N1390/K1390,0)</f>
        <v>0.27</v>
      </c>
      <c r="Q1390" s="0" t="str">
        <f aca="false">IF(M1390=0,"No Discount",IF(M1390&lt;0.2,"Low (1-19%)",IF(M1390&lt;0.4,"Medium (20-39%)","High (40%+)")))</f>
        <v>No Discount</v>
      </c>
      <c r="R1390" s="0" t="str">
        <f aca="false">INDEX('Lookup Tables'!$B$2:$B$5,MATCH(F1390,'Lookup Tables'!$A$2:$A$5,0))</f>
        <v>Manager C</v>
      </c>
    </row>
    <row r="1391" customFormat="false" ht="15" hidden="false" customHeight="false" outlineLevel="0" collapsed="false">
      <c r="A1391" s="0" t="s">
        <v>1741</v>
      </c>
      <c r="B1391" s="13" t="n">
        <v>42771</v>
      </c>
      <c r="C1391" s="13" t="n">
        <v>42771</v>
      </c>
      <c r="D1391" s="14" t="s">
        <v>606</v>
      </c>
      <c r="E1391" s="14" t="s">
        <v>97</v>
      </c>
      <c r="F1391" s="14" t="s">
        <v>54</v>
      </c>
      <c r="G1391" s="14" t="s">
        <v>597</v>
      </c>
      <c r="H1391" s="14" t="s">
        <v>80</v>
      </c>
      <c r="I1391" s="14" t="s">
        <v>81</v>
      </c>
      <c r="J1391" s="14" t="s">
        <v>559</v>
      </c>
      <c r="K1391" s="15" t="n">
        <v>484.83</v>
      </c>
      <c r="L1391" s="0" t="n">
        <v>3</v>
      </c>
      <c r="M1391" s="16" t="n">
        <v>0</v>
      </c>
      <c r="N1391" s="17" t="n">
        <v>126.0558</v>
      </c>
      <c r="O1391" s="0" t="str">
        <f aca="false">TEXT(B1391,"YYYY-MM")</f>
        <v>2017-02</v>
      </c>
      <c r="P1391" s="18" t="n">
        <f aca="false">IFERROR(N1391/K1391,0)</f>
        <v>0.26</v>
      </c>
      <c r="Q1391" s="0" t="str">
        <f aca="false">IF(M1391=0,"No Discount",IF(M1391&lt;0.2,"Low (1-19%)",IF(M1391&lt;0.4,"Medium (20-39%)","High (40%+)")))</f>
        <v>No Discount</v>
      </c>
      <c r="R1391" s="0" t="str">
        <f aca="false">INDEX('Lookup Tables'!$B$2:$B$5,MATCH(F1391,'Lookup Tables'!$A$2:$A$5,0))</f>
        <v>Manager C</v>
      </c>
    </row>
    <row r="1392" customFormat="false" ht="15" hidden="false" customHeight="false" outlineLevel="0" collapsed="false">
      <c r="A1392" s="0" t="s">
        <v>1741</v>
      </c>
      <c r="B1392" s="13" t="n">
        <v>42771</v>
      </c>
      <c r="C1392" s="13" t="n">
        <v>42771</v>
      </c>
      <c r="D1392" s="14" t="s">
        <v>606</v>
      </c>
      <c r="E1392" s="14" t="s">
        <v>97</v>
      </c>
      <c r="F1392" s="14" t="s">
        <v>54</v>
      </c>
      <c r="G1392" s="14" t="s">
        <v>597</v>
      </c>
      <c r="H1392" s="14" t="s">
        <v>65</v>
      </c>
      <c r="I1392" s="14" t="s">
        <v>91</v>
      </c>
      <c r="J1392" s="14" t="s">
        <v>798</v>
      </c>
      <c r="K1392" s="15" t="n">
        <v>122.97</v>
      </c>
      <c r="L1392" s="0" t="n">
        <v>3</v>
      </c>
      <c r="M1392" s="16" t="n">
        <v>0</v>
      </c>
      <c r="N1392" s="17" t="n">
        <v>60.2553</v>
      </c>
      <c r="O1392" s="0" t="str">
        <f aca="false">TEXT(B1392,"YYYY-MM")</f>
        <v>2017-02</v>
      </c>
      <c r="P1392" s="18" t="n">
        <f aca="false">IFERROR(N1392/K1392,0)</f>
        <v>0.49</v>
      </c>
      <c r="Q1392" s="0" t="str">
        <f aca="false">IF(M1392=0,"No Discount",IF(M1392&lt;0.2,"Low (1-19%)",IF(M1392&lt;0.4,"Medium (20-39%)","High (40%+)")))</f>
        <v>No Discount</v>
      </c>
      <c r="R1392" s="0" t="str">
        <f aca="false">INDEX('Lookup Tables'!$B$2:$B$5,MATCH(F1392,'Lookup Tables'!$A$2:$A$5,0))</f>
        <v>Manager C</v>
      </c>
    </row>
    <row r="1393" customFormat="false" ht="15" hidden="false" customHeight="false" outlineLevel="0" collapsed="false">
      <c r="A1393" s="0" t="s">
        <v>1741</v>
      </c>
      <c r="B1393" s="13" t="n">
        <v>42771</v>
      </c>
      <c r="C1393" s="13" t="n">
        <v>42771</v>
      </c>
      <c r="D1393" s="14" t="s">
        <v>606</v>
      </c>
      <c r="E1393" s="14" t="s">
        <v>97</v>
      </c>
      <c r="F1393" s="14" t="s">
        <v>54</v>
      </c>
      <c r="G1393" s="14" t="s">
        <v>597</v>
      </c>
      <c r="H1393" s="14" t="s">
        <v>65</v>
      </c>
      <c r="I1393" s="14" t="s">
        <v>73</v>
      </c>
      <c r="J1393" s="14" t="s">
        <v>462</v>
      </c>
      <c r="K1393" s="15" t="n">
        <v>154.44</v>
      </c>
      <c r="L1393" s="0" t="n">
        <v>3</v>
      </c>
      <c r="M1393" s="16" t="n">
        <v>0</v>
      </c>
      <c r="N1393" s="17" t="n">
        <v>1.5444</v>
      </c>
      <c r="O1393" s="0" t="str">
        <f aca="false">TEXT(B1393,"YYYY-MM")</f>
        <v>2017-02</v>
      </c>
      <c r="P1393" s="18" t="n">
        <f aca="false">IFERROR(N1393/K1393,0)</f>
        <v>0.01</v>
      </c>
      <c r="Q1393" s="0" t="str">
        <f aca="false">IF(M1393=0,"No Discount",IF(M1393&lt;0.2,"Low (1-19%)",IF(M1393&lt;0.4,"Medium (20-39%)","High (40%+)")))</f>
        <v>No Discount</v>
      </c>
      <c r="R1393" s="0" t="str">
        <f aca="false">INDEX('Lookup Tables'!$B$2:$B$5,MATCH(F1393,'Lookup Tables'!$A$2:$A$5,0))</f>
        <v>Manager C</v>
      </c>
    </row>
    <row r="1394" customFormat="false" ht="15" hidden="false" customHeight="false" outlineLevel="0" collapsed="false">
      <c r="A1394" s="0" t="s">
        <v>1741</v>
      </c>
      <c r="B1394" s="13" t="n">
        <v>42771</v>
      </c>
      <c r="C1394" s="13" t="n">
        <v>42771</v>
      </c>
      <c r="D1394" s="14" t="s">
        <v>606</v>
      </c>
      <c r="E1394" s="14" t="s">
        <v>97</v>
      </c>
      <c r="F1394" s="14" t="s">
        <v>54</v>
      </c>
      <c r="G1394" s="14" t="s">
        <v>597</v>
      </c>
      <c r="H1394" s="14" t="s">
        <v>65</v>
      </c>
      <c r="I1394" s="14" t="s">
        <v>91</v>
      </c>
      <c r="J1394" s="14" t="s">
        <v>184</v>
      </c>
      <c r="K1394" s="15" t="n">
        <v>342.37</v>
      </c>
      <c r="L1394" s="0" t="n">
        <v>7</v>
      </c>
      <c r="M1394" s="16" t="n">
        <v>0</v>
      </c>
      <c r="N1394" s="17" t="n">
        <v>160.9139</v>
      </c>
      <c r="O1394" s="0" t="str">
        <f aca="false">TEXT(B1394,"YYYY-MM")</f>
        <v>2017-02</v>
      </c>
      <c r="P1394" s="18" t="n">
        <f aca="false">IFERROR(N1394/K1394,0)</f>
        <v>0.47</v>
      </c>
      <c r="Q1394" s="0" t="str">
        <f aca="false">IF(M1394=0,"No Discount",IF(M1394&lt;0.2,"Low (1-19%)",IF(M1394&lt;0.4,"Medium (20-39%)","High (40%+)")))</f>
        <v>No Discount</v>
      </c>
      <c r="R1394" s="0" t="str">
        <f aca="false">INDEX('Lookup Tables'!$B$2:$B$5,MATCH(F1394,'Lookup Tables'!$A$2:$A$5,0))</f>
        <v>Manager C</v>
      </c>
    </row>
    <row r="1395" customFormat="false" ht="15" hidden="false" customHeight="false" outlineLevel="0" collapsed="false">
      <c r="A1395" s="0" t="s">
        <v>1746</v>
      </c>
      <c r="B1395" s="13" t="n">
        <v>43284</v>
      </c>
      <c r="C1395" s="13" t="n">
        <v>43285</v>
      </c>
      <c r="D1395" s="14" t="s">
        <v>137</v>
      </c>
      <c r="E1395" s="14" t="s">
        <v>62</v>
      </c>
      <c r="F1395" s="14" t="s">
        <v>54</v>
      </c>
      <c r="G1395" s="14" t="s">
        <v>90</v>
      </c>
      <c r="H1395" s="14" t="s">
        <v>65</v>
      </c>
      <c r="I1395" s="14" t="s">
        <v>78</v>
      </c>
      <c r="J1395" s="14" t="s">
        <v>385</v>
      </c>
      <c r="K1395" s="15" t="n">
        <v>9.552</v>
      </c>
      <c r="L1395" s="0" t="n">
        <v>3</v>
      </c>
      <c r="M1395" s="16" t="n">
        <v>0.2</v>
      </c>
      <c r="N1395" s="17" t="n">
        <v>1.5522</v>
      </c>
      <c r="O1395" s="0" t="str">
        <f aca="false">TEXT(B1395,"YYYY-MM")</f>
        <v>2018-07</v>
      </c>
      <c r="P1395" s="18" t="n">
        <f aca="false">IFERROR(N1395/K1395,0)</f>
        <v>0.1625</v>
      </c>
      <c r="Q1395" s="0" t="str">
        <f aca="false">IF(M1395=0,"No Discount",IF(M1395&lt;0.2,"Low (1-19%)",IF(M1395&lt;0.4,"Medium (20-39%)","High (40%+)")))</f>
        <v>Medium (20-39%)</v>
      </c>
      <c r="R1395" s="0" t="str">
        <f aca="false">INDEX('Lookup Tables'!$B$2:$B$5,MATCH(F1395,'Lookup Tables'!$A$2:$A$5,0))</f>
        <v>Manager C</v>
      </c>
    </row>
    <row r="1396" customFormat="false" ht="15" hidden="false" customHeight="false" outlineLevel="0" collapsed="false">
      <c r="A1396" s="0" t="s">
        <v>1747</v>
      </c>
      <c r="B1396" s="13" t="n">
        <v>43382</v>
      </c>
      <c r="C1396" s="13" t="n">
        <v>43387</v>
      </c>
      <c r="D1396" s="14" t="s">
        <v>69</v>
      </c>
      <c r="E1396" s="14" t="s">
        <v>62</v>
      </c>
      <c r="F1396" s="14" t="s">
        <v>98</v>
      </c>
      <c r="G1396" s="14" t="s">
        <v>146</v>
      </c>
      <c r="H1396" s="14" t="s">
        <v>56</v>
      </c>
      <c r="I1396" s="14" t="s">
        <v>71</v>
      </c>
      <c r="J1396" s="14" t="s">
        <v>1748</v>
      </c>
      <c r="K1396" s="15" t="n">
        <v>652.45</v>
      </c>
      <c r="L1396" s="0" t="n">
        <v>5</v>
      </c>
      <c r="M1396" s="16" t="n">
        <v>0.5</v>
      </c>
      <c r="N1396" s="17" t="n">
        <v>-430.617</v>
      </c>
      <c r="O1396" s="0" t="str">
        <f aca="false">TEXT(B1396,"YYYY-MM")</f>
        <v>2018-10</v>
      </c>
      <c r="P1396" s="18" t="n">
        <f aca="false">IFERROR(N1396/K1396,0)</f>
        <v>-0.66</v>
      </c>
      <c r="Q1396" s="0" t="str">
        <f aca="false">IF(M1396=0,"No Discount",IF(M1396&lt;0.2,"Low (1-19%)",IF(M1396&lt;0.4,"Medium (20-39%)","High (40%+)")))</f>
        <v>High (40%+)</v>
      </c>
      <c r="R1396" s="0" t="str">
        <f aca="false">INDEX('Lookup Tables'!$B$2:$B$5,MATCH(F1396,'Lookup Tables'!$A$2:$A$5,0))</f>
        <v>Manager A</v>
      </c>
    </row>
    <row r="1397" customFormat="false" ht="15" hidden="false" customHeight="false" outlineLevel="0" collapsed="false">
      <c r="A1397" s="0" t="s">
        <v>1747</v>
      </c>
      <c r="B1397" s="13" t="n">
        <v>43382</v>
      </c>
      <c r="C1397" s="13" t="n">
        <v>43387</v>
      </c>
      <c r="D1397" s="14" t="s">
        <v>69</v>
      </c>
      <c r="E1397" s="14" t="s">
        <v>62</v>
      </c>
      <c r="F1397" s="14" t="s">
        <v>98</v>
      </c>
      <c r="G1397" s="14" t="s">
        <v>146</v>
      </c>
      <c r="H1397" s="14" t="s">
        <v>56</v>
      </c>
      <c r="I1397" s="14" t="s">
        <v>71</v>
      </c>
      <c r="J1397" s="14" t="s">
        <v>1749</v>
      </c>
      <c r="K1397" s="15" t="n">
        <v>66.645</v>
      </c>
      <c r="L1397" s="0" t="n">
        <v>3</v>
      </c>
      <c r="M1397" s="16" t="n">
        <v>0.5</v>
      </c>
      <c r="N1397" s="17" t="n">
        <v>-42.6528</v>
      </c>
      <c r="O1397" s="0" t="str">
        <f aca="false">TEXT(B1397,"YYYY-MM")</f>
        <v>2018-10</v>
      </c>
      <c r="P1397" s="18" t="n">
        <f aca="false">IFERROR(N1397/K1397,0)</f>
        <v>-0.64</v>
      </c>
      <c r="Q1397" s="0" t="str">
        <f aca="false">IF(M1397=0,"No Discount",IF(M1397&lt;0.2,"Low (1-19%)",IF(M1397&lt;0.4,"Medium (20-39%)","High (40%+)")))</f>
        <v>High (40%+)</v>
      </c>
      <c r="R1397" s="0" t="str">
        <f aca="false">INDEX('Lookup Tables'!$B$2:$B$5,MATCH(F1397,'Lookup Tables'!$A$2:$A$5,0))</f>
        <v>Manager A</v>
      </c>
    </row>
    <row r="1398" customFormat="false" ht="15" hidden="false" customHeight="false" outlineLevel="0" collapsed="false">
      <c r="A1398" s="0" t="s">
        <v>1750</v>
      </c>
      <c r="B1398" s="13" t="n">
        <v>43063</v>
      </c>
      <c r="C1398" s="13" t="n">
        <v>43065</v>
      </c>
      <c r="D1398" s="14" t="s">
        <v>137</v>
      </c>
      <c r="E1398" s="14" t="s">
        <v>53</v>
      </c>
      <c r="F1398" s="14" t="s">
        <v>117</v>
      </c>
      <c r="G1398" s="14" t="s">
        <v>170</v>
      </c>
      <c r="H1398" s="14" t="s">
        <v>65</v>
      </c>
      <c r="I1398" s="14" t="s">
        <v>83</v>
      </c>
      <c r="J1398" s="14" t="s">
        <v>1751</v>
      </c>
      <c r="K1398" s="15" t="n">
        <v>17.216</v>
      </c>
      <c r="L1398" s="0" t="n">
        <v>4</v>
      </c>
      <c r="M1398" s="16" t="n">
        <v>0.2</v>
      </c>
      <c r="N1398" s="17" t="n">
        <v>6.0256</v>
      </c>
      <c r="O1398" s="0" t="str">
        <f aca="false">TEXT(B1398,"YYYY-MM")</f>
        <v>2017-11</v>
      </c>
      <c r="P1398" s="18" t="n">
        <f aca="false">IFERROR(N1398/K1398,0)</f>
        <v>0.35</v>
      </c>
      <c r="Q1398" s="0" t="str">
        <f aca="false">IF(M1398=0,"No Discount",IF(M1398&lt;0.2,"Low (1-19%)",IF(M1398&lt;0.4,"Medium (20-39%)","High (40%+)")))</f>
        <v>Medium (20-39%)</v>
      </c>
      <c r="R1398" s="0" t="str">
        <f aca="false">INDEX('Lookup Tables'!$B$2:$B$5,MATCH(F1398,'Lookup Tables'!$A$2:$A$5,0))</f>
        <v>Manager B</v>
      </c>
    </row>
    <row r="1399" customFormat="false" ht="15" hidden="false" customHeight="false" outlineLevel="0" collapsed="false">
      <c r="A1399" s="0" t="s">
        <v>1750</v>
      </c>
      <c r="B1399" s="13" t="n">
        <v>43063</v>
      </c>
      <c r="C1399" s="13" t="n">
        <v>43065</v>
      </c>
      <c r="D1399" s="14" t="s">
        <v>137</v>
      </c>
      <c r="E1399" s="14" t="s">
        <v>53</v>
      </c>
      <c r="F1399" s="14" t="s">
        <v>117</v>
      </c>
      <c r="G1399" s="14" t="s">
        <v>170</v>
      </c>
      <c r="H1399" s="14" t="s">
        <v>65</v>
      </c>
      <c r="I1399" s="14" t="s">
        <v>91</v>
      </c>
      <c r="J1399" s="14" t="s">
        <v>1074</v>
      </c>
      <c r="K1399" s="15" t="n">
        <v>11.56</v>
      </c>
      <c r="L1399" s="0" t="n">
        <v>2</v>
      </c>
      <c r="M1399" s="16" t="n">
        <v>0</v>
      </c>
      <c r="N1399" s="17" t="n">
        <v>5.6644</v>
      </c>
      <c r="O1399" s="0" t="str">
        <f aca="false">TEXT(B1399,"YYYY-MM")</f>
        <v>2017-11</v>
      </c>
      <c r="P1399" s="18" t="n">
        <f aca="false">IFERROR(N1399/K1399,0)</f>
        <v>0.49</v>
      </c>
      <c r="Q1399" s="0" t="str">
        <f aca="false">IF(M1399=0,"No Discount",IF(M1399&lt;0.2,"Low (1-19%)",IF(M1399&lt;0.4,"Medium (20-39%)","High (40%+)")))</f>
        <v>No Discount</v>
      </c>
      <c r="R1399" s="0" t="str">
        <f aca="false">INDEX('Lookup Tables'!$B$2:$B$5,MATCH(F1399,'Lookup Tables'!$A$2:$A$5,0))</f>
        <v>Manager B</v>
      </c>
    </row>
    <row r="1400" customFormat="false" ht="15" hidden="false" customHeight="false" outlineLevel="0" collapsed="false">
      <c r="A1400" s="0" t="s">
        <v>1750</v>
      </c>
      <c r="B1400" s="13" t="n">
        <v>43063</v>
      </c>
      <c r="C1400" s="13" t="n">
        <v>43065</v>
      </c>
      <c r="D1400" s="14" t="s">
        <v>137</v>
      </c>
      <c r="E1400" s="14" t="s">
        <v>53</v>
      </c>
      <c r="F1400" s="14" t="s">
        <v>117</v>
      </c>
      <c r="G1400" s="14" t="s">
        <v>170</v>
      </c>
      <c r="H1400" s="14" t="s">
        <v>80</v>
      </c>
      <c r="I1400" s="14" t="s">
        <v>123</v>
      </c>
      <c r="J1400" s="14" t="s">
        <v>378</v>
      </c>
      <c r="K1400" s="15" t="n">
        <v>88.4</v>
      </c>
      <c r="L1400" s="0" t="n">
        <v>4</v>
      </c>
      <c r="M1400" s="16" t="n">
        <v>0</v>
      </c>
      <c r="N1400" s="17" t="n">
        <v>11.492</v>
      </c>
      <c r="O1400" s="0" t="str">
        <f aca="false">TEXT(B1400,"YYYY-MM")</f>
        <v>2017-11</v>
      </c>
      <c r="P1400" s="18" t="n">
        <f aca="false">IFERROR(N1400/K1400,0)</f>
        <v>0.13</v>
      </c>
      <c r="Q1400" s="0" t="str">
        <f aca="false">IF(M1400=0,"No Discount",IF(M1400&lt;0.2,"Low (1-19%)",IF(M1400&lt;0.4,"Medium (20-39%)","High (40%+)")))</f>
        <v>No Discount</v>
      </c>
      <c r="R1400" s="0" t="str">
        <f aca="false">INDEX('Lookup Tables'!$B$2:$B$5,MATCH(F1400,'Lookup Tables'!$A$2:$A$5,0))</f>
        <v>Manager B</v>
      </c>
    </row>
    <row r="1401" customFormat="false" ht="15" hidden="false" customHeight="false" outlineLevel="0" collapsed="false">
      <c r="A1401" s="0" t="s">
        <v>1750</v>
      </c>
      <c r="B1401" s="13" t="n">
        <v>43063</v>
      </c>
      <c r="C1401" s="13" t="n">
        <v>43065</v>
      </c>
      <c r="D1401" s="14" t="s">
        <v>137</v>
      </c>
      <c r="E1401" s="14" t="s">
        <v>53</v>
      </c>
      <c r="F1401" s="14" t="s">
        <v>117</v>
      </c>
      <c r="G1401" s="14" t="s">
        <v>170</v>
      </c>
      <c r="H1401" s="14" t="s">
        <v>65</v>
      </c>
      <c r="I1401" s="14" t="s">
        <v>91</v>
      </c>
      <c r="J1401" s="14" t="s">
        <v>1752</v>
      </c>
      <c r="K1401" s="15" t="n">
        <v>6.48</v>
      </c>
      <c r="L1401" s="0" t="n">
        <v>1</v>
      </c>
      <c r="M1401" s="16" t="n">
        <v>0</v>
      </c>
      <c r="N1401" s="17" t="n">
        <v>3.1104</v>
      </c>
      <c r="O1401" s="0" t="str">
        <f aca="false">TEXT(B1401,"YYYY-MM")</f>
        <v>2017-11</v>
      </c>
      <c r="P1401" s="18" t="n">
        <f aca="false">IFERROR(N1401/K1401,0)</f>
        <v>0.48</v>
      </c>
      <c r="Q1401" s="0" t="str">
        <f aca="false">IF(M1401=0,"No Discount",IF(M1401&lt;0.2,"Low (1-19%)",IF(M1401&lt;0.4,"Medium (20-39%)","High (40%+)")))</f>
        <v>No Discount</v>
      </c>
      <c r="R1401" s="0" t="str">
        <f aca="false">INDEX('Lookup Tables'!$B$2:$B$5,MATCH(F1401,'Lookup Tables'!$A$2:$A$5,0))</f>
        <v>Manager B</v>
      </c>
    </row>
    <row r="1402" customFormat="false" ht="15" hidden="false" customHeight="false" outlineLevel="0" collapsed="false">
      <c r="A1402" s="0" t="s">
        <v>1753</v>
      </c>
      <c r="B1402" s="13" t="n">
        <v>43040</v>
      </c>
      <c r="C1402" s="13" t="n">
        <v>43044</v>
      </c>
      <c r="D1402" s="14" t="s">
        <v>69</v>
      </c>
      <c r="E1402" s="14" t="s">
        <v>97</v>
      </c>
      <c r="F1402" s="14" t="s">
        <v>54</v>
      </c>
      <c r="G1402" s="14" t="s">
        <v>193</v>
      </c>
      <c r="H1402" s="14" t="s">
        <v>80</v>
      </c>
      <c r="I1402" s="14" t="s">
        <v>81</v>
      </c>
      <c r="J1402" s="14" t="s">
        <v>162</v>
      </c>
      <c r="K1402" s="15" t="n">
        <v>21.8</v>
      </c>
      <c r="L1402" s="0" t="n">
        <v>2</v>
      </c>
      <c r="M1402" s="16" t="n">
        <v>0</v>
      </c>
      <c r="N1402" s="17" t="n">
        <v>6.104</v>
      </c>
      <c r="O1402" s="0" t="str">
        <f aca="false">TEXT(B1402,"YYYY-MM")</f>
        <v>2017-11</v>
      </c>
      <c r="P1402" s="18" t="n">
        <f aca="false">IFERROR(N1402/K1402,0)</f>
        <v>0.28</v>
      </c>
      <c r="Q1402" s="0" t="str">
        <f aca="false">IF(M1402=0,"No Discount",IF(M1402&lt;0.2,"Low (1-19%)",IF(M1402&lt;0.4,"Medium (20-39%)","High (40%+)")))</f>
        <v>No Discount</v>
      </c>
      <c r="R1402" s="0" t="str">
        <f aca="false">INDEX('Lookup Tables'!$B$2:$B$5,MATCH(F1402,'Lookup Tables'!$A$2:$A$5,0))</f>
        <v>Manager C</v>
      </c>
    </row>
    <row r="1403" customFormat="false" ht="15" hidden="false" customHeight="false" outlineLevel="0" collapsed="false">
      <c r="A1403" s="0" t="s">
        <v>1753</v>
      </c>
      <c r="B1403" s="13" t="n">
        <v>43040</v>
      </c>
      <c r="C1403" s="13" t="n">
        <v>43044</v>
      </c>
      <c r="D1403" s="14" t="s">
        <v>69</v>
      </c>
      <c r="E1403" s="14" t="s">
        <v>97</v>
      </c>
      <c r="F1403" s="14" t="s">
        <v>54</v>
      </c>
      <c r="G1403" s="14" t="s">
        <v>193</v>
      </c>
      <c r="H1403" s="14" t="s">
        <v>65</v>
      </c>
      <c r="I1403" s="14" t="s">
        <v>129</v>
      </c>
      <c r="J1403" s="14" t="s">
        <v>981</v>
      </c>
      <c r="K1403" s="15" t="n">
        <v>251.79</v>
      </c>
      <c r="L1403" s="0" t="n">
        <v>3</v>
      </c>
      <c r="M1403" s="16" t="n">
        <v>0</v>
      </c>
      <c r="N1403" s="17" t="n">
        <v>118.3413</v>
      </c>
      <c r="O1403" s="0" t="str">
        <f aca="false">TEXT(B1403,"YYYY-MM")</f>
        <v>2017-11</v>
      </c>
      <c r="P1403" s="18" t="n">
        <f aca="false">IFERROR(N1403/K1403,0)</f>
        <v>0.47</v>
      </c>
      <c r="Q1403" s="0" t="str">
        <f aca="false">IF(M1403=0,"No Discount",IF(M1403&lt;0.2,"Low (1-19%)",IF(M1403&lt;0.4,"Medium (20-39%)","High (40%+)")))</f>
        <v>No Discount</v>
      </c>
      <c r="R1403" s="0" t="str">
        <f aca="false">INDEX('Lookup Tables'!$B$2:$B$5,MATCH(F1403,'Lookup Tables'!$A$2:$A$5,0))</f>
        <v>Manager C</v>
      </c>
    </row>
    <row r="1404" customFormat="false" ht="15" hidden="false" customHeight="false" outlineLevel="0" collapsed="false">
      <c r="A1404" s="0" t="s">
        <v>1754</v>
      </c>
      <c r="B1404" s="13" t="n">
        <v>42844</v>
      </c>
      <c r="C1404" s="13" t="n">
        <v>42850</v>
      </c>
      <c r="D1404" s="14" t="s">
        <v>69</v>
      </c>
      <c r="E1404" s="14" t="s">
        <v>97</v>
      </c>
      <c r="F1404" s="14" t="s">
        <v>117</v>
      </c>
      <c r="G1404" s="14" t="s">
        <v>269</v>
      </c>
      <c r="H1404" s="14" t="s">
        <v>56</v>
      </c>
      <c r="I1404" s="14" t="s">
        <v>71</v>
      </c>
      <c r="J1404" s="14" t="s">
        <v>1755</v>
      </c>
      <c r="K1404" s="15" t="n">
        <v>205.176</v>
      </c>
      <c r="L1404" s="0" t="n">
        <v>2</v>
      </c>
      <c r="M1404" s="16" t="n">
        <v>0.4</v>
      </c>
      <c r="N1404" s="17" t="n">
        <v>-58.1332</v>
      </c>
      <c r="O1404" s="0" t="str">
        <f aca="false">TEXT(B1404,"YYYY-MM")</f>
        <v>2017-04</v>
      </c>
      <c r="P1404" s="18" t="n">
        <f aca="false">IFERROR(N1404/K1404,0)</f>
        <v>-0.283333333333333</v>
      </c>
      <c r="Q1404" s="0" t="str">
        <f aca="false">IF(M1404=0,"No Discount",IF(M1404&lt;0.2,"Low (1-19%)",IF(M1404&lt;0.4,"Medium (20-39%)","High (40%+)")))</f>
        <v>High (40%+)</v>
      </c>
      <c r="R1404" s="0" t="str">
        <f aca="false">INDEX('Lookup Tables'!$B$2:$B$5,MATCH(F1404,'Lookup Tables'!$A$2:$A$5,0))</f>
        <v>Manager B</v>
      </c>
    </row>
    <row r="1405" customFormat="false" ht="15" hidden="false" customHeight="false" outlineLevel="0" collapsed="false">
      <c r="A1405" s="0" t="s">
        <v>1754</v>
      </c>
      <c r="B1405" s="13" t="n">
        <v>42844</v>
      </c>
      <c r="C1405" s="13" t="n">
        <v>42850</v>
      </c>
      <c r="D1405" s="14" t="s">
        <v>69</v>
      </c>
      <c r="E1405" s="14" t="s">
        <v>97</v>
      </c>
      <c r="F1405" s="14" t="s">
        <v>117</v>
      </c>
      <c r="G1405" s="14" t="s">
        <v>269</v>
      </c>
      <c r="H1405" s="14" t="s">
        <v>65</v>
      </c>
      <c r="I1405" s="14" t="s">
        <v>91</v>
      </c>
      <c r="J1405" s="14" t="s">
        <v>1756</v>
      </c>
      <c r="K1405" s="15" t="n">
        <v>419.4</v>
      </c>
      <c r="L1405" s="0" t="n">
        <v>5</v>
      </c>
      <c r="M1405" s="16" t="n">
        <v>0.2</v>
      </c>
      <c r="N1405" s="17" t="n">
        <v>146.79</v>
      </c>
      <c r="O1405" s="0" t="str">
        <f aca="false">TEXT(B1405,"YYYY-MM")</f>
        <v>2017-04</v>
      </c>
      <c r="P1405" s="18" t="n">
        <f aca="false">IFERROR(N1405/K1405,0)</f>
        <v>0.35</v>
      </c>
      <c r="Q1405" s="0" t="str">
        <f aca="false">IF(M1405=0,"No Discount",IF(M1405&lt;0.2,"Low (1-19%)",IF(M1405&lt;0.4,"Medium (20-39%)","High (40%+)")))</f>
        <v>Medium (20-39%)</v>
      </c>
      <c r="R1405" s="0" t="str">
        <f aca="false">INDEX('Lookup Tables'!$B$2:$B$5,MATCH(F1405,'Lookup Tables'!$A$2:$A$5,0))</f>
        <v>Manager B</v>
      </c>
    </row>
    <row r="1406" customFormat="false" ht="15" hidden="false" customHeight="false" outlineLevel="0" collapsed="false">
      <c r="A1406" s="0" t="s">
        <v>1757</v>
      </c>
      <c r="B1406" s="13" t="n">
        <v>42100</v>
      </c>
      <c r="C1406" s="13" t="n">
        <v>42102</v>
      </c>
      <c r="D1406" s="14" t="s">
        <v>137</v>
      </c>
      <c r="E1406" s="14" t="s">
        <v>97</v>
      </c>
      <c r="F1406" s="14" t="s">
        <v>117</v>
      </c>
      <c r="G1406" s="14" t="s">
        <v>118</v>
      </c>
      <c r="H1406" s="14" t="s">
        <v>65</v>
      </c>
      <c r="I1406" s="14" t="s">
        <v>303</v>
      </c>
      <c r="J1406" s="14" t="s">
        <v>898</v>
      </c>
      <c r="K1406" s="15" t="n">
        <v>10.304</v>
      </c>
      <c r="L1406" s="0" t="n">
        <v>1</v>
      </c>
      <c r="M1406" s="16" t="n">
        <v>0.2</v>
      </c>
      <c r="N1406" s="17" t="n">
        <v>-2.1896</v>
      </c>
      <c r="O1406" s="0" t="str">
        <f aca="false">TEXT(B1406,"YYYY-MM")</f>
        <v>2015-04</v>
      </c>
      <c r="P1406" s="18" t="n">
        <f aca="false">IFERROR(N1406/K1406,0)</f>
        <v>-0.2125</v>
      </c>
      <c r="Q1406" s="0" t="str">
        <f aca="false">IF(M1406=0,"No Discount",IF(M1406&lt;0.2,"Low (1-19%)",IF(M1406&lt;0.4,"Medium (20-39%)","High (40%+)")))</f>
        <v>Medium (20-39%)</v>
      </c>
      <c r="R1406" s="0" t="str">
        <f aca="false">INDEX('Lookup Tables'!$B$2:$B$5,MATCH(F1406,'Lookup Tables'!$A$2:$A$5,0))</f>
        <v>Manager B</v>
      </c>
    </row>
    <row r="1407" customFormat="false" ht="15" hidden="false" customHeight="false" outlineLevel="0" collapsed="false">
      <c r="A1407" s="0" t="s">
        <v>1757</v>
      </c>
      <c r="B1407" s="13" t="n">
        <v>42100</v>
      </c>
      <c r="C1407" s="13" t="n">
        <v>42102</v>
      </c>
      <c r="D1407" s="14" t="s">
        <v>137</v>
      </c>
      <c r="E1407" s="14" t="s">
        <v>97</v>
      </c>
      <c r="F1407" s="14" t="s">
        <v>117</v>
      </c>
      <c r="G1407" s="14" t="s">
        <v>118</v>
      </c>
      <c r="H1407" s="14" t="s">
        <v>56</v>
      </c>
      <c r="I1407" s="14" t="s">
        <v>71</v>
      </c>
      <c r="J1407" s="14" t="s">
        <v>1495</v>
      </c>
      <c r="K1407" s="15" t="n">
        <v>154.764</v>
      </c>
      <c r="L1407" s="0" t="n">
        <v>3</v>
      </c>
      <c r="M1407" s="16" t="n">
        <v>0.4</v>
      </c>
      <c r="N1407" s="17" t="n">
        <v>-36.1116</v>
      </c>
      <c r="O1407" s="0" t="str">
        <f aca="false">TEXT(B1407,"YYYY-MM")</f>
        <v>2015-04</v>
      </c>
      <c r="P1407" s="18" t="n">
        <f aca="false">IFERROR(N1407/K1407,0)</f>
        <v>-0.233333333333333</v>
      </c>
      <c r="Q1407" s="0" t="str">
        <f aca="false">IF(M1407=0,"No Discount",IF(M1407&lt;0.2,"Low (1-19%)",IF(M1407&lt;0.4,"Medium (20-39%)","High (40%+)")))</f>
        <v>High (40%+)</v>
      </c>
      <c r="R1407" s="0" t="str">
        <f aca="false">INDEX('Lookup Tables'!$B$2:$B$5,MATCH(F1407,'Lookup Tables'!$A$2:$A$5,0))</f>
        <v>Manager B</v>
      </c>
    </row>
    <row r="1408" customFormat="false" ht="15" hidden="false" customHeight="false" outlineLevel="0" collapsed="false">
      <c r="A1408" s="0" t="s">
        <v>1757</v>
      </c>
      <c r="B1408" s="13" t="n">
        <v>42100</v>
      </c>
      <c r="C1408" s="13" t="n">
        <v>42102</v>
      </c>
      <c r="D1408" s="14" t="s">
        <v>137</v>
      </c>
      <c r="E1408" s="14" t="s">
        <v>97</v>
      </c>
      <c r="F1408" s="14" t="s">
        <v>117</v>
      </c>
      <c r="G1408" s="14" t="s">
        <v>118</v>
      </c>
      <c r="H1408" s="14" t="s">
        <v>80</v>
      </c>
      <c r="I1408" s="14" t="s">
        <v>123</v>
      </c>
      <c r="J1408" s="14" t="s">
        <v>368</v>
      </c>
      <c r="K1408" s="15" t="n">
        <v>116.784</v>
      </c>
      <c r="L1408" s="0" t="n">
        <v>2</v>
      </c>
      <c r="M1408" s="16" t="n">
        <v>0.2</v>
      </c>
      <c r="N1408" s="17" t="n">
        <v>21.897</v>
      </c>
      <c r="O1408" s="0" t="str">
        <f aca="false">TEXT(B1408,"YYYY-MM")</f>
        <v>2015-04</v>
      </c>
      <c r="P1408" s="18" t="n">
        <f aca="false">IFERROR(N1408/K1408,0)</f>
        <v>0.1875</v>
      </c>
      <c r="Q1408" s="0" t="str">
        <f aca="false">IF(M1408=0,"No Discount",IF(M1408&lt;0.2,"Low (1-19%)",IF(M1408&lt;0.4,"Medium (20-39%)","High (40%+)")))</f>
        <v>Medium (20-39%)</v>
      </c>
      <c r="R1408" s="0" t="str">
        <f aca="false">INDEX('Lookup Tables'!$B$2:$B$5,MATCH(F1408,'Lookup Tables'!$A$2:$A$5,0))</f>
        <v>Manager B</v>
      </c>
    </row>
    <row r="1409" customFormat="false" ht="15" hidden="false" customHeight="false" outlineLevel="0" collapsed="false">
      <c r="A1409" s="0" t="s">
        <v>1758</v>
      </c>
      <c r="B1409" s="13" t="n">
        <v>42980</v>
      </c>
      <c r="C1409" s="13" t="n">
        <v>42984</v>
      </c>
      <c r="D1409" s="14" t="s">
        <v>69</v>
      </c>
      <c r="E1409" s="14" t="s">
        <v>53</v>
      </c>
      <c r="F1409" s="14" t="s">
        <v>117</v>
      </c>
      <c r="G1409" s="14" t="s">
        <v>170</v>
      </c>
      <c r="H1409" s="14" t="s">
        <v>65</v>
      </c>
      <c r="I1409" s="14" t="s">
        <v>78</v>
      </c>
      <c r="J1409" s="14" t="s">
        <v>1759</v>
      </c>
      <c r="K1409" s="15" t="n">
        <v>75.48</v>
      </c>
      <c r="L1409" s="0" t="n">
        <v>2</v>
      </c>
      <c r="M1409" s="16" t="n">
        <v>0</v>
      </c>
      <c r="N1409" s="17" t="n">
        <v>19.6248</v>
      </c>
      <c r="O1409" s="0" t="str">
        <f aca="false">TEXT(B1409,"YYYY-MM")</f>
        <v>2017-09</v>
      </c>
      <c r="P1409" s="18" t="n">
        <f aca="false">IFERROR(N1409/K1409,0)</f>
        <v>0.26</v>
      </c>
      <c r="Q1409" s="0" t="str">
        <f aca="false">IF(M1409=0,"No Discount",IF(M1409&lt;0.2,"Low (1-19%)",IF(M1409&lt;0.4,"Medium (20-39%)","High (40%+)")))</f>
        <v>No Discount</v>
      </c>
      <c r="R1409" s="0" t="str">
        <f aca="false">INDEX('Lookup Tables'!$B$2:$B$5,MATCH(F1409,'Lookup Tables'!$A$2:$A$5,0))</f>
        <v>Manager B</v>
      </c>
    </row>
    <row r="1410" customFormat="false" ht="15" hidden="false" customHeight="false" outlineLevel="0" collapsed="false">
      <c r="A1410" s="0" t="s">
        <v>1758</v>
      </c>
      <c r="B1410" s="13" t="n">
        <v>42980</v>
      </c>
      <c r="C1410" s="13" t="n">
        <v>42984</v>
      </c>
      <c r="D1410" s="14" t="s">
        <v>69</v>
      </c>
      <c r="E1410" s="14" t="s">
        <v>53</v>
      </c>
      <c r="F1410" s="14" t="s">
        <v>117</v>
      </c>
      <c r="G1410" s="14" t="s">
        <v>170</v>
      </c>
      <c r="H1410" s="14" t="s">
        <v>56</v>
      </c>
      <c r="I1410" s="14" t="s">
        <v>76</v>
      </c>
      <c r="J1410" s="14" t="s">
        <v>557</v>
      </c>
      <c r="K1410" s="15" t="n">
        <v>39.98</v>
      </c>
      <c r="L1410" s="0" t="n">
        <v>2</v>
      </c>
      <c r="M1410" s="16" t="n">
        <v>0</v>
      </c>
      <c r="N1410" s="17" t="n">
        <v>9.995</v>
      </c>
      <c r="O1410" s="0" t="str">
        <f aca="false">TEXT(B1410,"YYYY-MM")</f>
        <v>2017-09</v>
      </c>
      <c r="P1410" s="18" t="n">
        <f aca="false">IFERROR(N1410/K1410,0)</f>
        <v>0.25</v>
      </c>
      <c r="Q1410" s="0" t="str">
        <f aca="false">IF(M1410=0,"No Discount",IF(M1410&lt;0.2,"Low (1-19%)",IF(M1410&lt;0.4,"Medium (20-39%)","High (40%+)")))</f>
        <v>No Discount</v>
      </c>
      <c r="R1410" s="0" t="str">
        <f aca="false">INDEX('Lookup Tables'!$B$2:$B$5,MATCH(F1410,'Lookup Tables'!$A$2:$A$5,0))</f>
        <v>Manager B</v>
      </c>
    </row>
    <row r="1411" customFormat="false" ht="15" hidden="false" customHeight="false" outlineLevel="0" collapsed="false">
      <c r="A1411" s="0" t="s">
        <v>1760</v>
      </c>
      <c r="B1411" s="13" t="n">
        <v>43003</v>
      </c>
      <c r="C1411" s="13" t="n">
        <v>43008</v>
      </c>
      <c r="D1411" s="14" t="s">
        <v>69</v>
      </c>
      <c r="E1411" s="14" t="s">
        <v>53</v>
      </c>
      <c r="F1411" s="14" t="s">
        <v>63</v>
      </c>
      <c r="G1411" s="14" t="s">
        <v>189</v>
      </c>
      <c r="H1411" s="14" t="s">
        <v>56</v>
      </c>
      <c r="I1411" s="14" t="s">
        <v>71</v>
      </c>
      <c r="J1411" s="14" t="s">
        <v>1309</v>
      </c>
      <c r="K1411" s="15" t="n">
        <v>393.165</v>
      </c>
      <c r="L1411" s="0" t="n">
        <v>3</v>
      </c>
      <c r="M1411" s="16" t="n">
        <v>0.5</v>
      </c>
      <c r="N1411" s="17" t="n">
        <v>-204.4458</v>
      </c>
      <c r="O1411" s="0" t="str">
        <f aca="false">TEXT(B1411,"YYYY-MM")</f>
        <v>2017-09</v>
      </c>
      <c r="P1411" s="18" t="n">
        <f aca="false">IFERROR(N1411/K1411,0)</f>
        <v>-0.52</v>
      </c>
      <c r="Q1411" s="0" t="str">
        <f aca="false">IF(M1411=0,"No Discount",IF(M1411&lt;0.2,"Low (1-19%)",IF(M1411&lt;0.4,"Medium (20-39%)","High (40%+)")))</f>
        <v>High (40%+)</v>
      </c>
      <c r="R1411" s="0" t="str">
        <f aca="false">INDEX('Lookup Tables'!$B$2:$B$5,MATCH(F1411,'Lookup Tables'!$A$2:$A$5,0))</f>
        <v>Manager D</v>
      </c>
    </row>
    <row r="1412" customFormat="false" ht="15" hidden="false" customHeight="false" outlineLevel="0" collapsed="false">
      <c r="A1412" s="0" t="s">
        <v>1761</v>
      </c>
      <c r="B1412" s="13" t="n">
        <v>43408</v>
      </c>
      <c r="C1412" s="13" t="n">
        <v>43415</v>
      </c>
      <c r="D1412" s="14" t="s">
        <v>69</v>
      </c>
      <c r="E1412" s="14" t="s">
        <v>97</v>
      </c>
      <c r="F1412" s="14" t="s">
        <v>98</v>
      </c>
      <c r="G1412" s="14" t="s">
        <v>99</v>
      </c>
      <c r="H1412" s="14" t="s">
        <v>65</v>
      </c>
      <c r="I1412" s="14" t="s">
        <v>66</v>
      </c>
      <c r="J1412" s="14" t="s">
        <v>771</v>
      </c>
      <c r="K1412" s="15" t="n">
        <v>23.68</v>
      </c>
      <c r="L1412" s="0" t="n">
        <v>2</v>
      </c>
      <c r="M1412" s="16" t="n">
        <v>0.2</v>
      </c>
      <c r="N1412" s="17" t="n">
        <v>8.88</v>
      </c>
      <c r="O1412" s="0" t="str">
        <f aca="false">TEXT(B1412,"YYYY-MM")</f>
        <v>2018-11</v>
      </c>
      <c r="P1412" s="18" t="n">
        <f aca="false">IFERROR(N1412/K1412,0)</f>
        <v>0.375</v>
      </c>
      <c r="Q1412" s="0" t="str">
        <f aca="false">IF(M1412=0,"No Discount",IF(M1412&lt;0.2,"Low (1-19%)",IF(M1412&lt;0.4,"Medium (20-39%)","High (40%+)")))</f>
        <v>Medium (20-39%)</v>
      </c>
      <c r="R1412" s="0" t="str">
        <f aca="false">INDEX('Lookup Tables'!$B$2:$B$5,MATCH(F1412,'Lookup Tables'!$A$2:$A$5,0))</f>
        <v>Manager A</v>
      </c>
    </row>
    <row r="1413" customFormat="false" ht="15" hidden="false" customHeight="false" outlineLevel="0" collapsed="false">
      <c r="A1413" s="0" t="s">
        <v>1762</v>
      </c>
      <c r="B1413" s="13" t="n">
        <v>42925</v>
      </c>
      <c r="C1413" s="13" t="n">
        <v>42929</v>
      </c>
      <c r="D1413" s="14" t="s">
        <v>69</v>
      </c>
      <c r="E1413" s="14" t="s">
        <v>62</v>
      </c>
      <c r="F1413" s="14" t="s">
        <v>117</v>
      </c>
      <c r="G1413" s="14" t="s">
        <v>170</v>
      </c>
      <c r="H1413" s="14" t="s">
        <v>56</v>
      </c>
      <c r="I1413" s="14" t="s">
        <v>59</v>
      </c>
      <c r="J1413" s="14" t="s">
        <v>1112</v>
      </c>
      <c r="K1413" s="15" t="n">
        <v>408.006</v>
      </c>
      <c r="L1413" s="0" t="n">
        <v>2</v>
      </c>
      <c r="M1413" s="16" t="n">
        <v>0.1</v>
      </c>
      <c r="N1413" s="17" t="n">
        <v>72.5344</v>
      </c>
      <c r="O1413" s="0" t="str">
        <f aca="false">TEXT(B1413,"YYYY-MM")</f>
        <v>2017-07</v>
      </c>
      <c r="P1413" s="18" t="n">
        <f aca="false">IFERROR(N1413/K1413,0)</f>
        <v>0.177777777777778</v>
      </c>
      <c r="Q1413" s="0" t="str">
        <f aca="false">IF(M1413=0,"No Discount",IF(M1413&lt;0.2,"Low (1-19%)",IF(M1413&lt;0.4,"Medium (20-39%)","High (40%+)")))</f>
        <v>Low (1-19%)</v>
      </c>
      <c r="R1413" s="0" t="str">
        <f aca="false">INDEX('Lookup Tables'!$B$2:$B$5,MATCH(F1413,'Lookup Tables'!$A$2:$A$5,0))</f>
        <v>Manager B</v>
      </c>
    </row>
    <row r="1414" customFormat="false" ht="15" hidden="false" customHeight="false" outlineLevel="0" collapsed="false">
      <c r="A1414" s="0" t="s">
        <v>1762</v>
      </c>
      <c r="B1414" s="13" t="n">
        <v>42925</v>
      </c>
      <c r="C1414" s="13" t="n">
        <v>42929</v>
      </c>
      <c r="D1414" s="14" t="s">
        <v>69</v>
      </c>
      <c r="E1414" s="14" t="s">
        <v>62</v>
      </c>
      <c r="F1414" s="14" t="s">
        <v>117</v>
      </c>
      <c r="G1414" s="14" t="s">
        <v>170</v>
      </c>
      <c r="H1414" s="14" t="s">
        <v>56</v>
      </c>
      <c r="I1414" s="14" t="s">
        <v>76</v>
      </c>
      <c r="J1414" s="14" t="s">
        <v>855</v>
      </c>
      <c r="K1414" s="15" t="n">
        <v>165.28</v>
      </c>
      <c r="L1414" s="0" t="n">
        <v>4</v>
      </c>
      <c r="M1414" s="16" t="n">
        <v>0</v>
      </c>
      <c r="N1414" s="17" t="n">
        <v>14.8752</v>
      </c>
      <c r="O1414" s="0" t="str">
        <f aca="false">TEXT(B1414,"YYYY-MM")</f>
        <v>2017-07</v>
      </c>
      <c r="P1414" s="18" t="n">
        <f aca="false">IFERROR(N1414/K1414,0)</f>
        <v>0.09</v>
      </c>
      <c r="Q1414" s="0" t="str">
        <f aca="false">IF(M1414=0,"No Discount",IF(M1414&lt;0.2,"Low (1-19%)",IF(M1414&lt;0.4,"Medium (20-39%)","High (40%+)")))</f>
        <v>No Discount</v>
      </c>
      <c r="R1414" s="0" t="str">
        <f aca="false">INDEX('Lookup Tables'!$B$2:$B$5,MATCH(F1414,'Lookup Tables'!$A$2:$A$5,0))</f>
        <v>Manager B</v>
      </c>
    </row>
    <row r="1415" customFormat="false" ht="15" hidden="false" customHeight="false" outlineLevel="0" collapsed="false">
      <c r="A1415" s="0" t="s">
        <v>1763</v>
      </c>
      <c r="B1415" s="13" t="n">
        <v>42185</v>
      </c>
      <c r="C1415" s="13" t="n">
        <v>42190</v>
      </c>
      <c r="D1415" s="14" t="s">
        <v>69</v>
      </c>
      <c r="E1415" s="14" t="s">
        <v>53</v>
      </c>
      <c r="F1415" s="14" t="s">
        <v>117</v>
      </c>
      <c r="G1415" s="14" t="s">
        <v>170</v>
      </c>
      <c r="H1415" s="14" t="s">
        <v>65</v>
      </c>
      <c r="I1415" s="14" t="s">
        <v>83</v>
      </c>
      <c r="J1415" s="14" t="s">
        <v>1764</v>
      </c>
      <c r="K1415" s="15" t="n">
        <v>334.768</v>
      </c>
      <c r="L1415" s="0" t="n">
        <v>7</v>
      </c>
      <c r="M1415" s="16" t="n">
        <v>0.2</v>
      </c>
      <c r="N1415" s="17" t="n">
        <v>108.7996</v>
      </c>
      <c r="O1415" s="0" t="str">
        <f aca="false">TEXT(B1415,"YYYY-MM")</f>
        <v>2015-06</v>
      </c>
      <c r="P1415" s="18" t="n">
        <f aca="false">IFERROR(N1415/K1415,0)</f>
        <v>0.325</v>
      </c>
      <c r="Q1415" s="0" t="str">
        <f aca="false">IF(M1415=0,"No Discount",IF(M1415&lt;0.2,"Low (1-19%)",IF(M1415&lt;0.4,"Medium (20-39%)","High (40%+)")))</f>
        <v>Medium (20-39%)</v>
      </c>
      <c r="R1415" s="0" t="str">
        <f aca="false">INDEX('Lookup Tables'!$B$2:$B$5,MATCH(F1415,'Lookup Tables'!$A$2:$A$5,0))</f>
        <v>Manager B</v>
      </c>
    </row>
    <row r="1416" customFormat="false" ht="15" hidden="false" customHeight="false" outlineLevel="0" collapsed="false">
      <c r="A1416" s="0" t="s">
        <v>1765</v>
      </c>
      <c r="B1416" s="13" t="n">
        <v>43128</v>
      </c>
      <c r="C1416" s="13" t="n">
        <v>43131</v>
      </c>
      <c r="D1416" s="14" t="s">
        <v>52</v>
      </c>
      <c r="E1416" s="14" t="s">
        <v>97</v>
      </c>
      <c r="F1416" s="14" t="s">
        <v>63</v>
      </c>
      <c r="G1416" s="14" t="s">
        <v>64</v>
      </c>
      <c r="H1416" s="14" t="s">
        <v>80</v>
      </c>
      <c r="I1416" s="14" t="s">
        <v>123</v>
      </c>
      <c r="J1416" s="14" t="s">
        <v>1628</v>
      </c>
      <c r="K1416" s="15" t="n">
        <v>239.97</v>
      </c>
      <c r="L1416" s="0" t="n">
        <v>3</v>
      </c>
      <c r="M1416" s="16" t="n">
        <v>0</v>
      </c>
      <c r="N1416" s="17" t="n">
        <v>26.3967</v>
      </c>
      <c r="O1416" s="0" t="str">
        <f aca="false">TEXT(B1416,"YYYY-MM")</f>
        <v>2018-01</v>
      </c>
      <c r="P1416" s="18" t="n">
        <f aca="false">IFERROR(N1416/K1416,0)</f>
        <v>0.11</v>
      </c>
      <c r="Q1416" s="0" t="str">
        <f aca="false">IF(M1416=0,"No Discount",IF(M1416&lt;0.2,"Low (1-19%)",IF(M1416&lt;0.4,"Medium (20-39%)","High (40%+)")))</f>
        <v>No Discount</v>
      </c>
      <c r="R1416" s="0" t="str">
        <f aca="false">INDEX('Lookup Tables'!$B$2:$B$5,MATCH(F1416,'Lookup Tables'!$A$2:$A$5,0))</f>
        <v>Manager D</v>
      </c>
    </row>
    <row r="1417" customFormat="false" ht="15" hidden="false" customHeight="false" outlineLevel="0" collapsed="false">
      <c r="A1417" s="0" t="s">
        <v>1765</v>
      </c>
      <c r="B1417" s="13" t="n">
        <v>43128</v>
      </c>
      <c r="C1417" s="13" t="n">
        <v>43131</v>
      </c>
      <c r="D1417" s="14" t="s">
        <v>52</v>
      </c>
      <c r="E1417" s="14" t="s">
        <v>97</v>
      </c>
      <c r="F1417" s="14" t="s">
        <v>63</v>
      </c>
      <c r="G1417" s="14" t="s">
        <v>64</v>
      </c>
      <c r="H1417" s="14" t="s">
        <v>56</v>
      </c>
      <c r="I1417" s="14" t="s">
        <v>76</v>
      </c>
      <c r="J1417" s="14" t="s">
        <v>1766</v>
      </c>
      <c r="K1417" s="15" t="n">
        <v>37.74</v>
      </c>
      <c r="L1417" s="0" t="n">
        <v>3</v>
      </c>
      <c r="M1417" s="16" t="n">
        <v>0</v>
      </c>
      <c r="N1417" s="17" t="n">
        <v>12.8316</v>
      </c>
      <c r="O1417" s="0" t="str">
        <f aca="false">TEXT(B1417,"YYYY-MM")</f>
        <v>2018-01</v>
      </c>
      <c r="P1417" s="18" t="n">
        <f aca="false">IFERROR(N1417/K1417,0)</f>
        <v>0.34</v>
      </c>
      <c r="Q1417" s="0" t="str">
        <f aca="false">IF(M1417=0,"No Discount",IF(M1417&lt;0.2,"Low (1-19%)",IF(M1417&lt;0.4,"Medium (20-39%)","High (40%+)")))</f>
        <v>No Discount</v>
      </c>
      <c r="R1417" s="0" t="str">
        <f aca="false">INDEX('Lookup Tables'!$B$2:$B$5,MATCH(F1417,'Lookup Tables'!$A$2:$A$5,0))</f>
        <v>Manager D</v>
      </c>
    </row>
    <row r="1418" customFormat="false" ht="15" hidden="false" customHeight="false" outlineLevel="0" collapsed="false">
      <c r="A1418" s="0" t="s">
        <v>1767</v>
      </c>
      <c r="B1418" s="13" t="n">
        <v>42634</v>
      </c>
      <c r="C1418" s="13" t="n">
        <v>42637</v>
      </c>
      <c r="D1418" s="14" t="s">
        <v>137</v>
      </c>
      <c r="E1418" s="14" t="s">
        <v>62</v>
      </c>
      <c r="F1418" s="14" t="s">
        <v>98</v>
      </c>
      <c r="G1418" s="14" t="s">
        <v>99</v>
      </c>
      <c r="H1418" s="14" t="s">
        <v>80</v>
      </c>
      <c r="I1418" s="14" t="s">
        <v>81</v>
      </c>
      <c r="J1418" s="14" t="s">
        <v>1768</v>
      </c>
      <c r="K1418" s="15" t="n">
        <v>946.344</v>
      </c>
      <c r="L1418" s="0" t="n">
        <v>7</v>
      </c>
      <c r="M1418" s="16" t="n">
        <v>0.2</v>
      </c>
      <c r="N1418" s="17" t="n">
        <v>118.293</v>
      </c>
      <c r="O1418" s="0" t="str">
        <f aca="false">TEXT(B1418,"YYYY-MM")</f>
        <v>2016-09</v>
      </c>
      <c r="P1418" s="18" t="n">
        <f aca="false">IFERROR(N1418/K1418,0)</f>
        <v>0.125</v>
      </c>
      <c r="Q1418" s="0" t="str">
        <f aca="false">IF(M1418=0,"No Discount",IF(M1418&lt;0.2,"Low (1-19%)",IF(M1418&lt;0.4,"Medium (20-39%)","High (40%+)")))</f>
        <v>Medium (20-39%)</v>
      </c>
      <c r="R1418" s="0" t="str">
        <f aca="false">INDEX('Lookup Tables'!$B$2:$B$5,MATCH(F1418,'Lookup Tables'!$A$2:$A$5,0))</f>
        <v>Manager A</v>
      </c>
    </row>
    <row r="1419" customFormat="false" ht="15" hidden="false" customHeight="false" outlineLevel="0" collapsed="false">
      <c r="A1419" s="0" t="s">
        <v>1767</v>
      </c>
      <c r="B1419" s="13" t="n">
        <v>42634</v>
      </c>
      <c r="C1419" s="13" t="n">
        <v>42637</v>
      </c>
      <c r="D1419" s="14" t="s">
        <v>137</v>
      </c>
      <c r="E1419" s="14" t="s">
        <v>62</v>
      </c>
      <c r="F1419" s="14" t="s">
        <v>98</v>
      </c>
      <c r="G1419" s="14" t="s">
        <v>99</v>
      </c>
      <c r="H1419" s="14" t="s">
        <v>80</v>
      </c>
      <c r="I1419" s="14" t="s">
        <v>123</v>
      </c>
      <c r="J1419" s="14" t="s">
        <v>1288</v>
      </c>
      <c r="K1419" s="15" t="n">
        <v>151.2</v>
      </c>
      <c r="L1419" s="0" t="n">
        <v>3</v>
      </c>
      <c r="M1419" s="16" t="n">
        <v>0.2</v>
      </c>
      <c r="N1419" s="17" t="n">
        <v>32.13</v>
      </c>
      <c r="O1419" s="0" t="str">
        <f aca="false">TEXT(B1419,"YYYY-MM")</f>
        <v>2016-09</v>
      </c>
      <c r="P1419" s="18" t="n">
        <f aca="false">IFERROR(N1419/K1419,0)</f>
        <v>0.2125</v>
      </c>
      <c r="Q1419" s="0" t="str">
        <f aca="false">IF(M1419=0,"No Discount",IF(M1419&lt;0.2,"Low (1-19%)",IF(M1419&lt;0.4,"Medium (20-39%)","High (40%+)")))</f>
        <v>Medium (20-39%)</v>
      </c>
      <c r="R1419" s="0" t="str">
        <f aca="false">INDEX('Lookup Tables'!$B$2:$B$5,MATCH(F1419,'Lookup Tables'!$A$2:$A$5,0))</f>
        <v>Manager A</v>
      </c>
    </row>
    <row r="1420" customFormat="false" ht="15" hidden="false" customHeight="false" outlineLevel="0" collapsed="false">
      <c r="A1420" s="0" t="s">
        <v>1767</v>
      </c>
      <c r="B1420" s="13" t="n">
        <v>42634</v>
      </c>
      <c r="C1420" s="13" t="n">
        <v>42637</v>
      </c>
      <c r="D1420" s="14" t="s">
        <v>137</v>
      </c>
      <c r="E1420" s="14" t="s">
        <v>62</v>
      </c>
      <c r="F1420" s="14" t="s">
        <v>98</v>
      </c>
      <c r="G1420" s="14" t="s">
        <v>99</v>
      </c>
      <c r="H1420" s="14" t="s">
        <v>56</v>
      </c>
      <c r="I1420" s="14" t="s">
        <v>76</v>
      </c>
      <c r="J1420" s="14" t="s">
        <v>167</v>
      </c>
      <c r="K1420" s="15" t="n">
        <v>4.928</v>
      </c>
      <c r="L1420" s="0" t="n">
        <v>4</v>
      </c>
      <c r="M1420" s="16" t="n">
        <v>0.6</v>
      </c>
      <c r="N1420" s="17" t="n">
        <v>-1.4784</v>
      </c>
      <c r="O1420" s="0" t="str">
        <f aca="false">TEXT(B1420,"YYYY-MM")</f>
        <v>2016-09</v>
      </c>
      <c r="P1420" s="18" t="n">
        <f aca="false">IFERROR(N1420/K1420,0)</f>
        <v>-0.3</v>
      </c>
      <c r="Q1420" s="0" t="str">
        <f aca="false">IF(M1420=0,"No Discount",IF(M1420&lt;0.2,"Low (1-19%)",IF(M1420&lt;0.4,"Medium (20-39%)","High (40%+)")))</f>
        <v>High (40%+)</v>
      </c>
      <c r="R1420" s="0" t="str">
        <f aca="false">INDEX('Lookup Tables'!$B$2:$B$5,MATCH(F1420,'Lookup Tables'!$A$2:$A$5,0))</f>
        <v>Manager A</v>
      </c>
    </row>
    <row r="1421" customFormat="false" ht="15" hidden="false" customHeight="false" outlineLevel="0" collapsed="false">
      <c r="A1421" s="0" t="s">
        <v>1769</v>
      </c>
      <c r="B1421" s="13" t="n">
        <v>42639</v>
      </c>
      <c r="C1421" s="13" t="n">
        <v>42643</v>
      </c>
      <c r="D1421" s="14" t="s">
        <v>69</v>
      </c>
      <c r="E1421" s="14" t="s">
        <v>62</v>
      </c>
      <c r="F1421" s="14" t="s">
        <v>63</v>
      </c>
      <c r="G1421" s="14" t="s">
        <v>189</v>
      </c>
      <c r="H1421" s="14" t="s">
        <v>65</v>
      </c>
      <c r="I1421" s="14" t="s">
        <v>91</v>
      </c>
      <c r="J1421" s="14" t="s">
        <v>1770</v>
      </c>
      <c r="K1421" s="15" t="n">
        <v>86.272</v>
      </c>
      <c r="L1421" s="0" t="n">
        <v>4</v>
      </c>
      <c r="M1421" s="16" t="n">
        <v>0.2</v>
      </c>
      <c r="N1421" s="17" t="n">
        <v>31.2736</v>
      </c>
      <c r="O1421" s="0" t="str">
        <f aca="false">TEXT(B1421,"YYYY-MM")</f>
        <v>2016-09</v>
      </c>
      <c r="P1421" s="18" t="n">
        <f aca="false">IFERROR(N1421/K1421,0)</f>
        <v>0.3625</v>
      </c>
      <c r="Q1421" s="0" t="str">
        <f aca="false">IF(M1421=0,"No Discount",IF(M1421&lt;0.2,"Low (1-19%)",IF(M1421&lt;0.4,"Medium (20-39%)","High (40%+)")))</f>
        <v>Medium (20-39%)</v>
      </c>
      <c r="R1421" s="0" t="str">
        <f aca="false">INDEX('Lookup Tables'!$B$2:$B$5,MATCH(F1421,'Lookup Tables'!$A$2:$A$5,0))</f>
        <v>Manager D</v>
      </c>
    </row>
    <row r="1422" customFormat="false" ht="15" hidden="false" customHeight="false" outlineLevel="0" collapsed="false">
      <c r="A1422" s="0" t="s">
        <v>1769</v>
      </c>
      <c r="B1422" s="13" t="n">
        <v>42639</v>
      </c>
      <c r="C1422" s="13" t="n">
        <v>42643</v>
      </c>
      <c r="D1422" s="14" t="s">
        <v>69</v>
      </c>
      <c r="E1422" s="14" t="s">
        <v>62</v>
      </c>
      <c r="F1422" s="14" t="s">
        <v>63</v>
      </c>
      <c r="G1422" s="14" t="s">
        <v>189</v>
      </c>
      <c r="H1422" s="14" t="s">
        <v>65</v>
      </c>
      <c r="I1422" s="14" t="s">
        <v>83</v>
      </c>
      <c r="J1422" s="14" t="s">
        <v>506</v>
      </c>
      <c r="K1422" s="15" t="n">
        <v>72.588</v>
      </c>
      <c r="L1422" s="0" t="n">
        <v>2</v>
      </c>
      <c r="M1422" s="16" t="n">
        <v>0.7</v>
      </c>
      <c r="N1422" s="17" t="n">
        <v>-48.392</v>
      </c>
      <c r="O1422" s="0" t="str">
        <f aca="false">TEXT(B1422,"YYYY-MM")</f>
        <v>2016-09</v>
      </c>
      <c r="P1422" s="18" t="n">
        <f aca="false">IFERROR(N1422/K1422,0)</f>
        <v>-0.666666666666667</v>
      </c>
      <c r="Q1422" s="0" t="str">
        <f aca="false">IF(M1422=0,"No Discount",IF(M1422&lt;0.2,"Low (1-19%)",IF(M1422&lt;0.4,"Medium (20-39%)","High (40%+)")))</f>
        <v>High (40%+)</v>
      </c>
      <c r="R1422" s="0" t="str">
        <f aca="false">INDEX('Lookup Tables'!$B$2:$B$5,MATCH(F1422,'Lookup Tables'!$A$2:$A$5,0))</f>
        <v>Manager D</v>
      </c>
    </row>
    <row r="1423" customFormat="false" ht="15" hidden="false" customHeight="false" outlineLevel="0" collapsed="false">
      <c r="A1423" s="0" t="s">
        <v>1769</v>
      </c>
      <c r="B1423" s="13" t="n">
        <v>42639</v>
      </c>
      <c r="C1423" s="13" t="n">
        <v>42643</v>
      </c>
      <c r="D1423" s="14" t="s">
        <v>69</v>
      </c>
      <c r="E1423" s="14" t="s">
        <v>62</v>
      </c>
      <c r="F1423" s="14" t="s">
        <v>63</v>
      </c>
      <c r="G1423" s="14" t="s">
        <v>189</v>
      </c>
      <c r="H1423" s="14" t="s">
        <v>65</v>
      </c>
      <c r="I1423" s="14" t="s">
        <v>85</v>
      </c>
      <c r="J1423" s="14" t="s">
        <v>1771</v>
      </c>
      <c r="K1423" s="15" t="n">
        <v>60.672</v>
      </c>
      <c r="L1423" s="0" t="n">
        <v>2</v>
      </c>
      <c r="M1423" s="16" t="n">
        <v>0.2</v>
      </c>
      <c r="N1423" s="17" t="n">
        <v>14.4096</v>
      </c>
      <c r="O1423" s="0" t="str">
        <f aca="false">TEXT(B1423,"YYYY-MM")</f>
        <v>2016-09</v>
      </c>
      <c r="P1423" s="18" t="n">
        <f aca="false">IFERROR(N1423/K1423,0)</f>
        <v>0.2375</v>
      </c>
      <c r="Q1423" s="0" t="str">
        <f aca="false">IF(M1423=0,"No Discount",IF(M1423&lt;0.2,"Low (1-19%)",IF(M1423&lt;0.4,"Medium (20-39%)","High (40%+)")))</f>
        <v>Medium (20-39%)</v>
      </c>
      <c r="R1423" s="0" t="str">
        <f aca="false">INDEX('Lookup Tables'!$B$2:$B$5,MATCH(F1423,'Lookup Tables'!$A$2:$A$5,0))</f>
        <v>Manager D</v>
      </c>
    </row>
    <row r="1424" customFormat="false" ht="15" hidden="false" customHeight="false" outlineLevel="0" collapsed="false">
      <c r="A1424" s="0" t="s">
        <v>1769</v>
      </c>
      <c r="B1424" s="13" t="n">
        <v>42639</v>
      </c>
      <c r="C1424" s="13" t="n">
        <v>42643</v>
      </c>
      <c r="D1424" s="14" t="s">
        <v>69</v>
      </c>
      <c r="E1424" s="14" t="s">
        <v>62</v>
      </c>
      <c r="F1424" s="14" t="s">
        <v>63</v>
      </c>
      <c r="G1424" s="14" t="s">
        <v>189</v>
      </c>
      <c r="H1424" s="14" t="s">
        <v>65</v>
      </c>
      <c r="I1424" s="14" t="s">
        <v>83</v>
      </c>
      <c r="J1424" s="14" t="s">
        <v>1232</v>
      </c>
      <c r="K1424" s="15" t="n">
        <v>77.031</v>
      </c>
      <c r="L1424" s="0" t="n">
        <v>9</v>
      </c>
      <c r="M1424" s="16" t="n">
        <v>0.7</v>
      </c>
      <c r="N1424" s="17" t="n">
        <v>-59.0571</v>
      </c>
      <c r="O1424" s="0" t="str">
        <f aca="false">TEXT(B1424,"YYYY-MM")</f>
        <v>2016-09</v>
      </c>
      <c r="P1424" s="18" t="n">
        <f aca="false">IFERROR(N1424/K1424,0)</f>
        <v>-0.766666666666667</v>
      </c>
      <c r="Q1424" s="0" t="str">
        <f aca="false">IF(M1424=0,"No Discount",IF(M1424&lt;0.2,"Low (1-19%)",IF(M1424&lt;0.4,"Medium (20-39%)","High (40%+)")))</f>
        <v>High (40%+)</v>
      </c>
      <c r="R1424" s="0" t="str">
        <f aca="false">INDEX('Lookup Tables'!$B$2:$B$5,MATCH(F1424,'Lookup Tables'!$A$2:$A$5,0))</f>
        <v>Manager D</v>
      </c>
    </row>
    <row r="1425" customFormat="false" ht="15" hidden="false" customHeight="false" outlineLevel="0" collapsed="false">
      <c r="A1425" s="0" t="s">
        <v>1769</v>
      </c>
      <c r="B1425" s="13" t="n">
        <v>42639</v>
      </c>
      <c r="C1425" s="13" t="n">
        <v>42643</v>
      </c>
      <c r="D1425" s="14" t="s">
        <v>69</v>
      </c>
      <c r="E1425" s="14" t="s">
        <v>62</v>
      </c>
      <c r="F1425" s="14" t="s">
        <v>63</v>
      </c>
      <c r="G1425" s="14" t="s">
        <v>189</v>
      </c>
      <c r="H1425" s="14" t="s">
        <v>65</v>
      </c>
      <c r="I1425" s="14" t="s">
        <v>73</v>
      </c>
      <c r="J1425" s="14" t="s">
        <v>650</v>
      </c>
      <c r="K1425" s="15" t="n">
        <v>119.904</v>
      </c>
      <c r="L1425" s="0" t="n">
        <v>6</v>
      </c>
      <c r="M1425" s="16" t="n">
        <v>0.2</v>
      </c>
      <c r="N1425" s="17" t="n">
        <v>-1.4988</v>
      </c>
      <c r="O1425" s="0" t="str">
        <f aca="false">TEXT(B1425,"YYYY-MM")</f>
        <v>2016-09</v>
      </c>
      <c r="P1425" s="18" t="n">
        <f aca="false">IFERROR(N1425/K1425,0)</f>
        <v>-0.0125</v>
      </c>
      <c r="Q1425" s="0" t="str">
        <f aca="false">IF(M1425=0,"No Discount",IF(M1425&lt;0.2,"Low (1-19%)",IF(M1425&lt;0.4,"Medium (20-39%)","High (40%+)")))</f>
        <v>Medium (20-39%)</v>
      </c>
      <c r="R1425" s="0" t="str">
        <f aca="false">INDEX('Lookup Tables'!$B$2:$B$5,MATCH(F1425,'Lookup Tables'!$A$2:$A$5,0))</f>
        <v>Manager D</v>
      </c>
    </row>
    <row r="1426" customFormat="false" ht="15" hidden="false" customHeight="false" outlineLevel="0" collapsed="false">
      <c r="A1426" s="0" t="s">
        <v>1769</v>
      </c>
      <c r="B1426" s="13" t="n">
        <v>42639</v>
      </c>
      <c r="C1426" s="13" t="n">
        <v>42643</v>
      </c>
      <c r="D1426" s="14" t="s">
        <v>69</v>
      </c>
      <c r="E1426" s="14" t="s">
        <v>62</v>
      </c>
      <c r="F1426" s="14" t="s">
        <v>63</v>
      </c>
      <c r="G1426" s="14" t="s">
        <v>189</v>
      </c>
      <c r="H1426" s="14" t="s">
        <v>80</v>
      </c>
      <c r="I1426" s="14" t="s">
        <v>81</v>
      </c>
      <c r="J1426" s="14" t="s">
        <v>1772</v>
      </c>
      <c r="K1426" s="15" t="n">
        <v>263.96</v>
      </c>
      <c r="L1426" s="0" t="n">
        <v>5</v>
      </c>
      <c r="M1426" s="16" t="n">
        <v>0.2</v>
      </c>
      <c r="N1426" s="17" t="n">
        <v>23.0965</v>
      </c>
      <c r="O1426" s="0" t="str">
        <f aca="false">TEXT(B1426,"YYYY-MM")</f>
        <v>2016-09</v>
      </c>
      <c r="P1426" s="18" t="n">
        <f aca="false">IFERROR(N1426/K1426,0)</f>
        <v>0.0875</v>
      </c>
      <c r="Q1426" s="0" t="str">
        <f aca="false">IF(M1426=0,"No Discount",IF(M1426&lt;0.2,"Low (1-19%)",IF(M1426&lt;0.4,"Medium (20-39%)","High (40%+)")))</f>
        <v>Medium (20-39%)</v>
      </c>
      <c r="R1426" s="0" t="str">
        <f aca="false">INDEX('Lookup Tables'!$B$2:$B$5,MATCH(F1426,'Lookup Tables'!$A$2:$A$5,0))</f>
        <v>Manager D</v>
      </c>
    </row>
    <row r="1427" customFormat="false" ht="15" hidden="false" customHeight="false" outlineLevel="0" collapsed="false">
      <c r="A1427" s="0" t="s">
        <v>1769</v>
      </c>
      <c r="B1427" s="13" t="n">
        <v>42639</v>
      </c>
      <c r="C1427" s="13" t="n">
        <v>42643</v>
      </c>
      <c r="D1427" s="14" t="s">
        <v>69</v>
      </c>
      <c r="E1427" s="14" t="s">
        <v>62</v>
      </c>
      <c r="F1427" s="14" t="s">
        <v>63</v>
      </c>
      <c r="G1427" s="14" t="s">
        <v>189</v>
      </c>
      <c r="H1427" s="14" t="s">
        <v>65</v>
      </c>
      <c r="I1427" s="14" t="s">
        <v>73</v>
      </c>
      <c r="J1427" s="14" t="s">
        <v>754</v>
      </c>
      <c r="K1427" s="15" t="n">
        <v>363.648</v>
      </c>
      <c r="L1427" s="0" t="n">
        <v>4</v>
      </c>
      <c r="M1427" s="16" t="n">
        <v>0.2</v>
      </c>
      <c r="N1427" s="17" t="n">
        <v>-86.3664</v>
      </c>
      <c r="O1427" s="0" t="str">
        <f aca="false">TEXT(B1427,"YYYY-MM")</f>
        <v>2016-09</v>
      </c>
      <c r="P1427" s="18" t="n">
        <f aca="false">IFERROR(N1427/K1427,0)</f>
        <v>-0.2375</v>
      </c>
      <c r="Q1427" s="0" t="str">
        <f aca="false">IF(M1427=0,"No Discount",IF(M1427&lt;0.2,"Low (1-19%)",IF(M1427&lt;0.4,"Medium (20-39%)","High (40%+)")))</f>
        <v>Medium (20-39%)</v>
      </c>
      <c r="R1427" s="0" t="str">
        <f aca="false">INDEX('Lookup Tables'!$B$2:$B$5,MATCH(F1427,'Lookup Tables'!$A$2:$A$5,0))</f>
        <v>Manager D</v>
      </c>
    </row>
    <row r="1428" customFormat="false" ht="15" hidden="false" customHeight="false" outlineLevel="0" collapsed="false">
      <c r="A1428" s="0" t="s">
        <v>1773</v>
      </c>
      <c r="B1428" s="13" t="n">
        <v>42674</v>
      </c>
      <c r="C1428" s="13" t="n">
        <v>42678</v>
      </c>
      <c r="D1428" s="14" t="s">
        <v>52</v>
      </c>
      <c r="E1428" s="14" t="s">
        <v>62</v>
      </c>
      <c r="F1428" s="14" t="s">
        <v>63</v>
      </c>
      <c r="G1428" s="14" t="s">
        <v>64</v>
      </c>
      <c r="H1428" s="14" t="s">
        <v>65</v>
      </c>
      <c r="I1428" s="14" t="s">
        <v>83</v>
      </c>
      <c r="J1428" s="14" t="s">
        <v>930</v>
      </c>
      <c r="K1428" s="15" t="n">
        <v>9.728</v>
      </c>
      <c r="L1428" s="0" t="n">
        <v>2</v>
      </c>
      <c r="M1428" s="16" t="n">
        <v>0.2</v>
      </c>
      <c r="N1428" s="17" t="n">
        <v>3.2832</v>
      </c>
      <c r="O1428" s="0" t="str">
        <f aca="false">TEXT(B1428,"YYYY-MM")</f>
        <v>2016-10</v>
      </c>
      <c r="P1428" s="18" t="n">
        <f aca="false">IFERROR(N1428/K1428,0)</f>
        <v>0.3375</v>
      </c>
      <c r="Q1428" s="0" t="str">
        <f aca="false">IF(M1428=0,"No Discount",IF(M1428&lt;0.2,"Low (1-19%)",IF(M1428&lt;0.4,"Medium (20-39%)","High (40%+)")))</f>
        <v>Medium (20-39%)</v>
      </c>
      <c r="R1428" s="0" t="str">
        <f aca="false">INDEX('Lookup Tables'!$B$2:$B$5,MATCH(F1428,'Lookup Tables'!$A$2:$A$5,0))</f>
        <v>Manager D</v>
      </c>
    </row>
    <row r="1429" customFormat="false" ht="15" hidden="false" customHeight="false" outlineLevel="0" collapsed="false">
      <c r="A1429" s="0" t="s">
        <v>1773</v>
      </c>
      <c r="B1429" s="13" t="n">
        <v>42674</v>
      </c>
      <c r="C1429" s="13" t="n">
        <v>42678</v>
      </c>
      <c r="D1429" s="14" t="s">
        <v>52</v>
      </c>
      <c r="E1429" s="14" t="s">
        <v>62</v>
      </c>
      <c r="F1429" s="14" t="s">
        <v>63</v>
      </c>
      <c r="G1429" s="14" t="s">
        <v>64</v>
      </c>
      <c r="H1429" s="14" t="s">
        <v>65</v>
      </c>
      <c r="I1429" s="14" t="s">
        <v>129</v>
      </c>
      <c r="J1429" s="14" t="s">
        <v>271</v>
      </c>
      <c r="K1429" s="15" t="n">
        <v>14.75</v>
      </c>
      <c r="L1429" s="0" t="n">
        <v>5</v>
      </c>
      <c r="M1429" s="16" t="n">
        <v>0</v>
      </c>
      <c r="N1429" s="17" t="n">
        <v>7.08</v>
      </c>
      <c r="O1429" s="0" t="str">
        <f aca="false">TEXT(B1429,"YYYY-MM")</f>
        <v>2016-10</v>
      </c>
      <c r="P1429" s="18" t="n">
        <f aca="false">IFERROR(N1429/K1429,0)</f>
        <v>0.48</v>
      </c>
      <c r="Q1429" s="0" t="str">
        <f aca="false">IF(M1429=0,"No Discount",IF(M1429&lt;0.2,"Low (1-19%)",IF(M1429&lt;0.4,"Medium (20-39%)","High (40%+)")))</f>
        <v>No Discount</v>
      </c>
      <c r="R1429" s="0" t="str">
        <f aca="false">INDEX('Lookup Tables'!$B$2:$B$5,MATCH(F1429,'Lookup Tables'!$A$2:$A$5,0))</f>
        <v>Manager D</v>
      </c>
    </row>
    <row r="1430" customFormat="false" ht="15" hidden="false" customHeight="false" outlineLevel="0" collapsed="false">
      <c r="A1430" s="0" t="s">
        <v>1773</v>
      </c>
      <c r="B1430" s="13" t="n">
        <v>42674</v>
      </c>
      <c r="C1430" s="13" t="n">
        <v>42678</v>
      </c>
      <c r="D1430" s="14" t="s">
        <v>52</v>
      </c>
      <c r="E1430" s="14" t="s">
        <v>62</v>
      </c>
      <c r="F1430" s="14" t="s">
        <v>63</v>
      </c>
      <c r="G1430" s="14" t="s">
        <v>64</v>
      </c>
      <c r="H1430" s="14" t="s">
        <v>65</v>
      </c>
      <c r="I1430" s="14" t="s">
        <v>83</v>
      </c>
      <c r="J1430" s="14" t="s">
        <v>1774</v>
      </c>
      <c r="K1430" s="15" t="n">
        <v>29.8</v>
      </c>
      <c r="L1430" s="0" t="n">
        <v>5</v>
      </c>
      <c r="M1430" s="16" t="n">
        <v>0.2</v>
      </c>
      <c r="N1430" s="17" t="n">
        <v>9.3125</v>
      </c>
      <c r="O1430" s="0" t="str">
        <f aca="false">TEXT(B1430,"YYYY-MM")</f>
        <v>2016-10</v>
      </c>
      <c r="P1430" s="18" t="n">
        <f aca="false">IFERROR(N1430/K1430,0)</f>
        <v>0.3125</v>
      </c>
      <c r="Q1430" s="0" t="str">
        <f aca="false">IF(M1430=0,"No Discount",IF(M1430&lt;0.2,"Low (1-19%)",IF(M1430&lt;0.4,"Medium (20-39%)","High (40%+)")))</f>
        <v>Medium (20-39%)</v>
      </c>
      <c r="R1430" s="0" t="str">
        <f aca="false">INDEX('Lookup Tables'!$B$2:$B$5,MATCH(F1430,'Lookup Tables'!$A$2:$A$5,0))</f>
        <v>Manager D</v>
      </c>
    </row>
    <row r="1431" customFormat="false" ht="15" hidden="false" customHeight="false" outlineLevel="0" collapsed="false">
      <c r="A1431" s="0" t="s">
        <v>1773</v>
      </c>
      <c r="B1431" s="13" t="n">
        <v>42674</v>
      </c>
      <c r="C1431" s="13" t="n">
        <v>42678</v>
      </c>
      <c r="D1431" s="14" t="s">
        <v>52</v>
      </c>
      <c r="E1431" s="14" t="s">
        <v>62</v>
      </c>
      <c r="F1431" s="14" t="s">
        <v>63</v>
      </c>
      <c r="G1431" s="14" t="s">
        <v>64</v>
      </c>
      <c r="H1431" s="14" t="s">
        <v>65</v>
      </c>
      <c r="I1431" s="14" t="s">
        <v>66</v>
      </c>
      <c r="J1431" s="14" t="s">
        <v>1023</v>
      </c>
      <c r="K1431" s="15" t="n">
        <v>427.42</v>
      </c>
      <c r="L1431" s="0" t="n">
        <v>14</v>
      </c>
      <c r="M1431" s="16" t="n">
        <v>0</v>
      </c>
      <c r="N1431" s="17" t="n">
        <v>196.6132</v>
      </c>
      <c r="O1431" s="0" t="str">
        <f aca="false">TEXT(B1431,"YYYY-MM")</f>
        <v>2016-10</v>
      </c>
      <c r="P1431" s="18" t="n">
        <f aca="false">IFERROR(N1431/K1431,0)</f>
        <v>0.46</v>
      </c>
      <c r="Q1431" s="0" t="str">
        <f aca="false">IF(M1431=0,"No Discount",IF(M1431&lt;0.2,"Low (1-19%)",IF(M1431&lt;0.4,"Medium (20-39%)","High (40%+)")))</f>
        <v>No Discount</v>
      </c>
      <c r="R1431" s="0" t="str">
        <f aca="false">INDEX('Lookup Tables'!$B$2:$B$5,MATCH(F1431,'Lookup Tables'!$A$2:$A$5,0))</f>
        <v>Manager D</v>
      </c>
    </row>
    <row r="1432" customFormat="false" ht="15" hidden="false" customHeight="false" outlineLevel="0" collapsed="false">
      <c r="A1432" s="0" t="s">
        <v>1775</v>
      </c>
      <c r="B1432" s="13" t="n">
        <v>43430</v>
      </c>
      <c r="C1432" s="13" t="n">
        <v>43434</v>
      </c>
      <c r="D1432" s="14" t="s">
        <v>69</v>
      </c>
      <c r="E1432" s="14" t="s">
        <v>53</v>
      </c>
      <c r="F1432" s="14" t="s">
        <v>117</v>
      </c>
      <c r="G1432" s="14" t="s">
        <v>269</v>
      </c>
      <c r="H1432" s="14" t="s">
        <v>80</v>
      </c>
      <c r="I1432" s="14" t="s">
        <v>81</v>
      </c>
      <c r="J1432" s="14" t="s">
        <v>923</v>
      </c>
      <c r="K1432" s="15" t="n">
        <v>220.752</v>
      </c>
      <c r="L1432" s="0" t="n">
        <v>8</v>
      </c>
      <c r="M1432" s="16" t="n">
        <v>0.4</v>
      </c>
      <c r="N1432" s="17" t="n">
        <v>-40.4712</v>
      </c>
      <c r="O1432" s="0" t="str">
        <f aca="false">TEXT(B1432,"YYYY-MM")</f>
        <v>2018-11</v>
      </c>
      <c r="P1432" s="18" t="n">
        <f aca="false">IFERROR(N1432/K1432,0)</f>
        <v>-0.183333333333333</v>
      </c>
      <c r="Q1432" s="0" t="str">
        <f aca="false">IF(M1432=0,"No Discount",IF(M1432&lt;0.2,"Low (1-19%)",IF(M1432&lt;0.4,"Medium (20-39%)","High (40%+)")))</f>
        <v>High (40%+)</v>
      </c>
      <c r="R1432" s="0" t="str">
        <f aca="false">INDEX('Lookup Tables'!$B$2:$B$5,MATCH(F1432,'Lookup Tables'!$A$2:$A$5,0))</f>
        <v>Manager B</v>
      </c>
    </row>
    <row r="1433" customFormat="false" ht="15" hidden="false" customHeight="false" outlineLevel="0" collapsed="false">
      <c r="A1433" s="0" t="s">
        <v>1776</v>
      </c>
      <c r="B1433" s="13" t="n">
        <v>42357</v>
      </c>
      <c r="C1433" s="13" t="n">
        <v>42359</v>
      </c>
      <c r="D1433" s="14" t="s">
        <v>52</v>
      </c>
      <c r="E1433" s="14" t="s">
        <v>53</v>
      </c>
      <c r="F1433" s="14" t="s">
        <v>54</v>
      </c>
      <c r="G1433" s="14" t="s">
        <v>211</v>
      </c>
      <c r="H1433" s="14" t="s">
        <v>65</v>
      </c>
      <c r="I1433" s="14" t="s">
        <v>83</v>
      </c>
      <c r="J1433" s="14" t="s">
        <v>1777</v>
      </c>
      <c r="K1433" s="15" t="n">
        <v>152.76</v>
      </c>
      <c r="L1433" s="0" t="n">
        <v>6</v>
      </c>
      <c r="M1433" s="16" t="n">
        <v>0</v>
      </c>
      <c r="N1433" s="17" t="n">
        <v>74.8524</v>
      </c>
      <c r="O1433" s="0" t="str">
        <f aca="false">TEXT(B1433,"YYYY-MM")</f>
        <v>2015-12</v>
      </c>
      <c r="P1433" s="18" t="n">
        <f aca="false">IFERROR(N1433/K1433,0)</f>
        <v>0.49</v>
      </c>
      <c r="Q1433" s="0" t="str">
        <f aca="false">IF(M1433=0,"No Discount",IF(M1433&lt;0.2,"Low (1-19%)",IF(M1433&lt;0.4,"Medium (20-39%)","High (40%+)")))</f>
        <v>No Discount</v>
      </c>
      <c r="R1433" s="0" t="str">
        <f aca="false">INDEX('Lookup Tables'!$B$2:$B$5,MATCH(F1433,'Lookup Tables'!$A$2:$A$5,0))</f>
        <v>Manager C</v>
      </c>
    </row>
    <row r="1434" customFormat="false" ht="15" hidden="false" customHeight="false" outlineLevel="0" collapsed="false">
      <c r="A1434" s="0" t="s">
        <v>1776</v>
      </c>
      <c r="B1434" s="13" t="n">
        <v>42357</v>
      </c>
      <c r="C1434" s="13" t="n">
        <v>42359</v>
      </c>
      <c r="D1434" s="14" t="s">
        <v>52</v>
      </c>
      <c r="E1434" s="14" t="s">
        <v>53</v>
      </c>
      <c r="F1434" s="14" t="s">
        <v>54</v>
      </c>
      <c r="G1434" s="14" t="s">
        <v>211</v>
      </c>
      <c r="H1434" s="14" t="s">
        <v>65</v>
      </c>
      <c r="I1434" s="14" t="s">
        <v>303</v>
      </c>
      <c r="J1434" s="14" t="s">
        <v>914</v>
      </c>
      <c r="K1434" s="15" t="n">
        <v>7.27</v>
      </c>
      <c r="L1434" s="0" t="n">
        <v>1</v>
      </c>
      <c r="M1434" s="16" t="n">
        <v>0</v>
      </c>
      <c r="N1434" s="17" t="n">
        <v>1.9629</v>
      </c>
      <c r="O1434" s="0" t="str">
        <f aca="false">TEXT(B1434,"YYYY-MM")</f>
        <v>2015-12</v>
      </c>
      <c r="P1434" s="18" t="n">
        <f aca="false">IFERROR(N1434/K1434,0)</f>
        <v>0.27</v>
      </c>
      <c r="Q1434" s="0" t="str">
        <f aca="false">IF(M1434=0,"No Discount",IF(M1434&lt;0.2,"Low (1-19%)",IF(M1434&lt;0.4,"Medium (20-39%)","High (40%+)")))</f>
        <v>No Discount</v>
      </c>
      <c r="R1434" s="0" t="str">
        <f aca="false">INDEX('Lookup Tables'!$B$2:$B$5,MATCH(F1434,'Lookup Tables'!$A$2:$A$5,0))</f>
        <v>Manager C</v>
      </c>
    </row>
    <row r="1435" customFormat="false" ht="15" hidden="false" customHeight="false" outlineLevel="0" collapsed="false">
      <c r="A1435" s="0" t="s">
        <v>1776</v>
      </c>
      <c r="B1435" s="13" t="n">
        <v>42357</v>
      </c>
      <c r="C1435" s="13" t="n">
        <v>42359</v>
      </c>
      <c r="D1435" s="14" t="s">
        <v>52</v>
      </c>
      <c r="E1435" s="14" t="s">
        <v>53</v>
      </c>
      <c r="F1435" s="14" t="s">
        <v>54</v>
      </c>
      <c r="G1435" s="14" t="s">
        <v>211</v>
      </c>
      <c r="H1435" s="14" t="s">
        <v>56</v>
      </c>
      <c r="I1435" s="14" t="s">
        <v>59</v>
      </c>
      <c r="J1435" s="14" t="s">
        <v>201</v>
      </c>
      <c r="K1435" s="15" t="n">
        <v>1819.86</v>
      </c>
      <c r="L1435" s="0" t="n">
        <v>14</v>
      </c>
      <c r="M1435" s="16" t="n">
        <v>0</v>
      </c>
      <c r="N1435" s="17" t="n">
        <v>163.7874</v>
      </c>
      <c r="O1435" s="0" t="str">
        <f aca="false">TEXT(B1435,"YYYY-MM")</f>
        <v>2015-12</v>
      </c>
      <c r="P1435" s="18" t="n">
        <f aca="false">IFERROR(N1435/K1435,0)</f>
        <v>0.09</v>
      </c>
      <c r="Q1435" s="0" t="str">
        <f aca="false">IF(M1435=0,"No Discount",IF(M1435&lt;0.2,"Low (1-19%)",IF(M1435&lt;0.4,"Medium (20-39%)","High (40%+)")))</f>
        <v>No Discount</v>
      </c>
      <c r="R1435" s="0" t="str">
        <f aca="false">INDEX('Lookup Tables'!$B$2:$B$5,MATCH(F1435,'Lookup Tables'!$A$2:$A$5,0))</f>
        <v>Manager C</v>
      </c>
    </row>
    <row r="1436" customFormat="false" ht="15" hidden="false" customHeight="false" outlineLevel="0" collapsed="false">
      <c r="A1436" s="0" t="s">
        <v>1778</v>
      </c>
      <c r="B1436" s="13" t="n">
        <v>43095</v>
      </c>
      <c r="C1436" s="13" t="n">
        <v>43099</v>
      </c>
      <c r="D1436" s="14" t="s">
        <v>69</v>
      </c>
      <c r="E1436" s="14" t="s">
        <v>53</v>
      </c>
      <c r="F1436" s="14" t="s">
        <v>63</v>
      </c>
      <c r="G1436" s="14" t="s">
        <v>94</v>
      </c>
      <c r="H1436" s="14" t="s">
        <v>65</v>
      </c>
      <c r="I1436" s="14" t="s">
        <v>91</v>
      </c>
      <c r="J1436" s="14" t="s">
        <v>1779</v>
      </c>
      <c r="K1436" s="15" t="n">
        <v>33.9</v>
      </c>
      <c r="L1436" s="0" t="n">
        <v>5</v>
      </c>
      <c r="M1436" s="16" t="n">
        <v>0</v>
      </c>
      <c r="N1436" s="17" t="n">
        <v>15.594</v>
      </c>
      <c r="O1436" s="0" t="str">
        <f aca="false">TEXT(B1436,"YYYY-MM")</f>
        <v>2017-12</v>
      </c>
      <c r="P1436" s="18" t="n">
        <f aca="false">IFERROR(N1436/K1436,0)</f>
        <v>0.46</v>
      </c>
      <c r="Q1436" s="0" t="str">
        <f aca="false">IF(M1436=0,"No Discount",IF(M1436&lt;0.2,"Low (1-19%)",IF(M1436&lt;0.4,"Medium (20-39%)","High (40%+)")))</f>
        <v>No Discount</v>
      </c>
      <c r="R1436" s="0" t="str">
        <f aca="false">INDEX('Lookup Tables'!$B$2:$B$5,MATCH(F1436,'Lookup Tables'!$A$2:$A$5,0))</f>
        <v>Manager D</v>
      </c>
    </row>
    <row r="1437" customFormat="false" ht="15" hidden="false" customHeight="false" outlineLevel="0" collapsed="false">
      <c r="A1437" s="0" t="s">
        <v>1780</v>
      </c>
      <c r="B1437" s="13" t="n">
        <v>43271</v>
      </c>
      <c r="C1437" s="13" t="n">
        <v>43278</v>
      </c>
      <c r="D1437" s="14" t="s">
        <v>69</v>
      </c>
      <c r="E1437" s="14" t="s">
        <v>53</v>
      </c>
      <c r="F1437" s="14" t="s">
        <v>117</v>
      </c>
      <c r="G1437" s="14" t="s">
        <v>269</v>
      </c>
      <c r="H1437" s="14" t="s">
        <v>65</v>
      </c>
      <c r="I1437" s="14" t="s">
        <v>91</v>
      </c>
      <c r="J1437" s="14" t="s">
        <v>1781</v>
      </c>
      <c r="K1437" s="15" t="n">
        <v>31.104</v>
      </c>
      <c r="L1437" s="0" t="n">
        <v>6</v>
      </c>
      <c r="M1437" s="16" t="n">
        <v>0.2</v>
      </c>
      <c r="N1437" s="17" t="n">
        <v>10.8864</v>
      </c>
      <c r="O1437" s="0" t="str">
        <f aca="false">TEXT(B1437,"YYYY-MM")</f>
        <v>2018-06</v>
      </c>
      <c r="P1437" s="18" t="n">
        <f aca="false">IFERROR(N1437/K1437,0)</f>
        <v>0.35</v>
      </c>
      <c r="Q1437" s="0" t="str">
        <f aca="false">IF(M1437=0,"No Discount",IF(M1437&lt;0.2,"Low (1-19%)",IF(M1437&lt;0.4,"Medium (20-39%)","High (40%+)")))</f>
        <v>Medium (20-39%)</v>
      </c>
      <c r="R1437" s="0" t="str">
        <f aca="false">INDEX('Lookup Tables'!$B$2:$B$5,MATCH(F1437,'Lookup Tables'!$A$2:$A$5,0))</f>
        <v>Manager B</v>
      </c>
    </row>
    <row r="1438" customFormat="false" ht="15" hidden="false" customHeight="false" outlineLevel="0" collapsed="false">
      <c r="A1438" s="0" t="s">
        <v>1780</v>
      </c>
      <c r="B1438" s="13" t="n">
        <v>43271</v>
      </c>
      <c r="C1438" s="13" t="n">
        <v>43278</v>
      </c>
      <c r="D1438" s="14" t="s">
        <v>69</v>
      </c>
      <c r="E1438" s="14" t="s">
        <v>53</v>
      </c>
      <c r="F1438" s="14" t="s">
        <v>117</v>
      </c>
      <c r="G1438" s="14" t="s">
        <v>269</v>
      </c>
      <c r="H1438" s="14" t="s">
        <v>65</v>
      </c>
      <c r="I1438" s="14" t="s">
        <v>78</v>
      </c>
      <c r="J1438" s="14" t="s">
        <v>1707</v>
      </c>
      <c r="K1438" s="15" t="n">
        <v>5.248</v>
      </c>
      <c r="L1438" s="0" t="n">
        <v>2</v>
      </c>
      <c r="M1438" s="16" t="n">
        <v>0.2</v>
      </c>
      <c r="N1438" s="17" t="n">
        <v>0.5904</v>
      </c>
      <c r="O1438" s="0" t="str">
        <f aca="false">TEXT(B1438,"YYYY-MM")</f>
        <v>2018-06</v>
      </c>
      <c r="P1438" s="18" t="n">
        <f aca="false">IFERROR(N1438/K1438,0)</f>
        <v>0.1125</v>
      </c>
      <c r="Q1438" s="0" t="str">
        <f aca="false">IF(M1438=0,"No Discount",IF(M1438&lt;0.2,"Low (1-19%)",IF(M1438&lt;0.4,"Medium (20-39%)","High (40%+)")))</f>
        <v>Medium (20-39%)</v>
      </c>
      <c r="R1438" s="0" t="str">
        <f aca="false">INDEX('Lookup Tables'!$B$2:$B$5,MATCH(F1438,'Lookup Tables'!$A$2:$A$5,0))</f>
        <v>Manager B</v>
      </c>
    </row>
    <row r="1439" customFormat="false" ht="15" hidden="false" customHeight="false" outlineLevel="0" collapsed="false">
      <c r="A1439" s="0" t="s">
        <v>1782</v>
      </c>
      <c r="B1439" s="13" t="n">
        <v>42658</v>
      </c>
      <c r="C1439" s="13" t="n">
        <v>42658</v>
      </c>
      <c r="D1439" s="14" t="s">
        <v>606</v>
      </c>
      <c r="E1439" s="14" t="s">
        <v>53</v>
      </c>
      <c r="F1439" s="14" t="s">
        <v>98</v>
      </c>
      <c r="G1439" s="14" t="s">
        <v>99</v>
      </c>
      <c r="H1439" s="14" t="s">
        <v>80</v>
      </c>
      <c r="I1439" s="14" t="s">
        <v>123</v>
      </c>
      <c r="J1439" s="14" t="s">
        <v>1783</v>
      </c>
      <c r="K1439" s="15" t="n">
        <v>263.88</v>
      </c>
      <c r="L1439" s="0" t="n">
        <v>3</v>
      </c>
      <c r="M1439" s="16" t="n">
        <v>0.2</v>
      </c>
      <c r="N1439" s="17" t="n">
        <v>42.8805</v>
      </c>
      <c r="O1439" s="0" t="str">
        <f aca="false">TEXT(B1439,"YYYY-MM")</f>
        <v>2016-10</v>
      </c>
      <c r="P1439" s="18" t="n">
        <f aca="false">IFERROR(N1439/K1439,0)</f>
        <v>0.1625</v>
      </c>
      <c r="Q1439" s="0" t="str">
        <f aca="false">IF(M1439=0,"No Discount",IF(M1439&lt;0.2,"Low (1-19%)",IF(M1439&lt;0.4,"Medium (20-39%)","High (40%+)")))</f>
        <v>Medium (20-39%)</v>
      </c>
      <c r="R1439" s="0" t="str">
        <f aca="false">INDEX('Lookup Tables'!$B$2:$B$5,MATCH(F1439,'Lookup Tables'!$A$2:$A$5,0))</f>
        <v>Manager A</v>
      </c>
    </row>
    <row r="1440" customFormat="false" ht="15" hidden="false" customHeight="false" outlineLevel="0" collapsed="false">
      <c r="A1440" s="0" t="s">
        <v>1782</v>
      </c>
      <c r="B1440" s="13" t="n">
        <v>42658</v>
      </c>
      <c r="C1440" s="13" t="n">
        <v>42658</v>
      </c>
      <c r="D1440" s="14" t="s">
        <v>606</v>
      </c>
      <c r="E1440" s="14" t="s">
        <v>53</v>
      </c>
      <c r="F1440" s="14" t="s">
        <v>98</v>
      </c>
      <c r="G1440" s="14" t="s">
        <v>99</v>
      </c>
      <c r="H1440" s="14" t="s">
        <v>56</v>
      </c>
      <c r="I1440" s="14" t="s">
        <v>59</v>
      </c>
      <c r="J1440" s="14" t="s">
        <v>861</v>
      </c>
      <c r="K1440" s="15" t="n">
        <v>2453.43</v>
      </c>
      <c r="L1440" s="0" t="n">
        <v>5</v>
      </c>
      <c r="M1440" s="16" t="n">
        <v>0.3</v>
      </c>
      <c r="N1440" s="17" t="n">
        <v>-350.49</v>
      </c>
      <c r="O1440" s="0" t="str">
        <f aca="false">TEXT(B1440,"YYYY-MM")</f>
        <v>2016-10</v>
      </c>
      <c r="P1440" s="18" t="n">
        <f aca="false">IFERROR(N1440/K1440,0)</f>
        <v>-0.142857142857143</v>
      </c>
      <c r="Q1440" s="0" t="str">
        <f aca="false">IF(M1440=0,"No Discount",IF(M1440&lt;0.2,"Low (1-19%)",IF(M1440&lt;0.4,"Medium (20-39%)","High (40%+)")))</f>
        <v>Medium (20-39%)</v>
      </c>
      <c r="R1440" s="0" t="str">
        <f aca="false">INDEX('Lookup Tables'!$B$2:$B$5,MATCH(F1440,'Lookup Tables'!$A$2:$A$5,0))</f>
        <v>Manager A</v>
      </c>
    </row>
    <row r="1441" customFormat="false" ht="15" hidden="false" customHeight="false" outlineLevel="0" collapsed="false">
      <c r="A1441" s="0" t="s">
        <v>1784</v>
      </c>
      <c r="B1441" s="13" t="n">
        <v>43202</v>
      </c>
      <c r="C1441" s="13" t="n">
        <v>43205</v>
      </c>
      <c r="D1441" s="14" t="s">
        <v>52</v>
      </c>
      <c r="E1441" s="14" t="s">
        <v>53</v>
      </c>
      <c r="F1441" s="14" t="s">
        <v>117</v>
      </c>
      <c r="G1441" s="14" t="s">
        <v>649</v>
      </c>
      <c r="H1441" s="14" t="s">
        <v>65</v>
      </c>
      <c r="I1441" s="14" t="s">
        <v>83</v>
      </c>
      <c r="J1441" s="14" t="s">
        <v>569</v>
      </c>
      <c r="K1441" s="15" t="n">
        <v>29.7</v>
      </c>
      <c r="L1441" s="0" t="n">
        <v>5</v>
      </c>
      <c r="M1441" s="16" t="n">
        <v>0</v>
      </c>
      <c r="N1441" s="17" t="n">
        <v>13.365</v>
      </c>
      <c r="O1441" s="0" t="str">
        <f aca="false">TEXT(B1441,"YYYY-MM")</f>
        <v>2018-04</v>
      </c>
      <c r="P1441" s="18" t="n">
        <f aca="false">IFERROR(N1441/K1441,0)</f>
        <v>0.45</v>
      </c>
      <c r="Q1441" s="0" t="str">
        <f aca="false">IF(M1441=0,"No Discount",IF(M1441&lt;0.2,"Low (1-19%)",IF(M1441&lt;0.4,"Medium (20-39%)","High (40%+)")))</f>
        <v>No Discount</v>
      </c>
      <c r="R1441" s="0" t="str">
        <f aca="false">INDEX('Lookup Tables'!$B$2:$B$5,MATCH(F1441,'Lookup Tables'!$A$2:$A$5,0))</f>
        <v>Manager B</v>
      </c>
    </row>
    <row r="1442" customFormat="false" ht="15" hidden="false" customHeight="false" outlineLevel="0" collapsed="false">
      <c r="A1442" s="0" t="s">
        <v>1784</v>
      </c>
      <c r="B1442" s="13" t="n">
        <v>43202</v>
      </c>
      <c r="C1442" s="13" t="n">
        <v>43205</v>
      </c>
      <c r="D1442" s="14" t="s">
        <v>52</v>
      </c>
      <c r="E1442" s="14" t="s">
        <v>53</v>
      </c>
      <c r="F1442" s="14" t="s">
        <v>117</v>
      </c>
      <c r="G1442" s="14" t="s">
        <v>649</v>
      </c>
      <c r="H1442" s="14" t="s">
        <v>65</v>
      </c>
      <c r="I1442" s="14" t="s">
        <v>91</v>
      </c>
      <c r="J1442" s="14" t="s">
        <v>1785</v>
      </c>
      <c r="K1442" s="15" t="n">
        <v>39.96</v>
      </c>
      <c r="L1442" s="0" t="n">
        <v>4</v>
      </c>
      <c r="M1442" s="16" t="n">
        <v>0</v>
      </c>
      <c r="N1442" s="17" t="n">
        <v>17.982</v>
      </c>
      <c r="O1442" s="0" t="str">
        <f aca="false">TEXT(B1442,"YYYY-MM")</f>
        <v>2018-04</v>
      </c>
      <c r="P1442" s="18" t="n">
        <f aca="false">IFERROR(N1442/K1442,0)</f>
        <v>0.45</v>
      </c>
      <c r="Q1442" s="0" t="str">
        <f aca="false">IF(M1442=0,"No Discount",IF(M1442&lt;0.2,"Low (1-19%)",IF(M1442&lt;0.4,"Medium (20-39%)","High (40%+)")))</f>
        <v>No Discount</v>
      </c>
      <c r="R1442" s="0" t="str">
        <f aca="false">INDEX('Lookup Tables'!$B$2:$B$5,MATCH(F1442,'Lookup Tables'!$A$2:$A$5,0))</f>
        <v>Manager B</v>
      </c>
    </row>
    <row r="1443" customFormat="false" ht="15" hidden="false" customHeight="false" outlineLevel="0" collapsed="false">
      <c r="A1443" s="0" t="s">
        <v>1786</v>
      </c>
      <c r="B1443" s="13" t="n">
        <v>43453</v>
      </c>
      <c r="C1443" s="13" t="n">
        <v>43458</v>
      </c>
      <c r="D1443" s="14" t="s">
        <v>52</v>
      </c>
      <c r="E1443" s="14" t="s">
        <v>53</v>
      </c>
      <c r="F1443" s="14" t="s">
        <v>63</v>
      </c>
      <c r="G1443" s="14" t="s">
        <v>64</v>
      </c>
      <c r="H1443" s="14" t="s">
        <v>65</v>
      </c>
      <c r="I1443" s="14" t="s">
        <v>83</v>
      </c>
      <c r="J1443" s="14" t="s">
        <v>1261</v>
      </c>
      <c r="K1443" s="15" t="n">
        <v>36.672</v>
      </c>
      <c r="L1443" s="0" t="n">
        <v>2</v>
      </c>
      <c r="M1443" s="16" t="n">
        <v>0.2</v>
      </c>
      <c r="N1443" s="17" t="n">
        <v>11.46</v>
      </c>
      <c r="O1443" s="0" t="str">
        <f aca="false">TEXT(B1443,"YYYY-MM")</f>
        <v>2018-12</v>
      </c>
      <c r="P1443" s="18" t="n">
        <f aca="false">IFERROR(N1443/K1443,0)</f>
        <v>0.3125</v>
      </c>
      <c r="Q1443" s="0" t="str">
        <f aca="false">IF(M1443=0,"No Discount",IF(M1443&lt;0.2,"Low (1-19%)",IF(M1443&lt;0.4,"Medium (20-39%)","High (40%+)")))</f>
        <v>Medium (20-39%)</v>
      </c>
      <c r="R1443" s="0" t="str">
        <f aca="false">INDEX('Lookup Tables'!$B$2:$B$5,MATCH(F1443,'Lookup Tables'!$A$2:$A$5,0))</f>
        <v>Manager D</v>
      </c>
    </row>
    <row r="1444" customFormat="false" ht="15" hidden="false" customHeight="false" outlineLevel="0" collapsed="false">
      <c r="A1444" s="0" t="s">
        <v>1787</v>
      </c>
      <c r="B1444" s="13" t="n">
        <v>43317</v>
      </c>
      <c r="C1444" s="13" t="n">
        <v>43320</v>
      </c>
      <c r="D1444" s="14" t="s">
        <v>137</v>
      </c>
      <c r="E1444" s="14" t="s">
        <v>62</v>
      </c>
      <c r="F1444" s="14" t="s">
        <v>54</v>
      </c>
      <c r="G1444" s="14" t="s">
        <v>55</v>
      </c>
      <c r="H1444" s="14" t="s">
        <v>65</v>
      </c>
      <c r="I1444" s="14" t="s">
        <v>91</v>
      </c>
      <c r="J1444" s="14" t="s">
        <v>594</v>
      </c>
      <c r="K1444" s="15" t="n">
        <v>13.76</v>
      </c>
      <c r="L1444" s="0" t="n">
        <v>2</v>
      </c>
      <c r="M1444" s="16" t="n">
        <v>0</v>
      </c>
      <c r="N1444" s="17" t="n">
        <v>6.3296</v>
      </c>
      <c r="O1444" s="0" t="str">
        <f aca="false">TEXT(B1444,"YYYY-MM")</f>
        <v>2018-08</v>
      </c>
      <c r="P1444" s="18" t="n">
        <f aca="false">IFERROR(N1444/K1444,0)</f>
        <v>0.46</v>
      </c>
      <c r="Q1444" s="0" t="str">
        <f aca="false">IF(M1444=0,"No Discount",IF(M1444&lt;0.2,"Low (1-19%)",IF(M1444&lt;0.4,"Medium (20-39%)","High (40%+)")))</f>
        <v>No Discount</v>
      </c>
      <c r="R1444" s="0" t="str">
        <f aca="false">INDEX('Lookup Tables'!$B$2:$B$5,MATCH(F1444,'Lookup Tables'!$A$2:$A$5,0))</f>
        <v>Manager C</v>
      </c>
    </row>
    <row r="1445" customFormat="false" ht="15" hidden="false" customHeight="false" outlineLevel="0" collapsed="false">
      <c r="A1445" s="0" t="s">
        <v>1788</v>
      </c>
      <c r="B1445" s="13" t="n">
        <v>42644</v>
      </c>
      <c r="C1445" s="13" t="n">
        <v>42649</v>
      </c>
      <c r="D1445" s="14" t="s">
        <v>69</v>
      </c>
      <c r="E1445" s="14" t="s">
        <v>62</v>
      </c>
      <c r="F1445" s="14" t="s">
        <v>63</v>
      </c>
      <c r="G1445" s="14" t="s">
        <v>252</v>
      </c>
      <c r="H1445" s="14" t="s">
        <v>65</v>
      </c>
      <c r="I1445" s="14" t="s">
        <v>73</v>
      </c>
      <c r="J1445" s="14" t="s">
        <v>289</v>
      </c>
      <c r="K1445" s="15" t="n">
        <v>139.424</v>
      </c>
      <c r="L1445" s="0" t="n">
        <v>4</v>
      </c>
      <c r="M1445" s="16" t="n">
        <v>0.2</v>
      </c>
      <c r="N1445" s="17" t="n">
        <v>17.428</v>
      </c>
      <c r="O1445" s="0" t="str">
        <f aca="false">TEXT(B1445,"YYYY-MM")</f>
        <v>2016-10</v>
      </c>
      <c r="P1445" s="18" t="n">
        <f aca="false">IFERROR(N1445/K1445,0)</f>
        <v>0.125</v>
      </c>
      <c r="Q1445" s="0" t="str">
        <f aca="false">IF(M1445=0,"No Discount",IF(M1445&lt;0.2,"Low (1-19%)",IF(M1445&lt;0.4,"Medium (20-39%)","High (40%+)")))</f>
        <v>Medium (20-39%)</v>
      </c>
      <c r="R1445" s="0" t="str">
        <f aca="false">INDEX('Lookup Tables'!$B$2:$B$5,MATCH(F1445,'Lookup Tables'!$A$2:$A$5,0))</f>
        <v>Manager D</v>
      </c>
    </row>
    <row r="1446" customFormat="false" ht="15" hidden="false" customHeight="false" outlineLevel="0" collapsed="false">
      <c r="A1446" s="0" t="s">
        <v>1789</v>
      </c>
      <c r="B1446" s="13" t="n">
        <v>42878</v>
      </c>
      <c r="C1446" s="13" t="n">
        <v>42883</v>
      </c>
      <c r="D1446" s="14" t="s">
        <v>69</v>
      </c>
      <c r="E1446" s="14" t="s">
        <v>53</v>
      </c>
      <c r="F1446" s="14" t="s">
        <v>98</v>
      </c>
      <c r="G1446" s="14" t="s">
        <v>146</v>
      </c>
      <c r="H1446" s="14" t="s">
        <v>80</v>
      </c>
      <c r="I1446" s="14" t="s">
        <v>81</v>
      </c>
      <c r="J1446" s="14" t="s">
        <v>1605</v>
      </c>
      <c r="K1446" s="15" t="n">
        <v>1979.928</v>
      </c>
      <c r="L1446" s="0" t="n">
        <v>9</v>
      </c>
      <c r="M1446" s="16" t="n">
        <v>0.2</v>
      </c>
      <c r="N1446" s="17" t="n">
        <v>148.4946</v>
      </c>
      <c r="O1446" s="0" t="str">
        <f aca="false">TEXT(B1446,"YYYY-MM")</f>
        <v>2017-05</v>
      </c>
      <c r="P1446" s="18" t="n">
        <f aca="false">IFERROR(N1446/K1446,0)</f>
        <v>0.075</v>
      </c>
      <c r="Q1446" s="0" t="str">
        <f aca="false">IF(M1446=0,"No Discount",IF(M1446&lt;0.2,"Low (1-19%)",IF(M1446&lt;0.4,"Medium (20-39%)","High (40%+)")))</f>
        <v>Medium (20-39%)</v>
      </c>
      <c r="R1446" s="0" t="str">
        <f aca="false">INDEX('Lookup Tables'!$B$2:$B$5,MATCH(F1446,'Lookup Tables'!$A$2:$A$5,0))</f>
        <v>Manager A</v>
      </c>
    </row>
    <row r="1447" customFormat="false" ht="15" hidden="false" customHeight="false" outlineLevel="0" collapsed="false">
      <c r="A1447" s="0" t="s">
        <v>1790</v>
      </c>
      <c r="B1447" s="13" t="n">
        <v>43264</v>
      </c>
      <c r="C1447" s="13" t="n">
        <v>43267</v>
      </c>
      <c r="D1447" s="14" t="s">
        <v>137</v>
      </c>
      <c r="E1447" s="14" t="s">
        <v>97</v>
      </c>
      <c r="F1447" s="14" t="s">
        <v>98</v>
      </c>
      <c r="G1447" s="14" t="s">
        <v>146</v>
      </c>
      <c r="H1447" s="14" t="s">
        <v>65</v>
      </c>
      <c r="I1447" s="14" t="s">
        <v>73</v>
      </c>
      <c r="J1447" s="14" t="s">
        <v>462</v>
      </c>
      <c r="K1447" s="15" t="n">
        <v>164.736</v>
      </c>
      <c r="L1447" s="0" t="n">
        <v>4</v>
      </c>
      <c r="M1447" s="16" t="n">
        <v>0.2</v>
      </c>
      <c r="N1447" s="17" t="n">
        <v>-39.1248</v>
      </c>
      <c r="O1447" s="0" t="str">
        <f aca="false">TEXT(B1447,"YYYY-MM")</f>
        <v>2018-06</v>
      </c>
      <c r="P1447" s="18" t="n">
        <f aca="false">IFERROR(N1447/K1447,0)</f>
        <v>-0.2375</v>
      </c>
      <c r="Q1447" s="0" t="str">
        <f aca="false">IF(M1447=0,"No Discount",IF(M1447&lt;0.2,"Low (1-19%)",IF(M1447&lt;0.4,"Medium (20-39%)","High (40%+)")))</f>
        <v>Medium (20-39%)</v>
      </c>
      <c r="R1447" s="0" t="str">
        <f aca="false">INDEX('Lookup Tables'!$B$2:$B$5,MATCH(F1447,'Lookup Tables'!$A$2:$A$5,0))</f>
        <v>Manager A</v>
      </c>
    </row>
    <row r="1448" customFormat="false" ht="15" hidden="false" customHeight="false" outlineLevel="0" collapsed="false">
      <c r="A1448" s="0" t="s">
        <v>1790</v>
      </c>
      <c r="B1448" s="13" t="n">
        <v>43264</v>
      </c>
      <c r="C1448" s="13" t="n">
        <v>43267</v>
      </c>
      <c r="D1448" s="14" t="s">
        <v>137</v>
      </c>
      <c r="E1448" s="14" t="s">
        <v>97</v>
      </c>
      <c r="F1448" s="14" t="s">
        <v>98</v>
      </c>
      <c r="G1448" s="14" t="s">
        <v>146</v>
      </c>
      <c r="H1448" s="14" t="s">
        <v>56</v>
      </c>
      <c r="I1448" s="14" t="s">
        <v>59</v>
      </c>
      <c r="J1448" s="14" t="s">
        <v>1791</v>
      </c>
      <c r="K1448" s="15" t="n">
        <v>470.302</v>
      </c>
      <c r="L1448" s="0" t="n">
        <v>7</v>
      </c>
      <c r="M1448" s="16" t="n">
        <v>0.3</v>
      </c>
      <c r="N1448" s="17" t="n">
        <v>-87.3418</v>
      </c>
      <c r="O1448" s="0" t="str">
        <f aca="false">TEXT(B1448,"YYYY-MM")</f>
        <v>2018-06</v>
      </c>
      <c r="P1448" s="18" t="n">
        <f aca="false">IFERROR(N1448/K1448,0)</f>
        <v>-0.185714285714286</v>
      </c>
      <c r="Q1448" s="0" t="str">
        <f aca="false">IF(M1448=0,"No Discount",IF(M1448&lt;0.2,"Low (1-19%)",IF(M1448&lt;0.4,"Medium (20-39%)","High (40%+)")))</f>
        <v>Medium (20-39%)</v>
      </c>
      <c r="R1448" s="0" t="str">
        <f aca="false">INDEX('Lookup Tables'!$B$2:$B$5,MATCH(F1448,'Lookup Tables'!$A$2:$A$5,0))</f>
        <v>Manager A</v>
      </c>
    </row>
    <row r="1449" customFormat="false" ht="15" hidden="false" customHeight="false" outlineLevel="0" collapsed="false">
      <c r="A1449" s="0" t="s">
        <v>1790</v>
      </c>
      <c r="B1449" s="13" t="n">
        <v>43264</v>
      </c>
      <c r="C1449" s="13" t="n">
        <v>43267</v>
      </c>
      <c r="D1449" s="14" t="s">
        <v>137</v>
      </c>
      <c r="E1449" s="14" t="s">
        <v>97</v>
      </c>
      <c r="F1449" s="14" t="s">
        <v>98</v>
      </c>
      <c r="G1449" s="14" t="s">
        <v>146</v>
      </c>
      <c r="H1449" s="14" t="s">
        <v>80</v>
      </c>
      <c r="I1449" s="14" t="s">
        <v>81</v>
      </c>
      <c r="J1449" s="14" t="s">
        <v>1792</v>
      </c>
      <c r="K1449" s="15" t="n">
        <v>47.984</v>
      </c>
      <c r="L1449" s="0" t="n">
        <v>2</v>
      </c>
      <c r="M1449" s="16" t="n">
        <v>0.2</v>
      </c>
      <c r="N1449" s="17" t="n">
        <v>5.998</v>
      </c>
      <c r="O1449" s="0" t="str">
        <f aca="false">TEXT(B1449,"YYYY-MM")</f>
        <v>2018-06</v>
      </c>
      <c r="P1449" s="18" t="n">
        <f aca="false">IFERROR(N1449/K1449,0)</f>
        <v>0.125</v>
      </c>
      <c r="Q1449" s="0" t="str">
        <f aca="false">IF(M1449=0,"No Discount",IF(M1449&lt;0.2,"Low (1-19%)",IF(M1449&lt;0.4,"Medium (20-39%)","High (40%+)")))</f>
        <v>Medium (20-39%)</v>
      </c>
      <c r="R1449" s="0" t="str">
        <f aca="false">INDEX('Lookup Tables'!$B$2:$B$5,MATCH(F1449,'Lookup Tables'!$A$2:$A$5,0))</f>
        <v>Manager A</v>
      </c>
    </row>
    <row r="1450" customFormat="false" ht="15" hidden="false" customHeight="false" outlineLevel="0" collapsed="false">
      <c r="A1450" s="0" t="s">
        <v>1793</v>
      </c>
      <c r="B1450" s="13" t="n">
        <v>42117</v>
      </c>
      <c r="C1450" s="13" t="n">
        <v>42118</v>
      </c>
      <c r="D1450" s="14" t="s">
        <v>137</v>
      </c>
      <c r="E1450" s="14" t="s">
        <v>62</v>
      </c>
      <c r="F1450" s="14" t="s">
        <v>117</v>
      </c>
      <c r="G1450" s="14" t="s">
        <v>118</v>
      </c>
      <c r="H1450" s="14" t="s">
        <v>65</v>
      </c>
      <c r="I1450" s="14" t="s">
        <v>83</v>
      </c>
      <c r="J1450" s="14" t="s">
        <v>1794</v>
      </c>
      <c r="K1450" s="15" t="n">
        <v>2.502</v>
      </c>
      <c r="L1450" s="0" t="n">
        <v>3</v>
      </c>
      <c r="M1450" s="16" t="n">
        <v>0.7</v>
      </c>
      <c r="N1450" s="17" t="n">
        <v>-1.7514</v>
      </c>
      <c r="O1450" s="0" t="str">
        <f aca="false">TEXT(B1450,"YYYY-MM")</f>
        <v>2015-04</v>
      </c>
      <c r="P1450" s="18" t="n">
        <f aca="false">IFERROR(N1450/K1450,0)</f>
        <v>-0.7</v>
      </c>
      <c r="Q1450" s="0" t="str">
        <f aca="false">IF(M1450=0,"No Discount",IF(M1450&lt;0.2,"Low (1-19%)",IF(M1450&lt;0.4,"Medium (20-39%)","High (40%+)")))</f>
        <v>High (40%+)</v>
      </c>
      <c r="R1450" s="0" t="str">
        <f aca="false">INDEX('Lookup Tables'!$B$2:$B$5,MATCH(F1450,'Lookup Tables'!$A$2:$A$5,0))</f>
        <v>Manager B</v>
      </c>
    </row>
    <row r="1451" customFormat="false" ht="15" hidden="false" customHeight="false" outlineLevel="0" collapsed="false">
      <c r="A1451" s="0" t="s">
        <v>1795</v>
      </c>
      <c r="B1451" s="13" t="n">
        <v>42491</v>
      </c>
      <c r="C1451" s="13" t="n">
        <v>42497</v>
      </c>
      <c r="D1451" s="14" t="s">
        <v>69</v>
      </c>
      <c r="E1451" s="14" t="s">
        <v>62</v>
      </c>
      <c r="F1451" s="14" t="s">
        <v>63</v>
      </c>
      <c r="G1451" s="14" t="s">
        <v>64</v>
      </c>
      <c r="H1451" s="14" t="s">
        <v>80</v>
      </c>
      <c r="I1451" s="14" t="s">
        <v>81</v>
      </c>
      <c r="J1451" s="14" t="s">
        <v>1796</v>
      </c>
      <c r="K1451" s="15" t="n">
        <v>88.752</v>
      </c>
      <c r="L1451" s="0" t="n">
        <v>3</v>
      </c>
      <c r="M1451" s="16" t="n">
        <v>0.2</v>
      </c>
      <c r="N1451" s="17" t="n">
        <v>11.094</v>
      </c>
      <c r="O1451" s="0" t="str">
        <f aca="false">TEXT(B1451,"YYYY-MM")</f>
        <v>2016-05</v>
      </c>
      <c r="P1451" s="18" t="n">
        <f aca="false">IFERROR(N1451/K1451,0)</f>
        <v>0.125</v>
      </c>
      <c r="Q1451" s="0" t="str">
        <f aca="false">IF(M1451=0,"No Discount",IF(M1451&lt;0.2,"Low (1-19%)",IF(M1451&lt;0.4,"Medium (20-39%)","High (40%+)")))</f>
        <v>Medium (20-39%)</v>
      </c>
      <c r="R1451" s="0" t="str">
        <f aca="false">INDEX('Lookup Tables'!$B$2:$B$5,MATCH(F1451,'Lookup Tables'!$A$2:$A$5,0))</f>
        <v>Manager D</v>
      </c>
    </row>
    <row r="1452" customFormat="false" ht="15" hidden="false" customHeight="false" outlineLevel="0" collapsed="false">
      <c r="A1452" s="0" t="s">
        <v>1797</v>
      </c>
      <c r="B1452" s="13" t="n">
        <v>42570</v>
      </c>
      <c r="C1452" s="13" t="n">
        <v>42571</v>
      </c>
      <c r="D1452" s="14" t="s">
        <v>137</v>
      </c>
      <c r="E1452" s="14" t="s">
        <v>53</v>
      </c>
      <c r="F1452" s="14" t="s">
        <v>63</v>
      </c>
      <c r="G1452" s="14" t="s">
        <v>189</v>
      </c>
      <c r="H1452" s="14" t="s">
        <v>65</v>
      </c>
      <c r="I1452" s="14" t="s">
        <v>83</v>
      </c>
      <c r="J1452" s="14" t="s">
        <v>1798</v>
      </c>
      <c r="K1452" s="15" t="n">
        <v>2.025</v>
      </c>
      <c r="L1452" s="0" t="n">
        <v>1</v>
      </c>
      <c r="M1452" s="16" t="n">
        <v>0.7</v>
      </c>
      <c r="N1452" s="17" t="n">
        <v>-1.35</v>
      </c>
      <c r="O1452" s="0" t="str">
        <f aca="false">TEXT(B1452,"YYYY-MM")</f>
        <v>2016-07</v>
      </c>
      <c r="P1452" s="18" t="n">
        <f aca="false">IFERROR(N1452/K1452,0)</f>
        <v>-0.666666666666667</v>
      </c>
      <c r="Q1452" s="0" t="str">
        <f aca="false">IF(M1452=0,"No Discount",IF(M1452&lt;0.2,"Low (1-19%)",IF(M1452&lt;0.4,"Medium (20-39%)","High (40%+)")))</f>
        <v>High (40%+)</v>
      </c>
      <c r="R1452" s="0" t="str">
        <f aca="false">INDEX('Lookup Tables'!$B$2:$B$5,MATCH(F1452,'Lookup Tables'!$A$2:$A$5,0))</f>
        <v>Manager D</v>
      </c>
    </row>
    <row r="1453" customFormat="false" ht="15" hidden="false" customHeight="false" outlineLevel="0" collapsed="false">
      <c r="A1453" s="0" t="s">
        <v>1799</v>
      </c>
      <c r="B1453" s="13" t="n">
        <v>43065</v>
      </c>
      <c r="C1453" s="13" t="n">
        <v>43068</v>
      </c>
      <c r="D1453" s="14" t="s">
        <v>137</v>
      </c>
      <c r="E1453" s="14" t="s">
        <v>62</v>
      </c>
      <c r="F1453" s="14" t="s">
        <v>54</v>
      </c>
      <c r="G1453" s="14" t="s">
        <v>211</v>
      </c>
      <c r="H1453" s="14" t="s">
        <v>65</v>
      </c>
      <c r="I1453" s="14" t="s">
        <v>91</v>
      </c>
      <c r="J1453" s="14" t="s">
        <v>135</v>
      </c>
      <c r="K1453" s="15" t="n">
        <v>70.98</v>
      </c>
      <c r="L1453" s="0" t="n">
        <v>7</v>
      </c>
      <c r="M1453" s="16" t="n">
        <v>0</v>
      </c>
      <c r="N1453" s="17" t="n">
        <v>34.7802</v>
      </c>
      <c r="O1453" s="0" t="str">
        <f aca="false">TEXT(B1453,"YYYY-MM")</f>
        <v>2017-11</v>
      </c>
      <c r="P1453" s="18" t="n">
        <f aca="false">IFERROR(N1453/K1453,0)</f>
        <v>0.49</v>
      </c>
      <c r="Q1453" s="0" t="str">
        <f aca="false">IF(M1453=0,"No Discount",IF(M1453&lt;0.2,"Low (1-19%)",IF(M1453&lt;0.4,"Medium (20-39%)","High (40%+)")))</f>
        <v>No Discount</v>
      </c>
      <c r="R1453" s="0" t="str">
        <f aca="false">INDEX('Lookup Tables'!$B$2:$B$5,MATCH(F1453,'Lookup Tables'!$A$2:$A$5,0))</f>
        <v>Manager C</v>
      </c>
    </row>
    <row r="1454" customFormat="false" ht="15" hidden="false" customHeight="false" outlineLevel="0" collapsed="false">
      <c r="A1454" s="0" t="s">
        <v>1799</v>
      </c>
      <c r="B1454" s="13" t="n">
        <v>43065</v>
      </c>
      <c r="C1454" s="13" t="n">
        <v>43068</v>
      </c>
      <c r="D1454" s="14" t="s">
        <v>137</v>
      </c>
      <c r="E1454" s="14" t="s">
        <v>62</v>
      </c>
      <c r="F1454" s="14" t="s">
        <v>54</v>
      </c>
      <c r="G1454" s="14" t="s">
        <v>211</v>
      </c>
      <c r="H1454" s="14" t="s">
        <v>65</v>
      </c>
      <c r="I1454" s="14" t="s">
        <v>83</v>
      </c>
      <c r="J1454" s="14" t="s">
        <v>1800</v>
      </c>
      <c r="K1454" s="15" t="n">
        <v>91.68</v>
      </c>
      <c r="L1454" s="0" t="n">
        <v>3</v>
      </c>
      <c r="M1454" s="16" t="n">
        <v>0</v>
      </c>
      <c r="N1454" s="17" t="n">
        <v>45.84</v>
      </c>
      <c r="O1454" s="0" t="str">
        <f aca="false">TEXT(B1454,"YYYY-MM")</f>
        <v>2017-11</v>
      </c>
      <c r="P1454" s="18" t="n">
        <f aca="false">IFERROR(N1454/K1454,0)</f>
        <v>0.5</v>
      </c>
      <c r="Q1454" s="0" t="str">
        <f aca="false">IF(M1454=0,"No Discount",IF(M1454&lt;0.2,"Low (1-19%)",IF(M1454&lt;0.4,"Medium (20-39%)","High (40%+)")))</f>
        <v>No Discount</v>
      </c>
      <c r="R1454" s="0" t="str">
        <f aca="false">INDEX('Lookup Tables'!$B$2:$B$5,MATCH(F1454,'Lookup Tables'!$A$2:$A$5,0))</f>
        <v>Manager C</v>
      </c>
    </row>
    <row r="1455" customFormat="false" ht="15" hidden="false" customHeight="false" outlineLevel="0" collapsed="false">
      <c r="A1455" s="0" t="s">
        <v>1799</v>
      </c>
      <c r="B1455" s="13" t="n">
        <v>43065</v>
      </c>
      <c r="C1455" s="13" t="n">
        <v>43068</v>
      </c>
      <c r="D1455" s="14" t="s">
        <v>137</v>
      </c>
      <c r="E1455" s="14" t="s">
        <v>62</v>
      </c>
      <c r="F1455" s="14" t="s">
        <v>54</v>
      </c>
      <c r="G1455" s="14" t="s">
        <v>211</v>
      </c>
      <c r="H1455" s="14" t="s">
        <v>65</v>
      </c>
      <c r="I1455" s="14" t="s">
        <v>83</v>
      </c>
      <c r="J1455" s="14" t="s">
        <v>1798</v>
      </c>
      <c r="K1455" s="15" t="n">
        <v>33.75</v>
      </c>
      <c r="L1455" s="0" t="n">
        <v>5</v>
      </c>
      <c r="M1455" s="16" t="n">
        <v>0</v>
      </c>
      <c r="N1455" s="17" t="n">
        <v>16.875</v>
      </c>
      <c r="O1455" s="0" t="str">
        <f aca="false">TEXT(B1455,"YYYY-MM")</f>
        <v>2017-11</v>
      </c>
      <c r="P1455" s="18" t="n">
        <f aca="false">IFERROR(N1455/K1455,0)</f>
        <v>0.5</v>
      </c>
      <c r="Q1455" s="0" t="str">
        <f aca="false">IF(M1455=0,"No Discount",IF(M1455&lt;0.2,"Low (1-19%)",IF(M1455&lt;0.4,"Medium (20-39%)","High (40%+)")))</f>
        <v>No Discount</v>
      </c>
      <c r="R1455" s="0" t="str">
        <f aca="false">INDEX('Lookup Tables'!$B$2:$B$5,MATCH(F1455,'Lookup Tables'!$A$2:$A$5,0))</f>
        <v>Manager C</v>
      </c>
    </row>
    <row r="1456" customFormat="false" ht="15" hidden="false" customHeight="false" outlineLevel="0" collapsed="false">
      <c r="A1456" s="0" t="s">
        <v>1799</v>
      </c>
      <c r="B1456" s="13" t="n">
        <v>43065</v>
      </c>
      <c r="C1456" s="13" t="n">
        <v>43068</v>
      </c>
      <c r="D1456" s="14" t="s">
        <v>137</v>
      </c>
      <c r="E1456" s="14" t="s">
        <v>62</v>
      </c>
      <c r="F1456" s="14" t="s">
        <v>54</v>
      </c>
      <c r="G1456" s="14" t="s">
        <v>211</v>
      </c>
      <c r="H1456" s="14" t="s">
        <v>80</v>
      </c>
      <c r="I1456" s="14" t="s">
        <v>345</v>
      </c>
      <c r="J1456" s="14" t="s">
        <v>1801</v>
      </c>
      <c r="K1456" s="15" t="n">
        <v>3040</v>
      </c>
      <c r="L1456" s="0" t="n">
        <v>8</v>
      </c>
      <c r="M1456" s="16" t="n">
        <v>0</v>
      </c>
      <c r="N1456" s="17" t="n">
        <v>1459.2</v>
      </c>
      <c r="O1456" s="0" t="str">
        <f aca="false">TEXT(B1456,"YYYY-MM")</f>
        <v>2017-11</v>
      </c>
      <c r="P1456" s="18" t="n">
        <f aca="false">IFERROR(N1456/K1456,0)</f>
        <v>0.48</v>
      </c>
      <c r="Q1456" s="0" t="str">
        <f aca="false">IF(M1456=0,"No Discount",IF(M1456&lt;0.2,"Low (1-19%)",IF(M1456&lt;0.4,"Medium (20-39%)","High (40%+)")))</f>
        <v>No Discount</v>
      </c>
      <c r="R1456" s="0" t="str">
        <f aca="false">INDEX('Lookup Tables'!$B$2:$B$5,MATCH(F1456,'Lookup Tables'!$A$2:$A$5,0))</f>
        <v>Manager C</v>
      </c>
    </row>
    <row r="1457" customFormat="false" ht="15" hidden="false" customHeight="false" outlineLevel="0" collapsed="false">
      <c r="A1457" s="0" t="s">
        <v>1802</v>
      </c>
      <c r="B1457" s="13" t="n">
        <v>43263</v>
      </c>
      <c r="C1457" s="13" t="n">
        <v>43270</v>
      </c>
      <c r="D1457" s="14" t="s">
        <v>69</v>
      </c>
      <c r="E1457" s="14" t="s">
        <v>97</v>
      </c>
      <c r="F1457" s="14" t="s">
        <v>54</v>
      </c>
      <c r="G1457" s="14" t="s">
        <v>597</v>
      </c>
      <c r="H1457" s="14" t="s">
        <v>65</v>
      </c>
      <c r="I1457" s="14" t="s">
        <v>83</v>
      </c>
      <c r="J1457" s="14" t="s">
        <v>1803</v>
      </c>
      <c r="K1457" s="15" t="n">
        <v>91.2</v>
      </c>
      <c r="L1457" s="0" t="n">
        <v>3</v>
      </c>
      <c r="M1457" s="16" t="n">
        <v>0</v>
      </c>
      <c r="N1457" s="17" t="n">
        <v>41.952</v>
      </c>
      <c r="O1457" s="0" t="str">
        <f aca="false">TEXT(B1457,"YYYY-MM")</f>
        <v>2018-06</v>
      </c>
      <c r="P1457" s="18" t="n">
        <f aca="false">IFERROR(N1457/K1457,0)</f>
        <v>0.46</v>
      </c>
      <c r="Q1457" s="0" t="str">
        <f aca="false">IF(M1457=0,"No Discount",IF(M1457&lt;0.2,"Low (1-19%)",IF(M1457&lt;0.4,"Medium (20-39%)","High (40%+)")))</f>
        <v>No Discount</v>
      </c>
      <c r="R1457" s="0" t="str">
        <f aca="false">INDEX('Lookup Tables'!$B$2:$B$5,MATCH(F1457,'Lookup Tables'!$A$2:$A$5,0))</f>
        <v>Manager C</v>
      </c>
    </row>
    <row r="1458" customFormat="false" ht="15" hidden="false" customHeight="false" outlineLevel="0" collapsed="false">
      <c r="A1458" s="0" t="s">
        <v>1802</v>
      </c>
      <c r="B1458" s="13" t="n">
        <v>43263</v>
      </c>
      <c r="C1458" s="13" t="n">
        <v>43270</v>
      </c>
      <c r="D1458" s="14" t="s">
        <v>69</v>
      </c>
      <c r="E1458" s="14" t="s">
        <v>97</v>
      </c>
      <c r="F1458" s="14" t="s">
        <v>54</v>
      </c>
      <c r="G1458" s="14" t="s">
        <v>597</v>
      </c>
      <c r="H1458" s="14" t="s">
        <v>56</v>
      </c>
      <c r="I1458" s="14" t="s">
        <v>71</v>
      </c>
      <c r="J1458" s="14" t="s">
        <v>1804</v>
      </c>
      <c r="K1458" s="15" t="n">
        <v>452.94</v>
      </c>
      <c r="L1458" s="0" t="n">
        <v>3</v>
      </c>
      <c r="M1458" s="16" t="n">
        <v>0</v>
      </c>
      <c r="N1458" s="17" t="n">
        <v>67.941</v>
      </c>
      <c r="O1458" s="0" t="str">
        <f aca="false">TEXT(B1458,"YYYY-MM")</f>
        <v>2018-06</v>
      </c>
      <c r="P1458" s="18" t="n">
        <f aca="false">IFERROR(N1458/K1458,0)</f>
        <v>0.15</v>
      </c>
      <c r="Q1458" s="0" t="str">
        <f aca="false">IF(M1458=0,"No Discount",IF(M1458&lt;0.2,"Low (1-19%)",IF(M1458&lt;0.4,"Medium (20-39%)","High (40%+)")))</f>
        <v>No Discount</v>
      </c>
      <c r="R1458" s="0" t="str">
        <f aca="false">INDEX('Lookup Tables'!$B$2:$B$5,MATCH(F1458,'Lookup Tables'!$A$2:$A$5,0))</f>
        <v>Manager C</v>
      </c>
    </row>
    <row r="1459" customFormat="false" ht="15" hidden="false" customHeight="false" outlineLevel="0" collapsed="false">
      <c r="A1459" s="0" t="s">
        <v>1805</v>
      </c>
      <c r="B1459" s="13" t="n">
        <v>42599</v>
      </c>
      <c r="C1459" s="13" t="n">
        <v>42603</v>
      </c>
      <c r="D1459" s="14" t="s">
        <v>69</v>
      </c>
      <c r="E1459" s="14" t="s">
        <v>62</v>
      </c>
      <c r="F1459" s="14" t="s">
        <v>117</v>
      </c>
      <c r="G1459" s="14" t="s">
        <v>584</v>
      </c>
      <c r="H1459" s="14" t="s">
        <v>65</v>
      </c>
      <c r="I1459" s="14" t="s">
        <v>83</v>
      </c>
      <c r="J1459" s="14" t="s">
        <v>607</v>
      </c>
      <c r="K1459" s="15" t="n">
        <v>52.2</v>
      </c>
      <c r="L1459" s="0" t="n">
        <v>9</v>
      </c>
      <c r="M1459" s="16" t="n">
        <v>0</v>
      </c>
      <c r="N1459" s="17" t="n">
        <v>23.49</v>
      </c>
      <c r="O1459" s="0" t="str">
        <f aca="false">TEXT(B1459,"YYYY-MM")</f>
        <v>2016-08</v>
      </c>
      <c r="P1459" s="18" t="n">
        <f aca="false">IFERROR(N1459/K1459,0)</f>
        <v>0.45</v>
      </c>
      <c r="Q1459" s="0" t="str">
        <f aca="false">IF(M1459=0,"No Discount",IF(M1459&lt;0.2,"Low (1-19%)",IF(M1459&lt;0.4,"Medium (20-39%)","High (40%+)")))</f>
        <v>No Discount</v>
      </c>
      <c r="R1459" s="0" t="str">
        <f aca="false">INDEX('Lookup Tables'!$B$2:$B$5,MATCH(F1459,'Lookup Tables'!$A$2:$A$5,0))</f>
        <v>Manager B</v>
      </c>
    </row>
    <row r="1460" customFormat="false" ht="15" hidden="false" customHeight="false" outlineLevel="0" collapsed="false">
      <c r="A1460" s="0" t="s">
        <v>1806</v>
      </c>
      <c r="B1460" s="13" t="n">
        <v>43003</v>
      </c>
      <c r="C1460" s="13" t="n">
        <v>43009</v>
      </c>
      <c r="D1460" s="14" t="s">
        <v>69</v>
      </c>
      <c r="E1460" s="14" t="s">
        <v>62</v>
      </c>
      <c r="F1460" s="14" t="s">
        <v>98</v>
      </c>
      <c r="G1460" s="14" t="s">
        <v>99</v>
      </c>
      <c r="H1460" s="14" t="s">
        <v>65</v>
      </c>
      <c r="I1460" s="14" t="s">
        <v>66</v>
      </c>
      <c r="J1460" s="14" t="s">
        <v>1129</v>
      </c>
      <c r="K1460" s="15" t="n">
        <v>15.936</v>
      </c>
      <c r="L1460" s="0" t="n">
        <v>4</v>
      </c>
      <c r="M1460" s="16" t="n">
        <v>0.2</v>
      </c>
      <c r="N1460" s="17" t="n">
        <v>5.1792</v>
      </c>
      <c r="O1460" s="0" t="str">
        <f aca="false">TEXT(B1460,"YYYY-MM")</f>
        <v>2017-09</v>
      </c>
      <c r="P1460" s="18" t="n">
        <f aca="false">IFERROR(N1460/K1460,0)</f>
        <v>0.325</v>
      </c>
      <c r="Q1460" s="0" t="str">
        <f aca="false">IF(M1460=0,"No Discount",IF(M1460&lt;0.2,"Low (1-19%)",IF(M1460&lt;0.4,"Medium (20-39%)","High (40%+)")))</f>
        <v>Medium (20-39%)</v>
      </c>
      <c r="R1460" s="0" t="str">
        <f aca="false">INDEX('Lookup Tables'!$B$2:$B$5,MATCH(F1460,'Lookup Tables'!$A$2:$A$5,0))</f>
        <v>Manager A</v>
      </c>
    </row>
    <row r="1461" customFormat="false" ht="15" hidden="false" customHeight="false" outlineLevel="0" collapsed="false">
      <c r="A1461" s="0" t="s">
        <v>1807</v>
      </c>
      <c r="B1461" s="13" t="n">
        <v>42128</v>
      </c>
      <c r="C1461" s="13" t="n">
        <v>42128</v>
      </c>
      <c r="D1461" s="14" t="s">
        <v>606</v>
      </c>
      <c r="E1461" s="14" t="s">
        <v>53</v>
      </c>
      <c r="F1461" s="14" t="s">
        <v>117</v>
      </c>
      <c r="G1461" s="14" t="s">
        <v>375</v>
      </c>
      <c r="H1461" s="14" t="s">
        <v>56</v>
      </c>
      <c r="I1461" s="14" t="s">
        <v>76</v>
      </c>
      <c r="J1461" s="14" t="s">
        <v>1808</v>
      </c>
      <c r="K1461" s="15" t="n">
        <v>27.46</v>
      </c>
      <c r="L1461" s="0" t="n">
        <v>2</v>
      </c>
      <c r="M1461" s="16" t="n">
        <v>0</v>
      </c>
      <c r="N1461" s="17" t="n">
        <v>9.8856</v>
      </c>
      <c r="O1461" s="0" t="str">
        <f aca="false">TEXT(B1461,"YYYY-MM")</f>
        <v>2015-05</v>
      </c>
      <c r="P1461" s="18" t="n">
        <f aca="false">IFERROR(N1461/K1461,0)</f>
        <v>0.36</v>
      </c>
      <c r="Q1461" s="0" t="str">
        <f aca="false">IF(M1461=0,"No Discount",IF(M1461&lt;0.2,"Low (1-19%)",IF(M1461&lt;0.4,"Medium (20-39%)","High (40%+)")))</f>
        <v>No Discount</v>
      </c>
      <c r="R1461" s="0" t="str">
        <f aca="false">INDEX('Lookup Tables'!$B$2:$B$5,MATCH(F1461,'Lookup Tables'!$A$2:$A$5,0))</f>
        <v>Manager B</v>
      </c>
    </row>
    <row r="1462" customFormat="false" ht="15" hidden="false" customHeight="false" outlineLevel="0" collapsed="false">
      <c r="A1462" s="0" t="s">
        <v>1809</v>
      </c>
      <c r="B1462" s="13" t="n">
        <v>42705</v>
      </c>
      <c r="C1462" s="13" t="n">
        <v>42712</v>
      </c>
      <c r="D1462" s="14" t="s">
        <v>69</v>
      </c>
      <c r="E1462" s="14" t="s">
        <v>53</v>
      </c>
      <c r="F1462" s="14" t="s">
        <v>63</v>
      </c>
      <c r="G1462" s="14" t="s">
        <v>94</v>
      </c>
      <c r="H1462" s="14" t="s">
        <v>65</v>
      </c>
      <c r="I1462" s="14" t="s">
        <v>83</v>
      </c>
      <c r="J1462" s="14" t="s">
        <v>1810</v>
      </c>
      <c r="K1462" s="15" t="n">
        <v>55.424</v>
      </c>
      <c r="L1462" s="0" t="n">
        <v>2</v>
      </c>
      <c r="M1462" s="16" t="n">
        <v>0.2</v>
      </c>
      <c r="N1462" s="17" t="n">
        <v>19.3984</v>
      </c>
      <c r="O1462" s="0" t="str">
        <f aca="false">TEXT(B1462,"YYYY-MM")</f>
        <v>2016-12</v>
      </c>
      <c r="P1462" s="18" t="n">
        <f aca="false">IFERROR(N1462/K1462,0)</f>
        <v>0.35</v>
      </c>
      <c r="Q1462" s="0" t="str">
        <f aca="false">IF(M1462=0,"No Discount",IF(M1462&lt;0.2,"Low (1-19%)",IF(M1462&lt;0.4,"Medium (20-39%)","High (40%+)")))</f>
        <v>Medium (20-39%)</v>
      </c>
      <c r="R1462" s="0" t="str">
        <f aca="false">INDEX('Lookup Tables'!$B$2:$B$5,MATCH(F1462,'Lookup Tables'!$A$2:$A$5,0))</f>
        <v>Manager D</v>
      </c>
    </row>
    <row r="1463" customFormat="false" ht="15" hidden="false" customHeight="false" outlineLevel="0" collapsed="false">
      <c r="A1463" s="0" t="s">
        <v>1811</v>
      </c>
      <c r="B1463" s="13" t="n">
        <v>42805</v>
      </c>
      <c r="C1463" s="13" t="n">
        <v>42809</v>
      </c>
      <c r="D1463" s="14" t="s">
        <v>69</v>
      </c>
      <c r="E1463" s="14" t="s">
        <v>53</v>
      </c>
      <c r="F1463" s="14" t="s">
        <v>117</v>
      </c>
      <c r="G1463" s="14" t="s">
        <v>391</v>
      </c>
      <c r="H1463" s="14" t="s">
        <v>56</v>
      </c>
      <c r="I1463" s="14" t="s">
        <v>71</v>
      </c>
      <c r="J1463" s="14" t="s">
        <v>1087</v>
      </c>
      <c r="K1463" s="15" t="n">
        <v>244.006</v>
      </c>
      <c r="L1463" s="0" t="n">
        <v>2</v>
      </c>
      <c r="M1463" s="16" t="n">
        <v>0.3</v>
      </c>
      <c r="N1463" s="17" t="n">
        <v>-31.3722</v>
      </c>
      <c r="O1463" s="0" t="str">
        <f aca="false">TEXT(B1463,"YYYY-MM")</f>
        <v>2017-03</v>
      </c>
      <c r="P1463" s="18" t="n">
        <f aca="false">IFERROR(N1463/K1463,0)</f>
        <v>-0.128571428571429</v>
      </c>
      <c r="Q1463" s="0" t="str">
        <f aca="false">IF(M1463=0,"No Discount",IF(M1463&lt;0.2,"Low (1-19%)",IF(M1463&lt;0.4,"Medium (20-39%)","High (40%+)")))</f>
        <v>Medium (20-39%)</v>
      </c>
      <c r="R1463" s="0" t="str">
        <f aca="false">INDEX('Lookup Tables'!$B$2:$B$5,MATCH(F1463,'Lookup Tables'!$A$2:$A$5,0))</f>
        <v>Manager B</v>
      </c>
    </row>
    <row r="1464" customFormat="false" ht="15" hidden="false" customHeight="false" outlineLevel="0" collapsed="false">
      <c r="A1464" s="0" t="s">
        <v>1812</v>
      </c>
      <c r="B1464" s="13" t="n">
        <v>42973</v>
      </c>
      <c r="C1464" s="13" t="n">
        <v>42975</v>
      </c>
      <c r="D1464" s="14" t="s">
        <v>137</v>
      </c>
      <c r="E1464" s="14" t="s">
        <v>62</v>
      </c>
      <c r="F1464" s="14" t="s">
        <v>98</v>
      </c>
      <c r="G1464" s="14" t="s">
        <v>99</v>
      </c>
      <c r="H1464" s="14" t="s">
        <v>80</v>
      </c>
      <c r="I1464" s="14" t="s">
        <v>123</v>
      </c>
      <c r="J1464" s="14" t="s">
        <v>739</v>
      </c>
      <c r="K1464" s="15" t="n">
        <v>159.984</v>
      </c>
      <c r="L1464" s="0" t="n">
        <v>2</v>
      </c>
      <c r="M1464" s="16" t="n">
        <v>0.2</v>
      </c>
      <c r="N1464" s="17" t="n">
        <v>43.9956</v>
      </c>
      <c r="O1464" s="0" t="str">
        <f aca="false">TEXT(B1464,"YYYY-MM")</f>
        <v>2017-08</v>
      </c>
      <c r="P1464" s="18" t="n">
        <f aca="false">IFERROR(N1464/K1464,0)</f>
        <v>0.275</v>
      </c>
      <c r="Q1464" s="0" t="str">
        <f aca="false">IF(M1464=0,"No Discount",IF(M1464&lt;0.2,"Low (1-19%)",IF(M1464&lt;0.4,"Medium (20-39%)","High (40%+)")))</f>
        <v>Medium (20-39%)</v>
      </c>
      <c r="R1464" s="0" t="str">
        <f aca="false">INDEX('Lookup Tables'!$B$2:$B$5,MATCH(F1464,'Lookup Tables'!$A$2:$A$5,0))</f>
        <v>Manager A</v>
      </c>
    </row>
    <row r="1465" customFormat="false" ht="15" hidden="false" customHeight="false" outlineLevel="0" collapsed="false">
      <c r="A1465" s="0" t="s">
        <v>1812</v>
      </c>
      <c r="B1465" s="13" t="n">
        <v>42973</v>
      </c>
      <c r="C1465" s="13" t="n">
        <v>42975</v>
      </c>
      <c r="D1465" s="14" t="s">
        <v>137</v>
      </c>
      <c r="E1465" s="14" t="s">
        <v>62</v>
      </c>
      <c r="F1465" s="14" t="s">
        <v>98</v>
      </c>
      <c r="G1465" s="14" t="s">
        <v>99</v>
      </c>
      <c r="H1465" s="14" t="s">
        <v>56</v>
      </c>
      <c r="I1465" s="14" t="s">
        <v>59</v>
      </c>
      <c r="J1465" s="14" t="s">
        <v>1522</v>
      </c>
      <c r="K1465" s="15" t="n">
        <v>1024.716</v>
      </c>
      <c r="L1465" s="0" t="n">
        <v>6</v>
      </c>
      <c r="M1465" s="16" t="n">
        <v>0.3</v>
      </c>
      <c r="N1465" s="17" t="n">
        <v>-29.2776</v>
      </c>
      <c r="O1465" s="0" t="str">
        <f aca="false">TEXT(B1465,"YYYY-MM")</f>
        <v>2017-08</v>
      </c>
      <c r="P1465" s="18" t="n">
        <f aca="false">IFERROR(N1465/K1465,0)</f>
        <v>-0.0285714285714286</v>
      </c>
      <c r="Q1465" s="0" t="str">
        <f aca="false">IF(M1465=0,"No Discount",IF(M1465&lt;0.2,"Low (1-19%)",IF(M1465&lt;0.4,"Medium (20-39%)","High (40%+)")))</f>
        <v>Medium (20-39%)</v>
      </c>
      <c r="R1465" s="0" t="str">
        <f aca="false">INDEX('Lookup Tables'!$B$2:$B$5,MATCH(F1465,'Lookup Tables'!$A$2:$A$5,0))</f>
        <v>Manager A</v>
      </c>
    </row>
    <row r="1466" customFormat="false" ht="15" hidden="false" customHeight="false" outlineLevel="0" collapsed="false">
      <c r="A1466" s="0" t="s">
        <v>1813</v>
      </c>
      <c r="B1466" s="13" t="n">
        <v>43085</v>
      </c>
      <c r="C1466" s="13" t="n">
        <v>43088</v>
      </c>
      <c r="D1466" s="14" t="s">
        <v>137</v>
      </c>
      <c r="E1466" s="14" t="s">
        <v>62</v>
      </c>
      <c r="F1466" s="14" t="s">
        <v>117</v>
      </c>
      <c r="G1466" s="14" t="s">
        <v>170</v>
      </c>
      <c r="H1466" s="14" t="s">
        <v>65</v>
      </c>
      <c r="I1466" s="14" t="s">
        <v>171</v>
      </c>
      <c r="J1466" s="14" t="s">
        <v>1432</v>
      </c>
      <c r="K1466" s="15" t="n">
        <v>3.68</v>
      </c>
      <c r="L1466" s="0" t="n">
        <v>2</v>
      </c>
      <c r="M1466" s="16" t="n">
        <v>0</v>
      </c>
      <c r="N1466" s="17" t="n">
        <v>1.8032</v>
      </c>
      <c r="O1466" s="0" t="str">
        <f aca="false">TEXT(B1466,"YYYY-MM")</f>
        <v>2017-12</v>
      </c>
      <c r="P1466" s="18" t="n">
        <f aca="false">IFERROR(N1466/K1466,0)</f>
        <v>0.49</v>
      </c>
      <c r="Q1466" s="0" t="str">
        <f aca="false">IF(M1466=0,"No Discount",IF(M1466&lt;0.2,"Low (1-19%)",IF(M1466&lt;0.4,"Medium (20-39%)","High (40%+)")))</f>
        <v>No Discount</v>
      </c>
      <c r="R1466" s="0" t="str">
        <f aca="false">INDEX('Lookup Tables'!$B$2:$B$5,MATCH(F1466,'Lookup Tables'!$A$2:$A$5,0))</f>
        <v>Manager B</v>
      </c>
    </row>
    <row r="1467" customFormat="false" ht="15" hidden="false" customHeight="false" outlineLevel="0" collapsed="false">
      <c r="A1467" s="0" t="s">
        <v>1814</v>
      </c>
      <c r="B1467" s="13" t="n">
        <v>42224</v>
      </c>
      <c r="C1467" s="13" t="n">
        <v>42230</v>
      </c>
      <c r="D1467" s="14" t="s">
        <v>69</v>
      </c>
      <c r="E1467" s="14" t="s">
        <v>53</v>
      </c>
      <c r="F1467" s="14" t="s">
        <v>63</v>
      </c>
      <c r="G1467" s="14" t="s">
        <v>189</v>
      </c>
      <c r="H1467" s="14" t="s">
        <v>56</v>
      </c>
      <c r="I1467" s="14" t="s">
        <v>76</v>
      </c>
      <c r="J1467" s="14" t="s">
        <v>1375</v>
      </c>
      <c r="K1467" s="15" t="n">
        <v>121.376</v>
      </c>
      <c r="L1467" s="0" t="n">
        <v>4</v>
      </c>
      <c r="M1467" s="16" t="n">
        <v>0.2</v>
      </c>
      <c r="N1467" s="17" t="n">
        <v>-3.0344</v>
      </c>
      <c r="O1467" s="0" t="str">
        <f aca="false">TEXT(B1467,"YYYY-MM")</f>
        <v>2015-08</v>
      </c>
      <c r="P1467" s="18" t="n">
        <f aca="false">IFERROR(N1467/K1467,0)</f>
        <v>-0.025</v>
      </c>
      <c r="Q1467" s="0" t="str">
        <f aca="false">IF(M1467=0,"No Discount",IF(M1467&lt;0.2,"Low (1-19%)",IF(M1467&lt;0.4,"Medium (20-39%)","High (40%+)")))</f>
        <v>Medium (20-39%)</v>
      </c>
      <c r="R1467" s="0" t="str">
        <f aca="false">INDEX('Lookup Tables'!$B$2:$B$5,MATCH(F1467,'Lookup Tables'!$A$2:$A$5,0))</f>
        <v>Manager D</v>
      </c>
    </row>
    <row r="1468" customFormat="false" ht="15" hidden="false" customHeight="false" outlineLevel="0" collapsed="false">
      <c r="A1468" s="0" t="s">
        <v>1814</v>
      </c>
      <c r="B1468" s="13" t="n">
        <v>42224</v>
      </c>
      <c r="C1468" s="13" t="n">
        <v>42230</v>
      </c>
      <c r="D1468" s="14" t="s">
        <v>69</v>
      </c>
      <c r="E1468" s="14" t="s">
        <v>53</v>
      </c>
      <c r="F1468" s="14" t="s">
        <v>63</v>
      </c>
      <c r="G1468" s="14" t="s">
        <v>189</v>
      </c>
      <c r="H1468" s="14" t="s">
        <v>80</v>
      </c>
      <c r="I1468" s="14" t="s">
        <v>123</v>
      </c>
      <c r="J1468" s="14" t="s">
        <v>247</v>
      </c>
      <c r="K1468" s="15" t="n">
        <v>95.976</v>
      </c>
      <c r="L1468" s="0" t="n">
        <v>3</v>
      </c>
      <c r="M1468" s="16" t="n">
        <v>0.2</v>
      </c>
      <c r="N1468" s="17" t="n">
        <v>-10.7973</v>
      </c>
      <c r="O1468" s="0" t="str">
        <f aca="false">TEXT(B1468,"YYYY-MM")</f>
        <v>2015-08</v>
      </c>
      <c r="P1468" s="18" t="n">
        <f aca="false">IFERROR(N1468/K1468,0)</f>
        <v>-0.1125</v>
      </c>
      <c r="Q1468" s="0" t="str">
        <f aca="false">IF(M1468=0,"No Discount",IF(M1468&lt;0.2,"Low (1-19%)",IF(M1468&lt;0.4,"Medium (20-39%)","High (40%+)")))</f>
        <v>Medium (20-39%)</v>
      </c>
      <c r="R1468" s="0" t="str">
        <f aca="false">INDEX('Lookup Tables'!$B$2:$B$5,MATCH(F1468,'Lookup Tables'!$A$2:$A$5,0))</f>
        <v>Manager D</v>
      </c>
    </row>
    <row r="1469" customFormat="false" ht="15" hidden="false" customHeight="false" outlineLevel="0" collapsed="false">
      <c r="A1469" s="0" t="s">
        <v>1815</v>
      </c>
      <c r="B1469" s="13" t="n">
        <v>42506</v>
      </c>
      <c r="C1469" s="13" t="n">
        <v>42506</v>
      </c>
      <c r="D1469" s="14" t="s">
        <v>606</v>
      </c>
      <c r="E1469" s="14" t="s">
        <v>97</v>
      </c>
      <c r="F1469" s="14" t="s">
        <v>54</v>
      </c>
      <c r="G1469" s="14" t="s">
        <v>70</v>
      </c>
      <c r="H1469" s="14" t="s">
        <v>80</v>
      </c>
      <c r="I1469" s="14" t="s">
        <v>123</v>
      </c>
      <c r="J1469" s="14" t="s">
        <v>1162</v>
      </c>
      <c r="K1469" s="15" t="n">
        <v>255.968</v>
      </c>
      <c r="L1469" s="0" t="n">
        <v>4</v>
      </c>
      <c r="M1469" s="16" t="n">
        <v>0.2</v>
      </c>
      <c r="N1469" s="17" t="n">
        <v>31.996</v>
      </c>
      <c r="O1469" s="0" t="str">
        <f aca="false">TEXT(B1469,"YYYY-MM")</f>
        <v>2016-05</v>
      </c>
      <c r="P1469" s="18" t="n">
        <f aca="false">IFERROR(N1469/K1469,0)</f>
        <v>0.125</v>
      </c>
      <c r="Q1469" s="0" t="str">
        <f aca="false">IF(M1469=0,"No Discount",IF(M1469&lt;0.2,"Low (1-19%)",IF(M1469&lt;0.4,"Medium (20-39%)","High (40%+)")))</f>
        <v>Medium (20-39%)</v>
      </c>
      <c r="R1469" s="0" t="str">
        <f aca="false">INDEX('Lookup Tables'!$B$2:$B$5,MATCH(F1469,'Lookup Tables'!$A$2:$A$5,0))</f>
        <v>Manager C</v>
      </c>
    </row>
    <row r="1470" customFormat="false" ht="15" hidden="false" customHeight="false" outlineLevel="0" collapsed="false">
      <c r="A1470" s="0" t="s">
        <v>1816</v>
      </c>
      <c r="B1470" s="13" t="n">
        <v>43443</v>
      </c>
      <c r="C1470" s="13" t="n">
        <v>43447</v>
      </c>
      <c r="D1470" s="14" t="s">
        <v>69</v>
      </c>
      <c r="E1470" s="14" t="s">
        <v>62</v>
      </c>
      <c r="F1470" s="14" t="s">
        <v>98</v>
      </c>
      <c r="G1470" s="14" t="s">
        <v>157</v>
      </c>
      <c r="H1470" s="14" t="s">
        <v>56</v>
      </c>
      <c r="I1470" s="14" t="s">
        <v>59</v>
      </c>
      <c r="J1470" s="14" t="s">
        <v>1817</v>
      </c>
      <c r="K1470" s="15" t="n">
        <v>872.94</v>
      </c>
      <c r="L1470" s="0" t="n">
        <v>3</v>
      </c>
      <c r="M1470" s="16" t="n">
        <v>0</v>
      </c>
      <c r="N1470" s="17" t="n">
        <v>226.9644</v>
      </c>
      <c r="O1470" s="0" t="str">
        <f aca="false">TEXT(B1470,"YYYY-MM")</f>
        <v>2018-12</v>
      </c>
      <c r="P1470" s="18" t="n">
        <f aca="false">IFERROR(N1470/K1470,0)</f>
        <v>0.26</v>
      </c>
      <c r="Q1470" s="0" t="str">
        <f aca="false">IF(M1470=0,"No Discount",IF(M1470&lt;0.2,"Low (1-19%)",IF(M1470&lt;0.4,"Medium (20-39%)","High (40%+)")))</f>
        <v>No Discount</v>
      </c>
      <c r="R1470" s="0" t="str">
        <f aca="false">INDEX('Lookup Tables'!$B$2:$B$5,MATCH(F1470,'Lookup Tables'!$A$2:$A$5,0))</f>
        <v>Manager A</v>
      </c>
    </row>
    <row r="1471" customFormat="false" ht="15" hidden="false" customHeight="false" outlineLevel="0" collapsed="false">
      <c r="A1471" s="0" t="s">
        <v>1816</v>
      </c>
      <c r="B1471" s="13" t="n">
        <v>43443</v>
      </c>
      <c r="C1471" s="13" t="n">
        <v>43447</v>
      </c>
      <c r="D1471" s="14" t="s">
        <v>69</v>
      </c>
      <c r="E1471" s="14" t="s">
        <v>62</v>
      </c>
      <c r="F1471" s="14" t="s">
        <v>98</v>
      </c>
      <c r="G1471" s="14" t="s">
        <v>157</v>
      </c>
      <c r="H1471" s="14" t="s">
        <v>65</v>
      </c>
      <c r="I1471" s="14" t="s">
        <v>83</v>
      </c>
      <c r="J1471" s="14" t="s">
        <v>644</v>
      </c>
      <c r="K1471" s="15" t="n">
        <v>41.54</v>
      </c>
      <c r="L1471" s="0" t="n">
        <v>2</v>
      </c>
      <c r="M1471" s="16" t="n">
        <v>0</v>
      </c>
      <c r="N1471" s="17" t="n">
        <v>19.5238</v>
      </c>
      <c r="O1471" s="0" t="str">
        <f aca="false">TEXT(B1471,"YYYY-MM")</f>
        <v>2018-12</v>
      </c>
      <c r="P1471" s="18" t="n">
        <f aca="false">IFERROR(N1471/K1471,0)</f>
        <v>0.47</v>
      </c>
      <c r="Q1471" s="0" t="str">
        <f aca="false">IF(M1471=0,"No Discount",IF(M1471&lt;0.2,"Low (1-19%)",IF(M1471&lt;0.4,"Medium (20-39%)","High (40%+)")))</f>
        <v>No Discount</v>
      </c>
      <c r="R1471" s="0" t="str">
        <f aca="false">INDEX('Lookup Tables'!$B$2:$B$5,MATCH(F1471,'Lookup Tables'!$A$2:$A$5,0))</f>
        <v>Manager A</v>
      </c>
    </row>
    <row r="1472" customFormat="false" ht="15" hidden="false" customHeight="false" outlineLevel="0" collapsed="false">
      <c r="A1472" s="0" t="s">
        <v>1816</v>
      </c>
      <c r="B1472" s="13" t="n">
        <v>43443</v>
      </c>
      <c r="C1472" s="13" t="n">
        <v>43447</v>
      </c>
      <c r="D1472" s="14" t="s">
        <v>69</v>
      </c>
      <c r="E1472" s="14" t="s">
        <v>62</v>
      </c>
      <c r="F1472" s="14" t="s">
        <v>98</v>
      </c>
      <c r="G1472" s="14" t="s">
        <v>157</v>
      </c>
      <c r="H1472" s="14" t="s">
        <v>65</v>
      </c>
      <c r="I1472" s="14" t="s">
        <v>91</v>
      </c>
      <c r="J1472" s="14" t="s">
        <v>1818</v>
      </c>
      <c r="K1472" s="15" t="n">
        <v>12.96</v>
      </c>
      <c r="L1472" s="0" t="n">
        <v>2</v>
      </c>
      <c r="M1472" s="16" t="n">
        <v>0</v>
      </c>
      <c r="N1472" s="17" t="n">
        <v>6.2208</v>
      </c>
      <c r="O1472" s="0" t="str">
        <f aca="false">TEXT(B1472,"YYYY-MM")</f>
        <v>2018-12</v>
      </c>
      <c r="P1472" s="18" t="n">
        <f aca="false">IFERROR(N1472/K1472,0)</f>
        <v>0.48</v>
      </c>
      <c r="Q1472" s="0" t="str">
        <f aca="false">IF(M1472=0,"No Discount",IF(M1472&lt;0.2,"Low (1-19%)",IF(M1472&lt;0.4,"Medium (20-39%)","High (40%+)")))</f>
        <v>No Discount</v>
      </c>
      <c r="R1472" s="0" t="str">
        <f aca="false">INDEX('Lookup Tables'!$B$2:$B$5,MATCH(F1472,'Lookup Tables'!$A$2:$A$5,0))</f>
        <v>Manager A</v>
      </c>
    </row>
    <row r="1473" customFormat="false" ht="15" hidden="false" customHeight="false" outlineLevel="0" collapsed="false">
      <c r="A1473" s="0" t="s">
        <v>1819</v>
      </c>
      <c r="B1473" s="13" t="n">
        <v>42637</v>
      </c>
      <c r="C1473" s="13" t="n">
        <v>42640</v>
      </c>
      <c r="D1473" s="14" t="s">
        <v>52</v>
      </c>
      <c r="E1473" s="14" t="s">
        <v>62</v>
      </c>
      <c r="F1473" s="14" t="s">
        <v>117</v>
      </c>
      <c r="G1473" s="14" t="s">
        <v>118</v>
      </c>
      <c r="H1473" s="14" t="s">
        <v>65</v>
      </c>
      <c r="I1473" s="14" t="s">
        <v>78</v>
      </c>
      <c r="J1473" s="14" t="s">
        <v>1820</v>
      </c>
      <c r="K1473" s="15" t="n">
        <v>6.848</v>
      </c>
      <c r="L1473" s="0" t="n">
        <v>2</v>
      </c>
      <c r="M1473" s="16" t="n">
        <v>0.2</v>
      </c>
      <c r="N1473" s="17" t="n">
        <v>0.5992</v>
      </c>
      <c r="O1473" s="0" t="str">
        <f aca="false">TEXT(B1473,"YYYY-MM")</f>
        <v>2016-09</v>
      </c>
      <c r="P1473" s="18" t="n">
        <f aca="false">IFERROR(N1473/K1473,0)</f>
        <v>0.0875</v>
      </c>
      <c r="Q1473" s="0" t="str">
        <f aca="false">IF(M1473=0,"No Discount",IF(M1473&lt;0.2,"Low (1-19%)",IF(M1473&lt;0.4,"Medium (20-39%)","High (40%+)")))</f>
        <v>Medium (20-39%)</v>
      </c>
      <c r="R1473" s="0" t="str">
        <f aca="false">INDEX('Lookup Tables'!$B$2:$B$5,MATCH(F1473,'Lookup Tables'!$A$2:$A$5,0))</f>
        <v>Manager B</v>
      </c>
    </row>
    <row r="1474" customFormat="false" ht="15" hidden="false" customHeight="false" outlineLevel="0" collapsed="false">
      <c r="A1474" s="0" t="s">
        <v>1821</v>
      </c>
      <c r="B1474" s="13" t="n">
        <v>43292</v>
      </c>
      <c r="C1474" s="13" t="n">
        <v>43296</v>
      </c>
      <c r="D1474" s="14" t="s">
        <v>69</v>
      </c>
      <c r="E1474" s="14" t="s">
        <v>62</v>
      </c>
      <c r="F1474" s="14" t="s">
        <v>63</v>
      </c>
      <c r="G1474" s="14" t="s">
        <v>64</v>
      </c>
      <c r="H1474" s="14" t="s">
        <v>65</v>
      </c>
      <c r="I1474" s="14" t="s">
        <v>66</v>
      </c>
      <c r="J1474" s="14" t="s">
        <v>1213</v>
      </c>
      <c r="K1474" s="15" t="n">
        <v>8.67</v>
      </c>
      <c r="L1474" s="0" t="n">
        <v>3</v>
      </c>
      <c r="M1474" s="16" t="n">
        <v>0</v>
      </c>
      <c r="N1474" s="17" t="n">
        <v>4.0749</v>
      </c>
      <c r="O1474" s="0" t="str">
        <f aca="false">TEXT(B1474,"YYYY-MM")</f>
        <v>2018-07</v>
      </c>
      <c r="P1474" s="18" t="n">
        <f aca="false">IFERROR(N1474/K1474,0)</f>
        <v>0.47</v>
      </c>
      <c r="Q1474" s="0" t="str">
        <f aca="false">IF(M1474=0,"No Discount",IF(M1474&lt;0.2,"Low (1-19%)",IF(M1474&lt;0.4,"Medium (20-39%)","High (40%+)")))</f>
        <v>No Discount</v>
      </c>
      <c r="R1474" s="0" t="str">
        <f aca="false">INDEX('Lookup Tables'!$B$2:$B$5,MATCH(F1474,'Lookup Tables'!$A$2:$A$5,0))</f>
        <v>Manager D</v>
      </c>
    </row>
    <row r="1475" customFormat="false" ht="15" hidden="false" customHeight="false" outlineLevel="0" collapsed="false">
      <c r="A1475" s="0" t="s">
        <v>1822</v>
      </c>
      <c r="B1475" s="13" t="n">
        <v>42705</v>
      </c>
      <c r="C1475" s="13" t="n">
        <v>42706</v>
      </c>
      <c r="D1475" s="14" t="s">
        <v>606</v>
      </c>
      <c r="E1475" s="14" t="s">
        <v>53</v>
      </c>
      <c r="F1475" s="14" t="s">
        <v>98</v>
      </c>
      <c r="G1475" s="14" t="s">
        <v>99</v>
      </c>
      <c r="H1475" s="14" t="s">
        <v>56</v>
      </c>
      <c r="I1475" s="14" t="s">
        <v>76</v>
      </c>
      <c r="J1475" s="14" t="s">
        <v>1823</v>
      </c>
      <c r="K1475" s="15" t="n">
        <v>6.688</v>
      </c>
      <c r="L1475" s="0" t="n">
        <v>4</v>
      </c>
      <c r="M1475" s="16" t="n">
        <v>0.6</v>
      </c>
      <c r="N1475" s="17" t="n">
        <v>-4.0128</v>
      </c>
      <c r="O1475" s="0" t="str">
        <f aca="false">TEXT(B1475,"YYYY-MM")</f>
        <v>2016-12</v>
      </c>
      <c r="P1475" s="18" t="n">
        <f aca="false">IFERROR(N1475/K1475,0)</f>
        <v>-0.6</v>
      </c>
      <c r="Q1475" s="0" t="str">
        <f aca="false">IF(M1475=0,"No Discount",IF(M1475&lt;0.2,"Low (1-19%)",IF(M1475&lt;0.4,"Medium (20-39%)","High (40%+)")))</f>
        <v>High (40%+)</v>
      </c>
      <c r="R1475" s="0" t="str">
        <f aca="false">INDEX('Lookup Tables'!$B$2:$B$5,MATCH(F1475,'Lookup Tables'!$A$2:$A$5,0))</f>
        <v>Manager A</v>
      </c>
    </row>
    <row r="1476" customFormat="false" ht="15" hidden="false" customHeight="false" outlineLevel="0" collapsed="false">
      <c r="A1476" s="0" t="s">
        <v>1824</v>
      </c>
      <c r="B1476" s="13" t="n">
        <v>43058</v>
      </c>
      <c r="C1476" s="13" t="n">
        <v>43064</v>
      </c>
      <c r="D1476" s="14" t="s">
        <v>69</v>
      </c>
      <c r="E1476" s="14" t="s">
        <v>97</v>
      </c>
      <c r="F1476" s="14" t="s">
        <v>117</v>
      </c>
      <c r="G1476" s="14" t="s">
        <v>170</v>
      </c>
      <c r="H1476" s="14" t="s">
        <v>65</v>
      </c>
      <c r="I1476" s="14" t="s">
        <v>78</v>
      </c>
      <c r="J1476" s="14" t="s">
        <v>1825</v>
      </c>
      <c r="K1476" s="15" t="n">
        <v>17.28</v>
      </c>
      <c r="L1476" s="0" t="n">
        <v>6</v>
      </c>
      <c r="M1476" s="16" t="n">
        <v>0</v>
      </c>
      <c r="N1476" s="17" t="n">
        <v>5.0112</v>
      </c>
      <c r="O1476" s="0" t="str">
        <f aca="false">TEXT(B1476,"YYYY-MM")</f>
        <v>2017-11</v>
      </c>
      <c r="P1476" s="18" t="n">
        <f aca="false">IFERROR(N1476/K1476,0)</f>
        <v>0.29</v>
      </c>
      <c r="Q1476" s="0" t="str">
        <f aca="false">IF(M1476=0,"No Discount",IF(M1476&lt;0.2,"Low (1-19%)",IF(M1476&lt;0.4,"Medium (20-39%)","High (40%+)")))</f>
        <v>No Discount</v>
      </c>
      <c r="R1476" s="0" t="str">
        <f aca="false">INDEX('Lookup Tables'!$B$2:$B$5,MATCH(F1476,'Lookup Tables'!$A$2:$A$5,0))</f>
        <v>Manager B</v>
      </c>
    </row>
    <row r="1477" customFormat="false" ht="15" hidden="false" customHeight="false" outlineLevel="0" collapsed="false">
      <c r="A1477" s="0" t="s">
        <v>1824</v>
      </c>
      <c r="B1477" s="13" t="n">
        <v>43058</v>
      </c>
      <c r="C1477" s="13" t="n">
        <v>43064</v>
      </c>
      <c r="D1477" s="14" t="s">
        <v>69</v>
      </c>
      <c r="E1477" s="14" t="s">
        <v>97</v>
      </c>
      <c r="F1477" s="14" t="s">
        <v>117</v>
      </c>
      <c r="G1477" s="14" t="s">
        <v>170</v>
      </c>
      <c r="H1477" s="14" t="s">
        <v>65</v>
      </c>
      <c r="I1477" s="14" t="s">
        <v>83</v>
      </c>
      <c r="J1477" s="14" t="s">
        <v>1393</v>
      </c>
      <c r="K1477" s="15" t="n">
        <v>17.712</v>
      </c>
      <c r="L1477" s="0" t="n">
        <v>3</v>
      </c>
      <c r="M1477" s="16" t="n">
        <v>0.2</v>
      </c>
      <c r="N1477" s="17" t="n">
        <v>6.4206</v>
      </c>
      <c r="O1477" s="0" t="str">
        <f aca="false">TEXT(B1477,"YYYY-MM")</f>
        <v>2017-11</v>
      </c>
      <c r="P1477" s="18" t="n">
        <f aca="false">IFERROR(N1477/K1477,0)</f>
        <v>0.3625</v>
      </c>
      <c r="Q1477" s="0" t="str">
        <f aca="false">IF(M1477=0,"No Discount",IF(M1477&lt;0.2,"Low (1-19%)",IF(M1477&lt;0.4,"Medium (20-39%)","High (40%+)")))</f>
        <v>Medium (20-39%)</v>
      </c>
      <c r="R1477" s="0" t="str">
        <f aca="false">INDEX('Lookup Tables'!$B$2:$B$5,MATCH(F1477,'Lookup Tables'!$A$2:$A$5,0))</f>
        <v>Manager B</v>
      </c>
    </row>
    <row r="1478" customFormat="false" ht="15" hidden="false" customHeight="false" outlineLevel="0" collapsed="false">
      <c r="A1478" s="0" t="s">
        <v>1826</v>
      </c>
      <c r="B1478" s="13" t="n">
        <v>43178</v>
      </c>
      <c r="C1478" s="13" t="n">
        <v>43183</v>
      </c>
      <c r="D1478" s="14" t="s">
        <v>69</v>
      </c>
      <c r="E1478" s="14" t="s">
        <v>97</v>
      </c>
      <c r="F1478" s="14" t="s">
        <v>117</v>
      </c>
      <c r="G1478" s="14" t="s">
        <v>170</v>
      </c>
      <c r="H1478" s="14" t="s">
        <v>65</v>
      </c>
      <c r="I1478" s="14" t="s">
        <v>66</v>
      </c>
      <c r="J1478" s="14" t="s">
        <v>1827</v>
      </c>
      <c r="K1478" s="15" t="n">
        <v>28.91</v>
      </c>
      <c r="L1478" s="0" t="n">
        <v>7</v>
      </c>
      <c r="M1478" s="16" t="n">
        <v>0</v>
      </c>
      <c r="N1478" s="17" t="n">
        <v>13.2986</v>
      </c>
      <c r="O1478" s="0" t="str">
        <f aca="false">TEXT(B1478,"YYYY-MM")</f>
        <v>2018-03</v>
      </c>
      <c r="P1478" s="18" t="n">
        <f aca="false">IFERROR(N1478/K1478,0)</f>
        <v>0.46</v>
      </c>
      <c r="Q1478" s="0" t="str">
        <f aca="false">IF(M1478=0,"No Discount",IF(M1478&lt;0.2,"Low (1-19%)",IF(M1478&lt;0.4,"Medium (20-39%)","High (40%+)")))</f>
        <v>No Discount</v>
      </c>
      <c r="R1478" s="0" t="str">
        <f aca="false">INDEX('Lookup Tables'!$B$2:$B$5,MATCH(F1478,'Lookup Tables'!$A$2:$A$5,0))</f>
        <v>Manager B</v>
      </c>
    </row>
    <row r="1479" customFormat="false" ht="15" hidden="false" customHeight="false" outlineLevel="0" collapsed="false">
      <c r="A1479" s="0" t="s">
        <v>1828</v>
      </c>
      <c r="B1479" s="13" t="n">
        <v>43052</v>
      </c>
      <c r="C1479" s="13" t="n">
        <v>43056</v>
      </c>
      <c r="D1479" s="14" t="s">
        <v>69</v>
      </c>
      <c r="E1479" s="14" t="s">
        <v>53</v>
      </c>
      <c r="F1479" s="14" t="s">
        <v>54</v>
      </c>
      <c r="G1479" s="14" t="s">
        <v>90</v>
      </c>
      <c r="H1479" s="14" t="s">
        <v>65</v>
      </c>
      <c r="I1479" s="14" t="s">
        <v>303</v>
      </c>
      <c r="J1479" s="14" t="s">
        <v>1167</v>
      </c>
      <c r="K1479" s="15" t="n">
        <v>52.136</v>
      </c>
      <c r="L1479" s="0" t="n">
        <v>7</v>
      </c>
      <c r="M1479" s="16" t="n">
        <v>0.2</v>
      </c>
      <c r="N1479" s="17" t="n">
        <v>5.8653</v>
      </c>
      <c r="O1479" s="0" t="str">
        <f aca="false">TEXT(B1479,"YYYY-MM")</f>
        <v>2017-11</v>
      </c>
      <c r="P1479" s="18" t="n">
        <f aca="false">IFERROR(N1479/K1479,0)</f>
        <v>0.1125</v>
      </c>
      <c r="Q1479" s="0" t="str">
        <f aca="false">IF(M1479=0,"No Discount",IF(M1479&lt;0.2,"Low (1-19%)",IF(M1479&lt;0.4,"Medium (20-39%)","High (40%+)")))</f>
        <v>Medium (20-39%)</v>
      </c>
      <c r="R1479" s="0" t="str">
        <f aca="false">INDEX('Lookup Tables'!$B$2:$B$5,MATCH(F1479,'Lookup Tables'!$A$2:$A$5,0))</f>
        <v>Manager C</v>
      </c>
    </row>
    <row r="1480" customFormat="false" ht="15" hidden="false" customHeight="false" outlineLevel="0" collapsed="false">
      <c r="A1480" s="0" t="s">
        <v>1829</v>
      </c>
      <c r="B1480" s="13" t="n">
        <v>43423</v>
      </c>
      <c r="C1480" s="13" t="n">
        <v>43424</v>
      </c>
      <c r="D1480" s="14" t="s">
        <v>137</v>
      </c>
      <c r="E1480" s="14" t="s">
        <v>53</v>
      </c>
      <c r="F1480" s="14" t="s">
        <v>63</v>
      </c>
      <c r="G1480" s="14" t="s">
        <v>64</v>
      </c>
      <c r="H1480" s="14" t="s">
        <v>80</v>
      </c>
      <c r="I1480" s="14" t="s">
        <v>81</v>
      </c>
      <c r="J1480" s="14" t="s">
        <v>777</v>
      </c>
      <c r="K1480" s="15" t="n">
        <v>31.968</v>
      </c>
      <c r="L1480" s="0" t="n">
        <v>4</v>
      </c>
      <c r="M1480" s="16" t="n">
        <v>0.2</v>
      </c>
      <c r="N1480" s="17" t="n">
        <v>2.3976</v>
      </c>
      <c r="O1480" s="0" t="str">
        <f aca="false">TEXT(B1480,"YYYY-MM")</f>
        <v>2018-11</v>
      </c>
      <c r="P1480" s="18" t="n">
        <f aca="false">IFERROR(N1480/K1480,0)</f>
        <v>0.075</v>
      </c>
      <c r="Q1480" s="0" t="str">
        <f aca="false">IF(M1480=0,"No Discount",IF(M1480&lt;0.2,"Low (1-19%)",IF(M1480&lt;0.4,"Medium (20-39%)","High (40%+)")))</f>
        <v>Medium (20-39%)</v>
      </c>
      <c r="R1480" s="0" t="str">
        <f aca="false">INDEX('Lookup Tables'!$B$2:$B$5,MATCH(F1480,'Lookup Tables'!$A$2:$A$5,0))</f>
        <v>Manager D</v>
      </c>
    </row>
    <row r="1481" customFormat="false" ht="15" hidden="false" customHeight="false" outlineLevel="0" collapsed="false">
      <c r="A1481" s="0" t="s">
        <v>1830</v>
      </c>
      <c r="B1481" s="13" t="n">
        <v>43071</v>
      </c>
      <c r="C1481" s="13" t="n">
        <v>43077</v>
      </c>
      <c r="D1481" s="14" t="s">
        <v>69</v>
      </c>
      <c r="E1481" s="14" t="s">
        <v>53</v>
      </c>
      <c r="F1481" s="14" t="s">
        <v>63</v>
      </c>
      <c r="G1481" s="14" t="s">
        <v>64</v>
      </c>
      <c r="H1481" s="14" t="s">
        <v>65</v>
      </c>
      <c r="I1481" s="14" t="s">
        <v>91</v>
      </c>
      <c r="J1481" s="14" t="s">
        <v>1831</v>
      </c>
      <c r="K1481" s="15" t="n">
        <v>25.92</v>
      </c>
      <c r="L1481" s="0" t="n">
        <v>4</v>
      </c>
      <c r="M1481" s="16" t="n">
        <v>0</v>
      </c>
      <c r="N1481" s="17" t="n">
        <v>12.4416</v>
      </c>
      <c r="O1481" s="0" t="str">
        <f aca="false">TEXT(B1481,"YYYY-MM")</f>
        <v>2017-12</v>
      </c>
      <c r="P1481" s="18" t="n">
        <f aca="false">IFERROR(N1481/K1481,0)</f>
        <v>0.48</v>
      </c>
      <c r="Q1481" s="0" t="str">
        <f aca="false">IF(M1481=0,"No Discount",IF(M1481&lt;0.2,"Low (1-19%)",IF(M1481&lt;0.4,"Medium (20-39%)","High (40%+)")))</f>
        <v>No Discount</v>
      </c>
      <c r="R1481" s="0" t="str">
        <f aca="false">INDEX('Lookup Tables'!$B$2:$B$5,MATCH(F1481,'Lookup Tables'!$A$2:$A$5,0))</f>
        <v>Manager D</v>
      </c>
    </row>
    <row r="1482" customFormat="false" ht="15" hidden="false" customHeight="false" outlineLevel="0" collapsed="false">
      <c r="A1482" s="0" t="s">
        <v>1830</v>
      </c>
      <c r="B1482" s="13" t="n">
        <v>43071</v>
      </c>
      <c r="C1482" s="13" t="n">
        <v>43077</v>
      </c>
      <c r="D1482" s="14" t="s">
        <v>69</v>
      </c>
      <c r="E1482" s="14" t="s">
        <v>53</v>
      </c>
      <c r="F1482" s="14" t="s">
        <v>63</v>
      </c>
      <c r="G1482" s="14" t="s">
        <v>64</v>
      </c>
      <c r="H1482" s="14" t="s">
        <v>65</v>
      </c>
      <c r="I1482" s="14" t="s">
        <v>91</v>
      </c>
      <c r="J1482" s="14" t="s">
        <v>1832</v>
      </c>
      <c r="K1482" s="15" t="n">
        <v>40.46</v>
      </c>
      <c r="L1482" s="0" t="n">
        <v>7</v>
      </c>
      <c r="M1482" s="16" t="n">
        <v>0</v>
      </c>
      <c r="N1482" s="17" t="n">
        <v>19.8254</v>
      </c>
      <c r="O1482" s="0" t="str">
        <f aca="false">TEXT(B1482,"YYYY-MM")</f>
        <v>2017-12</v>
      </c>
      <c r="P1482" s="18" t="n">
        <f aca="false">IFERROR(N1482/K1482,0)</f>
        <v>0.49</v>
      </c>
      <c r="Q1482" s="0" t="str">
        <f aca="false">IF(M1482=0,"No Discount",IF(M1482&lt;0.2,"Low (1-19%)",IF(M1482&lt;0.4,"Medium (20-39%)","High (40%+)")))</f>
        <v>No Discount</v>
      </c>
      <c r="R1482" s="0" t="str">
        <f aca="false">INDEX('Lookup Tables'!$B$2:$B$5,MATCH(F1482,'Lookup Tables'!$A$2:$A$5,0))</f>
        <v>Manager D</v>
      </c>
    </row>
    <row r="1483" customFormat="false" ht="15" hidden="false" customHeight="false" outlineLevel="0" collapsed="false">
      <c r="A1483" s="0" t="s">
        <v>1830</v>
      </c>
      <c r="B1483" s="13" t="n">
        <v>43071</v>
      </c>
      <c r="C1483" s="13" t="n">
        <v>43077</v>
      </c>
      <c r="D1483" s="14" t="s">
        <v>69</v>
      </c>
      <c r="E1483" s="14" t="s">
        <v>53</v>
      </c>
      <c r="F1483" s="14" t="s">
        <v>63</v>
      </c>
      <c r="G1483" s="14" t="s">
        <v>64</v>
      </c>
      <c r="H1483" s="14" t="s">
        <v>65</v>
      </c>
      <c r="I1483" s="14" t="s">
        <v>73</v>
      </c>
      <c r="J1483" s="14" t="s">
        <v>1833</v>
      </c>
      <c r="K1483" s="15" t="n">
        <v>33.87</v>
      </c>
      <c r="L1483" s="0" t="n">
        <v>3</v>
      </c>
      <c r="M1483" s="16" t="n">
        <v>0</v>
      </c>
      <c r="N1483" s="17" t="n">
        <v>8.8062</v>
      </c>
      <c r="O1483" s="0" t="str">
        <f aca="false">TEXT(B1483,"YYYY-MM")</f>
        <v>2017-12</v>
      </c>
      <c r="P1483" s="18" t="n">
        <f aca="false">IFERROR(N1483/K1483,0)</f>
        <v>0.26</v>
      </c>
      <c r="Q1483" s="0" t="str">
        <f aca="false">IF(M1483=0,"No Discount",IF(M1483&lt;0.2,"Low (1-19%)",IF(M1483&lt;0.4,"Medium (20-39%)","High (40%+)")))</f>
        <v>No Discount</v>
      </c>
      <c r="R1483" s="0" t="str">
        <f aca="false">INDEX('Lookup Tables'!$B$2:$B$5,MATCH(F1483,'Lookup Tables'!$A$2:$A$5,0))</f>
        <v>Manager D</v>
      </c>
    </row>
    <row r="1484" customFormat="false" ht="15" hidden="false" customHeight="false" outlineLevel="0" collapsed="false">
      <c r="A1484" s="0" t="s">
        <v>1834</v>
      </c>
      <c r="B1484" s="13" t="n">
        <v>43337</v>
      </c>
      <c r="C1484" s="13" t="n">
        <v>43340</v>
      </c>
      <c r="D1484" s="14" t="s">
        <v>52</v>
      </c>
      <c r="E1484" s="14" t="s">
        <v>53</v>
      </c>
      <c r="F1484" s="14" t="s">
        <v>54</v>
      </c>
      <c r="G1484" s="14" t="s">
        <v>200</v>
      </c>
      <c r="H1484" s="14" t="s">
        <v>65</v>
      </c>
      <c r="I1484" s="14" t="s">
        <v>78</v>
      </c>
      <c r="J1484" s="14" t="s">
        <v>869</v>
      </c>
      <c r="K1484" s="15" t="n">
        <v>9.728</v>
      </c>
      <c r="L1484" s="0" t="n">
        <v>2</v>
      </c>
      <c r="M1484" s="16" t="n">
        <v>0.2</v>
      </c>
      <c r="N1484" s="17" t="n">
        <v>1.7024</v>
      </c>
      <c r="O1484" s="0" t="str">
        <f aca="false">TEXT(B1484,"YYYY-MM")</f>
        <v>2018-08</v>
      </c>
      <c r="P1484" s="18" t="n">
        <f aca="false">IFERROR(N1484/K1484,0)</f>
        <v>0.175</v>
      </c>
      <c r="Q1484" s="0" t="str">
        <f aca="false">IF(M1484=0,"No Discount",IF(M1484&lt;0.2,"Low (1-19%)",IF(M1484&lt;0.4,"Medium (20-39%)","High (40%+)")))</f>
        <v>Medium (20-39%)</v>
      </c>
      <c r="R1484" s="0" t="str">
        <f aca="false">INDEX('Lookup Tables'!$B$2:$B$5,MATCH(F1484,'Lookup Tables'!$A$2:$A$5,0))</f>
        <v>Manager C</v>
      </c>
    </row>
    <row r="1485" customFormat="false" ht="15" hidden="false" customHeight="false" outlineLevel="0" collapsed="false">
      <c r="A1485" s="0" t="s">
        <v>1834</v>
      </c>
      <c r="B1485" s="13" t="n">
        <v>43337</v>
      </c>
      <c r="C1485" s="13" t="n">
        <v>43340</v>
      </c>
      <c r="D1485" s="14" t="s">
        <v>52</v>
      </c>
      <c r="E1485" s="14" t="s">
        <v>53</v>
      </c>
      <c r="F1485" s="14" t="s">
        <v>54</v>
      </c>
      <c r="G1485" s="14" t="s">
        <v>200</v>
      </c>
      <c r="H1485" s="14" t="s">
        <v>65</v>
      </c>
      <c r="I1485" s="14" t="s">
        <v>91</v>
      </c>
      <c r="J1485" s="14" t="s">
        <v>1835</v>
      </c>
      <c r="K1485" s="15" t="n">
        <v>3.424</v>
      </c>
      <c r="L1485" s="0" t="n">
        <v>1</v>
      </c>
      <c r="M1485" s="16" t="n">
        <v>0.2</v>
      </c>
      <c r="N1485" s="17" t="n">
        <v>1.07</v>
      </c>
      <c r="O1485" s="0" t="str">
        <f aca="false">TEXT(B1485,"YYYY-MM")</f>
        <v>2018-08</v>
      </c>
      <c r="P1485" s="18" t="n">
        <f aca="false">IFERROR(N1485/K1485,0)</f>
        <v>0.3125</v>
      </c>
      <c r="Q1485" s="0" t="str">
        <f aca="false">IF(M1485=0,"No Discount",IF(M1485&lt;0.2,"Low (1-19%)",IF(M1485&lt;0.4,"Medium (20-39%)","High (40%+)")))</f>
        <v>Medium (20-39%)</v>
      </c>
      <c r="R1485" s="0" t="str">
        <f aca="false">INDEX('Lookup Tables'!$B$2:$B$5,MATCH(F1485,'Lookup Tables'!$A$2:$A$5,0))</f>
        <v>Manager C</v>
      </c>
    </row>
    <row r="1486" customFormat="false" ht="15" hidden="false" customHeight="false" outlineLevel="0" collapsed="false">
      <c r="A1486" s="0" t="s">
        <v>1836</v>
      </c>
      <c r="B1486" s="13" t="n">
        <v>43022</v>
      </c>
      <c r="C1486" s="13" t="n">
        <v>43026</v>
      </c>
      <c r="D1486" s="14" t="s">
        <v>69</v>
      </c>
      <c r="E1486" s="14" t="s">
        <v>62</v>
      </c>
      <c r="F1486" s="14" t="s">
        <v>63</v>
      </c>
      <c r="G1486" s="14" t="s">
        <v>94</v>
      </c>
      <c r="H1486" s="14" t="s">
        <v>80</v>
      </c>
      <c r="I1486" s="14" t="s">
        <v>123</v>
      </c>
      <c r="J1486" s="14" t="s">
        <v>1837</v>
      </c>
      <c r="K1486" s="15" t="n">
        <v>177</v>
      </c>
      <c r="L1486" s="0" t="n">
        <v>3</v>
      </c>
      <c r="M1486" s="16" t="n">
        <v>0</v>
      </c>
      <c r="N1486" s="17" t="n">
        <v>30.09</v>
      </c>
      <c r="O1486" s="0" t="str">
        <f aca="false">TEXT(B1486,"YYYY-MM")</f>
        <v>2017-10</v>
      </c>
      <c r="P1486" s="18" t="n">
        <f aca="false">IFERROR(N1486/K1486,0)</f>
        <v>0.17</v>
      </c>
      <c r="Q1486" s="0" t="str">
        <f aca="false">IF(M1486=0,"No Discount",IF(M1486&lt;0.2,"Low (1-19%)",IF(M1486&lt;0.4,"Medium (20-39%)","High (40%+)")))</f>
        <v>No Discount</v>
      </c>
      <c r="R1486" s="0" t="str">
        <f aca="false">INDEX('Lookup Tables'!$B$2:$B$5,MATCH(F1486,'Lookup Tables'!$A$2:$A$5,0))</f>
        <v>Manager D</v>
      </c>
    </row>
    <row r="1487" customFormat="false" ht="15" hidden="false" customHeight="false" outlineLevel="0" collapsed="false">
      <c r="A1487" s="0" t="s">
        <v>1838</v>
      </c>
      <c r="B1487" s="13" t="n">
        <v>42335</v>
      </c>
      <c r="C1487" s="13" t="n">
        <v>42341</v>
      </c>
      <c r="D1487" s="14" t="s">
        <v>69</v>
      </c>
      <c r="E1487" s="14" t="s">
        <v>53</v>
      </c>
      <c r="F1487" s="14" t="s">
        <v>117</v>
      </c>
      <c r="G1487" s="14" t="s">
        <v>170</v>
      </c>
      <c r="H1487" s="14" t="s">
        <v>65</v>
      </c>
      <c r="I1487" s="14" t="s">
        <v>171</v>
      </c>
      <c r="J1487" s="14" t="s">
        <v>296</v>
      </c>
      <c r="K1487" s="15" t="n">
        <v>3.76</v>
      </c>
      <c r="L1487" s="0" t="n">
        <v>2</v>
      </c>
      <c r="M1487" s="16" t="n">
        <v>0</v>
      </c>
      <c r="N1487" s="17" t="n">
        <v>1.316</v>
      </c>
      <c r="O1487" s="0" t="str">
        <f aca="false">TEXT(B1487,"YYYY-MM")</f>
        <v>2015-11</v>
      </c>
      <c r="P1487" s="18" t="n">
        <f aca="false">IFERROR(N1487/K1487,0)</f>
        <v>0.35</v>
      </c>
      <c r="Q1487" s="0" t="str">
        <f aca="false">IF(M1487=0,"No Discount",IF(M1487&lt;0.2,"Low (1-19%)",IF(M1487&lt;0.4,"Medium (20-39%)","High (40%+)")))</f>
        <v>No Discount</v>
      </c>
      <c r="R1487" s="0" t="str">
        <f aca="false">INDEX('Lookup Tables'!$B$2:$B$5,MATCH(F1487,'Lookup Tables'!$A$2:$A$5,0))</f>
        <v>Manager B</v>
      </c>
    </row>
    <row r="1488" customFormat="false" ht="15" hidden="false" customHeight="false" outlineLevel="0" collapsed="false">
      <c r="A1488" s="0" t="s">
        <v>1839</v>
      </c>
      <c r="B1488" s="13" t="n">
        <v>42677</v>
      </c>
      <c r="C1488" s="13" t="n">
        <v>42681</v>
      </c>
      <c r="D1488" s="14" t="s">
        <v>69</v>
      </c>
      <c r="E1488" s="14" t="s">
        <v>97</v>
      </c>
      <c r="F1488" s="14" t="s">
        <v>63</v>
      </c>
      <c r="G1488" s="14" t="s">
        <v>64</v>
      </c>
      <c r="H1488" s="14" t="s">
        <v>80</v>
      </c>
      <c r="I1488" s="14" t="s">
        <v>81</v>
      </c>
      <c r="J1488" s="14" t="s">
        <v>1840</v>
      </c>
      <c r="K1488" s="15" t="n">
        <v>1212.848</v>
      </c>
      <c r="L1488" s="0" t="n">
        <v>7</v>
      </c>
      <c r="M1488" s="16" t="n">
        <v>0.2</v>
      </c>
      <c r="N1488" s="17" t="n">
        <v>106.1242</v>
      </c>
      <c r="O1488" s="0" t="str">
        <f aca="false">TEXT(B1488,"YYYY-MM")</f>
        <v>2016-11</v>
      </c>
      <c r="P1488" s="18" t="n">
        <f aca="false">IFERROR(N1488/K1488,0)</f>
        <v>0.0875</v>
      </c>
      <c r="Q1488" s="0" t="str">
        <f aca="false">IF(M1488=0,"No Discount",IF(M1488&lt;0.2,"Low (1-19%)",IF(M1488&lt;0.4,"Medium (20-39%)","High (40%+)")))</f>
        <v>Medium (20-39%)</v>
      </c>
      <c r="R1488" s="0" t="str">
        <f aca="false">INDEX('Lookup Tables'!$B$2:$B$5,MATCH(F1488,'Lookup Tables'!$A$2:$A$5,0))</f>
        <v>Manager D</v>
      </c>
    </row>
    <row r="1489" customFormat="false" ht="15" hidden="false" customHeight="false" outlineLevel="0" collapsed="false">
      <c r="A1489" s="0" t="s">
        <v>1839</v>
      </c>
      <c r="B1489" s="13" t="n">
        <v>42677</v>
      </c>
      <c r="C1489" s="13" t="n">
        <v>42681</v>
      </c>
      <c r="D1489" s="14" t="s">
        <v>69</v>
      </c>
      <c r="E1489" s="14" t="s">
        <v>97</v>
      </c>
      <c r="F1489" s="14" t="s">
        <v>63</v>
      </c>
      <c r="G1489" s="14" t="s">
        <v>64</v>
      </c>
      <c r="H1489" s="14" t="s">
        <v>80</v>
      </c>
      <c r="I1489" s="14" t="s">
        <v>123</v>
      </c>
      <c r="J1489" s="14" t="s">
        <v>1841</v>
      </c>
      <c r="K1489" s="15" t="n">
        <v>89.97</v>
      </c>
      <c r="L1489" s="0" t="n">
        <v>3</v>
      </c>
      <c r="M1489" s="16" t="n">
        <v>0</v>
      </c>
      <c r="N1489" s="17" t="n">
        <v>37.7874</v>
      </c>
      <c r="O1489" s="0" t="str">
        <f aca="false">TEXT(B1489,"YYYY-MM")</f>
        <v>2016-11</v>
      </c>
      <c r="P1489" s="18" t="n">
        <f aca="false">IFERROR(N1489/K1489,0)</f>
        <v>0.42</v>
      </c>
      <c r="Q1489" s="0" t="str">
        <f aca="false">IF(M1489=0,"No Discount",IF(M1489&lt;0.2,"Low (1-19%)",IF(M1489&lt;0.4,"Medium (20-39%)","High (40%+)")))</f>
        <v>No Discount</v>
      </c>
      <c r="R1489" s="0" t="str">
        <f aca="false">INDEX('Lookup Tables'!$B$2:$B$5,MATCH(F1489,'Lookup Tables'!$A$2:$A$5,0))</f>
        <v>Manager D</v>
      </c>
    </row>
    <row r="1490" customFormat="false" ht="15" hidden="false" customHeight="false" outlineLevel="0" collapsed="false">
      <c r="A1490" s="0" t="s">
        <v>1839</v>
      </c>
      <c r="B1490" s="13" t="n">
        <v>42677</v>
      </c>
      <c r="C1490" s="13" t="n">
        <v>42681</v>
      </c>
      <c r="D1490" s="14" t="s">
        <v>69</v>
      </c>
      <c r="E1490" s="14" t="s">
        <v>97</v>
      </c>
      <c r="F1490" s="14" t="s">
        <v>63</v>
      </c>
      <c r="G1490" s="14" t="s">
        <v>64</v>
      </c>
      <c r="H1490" s="14" t="s">
        <v>56</v>
      </c>
      <c r="I1490" s="14" t="s">
        <v>76</v>
      </c>
      <c r="J1490" s="14" t="s">
        <v>693</v>
      </c>
      <c r="K1490" s="15" t="n">
        <v>42.6</v>
      </c>
      <c r="L1490" s="0" t="n">
        <v>3</v>
      </c>
      <c r="M1490" s="16" t="n">
        <v>0</v>
      </c>
      <c r="N1490" s="17" t="n">
        <v>16.614</v>
      </c>
      <c r="O1490" s="0" t="str">
        <f aca="false">TEXT(B1490,"YYYY-MM")</f>
        <v>2016-11</v>
      </c>
      <c r="P1490" s="18" t="n">
        <f aca="false">IFERROR(N1490/K1490,0)</f>
        <v>0.39</v>
      </c>
      <c r="Q1490" s="0" t="str">
        <f aca="false">IF(M1490=0,"No Discount",IF(M1490&lt;0.2,"Low (1-19%)",IF(M1490&lt;0.4,"Medium (20-39%)","High (40%+)")))</f>
        <v>No Discount</v>
      </c>
      <c r="R1490" s="0" t="str">
        <f aca="false">INDEX('Lookup Tables'!$B$2:$B$5,MATCH(F1490,'Lookup Tables'!$A$2:$A$5,0))</f>
        <v>Manager D</v>
      </c>
    </row>
    <row r="1491" customFormat="false" ht="15" hidden="false" customHeight="false" outlineLevel="0" collapsed="false">
      <c r="A1491" s="0" t="s">
        <v>1842</v>
      </c>
      <c r="B1491" s="13" t="n">
        <v>42337</v>
      </c>
      <c r="C1491" s="13" t="n">
        <v>42344</v>
      </c>
      <c r="D1491" s="14" t="s">
        <v>69</v>
      </c>
      <c r="E1491" s="14" t="s">
        <v>53</v>
      </c>
      <c r="F1491" s="14" t="s">
        <v>117</v>
      </c>
      <c r="G1491" s="14" t="s">
        <v>118</v>
      </c>
      <c r="H1491" s="14" t="s">
        <v>65</v>
      </c>
      <c r="I1491" s="14" t="s">
        <v>66</v>
      </c>
      <c r="J1491" s="14" t="s">
        <v>1460</v>
      </c>
      <c r="K1491" s="15" t="n">
        <v>5.04</v>
      </c>
      <c r="L1491" s="0" t="n">
        <v>2</v>
      </c>
      <c r="M1491" s="16" t="n">
        <v>0.2</v>
      </c>
      <c r="N1491" s="17" t="n">
        <v>1.764</v>
      </c>
      <c r="O1491" s="0" t="str">
        <f aca="false">TEXT(B1491,"YYYY-MM")</f>
        <v>2015-11</v>
      </c>
      <c r="P1491" s="18" t="n">
        <f aca="false">IFERROR(N1491/K1491,0)</f>
        <v>0.35</v>
      </c>
      <c r="Q1491" s="0" t="str">
        <f aca="false">IF(M1491=0,"No Discount",IF(M1491&lt;0.2,"Low (1-19%)",IF(M1491&lt;0.4,"Medium (20-39%)","High (40%+)")))</f>
        <v>Medium (20-39%)</v>
      </c>
      <c r="R1491" s="0" t="str">
        <f aca="false">INDEX('Lookup Tables'!$B$2:$B$5,MATCH(F1491,'Lookup Tables'!$A$2:$A$5,0))</f>
        <v>Manager B</v>
      </c>
    </row>
    <row r="1492" customFormat="false" ht="15" hidden="false" customHeight="false" outlineLevel="0" collapsed="false">
      <c r="A1492" s="0" t="s">
        <v>1843</v>
      </c>
      <c r="B1492" s="13" t="n">
        <v>43220</v>
      </c>
      <c r="C1492" s="13" t="n">
        <v>43225</v>
      </c>
      <c r="D1492" s="14" t="s">
        <v>52</v>
      </c>
      <c r="E1492" s="14" t="s">
        <v>62</v>
      </c>
      <c r="F1492" s="14" t="s">
        <v>117</v>
      </c>
      <c r="G1492" s="14" t="s">
        <v>170</v>
      </c>
      <c r="H1492" s="14" t="s">
        <v>65</v>
      </c>
      <c r="I1492" s="14" t="s">
        <v>129</v>
      </c>
      <c r="J1492" s="14" t="s">
        <v>141</v>
      </c>
      <c r="K1492" s="15" t="n">
        <v>62.96</v>
      </c>
      <c r="L1492" s="0" t="n">
        <v>4</v>
      </c>
      <c r="M1492" s="16" t="n">
        <v>0</v>
      </c>
      <c r="N1492" s="17" t="n">
        <v>28.332</v>
      </c>
      <c r="O1492" s="0" t="str">
        <f aca="false">TEXT(B1492,"YYYY-MM")</f>
        <v>2018-04</v>
      </c>
      <c r="P1492" s="18" t="n">
        <f aca="false">IFERROR(N1492/K1492,0)</f>
        <v>0.45</v>
      </c>
      <c r="Q1492" s="0" t="str">
        <f aca="false">IF(M1492=0,"No Discount",IF(M1492&lt;0.2,"Low (1-19%)",IF(M1492&lt;0.4,"Medium (20-39%)","High (40%+)")))</f>
        <v>No Discount</v>
      </c>
      <c r="R1492" s="0" t="str">
        <f aca="false">INDEX('Lookup Tables'!$B$2:$B$5,MATCH(F1492,'Lookup Tables'!$A$2:$A$5,0))</f>
        <v>Manager B</v>
      </c>
    </row>
    <row r="1493" customFormat="false" ht="15" hidden="false" customHeight="false" outlineLevel="0" collapsed="false">
      <c r="A1493" s="0" t="s">
        <v>1844</v>
      </c>
      <c r="B1493" s="13" t="n">
        <v>43428</v>
      </c>
      <c r="C1493" s="13" t="n">
        <v>43432</v>
      </c>
      <c r="D1493" s="14" t="s">
        <v>69</v>
      </c>
      <c r="E1493" s="14" t="s">
        <v>62</v>
      </c>
      <c r="F1493" s="14" t="s">
        <v>117</v>
      </c>
      <c r="G1493" s="14" t="s">
        <v>170</v>
      </c>
      <c r="H1493" s="14" t="s">
        <v>65</v>
      </c>
      <c r="I1493" s="14" t="s">
        <v>91</v>
      </c>
      <c r="J1493" s="14" t="s">
        <v>1845</v>
      </c>
      <c r="K1493" s="15" t="n">
        <v>5.88</v>
      </c>
      <c r="L1493" s="0" t="n">
        <v>1</v>
      </c>
      <c r="M1493" s="16" t="n">
        <v>0</v>
      </c>
      <c r="N1493" s="17" t="n">
        <v>2.8812</v>
      </c>
      <c r="O1493" s="0" t="str">
        <f aca="false">TEXT(B1493,"YYYY-MM")</f>
        <v>2018-11</v>
      </c>
      <c r="P1493" s="18" t="n">
        <f aca="false">IFERROR(N1493/K1493,0)</f>
        <v>0.49</v>
      </c>
      <c r="Q1493" s="0" t="str">
        <f aca="false">IF(M1493=0,"No Discount",IF(M1493&lt;0.2,"Low (1-19%)",IF(M1493&lt;0.4,"Medium (20-39%)","High (40%+)")))</f>
        <v>No Discount</v>
      </c>
      <c r="R1493" s="0" t="str">
        <f aca="false">INDEX('Lookup Tables'!$B$2:$B$5,MATCH(F1493,'Lookup Tables'!$A$2:$A$5,0))</f>
        <v>Manager B</v>
      </c>
    </row>
    <row r="1494" customFormat="false" ht="15" hidden="false" customHeight="false" outlineLevel="0" collapsed="false">
      <c r="A1494" s="0" t="s">
        <v>1844</v>
      </c>
      <c r="B1494" s="13" t="n">
        <v>43428</v>
      </c>
      <c r="C1494" s="13" t="n">
        <v>43432</v>
      </c>
      <c r="D1494" s="14" t="s">
        <v>69</v>
      </c>
      <c r="E1494" s="14" t="s">
        <v>62</v>
      </c>
      <c r="F1494" s="14" t="s">
        <v>117</v>
      </c>
      <c r="G1494" s="14" t="s">
        <v>170</v>
      </c>
      <c r="H1494" s="14" t="s">
        <v>56</v>
      </c>
      <c r="I1494" s="14" t="s">
        <v>59</v>
      </c>
      <c r="J1494" s="14" t="s">
        <v>601</v>
      </c>
      <c r="K1494" s="15" t="n">
        <v>977.292</v>
      </c>
      <c r="L1494" s="0" t="n">
        <v>6</v>
      </c>
      <c r="M1494" s="16" t="n">
        <v>0.1</v>
      </c>
      <c r="N1494" s="17" t="n">
        <v>173.7408</v>
      </c>
      <c r="O1494" s="0" t="str">
        <f aca="false">TEXT(B1494,"YYYY-MM")</f>
        <v>2018-11</v>
      </c>
      <c r="P1494" s="18" t="n">
        <f aca="false">IFERROR(N1494/K1494,0)</f>
        <v>0.177777777777778</v>
      </c>
      <c r="Q1494" s="0" t="str">
        <f aca="false">IF(M1494=0,"No Discount",IF(M1494&lt;0.2,"Low (1-19%)",IF(M1494&lt;0.4,"Medium (20-39%)","High (40%+)")))</f>
        <v>Low (1-19%)</v>
      </c>
      <c r="R1494" s="0" t="str">
        <f aca="false">INDEX('Lookup Tables'!$B$2:$B$5,MATCH(F1494,'Lookup Tables'!$A$2:$A$5,0))</f>
        <v>Manager B</v>
      </c>
    </row>
    <row r="1495" customFormat="false" ht="15" hidden="false" customHeight="false" outlineLevel="0" collapsed="false">
      <c r="A1495" s="0" t="s">
        <v>1846</v>
      </c>
      <c r="B1495" s="13" t="n">
        <v>43403</v>
      </c>
      <c r="C1495" s="13" t="n">
        <v>43407</v>
      </c>
      <c r="D1495" s="14" t="s">
        <v>69</v>
      </c>
      <c r="E1495" s="14" t="s">
        <v>62</v>
      </c>
      <c r="F1495" s="14" t="s">
        <v>63</v>
      </c>
      <c r="G1495" s="14" t="s">
        <v>94</v>
      </c>
      <c r="H1495" s="14" t="s">
        <v>56</v>
      </c>
      <c r="I1495" s="14" t="s">
        <v>76</v>
      </c>
      <c r="J1495" s="14" t="s">
        <v>1363</v>
      </c>
      <c r="K1495" s="15" t="n">
        <v>9.64</v>
      </c>
      <c r="L1495" s="0" t="n">
        <v>2</v>
      </c>
      <c r="M1495" s="16" t="n">
        <v>0</v>
      </c>
      <c r="N1495" s="17" t="n">
        <v>3.6632</v>
      </c>
      <c r="O1495" s="0" t="str">
        <f aca="false">TEXT(B1495,"YYYY-MM")</f>
        <v>2018-10</v>
      </c>
      <c r="P1495" s="18" t="n">
        <f aca="false">IFERROR(N1495/K1495,0)</f>
        <v>0.38</v>
      </c>
      <c r="Q1495" s="0" t="str">
        <f aca="false">IF(M1495=0,"No Discount",IF(M1495&lt;0.2,"Low (1-19%)",IF(M1495&lt;0.4,"Medium (20-39%)","High (40%+)")))</f>
        <v>No Discount</v>
      </c>
      <c r="R1495" s="0" t="str">
        <f aca="false">INDEX('Lookup Tables'!$B$2:$B$5,MATCH(F1495,'Lookup Tables'!$A$2:$A$5,0))</f>
        <v>Manager D</v>
      </c>
    </row>
    <row r="1496" customFormat="false" ht="15" hidden="false" customHeight="false" outlineLevel="0" collapsed="false">
      <c r="A1496" s="0" t="s">
        <v>1847</v>
      </c>
      <c r="B1496" s="13" t="n">
        <v>42355</v>
      </c>
      <c r="C1496" s="13" t="n">
        <v>42357</v>
      </c>
      <c r="D1496" s="14" t="s">
        <v>52</v>
      </c>
      <c r="E1496" s="14" t="s">
        <v>53</v>
      </c>
      <c r="F1496" s="14" t="s">
        <v>54</v>
      </c>
      <c r="G1496" s="14" t="s">
        <v>597</v>
      </c>
      <c r="H1496" s="14" t="s">
        <v>65</v>
      </c>
      <c r="I1496" s="14" t="s">
        <v>78</v>
      </c>
      <c r="J1496" s="14" t="s">
        <v>1464</v>
      </c>
      <c r="K1496" s="15" t="n">
        <v>40.05</v>
      </c>
      <c r="L1496" s="0" t="n">
        <v>3</v>
      </c>
      <c r="M1496" s="16" t="n">
        <v>0</v>
      </c>
      <c r="N1496" s="17" t="n">
        <v>11.214</v>
      </c>
      <c r="O1496" s="0" t="str">
        <f aca="false">TEXT(B1496,"YYYY-MM")</f>
        <v>2015-12</v>
      </c>
      <c r="P1496" s="18" t="n">
        <f aca="false">IFERROR(N1496/K1496,0)</f>
        <v>0.28</v>
      </c>
      <c r="Q1496" s="0" t="str">
        <f aca="false">IF(M1496=0,"No Discount",IF(M1496&lt;0.2,"Low (1-19%)",IF(M1496&lt;0.4,"Medium (20-39%)","High (40%+)")))</f>
        <v>No Discount</v>
      </c>
      <c r="R1496" s="0" t="str">
        <f aca="false">INDEX('Lookup Tables'!$B$2:$B$5,MATCH(F1496,'Lookup Tables'!$A$2:$A$5,0))</f>
        <v>Manager C</v>
      </c>
    </row>
    <row r="1497" customFormat="false" ht="15" hidden="false" customHeight="false" outlineLevel="0" collapsed="false">
      <c r="A1497" s="0" t="s">
        <v>1848</v>
      </c>
      <c r="B1497" s="13" t="n">
        <v>43347</v>
      </c>
      <c r="C1497" s="13" t="n">
        <v>43351</v>
      </c>
      <c r="D1497" s="14" t="s">
        <v>69</v>
      </c>
      <c r="E1497" s="14" t="s">
        <v>53</v>
      </c>
      <c r="F1497" s="14" t="s">
        <v>98</v>
      </c>
      <c r="G1497" s="14" t="s">
        <v>99</v>
      </c>
      <c r="H1497" s="14" t="s">
        <v>65</v>
      </c>
      <c r="I1497" s="14" t="s">
        <v>78</v>
      </c>
      <c r="J1497" s="14" t="s">
        <v>1517</v>
      </c>
      <c r="K1497" s="15" t="n">
        <v>10.192</v>
      </c>
      <c r="L1497" s="0" t="n">
        <v>7</v>
      </c>
      <c r="M1497" s="16" t="n">
        <v>0.2</v>
      </c>
      <c r="N1497" s="17" t="n">
        <v>3.185</v>
      </c>
      <c r="O1497" s="0" t="str">
        <f aca="false">TEXT(B1497,"YYYY-MM")</f>
        <v>2018-09</v>
      </c>
      <c r="P1497" s="18" t="n">
        <f aca="false">IFERROR(N1497/K1497,0)</f>
        <v>0.3125</v>
      </c>
      <c r="Q1497" s="0" t="str">
        <f aca="false">IF(M1497=0,"No Discount",IF(M1497&lt;0.2,"Low (1-19%)",IF(M1497&lt;0.4,"Medium (20-39%)","High (40%+)")))</f>
        <v>Medium (20-39%)</v>
      </c>
      <c r="R1497" s="0" t="str">
        <f aca="false">INDEX('Lookup Tables'!$B$2:$B$5,MATCH(F1497,'Lookup Tables'!$A$2:$A$5,0))</f>
        <v>Manager A</v>
      </c>
    </row>
    <row r="1498" customFormat="false" ht="15" hidden="false" customHeight="false" outlineLevel="0" collapsed="false">
      <c r="A1498" s="0" t="s">
        <v>1848</v>
      </c>
      <c r="B1498" s="13" t="n">
        <v>43347</v>
      </c>
      <c r="C1498" s="13" t="n">
        <v>43351</v>
      </c>
      <c r="D1498" s="14" t="s">
        <v>69</v>
      </c>
      <c r="E1498" s="14" t="s">
        <v>53</v>
      </c>
      <c r="F1498" s="14" t="s">
        <v>98</v>
      </c>
      <c r="G1498" s="14" t="s">
        <v>99</v>
      </c>
      <c r="H1498" s="14" t="s">
        <v>65</v>
      </c>
      <c r="I1498" s="14" t="s">
        <v>73</v>
      </c>
      <c r="J1498" s="14" t="s">
        <v>1849</v>
      </c>
      <c r="K1498" s="15" t="n">
        <v>16.784</v>
      </c>
      <c r="L1498" s="0" t="n">
        <v>1</v>
      </c>
      <c r="M1498" s="16" t="n">
        <v>0.2</v>
      </c>
      <c r="N1498" s="17" t="n">
        <v>-0.2098</v>
      </c>
      <c r="O1498" s="0" t="str">
        <f aca="false">TEXT(B1498,"YYYY-MM")</f>
        <v>2018-09</v>
      </c>
      <c r="P1498" s="18" t="n">
        <f aca="false">IFERROR(N1498/K1498,0)</f>
        <v>-0.0125</v>
      </c>
      <c r="Q1498" s="0" t="str">
        <f aca="false">IF(M1498=0,"No Discount",IF(M1498&lt;0.2,"Low (1-19%)",IF(M1498&lt;0.4,"Medium (20-39%)","High (40%+)")))</f>
        <v>Medium (20-39%)</v>
      </c>
      <c r="R1498" s="0" t="str">
        <f aca="false">INDEX('Lookup Tables'!$B$2:$B$5,MATCH(F1498,'Lookup Tables'!$A$2:$A$5,0))</f>
        <v>Manager A</v>
      </c>
    </row>
    <row r="1499" customFormat="false" ht="15" hidden="false" customHeight="false" outlineLevel="0" collapsed="false">
      <c r="A1499" s="0" t="s">
        <v>1848</v>
      </c>
      <c r="B1499" s="13" t="n">
        <v>43347</v>
      </c>
      <c r="C1499" s="13" t="n">
        <v>43351</v>
      </c>
      <c r="D1499" s="14" t="s">
        <v>69</v>
      </c>
      <c r="E1499" s="14" t="s">
        <v>53</v>
      </c>
      <c r="F1499" s="14" t="s">
        <v>98</v>
      </c>
      <c r="G1499" s="14" t="s">
        <v>99</v>
      </c>
      <c r="H1499" s="14" t="s">
        <v>65</v>
      </c>
      <c r="I1499" s="14" t="s">
        <v>78</v>
      </c>
      <c r="J1499" s="14" t="s">
        <v>365</v>
      </c>
      <c r="K1499" s="15" t="n">
        <v>13.12</v>
      </c>
      <c r="L1499" s="0" t="n">
        <v>5</v>
      </c>
      <c r="M1499" s="16" t="n">
        <v>0.2</v>
      </c>
      <c r="N1499" s="17" t="n">
        <v>3.772</v>
      </c>
      <c r="O1499" s="0" t="str">
        <f aca="false">TEXT(B1499,"YYYY-MM")</f>
        <v>2018-09</v>
      </c>
      <c r="P1499" s="18" t="n">
        <f aca="false">IFERROR(N1499/K1499,0)</f>
        <v>0.2875</v>
      </c>
      <c r="Q1499" s="0" t="str">
        <f aca="false">IF(M1499=0,"No Discount",IF(M1499&lt;0.2,"Low (1-19%)",IF(M1499&lt;0.4,"Medium (20-39%)","High (40%+)")))</f>
        <v>Medium (20-39%)</v>
      </c>
      <c r="R1499" s="0" t="str">
        <f aca="false">INDEX('Lookup Tables'!$B$2:$B$5,MATCH(F1499,'Lookup Tables'!$A$2:$A$5,0))</f>
        <v>Manager A</v>
      </c>
    </row>
    <row r="1500" customFormat="false" ht="15" hidden="false" customHeight="false" outlineLevel="0" collapsed="false">
      <c r="A1500" s="0" t="s">
        <v>1850</v>
      </c>
      <c r="B1500" s="13" t="n">
        <v>43025</v>
      </c>
      <c r="C1500" s="13" t="n">
        <v>43028</v>
      </c>
      <c r="D1500" s="14" t="s">
        <v>137</v>
      </c>
      <c r="E1500" s="14" t="s">
        <v>97</v>
      </c>
      <c r="F1500" s="14" t="s">
        <v>63</v>
      </c>
      <c r="G1500" s="14" t="s">
        <v>64</v>
      </c>
      <c r="H1500" s="14" t="s">
        <v>65</v>
      </c>
      <c r="I1500" s="14" t="s">
        <v>83</v>
      </c>
      <c r="J1500" s="14" t="s">
        <v>267</v>
      </c>
      <c r="K1500" s="15" t="n">
        <v>18.16</v>
      </c>
      <c r="L1500" s="0" t="n">
        <v>5</v>
      </c>
      <c r="M1500" s="16" t="n">
        <v>0.2</v>
      </c>
      <c r="N1500" s="17" t="n">
        <v>6.583</v>
      </c>
      <c r="O1500" s="0" t="str">
        <f aca="false">TEXT(B1500,"YYYY-MM")</f>
        <v>2017-10</v>
      </c>
      <c r="P1500" s="18" t="n">
        <f aca="false">IFERROR(N1500/K1500,0)</f>
        <v>0.3625</v>
      </c>
      <c r="Q1500" s="0" t="str">
        <f aca="false">IF(M1500=0,"No Discount",IF(M1500&lt;0.2,"Low (1-19%)",IF(M1500&lt;0.4,"Medium (20-39%)","High (40%+)")))</f>
        <v>Medium (20-39%)</v>
      </c>
      <c r="R1500" s="0" t="str">
        <f aca="false">INDEX('Lookup Tables'!$B$2:$B$5,MATCH(F1500,'Lookup Tables'!$A$2:$A$5,0))</f>
        <v>Manager D</v>
      </c>
    </row>
    <row r="1501" customFormat="false" ht="15" hidden="false" customHeight="false" outlineLevel="0" collapsed="false">
      <c r="A1501" s="0" t="s">
        <v>1851</v>
      </c>
      <c r="B1501" s="13" t="n">
        <v>43416</v>
      </c>
      <c r="C1501" s="13" t="n">
        <v>43422</v>
      </c>
      <c r="D1501" s="14" t="s">
        <v>69</v>
      </c>
      <c r="E1501" s="14" t="s">
        <v>53</v>
      </c>
      <c r="F1501" s="14" t="s">
        <v>98</v>
      </c>
      <c r="G1501" s="14" t="s">
        <v>99</v>
      </c>
      <c r="H1501" s="14" t="s">
        <v>65</v>
      </c>
      <c r="I1501" s="14" t="s">
        <v>91</v>
      </c>
      <c r="J1501" s="14" t="s">
        <v>395</v>
      </c>
      <c r="K1501" s="15" t="n">
        <v>16.056</v>
      </c>
      <c r="L1501" s="0" t="n">
        <v>3</v>
      </c>
      <c r="M1501" s="16" t="n">
        <v>0.2</v>
      </c>
      <c r="N1501" s="17" t="n">
        <v>5.8203</v>
      </c>
      <c r="O1501" s="0" t="str">
        <f aca="false">TEXT(B1501,"YYYY-MM")</f>
        <v>2018-11</v>
      </c>
      <c r="P1501" s="18" t="n">
        <f aca="false">IFERROR(N1501/K1501,0)</f>
        <v>0.3625</v>
      </c>
      <c r="Q1501" s="0" t="str">
        <f aca="false">IF(M1501=0,"No Discount",IF(M1501&lt;0.2,"Low (1-19%)",IF(M1501&lt;0.4,"Medium (20-39%)","High (40%+)")))</f>
        <v>Medium (20-39%)</v>
      </c>
      <c r="R1501" s="0" t="str">
        <f aca="false">INDEX('Lookup Tables'!$B$2:$B$5,MATCH(F1501,'Lookup Tables'!$A$2:$A$5,0))</f>
        <v>Manager A</v>
      </c>
    </row>
    <row r="1502" customFormat="false" ht="15" hidden="false" customHeight="false" outlineLevel="0" collapsed="false">
      <c r="A1502" s="0" t="s">
        <v>1851</v>
      </c>
      <c r="B1502" s="13" t="n">
        <v>43416</v>
      </c>
      <c r="C1502" s="13" t="n">
        <v>43422</v>
      </c>
      <c r="D1502" s="14" t="s">
        <v>69</v>
      </c>
      <c r="E1502" s="14" t="s">
        <v>53</v>
      </c>
      <c r="F1502" s="14" t="s">
        <v>98</v>
      </c>
      <c r="G1502" s="14" t="s">
        <v>99</v>
      </c>
      <c r="H1502" s="14" t="s">
        <v>65</v>
      </c>
      <c r="I1502" s="14" t="s">
        <v>91</v>
      </c>
      <c r="J1502" s="14" t="s">
        <v>1852</v>
      </c>
      <c r="K1502" s="15" t="n">
        <v>223.056</v>
      </c>
      <c r="L1502" s="0" t="n">
        <v>9</v>
      </c>
      <c r="M1502" s="16" t="n">
        <v>0.2</v>
      </c>
      <c r="N1502" s="17" t="n">
        <v>69.705</v>
      </c>
      <c r="O1502" s="0" t="str">
        <f aca="false">TEXT(B1502,"YYYY-MM")</f>
        <v>2018-11</v>
      </c>
      <c r="P1502" s="18" t="n">
        <f aca="false">IFERROR(N1502/K1502,0)</f>
        <v>0.3125</v>
      </c>
      <c r="Q1502" s="0" t="str">
        <f aca="false">IF(M1502=0,"No Discount",IF(M1502&lt;0.2,"Low (1-19%)",IF(M1502&lt;0.4,"Medium (20-39%)","High (40%+)")))</f>
        <v>Medium (20-39%)</v>
      </c>
      <c r="R1502" s="0" t="str">
        <f aca="false">INDEX('Lookup Tables'!$B$2:$B$5,MATCH(F1502,'Lookup Tables'!$A$2:$A$5,0))</f>
        <v>Manager A</v>
      </c>
    </row>
    <row r="1503" customFormat="false" ht="15" hidden="false" customHeight="false" outlineLevel="0" collapsed="false">
      <c r="A1503" s="0" t="s">
        <v>1851</v>
      </c>
      <c r="B1503" s="13" t="n">
        <v>43416</v>
      </c>
      <c r="C1503" s="13" t="n">
        <v>43422</v>
      </c>
      <c r="D1503" s="14" t="s">
        <v>69</v>
      </c>
      <c r="E1503" s="14" t="s">
        <v>53</v>
      </c>
      <c r="F1503" s="14" t="s">
        <v>98</v>
      </c>
      <c r="G1503" s="14" t="s">
        <v>99</v>
      </c>
      <c r="H1503" s="14" t="s">
        <v>65</v>
      </c>
      <c r="I1503" s="14" t="s">
        <v>73</v>
      </c>
      <c r="J1503" s="14" t="s">
        <v>1610</v>
      </c>
      <c r="K1503" s="15" t="n">
        <v>540.048</v>
      </c>
      <c r="L1503" s="0" t="n">
        <v>3</v>
      </c>
      <c r="M1503" s="16" t="n">
        <v>0.2</v>
      </c>
      <c r="N1503" s="17" t="n">
        <v>-47.2542</v>
      </c>
      <c r="O1503" s="0" t="str">
        <f aca="false">TEXT(B1503,"YYYY-MM")</f>
        <v>2018-11</v>
      </c>
      <c r="P1503" s="18" t="n">
        <f aca="false">IFERROR(N1503/K1503,0)</f>
        <v>-0.0875</v>
      </c>
      <c r="Q1503" s="0" t="str">
        <f aca="false">IF(M1503=0,"No Discount",IF(M1503&lt;0.2,"Low (1-19%)",IF(M1503&lt;0.4,"Medium (20-39%)","High (40%+)")))</f>
        <v>Medium (20-39%)</v>
      </c>
      <c r="R1503" s="0" t="str">
        <f aca="false">INDEX('Lookup Tables'!$B$2:$B$5,MATCH(F1503,'Lookup Tables'!$A$2:$A$5,0))</f>
        <v>Manager A</v>
      </c>
    </row>
    <row r="1504" customFormat="false" ht="15" hidden="false" customHeight="false" outlineLevel="0" collapsed="false">
      <c r="A1504" s="0" t="s">
        <v>1853</v>
      </c>
      <c r="B1504" s="13" t="n">
        <v>43063</v>
      </c>
      <c r="C1504" s="13" t="n">
        <v>43070</v>
      </c>
      <c r="D1504" s="14" t="s">
        <v>69</v>
      </c>
      <c r="E1504" s="14" t="s">
        <v>97</v>
      </c>
      <c r="F1504" s="14" t="s">
        <v>63</v>
      </c>
      <c r="G1504" s="14" t="s">
        <v>64</v>
      </c>
      <c r="H1504" s="14" t="s">
        <v>80</v>
      </c>
      <c r="I1504" s="14" t="s">
        <v>81</v>
      </c>
      <c r="J1504" s="14" t="s">
        <v>1854</v>
      </c>
      <c r="K1504" s="15" t="n">
        <v>33.52</v>
      </c>
      <c r="L1504" s="0" t="n">
        <v>2</v>
      </c>
      <c r="M1504" s="16" t="n">
        <v>0.2</v>
      </c>
      <c r="N1504" s="17" t="n">
        <v>3.352</v>
      </c>
      <c r="O1504" s="0" t="str">
        <f aca="false">TEXT(B1504,"YYYY-MM")</f>
        <v>2017-11</v>
      </c>
      <c r="P1504" s="18" t="n">
        <f aca="false">IFERROR(N1504/K1504,0)</f>
        <v>0.1</v>
      </c>
      <c r="Q1504" s="0" t="str">
        <f aca="false">IF(M1504=0,"No Discount",IF(M1504&lt;0.2,"Low (1-19%)",IF(M1504&lt;0.4,"Medium (20-39%)","High (40%+)")))</f>
        <v>Medium (20-39%)</v>
      </c>
      <c r="R1504" s="0" t="str">
        <f aca="false">INDEX('Lookup Tables'!$B$2:$B$5,MATCH(F1504,'Lookup Tables'!$A$2:$A$5,0))</f>
        <v>Manager D</v>
      </c>
    </row>
    <row r="1505" customFormat="false" ht="15" hidden="false" customHeight="false" outlineLevel="0" collapsed="false">
      <c r="A1505" s="0" t="s">
        <v>1853</v>
      </c>
      <c r="B1505" s="13" t="n">
        <v>43063</v>
      </c>
      <c r="C1505" s="13" t="n">
        <v>43070</v>
      </c>
      <c r="D1505" s="14" t="s">
        <v>69</v>
      </c>
      <c r="E1505" s="14" t="s">
        <v>97</v>
      </c>
      <c r="F1505" s="14" t="s">
        <v>63</v>
      </c>
      <c r="G1505" s="14" t="s">
        <v>64</v>
      </c>
      <c r="H1505" s="14" t="s">
        <v>56</v>
      </c>
      <c r="I1505" s="14" t="s">
        <v>76</v>
      </c>
      <c r="J1505" s="14" t="s">
        <v>933</v>
      </c>
      <c r="K1505" s="15" t="n">
        <v>9.94</v>
      </c>
      <c r="L1505" s="0" t="n">
        <v>2</v>
      </c>
      <c r="M1505" s="16" t="n">
        <v>0</v>
      </c>
      <c r="N1505" s="17" t="n">
        <v>3.0814</v>
      </c>
      <c r="O1505" s="0" t="str">
        <f aca="false">TEXT(B1505,"YYYY-MM")</f>
        <v>2017-11</v>
      </c>
      <c r="P1505" s="18" t="n">
        <f aca="false">IFERROR(N1505/K1505,0)</f>
        <v>0.31</v>
      </c>
      <c r="Q1505" s="0" t="str">
        <f aca="false">IF(M1505=0,"No Discount",IF(M1505&lt;0.2,"Low (1-19%)",IF(M1505&lt;0.4,"Medium (20-39%)","High (40%+)")))</f>
        <v>No Discount</v>
      </c>
      <c r="R1505" s="0" t="str">
        <f aca="false">INDEX('Lookup Tables'!$B$2:$B$5,MATCH(F1505,'Lookup Tables'!$A$2:$A$5,0))</f>
        <v>Manager D</v>
      </c>
    </row>
    <row r="1506" customFormat="false" ht="15" hidden="false" customHeight="false" outlineLevel="0" collapsed="false">
      <c r="A1506" s="0" t="s">
        <v>1855</v>
      </c>
      <c r="B1506" s="13" t="n">
        <v>42583</v>
      </c>
      <c r="C1506" s="13" t="n">
        <v>42589</v>
      </c>
      <c r="D1506" s="14" t="s">
        <v>69</v>
      </c>
      <c r="E1506" s="14" t="s">
        <v>97</v>
      </c>
      <c r="F1506" s="14" t="s">
        <v>63</v>
      </c>
      <c r="G1506" s="14" t="s">
        <v>64</v>
      </c>
      <c r="H1506" s="14" t="s">
        <v>65</v>
      </c>
      <c r="I1506" s="14" t="s">
        <v>78</v>
      </c>
      <c r="J1506" s="14" t="s">
        <v>180</v>
      </c>
      <c r="K1506" s="15" t="n">
        <v>6.72</v>
      </c>
      <c r="L1506" s="0" t="n">
        <v>4</v>
      </c>
      <c r="M1506" s="16" t="n">
        <v>0</v>
      </c>
      <c r="N1506" s="17" t="n">
        <v>3.36</v>
      </c>
      <c r="O1506" s="0" t="str">
        <f aca="false">TEXT(B1506,"YYYY-MM")</f>
        <v>2016-08</v>
      </c>
      <c r="P1506" s="18" t="n">
        <f aca="false">IFERROR(N1506/K1506,0)</f>
        <v>0.5</v>
      </c>
      <c r="Q1506" s="0" t="str">
        <f aca="false">IF(M1506=0,"No Discount",IF(M1506&lt;0.2,"Low (1-19%)",IF(M1506&lt;0.4,"Medium (20-39%)","High (40%+)")))</f>
        <v>No Discount</v>
      </c>
      <c r="R1506" s="0" t="str">
        <f aca="false">INDEX('Lookup Tables'!$B$2:$B$5,MATCH(F1506,'Lookup Tables'!$A$2:$A$5,0))</f>
        <v>Manager D</v>
      </c>
    </row>
    <row r="1507" customFormat="false" ht="15" hidden="false" customHeight="false" outlineLevel="0" collapsed="false">
      <c r="A1507" s="0" t="s">
        <v>1855</v>
      </c>
      <c r="B1507" s="13" t="n">
        <v>42583</v>
      </c>
      <c r="C1507" s="13" t="n">
        <v>42589</v>
      </c>
      <c r="D1507" s="14" t="s">
        <v>69</v>
      </c>
      <c r="E1507" s="14" t="s">
        <v>97</v>
      </c>
      <c r="F1507" s="14" t="s">
        <v>63</v>
      </c>
      <c r="G1507" s="14" t="s">
        <v>64</v>
      </c>
      <c r="H1507" s="14" t="s">
        <v>56</v>
      </c>
      <c r="I1507" s="14" t="s">
        <v>71</v>
      </c>
      <c r="J1507" s="14" t="s">
        <v>1856</v>
      </c>
      <c r="K1507" s="15" t="n">
        <v>1004.976</v>
      </c>
      <c r="L1507" s="0" t="n">
        <v>6</v>
      </c>
      <c r="M1507" s="16" t="n">
        <v>0.2</v>
      </c>
      <c r="N1507" s="17" t="n">
        <v>-175.8708</v>
      </c>
      <c r="O1507" s="0" t="str">
        <f aca="false">TEXT(B1507,"YYYY-MM")</f>
        <v>2016-08</v>
      </c>
      <c r="P1507" s="18" t="n">
        <f aca="false">IFERROR(N1507/K1507,0)</f>
        <v>-0.175</v>
      </c>
      <c r="Q1507" s="0" t="str">
        <f aca="false">IF(M1507=0,"No Discount",IF(M1507&lt;0.2,"Low (1-19%)",IF(M1507&lt;0.4,"Medium (20-39%)","High (40%+)")))</f>
        <v>Medium (20-39%)</v>
      </c>
      <c r="R1507" s="0" t="str">
        <f aca="false">INDEX('Lookup Tables'!$B$2:$B$5,MATCH(F1507,'Lookup Tables'!$A$2:$A$5,0))</f>
        <v>Manager D</v>
      </c>
    </row>
    <row r="1508" customFormat="false" ht="15" hidden="false" customHeight="false" outlineLevel="0" collapsed="false">
      <c r="A1508" s="0" t="s">
        <v>1857</v>
      </c>
      <c r="B1508" s="13" t="n">
        <v>43458</v>
      </c>
      <c r="C1508" s="13" t="n">
        <v>43463</v>
      </c>
      <c r="D1508" s="14" t="s">
        <v>69</v>
      </c>
      <c r="E1508" s="14" t="s">
        <v>53</v>
      </c>
      <c r="F1508" s="14" t="s">
        <v>117</v>
      </c>
      <c r="G1508" s="14" t="s">
        <v>170</v>
      </c>
      <c r="H1508" s="14" t="s">
        <v>65</v>
      </c>
      <c r="I1508" s="14" t="s">
        <v>83</v>
      </c>
      <c r="J1508" s="14" t="s">
        <v>1774</v>
      </c>
      <c r="K1508" s="15" t="n">
        <v>17.88</v>
      </c>
      <c r="L1508" s="0" t="n">
        <v>3</v>
      </c>
      <c r="M1508" s="16" t="n">
        <v>0.2</v>
      </c>
      <c r="N1508" s="17" t="n">
        <v>5.5875</v>
      </c>
      <c r="O1508" s="0" t="str">
        <f aca="false">TEXT(B1508,"YYYY-MM")</f>
        <v>2018-12</v>
      </c>
      <c r="P1508" s="18" t="n">
        <f aca="false">IFERROR(N1508/K1508,0)</f>
        <v>0.3125</v>
      </c>
      <c r="Q1508" s="0" t="str">
        <f aca="false">IF(M1508=0,"No Discount",IF(M1508&lt;0.2,"Low (1-19%)",IF(M1508&lt;0.4,"Medium (20-39%)","High (40%+)")))</f>
        <v>Medium (20-39%)</v>
      </c>
      <c r="R1508" s="0" t="str">
        <f aca="false">INDEX('Lookup Tables'!$B$2:$B$5,MATCH(F1508,'Lookup Tables'!$A$2:$A$5,0))</f>
        <v>Manager B</v>
      </c>
    </row>
    <row r="1509" customFormat="false" ht="15" hidden="false" customHeight="false" outlineLevel="0" collapsed="false">
      <c r="A1509" s="0" t="s">
        <v>1858</v>
      </c>
      <c r="B1509" s="13" t="n">
        <v>42995</v>
      </c>
      <c r="C1509" s="13" t="n">
        <v>43001</v>
      </c>
      <c r="D1509" s="14" t="s">
        <v>69</v>
      </c>
      <c r="E1509" s="14" t="s">
        <v>53</v>
      </c>
      <c r="F1509" s="14" t="s">
        <v>54</v>
      </c>
      <c r="G1509" s="14" t="s">
        <v>597</v>
      </c>
      <c r="H1509" s="14" t="s">
        <v>80</v>
      </c>
      <c r="I1509" s="14" t="s">
        <v>345</v>
      </c>
      <c r="J1509" s="14" t="s">
        <v>1859</v>
      </c>
      <c r="K1509" s="15" t="n">
        <v>396</v>
      </c>
      <c r="L1509" s="0" t="n">
        <v>4</v>
      </c>
      <c r="M1509" s="16" t="n">
        <v>0</v>
      </c>
      <c r="N1509" s="17" t="n">
        <v>190.08</v>
      </c>
      <c r="O1509" s="0" t="str">
        <f aca="false">TEXT(B1509,"YYYY-MM")</f>
        <v>2017-09</v>
      </c>
      <c r="P1509" s="18" t="n">
        <f aca="false">IFERROR(N1509/K1509,0)</f>
        <v>0.48</v>
      </c>
      <c r="Q1509" s="0" t="str">
        <f aca="false">IF(M1509=0,"No Discount",IF(M1509&lt;0.2,"Low (1-19%)",IF(M1509&lt;0.4,"Medium (20-39%)","High (40%+)")))</f>
        <v>No Discount</v>
      </c>
      <c r="R1509" s="0" t="str">
        <f aca="false">INDEX('Lookup Tables'!$B$2:$B$5,MATCH(F1509,'Lookup Tables'!$A$2:$A$5,0))</f>
        <v>Manager C</v>
      </c>
    </row>
    <row r="1510" customFormat="false" ht="15" hidden="false" customHeight="false" outlineLevel="0" collapsed="false">
      <c r="A1510" s="0" t="s">
        <v>1860</v>
      </c>
      <c r="B1510" s="13" t="n">
        <v>43444</v>
      </c>
      <c r="C1510" s="13" t="n">
        <v>43444</v>
      </c>
      <c r="D1510" s="14" t="s">
        <v>606</v>
      </c>
      <c r="E1510" s="14" t="s">
        <v>97</v>
      </c>
      <c r="F1510" s="14" t="s">
        <v>98</v>
      </c>
      <c r="G1510" s="14" t="s">
        <v>113</v>
      </c>
      <c r="H1510" s="14" t="s">
        <v>65</v>
      </c>
      <c r="I1510" s="14" t="s">
        <v>83</v>
      </c>
      <c r="J1510" s="14" t="s">
        <v>1861</v>
      </c>
      <c r="K1510" s="15" t="n">
        <v>34.5</v>
      </c>
      <c r="L1510" s="0" t="n">
        <v>3</v>
      </c>
      <c r="M1510" s="16" t="n">
        <v>0</v>
      </c>
      <c r="N1510" s="17" t="n">
        <v>15.525</v>
      </c>
      <c r="O1510" s="0" t="str">
        <f aca="false">TEXT(B1510,"YYYY-MM")</f>
        <v>2018-12</v>
      </c>
      <c r="P1510" s="18" t="n">
        <f aca="false">IFERROR(N1510/K1510,0)</f>
        <v>0.45</v>
      </c>
      <c r="Q1510" s="0" t="str">
        <f aca="false">IF(M1510=0,"No Discount",IF(M1510&lt;0.2,"Low (1-19%)",IF(M1510&lt;0.4,"Medium (20-39%)","High (40%+)")))</f>
        <v>No Discount</v>
      </c>
      <c r="R1510" s="0" t="str">
        <f aca="false">INDEX('Lookup Tables'!$B$2:$B$5,MATCH(F1510,'Lookup Tables'!$A$2:$A$5,0))</f>
        <v>Manager A</v>
      </c>
    </row>
    <row r="1511" customFormat="false" ht="15" hidden="false" customHeight="false" outlineLevel="0" collapsed="false">
      <c r="A1511" s="0" t="s">
        <v>1862</v>
      </c>
      <c r="B1511" s="13" t="n">
        <v>43355</v>
      </c>
      <c r="C1511" s="13" t="n">
        <v>43358</v>
      </c>
      <c r="D1511" s="14" t="s">
        <v>137</v>
      </c>
      <c r="E1511" s="14" t="s">
        <v>53</v>
      </c>
      <c r="F1511" s="14" t="s">
        <v>63</v>
      </c>
      <c r="G1511" s="14" t="s">
        <v>64</v>
      </c>
      <c r="H1511" s="14" t="s">
        <v>56</v>
      </c>
      <c r="I1511" s="14" t="s">
        <v>76</v>
      </c>
      <c r="J1511" s="14" t="s">
        <v>1823</v>
      </c>
      <c r="K1511" s="15" t="n">
        <v>8.36</v>
      </c>
      <c r="L1511" s="0" t="n">
        <v>2</v>
      </c>
      <c r="M1511" s="16" t="n">
        <v>0</v>
      </c>
      <c r="N1511" s="17" t="n">
        <v>3.0096</v>
      </c>
      <c r="O1511" s="0" t="str">
        <f aca="false">TEXT(B1511,"YYYY-MM")</f>
        <v>2018-09</v>
      </c>
      <c r="P1511" s="18" t="n">
        <f aca="false">IFERROR(N1511/K1511,0)</f>
        <v>0.36</v>
      </c>
      <c r="Q1511" s="0" t="str">
        <f aca="false">IF(M1511=0,"No Discount",IF(M1511&lt;0.2,"Low (1-19%)",IF(M1511&lt;0.4,"Medium (20-39%)","High (40%+)")))</f>
        <v>No Discount</v>
      </c>
      <c r="R1511" s="0" t="str">
        <f aca="false">INDEX('Lookup Tables'!$B$2:$B$5,MATCH(F1511,'Lookup Tables'!$A$2:$A$5,0))</f>
        <v>Manager D</v>
      </c>
    </row>
    <row r="1512" customFormat="false" ht="15" hidden="false" customHeight="false" outlineLevel="0" collapsed="false">
      <c r="A1512" s="0" t="s">
        <v>1863</v>
      </c>
      <c r="B1512" s="13" t="n">
        <v>43275</v>
      </c>
      <c r="C1512" s="13" t="n">
        <v>43282</v>
      </c>
      <c r="D1512" s="14" t="s">
        <v>69</v>
      </c>
      <c r="E1512" s="14" t="s">
        <v>62</v>
      </c>
      <c r="F1512" s="14" t="s">
        <v>63</v>
      </c>
      <c r="G1512" s="14" t="s">
        <v>64</v>
      </c>
      <c r="H1512" s="14" t="s">
        <v>65</v>
      </c>
      <c r="I1512" s="14" t="s">
        <v>78</v>
      </c>
      <c r="J1512" s="14" t="s">
        <v>533</v>
      </c>
      <c r="K1512" s="15" t="n">
        <v>385.6</v>
      </c>
      <c r="L1512" s="0" t="n">
        <v>8</v>
      </c>
      <c r="M1512" s="16" t="n">
        <v>0</v>
      </c>
      <c r="N1512" s="17" t="n">
        <v>111.824</v>
      </c>
      <c r="O1512" s="0" t="str">
        <f aca="false">TEXT(B1512,"YYYY-MM")</f>
        <v>2018-06</v>
      </c>
      <c r="P1512" s="18" t="n">
        <f aca="false">IFERROR(N1512/K1512,0)</f>
        <v>0.29</v>
      </c>
      <c r="Q1512" s="0" t="str">
        <f aca="false">IF(M1512=0,"No Discount",IF(M1512&lt;0.2,"Low (1-19%)",IF(M1512&lt;0.4,"Medium (20-39%)","High (40%+)")))</f>
        <v>No Discount</v>
      </c>
      <c r="R1512" s="0" t="str">
        <f aca="false">INDEX('Lookup Tables'!$B$2:$B$5,MATCH(F1512,'Lookup Tables'!$A$2:$A$5,0))</f>
        <v>Manager D</v>
      </c>
    </row>
    <row r="1513" customFormat="false" ht="15" hidden="false" customHeight="false" outlineLevel="0" collapsed="false">
      <c r="A1513" s="0" t="s">
        <v>1863</v>
      </c>
      <c r="B1513" s="13" t="n">
        <v>43275</v>
      </c>
      <c r="C1513" s="13" t="n">
        <v>43282</v>
      </c>
      <c r="D1513" s="14" t="s">
        <v>69</v>
      </c>
      <c r="E1513" s="14" t="s">
        <v>62</v>
      </c>
      <c r="F1513" s="14" t="s">
        <v>63</v>
      </c>
      <c r="G1513" s="14" t="s">
        <v>64</v>
      </c>
      <c r="H1513" s="14" t="s">
        <v>65</v>
      </c>
      <c r="I1513" s="14" t="s">
        <v>78</v>
      </c>
      <c r="J1513" s="14" t="s">
        <v>385</v>
      </c>
      <c r="K1513" s="15" t="n">
        <v>35.82</v>
      </c>
      <c r="L1513" s="0" t="n">
        <v>9</v>
      </c>
      <c r="M1513" s="16" t="n">
        <v>0</v>
      </c>
      <c r="N1513" s="17" t="n">
        <v>11.8206</v>
      </c>
      <c r="O1513" s="0" t="str">
        <f aca="false">TEXT(B1513,"YYYY-MM")</f>
        <v>2018-06</v>
      </c>
      <c r="P1513" s="18" t="n">
        <f aca="false">IFERROR(N1513/K1513,0)</f>
        <v>0.33</v>
      </c>
      <c r="Q1513" s="0" t="str">
        <f aca="false">IF(M1513=0,"No Discount",IF(M1513&lt;0.2,"Low (1-19%)",IF(M1513&lt;0.4,"Medium (20-39%)","High (40%+)")))</f>
        <v>No Discount</v>
      </c>
      <c r="R1513" s="0" t="str">
        <f aca="false">INDEX('Lookup Tables'!$B$2:$B$5,MATCH(F1513,'Lookup Tables'!$A$2:$A$5,0))</f>
        <v>Manager D</v>
      </c>
    </row>
    <row r="1514" customFormat="false" ht="15" hidden="false" customHeight="false" outlineLevel="0" collapsed="false">
      <c r="A1514" s="0" t="s">
        <v>1864</v>
      </c>
      <c r="B1514" s="13" t="n">
        <v>43330</v>
      </c>
      <c r="C1514" s="13" t="n">
        <v>43334</v>
      </c>
      <c r="D1514" s="14" t="s">
        <v>69</v>
      </c>
      <c r="E1514" s="14" t="s">
        <v>53</v>
      </c>
      <c r="F1514" s="14" t="s">
        <v>98</v>
      </c>
      <c r="G1514" s="14" t="s">
        <v>99</v>
      </c>
      <c r="H1514" s="14" t="s">
        <v>65</v>
      </c>
      <c r="I1514" s="14" t="s">
        <v>73</v>
      </c>
      <c r="J1514" s="14" t="s">
        <v>451</v>
      </c>
      <c r="K1514" s="15" t="n">
        <v>200.064</v>
      </c>
      <c r="L1514" s="0" t="n">
        <v>3</v>
      </c>
      <c r="M1514" s="16" t="n">
        <v>0.2</v>
      </c>
      <c r="N1514" s="17" t="n">
        <v>12.504</v>
      </c>
      <c r="O1514" s="0" t="str">
        <f aca="false">TEXT(B1514,"YYYY-MM")</f>
        <v>2018-08</v>
      </c>
      <c r="P1514" s="18" t="n">
        <f aca="false">IFERROR(N1514/K1514,0)</f>
        <v>0.0625</v>
      </c>
      <c r="Q1514" s="0" t="str">
        <f aca="false">IF(M1514=0,"No Discount",IF(M1514&lt;0.2,"Low (1-19%)",IF(M1514&lt;0.4,"Medium (20-39%)","High (40%+)")))</f>
        <v>Medium (20-39%)</v>
      </c>
      <c r="R1514" s="0" t="str">
        <f aca="false">INDEX('Lookup Tables'!$B$2:$B$5,MATCH(F1514,'Lookup Tables'!$A$2:$A$5,0))</f>
        <v>Manager A</v>
      </c>
    </row>
    <row r="1515" customFormat="false" ht="15" hidden="false" customHeight="false" outlineLevel="0" collapsed="false">
      <c r="A1515" s="0" t="s">
        <v>1864</v>
      </c>
      <c r="B1515" s="13" t="n">
        <v>43330</v>
      </c>
      <c r="C1515" s="13" t="n">
        <v>43334</v>
      </c>
      <c r="D1515" s="14" t="s">
        <v>69</v>
      </c>
      <c r="E1515" s="14" t="s">
        <v>53</v>
      </c>
      <c r="F1515" s="14" t="s">
        <v>98</v>
      </c>
      <c r="G1515" s="14" t="s">
        <v>99</v>
      </c>
      <c r="H1515" s="14" t="s">
        <v>65</v>
      </c>
      <c r="I1515" s="14" t="s">
        <v>83</v>
      </c>
      <c r="J1515" s="14" t="s">
        <v>740</v>
      </c>
      <c r="K1515" s="15" t="n">
        <v>21.38</v>
      </c>
      <c r="L1515" s="0" t="n">
        <v>5</v>
      </c>
      <c r="M1515" s="16" t="n">
        <v>0.8</v>
      </c>
      <c r="N1515" s="17" t="n">
        <v>-33.139</v>
      </c>
      <c r="O1515" s="0" t="str">
        <f aca="false">TEXT(B1515,"YYYY-MM")</f>
        <v>2018-08</v>
      </c>
      <c r="P1515" s="18" t="n">
        <f aca="false">IFERROR(N1515/K1515,0)</f>
        <v>-1.55</v>
      </c>
      <c r="Q1515" s="0" t="str">
        <f aca="false">IF(M1515=0,"No Discount",IF(M1515&lt;0.2,"Low (1-19%)",IF(M1515&lt;0.4,"Medium (20-39%)","High (40%+)")))</f>
        <v>High (40%+)</v>
      </c>
      <c r="R1515" s="0" t="str">
        <f aca="false">INDEX('Lookup Tables'!$B$2:$B$5,MATCH(F1515,'Lookup Tables'!$A$2:$A$5,0))</f>
        <v>Manager A</v>
      </c>
    </row>
    <row r="1516" customFormat="false" ht="15" hidden="false" customHeight="false" outlineLevel="0" collapsed="false">
      <c r="A1516" s="0" t="s">
        <v>1864</v>
      </c>
      <c r="B1516" s="13" t="n">
        <v>43330</v>
      </c>
      <c r="C1516" s="13" t="n">
        <v>43334</v>
      </c>
      <c r="D1516" s="14" t="s">
        <v>69</v>
      </c>
      <c r="E1516" s="14" t="s">
        <v>53</v>
      </c>
      <c r="F1516" s="14" t="s">
        <v>98</v>
      </c>
      <c r="G1516" s="14" t="s">
        <v>99</v>
      </c>
      <c r="H1516" s="14" t="s">
        <v>65</v>
      </c>
      <c r="I1516" s="14" t="s">
        <v>83</v>
      </c>
      <c r="J1516" s="14" t="s">
        <v>1188</v>
      </c>
      <c r="K1516" s="15" t="n">
        <v>6.744</v>
      </c>
      <c r="L1516" s="0" t="n">
        <v>4</v>
      </c>
      <c r="M1516" s="16" t="n">
        <v>0.8</v>
      </c>
      <c r="N1516" s="17" t="n">
        <v>-11.4648</v>
      </c>
      <c r="O1516" s="0" t="str">
        <f aca="false">TEXT(B1516,"YYYY-MM")</f>
        <v>2018-08</v>
      </c>
      <c r="P1516" s="18" t="n">
        <f aca="false">IFERROR(N1516/K1516,0)</f>
        <v>-1.7</v>
      </c>
      <c r="Q1516" s="0" t="str">
        <f aca="false">IF(M1516=0,"No Discount",IF(M1516&lt;0.2,"Low (1-19%)",IF(M1516&lt;0.4,"Medium (20-39%)","High (40%+)")))</f>
        <v>High (40%+)</v>
      </c>
      <c r="R1516" s="0" t="str">
        <f aca="false">INDEX('Lookup Tables'!$B$2:$B$5,MATCH(F1516,'Lookup Tables'!$A$2:$A$5,0))</f>
        <v>Manager A</v>
      </c>
    </row>
    <row r="1517" customFormat="false" ht="15" hidden="false" customHeight="false" outlineLevel="0" collapsed="false">
      <c r="A1517" s="0" t="s">
        <v>1865</v>
      </c>
      <c r="B1517" s="13" t="n">
        <v>43445</v>
      </c>
      <c r="C1517" s="13" t="n">
        <v>43451</v>
      </c>
      <c r="D1517" s="14" t="s">
        <v>69</v>
      </c>
      <c r="E1517" s="14" t="s">
        <v>53</v>
      </c>
      <c r="F1517" s="14" t="s">
        <v>117</v>
      </c>
      <c r="G1517" s="14" t="s">
        <v>118</v>
      </c>
      <c r="H1517" s="14" t="s">
        <v>56</v>
      </c>
      <c r="I1517" s="14" t="s">
        <v>59</v>
      </c>
      <c r="J1517" s="14" t="s">
        <v>1719</v>
      </c>
      <c r="K1517" s="15" t="n">
        <v>63.686</v>
      </c>
      <c r="L1517" s="0" t="n">
        <v>1</v>
      </c>
      <c r="M1517" s="16" t="n">
        <v>0.3</v>
      </c>
      <c r="N1517" s="17" t="n">
        <v>-9.098</v>
      </c>
      <c r="O1517" s="0" t="str">
        <f aca="false">TEXT(B1517,"YYYY-MM")</f>
        <v>2018-12</v>
      </c>
      <c r="P1517" s="18" t="n">
        <f aca="false">IFERROR(N1517/K1517,0)</f>
        <v>-0.142857142857143</v>
      </c>
      <c r="Q1517" s="0" t="str">
        <f aca="false">IF(M1517=0,"No Discount",IF(M1517&lt;0.2,"Low (1-19%)",IF(M1517&lt;0.4,"Medium (20-39%)","High (40%+)")))</f>
        <v>Medium (20-39%)</v>
      </c>
      <c r="R1517" s="0" t="str">
        <f aca="false">INDEX('Lookup Tables'!$B$2:$B$5,MATCH(F1517,'Lookup Tables'!$A$2:$A$5,0))</f>
        <v>Manager B</v>
      </c>
    </row>
    <row r="1518" customFormat="false" ht="15" hidden="false" customHeight="false" outlineLevel="0" collapsed="false">
      <c r="A1518" s="0" t="s">
        <v>1866</v>
      </c>
      <c r="B1518" s="13" t="n">
        <v>43444</v>
      </c>
      <c r="C1518" s="13" t="n">
        <v>43448</v>
      </c>
      <c r="D1518" s="14" t="s">
        <v>52</v>
      </c>
      <c r="E1518" s="14" t="s">
        <v>53</v>
      </c>
      <c r="F1518" s="14" t="s">
        <v>63</v>
      </c>
      <c r="G1518" s="14" t="s">
        <v>646</v>
      </c>
      <c r="H1518" s="14" t="s">
        <v>56</v>
      </c>
      <c r="I1518" s="14" t="s">
        <v>71</v>
      </c>
      <c r="J1518" s="14" t="s">
        <v>872</v>
      </c>
      <c r="K1518" s="15" t="n">
        <v>1669.6</v>
      </c>
      <c r="L1518" s="0" t="n">
        <v>4</v>
      </c>
      <c r="M1518" s="16" t="n">
        <v>0</v>
      </c>
      <c r="N1518" s="17" t="n">
        <v>116.872</v>
      </c>
      <c r="O1518" s="0" t="str">
        <f aca="false">TEXT(B1518,"YYYY-MM")</f>
        <v>2018-12</v>
      </c>
      <c r="P1518" s="18" t="n">
        <f aca="false">IFERROR(N1518/K1518,0)</f>
        <v>0.07</v>
      </c>
      <c r="Q1518" s="0" t="str">
        <f aca="false">IF(M1518=0,"No Discount",IF(M1518&lt;0.2,"Low (1-19%)",IF(M1518&lt;0.4,"Medium (20-39%)","High (40%+)")))</f>
        <v>No Discount</v>
      </c>
      <c r="R1518" s="0" t="str">
        <f aca="false">INDEX('Lookup Tables'!$B$2:$B$5,MATCH(F1518,'Lookup Tables'!$A$2:$A$5,0))</f>
        <v>Manager D</v>
      </c>
    </row>
    <row r="1519" customFormat="false" ht="15" hidden="false" customHeight="false" outlineLevel="0" collapsed="false">
      <c r="A1519" s="0" t="s">
        <v>1867</v>
      </c>
      <c r="B1519" s="13" t="n">
        <v>42038</v>
      </c>
      <c r="C1519" s="13" t="n">
        <v>42041</v>
      </c>
      <c r="D1519" s="14" t="s">
        <v>52</v>
      </c>
      <c r="E1519" s="14" t="s">
        <v>53</v>
      </c>
      <c r="F1519" s="14" t="s">
        <v>63</v>
      </c>
      <c r="G1519" s="14" t="s">
        <v>94</v>
      </c>
      <c r="H1519" s="14" t="s">
        <v>65</v>
      </c>
      <c r="I1519" s="14" t="s">
        <v>83</v>
      </c>
      <c r="J1519" s="14" t="s">
        <v>517</v>
      </c>
      <c r="K1519" s="15" t="n">
        <v>83.84</v>
      </c>
      <c r="L1519" s="0" t="n">
        <v>2</v>
      </c>
      <c r="M1519" s="16" t="n">
        <v>0.2</v>
      </c>
      <c r="N1519" s="17" t="n">
        <v>27.248</v>
      </c>
      <c r="O1519" s="0" t="str">
        <f aca="false">TEXT(B1519,"YYYY-MM")</f>
        <v>2015-02</v>
      </c>
      <c r="P1519" s="18" t="n">
        <f aca="false">IFERROR(N1519/K1519,0)</f>
        <v>0.325</v>
      </c>
      <c r="Q1519" s="0" t="str">
        <f aca="false">IF(M1519=0,"No Discount",IF(M1519&lt;0.2,"Low (1-19%)",IF(M1519&lt;0.4,"Medium (20-39%)","High (40%+)")))</f>
        <v>Medium (20-39%)</v>
      </c>
      <c r="R1519" s="0" t="str">
        <f aca="false">INDEX('Lookup Tables'!$B$2:$B$5,MATCH(F1519,'Lookup Tables'!$A$2:$A$5,0))</f>
        <v>Manager D</v>
      </c>
    </row>
    <row r="1520" customFormat="false" ht="15" hidden="false" customHeight="false" outlineLevel="0" collapsed="false">
      <c r="A1520" s="0" t="s">
        <v>1867</v>
      </c>
      <c r="B1520" s="13" t="n">
        <v>42038</v>
      </c>
      <c r="C1520" s="13" t="n">
        <v>42041</v>
      </c>
      <c r="D1520" s="14" t="s">
        <v>52</v>
      </c>
      <c r="E1520" s="14" t="s">
        <v>53</v>
      </c>
      <c r="F1520" s="14" t="s">
        <v>63</v>
      </c>
      <c r="G1520" s="14" t="s">
        <v>94</v>
      </c>
      <c r="H1520" s="14" t="s">
        <v>65</v>
      </c>
      <c r="I1520" s="14" t="s">
        <v>83</v>
      </c>
      <c r="J1520" s="14" t="s">
        <v>980</v>
      </c>
      <c r="K1520" s="15" t="n">
        <v>13.272</v>
      </c>
      <c r="L1520" s="0" t="n">
        <v>3</v>
      </c>
      <c r="M1520" s="16" t="n">
        <v>0.2</v>
      </c>
      <c r="N1520" s="17" t="n">
        <v>4.3134</v>
      </c>
      <c r="O1520" s="0" t="str">
        <f aca="false">TEXT(B1520,"YYYY-MM")</f>
        <v>2015-02</v>
      </c>
      <c r="P1520" s="18" t="n">
        <f aca="false">IFERROR(N1520/K1520,0)</f>
        <v>0.325</v>
      </c>
      <c r="Q1520" s="0" t="str">
        <f aca="false">IF(M1520=0,"No Discount",IF(M1520&lt;0.2,"Low (1-19%)",IF(M1520&lt;0.4,"Medium (20-39%)","High (40%+)")))</f>
        <v>Medium (20-39%)</v>
      </c>
      <c r="R1520" s="0" t="str">
        <f aca="false">INDEX('Lookup Tables'!$B$2:$B$5,MATCH(F1520,'Lookup Tables'!$A$2:$A$5,0))</f>
        <v>Manager D</v>
      </c>
    </row>
    <row r="1521" customFormat="false" ht="15" hidden="false" customHeight="false" outlineLevel="0" collapsed="false">
      <c r="A1521" s="0" t="s">
        <v>1868</v>
      </c>
      <c r="B1521" s="13" t="n">
        <v>43142</v>
      </c>
      <c r="C1521" s="13" t="n">
        <v>43145</v>
      </c>
      <c r="D1521" s="14" t="s">
        <v>52</v>
      </c>
      <c r="E1521" s="14" t="s">
        <v>62</v>
      </c>
      <c r="F1521" s="14" t="s">
        <v>63</v>
      </c>
      <c r="G1521" s="14" t="s">
        <v>64</v>
      </c>
      <c r="H1521" s="14" t="s">
        <v>65</v>
      </c>
      <c r="I1521" s="14" t="s">
        <v>83</v>
      </c>
      <c r="J1521" s="14" t="s">
        <v>1304</v>
      </c>
      <c r="K1521" s="15" t="n">
        <v>21.336</v>
      </c>
      <c r="L1521" s="0" t="n">
        <v>7</v>
      </c>
      <c r="M1521" s="16" t="n">
        <v>0.2</v>
      </c>
      <c r="N1521" s="17" t="n">
        <v>7.7343</v>
      </c>
      <c r="O1521" s="0" t="str">
        <f aca="false">TEXT(B1521,"YYYY-MM")</f>
        <v>2018-02</v>
      </c>
      <c r="P1521" s="18" t="n">
        <f aca="false">IFERROR(N1521/K1521,0)</f>
        <v>0.3625</v>
      </c>
      <c r="Q1521" s="0" t="str">
        <f aca="false">IF(M1521=0,"No Discount",IF(M1521&lt;0.2,"Low (1-19%)",IF(M1521&lt;0.4,"Medium (20-39%)","High (40%+)")))</f>
        <v>Medium (20-39%)</v>
      </c>
      <c r="R1521" s="0" t="str">
        <f aca="false">INDEX('Lookup Tables'!$B$2:$B$5,MATCH(F1521,'Lookup Tables'!$A$2:$A$5,0))</f>
        <v>Manager D</v>
      </c>
    </row>
    <row r="1522" customFormat="false" ht="15" hidden="false" customHeight="false" outlineLevel="0" collapsed="false">
      <c r="A1522" s="0" t="s">
        <v>1869</v>
      </c>
      <c r="B1522" s="13" t="n">
        <v>43206</v>
      </c>
      <c r="C1522" s="13" t="n">
        <v>43211</v>
      </c>
      <c r="D1522" s="14" t="s">
        <v>69</v>
      </c>
      <c r="E1522" s="14" t="s">
        <v>97</v>
      </c>
      <c r="F1522" s="14" t="s">
        <v>98</v>
      </c>
      <c r="G1522" s="14" t="s">
        <v>146</v>
      </c>
      <c r="H1522" s="14" t="s">
        <v>65</v>
      </c>
      <c r="I1522" s="14" t="s">
        <v>78</v>
      </c>
      <c r="J1522" s="14" t="s">
        <v>1870</v>
      </c>
      <c r="K1522" s="15" t="n">
        <v>16.52</v>
      </c>
      <c r="L1522" s="0" t="n">
        <v>5</v>
      </c>
      <c r="M1522" s="16" t="n">
        <v>0.2</v>
      </c>
      <c r="N1522" s="17" t="n">
        <v>2.065</v>
      </c>
      <c r="O1522" s="0" t="str">
        <f aca="false">TEXT(B1522,"YYYY-MM")</f>
        <v>2018-04</v>
      </c>
      <c r="P1522" s="18" t="n">
        <f aca="false">IFERROR(N1522/K1522,0)</f>
        <v>0.125</v>
      </c>
      <c r="Q1522" s="0" t="str">
        <f aca="false">IF(M1522=0,"No Discount",IF(M1522&lt;0.2,"Low (1-19%)",IF(M1522&lt;0.4,"Medium (20-39%)","High (40%+)")))</f>
        <v>Medium (20-39%)</v>
      </c>
      <c r="R1522" s="0" t="str">
        <f aca="false">INDEX('Lookup Tables'!$B$2:$B$5,MATCH(F1522,'Lookup Tables'!$A$2:$A$5,0))</f>
        <v>Manager A</v>
      </c>
    </row>
    <row r="1523" customFormat="false" ht="15" hidden="false" customHeight="false" outlineLevel="0" collapsed="false">
      <c r="A1523" s="0" t="s">
        <v>1871</v>
      </c>
      <c r="B1523" s="13" t="n">
        <v>42710</v>
      </c>
      <c r="C1523" s="13" t="n">
        <v>42715</v>
      </c>
      <c r="D1523" s="14" t="s">
        <v>69</v>
      </c>
      <c r="E1523" s="14" t="s">
        <v>53</v>
      </c>
      <c r="F1523" s="14" t="s">
        <v>63</v>
      </c>
      <c r="G1523" s="14" t="s">
        <v>189</v>
      </c>
      <c r="H1523" s="14" t="s">
        <v>56</v>
      </c>
      <c r="I1523" s="14" t="s">
        <v>76</v>
      </c>
      <c r="J1523" s="14" t="s">
        <v>1046</v>
      </c>
      <c r="K1523" s="15" t="n">
        <v>206.112</v>
      </c>
      <c r="L1523" s="0" t="n">
        <v>6</v>
      </c>
      <c r="M1523" s="16" t="n">
        <v>0.2</v>
      </c>
      <c r="N1523" s="17" t="n">
        <v>48.9516</v>
      </c>
      <c r="O1523" s="0" t="str">
        <f aca="false">TEXT(B1523,"YYYY-MM")</f>
        <v>2016-12</v>
      </c>
      <c r="P1523" s="18" t="n">
        <f aca="false">IFERROR(N1523/K1523,0)</f>
        <v>0.2375</v>
      </c>
      <c r="Q1523" s="0" t="str">
        <f aca="false">IF(M1523=0,"No Discount",IF(M1523&lt;0.2,"Low (1-19%)",IF(M1523&lt;0.4,"Medium (20-39%)","High (40%+)")))</f>
        <v>Medium (20-39%)</v>
      </c>
      <c r="R1523" s="0" t="str">
        <f aca="false">INDEX('Lookup Tables'!$B$2:$B$5,MATCH(F1523,'Lookup Tables'!$A$2:$A$5,0))</f>
        <v>Manager D</v>
      </c>
    </row>
    <row r="1524" customFormat="false" ht="15" hidden="false" customHeight="false" outlineLevel="0" collapsed="false">
      <c r="A1524" s="0" t="s">
        <v>1871</v>
      </c>
      <c r="B1524" s="13" t="n">
        <v>42710</v>
      </c>
      <c r="C1524" s="13" t="n">
        <v>42715</v>
      </c>
      <c r="D1524" s="14" t="s">
        <v>69</v>
      </c>
      <c r="E1524" s="14" t="s">
        <v>53</v>
      </c>
      <c r="F1524" s="14" t="s">
        <v>63</v>
      </c>
      <c r="G1524" s="14" t="s">
        <v>189</v>
      </c>
      <c r="H1524" s="14" t="s">
        <v>65</v>
      </c>
      <c r="I1524" s="14" t="s">
        <v>91</v>
      </c>
      <c r="J1524" s="14" t="s">
        <v>1872</v>
      </c>
      <c r="K1524" s="15" t="n">
        <v>19.92</v>
      </c>
      <c r="L1524" s="0" t="n">
        <v>5</v>
      </c>
      <c r="M1524" s="16" t="n">
        <v>0.2</v>
      </c>
      <c r="N1524" s="17" t="n">
        <v>6.723</v>
      </c>
      <c r="O1524" s="0" t="str">
        <f aca="false">TEXT(B1524,"YYYY-MM")</f>
        <v>2016-12</v>
      </c>
      <c r="P1524" s="18" t="n">
        <f aca="false">IFERROR(N1524/K1524,0)</f>
        <v>0.3375</v>
      </c>
      <c r="Q1524" s="0" t="str">
        <f aca="false">IF(M1524=0,"No Discount",IF(M1524&lt;0.2,"Low (1-19%)",IF(M1524&lt;0.4,"Medium (20-39%)","High (40%+)")))</f>
        <v>Medium (20-39%)</v>
      </c>
      <c r="R1524" s="0" t="str">
        <f aca="false">INDEX('Lookup Tables'!$B$2:$B$5,MATCH(F1524,'Lookup Tables'!$A$2:$A$5,0))</f>
        <v>Manager D</v>
      </c>
    </row>
    <row r="1525" customFormat="false" ht="15" hidden="false" customHeight="false" outlineLevel="0" collapsed="false">
      <c r="A1525" s="0" t="s">
        <v>1871</v>
      </c>
      <c r="B1525" s="13" t="n">
        <v>42710</v>
      </c>
      <c r="C1525" s="13" t="n">
        <v>42715</v>
      </c>
      <c r="D1525" s="14" t="s">
        <v>69</v>
      </c>
      <c r="E1525" s="14" t="s">
        <v>53</v>
      </c>
      <c r="F1525" s="14" t="s">
        <v>63</v>
      </c>
      <c r="G1525" s="14" t="s">
        <v>189</v>
      </c>
      <c r="H1525" s="14" t="s">
        <v>65</v>
      </c>
      <c r="I1525" s="14" t="s">
        <v>91</v>
      </c>
      <c r="J1525" s="14" t="s">
        <v>618</v>
      </c>
      <c r="K1525" s="15" t="n">
        <v>198.272</v>
      </c>
      <c r="L1525" s="0" t="n">
        <v>8</v>
      </c>
      <c r="M1525" s="16" t="n">
        <v>0.2</v>
      </c>
      <c r="N1525" s="17" t="n">
        <v>61.96</v>
      </c>
      <c r="O1525" s="0" t="str">
        <f aca="false">TEXT(B1525,"YYYY-MM")</f>
        <v>2016-12</v>
      </c>
      <c r="P1525" s="18" t="n">
        <f aca="false">IFERROR(N1525/K1525,0)</f>
        <v>0.3125</v>
      </c>
      <c r="Q1525" s="0" t="str">
        <f aca="false">IF(M1525=0,"No Discount",IF(M1525&lt;0.2,"Low (1-19%)",IF(M1525&lt;0.4,"Medium (20-39%)","High (40%+)")))</f>
        <v>Medium (20-39%)</v>
      </c>
      <c r="R1525" s="0" t="str">
        <f aca="false">INDEX('Lookup Tables'!$B$2:$B$5,MATCH(F1525,'Lookup Tables'!$A$2:$A$5,0))</f>
        <v>Manager D</v>
      </c>
    </row>
    <row r="1526" customFormat="false" ht="15" hidden="false" customHeight="false" outlineLevel="0" collapsed="false">
      <c r="A1526" s="0" t="s">
        <v>1871</v>
      </c>
      <c r="B1526" s="13" t="n">
        <v>42710</v>
      </c>
      <c r="C1526" s="13" t="n">
        <v>42715</v>
      </c>
      <c r="D1526" s="14" t="s">
        <v>69</v>
      </c>
      <c r="E1526" s="14" t="s">
        <v>53</v>
      </c>
      <c r="F1526" s="14" t="s">
        <v>63</v>
      </c>
      <c r="G1526" s="14" t="s">
        <v>189</v>
      </c>
      <c r="H1526" s="14" t="s">
        <v>65</v>
      </c>
      <c r="I1526" s="14" t="s">
        <v>73</v>
      </c>
      <c r="J1526" s="14" t="s">
        <v>462</v>
      </c>
      <c r="K1526" s="15" t="n">
        <v>247.104</v>
      </c>
      <c r="L1526" s="0" t="n">
        <v>6</v>
      </c>
      <c r="M1526" s="16" t="n">
        <v>0.2</v>
      </c>
      <c r="N1526" s="17" t="n">
        <v>-58.6872</v>
      </c>
      <c r="O1526" s="0" t="str">
        <f aca="false">TEXT(B1526,"YYYY-MM")</f>
        <v>2016-12</v>
      </c>
      <c r="P1526" s="18" t="n">
        <f aca="false">IFERROR(N1526/K1526,0)</f>
        <v>-0.2375</v>
      </c>
      <c r="Q1526" s="0" t="str">
        <f aca="false">IF(M1526=0,"No Discount",IF(M1526&lt;0.2,"Low (1-19%)",IF(M1526&lt;0.4,"Medium (20-39%)","High (40%+)")))</f>
        <v>Medium (20-39%)</v>
      </c>
      <c r="R1526" s="0" t="str">
        <f aca="false">INDEX('Lookup Tables'!$B$2:$B$5,MATCH(F1526,'Lookup Tables'!$A$2:$A$5,0))</f>
        <v>Manager D</v>
      </c>
    </row>
    <row r="1527" customFormat="false" ht="15" hidden="false" customHeight="false" outlineLevel="0" collapsed="false">
      <c r="A1527" s="0" t="s">
        <v>1871</v>
      </c>
      <c r="B1527" s="13" t="n">
        <v>42710</v>
      </c>
      <c r="C1527" s="13" t="n">
        <v>42715</v>
      </c>
      <c r="D1527" s="14" t="s">
        <v>69</v>
      </c>
      <c r="E1527" s="14" t="s">
        <v>53</v>
      </c>
      <c r="F1527" s="14" t="s">
        <v>63</v>
      </c>
      <c r="G1527" s="14" t="s">
        <v>189</v>
      </c>
      <c r="H1527" s="14" t="s">
        <v>65</v>
      </c>
      <c r="I1527" s="14" t="s">
        <v>78</v>
      </c>
      <c r="J1527" s="14" t="s">
        <v>131</v>
      </c>
      <c r="K1527" s="15" t="n">
        <v>86.304</v>
      </c>
      <c r="L1527" s="0" t="n">
        <v>6</v>
      </c>
      <c r="M1527" s="16" t="n">
        <v>0.2</v>
      </c>
      <c r="N1527" s="17" t="n">
        <v>9.7092</v>
      </c>
      <c r="O1527" s="0" t="str">
        <f aca="false">TEXT(B1527,"YYYY-MM")</f>
        <v>2016-12</v>
      </c>
      <c r="P1527" s="18" t="n">
        <f aca="false">IFERROR(N1527/K1527,0)</f>
        <v>0.1125</v>
      </c>
      <c r="Q1527" s="0" t="str">
        <f aca="false">IF(M1527=0,"No Discount",IF(M1527&lt;0.2,"Low (1-19%)",IF(M1527&lt;0.4,"Medium (20-39%)","High (40%+)")))</f>
        <v>Medium (20-39%)</v>
      </c>
      <c r="R1527" s="0" t="str">
        <f aca="false">INDEX('Lookup Tables'!$B$2:$B$5,MATCH(F1527,'Lookup Tables'!$A$2:$A$5,0))</f>
        <v>Manager D</v>
      </c>
    </row>
    <row r="1528" customFormat="false" ht="15" hidden="false" customHeight="false" outlineLevel="0" collapsed="false">
      <c r="A1528" s="0" t="s">
        <v>1873</v>
      </c>
      <c r="B1528" s="13" t="n">
        <v>42938</v>
      </c>
      <c r="C1528" s="13" t="n">
        <v>42943</v>
      </c>
      <c r="D1528" s="14" t="s">
        <v>69</v>
      </c>
      <c r="E1528" s="14" t="s">
        <v>53</v>
      </c>
      <c r="F1528" s="14" t="s">
        <v>117</v>
      </c>
      <c r="G1528" s="14" t="s">
        <v>118</v>
      </c>
      <c r="H1528" s="14" t="s">
        <v>65</v>
      </c>
      <c r="I1528" s="14" t="s">
        <v>78</v>
      </c>
      <c r="J1528" s="14" t="s">
        <v>1874</v>
      </c>
      <c r="K1528" s="15" t="n">
        <v>4.16</v>
      </c>
      <c r="L1528" s="0" t="n">
        <v>2</v>
      </c>
      <c r="M1528" s="16" t="n">
        <v>0.2</v>
      </c>
      <c r="N1528" s="17" t="n">
        <v>0.364</v>
      </c>
      <c r="O1528" s="0" t="str">
        <f aca="false">TEXT(B1528,"YYYY-MM")</f>
        <v>2017-07</v>
      </c>
      <c r="P1528" s="18" t="n">
        <f aca="false">IFERROR(N1528/K1528,0)</f>
        <v>0.0875</v>
      </c>
      <c r="Q1528" s="0" t="str">
        <f aca="false">IF(M1528=0,"No Discount",IF(M1528&lt;0.2,"Low (1-19%)",IF(M1528&lt;0.4,"Medium (20-39%)","High (40%+)")))</f>
        <v>Medium (20-39%)</v>
      </c>
      <c r="R1528" s="0" t="str">
        <f aca="false">INDEX('Lookup Tables'!$B$2:$B$5,MATCH(F1528,'Lookup Tables'!$A$2:$A$5,0))</f>
        <v>Manager B</v>
      </c>
    </row>
    <row r="1529" customFormat="false" ht="15" hidden="false" customHeight="false" outlineLevel="0" collapsed="false">
      <c r="A1529" s="0" t="s">
        <v>1873</v>
      </c>
      <c r="B1529" s="13" t="n">
        <v>42938</v>
      </c>
      <c r="C1529" s="13" t="n">
        <v>42943</v>
      </c>
      <c r="D1529" s="14" t="s">
        <v>69</v>
      </c>
      <c r="E1529" s="14" t="s">
        <v>53</v>
      </c>
      <c r="F1529" s="14" t="s">
        <v>117</v>
      </c>
      <c r="G1529" s="14" t="s">
        <v>118</v>
      </c>
      <c r="H1529" s="14" t="s">
        <v>56</v>
      </c>
      <c r="I1529" s="14" t="s">
        <v>76</v>
      </c>
      <c r="J1529" s="14" t="s">
        <v>1875</v>
      </c>
      <c r="K1529" s="15" t="n">
        <v>11.648</v>
      </c>
      <c r="L1529" s="0" t="n">
        <v>2</v>
      </c>
      <c r="M1529" s="16" t="n">
        <v>0.2</v>
      </c>
      <c r="N1529" s="17" t="n">
        <v>3.3488</v>
      </c>
      <c r="O1529" s="0" t="str">
        <f aca="false">TEXT(B1529,"YYYY-MM")</f>
        <v>2017-07</v>
      </c>
      <c r="P1529" s="18" t="n">
        <f aca="false">IFERROR(N1529/K1529,0)</f>
        <v>0.2875</v>
      </c>
      <c r="Q1529" s="0" t="str">
        <f aca="false">IF(M1529=0,"No Discount",IF(M1529&lt;0.2,"Low (1-19%)",IF(M1529&lt;0.4,"Medium (20-39%)","High (40%+)")))</f>
        <v>Medium (20-39%)</v>
      </c>
      <c r="R1529" s="0" t="str">
        <f aca="false">INDEX('Lookup Tables'!$B$2:$B$5,MATCH(F1529,'Lookup Tables'!$A$2:$A$5,0))</f>
        <v>Manager B</v>
      </c>
    </row>
    <row r="1530" customFormat="false" ht="15" hidden="false" customHeight="false" outlineLevel="0" collapsed="false">
      <c r="A1530" s="0" t="s">
        <v>1876</v>
      </c>
      <c r="B1530" s="13" t="n">
        <v>42681</v>
      </c>
      <c r="C1530" s="13" t="n">
        <v>42684</v>
      </c>
      <c r="D1530" s="14" t="s">
        <v>52</v>
      </c>
      <c r="E1530" s="14" t="s">
        <v>62</v>
      </c>
      <c r="F1530" s="14" t="s">
        <v>117</v>
      </c>
      <c r="G1530" s="14" t="s">
        <v>160</v>
      </c>
      <c r="H1530" s="14" t="s">
        <v>65</v>
      </c>
      <c r="I1530" s="14" t="s">
        <v>171</v>
      </c>
      <c r="J1530" s="14" t="s">
        <v>1877</v>
      </c>
      <c r="K1530" s="15" t="n">
        <v>26.18</v>
      </c>
      <c r="L1530" s="0" t="n">
        <v>7</v>
      </c>
      <c r="M1530" s="16" t="n">
        <v>0</v>
      </c>
      <c r="N1530" s="17" t="n">
        <v>0.5236</v>
      </c>
      <c r="O1530" s="0" t="str">
        <f aca="false">TEXT(B1530,"YYYY-MM")</f>
        <v>2016-11</v>
      </c>
      <c r="P1530" s="18" t="n">
        <f aca="false">IFERROR(N1530/K1530,0)</f>
        <v>0.02</v>
      </c>
      <c r="Q1530" s="0" t="str">
        <f aca="false">IF(M1530=0,"No Discount",IF(M1530&lt;0.2,"Low (1-19%)",IF(M1530&lt;0.4,"Medium (20-39%)","High (40%+)")))</f>
        <v>No Discount</v>
      </c>
      <c r="R1530" s="0" t="str">
        <f aca="false">INDEX('Lookup Tables'!$B$2:$B$5,MATCH(F1530,'Lookup Tables'!$A$2:$A$5,0))</f>
        <v>Manager B</v>
      </c>
    </row>
    <row r="1531" customFormat="false" ht="15" hidden="false" customHeight="false" outlineLevel="0" collapsed="false">
      <c r="A1531" s="0" t="s">
        <v>1876</v>
      </c>
      <c r="B1531" s="13" t="n">
        <v>42681</v>
      </c>
      <c r="C1531" s="13" t="n">
        <v>42684</v>
      </c>
      <c r="D1531" s="14" t="s">
        <v>52</v>
      </c>
      <c r="E1531" s="14" t="s">
        <v>62</v>
      </c>
      <c r="F1531" s="14" t="s">
        <v>117</v>
      </c>
      <c r="G1531" s="14" t="s">
        <v>160</v>
      </c>
      <c r="H1531" s="14" t="s">
        <v>65</v>
      </c>
      <c r="I1531" s="14" t="s">
        <v>91</v>
      </c>
      <c r="J1531" s="14" t="s">
        <v>1878</v>
      </c>
      <c r="K1531" s="15" t="n">
        <v>7.3</v>
      </c>
      <c r="L1531" s="0" t="n">
        <v>2</v>
      </c>
      <c r="M1531" s="16" t="n">
        <v>0</v>
      </c>
      <c r="N1531" s="17" t="n">
        <v>3.431</v>
      </c>
      <c r="O1531" s="0" t="str">
        <f aca="false">TEXT(B1531,"YYYY-MM")</f>
        <v>2016-11</v>
      </c>
      <c r="P1531" s="18" t="n">
        <f aca="false">IFERROR(N1531/K1531,0)</f>
        <v>0.47</v>
      </c>
      <c r="Q1531" s="0" t="str">
        <f aca="false">IF(M1531=0,"No Discount",IF(M1531&lt;0.2,"Low (1-19%)",IF(M1531&lt;0.4,"Medium (20-39%)","High (40%+)")))</f>
        <v>No Discount</v>
      </c>
      <c r="R1531" s="0" t="str">
        <f aca="false">INDEX('Lookup Tables'!$B$2:$B$5,MATCH(F1531,'Lookup Tables'!$A$2:$A$5,0))</f>
        <v>Manager B</v>
      </c>
    </row>
    <row r="1532" customFormat="false" ht="15" hidden="false" customHeight="false" outlineLevel="0" collapsed="false">
      <c r="A1532" s="0" t="s">
        <v>1879</v>
      </c>
      <c r="B1532" s="13" t="n">
        <v>42455</v>
      </c>
      <c r="C1532" s="13" t="n">
        <v>42460</v>
      </c>
      <c r="D1532" s="14" t="s">
        <v>69</v>
      </c>
      <c r="E1532" s="14" t="s">
        <v>62</v>
      </c>
      <c r="F1532" s="14" t="s">
        <v>54</v>
      </c>
      <c r="G1532" s="14" t="s">
        <v>70</v>
      </c>
      <c r="H1532" s="14" t="s">
        <v>65</v>
      </c>
      <c r="I1532" s="14" t="s">
        <v>91</v>
      </c>
      <c r="J1532" s="14" t="s">
        <v>1880</v>
      </c>
      <c r="K1532" s="15" t="n">
        <v>74.352</v>
      </c>
      <c r="L1532" s="0" t="n">
        <v>3</v>
      </c>
      <c r="M1532" s="16" t="n">
        <v>0.2</v>
      </c>
      <c r="N1532" s="17" t="n">
        <v>23.235</v>
      </c>
      <c r="O1532" s="0" t="str">
        <f aca="false">TEXT(B1532,"YYYY-MM")</f>
        <v>2016-03</v>
      </c>
      <c r="P1532" s="18" t="n">
        <f aca="false">IFERROR(N1532/K1532,0)</f>
        <v>0.3125</v>
      </c>
      <c r="Q1532" s="0" t="str">
        <f aca="false">IF(M1532=0,"No Discount",IF(M1532&lt;0.2,"Low (1-19%)",IF(M1532&lt;0.4,"Medium (20-39%)","High (40%+)")))</f>
        <v>Medium (20-39%)</v>
      </c>
      <c r="R1532" s="0" t="str">
        <f aca="false">INDEX('Lookup Tables'!$B$2:$B$5,MATCH(F1532,'Lookup Tables'!$A$2:$A$5,0))</f>
        <v>Manager C</v>
      </c>
    </row>
    <row r="1533" customFormat="false" ht="15" hidden="false" customHeight="false" outlineLevel="0" collapsed="false">
      <c r="A1533" s="0" t="s">
        <v>1881</v>
      </c>
      <c r="B1533" s="13" t="n">
        <v>43343</v>
      </c>
      <c r="C1533" s="13" t="n">
        <v>43348</v>
      </c>
      <c r="D1533" s="14" t="s">
        <v>69</v>
      </c>
      <c r="E1533" s="14" t="s">
        <v>53</v>
      </c>
      <c r="F1533" s="14" t="s">
        <v>63</v>
      </c>
      <c r="G1533" s="14" t="s">
        <v>189</v>
      </c>
      <c r="H1533" s="14" t="s">
        <v>65</v>
      </c>
      <c r="I1533" s="14" t="s">
        <v>73</v>
      </c>
      <c r="J1533" s="14" t="s">
        <v>1882</v>
      </c>
      <c r="K1533" s="15" t="n">
        <v>10.744</v>
      </c>
      <c r="L1533" s="0" t="n">
        <v>1</v>
      </c>
      <c r="M1533" s="16" t="n">
        <v>0.2</v>
      </c>
      <c r="N1533" s="17" t="n">
        <v>0.8058</v>
      </c>
      <c r="O1533" s="0" t="str">
        <f aca="false">TEXT(B1533,"YYYY-MM")</f>
        <v>2018-08</v>
      </c>
      <c r="P1533" s="18" t="n">
        <f aca="false">IFERROR(N1533/K1533,0)</f>
        <v>0.075</v>
      </c>
      <c r="Q1533" s="0" t="str">
        <f aca="false">IF(M1533=0,"No Discount",IF(M1533&lt;0.2,"Low (1-19%)",IF(M1533&lt;0.4,"Medium (20-39%)","High (40%+)")))</f>
        <v>Medium (20-39%)</v>
      </c>
      <c r="R1533" s="0" t="str">
        <f aca="false">INDEX('Lookup Tables'!$B$2:$B$5,MATCH(F1533,'Lookup Tables'!$A$2:$A$5,0))</f>
        <v>Manager D</v>
      </c>
    </row>
    <row r="1534" customFormat="false" ht="15" hidden="false" customHeight="false" outlineLevel="0" collapsed="false">
      <c r="A1534" s="0" t="s">
        <v>1881</v>
      </c>
      <c r="B1534" s="13" t="n">
        <v>43343</v>
      </c>
      <c r="C1534" s="13" t="n">
        <v>43348</v>
      </c>
      <c r="D1534" s="14" t="s">
        <v>69</v>
      </c>
      <c r="E1534" s="14" t="s">
        <v>53</v>
      </c>
      <c r="F1534" s="14" t="s">
        <v>63</v>
      </c>
      <c r="G1534" s="14" t="s">
        <v>189</v>
      </c>
      <c r="H1534" s="14" t="s">
        <v>65</v>
      </c>
      <c r="I1534" s="14" t="s">
        <v>171</v>
      </c>
      <c r="J1534" s="14" t="s">
        <v>422</v>
      </c>
      <c r="K1534" s="15" t="n">
        <v>8.376</v>
      </c>
      <c r="L1534" s="0" t="n">
        <v>3</v>
      </c>
      <c r="M1534" s="16" t="n">
        <v>0.2</v>
      </c>
      <c r="N1534" s="17" t="n">
        <v>2.7222</v>
      </c>
      <c r="O1534" s="0" t="str">
        <f aca="false">TEXT(B1534,"YYYY-MM")</f>
        <v>2018-08</v>
      </c>
      <c r="P1534" s="18" t="n">
        <f aca="false">IFERROR(N1534/K1534,0)</f>
        <v>0.325</v>
      </c>
      <c r="Q1534" s="0" t="str">
        <f aca="false">IF(M1534=0,"No Discount",IF(M1534&lt;0.2,"Low (1-19%)",IF(M1534&lt;0.4,"Medium (20-39%)","High (40%+)")))</f>
        <v>Medium (20-39%)</v>
      </c>
      <c r="R1534" s="0" t="str">
        <f aca="false">INDEX('Lookup Tables'!$B$2:$B$5,MATCH(F1534,'Lookup Tables'!$A$2:$A$5,0))</f>
        <v>Manager D</v>
      </c>
    </row>
    <row r="1535" customFormat="false" ht="15" hidden="false" customHeight="false" outlineLevel="0" collapsed="false">
      <c r="A1535" s="0" t="s">
        <v>1883</v>
      </c>
      <c r="B1535" s="13" t="n">
        <v>43073</v>
      </c>
      <c r="C1535" s="13" t="n">
        <v>43077</v>
      </c>
      <c r="D1535" s="14" t="s">
        <v>69</v>
      </c>
      <c r="E1535" s="14" t="s">
        <v>62</v>
      </c>
      <c r="F1535" s="14" t="s">
        <v>117</v>
      </c>
      <c r="G1535" s="14" t="s">
        <v>170</v>
      </c>
      <c r="H1535" s="14" t="s">
        <v>65</v>
      </c>
      <c r="I1535" s="14" t="s">
        <v>73</v>
      </c>
      <c r="J1535" s="14" t="s">
        <v>1884</v>
      </c>
      <c r="K1535" s="15" t="n">
        <v>212.88</v>
      </c>
      <c r="L1535" s="0" t="n">
        <v>6</v>
      </c>
      <c r="M1535" s="16" t="n">
        <v>0</v>
      </c>
      <c r="N1535" s="17" t="n">
        <v>0</v>
      </c>
      <c r="O1535" s="0" t="str">
        <f aca="false">TEXT(B1535,"YYYY-MM")</f>
        <v>2017-12</v>
      </c>
      <c r="P1535" s="18" t="n">
        <f aca="false">IFERROR(N1535/K1535,0)</f>
        <v>0</v>
      </c>
      <c r="Q1535" s="0" t="str">
        <f aca="false">IF(M1535=0,"No Discount",IF(M1535&lt;0.2,"Low (1-19%)",IF(M1535&lt;0.4,"Medium (20-39%)","High (40%+)")))</f>
        <v>No Discount</v>
      </c>
      <c r="R1535" s="0" t="str">
        <f aca="false">INDEX('Lookup Tables'!$B$2:$B$5,MATCH(F1535,'Lookup Tables'!$A$2:$A$5,0))</f>
        <v>Manager B</v>
      </c>
    </row>
    <row r="1536" customFormat="false" ht="15" hidden="false" customHeight="false" outlineLevel="0" collapsed="false">
      <c r="A1536" s="0" t="s">
        <v>1885</v>
      </c>
      <c r="B1536" s="13" t="n">
        <v>43141</v>
      </c>
      <c r="C1536" s="13" t="n">
        <v>43145</v>
      </c>
      <c r="D1536" s="14" t="s">
        <v>69</v>
      </c>
      <c r="E1536" s="14" t="s">
        <v>97</v>
      </c>
      <c r="F1536" s="14" t="s">
        <v>63</v>
      </c>
      <c r="G1536" s="14" t="s">
        <v>64</v>
      </c>
      <c r="H1536" s="14" t="s">
        <v>56</v>
      </c>
      <c r="I1536" s="14" t="s">
        <v>57</v>
      </c>
      <c r="J1536" s="14" t="s">
        <v>1014</v>
      </c>
      <c r="K1536" s="15" t="n">
        <v>203.983</v>
      </c>
      <c r="L1536" s="0" t="n">
        <v>2</v>
      </c>
      <c r="M1536" s="16" t="n">
        <v>0.15</v>
      </c>
      <c r="N1536" s="17" t="n">
        <v>16.7986</v>
      </c>
      <c r="O1536" s="0" t="str">
        <f aca="false">TEXT(B1536,"YYYY-MM")</f>
        <v>2018-02</v>
      </c>
      <c r="P1536" s="18" t="n">
        <f aca="false">IFERROR(N1536/K1536,0)</f>
        <v>0.0823529411764706</v>
      </c>
      <c r="Q1536" s="0" t="str">
        <f aca="false">IF(M1536=0,"No Discount",IF(M1536&lt;0.2,"Low (1-19%)",IF(M1536&lt;0.4,"Medium (20-39%)","High (40%+)")))</f>
        <v>Low (1-19%)</v>
      </c>
      <c r="R1536" s="0" t="str">
        <f aca="false">INDEX('Lookup Tables'!$B$2:$B$5,MATCH(F1536,'Lookup Tables'!$A$2:$A$5,0))</f>
        <v>Manager D</v>
      </c>
    </row>
    <row r="1537" customFormat="false" ht="15" hidden="false" customHeight="false" outlineLevel="0" collapsed="false">
      <c r="A1537" s="0" t="s">
        <v>1886</v>
      </c>
      <c r="B1537" s="13" t="n">
        <v>43037</v>
      </c>
      <c r="C1537" s="13" t="n">
        <v>43041</v>
      </c>
      <c r="D1537" s="14" t="s">
        <v>69</v>
      </c>
      <c r="E1537" s="14" t="s">
        <v>62</v>
      </c>
      <c r="F1537" s="14" t="s">
        <v>117</v>
      </c>
      <c r="G1537" s="14" t="s">
        <v>391</v>
      </c>
      <c r="H1537" s="14" t="s">
        <v>65</v>
      </c>
      <c r="I1537" s="14" t="s">
        <v>73</v>
      </c>
      <c r="J1537" s="14" t="s">
        <v>1887</v>
      </c>
      <c r="K1537" s="15" t="n">
        <v>40.74</v>
      </c>
      <c r="L1537" s="0" t="n">
        <v>3</v>
      </c>
      <c r="M1537" s="16" t="n">
        <v>0</v>
      </c>
      <c r="N1537" s="17" t="n">
        <v>0.4074</v>
      </c>
      <c r="O1537" s="0" t="str">
        <f aca="false">TEXT(B1537,"YYYY-MM")</f>
        <v>2017-10</v>
      </c>
      <c r="P1537" s="18" t="n">
        <f aca="false">IFERROR(N1537/K1537,0)</f>
        <v>0.01</v>
      </c>
      <c r="Q1537" s="0" t="str">
        <f aca="false">IF(M1537=0,"No Discount",IF(M1537&lt;0.2,"Low (1-19%)",IF(M1537&lt;0.4,"Medium (20-39%)","High (40%+)")))</f>
        <v>No Discount</v>
      </c>
      <c r="R1537" s="0" t="str">
        <f aca="false">INDEX('Lookup Tables'!$B$2:$B$5,MATCH(F1537,'Lookup Tables'!$A$2:$A$5,0))</f>
        <v>Manager B</v>
      </c>
    </row>
    <row r="1538" customFormat="false" ht="15" hidden="false" customHeight="false" outlineLevel="0" collapsed="false">
      <c r="A1538" s="0" t="s">
        <v>1886</v>
      </c>
      <c r="B1538" s="13" t="n">
        <v>43037</v>
      </c>
      <c r="C1538" s="13" t="n">
        <v>43041</v>
      </c>
      <c r="D1538" s="14" t="s">
        <v>69</v>
      </c>
      <c r="E1538" s="14" t="s">
        <v>62</v>
      </c>
      <c r="F1538" s="14" t="s">
        <v>117</v>
      </c>
      <c r="G1538" s="14" t="s">
        <v>391</v>
      </c>
      <c r="H1538" s="14" t="s">
        <v>65</v>
      </c>
      <c r="I1538" s="14" t="s">
        <v>85</v>
      </c>
      <c r="J1538" s="14" t="s">
        <v>1888</v>
      </c>
      <c r="K1538" s="15" t="n">
        <v>11.67</v>
      </c>
      <c r="L1538" s="0" t="n">
        <v>3</v>
      </c>
      <c r="M1538" s="16" t="n">
        <v>0</v>
      </c>
      <c r="N1538" s="17" t="n">
        <v>3.0342</v>
      </c>
      <c r="O1538" s="0" t="str">
        <f aca="false">TEXT(B1538,"YYYY-MM")</f>
        <v>2017-10</v>
      </c>
      <c r="P1538" s="18" t="n">
        <f aca="false">IFERROR(N1538/K1538,0)</f>
        <v>0.26</v>
      </c>
      <c r="Q1538" s="0" t="str">
        <f aca="false">IF(M1538=0,"No Discount",IF(M1538&lt;0.2,"Low (1-19%)",IF(M1538&lt;0.4,"Medium (20-39%)","High (40%+)")))</f>
        <v>No Discount</v>
      </c>
      <c r="R1538" s="0" t="str">
        <f aca="false">INDEX('Lookup Tables'!$B$2:$B$5,MATCH(F1538,'Lookup Tables'!$A$2:$A$5,0))</f>
        <v>Manager B</v>
      </c>
    </row>
    <row r="1539" customFormat="false" ht="15" hidden="false" customHeight="false" outlineLevel="0" collapsed="false">
      <c r="A1539" s="0" t="s">
        <v>1889</v>
      </c>
      <c r="B1539" s="13" t="n">
        <v>43358</v>
      </c>
      <c r="C1539" s="13" t="n">
        <v>43360</v>
      </c>
      <c r="D1539" s="14" t="s">
        <v>52</v>
      </c>
      <c r="E1539" s="14" t="s">
        <v>53</v>
      </c>
      <c r="F1539" s="14" t="s">
        <v>117</v>
      </c>
      <c r="G1539" s="14" t="s">
        <v>584</v>
      </c>
      <c r="H1539" s="14" t="s">
        <v>80</v>
      </c>
      <c r="I1539" s="14" t="s">
        <v>81</v>
      </c>
      <c r="J1539" s="14" t="s">
        <v>1576</v>
      </c>
      <c r="K1539" s="15" t="n">
        <v>39.99</v>
      </c>
      <c r="L1539" s="0" t="n">
        <v>1</v>
      </c>
      <c r="M1539" s="16" t="n">
        <v>0</v>
      </c>
      <c r="N1539" s="17" t="n">
        <v>11.5971</v>
      </c>
      <c r="O1539" s="0" t="str">
        <f aca="false">TEXT(B1539,"YYYY-MM")</f>
        <v>2018-09</v>
      </c>
      <c r="P1539" s="18" t="n">
        <f aca="false">IFERROR(N1539/K1539,0)</f>
        <v>0.29</v>
      </c>
      <c r="Q1539" s="0" t="str">
        <f aca="false">IF(M1539=0,"No Discount",IF(M1539&lt;0.2,"Low (1-19%)",IF(M1539&lt;0.4,"Medium (20-39%)","High (40%+)")))</f>
        <v>No Discount</v>
      </c>
      <c r="R1539" s="0" t="str">
        <f aca="false">INDEX('Lookup Tables'!$B$2:$B$5,MATCH(F1539,'Lookup Tables'!$A$2:$A$5,0))</f>
        <v>Manager B</v>
      </c>
    </row>
    <row r="1540" customFormat="false" ht="15" hidden="false" customHeight="false" outlineLevel="0" collapsed="false">
      <c r="A1540" s="0" t="s">
        <v>1889</v>
      </c>
      <c r="B1540" s="13" t="n">
        <v>43358</v>
      </c>
      <c r="C1540" s="13" t="n">
        <v>43360</v>
      </c>
      <c r="D1540" s="14" t="s">
        <v>52</v>
      </c>
      <c r="E1540" s="14" t="s">
        <v>53</v>
      </c>
      <c r="F1540" s="14" t="s">
        <v>117</v>
      </c>
      <c r="G1540" s="14" t="s">
        <v>584</v>
      </c>
      <c r="H1540" s="14" t="s">
        <v>65</v>
      </c>
      <c r="I1540" s="14" t="s">
        <v>78</v>
      </c>
      <c r="J1540" s="14" t="s">
        <v>661</v>
      </c>
      <c r="K1540" s="15" t="n">
        <v>16.28</v>
      </c>
      <c r="L1540" s="0" t="n">
        <v>2</v>
      </c>
      <c r="M1540" s="16" t="n">
        <v>0</v>
      </c>
      <c r="N1540" s="17" t="n">
        <v>6.512</v>
      </c>
      <c r="O1540" s="0" t="str">
        <f aca="false">TEXT(B1540,"YYYY-MM")</f>
        <v>2018-09</v>
      </c>
      <c r="P1540" s="18" t="n">
        <f aca="false">IFERROR(N1540/K1540,0)</f>
        <v>0.4</v>
      </c>
      <c r="Q1540" s="0" t="str">
        <f aca="false">IF(M1540=0,"No Discount",IF(M1540&lt;0.2,"Low (1-19%)",IF(M1540&lt;0.4,"Medium (20-39%)","High (40%+)")))</f>
        <v>No Discount</v>
      </c>
      <c r="R1540" s="0" t="str">
        <f aca="false">INDEX('Lookup Tables'!$B$2:$B$5,MATCH(F1540,'Lookup Tables'!$A$2:$A$5,0))</f>
        <v>Manager B</v>
      </c>
    </row>
    <row r="1541" customFormat="false" ht="15" hidden="false" customHeight="false" outlineLevel="0" collapsed="false">
      <c r="A1541" s="0" t="s">
        <v>1889</v>
      </c>
      <c r="B1541" s="13" t="n">
        <v>43358</v>
      </c>
      <c r="C1541" s="13" t="n">
        <v>43360</v>
      </c>
      <c r="D1541" s="14" t="s">
        <v>52</v>
      </c>
      <c r="E1541" s="14" t="s">
        <v>53</v>
      </c>
      <c r="F1541" s="14" t="s">
        <v>117</v>
      </c>
      <c r="G1541" s="14" t="s">
        <v>584</v>
      </c>
      <c r="H1541" s="14" t="s">
        <v>56</v>
      </c>
      <c r="I1541" s="14" t="s">
        <v>57</v>
      </c>
      <c r="J1541" s="14" t="s">
        <v>142</v>
      </c>
      <c r="K1541" s="15" t="n">
        <v>782.94</v>
      </c>
      <c r="L1541" s="0" t="n">
        <v>3</v>
      </c>
      <c r="M1541" s="16" t="n">
        <v>0</v>
      </c>
      <c r="N1541" s="17" t="n">
        <v>203.5644</v>
      </c>
      <c r="O1541" s="0" t="str">
        <f aca="false">TEXT(B1541,"YYYY-MM")</f>
        <v>2018-09</v>
      </c>
      <c r="P1541" s="18" t="n">
        <f aca="false">IFERROR(N1541/K1541,0)</f>
        <v>0.26</v>
      </c>
      <c r="Q1541" s="0" t="str">
        <f aca="false">IF(M1541=0,"No Discount",IF(M1541&lt;0.2,"Low (1-19%)",IF(M1541&lt;0.4,"Medium (20-39%)","High (40%+)")))</f>
        <v>No Discount</v>
      </c>
      <c r="R1541" s="0" t="str">
        <f aca="false">INDEX('Lookup Tables'!$B$2:$B$5,MATCH(F1541,'Lookup Tables'!$A$2:$A$5,0))</f>
        <v>Manager B</v>
      </c>
    </row>
    <row r="1542" customFormat="false" ht="15" hidden="false" customHeight="false" outlineLevel="0" collapsed="false">
      <c r="A1542" s="0" t="s">
        <v>1889</v>
      </c>
      <c r="B1542" s="13" t="n">
        <v>43358</v>
      </c>
      <c r="C1542" s="13" t="n">
        <v>43360</v>
      </c>
      <c r="D1542" s="14" t="s">
        <v>52</v>
      </c>
      <c r="E1542" s="14" t="s">
        <v>53</v>
      </c>
      <c r="F1542" s="14" t="s">
        <v>117</v>
      </c>
      <c r="G1542" s="14" t="s">
        <v>584</v>
      </c>
      <c r="H1542" s="14" t="s">
        <v>65</v>
      </c>
      <c r="I1542" s="14" t="s">
        <v>83</v>
      </c>
      <c r="J1542" s="14" t="s">
        <v>1810</v>
      </c>
      <c r="K1542" s="15" t="n">
        <v>242.48</v>
      </c>
      <c r="L1542" s="0" t="n">
        <v>7</v>
      </c>
      <c r="M1542" s="16" t="n">
        <v>0</v>
      </c>
      <c r="N1542" s="17" t="n">
        <v>116.3904</v>
      </c>
      <c r="O1542" s="0" t="str">
        <f aca="false">TEXT(B1542,"YYYY-MM")</f>
        <v>2018-09</v>
      </c>
      <c r="P1542" s="18" t="n">
        <f aca="false">IFERROR(N1542/K1542,0)</f>
        <v>0.48</v>
      </c>
      <c r="Q1542" s="0" t="str">
        <f aca="false">IF(M1542=0,"No Discount",IF(M1542&lt;0.2,"Low (1-19%)",IF(M1542&lt;0.4,"Medium (20-39%)","High (40%+)")))</f>
        <v>No Discount</v>
      </c>
      <c r="R1542" s="0" t="str">
        <f aca="false">INDEX('Lookup Tables'!$B$2:$B$5,MATCH(F1542,'Lookup Tables'!$A$2:$A$5,0))</f>
        <v>Manager B</v>
      </c>
    </row>
    <row r="1543" customFormat="false" ht="15" hidden="false" customHeight="false" outlineLevel="0" collapsed="false">
      <c r="A1543" s="0" t="s">
        <v>1890</v>
      </c>
      <c r="B1543" s="13" t="n">
        <v>42074</v>
      </c>
      <c r="C1543" s="13" t="n">
        <v>42079</v>
      </c>
      <c r="D1543" s="14" t="s">
        <v>52</v>
      </c>
      <c r="E1543" s="14" t="s">
        <v>53</v>
      </c>
      <c r="F1543" s="14" t="s">
        <v>117</v>
      </c>
      <c r="G1543" s="14" t="s">
        <v>269</v>
      </c>
      <c r="H1543" s="14" t="s">
        <v>56</v>
      </c>
      <c r="I1543" s="14" t="s">
        <v>76</v>
      </c>
      <c r="J1543" s="14" t="s">
        <v>603</v>
      </c>
      <c r="K1543" s="15" t="n">
        <v>8.32</v>
      </c>
      <c r="L1543" s="0" t="n">
        <v>5</v>
      </c>
      <c r="M1543" s="16" t="n">
        <v>0.2</v>
      </c>
      <c r="N1543" s="17" t="n">
        <v>2.288</v>
      </c>
      <c r="O1543" s="0" t="str">
        <f aca="false">TEXT(B1543,"YYYY-MM")</f>
        <v>2015-03</v>
      </c>
      <c r="P1543" s="18" t="n">
        <f aca="false">IFERROR(N1543/K1543,0)</f>
        <v>0.275</v>
      </c>
      <c r="Q1543" s="0" t="str">
        <f aca="false">IF(M1543=0,"No Discount",IF(M1543&lt;0.2,"Low (1-19%)",IF(M1543&lt;0.4,"Medium (20-39%)","High (40%+)")))</f>
        <v>Medium (20-39%)</v>
      </c>
      <c r="R1543" s="0" t="str">
        <f aca="false">INDEX('Lookup Tables'!$B$2:$B$5,MATCH(F1543,'Lookup Tables'!$A$2:$A$5,0))</f>
        <v>Manager B</v>
      </c>
    </row>
    <row r="1544" customFormat="false" ht="15" hidden="false" customHeight="false" outlineLevel="0" collapsed="false">
      <c r="A1544" s="0" t="s">
        <v>1890</v>
      </c>
      <c r="B1544" s="13" t="n">
        <v>42074</v>
      </c>
      <c r="C1544" s="13" t="n">
        <v>42079</v>
      </c>
      <c r="D1544" s="14" t="s">
        <v>52</v>
      </c>
      <c r="E1544" s="14" t="s">
        <v>53</v>
      </c>
      <c r="F1544" s="14" t="s">
        <v>117</v>
      </c>
      <c r="G1544" s="14" t="s">
        <v>269</v>
      </c>
      <c r="H1544" s="14" t="s">
        <v>65</v>
      </c>
      <c r="I1544" s="14" t="s">
        <v>171</v>
      </c>
      <c r="J1544" s="14" t="s">
        <v>1507</v>
      </c>
      <c r="K1544" s="15" t="n">
        <v>10.464</v>
      </c>
      <c r="L1544" s="0" t="n">
        <v>6</v>
      </c>
      <c r="M1544" s="16" t="n">
        <v>0.2</v>
      </c>
      <c r="N1544" s="17" t="n">
        <v>1.7004</v>
      </c>
      <c r="O1544" s="0" t="str">
        <f aca="false">TEXT(B1544,"YYYY-MM")</f>
        <v>2015-03</v>
      </c>
      <c r="P1544" s="18" t="n">
        <f aca="false">IFERROR(N1544/K1544,0)</f>
        <v>0.1625</v>
      </c>
      <c r="Q1544" s="0" t="str">
        <f aca="false">IF(M1544=0,"No Discount",IF(M1544&lt;0.2,"Low (1-19%)",IF(M1544&lt;0.4,"Medium (20-39%)","High (40%+)")))</f>
        <v>Medium (20-39%)</v>
      </c>
      <c r="R1544" s="0" t="str">
        <f aca="false">INDEX('Lookup Tables'!$B$2:$B$5,MATCH(F1544,'Lookup Tables'!$A$2:$A$5,0))</f>
        <v>Manager B</v>
      </c>
    </row>
    <row r="1545" customFormat="false" ht="15" hidden="false" customHeight="false" outlineLevel="0" collapsed="false">
      <c r="A1545" s="0" t="s">
        <v>1891</v>
      </c>
      <c r="B1545" s="13" t="n">
        <v>42039</v>
      </c>
      <c r="C1545" s="13" t="n">
        <v>42043</v>
      </c>
      <c r="D1545" s="14" t="s">
        <v>69</v>
      </c>
      <c r="E1545" s="14" t="s">
        <v>97</v>
      </c>
      <c r="F1545" s="14" t="s">
        <v>63</v>
      </c>
      <c r="G1545" s="14" t="s">
        <v>64</v>
      </c>
      <c r="H1545" s="14" t="s">
        <v>65</v>
      </c>
      <c r="I1545" s="14" t="s">
        <v>83</v>
      </c>
      <c r="J1545" s="14" t="s">
        <v>1159</v>
      </c>
      <c r="K1545" s="15" t="n">
        <v>82.896</v>
      </c>
      <c r="L1545" s="0" t="n">
        <v>3</v>
      </c>
      <c r="M1545" s="16" t="n">
        <v>0.2</v>
      </c>
      <c r="N1545" s="17" t="n">
        <v>29.0136</v>
      </c>
      <c r="O1545" s="0" t="str">
        <f aca="false">TEXT(B1545,"YYYY-MM")</f>
        <v>2015-02</v>
      </c>
      <c r="P1545" s="18" t="n">
        <f aca="false">IFERROR(N1545/K1545,0)</f>
        <v>0.35</v>
      </c>
      <c r="Q1545" s="0" t="str">
        <f aca="false">IF(M1545=0,"No Discount",IF(M1545&lt;0.2,"Low (1-19%)",IF(M1545&lt;0.4,"Medium (20-39%)","High (40%+)")))</f>
        <v>Medium (20-39%)</v>
      </c>
      <c r="R1545" s="0" t="str">
        <f aca="false">INDEX('Lookup Tables'!$B$2:$B$5,MATCH(F1545,'Lookup Tables'!$A$2:$A$5,0))</f>
        <v>Manager D</v>
      </c>
    </row>
    <row r="1546" customFormat="false" ht="15" hidden="false" customHeight="false" outlineLevel="0" collapsed="false">
      <c r="A1546" s="0" t="s">
        <v>1891</v>
      </c>
      <c r="B1546" s="13" t="n">
        <v>42039</v>
      </c>
      <c r="C1546" s="13" t="n">
        <v>42043</v>
      </c>
      <c r="D1546" s="14" t="s">
        <v>69</v>
      </c>
      <c r="E1546" s="14" t="s">
        <v>97</v>
      </c>
      <c r="F1546" s="14" t="s">
        <v>63</v>
      </c>
      <c r="G1546" s="14" t="s">
        <v>64</v>
      </c>
      <c r="H1546" s="14" t="s">
        <v>65</v>
      </c>
      <c r="I1546" s="14" t="s">
        <v>91</v>
      </c>
      <c r="J1546" s="14" t="s">
        <v>1302</v>
      </c>
      <c r="K1546" s="15" t="n">
        <v>34.24</v>
      </c>
      <c r="L1546" s="0" t="n">
        <v>4</v>
      </c>
      <c r="M1546" s="16" t="n">
        <v>0</v>
      </c>
      <c r="N1546" s="17" t="n">
        <v>16.0928</v>
      </c>
      <c r="O1546" s="0" t="str">
        <f aca="false">TEXT(B1546,"YYYY-MM")</f>
        <v>2015-02</v>
      </c>
      <c r="P1546" s="18" t="n">
        <f aca="false">IFERROR(N1546/K1546,0)</f>
        <v>0.47</v>
      </c>
      <c r="Q1546" s="0" t="str">
        <f aca="false">IF(M1546=0,"No Discount",IF(M1546&lt;0.2,"Low (1-19%)",IF(M1546&lt;0.4,"Medium (20-39%)","High (40%+)")))</f>
        <v>No Discount</v>
      </c>
      <c r="R1546" s="0" t="str">
        <f aca="false">INDEX('Lookup Tables'!$B$2:$B$5,MATCH(F1546,'Lookup Tables'!$A$2:$A$5,0))</f>
        <v>Manager D</v>
      </c>
    </row>
    <row r="1547" customFormat="false" ht="15" hidden="false" customHeight="false" outlineLevel="0" collapsed="false">
      <c r="A1547" s="0" t="s">
        <v>1892</v>
      </c>
      <c r="B1547" s="13" t="n">
        <v>42369</v>
      </c>
      <c r="C1547" s="13" t="n">
        <v>42373</v>
      </c>
      <c r="D1547" s="14" t="s">
        <v>52</v>
      </c>
      <c r="E1547" s="14" t="s">
        <v>62</v>
      </c>
      <c r="F1547" s="14" t="s">
        <v>117</v>
      </c>
      <c r="G1547" s="14" t="s">
        <v>170</v>
      </c>
      <c r="H1547" s="14" t="s">
        <v>56</v>
      </c>
      <c r="I1547" s="14" t="s">
        <v>57</v>
      </c>
      <c r="J1547" s="14" t="s">
        <v>382</v>
      </c>
      <c r="K1547" s="15" t="n">
        <v>1573.488</v>
      </c>
      <c r="L1547" s="0" t="n">
        <v>7</v>
      </c>
      <c r="M1547" s="16" t="n">
        <v>0.2</v>
      </c>
      <c r="N1547" s="17" t="n">
        <v>196.686</v>
      </c>
      <c r="O1547" s="0" t="str">
        <f aca="false">TEXT(B1547,"YYYY-MM")</f>
        <v>2015-12</v>
      </c>
      <c r="P1547" s="18" t="n">
        <f aca="false">IFERROR(N1547/K1547,0)</f>
        <v>0.125</v>
      </c>
      <c r="Q1547" s="0" t="str">
        <f aca="false">IF(M1547=0,"No Discount",IF(M1547&lt;0.2,"Low (1-19%)",IF(M1547&lt;0.4,"Medium (20-39%)","High (40%+)")))</f>
        <v>Medium (20-39%)</v>
      </c>
      <c r="R1547" s="0" t="str">
        <f aca="false">INDEX('Lookup Tables'!$B$2:$B$5,MATCH(F1547,'Lookup Tables'!$A$2:$A$5,0))</f>
        <v>Manager B</v>
      </c>
    </row>
    <row r="1548" customFormat="false" ht="15" hidden="false" customHeight="false" outlineLevel="0" collapsed="false">
      <c r="A1548" s="0" t="s">
        <v>1893</v>
      </c>
      <c r="B1548" s="13" t="n">
        <v>42697</v>
      </c>
      <c r="C1548" s="13" t="n">
        <v>42701</v>
      </c>
      <c r="D1548" s="14" t="s">
        <v>69</v>
      </c>
      <c r="E1548" s="14" t="s">
        <v>62</v>
      </c>
      <c r="F1548" s="14" t="s">
        <v>98</v>
      </c>
      <c r="G1548" s="14" t="s">
        <v>99</v>
      </c>
      <c r="H1548" s="14" t="s">
        <v>65</v>
      </c>
      <c r="I1548" s="14" t="s">
        <v>91</v>
      </c>
      <c r="J1548" s="14" t="s">
        <v>1639</v>
      </c>
      <c r="K1548" s="15" t="n">
        <v>335.52</v>
      </c>
      <c r="L1548" s="0" t="n">
        <v>4</v>
      </c>
      <c r="M1548" s="16" t="n">
        <v>0.2</v>
      </c>
      <c r="N1548" s="17" t="n">
        <v>117.432</v>
      </c>
      <c r="O1548" s="0" t="str">
        <f aca="false">TEXT(B1548,"YYYY-MM")</f>
        <v>2016-11</v>
      </c>
      <c r="P1548" s="18" t="n">
        <f aca="false">IFERROR(N1548/K1548,0)</f>
        <v>0.35</v>
      </c>
      <c r="Q1548" s="0" t="str">
        <f aca="false">IF(M1548=0,"No Discount",IF(M1548&lt;0.2,"Low (1-19%)",IF(M1548&lt;0.4,"Medium (20-39%)","High (40%+)")))</f>
        <v>Medium (20-39%)</v>
      </c>
      <c r="R1548" s="0" t="str">
        <f aca="false">INDEX('Lookup Tables'!$B$2:$B$5,MATCH(F1548,'Lookup Tables'!$A$2:$A$5,0))</f>
        <v>Manager A</v>
      </c>
    </row>
    <row r="1549" customFormat="false" ht="15" hidden="false" customHeight="false" outlineLevel="0" collapsed="false">
      <c r="A1549" s="0" t="s">
        <v>1893</v>
      </c>
      <c r="B1549" s="13" t="n">
        <v>42697</v>
      </c>
      <c r="C1549" s="13" t="n">
        <v>42701</v>
      </c>
      <c r="D1549" s="14" t="s">
        <v>69</v>
      </c>
      <c r="E1549" s="14" t="s">
        <v>62</v>
      </c>
      <c r="F1549" s="14" t="s">
        <v>98</v>
      </c>
      <c r="G1549" s="14" t="s">
        <v>99</v>
      </c>
      <c r="H1549" s="14" t="s">
        <v>65</v>
      </c>
      <c r="I1549" s="14" t="s">
        <v>83</v>
      </c>
      <c r="J1549" s="14" t="s">
        <v>1764</v>
      </c>
      <c r="K1549" s="15" t="n">
        <v>23.912</v>
      </c>
      <c r="L1549" s="0" t="n">
        <v>2</v>
      </c>
      <c r="M1549" s="16" t="n">
        <v>0.8</v>
      </c>
      <c r="N1549" s="17" t="n">
        <v>-40.6504</v>
      </c>
      <c r="O1549" s="0" t="str">
        <f aca="false">TEXT(B1549,"YYYY-MM")</f>
        <v>2016-11</v>
      </c>
      <c r="P1549" s="18" t="n">
        <f aca="false">IFERROR(N1549/K1549,0)</f>
        <v>-1.7</v>
      </c>
      <c r="Q1549" s="0" t="str">
        <f aca="false">IF(M1549=0,"No Discount",IF(M1549&lt;0.2,"Low (1-19%)",IF(M1549&lt;0.4,"Medium (20-39%)","High (40%+)")))</f>
        <v>High (40%+)</v>
      </c>
      <c r="R1549" s="0" t="str">
        <f aca="false">INDEX('Lookup Tables'!$B$2:$B$5,MATCH(F1549,'Lookup Tables'!$A$2:$A$5,0))</f>
        <v>Manager A</v>
      </c>
    </row>
    <row r="1550" customFormat="false" ht="15" hidden="false" customHeight="false" outlineLevel="0" collapsed="false">
      <c r="A1550" s="0" t="s">
        <v>1893</v>
      </c>
      <c r="B1550" s="13" t="n">
        <v>42697</v>
      </c>
      <c r="C1550" s="13" t="n">
        <v>42701</v>
      </c>
      <c r="D1550" s="14" t="s">
        <v>69</v>
      </c>
      <c r="E1550" s="14" t="s">
        <v>62</v>
      </c>
      <c r="F1550" s="14" t="s">
        <v>98</v>
      </c>
      <c r="G1550" s="14" t="s">
        <v>99</v>
      </c>
      <c r="H1550" s="14" t="s">
        <v>65</v>
      </c>
      <c r="I1550" s="14" t="s">
        <v>73</v>
      </c>
      <c r="J1550" s="14" t="s">
        <v>1894</v>
      </c>
      <c r="K1550" s="15" t="n">
        <v>27.056</v>
      </c>
      <c r="L1550" s="0" t="n">
        <v>2</v>
      </c>
      <c r="M1550" s="16" t="n">
        <v>0.2</v>
      </c>
      <c r="N1550" s="17" t="n">
        <v>2.3674</v>
      </c>
      <c r="O1550" s="0" t="str">
        <f aca="false">TEXT(B1550,"YYYY-MM")</f>
        <v>2016-11</v>
      </c>
      <c r="P1550" s="18" t="n">
        <f aca="false">IFERROR(N1550/K1550,0)</f>
        <v>0.0875</v>
      </c>
      <c r="Q1550" s="0" t="str">
        <f aca="false">IF(M1550=0,"No Discount",IF(M1550&lt;0.2,"Low (1-19%)",IF(M1550&lt;0.4,"Medium (20-39%)","High (40%+)")))</f>
        <v>Medium (20-39%)</v>
      </c>
      <c r="R1550" s="0" t="str">
        <f aca="false">INDEX('Lookup Tables'!$B$2:$B$5,MATCH(F1550,'Lookup Tables'!$A$2:$A$5,0))</f>
        <v>Manager A</v>
      </c>
    </row>
    <row r="1551" customFormat="false" ht="15" hidden="false" customHeight="false" outlineLevel="0" collapsed="false">
      <c r="A1551" s="0" t="s">
        <v>1895</v>
      </c>
      <c r="B1551" s="13" t="n">
        <v>42191</v>
      </c>
      <c r="C1551" s="13" t="n">
        <v>42193</v>
      </c>
      <c r="D1551" s="14" t="s">
        <v>137</v>
      </c>
      <c r="E1551" s="14" t="s">
        <v>53</v>
      </c>
      <c r="F1551" s="14" t="s">
        <v>117</v>
      </c>
      <c r="G1551" s="14" t="s">
        <v>170</v>
      </c>
      <c r="H1551" s="14" t="s">
        <v>80</v>
      </c>
      <c r="I1551" s="14" t="s">
        <v>570</v>
      </c>
      <c r="J1551" s="14" t="s">
        <v>1585</v>
      </c>
      <c r="K1551" s="15" t="n">
        <v>559.992</v>
      </c>
      <c r="L1551" s="0" t="n">
        <v>1</v>
      </c>
      <c r="M1551" s="16" t="n">
        <v>0.2</v>
      </c>
      <c r="N1551" s="17" t="n">
        <v>174.9975</v>
      </c>
      <c r="O1551" s="0" t="str">
        <f aca="false">TEXT(B1551,"YYYY-MM")</f>
        <v>2015-07</v>
      </c>
      <c r="P1551" s="18" t="n">
        <f aca="false">IFERROR(N1551/K1551,0)</f>
        <v>0.3125</v>
      </c>
      <c r="Q1551" s="0" t="str">
        <f aca="false">IF(M1551=0,"No Discount",IF(M1551&lt;0.2,"Low (1-19%)",IF(M1551&lt;0.4,"Medium (20-39%)","High (40%+)")))</f>
        <v>Medium (20-39%)</v>
      </c>
      <c r="R1551" s="0" t="str">
        <f aca="false">INDEX('Lookup Tables'!$B$2:$B$5,MATCH(F1551,'Lookup Tables'!$A$2:$A$5,0))</f>
        <v>Manager B</v>
      </c>
    </row>
    <row r="1552" customFormat="false" ht="15" hidden="false" customHeight="false" outlineLevel="0" collapsed="false">
      <c r="A1552" s="0" t="s">
        <v>1896</v>
      </c>
      <c r="B1552" s="13" t="n">
        <v>43417</v>
      </c>
      <c r="C1552" s="13" t="n">
        <v>43422</v>
      </c>
      <c r="D1552" s="14" t="s">
        <v>52</v>
      </c>
      <c r="E1552" s="14" t="s">
        <v>97</v>
      </c>
      <c r="F1552" s="14" t="s">
        <v>98</v>
      </c>
      <c r="G1552" s="14" t="s">
        <v>99</v>
      </c>
      <c r="H1552" s="14" t="s">
        <v>65</v>
      </c>
      <c r="I1552" s="14" t="s">
        <v>85</v>
      </c>
      <c r="J1552" s="14" t="s">
        <v>1897</v>
      </c>
      <c r="K1552" s="15" t="n">
        <v>9.324</v>
      </c>
      <c r="L1552" s="0" t="n">
        <v>6</v>
      </c>
      <c r="M1552" s="16" t="n">
        <v>0.8</v>
      </c>
      <c r="N1552" s="17" t="n">
        <v>-24.7086</v>
      </c>
      <c r="O1552" s="0" t="str">
        <f aca="false">TEXT(B1552,"YYYY-MM")</f>
        <v>2018-11</v>
      </c>
      <c r="P1552" s="18" t="n">
        <f aca="false">IFERROR(N1552/K1552,0)</f>
        <v>-2.65</v>
      </c>
      <c r="Q1552" s="0" t="str">
        <f aca="false">IF(M1552=0,"No Discount",IF(M1552&lt;0.2,"Low (1-19%)",IF(M1552&lt;0.4,"Medium (20-39%)","High (40%+)")))</f>
        <v>High (40%+)</v>
      </c>
      <c r="R1552" s="0" t="str">
        <f aca="false">INDEX('Lookup Tables'!$B$2:$B$5,MATCH(F1552,'Lookup Tables'!$A$2:$A$5,0))</f>
        <v>Manager A</v>
      </c>
    </row>
    <row r="1553" customFormat="false" ht="15" hidden="false" customHeight="false" outlineLevel="0" collapsed="false">
      <c r="A1553" s="0" t="s">
        <v>1898</v>
      </c>
      <c r="B1553" s="13" t="n">
        <v>42903</v>
      </c>
      <c r="C1553" s="13" t="n">
        <v>42908</v>
      </c>
      <c r="D1553" s="14" t="s">
        <v>69</v>
      </c>
      <c r="E1553" s="14" t="s">
        <v>53</v>
      </c>
      <c r="F1553" s="14" t="s">
        <v>63</v>
      </c>
      <c r="G1553" s="14" t="s">
        <v>64</v>
      </c>
      <c r="H1553" s="14" t="s">
        <v>65</v>
      </c>
      <c r="I1553" s="14" t="s">
        <v>91</v>
      </c>
      <c r="J1553" s="14" t="s">
        <v>1736</v>
      </c>
      <c r="K1553" s="15" t="n">
        <v>111.96</v>
      </c>
      <c r="L1553" s="0" t="n">
        <v>2</v>
      </c>
      <c r="M1553" s="16" t="n">
        <v>0</v>
      </c>
      <c r="N1553" s="17" t="n">
        <v>54.8604</v>
      </c>
      <c r="O1553" s="0" t="str">
        <f aca="false">TEXT(B1553,"YYYY-MM")</f>
        <v>2017-06</v>
      </c>
      <c r="P1553" s="18" t="n">
        <f aca="false">IFERROR(N1553/K1553,0)</f>
        <v>0.49</v>
      </c>
      <c r="Q1553" s="0" t="str">
        <f aca="false">IF(M1553=0,"No Discount",IF(M1553&lt;0.2,"Low (1-19%)",IF(M1553&lt;0.4,"Medium (20-39%)","High (40%+)")))</f>
        <v>No Discount</v>
      </c>
      <c r="R1553" s="0" t="str">
        <f aca="false">INDEX('Lookup Tables'!$B$2:$B$5,MATCH(F1553,'Lookup Tables'!$A$2:$A$5,0))</f>
        <v>Manager D</v>
      </c>
    </row>
    <row r="1554" customFormat="false" ht="15" hidden="false" customHeight="false" outlineLevel="0" collapsed="false">
      <c r="A1554" s="0" t="s">
        <v>1899</v>
      </c>
      <c r="B1554" s="13" t="n">
        <v>42127</v>
      </c>
      <c r="C1554" s="13" t="n">
        <v>42129</v>
      </c>
      <c r="D1554" s="14" t="s">
        <v>137</v>
      </c>
      <c r="E1554" s="14" t="s">
        <v>97</v>
      </c>
      <c r="F1554" s="14" t="s">
        <v>98</v>
      </c>
      <c r="G1554" s="14" t="s">
        <v>103</v>
      </c>
      <c r="H1554" s="14" t="s">
        <v>65</v>
      </c>
      <c r="I1554" s="14" t="s">
        <v>66</v>
      </c>
      <c r="J1554" s="14" t="s">
        <v>1900</v>
      </c>
      <c r="K1554" s="15" t="n">
        <v>21.56</v>
      </c>
      <c r="L1554" s="0" t="n">
        <v>7</v>
      </c>
      <c r="M1554" s="16" t="n">
        <v>0</v>
      </c>
      <c r="N1554" s="17" t="n">
        <v>10.3488</v>
      </c>
      <c r="O1554" s="0" t="str">
        <f aca="false">TEXT(B1554,"YYYY-MM")</f>
        <v>2015-05</v>
      </c>
      <c r="P1554" s="18" t="n">
        <f aca="false">IFERROR(N1554/K1554,0)</f>
        <v>0.48</v>
      </c>
      <c r="Q1554" s="0" t="str">
        <f aca="false">IF(M1554=0,"No Discount",IF(M1554&lt;0.2,"Low (1-19%)",IF(M1554&lt;0.4,"Medium (20-39%)","High (40%+)")))</f>
        <v>No Discount</v>
      </c>
      <c r="R1554" s="0" t="str">
        <f aca="false">INDEX('Lookup Tables'!$B$2:$B$5,MATCH(F1554,'Lookup Tables'!$A$2:$A$5,0))</f>
        <v>Manager A</v>
      </c>
    </row>
    <row r="1555" customFormat="false" ht="15" hidden="false" customHeight="false" outlineLevel="0" collapsed="false">
      <c r="A1555" s="0" t="s">
        <v>1901</v>
      </c>
      <c r="B1555" s="13" t="n">
        <v>43389</v>
      </c>
      <c r="C1555" s="13" t="n">
        <v>43394</v>
      </c>
      <c r="D1555" s="14" t="s">
        <v>69</v>
      </c>
      <c r="E1555" s="14" t="s">
        <v>53</v>
      </c>
      <c r="F1555" s="14" t="s">
        <v>54</v>
      </c>
      <c r="G1555" s="14" t="s">
        <v>55</v>
      </c>
      <c r="H1555" s="14" t="s">
        <v>65</v>
      </c>
      <c r="I1555" s="14" t="s">
        <v>83</v>
      </c>
      <c r="J1555" s="14" t="s">
        <v>1218</v>
      </c>
      <c r="K1555" s="15" t="n">
        <v>124.75</v>
      </c>
      <c r="L1555" s="0" t="n">
        <v>5</v>
      </c>
      <c r="M1555" s="16" t="n">
        <v>0</v>
      </c>
      <c r="N1555" s="17" t="n">
        <v>57.385</v>
      </c>
      <c r="O1555" s="0" t="str">
        <f aca="false">TEXT(B1555,"YYYY-MM")</f>
        <v>2018-10</v>
      </c>
      <c r="P1555" s="18" t="n">
        <f aca="false">IFERROR(N1555/K1555,0)</f>
        <v>0.46</v>
      </c>
      <c r="Q1555" s="0" t="str">
        <f aca="false">IF(M1555=0,"No Discount",IF(M1555&lt;0.2,"Low (1-19%)",IF(M1555&lt;0.4,"Medium (20-39%)","High (40%+)")))</f>
        <v>No Discount</v>
      </c>
      <c r="R1555" s="0" t="str">
        <f aca="false">INDEX('Lookup Tables'!$B$2:$B$5,MATCH(F1555,'Lookup Tables'!$A$2:$A$5,0))</f>
        <v>Manager C</v>
      </c>
    </row>
    <row r="1556" customFormat="false" ht="15" hidden="false" customHeight="false" outlineLevel="0" collapsed="false">
      <c r="A1556" s="0" t="s">
        <v>1902</v>
      </c>
      <c r="B1556" s="13" t="n">
        <v>42406</v>
      </c>
      <c r="C1556" s="13" t="n">
        <v>42413</v>
      </c>
      <c r="D1556" s="14" t="s">
        <v>69</v>
      </c>
      <c r="E1556" s="14" t="s">
        <v>62</v>
      </c>
      <c r="F1556" s="14" t="s">
        <v>63</v>
      </c>
      <c r="G1556" s="14" t="s">
        <v>94</v>
      </c>
      <c r="H1556" s="14" t="s">
        <v>65</v>
      </c>
      <c r="I1556" s="14" t="s">
        <v>78</v>
      </c>
      <c r="J1556" s="14" t="s">
        <v>1903</v>
      </c>
      <c r="K1556" s="15" t="n">
        <v>5.28</v>
      </c>
      <c r="L1556" s="0" t="n">
        <v>3</v>
      </c>
      <c r="M1556" s="16" t="n">
        <v>0</v>
      </c>
      <c r="N1556" s="17" t="n">
        <v>1.5312</v>
      </c>
      <c r="O1556" s="0" t="str">
        <f aca="false">TEXT(B1556,"YYYY-MM")</f>
        <v>2016-02</v>
      </c>
      <c r="P1556" s="18" t="n">
        <f aca="false">IFERROR(N1556/K1556,0)</f>
        <v>0.29</v>
      </c>
      <c r="Q1556" s="0" t="str">
        <f aca="false">IF(M1556=0,"No Discount",IF(M1556&lt;0.2,"Low (1-19%)",IF(M1556&lt;0.4,"Medium (20-39%)","High (40%+)")))</f>
        <v>No Discount</v>
      </c>
      <c r="R1556" s="0" t="str">
        <f aca="false">INDEX('Lookup Tables'!$B$2:$B$5,MATCH(F1556,'Lookup Tables'!$A$2:$A$5,0))</f>
        <v>Manager D</v>
      </c>
    </row>
    <row r="1557" customFormat="false" ht="15" hidden="false" customHeight="false" outlineLevel="0" collapsed="false">
      <c r="A1557" s="0" t="s">
        <v>1904</v>
      </c>
      <c r="B1557" s="13" t="n">
        <v>43347</v>
      </c>
      <c r="C1557" s="13" t="n">
        <v>43351</v>
      </c>
      <c r="D1557" s="14" t="s">
        <v>69</v>
      </c>
      <c r="E1557" s="14" t="s">
        <v>53</v>
      </c>
      <c r="F1557" s="14" t="s">
        <v>117</v>
      </c>
      <c r="G1557" s="14" t="s">
        <v>170</v>
      </c>
      <c r="H1557" s="14" t="s">
        <v>80</v>
      </c>
      <c r="I1557" s="14" t="s">
        <v>123</v>
      </c>
      <c r="J1557" s="14" t="s">
        <v>154</v>
      </c>
      <c r="K1557" s="15" t="n">
        <v>91.96</v>
      </c>
      <c r="L1557" s="0" t="n">
        <v>4</v>
      </c>
      <c r="M1557" s="16" t="n">
        <v>0</v>
      </c>
      <c r="N1557" s="17" t="n">
        <v>39.5428</v>
      </c>
      <c r="O1557" s="0" t="str">
        <f aca="false">TEXT(B1557,"YYYY-MM")</f>
        <v>2018-09</v>
      </c>
      <c r="P1557" s="18" t="n">
        <f aca="false">IFERROR(N1557/K1557,0)</f>
        <v>0.43</v>
      </c>
      <c r="Q1557" s="0" t="str">
        <f aca="false">IF(M1557=0,"No Discount",IF(M1557&lt;0.2,"Low (1-19%)",IF(M1557&lt;0.4,"Medium (20-39%)","High (40%+)")))</f>
        <v>No Discount</v>
      </c>
      <c r="R1557" s="0" t="str">
        <f aca="false">INDEX('Lookup Tables'!$B$2:$B$5,MATCH(F1557,'Lookup Tables'!$A$2:$A$5,0))</f>
        <v>Manager B</v>
      </c>
    </row>
    <row r="1558" customFormat="false" ht="15" hidden="false" customHeight="false" outlineLevel="0" collapsed="false">
      <c r="A1558" s="0" t="s">
        <v>1905</v>
      </c>
      <c r="B1558" s="13" t="n">
        <v>42864</v>
      </c>
      <c r="C1558" s="13" t="n">
        <v>42870</v>
      </c>
      <c r="D1558" s="14" t="s">
        <v>69</v>
      </c>
      <c r="E1558" s="14" t="s">
        <v>53</v>
      </c>
      <c r="F1558" s="14" t="s">
        <v>117</v>
      </c>
      <c r="G1558" s="14" t="s">
        <v>118</v>
      </c>
      <c r="H1558" s="14" t="s">
        <v>65</v>
      </c>
      <c r="I1558" s="14" t="s">
        <v>129</v>
      </c>
      <c r="J1558" s="14" t="s">
        <v>340</v>
      </c>
      <c r="K1558" s="15" t="n">
        <v>9.344</v>
      </c>
      <c r="L1558" s="0" t="n">
        <v>1</v>
      </c>
      <c r="M1558" s="16" t="n">
        <v>0.2</v>
      </c>
      <c r="N1558" s="17" t="n">
        <v>3.504</v>
      </c>
      <c r="O1558" s="0" t="str">
        <f aca="false">TEXT(B1558,"YYYY-MM")</f>
        <v>2017-05</v>
      </c>
      <c r="P1558" s="18" t="n">
        <f aca="false">IFERROR(N1558/K1558,0)</f>
        <v>0.375</v>
      </c>
      <c r="Q1558" s="0" t="str">
        <f aca="false">IF(M1558=0,"No Discount",IF(M1558&lt;0.2,"Low (1-19%)",IF(M1558&lt;0.4,"Medium (20-39%)","High (40%+)")))</f>
        <v>Medium (20-39%)</v>
      </c>
      <c r="R1558" s="0" t="str">
        <f aca="false">INDEX('Lookup Tables'!$B$2:$B$5,MATCH(F1558,'Lookup Tables'!$A$2:$A$5,0))</f>
        <v>Manager B</v>
      </c>
    </row>
    <row r="1559" customFormat="false" ht="15" hidden="false" customHeight="false" outlineLevel="0" collapsed="false">
      <c r="A1559" s="0" t="s">
        <v>1905</v>
      </c>
      <c r="B1559" s="13" t="n">
        <v>42864</v>
      </c>
      <c r="C1559" s="13" t="n">
        <v>42870</v>
      </c>
      <c r="D1559" s="14" t="s">
        <v>69</v>
      </c>
      <c r="E1559" s="14" t="s">
        <v>53</v>
      </c>
      <c r="F1559" s="14" t="s">
        <v>117</v>
      </c>
      <c r="G1559" s="14" t="s">
        <v>118</v>
      </c>
      <c r="H1559" s="14" t="s">
        <v>65</v>
      </c>
      <c r="I1559" s="14" t="s">
        <v>78</v>
      </c>
      <c r="J1559" s="14" t="s">
        <v>1906</v>
      </c>
      <c r="K1559" s="15" t="n">
        <v>79.36</v>
      </c>
      <c r="L1559" s="0" t="n">
        <v>5</v>
      </c>
      <c r="M1559" s="16" t="n">
        <v>0.2</v>
      </c>
      <c r="N1559" s="17" t="n">
        <v>9.92</v>
      </c>
      <c r="O1559" s="0" t="str">
        <f aca="false">TEXT(B1559,"YYYY-MM")</f>
        <v>2017-05</v>
      </c>
      <c r="P1559" s="18" t="n">
        <f aca="false">IFERROR(N1559/K1559,0)</f>
        <v>0.125</v>
      </c>
      <c r="Q1559" s="0" t="str">
        <f aca="false">IF(M1559=0,"No Discount",IF(M1559&lt;0.2,"Low (1-19%)",IF(M1559&lt;0.4,"Medium (20-39%)","High (40%+)")))</f>
        <v>Medium (20-39%)</v>
      </c>
      <c r="R1559" s="0" t="str">
        <f aca="false">INDEX('Lookup Tables'!$B$2:$B$5,MATCH(F1559,'Lookup Tables'!$A$2:$A$5,0))</f>
        <v>Manager B</v>
      </c>
    </row>
    <row r="1560" customFormat="false" ht="15" hidden="false" customHeight="false" outlineLevel="0" collapsed="false">
      <c r="A1560" s="0" t="s">
        <v>1907</v>
      </c>
      <c r="B1560" s="13" t="n">
        <v>42445</v>
      </c>
      <c r="C1560" s="13" t="n">
        <v>42447</v>
      </c>
      <c r="D1560" s="14" t="s">
        <v>52</v>
      </c>
      <c r="E1560" s="14" t="s">
        <v>53</v>
      </c>
      <c r="F1560" s="14" t="s">
        <v>63</v>
      </c>
      <c r="G1560" s="14" t="s">
        <v>94</v>
      </c>
      <c r="H1560" s="14" t="s">
        <v>56</v>
      </c>
      <c r="I1560" s="14" t="s">
        <v>71</v>
      </c>
      <c r="J1560" s="14" t="s">
        <v>1495</v>
      </c>
      <c r="K1560" s="15" t="n">
        <v>171.96</v>
      </c>
      <c r="L1560" s="0" t="n">
        <v>2</v>
      </c>
      <c r="M1560" s="16" t="n">
        <v>0</v>
      </c>
      <c r="N1560" s="17" t="n">
        <v>44.7096</v>
      </c>
      <c r="O1560" s="0" t="str">
        <f aca="false">TEXT(B1560,"YYYY-MM")</f>
        <v>2016-03</v>
      </c>
      <c r="P1560" s="18" t="n">
        <f aca="false">IFERROR(N1560/K1560,0)</f>
        <v>0.26</v>
      </c>
      <c r="Q1560" s="0" t="str">
        <f aca="false">IF(M1560=0,"No Discount",IF(M1560&lt;0.2,"Low (1-19%)",IF(M1560&lt;0.4,"Medium (20-39%)","High (40%+)")))</f>
        <v>No Discount</v>
      </c>
      <c r="R1560" s="0" t="str">
        <f aca="false">INDEX('Lookup Tables'!$B$2:$B$5,MATCH(F1560,'Lookup Tables'!$A$2:$A$5,0))</f>
        <v>Manager D</v>
      </c>
    </row>
    <row r="1561" customFormat="false" ht="15" hidden="false" customHeight="false" outlineLevel="0" collapsed="false">
      <c r="A1561" s="0" t="s">
        <v>1908</v>
      </c>
      <c r="B1561" s="13" t="n">
        <v>42834</v>
      </c>
      <c r="C1561" s="13" t="n">
        <v>42838</v>
      </c>
      <c r="D1561" s="14" t="s">
        <v>69</v>
      </c>
      <c r="E1561" s="14" t="s">
        <v>62</v>
      </c>
      <c r="F1561" s="14" t="s">
        <v>63</v>
      </c>
      <c r="G1561" s="14" t="s">
        <v>94</v>
      </c>
      <c r="H1561" s="14" t="s">
        <v>65</v>
      </c>
      <c r="I1561" s="14" t="s">
        <v>83</v>
      </c>
      <c r="J1561" s="14" t="s">
        <v>1230</v>
      </c>
      <c r="K1561" s="15" t="n">
        <v>35.352</v>
      </c>
      <c r="L1561" s="0" t="n">
        <v>9</v>
      </c>
      <c r="M1561" s="16" t="n">
        <v>0.2</v>
      </c>
      <c r="N1561" s="17" t="n">
        <v>12.8151</v>
      </c>
      <c r="O1561" s="0" t="str">
        <f aca="false">TEXT(B1561,"YYYY-MM")</f>
        <v>2017-04</v>
      </c>
      <c r="P1561" s="18" t="n">
        <f aca="false">IFERROR(N1561/K1561,0)</f>
        <v>0.3625</v>
      </c>
      <c r="Q1561" s="0" t="str">
        <f aca="false">IF(M1561=0,"No Discount",IF(M1561&lt;0.2,"Low (1-19%)",IF(M1561&lt;0.4,"Medium (20-39%)","High (40%+)")))</f>
        <v>Medium (20-39%)</v>
      </c>
      <c r="R1561" s="0" t="str">
        <f aca="false">INDEX('Lookup Tables'!$B$2:$B$5,MATCH(F1561,'Lookup Tables'!$A$2:$A$5,0))</f>
        <v>Manager D</v>
      </c>
    </row>
    <row r="1562" customFormat="false" ht="15" hidden="false" customHeight="false" outlineLevel="0" collapsed="false">
      <c r="A1562" s="0" t="s">
        <v>1909</v>
      </c>
      <c r="B1562" s="13" t="n">
        <v>42098</v>
      </c>
      <c r="C1562" s="13" t="n">
        <v>42103</v>
      </c>
      <c r="D1562" s="14" t="s">
        <v>69</v>
      </c>
      <c r="E1562" s="14" t="s">
        <v>97</v>
      </c>
      <c r="F1562" s="14" t="s">
        <v>63</v>
      </c>
      <c r="G1562" s="14" t="s">
        <v>64</v>
      </c>
      <c r="H1562" s="14" t="s">
        <v>65</v>
      </c>
      <c r="I1562" s="14" t="s">
        <v>66</v>
      </c>
      <c r="J1562" s="14" t="s">
        <v>1910</v>
      </c>
      <c r="K1562" s="15" t="n">
        <v>18.9</v>
      </c>
      <c r="L1562" s="0" t="n">
        <v>6</v>
      </c>
      <c r="M1562" s="16" t="n">
        <v>0</v>
      </c>
      <c r="N1562" s="17" t="n">
        <v>9.072</v>
      </c>
      <c r="O1562" s="0" t="str">
        <f aca="false">TEXT(B1562,"YYYY-MM")</f>
        <v>2015-04</v>
      </c>
      <c r="P1562" s="18" t="n">
        <f aca="false">IFERROR(N1562/K1562,0)</f>
        <v>0.48</v>
      </c>
      <c r="Q1562" s="0" t="str">
        <f aca="false">IF(M1562=0,"No Discount",IF(M1562&lt;0.2,"Low (1-19%)",IF(M1562&lt;0.4,"Medium (20-39%)","High (40%+)")))</f>
        <v>No Discount</v>
      </c>
      <c r="R1562" s="0" t="str">
        <f aca="false">INDEX('Lookup Tables'!$B$2:$B$5,MATCH(F1562,'Lookup Tables'!$A$2:$A$5,0))</f>
        <v>Manager D</v>
      </c>
    </row>
    <row r="1563" customFormat="false" ht="15" hidden="false" customHeight="false" outlineLevel="0" collapsed="false">
      <c r="A1563" s="0" t="s">
        <v>1911</v>
      </c>
      <c r="B1563" s="13" t="n">
        <v>43348</v>
      </c>
      <c r="C1563" s="13" t="n">
        <v>43349</v>
      </c>
      <c r="D1563" s="14" t="s">
        <v>137</v>
      </c>
      <c r="E1563" s="14" t="s">
        <v>97</v>
      </c>
      <c r="F1563" s="14" t="s">
        <v>63</v>
      </c>
      <c r="G1563" s="14" t="s">
        <v>94</v>
      </c>
      <c r="H1563" s="14" t="s">
        <v>65</v>
      </c>
      <c r="I1563" s="14" t="s">
        <v>78</v>
      </c>
      <c r="J1563" s="14" t="s">
        <v>602</v>
      </c>
      <c r="K1563" s="15" t="n">
        <v>2.78</v>
      </c>
      <c r="L1563" s="0" t="n">
        <v>1</v>
      </c>
      <c r="M1563" s="16" t="n">
        <v>0</v>
      </c>
      <c r="N1563" s="17" t="n">
        <v>0.7228</v>
      </c>
      <c r="O1563" s="0" t="str">
        <f aca="false">TEXT(B1563,"YYYY-MM")</f>
        <v>2018-09</v>
      </c>
      <c r="P1563" s="18" t="n">
        <f aca="false">IFERROR(N1563/K1563,0)</f>
        <v>0.26</v>
      </c>
      <c r="Q1563" s="0" t="str">
        <f aca="false">IF(M1563=0,"No Discount",IF(M1563&lt;0.2,"Low (1-19%)",IF(M1563&lt;0.4,"Medium (20-39%)","High (40%+)")))</f>
        <v>No Discount</v>
      </c>
      <c r="R1563" s="0" t="str">
        <f aca="false">INDEX('Lookup Tables'!$B$2:$B$5,MATCH(F1563,'Lookup Tables'!$A$2:$A$5,0))</f>
        <v>Manager D</v>
      </c>
    </row>
    <row r="1564" customFormat="false" ht="15" hidden="false" customHeight="false" outlineLevel="0" collapsed="false">
      <c r="A1564" s="0" t="s">
        <v>1912</v>
      </c>
      <c r="B1564" s="13" t="n">
        <v>43281</v>
      </c>
      <c r="C1564" s="13" t="n">
        <v>43281</v>
      </c>
      <c r="D1564" s="14" t="s">
        <v>606</v>
      </c>
      <c r="E1564" s="14" t="s">
        <v>53</v>
      </c>
      <c r="F1564" s="14" t="s">
        <v>117</v>
      </c>
      <c r="G1564" s="14" t="s">
        <v>170</v>
      </c>
      <c r="H1564" s="14" t="s">
        <v>56</v>
      </c>
      <c r="I1564" s="14" t="s">
        <v>71</v>
      </c>
      <c r="J1564" s="14" t="s">
        <v>72</v>
      </c>
      <c r="K1564" s="15" t="n">
        <v>1044.63</v>
      </c>
      <c r="L1564" s="0" t="n">
        <v>5</v>
      </c>
      <c r="M1564" s="16" t="n">
        <v>0.4</v>
      </c>
      <c r="N1564" s="17" t="n">
        <v>-295.9785</v>
      </c>
      <c r="O1564" s="0" t="str">
        <f aca="false">TEXT(B1564,"YYYY-MM")</f>
        <v>2018-06</v>
      </c>
      <c r="P1564" s="18" t="n">
        <f aca="false">IFERROR(N1564/K1564,0)</f>
        <v>-0.283333333333333</v>
      </c>
      <c r="Q1564" s="0" t="str">
        <f aca="false">IF(M1564=0,"No Discount",IF(M1564&lt;0.2,"Low (1-19%)",IF(M1564&lt;0.4,"Medium (20-39%)","High (40%+)")))</f>
        <v>High (40%+)</v>
      </c>
      <c r="R1564" s="0" t="str">
        <f aca="false">INDEX('Lookup Tables'!$B$2:$B$5,MATCH(F1564,'Lookup Tables'!$A$2:$A$5,0))</f>
        <v>Manager B</v>
      </c>
    </row>
    <row r="1565" customFormat="false" ht="15" hidden="false" customHeight="false" outlineLevel="0" collapsed="false">
      <c r="A1565" s="0" t="s">
        <v>1913</v>
      </c>
      <c r="B1565" s="13" t="n">
        <v>42683</v>
      </c>
      <c r="C1565" s="13" t="n">
        <v>42683</v>
      </c>
      <c r="D1565" s="14" t="s">
        <v>606</v>
      </c>
      <c r="E1565" s="14" t="s">
        <v>53</v>
      </c>
      <c r="F1565" s="14" t="s">
        <v>117</v>
      </c>
      <c r="G1565" s="14" t="s">
        <v>118</v>
      </c>
      <c r="H1565" s="14" t="s">
        <v>65</v>
      </c>
      <c r="I1565" s="14" t="s">
        <v>91</v>
      </c>
      <c r="J1565" s="14" t="s">
        <v>423</v>
      </c>
      <c r="K1565" s="15" t="n">
        <v>11.352</v>
      </c>
      <c r="L1565" s="0" t="n">
        <v>3</v>
      </c>
      <c r="M1565" s="16" t="n">
        <v>0.2</v>
      </c>
      <c r="N1565" s="17" t="n">
        <v>4.1151</v>
      </c>
      <c r="O1565" s="0" t="str">
        <f aca="false">TEXT(B1565,"YYYY-MM")</f>
        <v>2016-11</v>
      </c>
      <c r="P1565" s="18" t="n">
        <f aca="false">IFERROR(N1565/K1565,0)</f>
        <v>0.3625</v>
      </c>
      <c r="Q1565" s="0" t="str">
        <f aca="false">IF(M1565=0,"No Discount",IF(M1565&lt;0.2,"Low (1-19%)",IF(M1565&lt;0.4,"Medium (20-39%)","High (40%+)")))</f>
        <v>Medium (20-39%)</v>
      </c>
      <c r="R1565" s="0" t="str">
        <f aca="false">INDEX('Lookup Tables'!$B$2:$B$5,MATCH(F1565,'Lookup Tables'!$A$2:$A$5,0))</f>
        <v>Manager B</v>
      </c>
    </row>
    <row r="1566" customFormat="false" ht="15" hidden="false" customHeight="false" outlineLevel="0" collapsed="false">
      <c r="A1566" s="0" t="s">
        <v>1914</v>
      </c>
      <c r="B1566" s="13" t="n">
        <v>42067</v>
      </c>
      <c r="C1566" s="13" t="n">
        <v>42067</v>
      </c>
      <c r="D1566" s="14" t="s">
        <v>606</v>
      </c>
      <c r="E1566" s="14" t="s">
        <v>53</v>
      </c>
      <c r="F1566" s="14" t="s">
        <v>54</v>
      </c>
      <c r="G1566" s="14" t="s">
        <v>222</v>
      </c>
      <c r="H1566" s="14" t="s">
        <v>65</v>
      </c>
      <c r="I1566" s="14" t="s">
        <v>73</v>
      </c>
      <c r="J1566" s="14" t="s">
        <v>1915</v>
      </c>
      <c r="K1566" s="15" t="n">
        <v>354.9</v>
      </c>
      <c r="L1566" s="0" t="n">
        <v>5</v>
      </c>
      <c r="M1566" s="16" t="n">
        <v>0</v>
      </c>
      <c r="N1566" s="17" t="n">
        <v>17.745</v>
      </c>
      <c r="O1566" s="0" t="str">
        <f aca="false">TEXT(B1566,"YYYY-MM")</f>
        <v>2015-03</v>
      </c>
      <c r="P1566" s="18" t="n">
        <f aca="false">IFERROR(N1566/K1566,0)</f>
        <v>0.05</v>
      </c>
      <c r="Q1566" s="0" t="str">
        <f aca="false">IF(M1566=0,"No Discount",IF(M1566&lt;0.2,"Low (1-19%)",IF(M1566&lt;0.4,"Medium (20-39%)","High (40%+)")))</f>
        <v>No Discount</v>
      </c>
      <c r="R1566" s="0" t="str">
        <f aca="false">INDEX('Lookup Tables'!$B$2:$B$5,MATCH(F1566,'Lookup Tables'!$A$2:$A$5,0))</f>
        <v>Manager C</v>
      </c>
    </row>
    <row r="1567" customFormat="false" ht="15" hidden="false" customHeight="false" outlineLevel="0" collapsed="false">
      <c r="A1567" s="0" t="s">
        <v>1916</v>
      </c>
      <c r="B1567" s="13" t="n">
        <v>42448</v>
      </c>
      <c r="C1567" s="13" t="n">
        <v>42454</v>
      </c>
      <c r="D1567" s="14" t="s">
        <v>69</v>
      </c>
      <c r="E1567" s="14" t="s">
        <v>97</v>
      </c>
      <c r="F1567" s="14" t="s">
        <v>63</v>
      </c>
      <c r="G1567" s="14" t="s">
        <v>94</v>
      </c>
      <c r="H1567" s="14" t="s">
        <v>80</v>
      </c>
      <c r="I1567" s="14" t="s">
        <v>81</v>
      </c>
      <c r="J1567" s="14" t="s">
        <v>1549</v>
      </c>
      <c r="K1567" s="15" t="n">
        <v>453.576</v>
      </c>
      <c r="L1567" s="0" t="n">
        <v>3</v>
      </c>
      <c r="M1567" s="16" t="n">
        <v>0.2</v>
      </c>
      <c r="N1567" s="17" t="n">
        <v>39.6879</v>
      </c>
      <c r="O1567" s="0" t="str">
        <f aca="false">TEXT(B1567,"YYYY-MM")</f>
        <v>2016-03</v>
      </c>
      <c r="P1567" s="18" t="n">
        <f aca="false">IFERROR(N1567/K1567,0)</f>
        <v>0.0875</v>
      </c>
      <c r="Q1567" s="0" t="str">
        <f aca="false">IF(M1567=0,"No Discount",IF(M1567&lt;0.2,"Low (1-19%)",IF(M1567&lt;0.4,"Medium (20-39%)","High (40%+)")))</f>
        <v>Medium (20-39%)</v>
      </c>
      <c r="R1567" s="0" t="str">
        <f aca="false">INDEX('Lookup Tables'!$B$2:$B$5,MATCH(F1567,'Lookup Tables'!$A$2:$A$5,0))</f>
        <v>Manager D</v>
      </c>
    </row>
    <row r="1568" customFormat="false" ht="15" hidden="false" customHeight="false" outlineLevel="0" collapsed="false">
      <c r="A1568" s="0" t="s">
        <v>1917</v>
      </c>
      <c r="B1568" s="13" t="n">
        <v>42703</v>
      </c>
      <c r="C1568" s="13" t="n">
        <v>42704</v>
      </c>
      <c r="D1568" s="14" t="s">
        <v>137</v>
      </c>
      <c r="E1568" s="14" t="s">
        <v>53</v>
      </c>
      <c r="F1568" s="14" t="s">
        <v>98</v>
      </c>
      <c r="G1568" s="14" t="s">
        <v>99</v>
      </c>
      <c r="H1568" s="14" t="s">
        <v>80</v>
      </c>
      <c r="I1568" s="14" t="s">
        <v>123</v>
      </c>
      <c r="J1568" s="14" t="s">
        <v>1918</v>
      </c>
      <c r="K1568" s="15" t="n">
        <v>21.48</v>
      </c>
      <c r="L1568" s="0" t="n">
        <v>3</v>
      </c>
      <c r="M1568" s="16" t="n">
        <v>0.2</v>
      </c>
      <c r="N1568" s="17" t="n">
        <v>-0.2685</v>
      </c>
      <c r="O1568" s="0" t="str">
        <f aca="false">TEXT(B1568,"YYYY-MM")</f>
        <v>2016-11</v>
      </c>
      <c r="P1568" s="18" t="n">
        <f aca="false">IFERROR(N1568/K1568,0)</f>
        <v>-0.0125</v>
      </c>
      <c r="Q1568" s="0" t="str">
        <f aca="false">IF(M1568=0,"No Discount",IF(M1568&lt;0.2,"Low (1-19%)",IF(M1568&lt;0.4,"Medium (20-39%)","High (40%+)")))</f>
        <v>Medium (20-39%)</v>
      </c>
      <c r="R1568" s="0" t="str">
        <f aca="false">INDEX('Lookup Tables'!$B$2:$B$5,MATCH(F1568,'Lookup Tables'!$A$2:$A$5,0))</f>
        <v>Manager A</v>
      </c>
    </row>
    <row r="1569" customFormat="false" ht="15" hidden="false" customHeight="false" outlineLevel="0" collapsed="false">
      <c r="A1569" s="0" t="s">
        <v>1917</v>
      </c>
      <c r="B1569" s="13" t="n">
        <v>42703</v>
      </c>
      <c r="C1569" s="13" t="n">
        <v>42704</v>
      </c>
      <c r="D1569" s="14" t="s">
        <v>137</v>
      </c>
      <c r="E1569" s="14" t="s">
        <v>53</v>
      </c>
      <c r="F1569" s="14" t="s">
        <v>98</v>
      </c>
      <c r="G1569" s="14" t="s">
        <v>99</v>
      </c>
      <c r="H1569" s="14" t="s">
        <v>65</v>
      </c>
      <c r="I1569" s="14" t="s">
        <v>83</v>
      </c>
      <c r="J1569" s="14" t="s">
        <v>1919</v>
      </c>
      <c r="K1569" s="15" t="n">
        <v>8.784</v>
      </c>
      <c r="L1569" s="0" t="n">
        <v>4</v>
      </c>
      <c r="M1569" s="16" t="n">
        <v>0.8</v>
      </c>
      <c r="N1569" s="17" t="n">
        <v>-13.6152</v>
      </c>
      <c r="O1569" s="0" t="str">
        <f aca="false">TEXT(B1569,"YYYY-MM")</f>
        <v>2016-11</v>
      </c>
      <c r="P1569" s="18" t="n">
        <f aca="false">IFERROR(N1569/K1569,0)</f>
        <v>-1.55</v>
      </c>
      <c r="Q1569" s="0" t="str">
        <f aca="false">IF(M1569=0,"No Discount",IF(M1569&lt;0.2,"Low (1-19%)",IF(M1569&lt;0.4,"Medium (20-39%)","High (40%+)")))</f>
        <v>High (40%+)</v>
      </c>
      <c r="R1569" s="0" t="str">
        <f aca="false">INDEX('Lookup Tables'!$B$2:$B$5,MATCH(F1569,'Lookup Tables'!$A$2:$A$5,0))</f>
        <v>Manager A</v>
      </c>
    </row>
    <row r="1570" customFormat="false" ht="15" hidden="false" customHeight="false" outlineLevel="0" collapsed="false">
      <c r="A1570" s="0" t="s">
        <v>1920</v>
      </c>
      <c r="B1570" s="13" t="n">
        <v>43262</v>
      </c>
      <c r="C1570" s="13" t="n">
        <v>43262</v>
      </c>
      <c r="D1570" s="14" t="s">
        <v>606</v>
      </c>
      <c r="E1570" s="14" t="s">
        <v>53</v>
      </c>
      <c r="F1570" s="14" t="s">
        <v>63</v>
      </c>
      <c r="G1570" s="14" t="s">
        <v>64</v>
      </c>
      <c r="H1570" s="14" t="s">
        <v>65</v>
      </c>
      <c r="I1570" s="14" t="s">
        <v>91</v>
      </c>
      <c r="J1570" s="14" t="s">
        <v>798</v>
      </c>
      <c r="K1570" s="15" t="n">
        <v>122.97</v>
      </c>
      <c r="L1570" s="0" t="n">
        <v>3</v>
      </c>
      <c r="M1570" s="16" t="n">
        <v>0</v>
      </c>
      <c r="N1570" s="17" t="n">
        <v>60.2553</v>
      </c>
      <c r="O1570" s="0" t="str">
        <f aca="false">TEXT(B1570,"YYYY-MM")</f>
        <v>2018-06</v>
      </c>
      <c r="P1570" s="18" t="n">
        <f aca="false">IFERROR(N1570/K1570,0)</f>
        <v>0.49</v>
      </c>
      <c r="Q1570" s="0" t="str">
        <f aca="false">IF(M1570=0,"No Discount",IF(M1570&lt;0.2,"Low (1-19%)",IF(M1570&lt;0.4,"Medium (20-39%)","High (40%+)")))</f>
        <v>No Discount</v>
      </c>
      <c r="R1570" s="0" t="str">
        <f aca="false">INDEX('Lookup Tables'!$B$2:$B$5,MATCH(F1570,'Lookup Tables'!$A$2:$A$5,0))</f>
        <v>Manager D</v>
      </c>
    </row>
    <row r="1571" customFormat="false" ht="15" hidden="false" customHeight="false" outlineLevel="0" collapsed="false">
      <c r="A1571" s="0" t="s">
        <v>1921</v>
      </c>
      <c r="B1571" s="13" t="n">
        <v>43430</v>
      </c>
      <c r="C1571" s="13" t="n">
        <v>43434</v>
      </c>
      <c r="D1571" s="14" t="s">
        <v>69</v>
      </c>
      <c r="E1571" s="14" t="s">
        <v>62</v>
      </c>
      <c r="F1571" s="14" t="s">
        <v>54</v>
      </c>
      <c r="G1571" s="14" t="s">
        <v>597</v>
      </c>
      <c r="H1571" s="14" t="s">
        <v>65</v>
      </c>
      <c r="I1571" s="14" t="s">
        <v>78</v>
      </c>
      <c r="J1571" s="14" t="s">
        <v>1922</v>
      </c>
      <c r="K1571" s="15" t="n">
        <v>12.84</v>
      </c>
      <c r="L1571" s="0" t="n">
        <v>3</v>
      </c>
      <c r="M1571" s="16" t="n">
        <v>0</v>
      </c>
      <c r="N1571" s="17" t="n">
        <v>3.7236</v>
      </c>
      <c r="O1571" s="0" t="str">
        <f aca="false">TEXT(B1571,"YYYY-MM")</f>
        <v>2018-11</v>
      </c>
      <c r="P1571" s="18" t="n">
        <f aca="false">IFERROR(N1571/K1571,0)</f>
        <v>0.29</v>
      </c>
      <c r="Q1571" s="0" t="str">
        <f aca="false">IF(M1571=0,"No Discount",IF(M1571&lt;0.2,"Low (1-19%)",IF(M1571&lt;0.4,"Medium (20-39%)","High (40%+)")))</f>
        <v>No Discount</v>
      </c>
      <c r="R1571" s="0" t="str">
        <f aca="false">INDEX('Lookup Tables'!$B$2:$B$5,MATCH(F1571,'Lookup Tables'!$A$2:$A$5,0))</f>
        <v>Manager C</v>
      </c>
    </row>
    <row r="1572" customFormat="false" ht="15" hidden="false" customHeight="false" outlineLevel="0" collapsed="false">
      <c r="A1572" s="0" t="s">
        <v>1923</v>
      </c>
      <c r="B1572" s="13" t="n">
        <v>42331</v>
      </c>
      <c r="C1572" s="13" t="n">
        <v>42333</v>
      </c>
      <c r="D1572" s="14" t="s">
        <v>137</v>
      </c>
      <c r="E1572" s="14" t="s">
        <v>53</v>
      </c>
      <c r="F1572" s="14" t="s">
        <v>63</v>
      </c>
      <c r="G1572" s="14" t="s">
        <v>64</v>
      </c>
      <c r="H1572" s="14" t="s">
        <v>56</v>
      </c>
      <c r="I1572" s="14" t="s">
        <v>59</v>
      </c>
      <c r="J1572" s="14" t="s">
        <v>223</v>
      </c>
      <c r="K1572" s="15" t="n">
        <v>603.92</v>
      </c>
      <c r="L1572" s="0" t="n">
        <v>5</v>
      </c>
      <c r="M1572" s="16" t="n">
        <v>0.2</v>
      </c>
      <c r="N1572" s="17" t="n">
        <v>-67.941</v>
      </c>
      <c r="O1572" s="0" t="str">
        <f aca="false">TEXT(B1572,"YYYY-MM")</f>
        <v>2015-11</v>
      </c>
      <c r="P1572" s="18" t="n">
        <f aca="false">IFERROR(N1572/K1572,0)</f>
        <v>-0.1125</v>
      </c>
      <c r="Q1572" s="0" t="str">
        <f aca="false">IF(M1572=0,"No Discount",IF(M1572&lt;0.2,"Low (1-19%)",IF(M1572&lt;0.4,"Medium (20-39%)","High (40%+)")))</f>
        <v>Medium (20-39%)</v>
      </c>
      <c r="R1572" s="0" t="str">
        <f aca="false">INDEX('Lookup Tables'!$B$2:$B$5,MATCH(F1572,'Lookup Tables'!$A$2:$A$5,0))</f>
        <v>Manager D</v>
      </c>
    </row>
    <row r="1573" customFormat="false" ht="15" hidden="false" customHeight="false" outlineLevel="0" collapsed="false">
      <c r="A1573" s="0" t="s">
        <v>1923</v>
      </c>
      <c r="B1573" s="13" t="n">
        <v>42331</v>
      </c>
      <c r="C1573" s="13" t="n">
        <v>42333</v>
      </c>
      <c r="D1573" s="14" t="s">
        <v>137</v>
      </c>
      <c r="E1573" s="14" t="s">
        <v>53</v>
      </c>
      <c r="F1573" s="14" t="s">
        <v>63</v>
      </c>
      <c r="G1573" s="14" t="s">
        <v>64</v>
      </c>
      <c r="H1573" s="14" t="s">
        <v>65</v>
      </c>
      <c r="I1573" s="14" t="s">
        <v>129</v>
      </c>
      <c r="J1573" s="14" t="s">
        <v>1924</v>
      </c>
      <c r="K1573" s="15" t="n">
        <v>21.84</v>
      </c>
      <c r="L1573" s="0" t="n">
        <v>3</v>
      </c>
      <c r="M1573" s="16" t="n">
        <v>0</v>
      </c>
      <c r="N1573" s="17" t="n">
        <v>10.4832</v>
      </c>
      <c r="O1573" s="0" t="str">
        <f aca="false">TEXT(B1573,"YYYY-MM")</f>
        <v>2015-11</v>
      </c>
      <c r="P1573" s="18" t="n">
        <f aca="false">IFERROR(N1573/K1573,0)</f>
        <v>0.48</v>
      </c>
      <c r="Q1573" s="0" t="str">
        <f aca="false">IF(M1573=0,"No Discount",IF(M1573&lt;0.2,"Low (1-19%)",IF(M1573&lt;0.4,"Medium (20-39%)","High (40%+)")))</f>
        <v>No Discount</v>
      </c>
      <c r="R1573" s="0" t="str">
        <f aca="false">INDEX('Lookup Tables'!$B$2:$B$5,MATCH(F1573,'Lookup Tables'!$A$2:$A$5,0))</f>
        <v>Manager D</v>
      </c>
    </row>
    <row r="1574" customFormat="false" ht="15" hidden="false" customHeight="false" outlineLevel="0" collapsed="false">
      <c r="A1574" s="0" t="s">
        <v>1923</v>
      </c>
      <c r="B1574" s="13" t="n">
        <v>42331</v>
      </c>
      <c r="C1574" s="13" t="n">
        <v>42333</v>
      </c>
      <c r="D1574" s="14" t="s">
        <v>137</v>
      </c>
      <c r="E1574" s="14" t="s">
        <v>53</v>
      </c>
      <c r="F1574" s="14" t="s">
        <v>63</v>
      </c>
      <c r="G1574" s="14" t="s">
        <v>64</v>
      </c>
      <c r="H1574" s="14" t="s">
        <v>80</v>
      </c>
      <c r="I1574" s="14" t="s">
        <v>123</v>
      </c>
      <c r="J1574" s="14" t="s">
        <v>1925</v>
      </c>
      <c r="K1574" s="15" t="n">
        <v>29.99</v>
      </c>
      <c r="L1574" s="0" t="n">
        <v>1</v>
      </c>
      <c r="M1574" s="16" t="n">
        <v>0</v>
      </c>
      <c r="N1574" s="17" t="n">
        <v>6.2979</v>
      </c>
      <c r="O1574" s="0" t="str">
        <f aca="false">TEXT(B1574,"YYYY-MM")</f>
        <v>2015-11</v>
      </c>
      <c r="P1574" s="18" t="n">
        <f aca="false">IFERROR(N1574/K1574,0)</f>
        <v>0.21</v>
      </c>
      <c r="Q1574" s="0" t="str">
        <f aca="false">IF(M1574=0,"No Discount",IF(M1574&lt;0.2,"Low (1-19%)",IF(M1574&lt;0.4,"Medium (20-39%)","High (40%+)")))</f>
        <v>No Discount</v>
      </c>
      <c r="R1574" s="0" t="str">
        <f aca="false">INDEX('Lookup Tables'!$B$2:$B$5,MATCH(F1574,'Lookup Tables'!$A$2:$A$5,0))</f>
        <v>Manager D</v>
      </c>
    </row>
    <row r="1575" customFormat="false" ht="15" hidden="false" customHeight="false" outlineLevel="0" collapsed="false">
      <c r="A1575" s="0" t="s">
        <v>1923</v>
      </c>
      <c r="B1575" s="13" t="n">
        <v>42331</v>
      </c>
      <c r="C1575" s="13" t="n">
        <v>42333</v>
      </c>
      <c r="D1575" s="14" t="s">
        <v>137</v>
      </c>
      <c r="E1575" s="14" t="s">
        <v>53</v>
      </c>
      <c r="F1575" s="14" t="s">
        <v>63</v>
      </c>
      <c r="G1575" s="14" t="s">
        <v>64</v>
      </c>
      <c r="H1575" s="14" t="s">
        <v>56</v>
      </c>
      <c r="I1575" s="14" t="s">
        <v>59</v>
      </c>
      <c r="J1575" s="14" t="s">
        <v>833</v>
      </c>
      <c r="K1575" s="15" t="n">
        <v>381.44</v>
      </c>
      <c r="L1575" s="0" t="n">
        <v>2</v>
      </c>
      <c r="M1575" s="16" t="n">
        <v>0.2</v>
      </c>
      <c r="N1575" s="17" t="n">
        <v>23.84</v>
      </c>
      <c r="O1575" s="0" t="str">
        <f aca="false">TEXT(B1575,"YYYY-MM")</f>
        <v>2015-11</v>
      </c>
      <c r="P1575" s="18" t="n">
        <f aca="false">IFERROR(N1575/K1575,0)</f>
        <v>0.0625</v>
      </c>
      <c r="Q1575" s="0" t="str">
        <f aca="false">IF(M1575=0,"No Discount",IF(M1575&lt;0.2,"Low (1-19%)",IF(M1575&lt;0.4,"Medium (20-39%)","High (40%+)")))</f>
        <v>Medium (20-39%)</v>
      </c>
      <c r="R1575" s="0" t="str">
        <f aca="false">INDEX('Lookup Tables'!$B$2:$B$5,MATCH(F1575,'Lookup Tables'!$A$2:$A$5,0))</f>
        <v>Manager D</v>
      </c>
    </row>
    <row r="1576" customFormat="false" ht="15" hidden="false" customHeight="false" outlineLevel="0" collapsed="false">
      <c r="A1576" s="0" t="s">
        <v>1926</v>
      </c>
      <c r="B1576" s="13" t="n">
        <v>42353</v>
      </c>
      <c r="C1576" s="13" t="n">
        <v>42356</v>
      </c>
      <c r="D1576" s="14" t="s">
        <v>137</v>
      </c>
      <c r="E1576" s="14" t="s">
        <v>53</v>
      </c>
      <c r="F1576" s="14" t="s">
        <v>98</v>
      </c>
      <c r="G1576" s="14" t="s">
        <v>99</v>
      </c>
      <c r="H1576" s="14" t="s">
        <v>80</v>
      </c>
      <c r="I1576" s="14" t="s">
        <v>81</v>
      </c>
      <c r="J1576" s="14" t="s">
        <v>1927</v>
      </c>
      <c r="K1576" s="15" t="n">
        <v>40.68</v>
      </c>
      <c r="L1576" s="0" t="n">
        <v>3</v>
      </c>
      <c r="M1576" s="16" t="n">
        <v>0.2</v>
      </c>
      <c r="N1576" s="17" t="n">
        <v>-9.153</v>
      </c>
      <c r="O1576" s="0" t="str">
        <f aca="false">TEXT(B1576,"YYYY-MM")</f>
        <v>2015-12</v>
      </c>
      <c r="P1576" s="18" t="n">
        <f aca="false">IFERROR(N1576/K1576,0)</f>
        <v>-0.225</v>
      </c>
      <c r="Q1576" s="0" t="str">
        <f aca="false">IF(M1576=0,"No Discount",IF(M1576&lt;0.2,"Low (1-19%)",IF(M1576&lt;0.4,"Medium (20-39%)","High (40%+)")))</f>
        <v>Medium (20-39%)</v>
      </c>
      <c r="R1576" s="0" t="str">
        <f aca="false">INDEX('Lookup Tables'!$B$2:$B$5,MATCH(F1576,'Lookup Tables'!$A$2:$A$5,0))</f>
        <v>Manager A</v>
      </c>
    </row>
    <row r="1577" customFormat="false" ht="15" hidden="false" customHeight="false" outlineLevel="0" collapsed="false">
      <c r="A1577" s="0" t="s">
        <v>1926</v>
      </c>
      <c r="B1577" s="13" t="n">
        <v>42353</v>
      </c>
      <c r="C1577" s="13" t="n">
        <v>42356</v>
      </c>
      <c r="D1577" s="14" t="s">
        <v>137</v>
      </c>
      <c r="E1577" s="14" t="s">
        <v>53</v>
      </c>
      <c r="F1577" s="14" t="s">
        <v>98</v>
      </c>
      <c r="G1577" s="14" t="s">
        <v>99</v>
      </c>
      <c r="H1577" s="14" t="s">
        <v>56</v>
      </c>
      <c r="I1577" s="14" t="s">
        <v>59</v>
      </c>
      <c r="J1577" s="14" t="s">
        <v>1122</v>
      </c>
      <c r="K1577" s="15" t="n">
        <v>763.28</v>
      </c>
      <c r="L1577" s="0" t="n">
        <v>5</v>
      </c>
      <c r="M1577" s="16" t="n">
        <v>0.3</v>
      </c>
      <c r="N1577" s="17" t="n">
        <v>-21.808</v>
      </c>
      <c r="O1577" s="0" t="str">
        <f aca="false">TEXT(B1577,"YYYY-MM")</f>
        <v>2015-12</v>
      </c>
      <c r="P1577" s="18" t="n">
        <f aca="false">IFERROR(N1577/K1577,0)</f>
        <v>-0.0285714285714286</v>
      </c>
      <c r="Q1577" s="0" t="str">
        <f aca="false">IF(M1577=0,"No Discount",IF(M1577&lt;0.2,"Low (1-19%)",IF(M1577&lt;0.4,"Medium (20-39%)","High (40%+)")))</f>
        <v>Medium (20-39%)</v>
      </c>
      <c r="R1577" s="0" t="str">
        <f aca="false">INDEX('Lookup Tables'!$B$2:$B$5,MATCH(F1577,'Lookup Tables'!$A$2:$A$5,0))</f>
        <v>Manager A</v>
      </c>
    </row>
    <row r="1578" customFormat="false" ht="15" hidden="false" customHeight="false" outlineLevel="0" collapsed="false">
      <c r="A1578" s="0" t="s">
        <v>1928</v>
      </c>
      <c r="B1578" s="13" t="n">
        <v>42847</v>
      </c>
      <c r="C1578" s="13" t="n">
        <v>42852</v>
      </c>
      <c r="D1578" s="14" t="s">
        <v>69</v>
      </c>
      <c r="E1578" s="14" t="s">
        <v>97</v>
      </c>
      <c r="F1578" s="14" t="s">
        <v>98</v>
      </c>
      <c r="G1578" s="14" t="s">
        <v>146</v>
      </c>
      <c r="H1578" s="14" t="s">
        <v>65</v>
      </c>
      <c r="I1578" s="14" t="s">
        <v>73</v>
      </c>
      <c r="J1578" s="14" t="s">
        <v>609</v>
      </c>
      <c r="K1578" s="15" t="n">
        <v>23.952</v>
      </c>
      <c r="L1578" s="0" t="n">
        <v>2</v>
      </c>
      <c r="M1578" s="16" t="n">
        <v>0.2</v>
      </c>
      <c r="N1578" s="17" t="n">
        <v>2.3952</v>
      </c>
      <c r="O1578" s="0" t="str">
        <f aca="false">TEXT(B1578,"YYYY-MM")</f>
        <v>2017-04</v>
      </c>
      <c r="P1578" s="18" t="n">
        <f aca="false">IFERROR(N1578/K1578,0)</f>
        <v>0.1</v>
      </c>
      <c r="Q1578" s="0" t="str">
        <f aca="false">IF(M1578=0,"No Discount",IF(M1578&lt;0.2,"Low (1-19%)",IF(M1578&lt;0.4,"Medium (20-39%)","High (40%+)")))</f>
        <v>Medium (20-39%)</v>
      </c>
      <c r="R1578" s="0" t="str">
        <f aca="false">INDEX('Lookup Tables'!$B$2:$B$5,MATCH(F1578,'Lookup Tables'!$A$2:$A$5,0))</f>
        <v>Manager A</v>
      </c>
    </row>
    <row r="1579" customFormat="false" ht="15" hidden="false" customHeight="false" outlineLevel="0" collapsed="false">
      <c r="A1579" s="0" t="s">
        <v>1929</v>
      </c>
      <c r="B1579" s="13" t="n">
        <v>42878</v>
      </c>
      <c r="C1579" s="13" t="n">
        <v>42882</v>
      </c>
      <c r="D1579" s="14" t="s">
        <v>69</v>
      </c>
      <c r="E1579" s="14" t="s">
        <v>97</v>
      </c>
      <c r="F1579" s="14" t="s">
        <v>54</v>
      </c>
      <c r="G1579" s="14" t="s">
        <v>211</v>
      </c>
      <c r="H1579" s="14" t="s">
        <v>65</v>
      </c>
      <c r="I1579" s="14" t="s">
        <v>91</v>
      </c>
      <c r="J1579" s="14" t="s">
        <v>1930</v>
      </c>
      <c r="K1579" s="15" t="n">
        <v>4.98</v>
      </c>
      <c r="L1579" s="0" t="n">
        <v>1</v>
      </c>
      <c r="M1579" s="16" t="n">
        <v>0</v>
      </c>
      <c r="N1579" s="17" t="n">
        <v>2.4402</v>
      </c>
      <c r="O1579" s="0" t="str">
        <f aca="false">TEXT(B1579,"YYYY-MM")</f>
        <v>2017-05</v>
      </c>
      <c r="P1579" s="18" t="n">
        <f aca="false">IFERROR(N1579/K1579,0)</f>
        <v>0.49</v>
      </c>
      <c r="Q1579" s="0" t="str">
        <f aca="false">IF(M1579=0,"No Discount",IF(M1579&lt;0.2,"Low (1-19%)",IF(M1579&lt;0.4,"Medium (20-39%)","High (40%+)")))</f>
        <v>No Discount</v>
      </c>
      <c r="R1579" s="0" t="str">
        <f aca="false">INDEX('Lookup Tables'!$B$2:$B$5,MATCH(F1579,'Lookup Tables'!$A$2:$A$5,0))</f>
        <v>Manager C</v>
      </c>
    </row>
    <row r="1580" customFormat="false" ht="15" hidden="false" customHeight="false" outlineLevel="0" collapsed="false">
      <c r="A1580" s="0" t="s">
        <v>1931</v>
      </c>
      <c r="B1580" s="13" t="n">
        <v>42793</v>
      </c>
      <c r="C1580" s="13" t="n">
        <v>42795</v>
      </c>
      <c r="D1580" s="14" t="s">
        <v>137</v>
      </c>
      <c r="E1580" s="14" t="s">
        <v>53</v>
      </c>
      <c r="F1580" s="14" t="s">
        <v>117</v>
      </c>
      <c r="G1580" s="14" t="s">
        <v>170</v>
      </c>
      <c r="H1580" s="14" t="s">
        <v>65</v>
      </c>
      <c r="I1580" s="14" t="s">
        <v>85</v>
      </c>
      <c r="J1580" s="14" t="s">
        <v>1932</v>
      </c>
      <c r="K1580" s="15" t="n">
        <v>170.88</v>
      </c>
      <c r="L1580" s="0" t="n">
        <v>3</v>
      </c>
      <c r="M1580" s="16" t="n">
        <v>0</v>
      </c>
      <c r="N1580" s="17" t="n">
        <v>49.5552</v>
      </c>
      <c r="O1580" s="0" t="str">
        <f aca="false">TEXT(B1580,"YYYY-MM")</f>
        <v>2017-02</v>
      </c>
      <c r="P1580" s="18" t="n">
        <f aca="false">IFERROR(N1580/K1580,0)</f>
        <v>0.29</v>
      </c>
      <c r="Q1580" s="0" t="str">
        <f aca="false">IF(M1580=0,"No Discount",IF(M1580&lt;0.2,"Low (1-19%)",IF(M1580&lt;0.4,"Medium (20-39%)","High (40%+)")))</f>
        <v>No Discount</v>
      </c>
      <c r="R1580" s="0" t="str">
        <f aca="false">INDEX('Lookup Tables'!$B$2:$B$5,MATCH(F1580,'Lookup Tables'!$A$2:$A$5,0))</f>
        <v>Manager B</v>
      </c>
    </row>
    <row r="1581" customFormat="false" ht="15" hidden="false" customHeight="false" outlineLevel="0" collapsed="false">
      <c r="A1581" s="0" t="s">
        <v>1933</v>
      </c>
      <c r="B1581" s="13" t="n">
        <v>42591</v>
      </c>
      <c r="C1581" s="13" t="n">
        <v>42594</v>
      </c>
      <c r="D1581" s="14" t="s">
        <v>137</v>
      </c>
      <c r="E1581" s="14" t="s">
        <v>53</v>
      </c>
      <c r="F1581" s="14" t="s">
        <v>117</v>
      </c>
      <c r="G1581" s="14" t="s">
        <v>170</v>
      </c>
      <c r="H1581" s="14" t="s">
        <v>80</v>
      </c>
      <c r="I1581" s="14" t="s">
        <v>81</v>
      </c>
      <c r="J1581" s="14" t="s">
        <v>641</v>
      </c>
      <c r="K1581" s="15" t="n">
        <v>307.98</v>
      </c>
      <c r="L1581" s="0" t="n">
        <v>2</v>
      </c>
      <c r="M1581" s="16" t="n">
        <v>0</v>
      </c>
      <c r="N1581" s="17" t="n">
        <v>89.3142</v>
      </c>
      <c r="O1581" s="0" t="str">
        <f aca="false">TEXT(B1581,"YYYY-MM")</f>
        <v>2016-08</v>
      </c>
      <c r="P1581" s="18" t="n">
        <f aca="false">IFERROR(N1581/K1581,0)</f>
        <v>0.29</v>
      </c>
      <c r="Q1581" s="0" t="str">
        <f aca="false">IF(M1581=0,"No Discount",IF(M1581&lt;0.2,"Low (1-19%)",IF(M1581&lt;0.4,"Medium (20-39%)","High (40%+)")))</f>
        <v>No Discount</v>
      </c>
      <c r="R1581" s="0" t="str">
        <f aca="false">INDEX('Lookup Tables'!$B$2:$B$5,MATCH(F1581,'Lookup Tables'!$A$2:$A$5,0))</f>
        <v>Manager B</v>
      </c>
    </row>
    <row r="1582" customFormat="false" ht="15" hidden="false" customHeight="false" outlineLevel="0" collapsed="false">
      <c r="A1582" s="0" t="s">
        <v>1933</v>
      </c>
      <c r="B1582" s="13" t="n">
        <v>42591</v>
      </c>
      <c r="C1582" s="13" t="n">
        <v>42594</v>
      </c>
      <c r="D1582" s="14" t="s">
        <v>137</v>
      </c>
      <c r="E1582" s="14" t="s">
        <v>53</v>
      </c>
      <c r="F1582" s="14" t="s">
        <v>117</v>
      </c>
      <c r="G1582" s="14" t="s">
        <v>170</v>
      </c>
      <c r="H1582" s="14" t="s">
        <v>56</v>
      </c>
      <c r="I1582" s="14" t="s">
        <v>71</v>
      </c>
      <c r="J1582" s="14" t="s">
        <v>448</v>
      </c>
      <c r="K1582" s="15" t="n">
        <v>382.806</v>
      </c>
      <c r="L1582" s="0" t="n">
        <v>9</v>
      </c>
      <c r="M1582" s="16" t="n">
        <v>0.4</v>
      </c>
      <c r="N1582" s="17" t="n">
        <v>-153.1224</v>
      </c>
      <c r="O1582" s="0" t="str">
        <f aca="false">TEXT(B1582,"YYYY-MM")</f>
        <v>2016-08</v>
      </c>
      <c r="P1582" s="18" t="n">
        <f aca="false">IFERROR(N1582/K1582,0)</f>
        <v>-0.4</v>
      </c>
      <c r="Q1582" s="0" t="str">
        <f aca="false">IF(M1582=0,"No Discount",IF(M1582&lt;0.2,"Low (1-19%)",IF(M1582&lt;0.4,"Medium (20-39%)","High (40%+)")))</f>
        <v>High (40%+)</v>
      </c>
      <c r="R1582" s="0" t="str">
        <f aca="false">INDEX('Lookup Tables'!$B$2:$B$5,MATCH(F1582,'Lookup Tables'!$A$2:$A$5,0))</f>
        <v>Manager B</v>
      </c>
    </row>
    <row r="1583" customFormat="false" ht="15" hidden="false" customHeight="false" outlineLevel="0" collapsed="false">
      <c r="A1583" s="0" t="s">
        <v>1933</v>
      </c>
      <c r="B1583" s="13" t="n">
        <v>42591</v>
      </c>
      <c r="C1583" s="13" t="n">
        <v>42594</v>
      </c>
      <c r="D1583" s="14" t="s">
        <v>137</v>
      </c>
      <c r="E1583" s="14" t="s">
        <v>53</v>
      </c>
      <c r="F1583" s="14" t="s">
        <v>117</v>
      </c>
      <c r="G1583" s="14" t="s">
        <v>170</v>
      </c>
      <c r="H1583" s="14" t="s">
        <v>65</v>
      </c>
      <c r="I1583" s="14" t="s">
        <v>73</v>
      </c>
      <c r="J1583" s="14" t="s">
        <v>408</v>
      </c>
      <c r="K1583" s="15" t="n">
        <v>41.96</v>
      </c>
      <c r="L1583" s="0" t="n">
        <v>2</v>
      </c>
      <c r="M1583" s="16" t="n">
        <v>0</v>
      </c>
      <c r="N1583" s="17" t="n">
        <v>2.9372</v>
      </c>
      <c r="O1583" s="0" t="str">
        <f aca="false">TEXT(B1583,"YYYY-MM")</f>
        <v>2016-08</v>
      </c>
      <c r="P1583" s="18" t="n">
        <f aca="false">IFERROR(N1583/K1583,0)</f>
        <v>0.07</v>
      </c>
      <c r="Q1583" s="0" t="str">
        <f aca="false">IF(M1583=0,"No Discount",IF(M1583&lt;0.2,"Low (1-19%)",IF(M1583&lt;0.4,"Medium (20-39%)","High (40%+)")))</f>
        <v>No Discount</v>
      </c>
      <c r="R1583" s="0" t="str">
        <f aca="false">INDEX('Lookup Tables'!$B$2:$B$5,MATCH(F1583,'Lookup Tables'!$A$2:$A$5,0))</f>
        <v>Manager B</v>
      </c>
    </row>
    <row r="1584" customFormat="false" ht="15" hidden="false" customHeight="false" outlineLevel="0" collapsed="false">
      <c r="A1584" s="0" t="s">
        <v>1933</v>
      </c>
      <c r="B1584" s="13" t="n">
        <v>42591</v>
      </c>
      <c r="C1584" s="13" t="n">
        <v>42594</v>
      </c>
      <c r="D1584" s="14" t="s">
        <v>137</v>
      </c>
      <c r="E1584" s="14" t="s">
        <v>53</v>
      </c>
      <c r="F1584" s="14" t="s">
        <v>117</v>
      </c>
      <c r="G1584" s="14" t="s">
        <v>170</v>
      </c>
      <c r="H1584" s="14" t="s">
        <v>65</v>
      </c>
      <c r="I1584" s="14" t="s">
        <v>83</v>
      </c>
      <c r="J1584" s="14" t="s">
        <v>1220</v>
      </c>
      <c r="K1584" s="15" t="n">
        <v>1217.568</v>
      </c>
      <c r="L1584" s="0" t="n">
        <v>2</v>
      </c>
      <c r="M1584" s="16" t="n">
        <v>0.2</v>
      </c>
      <c r="N1584" s="17" t="n">
        <v>456.588</v>
      </c>
      <c r="O1584" s="0" t="str">
        <f aca="false">TEXT(B1584,"YYYY-MM")</f>
        <v>2016-08</v>
      </c>
      <c r="P1584" s="18" t="n">
        <f aca="false">IFERROR(N1584/K1584,0)</f>
        <v>0.375</v>
      </c>
      <c r="Q1584" s="0" t="str">
        <f aca="false">IF(M1584=0,"No Discount",IF(M1584&lt;0.2,"Low (1-19%)",IF(M1584&lt;0.4,"Medium (20-39%)","High (40%+)")))</f>
        <v>Medium (20-39%)</v>
      </c>
      <c r="R1584" s="0" t="str">
        <f aca="false">INDEX('Lookup Tables'!$B$2:$B$5,MATCH(F1584,'Lookup Tables'!$A$2:$A$5,0))</f>
        <v>Manager B</v>
      </c>
    </row>
    <row r="1585" customFormat="false" ht="15" hidden="false" customHeight="false" outlineLevel="0" collapsed="false">
      <c r="A1585" s="0" t="s">
        <v>1933</v>
      </c>
      <c r="B1585" s="13" t="n">
        <v>42591</v>
      </c>
      <c r="C1585" s="13" t="n">
        <v>42594</v>
      </c>
      <c r="D1585" s="14" t="s">
        <v>137</v>
      </c>
      <c r="E1585" s="14" t="s">
        <v>53</v>
      </c>
      <c r="F1585" s="14" t="s">
        <v>117</v>
      </c>
      <c r="G1585" s="14" t="s">
        <v>170</v>
      </c>
      <c r="H1585" s="14" t="s">
        <v>56</v>
      </c>
      <c r="I1585" s="14" t="s">
        <v>76</v>
      </c>
      <c r="J1585" s="14" t="s">
        <v>279</v>
      </c>
      <c r="K1585" s="15" t="n">
        <v>47.04</v>
      </c>
      <c r="L1585" s="0" t="n">
        <v>3</v>
      </c>
      <c r="M1585" s="16" t="n">
        <v>0</v>
      </c>
      <c r="N1585" s="17" t="n">
        <v>18.3456</v>
      </c>
      <c r="O1585" s="0" t="str">
        <f aca="false">TEXT(B1585,"YYYY-MM")</f>
        <v>2016-08</v>
      </c>
      <c r="P1585" s="18" t="n">
        <f aca="false">IFERROR(N1585/K1585,0)</f>
        <v>0.39</v>
      </c>
      <c r="Q1585" s="0" t="str">
        <f aca="false">IF(M1585=0,"No Discount",IF(M1585&lt;0.2,"Low (1-19%)",IF(M1585&lt;0.4,"Medium (20-39%)","High (40%+)")))</f>
        <v>No Discount</v>
      </c>
      <c r="R1585" s="0" t="str">
        <f aca="false">INDEX('Lookup Tables'!$B$2:$B$5,MATCH(F1585,'Lookup Tables'!$A$2:$A$5,0))</f>
        <v>Manager B</v>
      </c>
    </row>
    <row r="1586" customFormat="false" ht="15" hidden="false" customHeight="false" outlineLevel="0" collapsed="false">
      <c r="A1586" s="0" t="s">
        <v>1933</v>
      </c>
      <c r="B1586" s="13" t="n">
        <v>42591</v>
      </c>
      <c r="C1586" s="13" t="n">
        <v>42594</v>
      </c>
      <c r="D1586" s="14" t="s">
        <v>137</v>
      </c>
      <c r="E1586" s="14" t="s">
        <v>53</v>
      </c>
      <c r="F1586" s="14" t="s">
        <v>117</v>
      </c>
      <c r="G1586" s="14" t="s">
        <v>170</v>
      </c>
      <c r="H1586" s="14" t="s">
        <v>56</v>
      </c>
      <c r="I1586" s="14" t="s">
        <v>76</v>
      </c>
      <c r="J1586" s="14" t="s">
        <v>167</v>
      </c>
      <c r="K1586" s="15" t="n">
        <v>6.16</v>
      </c>
      <c r="L1586" s="0" t="n">
        <v>2</v>
      </c>
      <c r="M1586" s="16" t="n">
        <v>0</v>
      </c>
      <c r="N1586" s="17" t="n">
        <v>2.9568</v>
      </c>
      <c r="O1586" s="0" t="str">
        <f aca="false">TEXT(B1586,"YYYY-MM")</f>
        <v>2016-08</v>
      </c>
      <c r="P1586" s="18" t="n">
        <f aca="false">IFERROR(N1586/K1586,0)</f>
        <v>0.48</v>
      </c>
      <c r="Q1586" s="0" t="str">
        <f aca="false">IF(M1586=0,"No Discount",IF(M1586&lt;0.2,"Low (1-19%)",IF(M1586&lt;0.4,"Medium (20-39%)","High (40%+)")))</f>
        <v>No Discount</v>
      </c>
      <c r="R1586" s="0" t="str">
        <f aca="false">INDEX('Lookup Tables'!$B$2:$B$5,MATCH(F1586,'Lookup Tables'!$A$2:$A$5,0))</f>
        <v>Manager B</v>
      </c>
    </row>
    <row r="1587" customFormat="false" ht="15" hidden="false" customHeight="false" outlineLevel="0" collapsed="false">
      <c r="A1587" s="0" t="s">
        <v>1933</v>
      </c>
      <c r="B1587" s="13" t="n">
        <v>42591</v>
      </c>
      <c r="C1587" s="13" t="n">
        <v>42594</v>
      </c>
      <c r="D1587" s="14" t="s">
        <v>137</v>
      </c>
      <c r="E1587" s="14" t="s">
        <v>53</v>
      </c>
      <c r="F1587" s="14" t="s">
        <v>117</v>
      </c>
      <c r="G1587" s="14" t="s">
        <v>170</v>
      </c>
      <c r="H1587" s="14" t="s">
        <v>80</v>
      </c>
      <c r="I1587" s="14" t="s">
        <v>81</v>
      </c>
      <c r="J1587" s="14" t="s">
        <v>837</v>
      </c>
      <c r="K1587" s="15" t="n">
        <v>979.95</v>
      </c>
      <c r="L1587" s="0" t="n">
        <v>5</v>
      </c>
      <c r="M1587" s="16" t="n">
        <v>0</v>
      </c>
      <c r="N1587" s="17" t="n">
        <v>274.386</v>
      </c>
      <c r="O1587" s="0" t="str">
        <f aca="false">TEXT(B1587,"YYYY-MM")</f>
        <v>2016-08</v>
      </c>
      <c r="P1587" s="18" t="n">
        <f aca="false">IFERROR(N1587/K1587,0)</f>
        <v>0.28</v>
      </c>
      <c r="Q1587" s="0" t="str">
        <f aca="false">IF(M1587=0,"No Discount",IF(M1587&lt;0.2,"Low (1-19%)",IF(M1587&lt;0.4,"Medium (20-39%)","High (40%+)")))</f>
        <v>No Discount</v>
      </c>
      <c r="R1587" s="0" t="str">
        <f aca="false">INDEX('Lookup Tables'!$B$2:$B$5,MATCH(F1587,'Lookup Tables'!$A$2:$A$5,0))</f>
        <v>Manager B</v>
      </c>
    </row>
    <row r="1588" customFormat="false" ht="15" hidden="false" customHeight="false" outlineLevel="0" collapsed="false">
      <c r="A1588" s="0" t="s">
        <v>1933</v>
      </c>
      <c r="B1588" s="13" t="n">
        <v>42591</v>
      </c>
      <c r="C1588" s="13" t="n">
        <v>42594</v>
      </c>
      <c r="D1588" s="14" t="s">
        <v>137</v>
      </c>
      <c r="E1588" s="14" t="s">
        <v>53</v>
      </c>
      <c r="F1588" s="14" t="s">
        <v>117</v>
      </c>
      <c r="G1588" s="14" t="s">
        <v>170</v>
      </c>
      <c r="H1588" s="14" t="s">
        <v>65</v>
      </c>
      <c r="I1588" s="14" t="s">
        <v>91</v>
      </c>
      <c r="J1588" s="14" t="s">
        <v>1934</v>
      </c>
      <c r="K1588" s="15" t="n">
        <v>143.7</v>
      </c>
      <c r="L1588" s="0" t="n">
        <v>3</v>
      </c>
      <c r="M1588" s="16" t="n">
        <v>0</v>
      </c>
      <c r="N1588" s="17" t="n">
        <v>68.976</v>
      </c>
      <c r="O1588" s="0" t="str">
        <f aca="false">TEXT(B1588,"YYYY-MM")</f>
        <v>2016-08</v>
      </c>
      <c r="P1588" s="18" t="n">
        <f aca="false">IFERROR(N1588/K1588,0)</f>
        <v>0.48</v>
      </c>
      <c r="Q1588" s="0" t="str">
        <f aca="false">IF(M1588=0,"No Discount",IF(M1588&lt;0.2,"Low (1-19%)",IF(M1588&lt;0.4,"Medium (20-39%)","High (40%+)")))</f>
        <v>No Discount</v>
      </c>
      <c r="R1588" s="0" t="str">
        <f aca="false">INDEX('Lookup Tables'!$B$2:$B$5,MATCH(F1588,'Lookup Tables'!$A$2:$A$5,0))</f>
        <v>Manager B</v>
      </c>
    </row>
    <row r="1589" customFormat="false" ht="15" hidden="false" customHeight="false" outlineLevel="0" collapsed="false">
      <c r="A1589" s="0" t="s">
        <v>1933</v>
      </c>
      <c r="B1589" s="13" t="n">
        <v>42591</v>
      </c>
      <c r="C1589" s="13" t="n">
        <v>42594</v>
      </c>
      <c r="D1589" s="14" t="s">
        <v>137</v>
      </c>
      <c r="E1589" s="14" t="s">
        <v>53</v>
      </c>
      <c r="F1589" s="14" t="s">
        <v>117</v>
      </c>
      <c r="G1589" s="14" t="s">
        <v>170</v>
      </c>
      <c r="H1589" s="14" t="s">
        <v>65</v>
      </c>
      <c r="I1589" s="14" t="s">
        <v>171</v>
      </c>
      <c r="J1589" s="14" t="s">
        <v>1935</v>
      </c>
      <c r="K1589" s="15" t="n">
        <v>10.65</v>
      </c>
      <c r="L1589" s="0" t="n">
        <v>3</v>
      </c>
      <c r="M1589" s="16" t="n">
        <v>0</v>
      </c>
      <c r="N1589" s="17" t="n">
        <v>5.0055</v>
      </c>
      <c r="O1589" s="0" t="str">
        <f aca="false">TEXT(B1589,"YYYY-MM")</f>
        <v>2016-08</v>
      </c>
      <c r="P1589" s="18" t="n">
        <f aca="false">IFERROR(N1589/K1589,0)</f>
        <v>0.47</v>
      </c>
      <c r="Q1589" s="0" t="str">
        <f aca="false">IF(M1589=0,"No Discount",IF(M1589&lt;0.2,"Low (1-19%)",IF(M1589&lt;0.4,"Medium (20-39%)","High (40%+)")))</f>
        <v>No Discount</v>
      </c>
      <c r="R1589" s="0" t="str">
        <f aca="false">INDEX('Lookup Tables'!$B$2:$B$5,MATCH(F1589,'Lookup Tables'!$A$2:$A$5,0))</f>
        <v>Manager B</v>
      </c>
    </row>
    <row r="1590" customFormat="false" ht="15" hidden="false" customHeight="false" outlineLevel="0" collapsed="false">
      <c r="A1590" s="0" t="s">
        <v>1933</v>
      </c>
      <c r="B1590" s="13" t="n">
        <v>42591</v>
      </c>
      <c r="C1590" s="13" t="n">
        <v>42594</v>
      </c>
      <c r="D1590" s="14" t="s">
        <v>137</v>
      </c>
      <c r="E1590" s="14" t="s">
        <v>53</v>
      </c>
      <c r="F1590" s="14" t="s">
        <v>117</v>
      </c>
      <c r="G1590" s="14" t="s">
        <v>170</v>
      </c>
      <c r="H1590" s="14" t="s">
        <v>80</v>
      </c>
      <c r="I1590" s="14" t="s">
        <v>123</v>
      </c>
      <c r="J1590" s="14" t="s">
        <v>706</v>
      </c>
      <c r="K1590" s="15" t="n">
        <v>247.8</v>
      </c>
      <c r="L1590" s="0" t="n">
        <v>4</v>
      </c>
      <c r="M1590" s="16" t="n">
        <v>0</v>
      </c>
      <c r="N1590" s="17" t="n">
        <v>34.692</v>
      </c>
      <c r="O1590" s="0" t="str">
        <f aca="false">TEXT(B1590,"YYYY-MM")</f>
        <v>2016-08</v>
      </c>
      <c r="P1590" s="18" t="n">
        <f aca="false">IFERROR(N1590/K1590,0)</f>
        <v>0.14</v>
      </c>
      <c r="Q1590" s="0" t="str">
        <f aca="false">IF(M1590=0,"No Discount",IF(M1590&lt;0.2,"Low (1-19%)",IF(M1590&lt;0.4,"Medium (20-39%)","High (40%+)")))</f>
        <v>No Discount</v>
      </c>
      <c r="R1590" s="0" t="str">
        <f aca="false">INDEX('Lookup Tables'!$B$2:$B$5,MATCH(F1590,'Lookup Tables'!$A$2:$A$5,0))</f>
        <v>Manager B</v>
      </c>
    </row>
    <row r="1591" customFormat="false" ht="15" hidden="false" customHeight="false" outlineLevel="0" collapsed="false">
      <c r="A1591" s="0" t="s">
        <v>1936</v>
      </c>
      <c r="B1591" s="13" t="n">
        <v>42867</v>
      </c>
      <c r="C1591" s="13" t="n">
        <v>42871</v>
      </c>
      <c r="D1591" s="14" t="s">
        <v>69</v>
      </c>
      <c r="E1591" s="14" t="s">
        <v>62</v>
      </c>
      <c r="F1591" s="14" t="s">
        <v>54</v>
      </c>
      <c r="G1591" s="14" t="s">
        <v>193</v>
      </c>
      <c r="H1591" s="14" t="s">
        <v>65</v>
      </c>
      <c r="I1591" s="14" t="s">
        <v>78</v>
      </c>
      <c r="J1591" s="14" t="s">
        <v>801</v>
      </c>
      <c r="K1591" s="15" t="n">
        <v>10.96</v>
      </c>
      <c r="L1591" s="0" t="n">
        <v>4</v>
      </c>
      <c r="M1591" s="16" t="n">
        <v>0</v>
      </c>
      <c r="N1591" s="17" t="n">
        <v>2.9592</v>
      </c>
      <c r="O1591" s="0" t="str">
        <f aca="false">TEXT(B1591,"YYYY-MM")</f>
        <v>2017-05</v>
      </c>
      <c r="P1591" s="18" t="n">
        <f aca="false">IFERROR(N1591/K1591,0)</f>
        <v>0.27</v>
      </c>
      <c r="Q1591" s="0" t="str">
        <f aca="false">IF(M1591=0,"No Discount",IF(M1591&lt;0.2,"Low (1-19%)",IF(M1591&lt;0.4,"Medium (20-39%)","High (40%+)")))</f>
        <v>No Discount</v>
      </c>
      <c r="R1591" s="0" t="str">
        <f aca="false">INDEX('Lookup Tables'!$B$2:$B$5,MATCH(F1591,'Lookup Tables'!$A$2:$A$5,0))</f>
        <v>Manager C</v>
      </c>
    </row>
    <row r="1592" customFormat="false" ht="15" hidden="false" customHeight="false" outlineLevel="0" collapsed="false">
      <c r="A1592" s="0" t="s">
        <v>1937</v>
      </c>
      <c r="B1592" s="13" t="n">
        <v>42840</v>
      </c>
      <c r="C1592" s="13" t="n">
        <v>42844</v>
      </c>
      <c r="D1592" s="14" t="s">
        <v>69</v>
      </c>
      <c r="E1592" s="14" t="s">
        <v>62</v>
      </c>
      <c r="F1592" s="14" t="s">
        <v>98</v>
      </c>
      <c r="G1592" s="14" t="s">
        <v>99</v>
      </c>
      <c r="H1592" s="14" t="s">
        <v>65</v>
      </c>
      <c r="I1592" s="14" t="s">
        <v>78</v>
      </c>
      <c r="J1592" s="14" t="s">
        <v>1938</v>
      </c>
      <c r="K1592" s="15" t="n">
        <v>33.488</v>
      </c>
      <c r="L1592" s="0" t="n">
        <v>7</v>
      </c>
      <c r="M1592" s="16" t="n">
        <v>0.2</v>
      </c>
      <c r="N1592" s="17" t="n">
        <v>5.8604</v>
      </c>
      <c r="O1592" s="0" t="str">
        <f aca="false">TEXT(B1592,"YYYY-MM")</f>
        <v>2017-04</v>
      </c>
      <c r="P1592" s="18" t="n">
        <f aca="false">IFERROR(N1592/K1592,0)</f>
        <v>0.175</v>
      </c>
      <c r="Q1592" s="0" t="str">
        <f aca="false">IF(M1592=0,"No Discount",IF(M1592&lt;0.2,"Low (1-19%)",IF(M1592&lt;0.4,"Medium (20-39%)","High (40%+)")))</f>
        <v>Medium (20-39%)</v>
      </c>
      <c r="R1592" s="0" t="str">
        <f aca="false">INDEX('Lookup Tables'!$B$2:$B$5,MATCH(F1592,'Lookup Tables'!$A$2:$A$5,0))</f>
        <v>Manager A</v>
      </c>
    </row>
    <row r="1593" customFormat="false" ht="15" hidden="false" customHeight="false" outlineLevel="0" collapsed="false">
      <c r="A1593" s="0" t="s">
        <v>1937</v>
      </c>
      <c r="B1593" s="13" t="n">
        <v>42840</v>
      </c>
      <c r="C1593" s="13" t="n">
        <v>42844</v>
      </c>
      <c r="D1593" s="14" t="s">
        <v>69</v>
      </c>
      <c r="E1593" s="14" t="s">
        <v>62</v>
      </c>
      <c r="F1593" s="14" t="s">
        <v>98</v>
      </c>
      <c r="G1593" s="14" t="s">
        <v>99</v>
      </c>
      <c r="H1593" s="14" t="s">
        <v>65</v>
      </c>
      <c r="I1593" s="14" t="s">
        <v>171</v>
      </c>
      <c r="J1593" s="14" t="s">
        <v>301</v>
      </c>
      <c r="K1593" s="15" t="n">
        <v>8.04</v>
      </c>
      <c r="L1593" s="0" t="n">
        <v>5</v>
      </c>
      <c r="M1593" s="16" t="n">
        <v>0.2</v>
      </c>
      <c r="N1593" s="17" t="n">
        <v>2.9145</v>
      </c>
      <c r="O1593" s="0" t="str">
        <f aca="false">TEXT(B1593,"YYYY-MM")</f>
        <v>2017-04</v>
      </c>
      <c r="P1593" s="18" t="n">
        <f aca="false">IFERROR(N1593/K1593,0)</f>
        <v>0.3625</v>
      </c>
      <c r="Q1593" s="0" t="str">
        <f aca="false">IF(M1593=0,"No Discount",IF(M1593&lt;0.2,"Low (1-19%)",IF(M1593&lt;0.4,"Medium (20-39%)","High (40%+)")))</f>
        <v>Medium (20-39%)</v>
      </c>
      <c r="R1593" s="0" t="str">
        <f aca="false">INDEX('Lookup Tables'!$B$2:$B$5,MATCH(F1593,'Lookup Tables'!$A$2:$A$5,0))</f>
        <v>Manager A</v>
      </c>
    </row>
    <row r="1594" customFormat="false" ht="15" hidden="false" customHeight="false" outlineLevel="0" collapsed="false">
      <c r="A1594" s="0" t="s">
        <v>1939</v>
      </c>
      <c r="B1594" s="13" t="n">
        <v>42544</v>
      </c>
      <c r="C1594" s="13" t="n">
        <v>42546</v>
      </c>
      <c r="D1594" s="14" t="s">
        <v>52</v>
      </c>
      <c r="E1594" s="14" t="s">
        <v>53</v>
      </c>
      <c r="F1594" s="14" t="s">
        <v>63</v>
      </c>
      <c r="G1594" s="14" t="s">
        <v>94</v>
      </c>
      <c r="H1594" s="14" t="s">
        <v>80</v>
      </c>
      <c r="I1594" s="14" t="s">
        <v>81</v>
      </c>
      <c r="J1594" s="14" t="s">
        <v>1940</v>
      </c>
      <c r="K1594" s="15" t="n">
        <v>201.568</v>
      </c>
      <c r="L1594" s="0" t="n">
        <v>4</v>
      </c>
      <c r="M1594" s="16" t="n">
        <v>0.2</v>
      </c>
      <c r="N1594" s="17" t="n">
        <v>22.6764</v>
      </c>
      <c r="O1594" s="0" t="str">
        <f aca="false">TEXT(B1594,"YYYY-MM")</f>
        <v>2016-06</v>
      </c>
      <c r="P1594" s="18" t="n">
        <f aca="false">IFERROR(N1594/K1594,0)</f>
        <v>0.1125</v>
      </c>
      <c r="Q1594" s="0" t="str">
        <f aca="false">IF(M1594=0,"No Discount",IF(M1594&lt;0.2,"Low (1-19%)",IF(M1594&lt;0.4,"Medium (20-39%)","High (40%+)")))</f>
        <v>Medium (20-39%)</v>
      </c>
      <c r="R1594" s="0" t="str">
        <f aca="false">INDEX('Lookup Tables'!$B$2:$B$5,MATCH(F1594,'Lookup Tables'!$A$2:$A$5,0))</f>
        <v>Manager D</v>
      </c>
    </row>
    <row r="1595" customFormat="false" ht="15" hidden="false" customHeight="false" outlineLevel="0" collapsed="false">
      <c r="A1595" s="0" t="s">
        <v>1941</v>
      </c>
      <c r="B1595" s="13" t="n">
        <v>42296</v>
      </c>
      <c r="C1595" s="13" t="n">
        <v>42296</v>
      </c>
      <c r="D1595" s="14" t="s">
        <v>606</v>
      </c>
      <c r="E1595" s="14" t="s">
        <v>53</v>
      </c>
      <c r="F1595" s="14" t="s">
        <v>63</v>
      </c>
      <c r="G1595" s="14" t="s">
        <v>64</v>
      </c>
      <c r="H1595" s="14" t="s">
        <v>65</v>
      </c>
      <c r="I1595" s="14" t="s">
        <v>91</v>
      </c>
      <c r="J1595" s="14" t="s">
        <v>1942</v>
      </c>
      <c r="K1595" s="15" t="n">
        <v>13.44</v>
      </c>
      <c r="L1595" s="0" t="n">
        <v>3</v>
      </c>
      <c r="M1595" s="16" t="n">
        <v>0</v>
      </c>
      <c r="N1595" s="17" t="n">
        <v>6.5856</v>
      </c>
      <c r="O1595" s="0" t="str">
        <f aca="false">TEXT(B1595,"YYYY-MM")</f>
        <v>2015-10</v>
      </c>
      <c r="P1595" s="18" t="n">
        <f aca="false">IFERROR(N1595/K1595,0)</f>
        <v>0.49</v>
      </c>
      <c r="Q1595" s="0" t="str">
        <f aca="false">IF(M1595=0,"No Discount",IF(M1595&lt;0.2,"Low (1-19%)",IF(M1595&lt;0.4,"Medium (20-39%)","High (40%+)")))</f>
        <v>No Discount</v>
      </c>
      <c r="R1595" s="0" t="str">
        <f aca="false">INDEX('Lookup Tables'!$B$2:$B$5,MATCH(F1595,'Lookup Tables'!$A$2:$A$5,0))</f>
        <v>Manager D</v>
      </c>
    </row>
    <row r="1596" customFormat="false" ht="15" hidden="false" customHeight="false" outlineLevel="0" collapsed="false">
      <c r="A1596" s="0" t="s">
        <v>1943</v>
      </c>
      <c r="B1596" s="13" t="n">
        <v>42453</v>
      </c>
      <c r="C1596" s="13" t="n">
        <v>42456</v>
      </c>
      <c r="D1596" s="14" t="s">
        <v>137</v>
      </c>
      <c r="E1596" s="14" t="s">
        <v>97</v>
      </c>
      <c r="F1596" s="14" t="s">
        <v>98</v>
      </c>
      <c r="G1596" s="14" t="s">
        <v>146</v>
      </c>
      <c r="H1596" s="14" t="s">
        <v>56</v>
      </c>
      <c r="I1596" s="14" t="s">
        <v>57</v>
      </c>
      <c r="J1596" s="14" t="s">
        <v>1944</v>
      </c>
      <c r="K1596" s="15" t="n">
        <v>359.058</v>
      </c>
      <c r="L1596" s="0" t="n">
        <v>3</v>
      </c>
      <c r="M1596" s="16" t="n">
        <v>0.3</v>
      </c>
      <c r="N1596" s="17" t="n">
        <v>-35.9058</v>
      </c>
      <c r="O1596" s="0" t="str">
        <f aca="false">TEXT(B1596,"YYYY-MM")</f>
        <v>2016-03</v>
      </c>
      <c r="P1596" s="18" t="n">
        <f aca="false">IFERROR(N1596/K1596,0)</f>
        <v>-0.1</v>
      </c>
      <c r="Q1596" s="0" t="str">
        <f aca="false">IF(M1596=0,"No Discount",IF(M1596&lt;0.2,"Low (1-19%)",IF(M1596&lt;0.4,"Medium (20-39%)","High (40%+)")))</f>
        <v>Medium (20-39%)</v>
      </c>
      <c r="R1596" s="0" t="str">
        <f aca="false">INDEX('Lookup Tables'!$B$2:$B$5,MATCH(F1596,'Lookup Tables'!$A$2:$A$5,0))</f>
        <v>Manager A</v>
      </c>
    </row>
    <row r="1597" customFormat="false" ht="15" hidden="false" customHeight="false" outlineLevel="0" collapsed="false">
      <c r="A1597" s="0" t="s">
        <v>1945</v>
      </c>
      <c r="B1597" s="13" t="n">
        <v>43228</v>
      </c>
      <c r="C1597" s="13" t="n">
        <v>43232</v>
      </c>
      <c r="D1597" s="14" t="s">
        <v>69</v>
      </c>
      <c r="E1597" s="14" t="s">
        <v>53</v>
      </c>
      <c r="F1597" s="14" t="s">
        <v>117</v>
      </c>
      <c r="G1597" s="14" t="s">
        <v>269</v>
      </c>
      <c r="H1597" s="14" t="s">
        <v>56</v>
      </c>
      <c r="I1597" s="14" t="s">
        <v>59</v>
      </c>
      <c r="J1597" s="14" t="s">
        <v>1564</v>
      </c>
      <c r="K1597" s="15" t="n">
        <v>47.992</v>
      </c>
      <c r="L1597" s="0" t="n">
        <v>2</v>
      </c>
      <c r="M1597" s="16" t="n">
        <v>0.3</v>
      </c>
      <c r="N1597" s="17" t="n">
        <v>-2.0568</v>
      </c>
      <c r="O1597" s="0" t="str">
        <f aca="false">TEXT(B1597,"YYYY-MM")</f>
        <v>2018-05</v>
      </c>
      <c r="P1597" s="18" t="n">
        <f aca="false">IFERROR(N1597/K1597,0)</f>
        <v>-0.0428571428571429</v>
      </c>
      <c r="Q1597" s="0" t="str">
        <f aca="false">IF(M1597=0,"No Discount",IF(M1597&lt;0.2,"Low (1-19%)",IF(M1597&lt;0.4,"Medium (20-39%)","High (40%+)")))</f>
        <v>Medium (20-39%)</v>
      </c>
      <c r="R1597" s="0" t="str">
        <f aca="false">INDEX('Lookup Tables'!$B$2:$B$5,MATCH(F1597,'Lookup Tables'!$A$2:$A$5,0))</f>
        <v>Manager B</v>
      </c>
    </row>
    <row r="1598" customFormat="false" ht="15" hidden="false" customHeight="false" outlineLevel="0" collapsed="false">
      <c r="A1598" s="0" t="s">
        <v>1946</v>
      </c>
      <c r="B1598" s="13" t="n">
        <v>43389</v>
      </c>
      <c r="C1598" s="13" t="n">
        <v>43391</v>
      </c>
      <c r="D1598" s="14" t="s">
        <v>137</v>
      </c>
      <c r="E1598" s="14" t="s">
        <v>62</v>
      </c>
      <c r="F1598" s="14" t="s">
        <v>117</v>
      </c>
      <c r="G1598" s="14" t="s">
        <v>170</v>
      </c>
      <c r="H1598" s="14" t="s">
        <v>56</v>
      </c>
      <c r="I1598" s="14" t="s">
        <v>76</v>
      </c>
      <c r="J1598" s="14" t="s">
        <v>806</v>
      </c>
      <c r="K1598" s="15" t="n">
        <v>547.3</v>
      </c>
      <c r="L1598" s="0" t="n">
        <v>13</v>
      </c>
      <c r="M1598" s="16" t="n">
        <v>0</v>
      </c>
      <c r="N1598" s="17" t="n">
        <v>175.136</v>
      </c>
      <c r="O1598" s="0" t="str">
        <f aca="false">TEXT(B1598,"YYYY-MM")</f>
        <v>2018-10</v>
      </c>
      <c r="P1598" s="18" t="n">
        <f aca="false">IFERROR(N1598/K1598,0)</f>
        <v>0.32</v>
      </c>
      <c r="Q1598" s="0" t="str">
        <f aca="false">IF(M1598=0,"No Discount",IF(M1598&lt;0.2,"Low (1-19%)",IF(M1598&lt;0.4,"Medium (20-39%)","High (40%+)")))</f>
        <v>No Discount</v>
      </c>
      <c r="R1598" s="0" t="str">
        <f aca="false">INDEX('Lookup Tables'!$B$2:$B$5,MATCH(F1598,'Lookup Tables'!$A$2:$A$5,0))</f>
        <v>Manager B</v>
      </c>
    </row>
    <row r="1599" customFormat="false" ht="15" hidden="false" customHeight="false" outlineLevel="0" collapsed="false">
      <c r="A1599" s="0" t="s">
        <v>1947</v>
      </c>
      <c r="B1599" s="13" t="n">
        <v>43423</v>
      </c>
      <c r="C1599" s="13" t="n">
        <v>43425</v>
      </c>
      <c r="D1599" s="14" t="s">
        <v>52</v>
      </c>
      <c r="E1599" s="14" t="s">
        <v>53</v>
      </c>
      <c r="F1599" s="14" t="s">
        <v>98</v>
      </c>
      <c r="G1599" s="14" t="s">
        <v>99</v>
      </c>
      <c r="H1599" s="14" t="s">
        <v>65</v>
      </c>
      <c r="I1599" s="14" t="s">
        <v>91</v>
      </c>
      <c r="J1599" s="14" t="s">
        <v>1948</v>
      </c>
      <c r="K1599" s="15" t="n">
        <v>16.896</v>
      </c>
      <c r="L1599" s="0" t="n">
        <v>4</v>
      </c>
      <c r="M1599" s="16" t="n">
        <v>0.2</v>
      </c>
      <c r="N1599" s="17" t="n">
        <v>5.28</v>
      </c>
      <c r="O1599" s="0" t="str">
        <f aca="false">TEXT(B1599,"YYYY-MM")</f>
        <v>2018-11</v>
      </c>
      <c r="P1599" s="18" t="n">
        <f aca="false">IFERROR(N1599/K1599,0)</f>
        <v>0.3125</v>
      </c>
      <c r="Q1599" s="0" t="str">
        <f aca="false">IF(M1599=0,"No Discount",IF(M1599&lt;0.2,"Low (1-19%)",IF(M1599&lt;0.4,"Medium (20-39%)","High (40%+)")))</f>
        <v>Medium (20-39%)</v>
      </c>
      <c r="R1599" s="0" t="str">
        <f aca="false">INDEX('Lookup Tables'!$B$2:$B$5,MATCH(F1599,'Lookup Tables'!$A$2:$A$5,0))</f>
        <v>Manager A</v>
      </c>
    </row>
    <row r="1600" customFormat="false" ht="15" hidden="false" customHeight="false" outlineLevel="0" collapsed="false">
      <c r="A1600" s="0" t="s">
        <v>1947</v>
      </c>
      <c r="B1600" s="13" t="n">
        <v>43423</v>
      </c>
      <c r="C1600" s="13" t="n">
        <v>43425</v>
      </c>
      <c r="D1600" s="14" t="s">
        <v>52</v>
      </c>
      <c r="E1600" s="14" t="s">
        <v>53</v>
      </c>
      <c r="F1600" s="14" t="s">
        <v>98</v>
      </c>
      <c r="G1600" s="14" t="s">
        <v>99</v>
      </c>
      <c r="H1600" s="14" t="s">
        <v>65</v>
      </c>
      <c r="I1600" s="14" t="s">
        <v>303</v>
      </c>
      <c r="J1600" s="14" t="s">
        <v>1949</v>
      </c>
      <c r="K1600" s="15" t="n">
        <v>6.672</v>
      </c>
      <c r="L1600" s="0" t="n">
        <v>1</v>
      </c>
      <c r="M1600" s="16" t="n">
        <v>0.2</v>
      </c>
      <c r="N1600" s="17" t="n">
        <v>0.5004</v>
      </c>
      <c r="O1600" s="0" t="str">
        <f aca="false">TEXT(B1600,"YYYY-MM")</f>
        <v>2018-11</v>
      </c>
      <c r="P1600" s="18" t="n">
        <f aca="false">IFERROR(N1600/K1600,0)</f>
        <v>0.075</v>
      </c>
      <c r="Q1600" s="0" t="str">
        <f aca="false">IF(M1600=0,"No Discount",IF(M1600&lt;0.2,"Low (1-19%)",IF(M1600&lt;0.4,"Medium (20-39%)","High (40%+)")))</f>
        <v>Medium (20-39%)</v>
      </c>
      <c r="R1600" s="0" t="str">
        <f aca="false">INDEX('Lookup Tables'!$B$2:$B$5,MATCH(F1600,'Lookup Tables'!$A$2:$A$5,0))</f>
        <v>Manager A</v>
      </c>
    </row>
    <row r="1601" customFormat="false" ht="15" hidden="false" customHeight="false" outlineLevel="0" collapsed="false">
      <c r="A1601" s="0" t="s">
        <v>1947</v>
      </c>
      <c r="B1601" s="13" t="n">
        <v>43423</v>
      </c>
      <c r="C1601" s="13" t="n">
        <v>43425</v>
      </c>
      <c r="D1601" s="14" t="s">
        <v>52</v>
      </c>
      <c r="E1601" s="14" t="s">
        <v>53</v>
      </c>
      <c r="F1601" s="14" t="s">
        <v>98</v>
      </c>
      <c r="G1601" s="14" t="s">
        <v>99</v>
      </c>
      <c r="H1601" s="14" t="s">
        <v>65</v>
      </c>
      <c r="I1601" s="14" t="s">
        <v>78</v>
      </c>
      <c r="J1601" s="14" t="s">
        <v>547</v>
      </c>
      <c r="K1601" s="15" t="n">
        <v>99.136</v>
      </c>
      <c r="L1601" s="0" t="n">
        <v>4</v>
      </c>
      <c r="M1601" s="16" t="n">
        <v>0.2</v>
      </c>
      <c r="N1601" s="17" t="n">
        <v>8.6744</v>
      </c>
      <c r="O1601" s="0" t="str">
        <f aca="false">TEXT(B1601,"YYYY-MM")</f>
        <v>2018-11</v>
      </c>
      <c r="P1601" s="18" t="n">
        <f aca="false">IFERROR(N1601/K1601,0)</f>
        <v>0.0875</v>
      </c>
      <c r="Q1601" s="0" t="str">
        <f aca="false">IF(M1601=0,"No Discount",IF(M1601&lt;0.2,"Low (1-19%)",IF(M1601&lt;0.4,"Medium (20-39%)","High (40%+)")))</f>
        <v>Medium (20-39%)</v>
      </c>
      <c r="R1601" s="0" t="str">
        <f aca="false">INDEX('Lookup Tables'!$B$2:$B$5,MATCH(F1601,'Lookup Tables'!$A$2:$A$5,0))</f>
        <v>Manager A</v>
      </c>
    </row>
    <row r="1602" customFormat="false" ht="15" hidden="false" customHeight="false" outlineLevel="0" collapsed="false">
      <c r="A1602" s="0" t="s">
        <v>1947</v>
      </c>
      <c r="B1602" s="13" t="n">
        <v>43423</v>
      </c>
      <c r="C1602" s="13" t="n">
        <v>43425</v>
      </c>
      <c r="D1602" s="14" t="s">
        <v>52</v>
      </c>
      <c r="E1602" s="14" t="s">
        <v>53</v>
      </c>
      <c r="F1602" s="14" t="s">
        <v>98</v>
      </c>
      <c r="G1602" s="14" t="s">
        <v>99</v>
      </c>
      <c r="H1602" s="14" t="s">
        <v>56</v>
      </c>
      <c r="I1602" s="14" t="s">
        <v>76</v>
      </c>
      <c r="J1602" s="14" t="s">
        <v>557</v>
      </c>
      <c r="K1602" s="15" t="n">
        <v>15.992</v>
      </c>
      <c r="L1602" s="0" t="n">
        <v>2</v>
      </c>
      <c r="M1602" s="16" t="n">
        <v>0.6</v>
      </c>
      <c r="N1602" s="17" t="n">
        <v>-13.993</v>
      </c>
      <c r="O1602" s="0" t="str">
        <f aca="false">TEXT(B1602,"YYYY-MM")</f>
        <v>2018-11</v>
      </c>
      <c r="P1602" s="18" t="n">
        <f aca="false">IFERROR(N1602/K1602,0)</f>
        <v>-0.875</v>
      </c>
      <c r="Q1602" s="0" t="str">
        <f aca="false">IF(M1602=0,"No Discount",IF(M1602&lt;0.2,"Low (1-19%)",IF(M1602&lt;0.4,"Medium (20-39%)","High (40%+)")))</f>
        <v>High (40%+)</v>
      </c>
      <c r="R1602" s="0" t="str">
        <f aca="false">INDEX('Lookup Tables'!$B$2:$B$5,MATCH(F1602,'Lookup Tables'!$A$2:$A$5,0))</f>
        <v>Manager A</v>
      </c>
    </row>
    <row r="1603" customFormat="false" ht="15" hidden="false" customHeight="false" outlineLevel="0" collapsed="false">
      <c r="A1603" s="0" t="s">
        <v>1950</v>
      </c>
      <c r="B1603" s="13" t="n">
        <v>42863</v>
      </c>
      <c r="C1603" s="13" t="n">
        <v>42868</v>
      </c>
      <c r="D1603" s="14" t="s">
        <v>52</v>
      </c>
      <c r="E1603" s="14" t="s">
        <v>62</v>
      </c>
      <c r="F1603" s="14" t="s">
        <v>117</v>
      </c>
      <c r="G1603" s="14" t="s">
        <v>160</v>
      </c>
      <c r="H1603" s="14" t="s">
        <v>56</v>
      </c>
      <c r="I1603" s="14" t="s">
        <v>76</v>
      </c>
      <c r="J1603" s="14" t="s">
        <v>1951</v>
      </c>
      <c r="K1603" s="15" t="n">
        <v>211.96</v>
      </c>
      <c r="L1603" s="0" t="n">
        <v>2</v>
      </c>
      <c r="M1603" s="16" t="n">
        <v>0</v>
      </c>
      <c r="N1603" s="17" t="n">
        <v>42.392</v>
      </c>
      <c r="O1603" s="0" t="str">
        <f aca="false">TEXT(B1603,"YYYY-MM")</f>
        <v>2017-05</v>
      </c>
      <c r="P1603" s="18" t="n">
        <f aca="false">IFERROR(N1603/K1603,0)</f>
        <v>0.2</v>
      </c>
      <c r="Q1603" s="0" t="str">
        <f aca="false">IF(M1603=0,"No Discount",IF(M1603&lt;0.2,"Low (1-19%)",IF(M1603&lt;0.4,"Medium (20-39%)","High (40%+)")))</f>
        <v>No Discount</v>
      </c>
      <c r="R1603" s="0" t="str">
        <f aca="false">INDEX('Lookup Tables'!$B$2:$B$5,MATCH(F1603,'Lookup Tables'!$A$2:$A$5,0))</f>
        <v>Manager B</v>
      </c>
    </row>
    <row r="1604" customFormat="false" ht="15" hidden="false" customHeight="false" outlineLevel="0" collapsed="false">
      <c r="A1604" s="0" t="s">
        <v>1952</v>
      </c>
      <c r="B1604" s="13" t="n">
        <v>43080</v>
      </c>
      <c r="C1604" s="13" t="n">
        <v>43086</v>
      </c>
      <c r="D1604" s="14" t="s">
        <v>69</v>
      </c>
      <c r="E1604" s="14" t="s">
        <v>53</v>
      </c>
      <c r="F1604" s="14" t="s">
        <v>54</v>
      </c>
      <c r="G1604" s="14" t="s">
        <v>200</v>
      </c>
      <c r="H1604" s="14" t="s">
        <v>65</v>
      </c>
      <c r="I1604" s="14" t="s">
        <v>78</v>
      </c>
      <c r="J1604" s="14" t="s">
        <v>1953</v>
      </c>
      <c r="K1604" s="15" t="n">
        <v>6.672</v>
      </c>
      <c r="L1604" s="0" t="n">
        <v>3</v>
      </c>
      <c r="M1604" s="16" t="n">
        <v>0.2</v>
      </c>
      <c r="N1604" s="17" t="n">
        <v>1.668</v>
      </c>
      <c r="O1604" s="0" t="str">
        <f aca="false">TEXT(B1604,"YYYY-MM")</f>
        <v>2017-12</v>
      </c>
      <c r="P1604" s="18" t="n">
        <f aca="false">IFERROR(N1604/K1604,0)</f>
        <v>0.25</v>
      </c>
      <c r="Q1604" s="0" t="str">
        <f aca="false">IF(M1604=0,"No Discount",IF(M1604&lt;0.2,"Low (1-19%)",IF(M1604&lt;0.4,"Medium (20-39%)","High (40%+)")))</f>
        <v>Medium (20-39%)</v>
      </c>
      <c r="R1604" s="0" t="str">
        <f aca="false">INDEX('Lookup Tables'!$B$2:$B$5,MATCH(F1604,'Lookup Tables'!$A$2:$A$5,0))</f>
        <v>Manager C</v>
      </c>
    </row>
    <row r="1605" customFormat="false" ht="15" hidden="false" customHeight="false" outlineLevel="0" collapsed="false">
      <c r="A1605" s="0" t="s">
        <v>1954</v>
      </c>
      <c r="B1605" s="13" t="n">
        <v>43434</v>
      </c>
      <c r="C1605" s="13" t="n">
        <v>43438</v>
      </c>
      <c r="D1605" s="14" t="s">
        <v>69</v>
      </c>
      <c r="E1605" s="14" t="s">
        <v>53</v>
      </c>
      <c r="F1605" s="14" t="s">
        <v>117</v>
      </c>
      <c r="G1605" s="14" t="s">
        <v>160</v>
      </c>
      <c r="H1605" s="14" t="s">
        <v>65</v>
      </c>
      <c r="I1605" s="14" t="s">
        <v>78</v>
      </c>
      <c r="J1605" s="14" t="s">
        <v>1955</v>
      </c>
      <c r="K1605" s="15" t="n">
        <v>155.94</v>
      </c>
      <c r="L1605" s="0" t="n">
        <v>6</v>
      </c>
      <c r="M1605" s="16" t="n">
        <v>0</v>
      </c>
      <c r="N1605" s="17" t="n">
        <v>45.2226</v>
      </c>
      <c r="O1605" s="0" t="str">
        <f aca="false">TEXT(B1605,"YYYY-MM")</f>
        <v>2018-11</v>
      </c>
      <c r="P1605" s="18" t="n">
        <f aca="false">IFERROR(N1605/K1605,0)</f>
        <v>0.29</v>
      </c>
      <c r="Q1605" s="0" t="str">
        <f aca="false">IF(M1605=0,"No Discount",IF(M1605&lt;0.2,"Low (1-19%)",IF(M1605&lt;0.4,"Medium (20-39%)","High (40%+)")))</f>
        <v>No Discount</v>
      </c>
      <c r="R1605" s="0" t="str">
        <f aca="false">INDEX('Lookup Tables'!$B$2:$B$5,MATCH(F1605,'Lookup Tables'!$A$2:$A$5,0))</f>
        <v>Manager B</v>
      </c>
    </row>
    <row r="1606" customFormat="false" ht="15" hidden="false" customHeight="false" outlineLevel="0" collapsed="false">
      <c r="A1606" s="0" t="s">
        <v>1956</v>
      </c>
      <c r="B1606" s="13" t="n">
        <v>42844</v>
      </c>
      <c r="C1606" s="13" t="n">
        <v>42849</v>
      </c>
      <c r="D1606" s="14" t="s">
        <v>52</v>
      </c>
      <c r="E1606" s="14" t="s">
        <v>53</v>
      </c>
      <c r="F1606" s="14" t="s">
        <v>63</v>
      </c>
      <c r="G1606" s="14" t="s">
        <v>64</v>
      </c>
      <c r="H1606" s="14" t="s">
        <v>80</v>
      </c>
      <c r="I1606" s="14" t="s">
        <v>81</v>
      </c>
      <c r="J1606" s="14" t="s">
        <v>1527</v>
      </c>
      <c r="K1606" s="15" t="n">
        <v>39.96</v>
      </c>
      <c r="L1606" s="0" t="n">
        <v>5</v>
      </c>
      <c r="M1606" s="16" t="n">
        <v>0.2</v>
      </c>
      <c r="N1606" s="17" t="n">
        <v>12.987</v>
      </c>
      <c r="O1606" s="0" t="str">
        <f aca="false">TEXT(B1606,"YYYY-MM")</f>
        <v>2017-04</v>
      </c>
      <c r="P1606" s="18" t="n">
        <f aca="false">IFERROR(N1606/K1606,0)</f>
        <v>0.325</v>
      </c>
      <c r="Q1606" s="0" t="str">
        <f aca="false">IF(M1606=0,"No Discount",IF(M1606&lt;0.2,"Low (1-19%)",IF(M1606&lt;0.4,"Medium (20-39%)","High (40%+)")))</f>
        <v>Medium (20-39%)</v>
      </c>
      <c r="R1606" s="0" t="str">
        <f aca="false">INDEX('Lookup Tables'!$B$2:$B$5,MATCH(F1606,'Lookup Tables'!$A$2:$A$5,0))</f>
        <v>Manager D</v>
      </c>
    </row>
    <row r="1607" customFormat="false" ht="15" hidden="false" customHeight="false" outlineLevel="0" collapsed="false">
      <c r="A1607" s="0" t="s">
        <v>1956</v>
      </c>
      <c r="B1607" s="13" t="n">
        <v>42844</v>
      </c>
      <c r="C1607" s="13" t="n">
        <v>42849</v>
      </c>
      <c r="D1607" s="14" t="s">
        <v>52</v>
      </c>
      <c r="E1607" s="14" t="s">
        <v>53</v>
      </c>
      <c r="F1607" s="14" t="s">
        <v>63</v>
      </c>
      <c r="G1607" s="14" t="s">
        <v>64</v>
      </c>
      <c r="H1607" s="14" t="s">
        <v>65</v>
      </c>
      <c r="I1607" s="14" t="s">
        <v>78</v>
      </c>
      <c r="J1607" s="14" t="s">
        <v>1957</v>
      </c>
      <c r="K1607" s="15" t="n">
        <v>5.46</v>
      </c>
      <c r="L1607" s="0" t="n">
        <v>3</v>
      </c>
      <c r="M1607" s="16" t="n">
        <v>0</v>
      </c>
      <c r="N1607" s="17" t="n">
        <v>1.5288</v>
      </c>
      <c r="O1607" s="0" t="str">
        <f aca="false">TEXT(B1607,"YYYY-MM")</f>
        <v>2017-04</v>
      </c>
      <c r="P1607" s="18" t="n">
        <f aca="false">IFERROR(N1607/K1607,0)</f>
        <v>0.28</v>
      </c>
      <c r="Q1607" s="0" t="str">
        <f aca="false">IF(M1607=0,"No Discount",IF(M1607&lt;0.2,"Low (1-19%)",IF(M1607&lt;0.4,"Medium (20-39%)","High (40%+)")))</f>
        <v>No Discount</v>
      </c>
      <c r="R1607" s="0" t="str">
        <f aca="false">INDEX('Lookup Tables'!$B$2:$B$5,MATCH(F1607,'Lookup Tables'!$A$2:$A$5,0))</f>
        <v>Manager D</v>
      </c>
    </row>
    <row r="1608" customFormat="false" ht="15" hidden="false" customHeight="false" outlineLevel="0" collapsed="false">
      <c r="A1608" s="0" t="s">
        <v>1956</v>
      </c>
      <c r="B1608" s="13" t="n">
        <v>42844</v>
      </c>
      <c r="C1608" s="13" t="n">
        <v>42849</v>
      </c>
      <c r="D1608" s="14" t="s">
        <v>52</v>
      </c>
      <c r="E1608" s="14" t="s">
        <v>53</v>
      </c>
      <c r="F1608" s="14" t="s">
        <v>63</v>
      </c>
      <c r="G1608" s="14" t="s">
        <v>64</v>
      </c>
      <c r="H1608" s="14" t="s">
        <v>65</v>
      </c>
      <c r="I1608" s="14" t="s">
        <v>78</v>
      </c>
      <c r="J1608" s="14" t="s">
        <v>1958</v>
      </c>
      <c r="K1608" s="15" t="n">
        <v>73.2</v>
      </c>
      <c r="L1608" s="0" t="n">
        <v>5</v>
      </c>
      <c r="M1608" s="16" t="n">
        <v>0</v>
      </c>
      <c r="N1608" s="17" t="n">
        <v>21.228</v>
      </c>
      <c r="O1608" s="0" t="str">
        <f aca="false">TEXT(B1608,"YYYY-MM")</f>
        <v>2017-04</v>
      </c>
      <c r="P1608" s="18" t="n">
        <f aca="false">IFERROR(N1608/K1608,0)</f>
        <v>0.29</v>
      </c>
      <c r="Q1608" s="0" t="str">
        <f aca="false">IF(M1608=0,"No Discount",IF(M1608&lt;0.2,"Low (1-19%)",IF(M1608&lt;0.4,"Medium (20-39%)","High (40%+)")))</f>
        <v>No Discount</v>
      </c>
      <c r="R1608" s="0" t="str">
        <f aca="false">INDEX('Lookup Tables'!$B$2:$B$5,MATCH(F1608,'Lookup Tables'!$A$2:$A$5,0))</f>
        <v>Manager D</v>
      </c>
    </row>
    <row r="1609" customFormat="false" ht="15" hidden="false" customHeight="false" outlineLevel="0" collapsed="false">
      <c r="A1609" s="0" t="s">
        <v>1956</v>
      </c>
      <c r="B1609" s="13" t="n">
        <v>42844</v>
      </c>
      <c r="C1609" s="13" t="n">
        <v>42849</v>
      </c>
      <c r="D1609" s="14" t="s">
        <v>52</v>
      </c>
      <c r="E1609" s="14" t="s">
        <v>53</v>
      </c>
      <c r="F1609" s="14" t="s">
        <v>63</v>
      </c>
      <c r="G1609" s="14" t="s">
        <v>64</v>
      </c>
      <c r="H1609" s="14" t="s">
        <v>65</v>
      </c>
      <c r="I1609" s="14" t="s">
        <v>83</v>
      </c>
      <c r="J1609" s="14" t="s">
        <v>639</v>
      </c>
      <c r="K1609" s="15" t="n">
        <v>5.84</v>
      </c>
      <c r="L1609" s="0" t="n">
        <v>1</v>
      </c>
      <c r="M1609" s="16" t="n">
        <v>0.2</v>
      </c>
      <c r="N1609" s="17" t="n">
        <v>1.971</v>
      </c>
      <c r="O1609" s="0" t="str">
        <f aca="false">TEXT(B1609,"YYYY-MM")</f>
        <v>2017-04</v>
      </c>
      <c r="P1609" s="18" t="n">
        <f aca="false">IFERROR(N1609/K1609,0)</f>
        <v>0.3375</v>
      </c>
      <c r="Q1609" s="0" t="str">
        <f aca="false">IF(M1609=0,"No Discount",IF(M1609&lt;0.2,"Low (1-19%)",IF(M1609&lt;0.4,"Medium (20-39%)","High (40%+)")))</f>
        <v>Medium (20-39%)</v>
      </c>
      <c r="R1609" s="0" t="str">
        <f aca="false">INDEX('Lookup Tables'!$B$2:$B$5,MATCH(F1609,'Lookup Tables'!$A$2:$A$5,0))</f>
        <v>Manager D</v>
      </c>
    </row>
    <row r="1610" customFormat="false" ht="15" hidden="false" customHeight="false" outlineLevel="0" collapsed="false">
      <c r="A1610" s="0" t="s">
        <v>1956</v>
      </c>
      <c r="B1610" s="13" t="n">
        <v>42844</v>
      </c>
      <c r="C1610" s="13" t="n">
        <v>42849</v>
      </c>
      <c r="D1610" s="14" t="s">
        <v>52</v>
      </c>
      <c r="E1610" s="14" t="s">
        <v>53</v>
      </c>
      <c r="F1610" s="14" t="s">
        <v>63</v>
      </c>
      <c r="G1610" s="14" t="s">
        <v>64</v>
      </c>
      <c r="H1610" s="14" t="s">
        <v>65</v>
      </c>
      <c r="I1610" s="14" t="s">
        <v>91</v>
      </c>
      <c r="J1610" s="14" t="s">
        <v>995</v>
      </c>
      <c r="K1610" s="15" t="n">
        <v>22.72</v>
      </c>
      <c r="L1610" s="0" t="n">
        <v>4</v>
      </c>
      <c r="M1610" s="16" t="n">
        <v>0</v>
      </c>
      <c r="N1610" s="17" t="n">
        <v>10.224</v>
      </c>
      <c r="O1610" s="0" t="str">
        <f aca="false">TEXT(B1610,"YYYY-MM")</f>
        <v>2017-04</v>
      </c>
      <c r="P1610" s="18" t="n">
        <f aca="false">IFERROR(N1610/K1610,0)</f>
        <v>0.45</v>
      </c>
      <c r="Q1610" s="0" t="str">
        <f aca="false">IF(M1610=0,"No Discount",IF(M1610&lt;0.2,"Low (1-19%)",IF(M1610&lt;0.4,"Medium (20-39%)","High (40%+)")))</f>
        <v>No Discount</v>
      </c>
      <c r="R1610" s="0" t="str">
        <f aca="false">INDEX('Lookup Tables'!$B$2:$B$5,MATCH(F1610,'Lookup Tables'!$A$2:$A$5,0))</f>
        <v>Manager D</v>
      </c>
    </row>
    <row r="1611" customFormat="false" ht="15" hidden="false" customHeight="false" outlineLevel="0" collapsed="false">
      <c r="A1611" s="0" t="s">
        <v>1956</v>
      </c>
      <c r="B1611" s="13" t="n">
        <v>42844</v>
      </c>
      <c r="C1611" s="13" t="n">
        <v>42849</v>
      </c>
      <c r="D1611" s="14" t="s">
        <v>52</v>
      </c>
      <c r="E1611" s="14" t="s">
        <v>53</v>
      </c>
      <c r="F1611" s="14" t="s">
        <v>63</v>
      </c>
      <c r="G1611" s="14" t="s">
        <v>64</v>
      </c>
      <c r="H1611" s="14" t="s">
        <v>65</v>
      </c>
      <c r="I1611" s="14" t="s">
        <v>83</v>
      </c>
      <c r="J1611" s="14" t="s">
        <v>1959</v>
      </c>
      <c r="K1611" s="15" t="n">
        <v>9.336</v>
      </c>
      <c r="L1611" s="0" t="n">
        <v>3</v>
      </c>
      <c r="M1611" s="16" t="n">
        <v>0.2</v>
      </c>
      <c r="N1611" s="17" t="n">
        <v>3.2676</v>
      </c>
      <c r="O1611" s="0" t="str">
        <f aca="false">TEXT(B1611,"YYYY-MM")</f>
        <v>2017-04</v>
      </c>
      <c r="P1611" s="18" t="n">
        <f aca="false">IFERROR(N1611/K1611,0)</f>
        <v>0.35</v>
      </c>
      <c r="Q1611" s="0" t="str">
        <f aca="false">IF(M1611=0,"No Discount",IF(M1611&lt;0.2,"Low (1-19%)",IF(M1611&lt;0.4,"Medium (20-39%)","High (40%+)")))</f>
        <v>Medium (20-39%)</v>
      </c>
      <c r="R1611" s="0" t="str">
        <f aca="false">INDEX('Lookup Tables'!$B$2:$B$5,MATCH(F1611,'Lookup Tables'!$A$2:$A$5,0))</f>
        <v>Manager D</v>
      </c>
    </row>
    <row r="1612" customFormat="false" ht="15" hidden="false" customHeight="false" outlineLevel="0" collapsed="false">
      <c r="A1612" s="0" t="s">
        <v>1960</v>
      </c>
      <c r="B1612" s="13" t="n">
        <v>42150</v>
      </c>
      <c r="C1612" s="13" t="n">
        <v>42154</v>
      </c>
      <c r="D1612" s="14" t="s">
        <v>69</v>
      </c>
      <c r="E1612" s="14" t="s">
        <v>62</v>
      </c>
      <c r="F1612" s="14" t="s">
        <v>63</v>
      </c>
      <c r="G1612" s="14" t="s">
        <v>64</v>
      </c>
      <c r="H1612" s="14" t="s">
        <v>56</v>
      </c>
      <c r="I1612" s="14" t="s">
        <v>57</v>
      </c>
      <c r="J1612" s="14" t="s">
        <v>1944</v>
      </c>
      <c r="K1612" s="15" t="n">
        <v>290.666</v>
      </c>
      <c r="L1612" s="0" t="n">
        <v>2</v>
      </c>
      <c r="M1612" s="16" t="n">
        <v>0.15</v>
      </c>
      <c r="N1612" s="17" t="n">
        <v>27.3568</v>
      </c>
      <c r="O1612" s="0" t="str">
        <f aca="false">TEXT(B1612,"YYYY-MM")</f>
        <v>2015-05</v>
      </c>
      <c r="P1612" s="18" t="n">
        <f aca="false">IFERROR(N1612/K1612,0)</f>
        <v>0.0941176470588235</v>
      </c>
      <c r="Q1612" s="0" t="str">
        <f aca="false">IF(M1612=0,"No Discount",IF(M1612&lt;0.2,"Low (1-19%)",IF(M1612&lt;0.4,"Medium (20-39%)","High (40%+)")))</f>
        <v>Low (1-19%)</v>
      </c>
      <c r="R1612" s="0" t="str">
        <f aca="false">INDEX('Lookup Tables'!$B$2:$B$5,MATCH(F1612,'Lookup Tables'!$A$2:$A$5,0))</f>
        <v>Manager D</v>
      </c>
    </row>
    <row r="1613" customFormat="false" ht="15" hidden="false" customHeight="false" outlineLevel="0" collapsed="false">
      <c r="A1613" s="0" t="s">
        <v>1960</v>
      </c>
      <c r="B1613" s="13" t="n">
        <v>42150</v>
      </c>
      <c r="C1613" s="13" t="n">
        <v>42154</v>
      </c>
      <c r="D1613" s="14" t="s">
        <v>69</v>
      </c>
      <c r="E1613" s="14" t="s">
        <v>62</v>
      </c>
      <c r="F1613" s="14" t="s">
        <v>63</v>
      </c>
      <c r="G1613" s="14" t="s">
        <v>64</v>
      </c>
      <c r="H1613" s="14" t="s">
        <v>80</v>
      </c>
      <c r="I1613" s="14" t="s">
        <v>81</v>
      </c>
      <c r="J1613" s="14" t="s">
        <v>1961</v>
      </c>
      <c r="K1613" s="15" t="n">
        <v>201.584</v>
      </c>
      <c r="L1613" s="0" t="n">
        <v>2</v>
      </c>
      <c r="M1613" s="16" t="n">
        <v>0.2</v>
      </c>
      <c r="N1613" s="17" t="n">
        <v>20.1584</v>
      </c>
      <c r="O1613" s="0" t="str">
        <f aca="false">TEXT(B1613,"YYYY-MM")</f>
        <v>2015-05</v>
      </c>
      <c r="P1613" s="18" t="n">
        <f aca="false">IFERROR(N1613/K1613,0)</f>
        <v>0.1</v>
      </c>
      <c r="Q1613" s="0" t="str">
        <f aca="false">IF(M1613=0,"No Discount",IF(M1613&lt;0.2,"Low (1-19%)",IF(M1613&lt;0.4,"Medium (20-39%)","High (40%+)")))</f>
        <v>Medium (20-39%)</v>
      </c>
      <c r="R1613" s="0" t="str">
        <f aca="false">INDEX('Lookup Tables'!$B$2:$B$5,MATCH(F1613,'Lookup Tables'!$A$2:$A$5,0))</f>
        <v>Manager D</v>
      </c>
    </row>
    <row r="1614" customFormat="false" ht="15" hidden="false" customHeight="false" outlineLevel="0" collapsed="false">
      <c r="A1614" s="0" t="s">
        <v>1960</v>
      </c>
      <c r="B1614" s="13" t="n">
        <v>42150</v>
      </c>
      <c r="C1614" s="13" t="n">
        <v>42154</v>
      </c>
      <c r="D1614" s="14" t="s">
        <v>69</v>
      </c>
      <c r="E1614" s="14" t="s">
        <v>62</v>
      </c>
      <c r="F1614" s="14" t="s">
        <v>63</v>
      </c>
      <c r="G1614" s="14" t="s">
        <v>64</v>
      </c>
      <c r="H1614" s="14" t="s">
        <v>80</v>
      </c>
      <c r="I1614" s="14" t="s">
        <v>81</v>
      </c>
      <c r="J1614" s="14" t="s">
        <v>191</v>
      </c>
      <c r="K1614" s="15" t="n">
        <v>83.984</v>
      </c>
      <c r="L1614" s="0" t="n">
        <v>2</v>
      </c>
      <c r="M1614" s="16" t="n">
        <v>0.2</v>
      </c>
      <c r="N1614" s="17" t="n">
        <v>31.494</v>
      </c>
      <c r="O1614" s="0" t="str">
        <f aca="false">TEXT(B1614,"YYYY-MM")</f>
        <v>2015-05</v>
      </c>
      <c r="P1614" s="18" t="n">
        <f aca="false">IFERROR(N1614/K1614,0)</f>
        <v>0.375</v>
      </c>
      <c r="Q1614" s="0" t="str">
        <f aca="false">IF(M1614=0,"No Discount",IF(M1614&lt;0.2,"Low (1-19%)",IF(M1614&lt;0.4,"Medium (20-39%)","High (40%+)")))</f>
        <v>Medium (20-39%)</v>
      </c>
      <c r="R1614" s="0" t="str">
        <f aca="false">INDEX('Lookup Tables'!$B$2:$B$5,MATCH(F1614,'Lookup Tables'!$A$2:$A$5,0))</f>
        <v>Manager D</v>
      </c>
    </row>
    <row r="1615" customFormat="false" ht="15" hidden="false" customHeight="false" outlineLevel="0" collapsed="false">
      <c r="A1615" s="0" t="s">
        <v>1962</v>
      </c>
      <c r="B1615" s="13" t="n">
        <v>43455</v>
      </c>
      <c r="C1615" s="13" t="n">
        <v>43459</v>
      </c>
      <c r="D1615" s="14" t="s">
        <v>69</v>
      </c>
      <c r="E1615" s="14" t="s">
        <v>62</v>
      </c>
      <c r="F1615" s="14" t="s">
        <v>63</v>
      </c>
      <c r="G1615" s="14" t="s">
        <v>64</v>
      </c>
      <c r="H1615" s="14" t="s">
        <v>65</v>
      </c>
      <c r="I1615" s="14" t="s">
        <v>73</v>
      </c>
      <c r="J1615" s="14" t="s">
        <v>703</v>
      </c>
      <c r="K1615" s="15" t="n">
        <v>1000.02</v>
      </c>
      <c r="L1615" s="0" t="n">
        <v>7</v>
      </c>
      <c r="M1615" s="16" t="n">
        <v>0</v>
      </c>
      <c r="N1615" s="17" t="n">
        <v>290.0058</v>
      </c>
      <c r="O1615" s="0" t="str">
        <f aca="false">TEXT(B1615,"YYYY-MM")</f>
        <v>2018-12</v>
      </c>
      <c r="P1615" s="18" t="n">
        <f aca="false">IFERROR(N1615/K1615,0)</f>
        <v>0.29</v>
      </c>
      <c r="Q1615" s="0" t="str">
        <f aca="false">IF(M1615=0,"No Discount",IF(M1615&lt;0.2,"Low (1-19%)",IF(M1615&lt;0.4,"Medium (20-39%)","High (40%+)")))</f>
        <v>No Discount</v>
      </c>
      <c r="R1615" s="0" t="str">
        <f aca="false">INDEX('Lookup Tables'!$B$2:$B$5,MATCH(F1615,'Lookup Tables'!$A$2:$A$5,0))</f>
        <v>Manager D</v>
      </c>
    </row>
    <row r="1616" customFormat="false" ht="15" hidden="false" customHeight="false" outlineLevel="0" collapsed="false">
      <c r="A1616" s="0" t="s">
        <v>1963</v>
      </c>
      <c r="B1616" s="13" t="n">
        <v>42809</v>
      </c>
      <c r="C1616" s="13" t="n">
        <v>42813</v>
      </c>
      <c r="D1616" s="14" t="s">
        <v>69</v>
      </c>
      <c r="E1616" s="14" t="s">
        <v>97</v>
      </c>
      <c r="F1616" s="14" t="s">
        <v>117</v>
      </c>
      <c r="G1616" s="14" t="s">
        <v>118</v>
      </c>
      <c r="H1616" s="14" t="s">
        <v>80</v>
      </c>
      <c r="I1616" s="14" t="s">
        <v>123</v>
      </c>
      <c r="J1616" s="14" t="s">
        <v>1964</v>
      </c>
      <c r="K1616" s="15" t="n">
        <v>83.976</v>
      </c>
      <c r="L1616" s="0" t="n">
        <v>3</v>
      </c>
      <c r="M1616" s="16" t="n">
        <v>0.2</v>
      </c>
      <c r="N1616" s="17" t="n">
        <v>-13.6461</v>
      </c>
      <c r="O1616" s="0" t="str">
        <f aca="false">TEXT(B1616,"YYYY-MM")</f>
        <v>2017-03</v>
      </c>
      <c r="P1616" s="18" t="n">
        <f aca="false">IFERROR(N1616/K1616,0)</f>
        <v>-0.1625</v>
      </c>
      <c r="Q1616" s="0" t="str">
        <f aca="false">IF(M1616=0,"No Discount",IF(M1616&lt;0.2,"Low (1-19%)",IF(M1616&lt;0.4,"Medium (20-39%)","High (40%+)")))</f>
        <v>Medium (20-39%)</v>
      </c>
      <c r="R1616" s="0" t="str">
        <f aca="false">INDEX('Lookup Tables'!$B$2:$B$5,MATCH(F1616,'Lookup Tables'!$A$2:$A$5,0))</f>
        <v>Manager B</v>
      </c>
    </row>
    <row r="1617" customFormat="false" ht="15" hidden="false" customHeight="false" outlineLevel="0" collapsed="false">
      <c r="A1617" s="0" t="s">
        <v>1965</v>
      </c>
      <c r="B1617" s="13" t="n">
        <v>42592</v>
      </c>
      <c r="C1617" s="13" t="n">
        <v>42598</v>
      </c>
      <c r="D1617" s="14" t="s">
        <v>69</v>
      </c>
      <c r="E1617" s="14" t="s">
        <v>97</v>
      </c>
      <c r="F1617" s="14" t="s">
        <v>98</v>
      </c>
      <c r="G1617" s="14" t="s">
        <v>153</v>
      </c>
      <c r="H1617" s="14" t="s">
        <v>65</v>
      </c>
      <c r="I1617" s="14" t="s">
        <v>66</v>
      </c>
      <c r="J1617" s="14" t="s">
        <v>965</v>
      </c>
      <c r="K1617" s="15" t="n">
        <v>3.75</v>
      </c>
      <c r="L1617" s="0" t="n">
        <v>1</v>
      </c>
      <c r="M1617" s="16" t="n">
        <v>0</v>
      </c>
      <c r="N1617" s="17" t="n">
        <v>1.8</v>
      </c>
      <c r="O1617" s="0" t="str">
        <f aca="false">TEXT(B1617,"YYYY-MM")</f>
        <v>2016-08</v>
      </c>
      <c r="P1617" s="18" t="n">
        <f aca="false">IFERROR(N1617/K1617,0)</f>
        <v>0.48</v>
      </c>
      <c r="Q1617" s="0" t="str">
        <f aca="false">IF(M1617=0,"No Discount",IF(M1617&lt;0.2,"Low (1-19%)",IF(M1617&lt;0.4,"Medium (20-39%)","High (40%+)")))</f>
        <v>No Discount</v>
      </c>
      <c r="R1617" s="0" t="str">
        <f aca="false">INDEX('Lookup Tables'!$B$2:$B$5,MATCH(F1617,'Lookup Tables'!$A$2:$A$5,0))</f>
        <v>Manager A</v>
      </c>
    </row>
    <row r="1618" customFormat="false" ht="15" hidden="false" customHeight="false" outlineLevel="0" collapsed="false">
      <c r="A1618" s="0" t="s">
        <v>1965</v>
      </c>
      <c r="B1618" s="13" t="n">
        <v>42592</v>
      </c>
      <c r="C1618" s="13" t="n">
        <v>42598</v>
      </c>
      <c r="D1618" s="14" t="s">
        <v>69</v>
      </c>
      <c r="E1618" s="14" t="s">
        <v>97</v>
      </c>
      <c r="F1618" s="14" t="s">
        <v>98</v>
      </c>
      <c r="G1618" s="14" t="s">
        <v>153</v>
      </c>
      <c r="H1618" s="14" t="s">
        <v>65</v>
      </c>
      <c r="I1618" s="14" t="s">
        <v>66</v>
      </c>
      <c r="J1618" s="14" t="s">
        <v>496</v>
      </c>
      <c r="K1618" s="15" t="n">
        <v>41.4</v>
      </c>
      <c r="L1618" s="0" t="n">
        <v>4</v>
      </c>
      <c r="M1618" s="16" t="n">
        <v>0</v>
      </c>
      <c r="N1618" s="17" t="n">
        <v>19.872</v>
      </c>
      <c r="O1618" s="0" t="str">
        <f aca="false">TEXT(B1618,"YYYY-MM")</f>
        <v>2016-08</v>
      </c>
      <c r="P1618" s="18" t="n">
        <f aca="false">IFERROR(N1618/K1618,0)</f>
        <v>0.48</v>
      </c>
      <c r="Q1618" s="0" t="str">
        <f aca="false">IF(M1618=0,"No Discount",IF(M1618&lt;0.2,"Low (1-19%)",IF(M1618&lt;0.4,"Medium (20-39%)","High (40%+)")))</f>
        <v>No Discount</v>
      </c>
      <c r="R1618" s="0" t="str">
        <f aca="false">INDEX('Lookup Tables'!$B$2:$B$5,MATCH(F1618,'Lookup Tables'!$A$2:$A$5,0))</f>
        <v>Manager A</v>
      </c>
    </row>
    <row r="1619" customFormat="false" ht="15" hidden="false" customHeight="false" outlineLevel="0" collapsed="false">
      <c r="A1619" s="0" t="s">
        <v>1965</v>
      </c>
      <c r="B1619" s="13" t="n">
        <v>42592</v>
      </c>
      <c r="C1619" s="13" t="n">
        <v>42598</v>
      </c>
      <c r="D1619" s="14" t="s">
        <v>69</v>
      </c>
      <c r="E1619" s="14" t="s">
        <v>97</v>
      </c>
      <c r="F1619" s="14" t="s">
        <v>98</v>
      </c>
      <c r="G1619" s="14" t="s">
        <v>153</v>
      </c>
      <c r="H1619" s="14" t="s">
        <v>65</v>
      </c>
      <c r="I1619" s="14" t="s">
        <v>78</v>
      </c>
      <c r="J1619" s="14" t="s">
        <v>1966</v>
      </c>
      <c r="K1619" s="15" t="n">
        <v>29.79</v>
      </c>
      <c r="L1619" s="0" t="n">
        <v>3</v>
      </c>
      <c r="M1619" s="16" t="n">
        <v>0</v>
      </c>
      <c r="N1619" s="17" t="n">
        <v>12.5118</v>
      </c>
      <c r="O1619" s="0" t="str">
        <f aca="false">TEXT(B1619,"YYYY-MM")</f>
        <v>2016-08</v>
      </c>
      <c r="P1619" s="18" t="n">
        <f aca="false">IFERROR(N1619/K1619,0)</f>
        <v>0.42</v>
      </c>
      <c r="Q1619" s="0" t="str">
        <f aca="false">IF(M1619=0,"No Discount",IF(M1619&lt;0.2,"Low (1-19%)",IF(M1619&lt;0.4,"Medium (20-39%)","High (40%+)")))</f>
        <v>No Discount</v>
      </c>
      <c r="R1619" s="0" t="str">
        <f aca="false">INDEX('Lookup Tables'!$B$2:$B$5,MATCH(F1619,'Lookup Tables'!$A$2:$A$5,0))</f>
        <v>Manager A</v>
      </c>
    </row>
    <row r="1620" customFormat="false" ht="15" hidden="false" customHeight="false" outlineLevel="0" collapsed="false">
      <c r="A1620" s="0" t="s">
        <v>1967</v>
      </c>
      <c r="B1620" s="13" t="n">
        <v>42988</v>
      </c>
      <c r="C1620" s="13" t="n">
        <v>42992</v>
      </c>
      <c r="D1620" s="14" t="s">
        <v>52</v>
      </c>
      <c r="E1620" s="14" t="s">
        <v>97</v>
      </c>
      <c r="F1620" s="14" t="s">
        <v>117</v>
      </c>
      <c r="G1620" s="14" t="s">
        <v>170</v>
      </c>
      <c r="H1620" s="14" t="s">
        <v>65</v>
      </c>
      <c r="I1620" s="14" t="s">
        <v>73</v>
      </c>
      <c r="J1620" s="14" t="s">
        <v>1968</v>
      </c>
      <c r="K1620" s="15" t="n">
        <v>59.48</v>
      </c>
      <c r="L1620" s="0" t="n">
        <v>2</v>
      </c>
      <c r="M1620" s="16" t="n">
        <v>0</v>
      </c>
      <c r="N1620" s="17" t="n">
        <v>8.922</v>
      </c>
      <c r="O1620" s="0" t="str">
        <f aca="false">TEXT(B1620,"YYYY-MM")</f>
        <v>2017-09</v>
      </c>
      <c r="P1620" s="18" t="n">
        <f aca="false">IFERROR(N1620/K1620,0)</f>
        <v>0.15</v>
      </c>
      <c r="Q1620" s="0" t="str">
        <f aca="false">IF(M1620=0,"No Discount",IF(M1620&lt;0.2,"Low (1-19%)",IF(M1620&lt;0.4,"Medium (20-39%)","High (40%+)")))</f>
        <v>No Discount</v>
      </c>
      <c r="R1620" s="0" t="str">
        <f aca="false">INDEX('Lookup Tables'!$B$2:$B$5,MATCH(F1620,'Lookup Tables'!$A$2:$A$5,0))</f>
        <v>Manager B</v>
      </c>
    </row>
    <row r="1621" customFormat="false" ht="15" hidden="false" customHeight="false" outlineLevel="0" collapsed="false">
      <c r="A1621" s="0" t="s">
        <v>1967</v>
      </c>
      <c r="B1621" s="13" t="n">
        <v>42988</v>
      </c>
      <c r="C1621" s="13" t="n">
        <v>42992</v>
      </c>
      <c r="D1621" s="14" t="s">
        <v>52</v>
      </c>
      <c r="E1621" s="14" t="s">
        <v>97</v>
      </c>
      <c r="F1621" s="14" t="s">
        <v>117</v>
      </c>
      <c r="G1621" s="14" t="s">
        <v>170</v>
      </c>
      <c r="H1621" s="14" t="s">
        <v>65</v>
      </c>
      <c r="I1621" s="14" t="s">
        <v>91</v>
      </c>
      <c r="J1621" s="14" t="s">
        <v>1969</v>
      </c>
      <c r="K1621" s="15" t="n">
        <v>6.69</v>
      </c>
      <c r="L1621" s="0" t="n">
        <v>1</v>
      </c>
      <c r="M1621" s="16" t="n">
        <v>0</v>
      </c>
      <c r="N1621" s="17" t="n">
        <v>3.0774</v>
      </c>
      <c r="O1621" s="0" t="str">
        <f aca="false">TEXT(B1621,"YYYY-MM")</f>
        <v>2017-09</v>
      </c>
      <c r="P1621" s="18" t="n">
        <f aca="false">IFERROR(N1621/K1621,0)</f>
        <v>0.46</v>
      </c>
      <c r="Q1621" s="0" t="str">
        <f aca="false">IF(M1621=0,"No Discount",IF(M1621&lt;0.2,"Low (1-19%)",IF(M1621&lt;0.4,"Medium (20-39%)","High (40%+)")))</f>
        <v>No Discount</v>
      </c>
      <c r="R1621" s="0" t="str">
        <f aca="false">INDEX('Lookup Tables'!$B$2:$B$5,MATCH(F1621,'Lookup Tables'!$A$2:$A$5,0))</f>
        <v>Manager B</v>
      </c>
    </row>
    <row r="1622" customFormat="false" ht="15" hidden="false" customHeight="false" outlineLevel="0" collapsed="false">
      <c r="A1622" s="0" t="s">
        <v>1970</v>
      </c>
      <c r="B1622" s="13" t="n">
        <v>43289</v>
      </c>
      <c r="C1622" s="13" t="n">
        <v>43296</v>
      </c>
      <c r="D1622" s="14" t="s">
        <v>69</v>
      </c>
      <c r="E1622" s="14" t="s">
        <v>53</v>
      </c>
      <c r="F1622" s="14" t="s">
        <v>63</v>
      </c>
      <c r="G1622" s="14" t="s">
        <v>94</v>
      </c>
      <c r="H1622" s="14" t="s">
        <v>56</v>
      </c>
      <c r="I1622" s="14" t="s">
        <v>76</v>
      </c>
      <c r="J1622" s="14" t="s">
        <v>1971</v>
      </c>
      <c r="K1622" s="15" t="n">
        <v>198.46</v>
      </c>
      <c r="L1622" s="0" t="n">
        <v>2</v>
      </c>
      <c r="M1622" s="16" t="n">
        <v>0</v>
      </c>
      <c r="N1622" s="17" t="n">
        <v>99.23</v>
      </c>
      <c r="O1622" s="0" t="str">
        <f aca="false">TEXT(B1622,"YYYY-MM")</f>
        <v>2018-07</v>
      </c>
      <c r="P1622" s="18" t="n">
        <f aca="false">IFERROR(N1622/K1622,0)</f>
        <v>0.5</v>
      </c>
      <c r="Q1622" s="0" t="str">
        <f aca="false">IF(M1622=0,"No Discount",IF(M1622&lt;0.2,"Low (1-19%)",IF(M1622&lt;0.4,"Medium (20-39%)","High (40%+)")))</f>
        <v>No Discount</v>
      </c>
      <c r="R1622" s="0" t="str">
        <f aca="false">INDEX('Lookup Tables'!$B$2:$B$5,MATCH(F1622,'Lookup Tables'!$A$2:$A$5,0))</f>
        <v>Manager D</v>
      </c>
    </row>
    <row r="1623" customFormat="false" ht="15" hidden="false" customHeight="false" outlineLevel="0" collapsed="false">
      <c r="A1623" s="0" t="s">
        <v>1970</v>
      </c>
      <c r="B1623" s="13" t="n">
        <v>43289</v>
      </c>
      <c r="C1623" s="13" t="n">
        <v>43296</v>
      </c>
      <c r="D1623" s="14" t="s">
        <v>69</v>
      </c>
      <c r="E1623" s="14" t="s">
        <v>53</v>
      </c>
      <c r="F1623" s="14" t="s">
        <v>63</v>
      </c>
      <c r="G1623" s="14" t="s">
        <v>94</v>
      </c>
      <c r="H1623" s="14" t="s">
        <v>65</v>
      </c>
      <c r="I1623" s="14" t="s">
        <v>66</v>
      </c>
      <c r="J1623" s="14" t="s">
        <v>903</v>
      </c>
      <c r="K1623" s="15" t="n">
        <v>786.48</v>
      </c>
      <c r="L1623" s="0" t="n">
        <v>8</v>
      </c>
      <c r="M1623" s="16" t="n">
        <v>0</v>
      </c>
      <c r="N1623" s="17" t="n">
        <v>385.3752</v>
      </c>
      <c r="O1623" s="0" t="str">
        <f aca="false">TEXT(B1623,"YYYY-MM")</f>
        <v>2018-07</v>
      </c>
      <c r="P1623" s="18" t="n">
        <f aca="false">IFERROR(N1623/K1623,0)</f>
        <v>0.49</v>
      </c>
      <c r="Q1623" s="0" t="str">
        <f aca="false">IF(M1623=0,"No Discount",IF(M1623&lt;0.2,"Low (1-19%)",IF(M1623&lt;0.4,"Medium (20-39%)","High (40%+)")))</f>
        <v>No Discount</v>
      </c>
      <c r="R1623" s="0" t="str">
        <f aca="false">INDEX('Lookup Tables'!$B$2:$B$5,MATCH(F1623,'Lookup Tables'!$A$2:$A$5,0))</f>
        <v>Manager D</v>
      </c>
    </row>
    <row r="1624" customFormat="false" ht="15" hidden="false" customHeight="false" outlineLevel="0" collapsed="false">
      <c r="A1624" s="0" t="s">
        <v>1970</v>
      </c>
      <c r="B1624" s="13" t="n">
        <v>43289</v>
      </c>
      <c r="C1624" s="13" t="n">
        <v>43296</v>
      </c>
      <c r="D1624" s="14" t="s">
        <v>69</v>
      </c>
      <c r="E1624" s="14" t="s">
        <v>53</v>
      </c>
      <c r="F1624" s="14" t="s">
        <v>63</v>
      </c>
      <c r="G1624" s="14" t="s">
        <v>94</v>
      </c>
      <c r="H1624" s="14" t="s">
        <v>65</v>
      </c>
      <c r="I1624" s="14" t="s">
        <v>83</v>
      </c>
      <c r="J1624" s="14" t="s">
        <v>885</v>
      </c>
      <c r="K1624" s="15" t="n">
        <v>23.168</v>
      </c>
      <c r="L1624" s="0" t="n">
        <v>2</v>
      </c>
      <c r="M1624" s="16" t="n">
        <v>0.2</v>
      </c>
      <c r="N1624" s="17" t="n">
        <v>7.8192</v>
      </c>
      <c r="O1624" s="0" t="str">
        <f aca="false">TEXT(B1624,"YYYY-MM")</f>
        <v>2018-07</v>
      </c>
      <c r="P1624" s="18" t="n">
        <f aca="false">IFERROR(N1624/K1624,0)</f>
        <v>0.3375</v>
      </c>
      <c r="Q1624" s="0" t="str">
        <f aca="false">IF(M1624=0,"No Discount",IF(M1624&lt;0.2,"Low (1-19%)",IF(M1624&lt;0.4,"Medium (20-39%)","High (40%+)")))</f>
        <v>Medium (20-39%)</v>
      </c>
      <c r="R1624" s="0" t="str">
        <f aca="false">INDEX('Lookup Tables'!$B$2:$B$5,MATCH(F1624,'Lookup Tables'!$A$2:$A$5,0))</f>
        <v>Manager D</v>
      </c>
    </row>
    <row r="1625" customFormat="false" ht="15" hidden="false" customHeight="false" outlineLevel="0" collapsed="false">
      <c r="A1625" s="0" t="s">
        <v>1970</v>
      </c>
      <c r="B1625" s="13" t="n">
        <v>43289</v>
      </c>
      <c r="C1625" s="13" t="n">
        <v>43296</v>
      </c>
      <c r="D1625" s="14" t="s">
        <v>69</v>
      </c>
      <c r="E1625" s="14" t="s">
        <v>53</v>
      </c>
      <c r="F1625" s="14" t="s">
        <v>63</v>
      </c>
      <c r="G1625" s="14" t="s">
        <v>94</v>
      </c>
      <c r="H1625" s="14" t="s">
        <v>80</v>
      </c>
      <c r="I1625" s="14" t="s">
        <v>123</v>
      </c>
      <c r="J1625" s="14" t="s">
        <v>1972</v>
      </c>
      <c r="K1625" s="15" t="n">
        <v>50</v>
      </c>
      <c r="L1625" s="0" t="n">
        <v>2</v>
      </c>
      <c r="M1625" s="16" t="n">
        <v>0</v>
      </c>
      <c r="N1625" s="17" t="n">
        <v>10.5</v>
      </c>
      <c r="O1625" s="0" t="str">
        <f aca="false">TEXT(B1625,"YYYY-MM")</f>
        <v>2018-07</v>
      </c>
      <c r="P1625" s="18" t="n">
        <f aca="false">IFERROR(N1625/K1625,0)</f>
        <v>0.21</v>
      </c>
      <c r="Q1625" s="0" t="str">
        <f aca="false">IF(M1625=0,"No Discount",IF(M1625&lt;0.2,"Low (1-19%)",IF(M1625&lt;0.4,"Medium (20-39%)","High (40%+)")))</f>
        <v>No Discount</v>
      </c>
      <c r="R1625" s="0" t="str">
        <f aca="false">INDEX('Lookup Tables'!$B$2:$B$5,MATCH(F1625,'Lookup Tables'!$A$2:$A$5,0))</f>
        <v>Manager D</v>
      </c>
    </row>
    <row r="1626" customFormat="false" ht="15" hidden="false" customHeight="false" outlineLevel="0" collapsed="false">
      <c r="A1626" s="0" t="s">
        <v>1973</v>
      </c>
      <c r="B1626" s="13" t="n">
        <v>42723</v>
      </c>
      <c r="C1626" s="13" t="n">
        <v>42728</v>
      </c>
      <c r="D1626" s="14" t="s">
        <v>69</v>
      </c>
      <c r="E1626" s="14" t="s">
        <v>53</v>
      </c>
      <c r="F1626" s="14" t="s">
        <v>63</v>
      </c>
      <c r="G1626" s="14" t="s">
        <v>64</v>
      </c>
      <c r="H1626" s="14" t="s">
        <v>80</v>
      </c>
      <c r="I1626" s="14" t="s">
        <v>81</v>
      </c>
      <c r="J1626" s="14" t="s">
        <v>1768</v>
      </c>
      <c r="K1626" s="15" t="n">
        <v>675.96</v>
      </c>
      <c r="L1626" s="0" t="n">
        <v>5</v>
      </c>
      <c r="M1626" s="16" t="n">
        <v>0.2</v>
      </c>
      <c r="N1626" s="17" t="n">
        <v>84.495</v>
      </c>
      <c r="O1626" s="0" t="str">
        <f aca="false">TEXT(B1626,"YYYY-MM")</f>
        <v>2016-12</v>
      </c>
      <c r="P1626" s="18" t="n">
        <f aca="false">IFERROR(N1626/K1626,0)</f>
        <v>0.125</v>
      </c>
      <c r="Q1626" s="0" t="str">
        <f aca="false">IF(M1626=0,"No Discount",IF(M1626&lt;0.2,"Low (1-19%)",IF(M1626&lt;0.4,"Medium (20-39%)","High (40%+)")))</f>
        <v>Medium (20-39%)</v>
      </c>
      <c r="R1626" s="0" t="str">
        <f aca="false">INDEX('Lookup Tables'!$B$2:$B$5,MATCH(F1626,'Lookup Tables'!$A$2:$A$5,0))</f>
        <v>Manager D</v>
      </c>
    </row>
    <row r="1627" customFormat="false" ht="15" hidden="false" customHeight="false" outlineLevel="0" collapsed="false">
      <c r="A1627" s="0" t="s">
        <v>1973</v>
      </c>
      <c r="B1627" s="13" t="n">
        <v>42723</v>
      </c>
      <c r="C1627" s="13" t="n">
        <v>42728</v>
      </c>
      <c r="D1627" s="14" t="s">
        <v>69</v>
      </c>
      <c r="E1627" s="14" t="s">
        <v>53</v>
      </c>
      <c r="F1627" s="14" t="s">
        <v>63</v>
      </c>
      <c r="G1627" s="14" t="s">
        <v>64</v>
      </c>
      <c r="H1627" s="14" t="s">
        <v>80</v>
      </c>
      <c r="I1627" s="14" t="s">
        <v>123</v>
      </c>
      <c r="J1627" s="14" t="s">
        <v>1974</v>
      </c>
      <c r="K1627" s="15" t="n">
        <v>1265.85</v>
      </c>
      <c r="L1627" s="0" t="n">
        <v>3</v>
      </c>
      <c r="M1627" s="16" t="n">
        <v>0</v>
      </c>
      <c r="N1627" s="17" t="n">
        <v>556.974</v>
      </c>
      <c r="O1627" s="0" t="str">
        <f aca="false">TEXT(B1627,"YYYY-MM")</f>
        <v>2016-12</v>
      </c>
      <c r="P1627" s="18" t="n">
        <f aca="false">IFERROR(N1627/K1627,0)</f>
        <v>0.44</v>
      </c>
      <c r="Q1627" s="0" t="str">
        <f aca="false">IF(M1627=0,"No Discount",IF(M1627&lt;0.2,"Low (1-19%)",IF(M1627&lt;0.4,"Medium (20-39%)","High (40%+)")))</f>
        <v>No Discount</v>
      </c>
      <c r="R1627" s="0" t="str">
        <f aca="false">INDEX('Lookup Tables'!$B$2:$B$5,MATCH(F1627,'Lookup Tables'!$A$2:$A$5,0))</f>
        <v>Manager D</v>
      </c>
    </row>
    <row r="1628" customFormat="false" ht="15" hidden="false" customHeight="false" outlineLevel="0" collapsed="false">
      <c r="A1628" s="0" t="s">
        <v>1975</v>
      </c>
      <c r="B1628" s="13" t="n">
        <v>42690</v>
      </c>
      <c r="C1628" s="13" t="n">
        <v>42696</v>
      </c>
      <c r="D1628" s="14" t="s">
        <v>69</v>
      </c>
      <c r="E1628" s="14" t="s">
        <v>97</v>
      </c>
      <c r="F1628" s="14" t="s">
        <v>117</v>
      </c>
      <c r="G1628" s="14" t="s">
        <v>170</v>
      </c>
      <c r="H1628" s="14" t="s">
        <v>65</v>
      </c>
      <c r="I1628" s="14" t="s">
        <v>85</v>
      </c>
      <c r="J1628" s="14" t="s">
        <v>970</v>
      </c>
      <c r="K1628" s="15" t="n">
        <v>523.25</v>
      </c>
      <c r="L1628" s="0" t="n">
        <v>5</v>
      </c>
      <c r="M1628" s="16" t="n">
        <v>0</v>
      </c>
      <c r="N1628" s="17" t="n">
        <v>141.2775</v>
      </c>
      <c r="O1628" s="0" t="str">
        <f aca="false">TEXT(B1628,"YYYY-MM")</f>
        <v>2016-11</v>
      </c>
      <c r="P1628" s="18" t="n">
        <f aca="false">IFERROR(N1628/K1628,0)</f>
        <v>0.27</v>
      </c>
      <c r="Q1628" s="0" t="str">
        <f aca="false">IF(M1628=0,"No Discount",IF(M1628&lt;0.2,"Low (1-19%)",IF(M1628&lt;0.4,"Medium (20-39%)","High (40%+)")))</f>
        <v>No Discount</v>
      </c>
      <c r="R1628" s="0" t="str">
        <f aca="false">INDEX('Lookup Tables'!$B$2:$B$5,MATCH(F1628,'Lookup Tables'!$A$2:$A$5,0))</f>
        <v>Manager B</v>
      </c>
    </row>
    <row r="1629" customFormat="false" ht="15" hidden="false" customHeight="false" outlineLevel="0" collapsed="false">
      <c r="A1629" s="0" t="s">
        <v>1976</v>
      </c>
      <c r="B1629" s="13" t="n">
        <v>42637</v>
      </c>
      <c r="C1629" s="13" t="n">
        <v>42643</v>
      </c>
      <c r="D1629" s="14" t="s">
        <v>69</v>
      </c>
      <c r="E1629" s="14" t="s">
        <v>53</v>
      </c>
      <c r="F1629" s="14" t="s">
        <v>54</v>
      </c>
      <c r="G1629" s="14" t="s">
        <v>370</v>
      </c>
      <c r="H1629" s="14" t="s">
        <v>56</v>
      </c>
      <c r="I1629" s="14" t="s">
        <v>59</v>
      </c>
      <c r="J1629" s="14" t="s">
        <v>1546</v>
      </c>
      <c r="K1629" s="15" t="n">
        <v>517.5</v>
      </c>
      <c r="L1629" s="0" t="n">
        <v>6</v>
      </c>
      <c r="M1629" s="16" t="n">
        <v>0</v>
      </c>
      <c r="N1629" s="17" t="n">
        <v>155.25</v>
      </c>
      <c r="O1629" s="0" t="str">
        <f aca="false">TEXT(B1629,"YYYY-MM")</f>
        <v>2016-09</v>
      </c>
      <c r="P1629" s="18" t="n">
        <f aca="false">IFERROR(N1629/K1629,0)</f>
        <v>0.3</v>
      </c>
      <c r="Q1629" s="0" t="str">
        <f aca="false">IF(M1629=0,"No Discount",IF(M1629&lt;0.2,"Low (1-19%)",IF(M1629&lt;0.4,"Medium (20-39%)","High (40%+)")))</f>
        <v>No Discount</v>
      </c>
      <c r="R1629" s="0" t="str">
        <f aca="false">INDEX('Lookup Tables'!$B$2:$B$5,MATCH(F1629,'Lookup Tables'!$A$2:$A$5,0))</f>
        <v>Manager C</v>
      </c>
    </row>
    <row r="1630" customFormat="false" ht="15" hidden="false" customHeight="false" outlineLevel="0" collapsed="false">
      <c r="A1630" s="0" t="s">
        <v>1977</v>
      </c>
      <c r="B1630" s="13" t="n">
        <v>43272</v>
      </c>
      <c r="C1630" s="13" t="n">
        <v>43276</v>
      </c>
      <c r="D1630" s="14" t="s">
        <v>52</v>
      </c>
      <c r="E1630" s="14" t="s">
        <v>53</v>
      </c>
      <c r="F1630" s="14" t="s">
        <v>117</v>
      </c>
      <c r="G1630" s="14" t="s">
        <v>269</v>
      </c>
      <c r="H1630" s="14" t="s">
        <v>56</v>
      </c>
      <c r="I1630" s="14" t="s">
        <v>76</v>
      </c>
      <c r="J1630" s="14" t="s">
        <v>1978</v>
      </c>
      <c r="K1630" s="15" t="n">
        <v>17.92</v>
      </c>
      <c r="L1630" s="0" t="n">
        <v>5</v>
      </c>
      <c r="M1630" s="16" t="n">
        <v>0.2</v>
      </c>
      <c r="N1630" s="17" t="n">
        <v>2.464</v>
      </c>
      <c r="O1630" s="0" t="str">
        <f aca="false">TEXT(B1630,"YYYY-MM")</f>
        <v>2018-06</v>
      </c>
      <c r="P1630" s="18" t="n">
        <f aca="false">IFERROR(N1630/K1630,0)</f>
        <v>0.1375</v>
      </c>
      <c r="Q1630" s="0" t="str">
        <f aca="false">IF(M1630=0,"No Discount",IF(M1630&lt;0.2,"Low (1-19%)",IF(M1630&lt;0.4,"Medium (20-39%)","High (40%+)")))</f>
        <v>Medium (20-39%)</v>
      </c>
      <c r="R1630" s="0" t="str">
        <f aca="false">INDEX('Lookup Tables'!$B$2:$B$5,MATCH(F1630,'Lookup Tables'!$A$2:$A$5,0))</f>
        <v>Manager B</v>
      </c>
    </row>
    <row r="1631" customFormat="false" ht="15" hidden="false" customHeight="false" outlineLevel="0" collapsed="false">
      <c r="A1631" s="0" t="s">
        <v>1977</v>
      </c>
      <c r="B1631" s="13" t="n">
        <v>43272</v>
      </c>
      <c r="C1631" s="13" t="n">
        <v>43276</v>
      </c>
      <c r="D1631" s="14" t="s">
        <v>52</v>
      </c>
      <c r="E1631" s="14" t="s">
        <v>53</v>
      </c>
      <c r="F1631" s="14" t="s">
        <v>117</v>
      </c>
      <c r="G1631" s="14" t="s">
        <v>269</v>
      </c>
      <c r="H1631" s="14" t="s">
        <v>65</v>
      </c>
      <c r="I1631" s="14" t="s">
        <v>83</v>
      </c>
      <c r="J1631" s="14" t="s">
        <v>1261</v>
      </c>
      <c r="K1631" s="15" t="n">
        <v>41.256</v>
      </c>
      <c r="L1631" s="0" t="n">
        <v>6</v>
      </c>
      <c r="M1631" s="16" t="n">
        <v>0.7</v>
      </c>
      <c r="N1631" s="17" t="n">
        <v>-34.38</v>
      </c>
      <c r="O1631" s="0" t="str">
        <f aca="false">TEXT(B1631,"YYYY-MM")</f>
        <v>2018-06</v>
      </c>
      <c r="P1631" s="18" t="n">
        <f aca="false">IFERROR(N1631/K1631,0)</f>
        <v>-0.833333333333333</v>
      </c>
      <c r="Q1631" s="0" t="str">
        <f aca="false">IF(M1631=0,"No Discount",IF(M1631&lt;0.2,"Low (1-19%)",IF(M1631&lt;0.4,"Medium (20-39%)","High (40%+)")))</f>
        <v>High (40%+)</v>
      </c>
      <c r="R1631" s="0" t="str">
        <f aca="false">INDEX('Lookup Tables'!$B$2:$B$5,MATCH(F1631,'Lookup Tables'!$A$2:$A$5,0))</f>
        <v>Manager B</v>
      </c>
    </row>
    <row r="1632" customFormat="false" ht="15" hidden="false" customHeight="false" outlineLevel="0" collapsed="false">
      <c r="A1632" s="0" t="s">
        <v>1979</v>
      </c>
      <c r="B1632" s="13" t="n">
        <v>42863</v>
      </c>
      <c r="C1632" s="13" t="n">
        <v>42863</v>
      </c>
      <c r="D1632" s="14" t="s">
        <v>606</v>
      </c>
      <c r="E1632" s="14" t="s">
        <v>53</v>
      </c>
      <c r="F1632" s="14" t="s">
        <v>117</v>
      </c>
      <c r="G1632" s="14" t="s">
        <v>269</v>
      </c>
      <c r="H1632" s="14" t="s">
        <v>65</v>
      </c>
      <c r="I1632" s="14" t="s">
        <v>73</v>
      </c>
      <c r="J1632" s="14" t="s">
        <v>1980</v>
      </c>
      <c r="K1632" s="15" t="n">
        <v>1006.056</v>
      </c>
      <c r="L1632" s="0" t="n">
        <v>3</v>
      </c>
      <c r="M1632" s="16" t="n">
        <v>0.2</v>
      </c>
      <c r="N1632" s="17" t="n">
        <v>88.0299</v>
      </c>
      <c r="O1632" s="0" t="str">
        <f aca="false">TEXT(B1632,"YYYY-MM")</f>
        <v>2017-05</v>
      </c>
      <c r="P1632" s="18" t="n">
        <f aca="false">IFERROR(N1632/K1632,0)</f>
        <v>0.0875</v>
      </c>
      <c r="Q1632" s="0" t="str">
        <f aca="false">IF(M1632=0,"No Discount",IF(M1632&lt;0.2,"Low (1-19%)",IF(M1632&lt;0.4,"Medium (20-39%)","High (40%+)")))</f>
        <v>Medium (20-39%)</v>
      </c>
      <c r="R1632" s="0" t="str">
        <f aca="false">INDEX('Lookup Tables'!$B$2:$B$5,MATCH(F1632,'Lookup Tables'!$A$2:$A$5,0))</f>
        <v>Manager B</v>
      </c>
    </row>
    <row r="1633" customFormat="false" ht="15" hidden="false" customHeight="false" outlineLevel="0" collapsed="false">
      <c r="A1633" s="0" t="s">
        <v>1979</v>
      </c>
      <c r="B1633" s="13" t="n">
        <v>42863</v>
      </c>
      <c r="C1633" s="13" t="n">
        <v>42863</v>
      </c>
      <c r="D1633" s="14" t="s">
        <v>606</v>
      </c>
      <c r="E1633" s="14" t="s">
        <v>53</v>
      </c>
      <c r="F1633" s="14" t="s">
        <v>117</v>
      </c>
      <c r="G1633" s="14" t="s">
        <v>269</v>
      </c>
      <c r="H1633" s="14" t="s">
        <v>65</v>
      </c>
      <c r="I1633" s="14" t="s">
        <v>91</v>
      </c>
      <c r="J1633" s="14" t="s">
        <v>858</v>
      </c>
      <c r="K1633" s="15" t="n">
        <v>10.688</v>
      </c>
      <c r="L1633" s="0" t="n">
        <v>2</v>
      </c>
      <c r="M1633" s="16" t="n">
        <v>0.2</v>
      </c>
      <c r="N1633" s="17" t="n">
        <v>3.7408</v>
      </c>
      <c r="O1633" s="0" t="str">
        <f aca="false">TEXT(B1633,"YYYY-MM")</f>
        <v>2017-05</v>
      </c>
      <c r="P1633" s="18" t="n">
        <f aca="false">IFERROR(N1633/K1633,0)</f>
        <v>0.35</v>
      </c>
      <c r="Q1633" s="0" t="str">
        <f aca="false">IF(M1633=0,"No Discount",IF(M1633&lt;0.2,"Low (1-19%)",IF(M1633&lt;0.4,"Medium (20-39%)","High (40%+)")))</f>
        <v>Medium (20-39%)</v>
      </c>
      <c r="R1633" s="0" t="str">
        <f aca="false">INDEX('Lookup Tables'!$B$2:$B$5,MATCH(F1633,'Lookup Tables'!$A$2:$A$5,0))</f>
        <v>Manager B</v>
      </c>
    </row>
    <row r="1634" customFormat="false" ht="15" hidden="false" customHeight="false" outlineLevel="0" collapsed="false">
      <c r="A1634" s="0" t="s">
        <v>1979</v>
      </c>
      <c r="B1634" s="13" t="n">
        <v>42863</v>
      </c>
      <c r="C1634" s="13" t="n">
        <v>42863</v>
      </c>
      <c r="D1634" s="14" t="s">
        <v>606</v>
      </c>
      <c r="E1634" s="14" t="s">
        <v>53</v>
      </c>
      <c r="F1634" s="14" t="s">
        <v>117</v>
      </c>
      <c r="G1634" s="14" t="s">
        <v>269</v>
      </c>
      <c r="H1634" s="14" t="s">
        <v>65</v>
      </c>
      <c r="I1634" s="14" t="s">
        <v>91</v>
      </c>
      <c r="J1634" s="14" t="s">
        <v>886</v>
      </c>
      <c r="K1634" s="15" t="n">
        <v>10.368</v>
      </c>
      <c r="L1634" s="0" t="n">
        <v>2</v>
      </c>
      <c r="M1634" s="16" t="n">
        <v>0.2</v>
      </c>
      <c r="N1634" s="17" t="n">
        <v>3.6288</v>
      </c>
      <c r="O1634" s="0" t="str">
        <f aca="false">TEXT(B1634,"YYYY-MM")</f>
        <v>2017-05</v>
      </c>
      <c r="P1634" s="18" t="n">
        <f aca="false">IFERROR(N1634/K1634,0)</f>
        <v>0.35</v>
      </c>
      <c r="Q1634" s="0" t="str">
        <f aca="false">IF(M1634=0,"No Discount",IF(M1634&lt;0.2,"Low (1-19%)",IF(M1634&lt;0.4,"Medium (20-39%)","High (40%+)")))</f>
        <v>Medium (20-39%)</v>
      </c>
      <c r="R1634" s="0" t="str">
        <f aca="false">INDEX('Lookup Tables'!$B$2:$B$5,MATCH(F1634,'Lookup Tables'!$A$2:$A$5,0))</f>
        <v>Manager B</v>
      </c>
    </row>
    <row r="1635" customFormat="false" ht="15" hidden="false" customHeight="false" outlineLevel="0" collapsed="false">
      <c r="A1635" s="0" t="s">
        <v>1979</v>
      </c>
      <c r="B1635" s="13" t="n">
        <v>42863</v>
      </c>
      <c r="C1635" s="13" t="n">
        <v>42863</v>
      </c>
      <c r="D1635" s="14" t="s">
        <v>606</v>
      </c>
      <c r="E1635" s="14" t="s">
        <v>53</v>
      </c>
      <c r="F1635" s="14" t="s">
        <v>117</v>
      </c>
      <c r="G1635" s="14" t="s">
        <v>269</v>
      </c>
      <c r="H1635" s="14" t="s">
        <v>65</v>
      </c>
      <c r="I1635" s="14" t="s">
        <v>73</v>
      </c>
      <c r="J1635" s="14" t="s">
        <v>1712</v>
      </c>
      <c r="K1635" s="15" t="n">
        <v>25.12</v>
      </c>
      <c r="L1635" s="0" t="n">
        <v>2</v>
      </c>
      <c r="M1635" s="16" t="n">
        <v>0.2</v>
      </c>
      <c r="N1635" s="17" t="n">
        <v>1.57</v>
      </c>
      <c r="O1635" s="0" t="str">
        <f aca="false">TEXT(B1635,"YYYY-MM")</f>
        <v>2017-05</v>
      </c>
      <c r="P1635" s="18" t="n">
        <f aca="false">IFERROR(N1635/K1635,0)</f>
        <v>0.0625</v>
      </c>
      <c r="Q1635" s="0" t="str">
        <f aca="false">IF(M1635=0,"No Discount",IF(M1635&lt;0.2,"Low (1-19%)",IF(M1635&lt;0.4,"Medium (20-39%)","High (40%+)")))</f>
        <v>Medium (20-39%)</v>
      </c>
      <c r="R1635" s="0" t="str">
        <f aca="false">INDEX('Lookup Tables'!$B$2:$B$5,MATCH(F1635,'Lookup Tables'!$A$2:$A$5,0))</f>
        <v>Manager B</v>
      </c>
    </row>
    <row r="1636" customFormat="false" ht="15" hidden="false" customHeight="false" outlineLevel="0" collapsed="false">
      <c r="A1636" s="0" t="s">
        <v>1979</v>
      </c>
      <c r="B1636" s="13" t="n">
        <v>42863</v>
      </c>
      <c r="C1636" s="13" t="n">
        <v>42863</v>
      </c>
      <c r="D1636" s="14" t="s">
        <v>606</v>
      </c>
      <c r="E1636" s="14" t="s">
        <v>53</v>
      </c>
      <c r="F1636" s="14" t="s">
        <v>117</v>
      </c>
      <c r="G1636" s="14" t="s">
        <v>269</v>
      </c>
      <c r="H1636" s="14" t="s">
        <v>80</v>
      </c>
      <c r="I1636" s="14" t="s">
        <v>123</v>
      </c>
      <c r="J1636" s="14" t="s">
        <v>853</v>
      </c>
      <c r="K1636" s="15" t="n">
        <v>58.112</v>
      </c>
      <c r="L1636" s="0" t="n">
        <v>2</v>
      </c>
      <c r="M1636" s="16" t="n">
        <v>0.2</v>
      </c>
      <c r="N1636" s="17" t="n">
        <v>7.264</v>
      </c>
      <c r="O1636" s="0" t="str">
        <f aca="false">TEXT(B1636,"YYYY-MM")</f>
        <v>2017-05</v>
      </c>
      <c r="P1636" s="18" t="n">
        <f aca="false">IFERROR(N1636/K1636,0)</f>
        <v>0.125</v>
      </c>
      <c r="Q1636" s="0" t="str">
        <f aca="false">IF(M1636=0,"No Discount",IF(M1636&lt;0.2,"Low (1-19%)",IF(M1636&lt;0.4,"Medium (20-39%)","High (40%+)")))</f>
        <v>Medium (20-39%)</v>
      </c>
      <c r="R1636" s="0" t="str">
        <f aca="false">INDEX('Lookup Tables'!$B$2:$B$5,MATCH(F1636,'Lookup Tables'!$A$2:$A$5,0))</f>
        <v>Manager B</v>
      </c>
    </row>
    <row r="1637" customFormat="false" ht="15" hidden="false" customHeight="false" outlineLevel="0" collapsed="false">
      <c r="A1637" s="0" t="s">
        <v>1981</v>
      </c>
      <c r="B1637" s="13" t="n">
        <v>42334</v>
      </c>
      <c r="C1637" s="13" t="n">
        <v>42340</v>
      </c>
      <c r="D1637" s="14" t="s">
        <v>69</v>
      </c>
      <c r="E1637" s="14" t="s">
        <v>53</v>
      </c>
      <c r="F1637" s="14" t="s">
        <v>63</v>
      </c>
      <c r="G1637" s="14" t="s">
        <v>237</v>
      </c>
      <c r="H1637" s="14" t="s">
        <v>65</v>
      </c>
      <c r="I1637" s="14" t="s">
        <v>91</v>
      </c>
      <c r="J1637" s="14" t="s">
        <v>1395</v>
      </c>
      <c r="K1637" s="15" t="n">
        <v>15.552</v>
      </c>
      <c r="L1637" s="0" t="n">
        <v>3</v>
      </c>
      <c r="M1637" s="16" t="n">
        <v>0.2</v>
      </c>
      <c r="N1637" s="17" t="n">
        <v>5.4432</v>
      </c>
      <c r="O1637" s="0" t="str">
        <f aca="false">TEXT(B1637,"YYYY-MM")</f>
        <v>2015-11</v>
      </c>
      <c r="P1637" s="18" t="n">
        <f aca="false">IFERROR(N1637/K1637,0)</f>
        <v>0.35</v>
      </c>
      <c r="Q1637" s="0" t="str">
        <f aca="false">IF(M1637=0,"No Discount",IF(M1637&lt;0.2,"Low (1-19%)",IF(M1637&lt;0.4,"Medium (20-39%)","High (40%+)")))</f>
        <v>Medium (20-39%)</v>
      </c>
      <c r="R1637" s="0" t="str">
        <f aca="false">INDEX('Lookup Tables'!$B$2:$B$5,MATCH(F1637,'Lookup Tables'!$A$2:$A$5,0))</f>
        <v>Manager D</v>
      </c>
    </row>
    <row r="1638" customFormat="false" ht="15" hidden="false" customHeight="false" outlineLevel="0" collapsed="false">
      <c r="A1638" s="0" t="s">
        <v>1981</v>
      </c>
      <c r="B1638" s="13" t="n">
        <v>42334</v>
      </c>
      <c r="C1638" s="13" t="n">
        <v>42340</v>
      </c>
      <c r="D1638" s="14" t="s">
        <v>69</v>
      </c>
      <c r="E1638" s="14" t="s">
        <v>53</v>
      </c>
      <c r="F1638" s="14" t="s">
        <v>63</v>
      </c>
      <c r="G1638" s="14" t="s">
        <v>237</v>
      </c>
      <c r="H1638" s="14" t="s">
        <v>65</v>
      </c>
      <c r="I1638" s="14" t="s">
        <v>73</v>
      </c>
      <c r="J1638" s="14" t="s">
        <v>1332</v>
      </c>
      <c r="K1638" s="15" t="n">
        <v>669.08</v>
      </c>
      <c r="L1638" s="0" t="n">
        <v>5</v>
      </c>
      <c r="M1638" s="16" t="n">
        <v>0.2</v>
      </c>
      <c r="N1638" s="17" t="n">
        <v>-167.27</v>
      </c>
      <c r="O1638" s="0" t="str">
        <f aca="false">TEXT(B1638,"YYYY-MM")</f>
        <v>2015-11</v>
      </c>
      <c r="P1638" s="18" t="n">
        <f aca="false">IFERROR(N1638/K1638,0)</f>
        <v>-0.25</v>
      </c>
      <c r="Q1638" s="0" t="str">
        <f aca="false">IF(M1638=0,"No Discount",IF(M1638&lt;0.2,"Low (1-19%)",IF(M1638&lt;0.4,"Medium (20-39%)","High (40%+)")))</f>
        <v>Medium (20-39%)</v>
      </c>
      <c r="R1638" s="0" t="str">
        <f aca="false">INDEX('Lookup Tables'!$B$2:$B$5,MATCH(F1638,'Lookup Tables'!$A$2:$A$5,0))</f>
        <v>Manager D</v>
      </c>
    </row>
    <row r="1639" customFormat="false" ht="15" hidden="false" customHeight="false" outlineLevel="0" collapsed="false">
      <c r="A1639" s="0" t="s">
        <v>1981</v>
      </c>
      <c r="B1639" s="13" t="n">
        <v>42334</v>
      </c>
      <c r="C1639" s="13" t="n">
        <v>42340</v>
      </c>
      <c r="D1639" s="14" t="s">
        <v>69</v>
      </c>
      <c r="E1639" s="14" t="s">
        <v>53</v>
      </c>
      <c r="F1639" s="14" t="s">
        <v>63</v>
      </c>
      <c r="G1639" s="14" t="s">
        <v>237</v>
      </c>
      <c r="H1639" s="14" t="s">
        <v>80</v>
      </c>
      <c r="I1639" s="14" t="s">
        <v>81</v>
      </c>
      <c r="J1639" s="14" t="s">
        <v>1982</v>
      </c>
      <c r="K1639" s="15" t="n">
        <v>438.336</v>
      </c>
      <c r="L1639" s="0" t="n">
        <v>4</v>
      </c>
      <c r="M1639" s="16" t="n">
        <v>0.2</v>
      </c>
      <c r="N1639" s="17" t="n">
        <v>-87.6672</v>
      </c>
      <c r="O1639" s="0" t="str">
        <f aca="false">TEXT(B1639,"YYYY-MM")</f>
        <v>2015-11</v>
      </c>
      <c r="P1639" s="18" t="n">
        <f aca="false">IFERROR(N1639/K1639,0)</f>
        <v>-0.2</v>
      </c>
      <c r="Q1639" s="0" t="str">
        <f aca="false">IF(M1639=0,"No Discount",IF(M1639&lt;0.2,"Low (1-19%)",IF(M1639&lt;0.4,"Medium (20-39%)","High (40%+)")))</f>
        <v>Medium (20-39%)</v>
      </c>
      <c r="R1639" s="0" t="str">
        <f aca="false">INDEX('Lookup Tables'!$B$2:$B$5,MATCH(F1639,'Lookup Tables'!$A$2:$A$5,0))</f>
        <v>Manager D</v>
      </c>
    </row>
    <row r="1640" customFormat="false" ht="15" hidden="false" customHeight="false" outlineLevel="0" collapsed="false">
      <c r="A1640" s="0" t="s">
        <v>1983</v>
      </c>
      <c r="B1640" s="13" t="n">
        <v>42881</v>
      </c>
      <c r="C1640" s="13" t="n">
        <v>42887</v>
      </c>
      <c r="D1640" s="14" t="s">
        <v>69</v>
      </c>
      <c r="E1640" s="14" t="s">
        <v>53</v>
      </c>
      <c r="F1640" s="14" t="s">
        <v>117</v>
      </c>
      <c r="G1640" s="14" t="s">
        <v>1386</v>
      </c>
      <c r="H1640" s="14" t="s">
        <v>65</v>
      </c>
      <c r="I1640" s="14" t="s">
        <v>91</v>
      </c>
      <c r="J1640" s="14" t="s">
        <v>1984</v>
      </c>
      <c r="K1640" s="15" t="n">
        <v>19.44</v>
      </c>
      <c r="L1640" s="0" t="n">
        <v>3</v>
      </c>
      <c r="M1640" s="16" t="n">
        <v>0</v>
      </c>
      <c r="N1640" s="17" t="n">
        <v>9.3312</v>
      </c>
      <c r="O1640" s="0" t="str">
        <f aca="false">TEXT(B1640,"YYYY-MM")</f>
        <v>2017-05</v>
      </c>
      <c r="P1640" s="18" t="n">
        <f aca="false">IFERROR(N1640/K1640,0)</f>
        <v>0.48</v>
      </c>
      <c r="Q1640" s="0" t="str">
        <f aca="false">IF(M1640=0,"No Discount",IF(M1640&lt;0.2,"Low (1-19%)",IF(M1640&lt;0.4,"Medium (20-39%)","High (40%+)")))</f>
        <v>No Discount</v>
      </c>
      <c r="R1640" s="0" t="str">
        <f aca="false">INDEX('Lookup Tables'!$B$2:$B$5,MATCH(F1640,'Lookup Tables'!$A$2:$A$5,0))</f>
        <v>Manager B</v>
      </c>
    </row>
    <row r="1641" customFormat="false" ht="15" hidden="false" customHeight="false" outlineLevel="0" collapsed="false">
      <c r="A1641" s="0" t="s">
        <v>1983</v>
      </c>
      <c r="B1641" s="13" t="n">
        <v>42881</v>
      </c>
      <c r="C1641" s="13" t="n">
        <v>42887</v>
      </c>
      <c r="D1641" s="14" t="s">
        <v>69</v>
      </c>
      <c r="E1641" s="14" t="s">
        <v>53</v>
      </c>
      <c r="F1641" s="14" t="s">
        <v>117</v>
      </c>
      <c r="G1641" s="14" t="s">
        <v>1386</v>
      </c>
      <c r="H1641" s="14" t="s">
        <v>65</v>
      </c>
      <c r="I1641" s="14" t="s">
        <v>83</v>
      </c>
      <c r="J1641" s="14" t="s">
        <v>960</v>
      </c>
      <c r="K1641" s="15" t="n">
        <v>9.64</v>
      </c>
      <c r="L1641" s="0" t="n">
        <v>2</v>
      </c>
      <c r="M1641" s="16" t="n">
        <v>0</v>
      </c>
      <c r="N1641" s="17" t="n">
        <v>4.4344</v>
      </c>
      <c r="O1641" s="0" t="str">
        <f aca="false">TEXT(B1641,"YYYY-MM")</f>
        <v>2017-05</v>
      </c>
      <c r="P1641" s="18" t="n">
        <f aca="false">IFERROR(N1641/K1641,0)</f>
        <v>0.46</v>
      </c>
      <c r="Q1641" s="0" t="str">
        <f aca="false">IF(M1641=0,"No Discount",IF(M1641&lt;0.2,"Low (1-19%)",IF(M1641&lt;0.4,"Medium (20-39%)","High (40%+)")))</f>
        <v>No Discount</v>
      </c>
      <c r="R1641" s="0" t="str">
        <f aca="false">INDEX('Lookup Tables'!$B$2:$B$5,MATCH(F1641,'Lookup Tables'!$A$2:$A$5,0))</f>
        <v>Manager B</v>
      </c>
    </row>
    <row r="1642" customFormat="false" ht="15" hidden="false" customHeight="false" outlineLevel="0" collapsed="false">
      <c r="A1642" s="0" t="s">
        <v>1983</v>
      </c>
      <c r="B1642" s="13" t="n">
        <v>42881</v>
      </c>
      <c r="C1642" s="13" t="n">
        <v>42887</v>
      </c>
      <c r="D1642" s="14" t="s">
        <v>69</v>
      </c>
      <c r="E1642" s="14" t="s">
        <v>53</v>
      </c>
      <c r="F1642" s="14" t="s">
        <v>117</v>
      </c>
      <c r="G1642" s="14" t="s">
        <v>1386</v>
      </c>
      <c r="H1642" s="14" t="s">
        <v>65</v>
      </c>
      <c r="I1642" s="14" t="s">
        <v>91</v>
      </c>
      <c r="J1642" s="14" t="s">
        <v>198</v>
      </c>
      <c r="K1642" s="15" t="n">
        <v>12.7</v>
      </c>
      <c r="L1642" s="0" t="n">
        <v>2</v>
      </c>
      <c r="M1642" s="16" t="n">
        <v>0</v>
      </c>
      <c r="N1642" s="17" t="n">
        <v>5.842</v>
      </c>
      <c r="O1642" s="0" t="str">
        <f aca="false">TEXT(B1642,"YYYY-MM")</f>
        <v>2017-05</v>
      </c>
      <c r="P1642" s="18" t="n">
        <f aca="false">IFERROR(N1642/K1642,0)</f>
        <v>0.46</v>
      </c>
      <c r="Q1642" s="0" t="str">
        <f aca="false">IF(M1642=0,"No Discount",IF(M1642&lt;0.2,"Low (1-19%)",IF(M1642&lt;0.4,"Medium (20-39%)","High (40%+)")))</f>
        <v>No Discount</v>
      </c>
      <c r="R1642" s="0" t="str">
        <f aca="false">INDEX('Lookup Tables'!$B$2:$B$5,MATCH(F1642,'Lookup Tables'!$A$2:$A$5,0))</f>
        <v>Manager B</v>
      </c>
    </row>
    <row r="1643" customFormat="false" ht="15" hidden="false" customHeight="false" outlineLevel="0" collapsed="false">
      <c r="A1643" s="0" t="s">
        <v>1983</v>
      </c>
      <c r="B1643" s="13" t="n">
        <v>42881</v>
      </c>
      <c r="C1643" s="13" t="n">
        <v>42887</v>
      </c>
      <c r="D1643" s="14" t="s">
        <v>69</v>
      </c>
      <c r="E1643" s="14" t="s">
        <v>53</v>
      </c>
      <c r="F1643" s="14" t="s">
        <v>117</v>
      </c>
      <c r="G1643" s="14" t="s">
        <v>1386</v>
      </c>
      <c r="H1643" s="14" t="s">
        <v>56</v>
      </c>
      <c r="I1643" s="14" t="s">
        <v>76</v>
      </c>
      <c r="J1643" s="14" t="s">
        <v>240</v>
      </c>
      <c r="K1643" s="15" t="n">
        <v>41.37</v>
      </c>
      <c r="L1643" s="0" t="n">
        <v>3</v>
      </c>
      <c r="M1643" s="16" t="n">
        <v>0</v>
      </c>
      <c r="N1643" s="17" t="n">
        <v>17.3754</v>
      </c>
      <c r="O1643" s="0" t="str">
        <f aca="false">TEXT(B1643,"YYYY-MM")</f>
        <v>2017-05</v>
      </c>
      <c r="P1643" s="18" t="n">
        <f aca="false">IFERROR(N1643/K1643,0)</f>
        <v>0.42</v>
      </c>
      <c r="Q1643" s="0" t="str">
        <f aca="false">IF(M1643=0,"No Discount",IF(M1643&lt;0.2,"Low (1-19%)",IF(M1643&lt;0.4,"Medium (20-39%)","High (40%+)")))</f>
        <v>No Discount</v>
      </c>
      <c r="R1643" s="0" t="str">
        <f aca="false">INDEX('Lookup Tables'!$B$2:$B$5,MATCH(F1643,'Lookup Tables'!$A$2:$A$5,0))</f>
        <v>Manager B</v>
      </c>
    </row>
    <row r="1644" customFormat="false" ht="15" hidden="false" customHeight="false" outlineLevel="0" collapsed="false">
      <c r="A1644" s="0" t="s">
        <v>1985</v>
      </c>
      <c r="B1644" s="13" t="n">
        <v>42337</v>
      </c>
      <c r="C1644" s="13" t="n">
        <v>42342</v>
      </c>
      <c r="D1644" s="14" t="s">
        <v>69</v>
      </c>
      <c r="E1644" s="14" t="s">
        <v>62</v>
      </c>
      <c r="F1644" s="14" t="s">
        <v>98</v>
      </c>
      <c r="G1644" s="14" t="s">
        <v>146</v>
      </c>
      <c r="H1644" s="14" t="s">
        <v>65</v>
      </c>
      <c r="I1644" s="14" t="s">
        <v>171</v>
      </c>
      <c r="J1644" s="14" t="s">
        <v>296</v>
      </c>
      <c r="K1644" s="15" t="n">
        <v>12.624</v>
      </c>
      <c r="L1644" s="0" t="n">
        <v>2</v>
      </c>
      <c r="M1644" s="16" t="n">
        <v>0.2</v>
      </c>
      <c r="N1644" s="17" t="n">
        <v>3.945</v>
      </c>
      <c r="O1644" s="0" t="str">
        <f aca="false">TEXT(B1644,"YYYY-MM")</f>
        <v>2015-11</v>
      </c>
      <c r="P1644" s="18" t="n">
        <f aca="false">IFERROR(N1644/K1644,0)</f>
        <v>0.3125</v>
      </c>
      <c r="Q1644" s="0" t="str">
        <f aca="false">IF(M1644=0,"No Discount",IF(M1644&lt;0.2,"Low (1-19%)",IF(M1644&lt;0.4,"Medium (20-39%)","High (40%+)")))</f>
        <v>Medium (20-39%)</v>
      </c>
      <c r="R1644" s="0" t="str">
        <f aca="false">INDEX('Lookup Tables'!$B$2:$B$5,MATCH(F1644,'Lookup Tables'!$A$2:$A$5,0))</f>
        <v>Manager A</v>
      </c>
    </row>
    <row r="1645" customFormat="false" ht="15" hidden="false" customHeight="false" outlineLevel="0" collapsed="false">
      <c r="A1645" s="0" t="s">
        <v>1986</v>
      </c>
      <c r="B1645" s="13" t="n">
        <v>42448</v>
      </c>
      <c r="C1645" s="13" t="n">
        <v>42449</v>
      </c>
      <c r="D1645" s="14" t="s">
        <v>137</v>
      </c>
      <c r="E1645" s="14" t="s">
        <v>62</v>
      </c>
      <c r="F1645" s="14" t="s">
        <v>63</v>
      </c>
      <c r="G1645" s="14" t="s">
        <v>94</v>
      </c>
      <c r="H1645" s="14" t="s">
        <v>65</v>
      </c>
      <c r="I1645" s="14" t="s">
        <v>73</v>
      </c>
      <c r="J1645" s="14" t="s">
        <v>730</v>
      </c>
      <c r="K1645" s="15" t="n">
        <v>1247.64</v>
      </c>
      <c r="L1645" s="0" t="n">
        <v>3</v>
      </c>
      <c r="M1645" s="16" t="n">
        <v>0</v>
      </c>
      <c r="N1645" s="17" t="n">
        <v>349.3392</v>
      </c>
      <c r="O1645" s="0" t="str">
        <f aca="false">TEXT(B1645,"YYYY-MM")</f>
        <v>2016-03</v>
      </c>
      <c r="P1645" s="18" t="n">
        <f aca="false">IFERROR(N1645/K1645,0)</f>
        <v>0.28</v>
      </c>
      <c r="Q1645" s="0" t="str">
        <f aca="false">IF(M1645=0,"No Discount",IF(M1645&lt;0.2,"Low (1-19%)",IF(M1645&lt;0.4,"Medium (20-39%)","High (40%+)")))</f>
        <v>No Discount</v>
      </c>
      <c r="R1645" s="0" t="str">
        <f aca="false">INDEX('Lookup Tables'!$B$2:$B$5,MATCH(F1645,'Lookup Tables'!$A$2:$A$5,0))</f>
        <v>Manager D</v>
      </c>
    </row>
    <row r="1646" customFormat="false" ht="15" hidden="false" customHeight="false" outlineLevel="0" collapsed="false">
      <c r="A1646" s="0" t="s">
        <v>1986</v>
      </c>
      <c r="B1646" s="13" t="n">
        <v>42448</v>
      </c>
      <c r="C1646" s="13" t="n">
        <v>42449</v>
      </c>
      <c r="D1646" s="14" t="s">
        <v>137</v>
      </c>
      <c r="E1646" s="14" t="s">
        <v>62</v>
      </c>
      <c r="F1646" s="14" t="s">
        <v>63</v>
      </c>
      <c r="G1646" s="14" t="s">
        <v>94</v>
      </c>
      <c r="H1646" s="14" t="s">
        <v>80</v>
      </c>
      <c r="I1646" s="14" t="s">
        <v>570</v>
      </c>
      <c r="J1646" s="14" t="s">
        <v>1987</v>
      </c>
      <c r="K1646" s="15" t="n">
        <v>3149.93</v>
      </c>
      <c r="L1646" s="0" t="n">
        <v>7</v>
      </c>
      <c r="M1646" s="16" t="n">
        <v>0</v>
      </c>
      <c r="N1646" s="17" t="n">
        <v>1480.4671</v>
      </c>
      <c r="O1646" s="0" t="str">
        <f aca="false">TEXT(B1646,"YYYY-MM")</f>
        <v>2016-03</v>
      </c>
      <c r="P1646" s="18" t="n">
        <f aca="false">IFERROR(N1646/K1646,0)</f>
        <v>0.47</v>
      </c>
      <c r="Q1646" s="0" t="str">
        <f aca="false">IF(M1646=0,"No Discount",IF(M1646&lt;0.2,"Low (1-19%)",IF(M1646&lt;0.4,"Medium (20-39%)","High (40%+)")))</f>
        <v>No Discount</v>
      </c>
      <c r="R1646" s="0" t="str">
        <f aca="false">INDEX('Lookup Tables'!$B$2:$B$5,MATCH(F1646,'Lookup Tables'!$A$2:$A$5,0))</f>
        <v>Manager D</v>
      </c>
    </row>
    <row r="1647" customFormat="false" ht="15" hidden="false" customHeight="false" outlineLevel="0" collapsed="false">
      <c r="A1647" s="0" t="s">
        <v>1986</v>
      </c>
      <c r="B1647" s="13" t="n">
        <v>42448</v>
      </c>
      <c r="C1647" s="13" t="n">
        <v>42449</v>
      </c>
      <c r="D1647" s="14" t="s">
        <v>137</v>
      </c>
      <c r="E1647" s="14" t="s">
        <v>62</v>
      </c>
      <c r="F1647" s="14" t="s">
        <v>63</v>
      </c>
      <c r="G1647" s="14" t="s">
        <v>94</v>
      </c>
      <c r="H1647" s="14" t="s">
        <v>65</v>
      </c>
      <c r="I1647" s="14" t="s">
        <v>91</v>
      </c>
      <c r="J1647" s="14" t="s">
        <v>1988</v>
      </c>
      <c r="K1647" s="15" t="n">
        <v>209.7</v>
      </c>
      <c r="L1647" s="0" t="n">
        <v>2</v>
      </c>
      <c r="M1647" s="16" t="n">
        <v>0</v>
      </c>
      <c r="N1647" s="17" t="n">
        <v>100.656</v>
      </c>
      <c r="O1647" s="0" t="str">
        <f aca="false">TEXT(B1647,"YYYY-MM")</f>
        <v>2016-03</v>
      </c>
      <c r="P1647" s="18" t="n">
        <f aca="false">IFERROR(N1647/K1647,0)</f>
        <v>0.48</v>
      </c>
      <c r="Q1647" s="0" t="str">
        <f aca="false">IF(M1647=0,"No Discount",IF(M1647&lt;0.2,"Low (1-19%)",IF(M1647&lt;0.4,"Medium (20-39%)","High (40%+)")))</f>
        <v>No Discount</v>
      </c>
      <c r="R1647" s="0" t="str">
        <f aca="false">INDEX('Lookup Tables'!$B$2:$B$5,MATCH(F1647,'Lookup Tables'!$A$2:$A$5,0))</f>
        <v>Manager D</v>
      </c>
    </row>
    <row r="1648" customFormat="false" ht="15" hidden="false" customHeight="false" outlineLevel="0" collapsed="false">
      <c r="A1648" s="0" t="s">
        <v>1989</v>
      </c>
      <c r="B1648" s="13" t="n">
        <v>42675</v>
      </c>
      <c r="C1648" s="13" t="n">
        <v>42677</v>
      </c>
      <c r="D1648" s="14" t="s">
        <v>137</v>
      </c>
      <c r="E1648" s="14" t="s">
        <v>97</v>
      </c>
      <c r="F1648" s="14" t="s">
        <v>117</v>
      </c>
      <c r="G1648" s="14" t="s">
        <v>118</v>
      </c>
      <c r="H1648" s="14" t="s">
        <v>80</v>
      </c>
      <c r="I1648" s="14" t="s">
        <v>123</v>
      </c>
      <c r="J1648" s="14" t="s">
        <v>378</v>
      </c>
      <c r="K1648" s="15" t="n">
        <v>35.36</v>
      </c>
      <c r="L1648" s="0" t="n">
        <v>2</v>
      </c>
      <c r="M1648" s="16" t="n">
        <v>0.2</v>
      </c>
      <c r="N1648" s="17" t="n">
        <v>-3.094</v>
      </c>
      <c r="O1648" s="0" t="str">
        <f aca="false">TEXT(B1648,"YYYY-MM")</f>
        <v>2016-11</v>
      </c>
      <c r="P1648" s="18" t="n">
        <f aca="false">IFERROR(N1648/K1648,0)</f>
        <v>-0.0875</v>
      </c>
      <c r="Q1648" s="0" t="str">
        <f aca="false">IF(M1648=0,"No Discount",IF(M1648&lt;0.2,"Low (1-19%)",IF(M1648&lt;0.4,"Medium (20-39%)","High (40%+)")))</f>
        <v>Medium (20-39%)</v>
      </c>
      <c r="R1648" s="0" t="str">
        <f aca="false">INDEX('Lookup Tables'!$B$2:$B$5,MATCH(F1648,'Lookup Tables'!$A$2:$A$5,0))</f>
        <v>Manager B</v>
      </c>
    </row>
    <row r="1649" customFormat="false" ht="15" hidden="false" customHeight="false" outlineLevel="0" collapsed="false">
      <c r="A1649" s="0" t="s">
        <v>1989</v>
      </c>
      <c r="B1649" s="13" t="n">
        <v>42675</v>
      </c>
      <c r="C1649" s="13" t="n">
        <v>42677</v>
      </c>
      <c r="D1649" s="14" t="s">
        <v>137</v>
      </c>
      <c r="E1649" s="14" t="s">
        <v>97</v>
      </c>
      <c r="F1649" s="14" t="s">
        <v>117</v>
      </c>
      <c r="G1649" s="14" t="s">
        <v>118</v>
      </c>
      <c r="H1649" s="14" t="s">
        <v>65</v>
      </c>
      <c r="I1649" s="14" t="s">
        <v>171</v>
      </c>
      <c r="J1649" s="14" t="s">
        <v>1990</v>
      </c>
      <c r="K1649" s="15" t="n">
        <v>3.168</v>
      </c>
      <c r="L1649" s="0" t="n">
        <v>2</v>
      </c>
      <c r="M1649" s="16" t="n">
        <v>0.2</v>
      </c>
      <c r="N1649" s="17" t="n">
        <v>-0.7128</v>
      </c>
      <c r="O1649" s="0" t="str">
        <f aca="false">TEXT(B1649,"YYYY-MM")</f>
        <v>2016-11</v>
      </c>
      <c r="P1649" s="18" t="n">
        <f aca="false">IFERROR(N1649/K1649,0)</f>
        <v>-0.225</v>
      </c>
      <c r="Q1649" s="0" t="str">
        <f aca="false">IF(M1649=0,"No Discount",IF(M1649&lt;0.2,"Low (1-19%)",IF(M1649&lt;0.4,"Medium (20-39%)","High (40%+)")))</f>
        <v>Medium (20-39%)</v>
      </c>
      <c r="R1649" s="0" t="str">
        <f aca="false">INDEX('Lookup Tables'!$B$2:$B$5,MATCH(F1649,'Lookup Tables'!$A$2:$A$5,0))</f>
        <v>Manager B</v>
      </c>
    </row>
    <row r="1650" customFormat="false" ht="15" hidden="false" customHeight="false" outlineLevel="0" collapsed="false">
      <c r="A1650" s="0" t="s">
        <v>1991</v>
      </c>
      <c r="B1650" s="13" t="n">
        <v>42639</v>
      </c>
      <c r="C1650" s="13" t="n">
        <v>42642</v>
      </c>
      <c r="D1650" s="14" t="s">
        <v>52</v>
      </c>
      <c r="E1650" s="14" t="s">
        <v>53</v>
      </c>
      <c r="F1650" s="14" t="s">
        <v>117</v>
      </c>
      <c r="G1650" s="14" t="s">
        <v>118</v>
      </c>
      <c r="H1650" s="14" t="s">
        <v>65</v>
      </c>
      <c r="I1650" s="14" t="s">
        <v>83</v>
      </c>
      <c r="J1650" s="14" t="s">
        <v>1992</v>
      </c>
      <c r="K1650" s="15" t="n">
        <v>121.104</v>
      </c>
      <c r="L1650" s="0" t="n">
        <v>6</v>
      </c>
      <c r="M1650" s="16" t="n">
        <v>0.7</v>
      </c>
      <c r="N1650" s="17" t="n">
        <v>-100.92</v>
      </c>
      <c r="O1650" s="0" t="str">
        <f aca="false">TEXT(B1650,"YYYY-MM")</f>
        <v>2016-09</v>
      </c>
      <c r="P1650" s="18" t="n">
        <f aca="false">IFERROR(N1650/K1650,0)</f>
        <v>-0.833333333333333</v>
      </c>
      <c r="Q1650" s="0" t="str">
        <f aca="false">IF(M1650=0,"No Discount",IF(M1650&lt;0.2,"Low (1-19%)",IF(M1650&lt;0.4,"Medium (20-39%)","High (40%+)")))</f>
        <v>High (40%+)</v>
      </c>
      <c r="R1650" s="0" t="str">
        <f aca="false">INDEX('Lookup Tables'!$B$2:$B$5,MATCH(F1650,'Lookup Tables'!$A$2:$A$5,0))</f>
        <v>Manager B</v>
      </c>
    </row>
    <row r="1651" customFormat="false" ht="15" hidden="false" customHeight="false" outlineLevel="0" collapsed="false">
      <c r="A1651" s="0" t="s">
        <v>1991</v>
      </c>
      <c r="B1651" s="13" t="n">
        <v>42639</v>
      </c>
      <c r="C1651" s="13" t="n">
        <v>42642</v>
      </c>
      <c r="D1651" s="14" t="s">
        <v>52</v>
      </c>
      <c r="E1651" s="14" t="s">
        <v>53</v>
      </c>
      <c r="F1651" s="14" t="s">
        <v>117</v>
      </c>
      <c r="G1651" s="14" t="s">
        <v>118</v>
      </c>
      <c r="H1651" s="14" t="s">
        <v>80</v>
      </c>
      <c r="I1651" s="14" t="s">
        <v>81</v>
      </c>
      <c r="J1651" s="14" t="s">
        <v>1993</v>
      </c>
      <c r="K1651" s="15" t="n">
        <v>45.894</v>
      </c>
      <c r="L1651" s="0" t="n">
        <v>1</v>
      </c>
      <c r="M1651" s="16" t="n">
        <v>0.4</v>
      </c>
      <c r="N1651" s="17" t="n">
        <v>-9.1788</v>
      </c>
      <c r="O1651" s="0" t="str">
        <f aca="false">TEXT(B1651,"YYYY-MM")</f>
        <v>2016-09</v>
      </c>
      <c r="P1651" s="18" t="n">
        <f aca="false">IFERROR(N1651/K1651,0)</f>
        <v>-0.2</v>
      </c>
      <c r="Q1651" s="0" t="str">
        <f aca="false">IF(M1651=0,"No Discount",IF(M1651&lt;0.2,"Low (1-19%)",IF(M1651&lt;0.4,"Medium (20-39%)","High (40%+)")))</f>
        <v>High (40%+)</v>
      </c>
      <c r="R1651" s="0" t="str">
        <f aca="false">INDEX('Lookup Tables'!$B$2:$B$5,MATCH(F1651,'Lookup Tables'!$A$2:$A$5,0))</f>
        <v>Manager B</v>
      </c>
    </row>
    <row r="1652" customFormat="false" ht="15" hidden="false" customHeight="false" outlineLevel="0" collapsed="false">
      <c r="A1652" s="0" t="s">
        <v>1994</v>
      </c>
      <c r="B1652" s="13" t="n">
        <v>42245</v>
      </c>
      <c r="C1652" s="13" t="n">
        <v>42245</v>
      </c>
      <c r="D1652" s="14" t="s">
        <v>606</v>
      </c>
      <c r="E1652" s="14" t="s">
        <v>62</v>
      </c>
      <c r="F1652" s="14" t="s">
        <v>63</v>
      </c>
      <c r="G1652" s="14" t="s">
        <v>64</v>
      </c>
      <c r="H1652" s="14" t="s">
        <v>65</v>
      </c>
      <c r="I1652" s="14" t="s">
        <v>91</v>
      </c>
      <c r="J1652" s="14" t="s">
        <v>1995</v>
      </c>
      <c r="K1652" s="15" t="n">
        <v>109.92</v>
      </c>
      <c r="L1652" s="0" t="n">
        <v>2</v>
      </c>
      <c r="M1652" s="16" t="n">
        <v>0</v>
      </c>
      <c r="N1652" s="17" t="n">
        <v>53.8608</v>
      </c>
      <c r="O1652" s="0" t="str">
        <f aca="false">TEXT(B1652,"YYYY-MM")</f>
        <v>2015-08</v>
      </c>
      <c r="P1652" s="18" t="n">
        <f aca="false">IFERROR(N1652/K1652,0)</f>
        <v>0.49</v>
      </c>
      <c r="Q1652" s="0" t="str">
        <f aca="false">IF(M1652=0,"No Discount",IF(M1652&lt;0.2,"Low (1-19%)",IF(M1652&lt;0.4,"Medium (20-39%)","High (40%+)")))</f>
        <v>No Discount</v>
      </c>
      <c r="R1652" s="0" t="str">
        <f aca="false">INDEX('Lookup Tables'!$B$2:$B$5,MATCH(F1652,'Lookup Tables'!$A$2:$A$5,0))</f>
        <v>Manager D</v>
      </c>
    </row>
    <row r="1653" customFormat="false" ht="15" hidden="false" customHeight="false" outlineLevel="0" collapsed="false">
      <c r="A1653" s="0" t="s">
        <v>1994</v>
      </c>
      <c r="B1653" s="13" t="n">
        <v>42245</v>
      </c>
      <c r="C1653" s="13" t="n">
        <v>42245</v>
      </c>
      <c r="D1653" s="14" t="s">
        <v>606</v>
      </c>
      <c r="E1653" s="14" t="s">
        <v>62</v>
      </c>
      <c r="F1653" s="14" t="s">
        <v>63</v>
      </c>
      <c r="G1653" s="14" t="s">
        <v>64</v>
      </c>
      <c r="H1653" s="14" t="s">
        <v>65</v>
      </c>
      <c r="I1653" s="14" t="s">
        <v>91</v>
      </c>
      <c r="J1653" s="14" t="s">
        <v>1996</v>
      </c>
      <c r="K1653" s="15" t="n">
        <v>13.36</v>
      </c>
      <c r="L1653" s="0" t="n">
        <v>2</v>
      </c>
      <c r="M1653" s="16" t="n">
        <v>0</v>
      </c>
      <c r="N1653" s="17" t="n">
        <v>6.4128</v>
      </c>
      <c r="O1653" s="0" t="str">
        <f aca="false">TEXT(B1653,"YYYY-MM")</f>
        <v>2015-08</v>
      </c>
      <c r="P1653" s="18" t="n">
        <f aca="false">IFERROR(N1653/K1653,0)</f>
        <v>0.48</v>
      </c>
      <c r="Q1653" s="0" t="str">
        <f aca="false">IF(M1653=0,"No Discount",IF(M1653&lt;0.2,"Low (1-19%)",IF(M1653&lt;0.4,"Medium (20-39%)","High (40%+)")))</f>
        <v>No Discount</v>
      </c>
      <c r="R1653" s="0" t="str">
        <f aca="false">INDEX('Lookup Tables'!$B$2:$B$5,MATCH(F1653,'Lookup Tables'!$A$2:$A$5,0))</f>
        <v>Manager D</v>
      </c>
    </row>
    <row r="1654" customFormat="false" ht="15" hidden="false" customHeight="false" outlineLevel="0" collapsed="false">
      <c r="A1654" s="0" t="s">
        <v>1997</v>
      </c>
      <c r="B1654" s="13" t="n">
        <v>43422</v>
      </c>
      <c r="C1654" s="13" t="n">
        <v>43425</v>
      </c>
      <c r="D1654" s="14" t="s">
        <v>137</v>
      </c>
      <c r="E1654" s="14" t="s">
        <v>53</v>
      </c>
      <c r="F1654" s="14" t="s">
        <v>63</v>
      </c>
      <c r="G1654" s="14" t="s">
        <v>94</v>
      </c>
      <c r="H1654" s="14" t="s">
        <v>65</v>
      </c>
      <c r="I1654" s="14" t="s">
        <v>73</v>
      </c>
      <c r="J1654" s="14" t="s">
        <v>228</v>
      </c>
      <c r="K1654" s="15" t="n">
        <v>169.68</v>
      </c>
      <c r="L1654" s="0" t="n">
        <v>6</v>
      </c>
      <c r="M1654" s="16" t="n">
        <v>0</v>
      </c>
      <c r="N1654" s="17" t="n">
        <v>45.8136</v>
      </c>
      <c r="O1654" s="0" t="str">
        <f aca="false">TEXT(B1654,"YYYY-MM")</f>
        <v>2018-11</v>
      </c>
      <c r="P1654" s="18" t="n">
        <f aca="false">IFERROR(N1654/K1654,0)</f>
        <v>0.27</v>
      </c>
      <c r="Q1654" s="0" t="str">
        <f aca="false">IF(M1654=0,"No Discount",IF(M1654&lt;0.2,"Low (1-19%)",IF(M1654&lt;0.4,"Medium (20-39%)","High (40%+)")))</f>
        <v>No Discount</v>
      </c>
      <c r="R1654" s="0" t="str">
        <f aca="false">INDEX('Lookup Tables'!$B$2:$B$5,MATCH(F1654,'Lookup Tables'!$A$2:$A$5,0))</f>
        <v>Manager D</v>
      </c>
    </row>
    <row r="1655" customFormat="false" ht="15" hidden="false" customHeight="false" outlineLevel="0" collapsed="false">
      <c r="A1655" s="0" t="s">
        <v>1997</v>
      </c>
      <c r="B1655" s="13" t="n">
        <v>43422</v>
      </c>
      <c r="C1655" s="13" t="n">
        <v>43425</v>
      </c>
      <c r="D1655" s="14" t="s">
        <v>137</v>
      </c>
      <c r="E1655" s="14" t="s">
        <v>53</v>
      </c>
      <c r="F1655" s="14" t="s">
        <v>63</v>
      </c>
      <c r="G1655" s="14" t="s">
        <v>94</v>
      </c>
      <c r="H1655" s="14" t="s">
        <v>80</v>
      </c>
      <c r="I1655" s="14" t="s">
        <v>123</v>
      </c>
      <c r="J1655" s="14" t="s">
        <v>824</v>
      </c>
      <c r="K1655" s="15" t="n">
        <v>132.52</v>
      </c>
      <c r="L1655" s="0" t="n">
        <v>4</v>
      </c>
      <c r="M1655" s="16" t="n">
        <v>0</v>
      </c>
      <c r="N1655" s="17" t="n">
        <v>54.3332</v>
      </c>
      <c r="O1655" s="0" t="str">
        <f aca="false">TEXT(B1655,"YYYY-MM")</f>
        <v>2018-11</v>
      </c>
      <c r="P1655" s="18" t="n">
        <f aca="false">IFERROR(N1655/K1655,0)</f>
        <v>0.41</v>
      </c>
      <c r="Q1655" s="0" t="str">
        <f aca="false">IF(M1655=0,"No Discount",IF(M1655&lt;0.2,"Low (1-19%)",IF(M1655&lt;0.4,"Medium (20-39%)","High (40%+)")))</f>
        <v>No Discount</v>
      </c>
      <c r="R1655" s="0" t="str">
        <f aca="false">INDEX('Lookup Tables'!$B$2:$B$5,MATCH(F1655,'Lookup Tables'!$A$2:$A$5,0))</f>
        <v>Manager D</v>
      </c>
    </row>
    <row r="1656" customFormat="false" ht="15" hidden="false" customHeight="false" outlineLevel="0" collapsed="false">
      <c r="A1656" s="0" t="s">
        <v>1997</v>
      </c>
      <c r="B1656" s="13" t="n">
        <v>43422</v>
      </c>
      <c r="C1656" s="13" t="n">
        <v>43425</v>
      </c>
      <c r="D1656" s="14" t="s">
        <v>137</v>
      </c>
      <c r="E1656" s="14" t="s">
        <v>53</v>
      </c>
      <c r="F1656" s="14" t="s">
        <v>63</v>
      </c>
      <c r="G1656" s="14" t="s">
        <v>94</v>
      </c>
      <c r="H1656" s="14" t="s">
        <v>65</v>
      </c>
      <c r="I1656" s="14" t="s">
        <v>171</v>
      </c>
      <c r="J1656" s="14" t="s">
        <v>1998</v>
      </c>
      <c r="K1656" s="15" t="n">
        <v>2.96</v>
      </c>
      <c r="L1656" s="0" t="n">
        <v>2</v>
      </c>
      <c r="M1656" s="16" t="n">
        <v>0</v>
      </c>
      <c r="N1656" s="17" t="n">
        <v>1.4208</v>
      </c>
      <c r="O1656" s="0" t="str">
        <f aca="false">TEXT(B1656,"YYYY-MM")</f>
        <v>2018-11</v>
      </c>
      <c r="P1656" s="18" t="n">
        <f aca="false">IFERROR(N1656/K1656,0)</f>
        <v>0.48</v>
      </c>
      <c r="Q1656" s="0" t="str">
        <f aca="false">IF(M1656=0,"No Discount",IF(M1656&lt;0.2,"Low (1-19%)",IF(M1656&lt;0.4,"Medium (20-39%)","High (40%+)")))</f>
        <v>No Discount</v>
      </c>
      <c r="R1656" s="0" t="str">
        <f aca="false">INDEX('Lookup Tables'!$B$2:$B$5,MATCH(F1656,'Lookup Tables'!$A$2:$A$5,0))</f>
        <v>Manager D</v>
      </c>
    </row>
    <row r="1657" customFormat="false" ht="15" hidden="false" customHeight="false" outlineLevel="0" collapsed="false">
      <c r="A1657" s="0" t="s">
        <v>1997</v>
      </c>
      <c r="B1657" s="13" t="n">
        <v>43422</v>
      </c>
      <c r="C1657" s="13" t="n">
        <v>43425</v>
      </c>
      <c r="D1657" s="14" t="s">
        <v>137</v>
      </c>
      <c r="E1657" s="14" t="s">
        <v>53</v>
      </c>
      <c r="F1657" s="14" t="s">
        <v>63</v>
      </c>
      <c r="G1657" s="14" t="s">
        <v>94</v>
      </c>
      <c r="H1657" s="14" t="s">
        <v>65</v>
      </c>
      <c r="I1657" s="14" t="s">
        <v>83</v>
      </c>
      <c r="J1657" s="14" t="s">
        <v>1999</v>
      </c>
      <c r="K1657" s="15" t="n">
        <v>8.448</v>
      </c>
      <c r="L1657" s="0" t="n">
        <v>2</v>
      </c>
      <c r="M1657" s="16" t="n">
        <v>0.2</v>
      </c>
      <c r="N1657" s="17" t="n">
        <v>2.9568</v>
      </c>
      <c r="O1657" s="0" t="str">
        <f aca="false">TEXT(B1657,"YYYY-MM")</f>
        <v>2018-11</v>
      </c>
      <c r="P1657" s="18" t="n">
        <f aca="false">IFERROR(N1657/K1657,0)</f>
        <v>0.35</v>
      </c>
      <c r="Q1657" s="0" t="str">
        <f aca="false">IF(M1657=0,"No Discount",IF(M1657&lt;0.2,"Low (1-19%)",IF(M1657&lt;0.4,"Medium (20-39%)","High (40%+)")))</f>
        <v>Medium (20-39%)</v>
      </c>
      <c r="R1657" s="0" t="str">
        <f aca="false">INDEX('Lookup Tables'!$B$2:$B$5,MATCH(F1657,'Lookup Tables'!$A$2:$A$5,0))</f>
        <v>Manager D</v>
      </c>
    </row>
    <row r="1658" customFormat="false" ht="15" hidden="false" customHeight="false" outlineLevel="0" collapsed="false">
      <c r="A1658" s="0" t="s">
        <v>1997</v>
      </c>
      <c r="B1658" s="13" t="n">
        <v>43422</v>
      </c>
      <c r="C1658" s="13" t="n">
        <v>43425</v>
      </c>
      <c r="D1658" s="14" t="s">
        <v>137</v>
      </c>
      <c r="E1658" s="14" t="s">
        <v>53</v>
      </c>
      <c r="F1658" s="14" t="s">
        <v>63</v>
      </c>
      <c r="G1658" s="14" t="s">
        <v>94</v>
      </c>
      <c r="H1658" s="14" t="s">
        <v>65</v>
      </c>
      <c r="I1658" s="14" t="s">
        <v>73</v>
      </c>
      <c r="J1658" s="14" t="s">
        <v>1624</v>
      </c>
      <c r="K1658" s="15" t="n">
        <v>95.94</v>
      </c>
      <c r="L1658" s="0" t="n">
        <v>3</v>
      </c>
      <c r="M1658" s="16" t="n">
        <v>0</v>
      </c>
      <c r="N1658" s="17" t="n">
        <v>9.594</v>
      </c>
      <c r="O1658" s="0" t="str">
        <f aca="false">TEXT(B1658,"YYYY-MM")</f>
        <v>2018-11</v>
      </c>
      <c r="P1658" s="18" t="n">
        <f aca="false">IFERROR(N1658/K1658,0)</f>
        <v>0.1</v>
      </c>
      <c r="Q1658" s="0" t="str">
        <f aca="false">IF(M1658=0,"No Discount",IF(M1658&lt;0.2,"Low (1-19%)",IF(M1658&lt;0.4,"Medium (20-39%)","High (40%+)")))</f>
        <v>No Discount</v>
      </c>
      <c r="R1658" s="0" t="str">
        <f aca="false">INDEX('Lookup Tables'!$B$2:$B$5,MATCH(F1658,'Lookup Tables'!$A$2:$A$5,0))</f>
        <v>Manager D</v>
      </c>
    </row>
    <row r="1659" customFormat="false" ht="15" hidden="false" customHeight="false" outlineLevel="0" collapsed="false">
      <c r="A1659" s="0" t="s">
        <v>2000</v>
      </c>
      <c r="B1659" s="13" t="n">
        <v>42136</v>
      </c>
      <c r="C1659" s="13" t="n">
        <v>42139</v>
      </c>
      <c r="D1659" s="14" t="s">
        <v>137</v>
      </c>
      <c r="E1659" s="14" t="s">
        <v>53</v>
      </c>
      <c r="F1659" s="14" t="s">
        <v>98</v>
      </c>
      <c r="G1659" s="14" t="s">
        <v>103</v>
      </c>
      <c r="H1659" s="14" t="s">
        <v>56</v>
      </c>
      <c r="I1659" s="14" t="s">
        <v>76</v>
      </c>
      <c r="J1659" s="14" t="s">
        <v>933</v>
      </c>
      <c r="K1659" s="15" t="n">
        <v>34.79</v>
      </c>
      <c r="L1659" s="0" t="n">
        <v>7</v>
      </c>
      <c r="M1659" s="16" t="n">
        <v>0</v>
      </c>
      <c r="N1659" s="17" t="n">
        <v>10.7849</v>
      </c>
      <c r="O1659" s="0" t="str">
        <f aca="false">TEXT(B1659,"YYYY-MM")</f>
        <v>2015-05</v>
      </c>
      <c r="P1659" s="18" t="n">
        <f aca="false">IFERROR(N1659/K1659,0)</f>
        <v>0.31</v>
      </c>
      <c r="Q1659" s="0" t="str">
        <f aca="false">IF(M1659=0,"No Discount",IF(M1659&lt;0.2,"Low (1-19%)",IF(M1659&lt;0.4,"Medium (20-39%)","High (40%+)")))</f>
        <v>No Discount</v>
      </c>
      <c r="R1659" s="0" t="str">
        <f aca="false">INDEX('Lookup Tables'!$B$2:$B$5,MATCH(F1659,'Lookup Tables'!$A$2:$A$5,0))</f>
        <v>Manager A</v>
      </c>
    </row>
    <row r="1660" customFormat="false" ht="15" hidden="false" customHeight="false" outlineLevel="0" collapsed="false">
      <c r="A1660" s="0" t="s">
        <v>2001</v>
      </c>
      <c r="B1660" s="13" t="n">
        <v>43120</v>
      </c>
      <c r="C1660" s="13" t="n">
        <v>43126</v>
      </c>
      <c r="D1660" s="14" t="s">
        <v>69</v>
      </c>
      <c r="E1660" s="14" t="s">
        <v>53</v>
      </c>
      <c r="F1660" s="14" t="s">
        <v>63</v>
      </c>
      <c r="G1660" s="14" t="s">
        <v>64</v>
      </c>
      <c r="H1660" s="14" t="s">
        <v>80</v>
      </c>
      <c r="I1660" s="14" t="s">
        <v>81</v>
      </c>
      <c r="J1660" s="14" t="s">
        <v>2002</v>
      </c>
      <c r="K1660" s="15" t="n">
        <v>160.776</v>
      </c>
      <c r="L1660" s="0" t="n">
        <v>3</v>
      </c>
      <c r="M1660" s="16" t="n">
        <v>0.2</v>
      </c>
      <c r="N1660" s="17" t="n">
        <v>10.0485</v>
      </c>
      <c r="O1660" s="0" t="str">
        <f aca="false">TEXT(B1660,"YYYY-MM")</f>
        <v>2018-01</v>
      </c>
      <c r="P1660" s="18" t="n">
        <f aca="false">IFERROR(N1660/K1660,0)</f>
        <v>0.0625</v>
      </c>
      <c r="Q1660" s="0" t="str">
        <f aca="false">IF(M1660=0,"No Discount",IF(M1660&lt;0.2,"Low (1-19%)",IF(M1660&lt;0.4,"Medium (20-39%)","High (40%+)")))</f>
        <v>Medium (20-39%)</v>
      </c>
      <c r="R1660" s="0" t="str">
        <f aca="false">INDEX('Lookup Tables'!$B$2:$B$5,MATCH(F1660,'Lookup Tables'!$A$2:$A$5,0))</f>
        <v>Manager D</v>
      </c>
    </row>
    <row r="1661" customFormat="false" ht="15" hidden="false" customHeight="false" outlineLevel="0" collapsed="false">
      <c r="A1661" s="0" t="s">
        <v>2003</v>
      </c>
      <c r="B1661" s="13" t="n">
        <v>43403</v>
      </c>
      <c r="C1661" s="13" t="n">
        <v>43410</v>
      </c>
      <c r="D1661" s="14" t="s">
        <v>69</v>
      </c>
      <c r="E1661" s="14" t="s">
        <v>53</v>
      </c>
      <c r="F1661" s="14" t="s">
        <v>63</v>
      </c>
      <c r="G1661" s="14" t="s">
        <v>94</v>
      </c>
      <c r="H1661" s="14" t="s">
        <v>65</v>
      </c>
      <c r="I1661" s="14" t="s">
        <v>83</v>
      </c>
      <c r="J1661" s="14" t="s">
        <v>1438</v>
      </c>
      <c r="K1661" s="15" t="n">
        <v>88.752</v>
      </c>
      <c r="L1661" s="0" t="n">
        <v>3</v>
      </c>
      <c r="M1661" s="16" t="n">
        <v>0.2</v>
      </c>
      <c r="N1661" s="17" t="n">
        <v>27.735</v>
      </c>
      <c r="O1661" s="0" t="str">
        <f aca="false">TEXT(B1661,"YYYY-MM")</f>
        <v>2018-10</v>
      </c>
      <c r="P1661" s="18" t="n">
        <f aca="false">IFERROR(N1661/K1661,0)</f>
        <v>0.3125</v>
      </c>
      <c r="Q1661" s="0" t="str">
        <f aca="false">IF(M1661=0,"No Discount",IF(M1661&lt;0.2,"Low (1-19%)",IF(M1661&lt;0.4,"Medium (20-39%)","High (40%+)")))</f>
        <v>Medium (20-39%)</v>
      </c>
      <c r="R1661" s="0" t="str">
        <f aca="false">INDEX('Lookup Tables'!$B$2:$B$5,MATCH(F1661,'Lookup Tables'!$A$2:$A$5,0))</f>
        <v>Manager D</v>
      </c>
    </row>
    <row r="1662" customFormat="false" ht="15" hidden="false" customHeight="false" outlineLevel="0" collapsed="false">
      <c r="A1662" s="0" t="s">
        <v>2003</v>
      </c>
      <c r="B1662" s="13" t="n">
        <v>43403</v>
      </c>
      <c r="C1662" s="13" t="n">
        <v>43410</v>
      </c>
      <c r="D1662" s="14" t="s">
        <v>69</v>
      </c>
      <c r="E1662" s="14" t="s">
        <v>53</v>
      </c>
      <c r="F1662" s="14" t="s">
        <v>63</v>
      </c>
      <c r="G1662" s="14" t="s">
        <v>94</v>
      </c>
      <c r="H1662" s="14" t="s">
        <v>65</v>
      </c>
      <c r="I1662" s="14" t="s">
        <v>83</v>
      </c>
      <c r="J1662" s="14" t="s">
        <v>1505</v>
      </c>
      <c r="K1662" s="15" t="n">
        <v>13.904</v>
      </c>
      <c r="L1662" s="0" t="n">
        <v>2</v>
      </c>
      <c r="M1662" s="16" t="n">
        <v>0.2</v>
      </c>
      <c r="N1662" s="17" t="n">
        <v>5.214</v>
      </c>
      <c r="O1662" s="0" t="str">
        <f aca="false">TEXT(B1662,"YYYY-MM")</f>
        <v>2018-10</v>
      </c>
      <c r="P1662" s="18" t="n">
        <f aca="false">IFERROR(N1662/K1662,0)</f>
        <v>0.375</v>
      </c>
      <c r="Q1662" s="0" t="str">
        <f aca="false">IF(M1662=0,"No Discount",IF(M1662&lt;0.2,"Low (1-19%)",IF(M1662&lt;0.4,"Medium (20-39%)","High (40%+)")))</f>
        <v>Medium (20-39%)</v>
      </c>
      <c r="R1662" s="0" t="str">
        <f aca="false">INDEX('Lookup Tables'!$B$2:$B$5,MATCH(F1662,'Lookup Tables'!$A$2:$A$5,0))</f>
        <v>Manager D</v>
      </c>
    </row>
    <row r="1663" customFormat="false" ht="15" hidden="false" customHeight="false" outlineLevel="0" collapsed="false">
      <c r="A1663" s="0" t="s">
        <v>2004</v>
      </c>
      <c r="B1663" s="13" t="n">
        <v>43220</v>
      </c>
      <c r="C1663" s="13" t="n">
        <v>43226</v>
      </c>
      <c r="D1663" s="14" t="s">
        <v>69</v>
      </c>
      <c r="E1663" s="14" t="s">
        <v>62</v>
      </c>
      <c r="F1663" s="14" t="s">
        <v>117</v>
      </c>
      <c r="G1663" s="14" t="s">
        <v>118</v>
      </c>
      <c r="H1663" s="14" t="s">
        <v>80</v>
      </c>
      <c r="I1663" s="14" t="s">
        <v>81</v>
      </c>
      <c r="J1663" s="14" t="s">
        <v>1698</v>
      </c>
      <c r="K1663" s="15" t="n">
        <v>677.58</v>
      </c>
      <c r="L1663" s="0" t="n">
        <v>5</v>
      </c>
      <c r="M1663" s="16" t="n">
        <v>0.4</v>
      </c>
      <c r="N1663" s="17" t="n">
        <v>-158.102</v>
      </c>
      <c r="O1663" s="0" t="str">
        <f aca="false">TEXT(B1663,"YYYY-MM")</f>
        <v>2018-04</v>
      </c>
      <c r="P1663" s="18" t="n">
        <f aca="false">IFERROR(N1663/K1663,0)</f>
        <v>-0.233333333333333</v>
      </c>
      <c r="Q1663" s="0" t="str">
        <f aca="false">IF(M1663=0,"No Discount",IF(M1663&lt;0.2,"Low (1-19%)",IF(M1663&lt;0.4,"Medium (20-39%)","High (40%+)")))</f>
        <v>High (40%+)</v>
      </c>
      <c r="R1663" s="0" t="str">
        <f aca="false">INDEX('Lookup Tables'!$B$2:$B$5,MATCH(F1663,'Lookup Tables'!$A$2:$A$5,0))</f>
        <v>Manager B</v>
      </c>
    </row>
    <row r="1664" customFormat="false" ht="15" hidden="false" customHeight="false" outlineLevel="0" collapsed="false">
      <c r="A1664" s="0" t="s">
        <v>2004</v>
      </c>
      <c r="B1664" s="13" t="n">
        <v>43220</v>
      </c>
      <c r="C1664" s="13" t="n">
        <v>43226</v>
      </c>
      <c r="D1664" s="14" t="s">
        <v>69</v>
      </c>
      <c r="E1664" s="14" t="s">
        <v>62</v>
      </c>
      <c r="F1664" s="14" t="s">
        <v>117</v>
      </c>
      <c r="G1664" s="14" t="s">
        <v>118</v>
      </c>
      <c r="H1664" s="14" t="s">
        <v>65</v>
      </c>
      <c r="I1664" s="14" t="s">
        <v>83</v>
      </c>
      <c r="J1664" s="14" t="s">
        <v>2005</v>
      </c>
      <c r="K1664" s="15" t="n">
        <v>13.896</v>
      </c>
      <c r="L1664" s="0" t="n">
        <v>3</v>
      </c>
      <c r="M1664" s="16" t="n">
        <v>0.7</v>
      </c>
      <c r="N1664" s="17" t="n">
        <v>-9.264</v>
      </c>
      <c r="O1664" s="0" t="str">
        <f aca="false">TEXT(B1664,"YYYY-MM")</f>
        <v>2018-04</v>
      </c>
      <c r="P1664" s="18" t="n">
        <f aca="false">IFERROR(N1664/K1664,0)</f>
        <v>-0.666666666666667</v>
      </c>
      <c r="Q1664" s="0" t="str">
        <f aca="false">IF(M1664=0,"No Discount",IF(M1664&lt;0.2,"Low (1-19%)",IF(M1664&lt;0.4,"Medium (20-39%)","High (40%+)")))</f>
        <v>High (40%+)</v>
      </c>
      <c r="R1664" s="0" t="str">
        <f aca="false">INDEX('Lookup Tables'!$B$2:$B$5,MATCH(F1664,'Lookup Tables'!$A$2:$A$5,0))</f>
        <v>Manager B</v>
      </c>
    </row>
    <row r="1665" customFormat="false" ht="15" hidden="false" customHeight="false" outlineLevel="0" collapsed="false">
      <c r="A1665" s="0" t="s">
        <v>2006</v>
      </c>
      <c r="B1665" s="13" t="n">
        <v>43063</v>
      </c>
      <c r="C1665" s="13" t="n">
        <v>43065</v>
      </c>
      <c r="D1665" s="14" t="s">
        <v>52</v>
      </c>
      <c r="E1665" s="14" t="s">
        <v>53</v>
      </c>
      <c r="F1665" s="14" t="s">
        <v>98</v>
      </c>
      <c r="G1665" s="14" t="s">
        <v>99</v>
      </c>
      <c r="H1665" s="14" t="s">
        <v>65</v>
      </c>
      <c r="I1665" s="14" t="s">
        <v>73</v>
      </c>
      <c r="J1665" s="14" t="s">
        <v>839</v>
      </c>
      <c r="K1665" s="15" t="n">
        <v>41.92</v>
      </c>
      <c r="L1665" s="0" t="n">
        <v>5</v>
      </c>
      <c r="M1665" s="16" t="n">
        <v>0.2</v>
      </c>
      <c r="N1665" s="17" t="n">
        <v>3.668</v>
      </c>
      <c r="O1665" s="0" t="str">
        <f aca="false">TEXT(B1665,"YYYY-MM")</f>
        <v>2017-11</v>
      </c>
      <c r="P1665" s="18" t="n">
        <f aca="false">IFERROR(N1665/K1665,0)</f>
        <v>0.0875</v>
      </c>
      <c r="Q1665" s="0" t="str">
        <f aca="false">IF(M1665=0,"No Discount",IF(M1665&lt;0.2,"Low (1-19%)",IF(M1665&lt;0.4,"Medium (20-39%)","High (40%+)")))</f>
        <v>Medium (20-39%)</v>
      </c>
      <c r="R1665" s="0" t="str">
        <f aca="false">INDEX('Lookup Tables'!$B$2:$B$5,MATCH(F1665,'Lookup Tables'!$A$2:$A$5,0))</f>
        <v>Manager A</v>
      </c>
    </row>
    <row r="1666" customFormat="false" ht="15" hidden="false" customHeight="false" outlineLevel="0" collapsed="false">
      <c r="A1666" s="0" t="s">
        <v>2006</v>
      </c>
      <c r="B1666" s="13" t="n">
        <v>43063</v>
      </c>
      <c r="C1666" s="13" t="n">
        <v>43065</v>
      </c>
      <c r="D1666" s="14" t="s">
        <v>52</v>
      </c>
      <c r="E1666" s="14" t="s">
        <v>53</v>
      </c>
      <c r="F1666" s="14" t="s">
        <v>98</v>
      </c>
      <c r="G1666" s="14" t="s">
        <v>99</v>
      </c>
      <c r="H1666" s="14" t="s">
        <v>80</v>
      </c>
      <c r="I1666" s="14" t="s">
        <v>123</v>
      </c>
      <c r="J1666" s="14" t="s">
        <v>1228</v>
      </c>
      <c r="K1666" s="15" t="n">
        <v>297.576</v>
      </c>
      <c r="L1666" s="0" t="n">
        <v>3</v>
      </c>
      <c r="M1666" s="16" t="n">
        <v>0.2</v>
      </c>
      <c r="N1666" s="17" t="n">
        <v>-7.4394</v>
      </c>
      <c r="O1666" s="0" t="str">
        <f aca="false">TEXT(B1666,"YYYY-MM")</f>
        <v>2017-11</v>
      </c>
      <c r="P1666" s="18" t="n">
        <f aca="false">IFERROR(N1666/K1666,0)</f>
        <v>-0.025</v>
      </c>
      <c r="Q1666" s="0" t="str">
        <f aca="false">IF(M1666=0,"No Discount",IF(M1666&lt;0.2,"Low (1-19%)",IF(M1666&lt;0.4,"Medium (20-39%)","High (40%+)")))</f>
        <v>Medium (20-39%)</v>
      </c>
      <c r="R1666" s="0" t="str">
        <f aca="false">INDEX('Lookup Tables'!$B$2:$B$5,MATCH(F1666,'Lookup Tables'!$A$2:$A$5,0))</f>
        <v>Manager A</v>
      </c>
    </row>
    <row r="1667" customFormat="false" ht="15" hidden="false" customHeight="false" outlineLevel="0" collapsed="false">
      <c r="A1667" s="0" t="s">
        <v>2006</v>
      </c>
      <c r="B1667" s="13" t="n">
        <v>43063</v>
      </c>
      <c r="C1667" s="13" t="n">
        <v>43065</v>
      </c>
      <c r="D1667" s="14" t="s">
        <v>52</v>
      </c>
      <c r="E1667" s="14" t="s">
        <v>53</v>
      </c>
      <c r="F1667" s="14" t="s">
        <v>98</v>
      </c>
      <c r="G1667" s="14" t="s">
        <v>99</v>
      </c>
      <c r="H1667" s="14" t="s">
        <v>65</v>
      </c>
      <c r="I1667" s="14" t="s">
        <v>171</v>
      </c>
      <c r="J1667" s="14" t="s">
        <v>2007</v>
      </c>
      <c r="K1667" s="15" t="n">
        <v>4.344</v>
      </c>
      <c r="L1667" s="0" t="n">
        <v>3</v>
      </c>
      <c r="M1667" s="16" t="n">
        <v>0.2</v>
      </c>
      <c r="N1667" s="17" t="n">
        <v>0.8688</v>
      </c>
      <c r="O1667" s="0" t="str">
        <f aca="false">TEXT(B1667,"YYYY-MM")</f>
        <v>2017-11</v>
      </c>
      <c r="P1667" s="18" t="n">
        <f aca="false">IFERROR(N1667/K1667,0)</f>
        <v>0.2</v>
      </c>
      <c r="Q1667" s="0" t="str">
        <f aca="false">IF(M1667=0,"No Discount",IF(M1667&lt;0.2,"Low (1-19%)",IF(M1667&lt;0.4,"Medium (20-39%)","High (40%+)")))</f>
        <v>Medium (20-39%)</v>
      </c>
      <c r="R1667" s="0" t="str">
        <f aca="false">INDEX('Lookup Tables'!$B$2:$B$5,MATCH(F1667,'Lookup Tables'!$A$2:$A$5,0))</f>
        <v>Manager A</v>
      </c>
    </row>
    <row r="1668" customFormat="false" ht="15" hidden="false" customHeight="false" outlineLevel="0" collapsed="false">
      <c r="A1668" s="0" t="s">
        <v>2006</v>
      </c>
      <c r="B1668" s="13" t="n">
        <v>43063</v>
      </c>
      <c r="C1668" s="13" t="n">
        <v>43065</v>
      </c>
      <c r="D1668" s="14" t="s">
        <v>52</v>
      </c>
      <c r="E1668" s="14" t="s">
        <v>53</v>
      </c>
      <c r="F1668" s="14" t="s">
        <v>98</v>
      </c>
      <c r="G1668" s="14" t="s">
        <v>99</v>
      </c>
      <c r="H1668" s="14" t="s">
        <v>80</v>
      </c>
      <c r="I1668" s="14" t="s">
        <v>123</v>
      </c>
      <c r="J1668" s="14" t="s">
        <v>2008</v>
      </c>
      <c r="K1668" s="15" t="n">
        <v>94.992</v>
      </c>
      <c r="L1668" s="0" t="n">
        <v>2</v>
      </c>
      <c r="M1668" s="16" t="n">
        <v>0.2</v>
      </c>
      <c r="N1668" s="17" t="n">
        <v>-2.3748</v>
      </c>
      <c r="O1668" s="0" t="str">
        <f aca="false">TEXT(B1668,"YYYY-MM")</f>
        <v>2017-11</v>
      </c>
      <c r="P1668" s="18" t="n">
        <f aca="false">IFERROR(N1668/K1668,0)</f>
        <v>-0.025</v>
      </c>
      <c r="Q1668" s="0" t="str">
        <f aca="false">IF(M1668=0,"No Discount",IF(M1668&lt;0.2,"Low (1-19%)",IF(M1668&lt;0.4,"Medium (20-39%)","High (40%+)")))</f>
        <v>Medium (20-39%)</v>
      </c>
      <c r="R1668" s="0" t="str">
        <f aca="false">INDEX('Lookup Tables'!$B$2:$B$5,MATCH(F1668,'Lookup Tables'!$A$2:$A$5,0))</f>
        <v>Manager A</v>
      </c>
    </row>
    <row r="1669" customFormat="false" ht="15" hidden="false" customHeight="false" outlineLevel="0" collapsed="false">
      <c r="A1669" s="0" t="s">
        <v>2006</v>
      </c>
      <c r="B1669" s="13" t="n">
        <v>43063</v>
      </c>
      <c r="C1669" s="13" t="n">
        <v>43065</v>
      </c>
      <c r="D1669" s="14" t="s">
        <v>52</v>
      </c>
      <c r="E1669" s="14" t="s">
        <v>53</v>
      </c>
      <c r="F1669" s="14" t="s">
        <v>98</v>
      </c>
      <c r="G1669" s="14" t="s">
        <v>99</v>
      </c>
      <c r="H1669" s="14" t="s">
        <v>65</v>
      </c>
      <c r="I1669" s="14" t="s">
        <v>91</v>
      </c>
      <c r="J1669" s="14" t="s">
        <v>2009</v>
      </c>
      <c r="K1669" s="15" t="n">
        <v>74.352</v>
      </c>
      <c r="L1669" s="0" t="n">
        <v>3</v>
      </c>
      <c r="M1669" s="16" t="n">
        <v>0.2</v>
      </c>
      <c r="N1669" s="17" t="n">
        <v>23.235</v>
      </c>
      <c r="O1669" s="0" t="str">
        <f aca="false">TEXT(B1669,"YYYY-MM")</f>
        <v>2017-11</v>
      </c>
      <c r="P1669" s="18" t="n">
        <f aca="false">IFERROR(N1669/K1669,0)</f>
        <v>0.3125</v>
      </c>
      <c r="Q1669" s="0" t="str">
        <f aca="false">IF(M1669=0,"No Discount",IF(M1669&lt;0.2,"Low (1-19%)",IF(M1669&lt;0.4,"Medium (20-39%)","High (40%+)")))</f>
        <v>Medium (20-39%)</v>
      </c>
      <c r="R1669" s="0" t="str">
        <f aca="false">INDEX('Lookup Tables'!$B$2:$B$5,MATCH(F1669,'Lookup Tables'!$A$2:$A$5,0))</f>
        <v>Manager A</v>
      </c>
    </row>
    <row r="1670" customFormat="false" ht="15" hidden="false" customHeight="false" outlineLevel="0" collapsed="false">
      <c r="A1670" s="0" t="s">
        <v>2006</v>
      </c>
      <c r="B1670" s="13" t="n">
        <v>43063</v>
      </c>
      <c r="C1670" s="13" t="n">
        <v>43065</v>
      </c>
      <c r="D1670" s="14" t="s">
        <v>52</v>
      </c>
      <c r="E1670" s="14" t="s">
        <v>53</v>
      </c>
      <c r="F1670" s="14" t="s">
        <v>98</v>
      </c>
      <c r="G1670" s="14" t="s">
        <v>99</v>
      </c>
      <c r="H1670" s="14" t="s">
        <v>65</v>
      </c>
      <c r="I1670" s="14" t="s">
        <v>78</v>
      </c>
      <c r="J1670" s="14" t="s">
        <v>1110</v>
      </c>
      <c r="K1670" s="15" t="n">
        <v>14.04</v>
      </c>
      <c r="L1670" s="0" t="n">
        <v>3</v>
      </c>
      <c r="M1670" s="16" t="n">
        <v>0.2</v>
      </c>
      <c r="N1670" s="17" t="n">
        <v>1.5795</v>
      </c>
      <c r="O1670" s="0" t="str">
        <f aca="false">TEXT(B1670,"YYYY-MM")</f>
        <v>2017-11</v>
      </c>
      <c r="P1670" s="18" t="n">
        <f aca="false">IFERROR(N1670/K1670,0)</f>
        <v>0.1125</v>
      </c>
      <c r="Q1670" s="0" t="str">
        <f aca="false">IF(M1670=0,"No Discount",IF(M1670&lt;0.2,"Low (1-19%)",IF(M1670&lt;0.4,"Medium (20-39%)","High (40%+)")))</f>
        <v>Medium (20-39%)</v>
      </c>
      <c r="R1670" s="0" t="str">
        <f aca="false">INDEX('Lookup Tables'!$B$2:$B$5,MATCH(F1670,'Lookup Tables'!$A$2:$A$5,0))</f>
        <v>Manager A</v>
      </c>
    </row>
    <row r="1671" customFormat="false" ht="15" hidden="false" customHeight="false" outlineLevel="0" collapsed="false">
      <c r="A1671" s="0" t="s">
        <v>2010</v>
      </c>
      <c r="B1671" s="13" t="n">
        <v>42379</v>
      </c>
      <c r="C1671" s="13" t="n">
        <v>42384</v>
      </c>
      <c r="D1671" s="14" t="s">
        <v>69</v>
      </c>
      <c r="E1671" s="14" t="s">
        <v>53</v>
      </c>
      <c r="F1671" s="14" t="s">
        <v>117</v>
      </c>
      <c r="G1671" s="14" t="s">
        <v>170</v>
      </c>
      <c r="H1671" s="14" t="s">
        <v>56</v>
      </c>
      <c r="I1671" s="14" t="s">
        <v>71</v>
      </c>
      <c r="J1671" s="14" t="s">
        <v>742</v>
      </c>
      <c r="K1671" s="15" t="n">
        <v>1018.104</v>
      </c>
      <c r="L1671" s="0" t="n">
        <v>4</v>
      </c>
      <c r="M1671" s="16" t="n">
        <v>0.4</v>
      </c>
      <c r="N1671" s="17" t="n">
        <v>-373.3048</v>
      </c>
      <c r="O1671" s="0" t="str">
        <f aca="false">TEXT(B1671,"YYYY-MM")</f>
        <v>2016-01</v>
      </c>
      <c r="P1671" s="18" t="n">
        <f aca="false">IFERROR(N1671/K1671,0)</f>
        <v>-0.366666666666667</v>
      </c>
      <c r="Q1671" s="0" t="str">
        <f aca="false">IF(M1671=0,"No Discount",IF(M1671&lt;0.2,"Low (1-19%)",IF(M1671&lt;0.4,"Medium (20-39%)","High (40%+)")))</f>
        <v>High (40%+)</v>
      </c>
      <c r="R1671" s="0" t="str">
        <f aca="false">INDEX('Lookup Tables'!$B$2:$B$5,MATCH(F1671,'Lookup Tables'!$A$2:$A$5,0))</f>
        <v>Manager B</v>
      </c>
    </row>
    <row r="1672" customFormat="false" ht="15" hidden="false" customHeight="false" outlineLevel="0" collapsed="false">
      <c r="A1672" s="0" t="s">
        <v>2011</v>
      </c>
      <c r="B1672" s="13" t="n">
        <v>43392</v>
      </c>
      <c r="C1672" s="13" t="n">
        <v>43399</v>
      </c>
      <c r="D1672" s="14" t="s">
        <v>69</v>
      </c>
      <c r="E1672" s="14" t="s">
        <v>53</v>
      </c>
      <c r="F1672" s="14" t="s">
        <v>98</v>
      </c>
      <c r="G1672" s="14" t="s">
        <v>99</v>
      </c>
      <c r="H1672" s="14" t="s">
        <v>80</v>
      </c>
      <c r="I1672" s="14" t="s">
        <v>81</v>
      </c>
      <c r="J1672" s="14" t="s">
        <v>2012</v>
      </c>
      <c r="K1672" s="15" t="n">
        <v>16.68</v>
      </c>
      <c r="L1672" s="0" t="n">
        <v>3</v>
      </c>
      <c r="M1672" s="16" t="n">
        <v>0.2</v>
      </c>
      <c r="N1672" s="17" t="n">
        <v>5.2125</v>
      </c>
      <c r="O1672" s="0" t="str">
        <f aca="false">TEXT(B1672,"YYYY-MM")</f>
        <v>2018-10</v>
      </c>
      <c r="P1672" s="18" t="n">
        <f aca="false">IFERROR(N1672/K1672,0)</f>
        <v>0.3125</v>
      </c>
      <c r="Q1672" s="0" t="str">
        <f aca="false">IF(M1672=0,"No Discount",IF(M1672&lt;0.2,"Low (1-19%)",IF(M1672&lt;0.4,"Medium (20-39%)","High (40%+)")))</f>
        <v>Medium (20-39%)</v>
      </c>
      <c r="R1672" s="0" t="str">
        <f aca="false">INDEX('Lookup Tables'!$B$2:$B$5,MATCH(F1672,'Lookup Tables'!$A$2:$A$5,0))</f>
        <v>Manager A</v>
      </c>
    </row>
    <row r="1673" customFormat="false" ht="15" hidden="false" customHeight="false" outlineLevel="0" collapsed="false">
      <c r="A1673" s="0" t="s">
        <v>2013</v>
      </c>
      <c r="B1673" s="13" t="n">
        <v>42816</v>
      </c>
      <c r="C1673" s="13" t="n">
        <v>42819</v>
      </c>
      <c r="D1673" s="14" t="s">
        <v>137</v>
      </c>
      <c r="E1673" s="14" t="s">
        <v>62</v>
      </c>
      <c r="F1673" s="14" t="s">
        <v>63</v>
      </c>
      <c r="G1673" s="14" t="s">
        <v>646</v>
      </c>
      <c r="H1673" s="14" t="s">
        <v>80</v>
      </c>
      <c r="I1673" s="14" t="s">
        <v>123</v>
      </c>
      <c r="J1673" s="14" t="s">
        <v>1475</v>
      </c>
      <c r="K1673" s="15" t="n">
        <v>58.58</v>
      </c>
      <c r="L1673" s="0" t="n">
        <v>2</v>
      </c>
      <c r="M1673" s="16" t="n">
        <v>0</v>
      </c>
      <c r="N1673" s="17" t="n">
        <v>19.3314</v>
      </c>
      <c r="O1673" s="0" t="str">
        <f aca="false">TEXT(B1673,"YYYY-MM")</f>
        <v>2017-03</v>
      </c>
      <c r="P1673" s="18" t="n">
        <f aca="false">IFERROR(N1673/K1673,0)</f>
        <v>0.33</v>
      </c>
      <c r="Q1673" s="0" t="str">
        <f aca="false">IF(M1673=0,"No Discount",IF(M1673&lt;0.2,"Low (1-19%)",IF(M1673&lt;0.4,"Medium (20-39%)","High (40%+)")))</f>
        <v>No Discount</v>
      </c>
      <c r="R1673" s="0" t="str">
        <f aca="false">INDEX('Lookup Tables'!$B$2:$B$5,MATCH(F1673,'Lookup Tables'!$A$2:$A$5,0))</f>
        <v>Manager D</v>
      </c>
    </row>
    <row r="1674" customFormat="false" ht="15" hidden="false" customHeight="false" outlineLevel="0" collapsed="false">
      <c r="A1674" s="0" t="s">
        <v>2014</v>
      </c>
      <c r="B1674" s="13" t="n">
        <v>43284</v>
      </c>
      <c r="C1674" s="13" t="n">
        <v>43288</v>
      </c>
      <c r="D1674" s="14" t="s">
        <v>69</v>
      </c>
      <c r="E1674" s="14" t="s">
        <v>53</v>
      </c>
      <c r="F1674" s="14" t="s">
        <v>98</v>
      </c>
      <c r="G1674" s="14" t="s">
        <v>99</v>
      </c>
      <c r="H1674" s="14" t="s">
        <v>80</v>
      </c>
      <c r="I1674" s="14" t="s">
        <v>81</v>
      </c>
      <c r="J1674" s="14" t="s">
        <v>191</v>
      </c>
      <c r="K1674" s="15" t="n">
        <v>167.968</v>
      </c>
      <c r="L1674" s="0" t="n">
        <v>4</v>
      </c>
      <c r="M1674" s="16" t="n">
        <v>0.2</v>
      </c>
      <c r="N1674" s="17" t="n">
        <v>62.988</v>
      </c>
      <c r="O1674" s="0" t="str">
        <f aca="false">TEXT(B1674,"YYYY-MM")</f>
        <v>2018-07</v>
      </c>
      <c r="P1674" s="18" t="n">
        <f aca="false">IFERROR(N1674/K1674,0)</f>
        <v>0.375</v>
      </c>
      <c r="Q1674" s="0" t="str">
        <f aca="false">IF(M1674=0,"No Discount",IF(M1674&lt;0.2,"Low (1-19%)",IF(M1674&lt;0.4,"Medium (20-39%)","High (40%+)")))</f>
        <v>Medium (20-39%)</v>
      </c>
      <c r="R1674" s="0" t="str">
        <f aca="false">INDEX('Lookup Tables'!$B$2:$B$5,MATCH(F1674,'Lookup Tables'!$A$2:$A$5,0))</f>
        <v>Manager A</v>
      </c>
    </row>
    <row r="1675" customFormat="false" ht="15" hidden="false" customHeight="false" outlineLevel="0" collapsed="false">
      <c r="A1675" s="0" t="s">
        <v>2015</v>
      </c>
      <c r="B1675" s="13" t="n">
        <v>42715</v>
      </c>
      <c r="C1675" s="13" t="n">
        <v>42716</v>
      </c>
      <c r="D1675" s="14" t="s">
        <v>137</v>
      </c>
      <c r="E1675" s="14" t="s">
        <v>53</v>
      </c>
      <c r="F1675" s="14" t="s">
        <v>54</v>
      </c>
      <c r="G1675" s="14" t="s">
        <v>193</v>
      </c>
      <c r="H1675" s="14" t="s">
        <v>65</v>
      </c>
      <c r="I1675" s="14" t="s">
        <v>66</v>
      </c>
      <c r="J1675" s="14" t="s">
        <v>903</v>
      </c>
      <c r="K1675" s="15" t="n">
        <v>196.62</v>
      </c>
      <c r="L1675" s="0" t="n">
        <v>2</v>
      </c>
      <c r="M1675" s="16" t="n">
        <v>0</v>
      </c>
      <c r="N1675" s="17" t="n">
        <v>96.3438</v>
      </c>
      <c r="O1675" s="0" t="str">
        <f aca="false">TEXT(B1675,"YYYY-MM")</f>
        <v>2016-12</v>
      </c>
      <c r="P1675" s="18" t="n">
        <f aca="false">IFERROR(N1675/K1675,0)</f>
        <v>0.49</v>
      </c>
      <c r="Q1675" s="0" t="str">
        <f aca="false">IF(M1675=0,"No Discount",IF(M1675&lt;0.2,"Low (1-19%)",IF(M1675&lt;0.4,"Medium (20-39%)","High (40%+)")))</f>
        <v>No Discount</v>
      </c>
      <c r="R1675" s="0" t="str">
        <f aca="false">INDEX('Lookup Tables'!$B$2:$B$5,MATCH(F1675,'Lookup Tables'!$A$2:$A$5,0))</f>
        <v>Manager C</v>
      </c>
    </row>
    <row r="1676" customFormat="false" ht="15" hidden="false" customHeight="false" outlineLevel="0" collapsed="false">
      <c r="A1676" s="0" t="s">
        <v>2016</v>
      </c>
      <c r="B1676" s="13" t="n">
        <v>42630</v>
      </c>
      <c r="C1676" s="13" t="n">
        <v>42634</v>
      </c>
      <c r="D1676" s="14" t="s">
        <v>69</v>
      </c>
      <c r="E1676" s="14" t="s">
        <v>62</v>
      </c>
      <c r="F1676" s="14" t="s">
        <v>98</v>
      </c>
      <c r="G1676" s="14" t="s">
        <v>99</v>
      </c>
      <c r="H1676" s="14" t="s">
        <v>56</v>
      </c>
      <c r="I1676" s="14" t="s">
        <v>76</v>
      </c>
      <c r="J1676" s="14" t="s">
        <v>1608</v>
      </c>
      <c r="K1676" s="15" t="n">
        <v>21.936</v>
      </c>
      <c r="L1676" s="0" t="n">
        <v>2</v>
      </c>
      <c r="M1676" s="16" t="n">
        <v>0.6</v>
      </c>
      <c r="N1676" s="17" t="n">
        <v>-10.4196</v>
      </c>
      <c r="O1676" s="0" t="str">
        <f aca="false">TEXT(B1676,"YYYY-MM")</f>
        <v>2016-09</v>
      </c>
      <c r="P1676" s="18" t="n">
        <f aca="false">IFERROR(N1676/K1676,0)</f>
        <v>-0.475</v>
      </c>
      <c r="Q1676" s="0" t="str">
        <f aca="false">IF(M1676=0,"No Discount",IF(M1676&lt;0.2,"Low (1-19%)",IF(M1676&lt;0.4,"Medium (20-39%)","High (40%+)")))</f>
        <v>High (40%+)</v>
      </c>
      <c r="R1676" s="0" t="str">
        <f aca="false">INDEX('Lookup Tables'!$B$2:$B$5,MATCH(F1676,'Lookup Tables'!$A$2:$A$5,0))</f>
        <v>Manager A</v>
      </c>
    </row>
    <row r="1677" customFormat="false" ht="15" hidden="false" customHeight="false" outlineLevel="0" collapsed="false">
      <c r="A1677" s="0" t="s">
        <v>2016</v>
      </c>
      <c r="B1677" s="13" t="n">
        <v>42630</v>
      </c>
      <c r="C1677" s="13" t="n">
        <v>42634</v>
      </c>
      <c r="D1677" s="14" t="s">
        <v>69</v>
      </c>
      <c r="E1677" s="14" t="s">
        <v>62</v>
      </c>
      <c r="F1677" s="14" t="s">
        <v>98</v>
      </c>
      <c r="G1677" s="14" t="s">
        <v>99</v>
      </c>
      <c r="H1677" s="14" t="s">
        <v>65</v>
      </c>
      <c r="I1677" s="14" t="s">
        <v>83</v>
      </c>
      <c r="J1677" s="14" t="s">
        <v>1919</v>
      </c>
      <c r="K1677" s="15" t="n">
        <v>6.588</v>
      </c>
      <c r="L1677" s="0" t="n">
        <v>3</v>
      </c>
      <c r="M1677" s="16" t="n">
        <v>0.8</v>
      </c>
      <c r="N1677" s="17" t="n">
        <v>-10.2114</v>
      </c>
      <c r="O1677" s="0" t="str">
        <f aca="false">TEXT(B1677,"YYYY-MM")</f>
        <v>2016-09</v>
      </c>
      <c r="P1677" s="18" t="n">
        <f aca="false">IFERROR(N1677/K1677,0)</f>
        <v>-1.55</v>
      </c>
      <c r="Q1677" s="0" t="str">
        <f aca="false">IF(M1677=0,"No Discount",IF(M1677&lt;0.2,"Low (1-19%)",IF(M1677&lt;0.4,"Medium (20-39%)","High (40%+)")))</f>
        <v>High (40%+)</v>
      </c>
      <c r="R1677" s="0" t="str">
        <f aca="false">INDEX('Lookup Tables'!$B$2:$B$5,MATCH(F1677,'Lookup Tables'!$A$2:$A$5,0))</f>
        <v>Manager A</v>
      </c>
    </row>
    <row r="1678" customFormat="false" ht="15" hidden="false" customHeight="false" outlineLevel="0" collapsed="false">
      <c r="A1678" s="0" t="s">
        <v>2017</v>
      </c>
      <c r="B1678" s="13" t="n">
        <v>42873</v>
      </c>
      <c r="C1678" s="13" t="n">
        <v>42879</v>
      </c>
      <c r="D1678" s="14" t="s">
        <v>69</v>
      </c>
      <c r="E1678" s="14" t="s">
        <v>53</v>
      </c>
      <c r="F1678" s="14" t="s">
        <v>63</v>
      </c>
      <c r="G1678" s="14" t="s">
        <v>64</v>
      </c>
      <c r="H1678" s="14" t="s">
        <v>65</v>
      </c>
      <c r="I1678" s="14" t="s">
        <v>73</v>
      </c>
      <c r="J1678" s="14" t="s">
        <v>175</v>
      </c>
      <c r="K1678" s="15" t="n">
        <v>104.28</v>
      </c>
      <c r="L1678" s="0" t="n">
        <v>3</v>
      </c>
      <c r="M1678" s="16" t="n">
        <v>0</v>
      </c>
      <c r="N1678" s="17" t="n">
        <v>26.07</v>
      </c>
      <c r="O1678" s="0" t="str">
        <f aca="false">TEXT(B1678,"YYYY-MM")</f>
        <v>2017-05</v>
      </c>
      <c r="P1678" s="18" t="n">
        <f aca="false">IFERROR(N1678/K1678,0)</f>
        <v>0.25</v>
      </c>
      <c r="Q1678" s="0" t="str">
        <f aca="false">IF(M1678=0,"No Discount",IF(M1678&lt;0.2,"Low (1-19%)",IF(M1678&lt;0.4,"Medium (20-39%)","High (40%+)")))</f>
        <v>No Discount</v>
      </c>
      <c r="R1678" s="0" t="str">
        <f aca="false">INDEX('Lookup Tables'!$B$2:$B$5,MATCH(F1678,'Lookup Tables'!$A$2:$A$5,0))</f>
        <v>Manager D</v>
      </c>
    </row>
    <row r="1679" customFormat="false" ht="15" hidden="false" customHeight="false" outlineLevel="0" collapsed="false">
      <c r="A1679" s="0" t="s">
        <v>2017</v>
      </c>
      <c r="B1679" s="13" t="n">
        <v>42873</v>
      </c>
      <c r="C1679" s="13" t="n">
        <v>42879</v>
      </c>
      <c r="D1679" s="14" t="s">
        <v>69</v>
      </c>
      <c r="E1679" s="14" t="s">
        <v>53</v>
      </c>
      <c r="F1679" s="14" t="s">
        <v>63</v>
      </c>
      <c r="G1679" s="14" t="s">
        <v>64</v>
      </c>
      <c r="H1679" s="14" t="s">
        <v>65</v>
      </c>
      <c r="I1679" s="14" t="s">
        <v>91</v>
      </c>
      <c r="J1679" s="14" t="s">
        <v>250</v>
      </c>
      <c r="K1679" s="15" t="n">
        <v>17.94</v>
      </c>
      <c r="L1679" s="0" t="n">
        <v>3</v>
      </c>
      <c r="M1679" s="16" t="n">
        <v>0</v>
      </c>
      <c r="N1679" s="17" t="n">
        <v>8.7906</v>
      </c>
      <c r="O1679" s="0" t="str">
        <f aca="false">TEXT(B1679,"YYYY-MM")</f>
        <v>2017-05</v>
      </c>
      <c r="P1679" s="18" t="n">
        <f aca="false">IFERROR(N1679/K1679,0)</f>
        <v>0.49</v>
      </c>
      <c r="Q1679" s="0" t="str">
        <f aca="false">IF(M1679=0,"No Discount",IF(M1679&lt;0.2,"Low (1-19%)",IF(M1679&lt;0.4,"Medium (20-39%)","High (40%+)")))</f>
        <v>No Discount</v>
      </c>
      <c r="R1679" s="0" t="str">
        <f aca="false">INDEX('Lookup Tables'!$B$2:$B$5,MATCH(F1679,'Lookup Tables'!$A$2:$A$5,0))</f>
        <v>Manager D</v>
      </c>
    </row>
    <row r="1680" customFormat="false" ht="15" hidden="false" customHeight="false" outlineLevel="0" collapsed="false">
      <c r="A1680" s="0" t="s">
        <v>2018</v>
      </c>
      <c r="B1680" s="13" t="n">
        <v>42254</v>
      </c>
      <c r="C1680" s="13" t="n">
        <v>42260</v>
      </c>
      <c r="D1680" s="14" t="s">
        <v>69</v>
      </c>
      <c r="E1680" s="14" t="s">
        <v>62</v>
      </c>
      <c r="F1680" s="14" t="s">
        <v>117</v>
      </c>
      <c r="G1680" s="14" t="s">
        <v>118</v>
      </c>
      <c r="H1680" s="14" t="s">
        <v>65</v>
      </c>
      <c r="I1680" s="14" t="s">
        <v>73</v>
      </c>
      <c r="J1680" s="14" t="s">
        <v>1555</v>
      </c>
      <c r="K1680" s="15" t="n">
        <v>64.784</v>
      </c>
      <c r="L1680" s="0" t="n">
        <v>1</v>
      </c>
      <c r="M1680" s="16" t="n">
        <v>0.2</v>
      </c>
      <c r="N1680" s="17" t="n">
        <v>-14.5764</v>
      </c>
      <c r="O1680" s="0" t="str">
        <f aca="false">TEXT(B1680,"YYYY-MM")</f>
        <v>2015-09</v>
      </c>
      <c r="P1680" s="18" t="n">
        <f aca="false">IFERROR(N1680/K1680,0)</f>
        <v>-0.225</v>
      </c>
      <c r="Q1680" s="0" t="str">
        <f aca="false">IF(M1680=0,"No Discount",IF(M1680&lt;0.2,"Low (1-19%)",IF(M1680&lt;0.4,"Medium (20-39%)","High (40%+)")))</f>
        <v>Medium (20-39%)</v>
      </c>
      <c r="R1680" s="0" t="str">
        <f aca="false">INDEX('Lookup Tables'!$B$2:$B$5,MATCH(F1680,'Lookup Tables'!$A$2:$A$5,0))</f>
        <v>Manager B</v>
      </c>
    </row>
    <row r="1681" customFormat="false" ht="15" hidden="false" customHeight="false" outlineLevel="0" collapsed="false">
      <c r="A1681" s="0" t="s">
        <v>2018</v>
      </c>
      <c r="B1681" s="13" t="n">
        <v>42254</v>
      </c>
      <c r="C1681" s="13" t="n">
        <v>42260</v>
      </c>
      <c r="D1681" s="14" t="s">
        <v>69</v>
      </c>
      <c r="E1681" s="14" t="s">
        <v>62</v>
      </c>
      <c r="F1681" s="14" t="s">
        <v>117</v>
      </c>
      <c r="G1681" s="14" t="s">
        <v>118</v>
      </c>
      <c r="H1681" s="14" t="s">
        <v>80</v>
      </c>
      <c r="I1681" s="14" t="s">
        <v>81</v>
      </c>
      <c r="J1681" s="14" t="s">
        <v>1483</v>
      </c>
      <c r="K1681" s="15" t="n">
        <v>32.382</v>
      </c>
      <c r="L1681" s="0" t="n">
        <v>3</v>
      </c>
      <c r="M1681" s="16" t="n">
        <v>0.4</v>
      </c>
      <c r="N1681" s="17" t="n">
        <v>4.3176</v>
      </c>
      <c r="O1681" s="0" t="str">
        <f aca="false">TEXT(B1681,"YYYY-MM")</f>
        <v>2015-09</v>
      </c>
      <c r="P1681" s="18" t="n">
        <f aca="false">IFERROR(N1681/K1681,0)</f>
        <v>0.133333333333333</v>
      </c>
      <c r="Q1681" s="0" t="str">
        <f aca="false">IF(M1681=0,"No Discount",IF(M1681&lt;0.2,"Low (1-19%)",IF(M1681&lt;0.4,"Medium (20-39%)","High (40%+)")))</f>
        <v>High (40%+)</v>
      </c>
      <c r="R1681" s="0" t="str">
        <f aca="false">INDEX('Lookup Tables'!$B$2:$B$5,MATCH(F1681,'Lookup Tables'!$A$2:$A$5,0))</f>
        <v>Manager B</v>
      </c>
    </row>
    <row r="1682" customFormat="false" ht="15" hidden="false" customHeight="false" outlineLevel="0" collapsed="false">
      <c r="A1682" s="0" t="s">
        <v>2018</v>
      </c>
      <c r="B1682" s="13" t="n">
        <v>42254</v>
      </c>
      <c r="C1682" s="13" t="n">
        <v>42260</v>
      </c>
      <c r="D1682" s="14" t="s">
        <v>69</v>
      </c>
      <c r="E1682" s="14" t="s">
        <v>62</v>
      </c>
      <c r="F1682" s="14" t="s">
        <v>117</v>
      </c>
      <c r="G1682" s="14" t="s">
        <v>118</v>
      </c>
      <c r="H1682" s="14" t="s">
        <v>56</v>
      </c>
      <c r="I1682" s="14" t="s">
        <v>76</v>
      </c>
      <c r="J1682" s="14" t="s">
        <v>2019</v>
      </c>
      <c r="K1682" s="15" t="n">
        <v>42.368</v>
      </c>
      <c r="L1682" s="0" t="n">
        <v>2</v>
      </c>
      <c r="M1682" s="16" t="n">
        <v>0.2</v>
      </c>
      <c r="N1682" s="17" t="n">
        <v>8.4736</v>
      </c>
      <c r="O1682" s="0" t="str">
        <f aca="false">TEXT(B1682,"YYYY-MM")</f>
        <v>2015-09</v>
      </c>
      <c r="P1682" s="18" t="n">
        <f aca="false">IFERROR(N1682/K1682,0)</f>
        <v>0.2</v>
      </c>
      <c r="Q1682" s="0" t="str">
        <f aca="false">IF(M1682=0,"No Discount",IF(M1682&lt;0.2,"Low (1-19%)",IF(M1682&lt;0.4,"Medium (20-39%)","High (40%+)")))</f>
        <v>Medium (20-39%)</v>
      </c>
      <c r="R1682" s="0" t="str">
        <f aca="false">INDEX('Lookup Tables'!$B$2:$B$5,MATCH(F1682,'Lookup Tables'!$A$2:$A$5,0))</f>
        <v>Manager B</v>
      </c>
    </row>
    <row r="1683" customFormat="false" ht="15" hidden="false" customHeight="false" outlineLevel="0" collapsed="false">
      <c r="A1683" s="0" t="s">
        <v>2018</v>
      </c>
      <c r="B1683" s="13" t="n">
        <v>42254</v>
      </c>
      <c r="C1683" s="13" t="n">
        <v>42260</v>
      </c>
      <c r="D1683" s="14" t="s">
        <v>69</v>
      </c>
      <c r="E1683" s="14" t="s">
        <v>62</v>
      </c>
      <c r="F1683" s="14" t="s">
        <v>117</v>
      </c>
      <c r="G1683" s="14" t="s">
        <v>118</v>
      </c>
      <c r="H1683" s="14" t="s">
        <v>80</v>
      </c>
      <c r="I1683" s="14" t="s">
        <v>345</v>
      </c>
      <c r="J1683" s="14" t="s">
        <v>2020</v>
      </c>
      <c r="K1683" s="15" t="n">
        <v>399.54</v>
      </c>
      <c r="L1683" s="0" t="n">
        <v>4</v>
      </c>
      <c r="M1683" s="16" t="n">
        <v>0.7</v>
      </c>
      <c r="N1683" s="17" t="n">
        <v>-559.356</v>
      </c>
      <c r="O1683" s="0" t="str">
        <f aca="false">TEXT(B1683,"YYYY-MM")</f>
        <v>2015-09</v>
      </c>
      <c r="P1683" s="18" t="n">
        <f aca="false">IFERROR(N1683/K1683,0)</f>
        <v>-1.4</v>
      </c>
      <c r="Q1683" s="0" t="str">
        <f aca="false">IF(M1683=0,"No Discount",IF(M1683&lt;0.2,"Low (1-19%)",IF(M1683&lt;0.4,"Medium (20-39%)","High (40%+)")))</f>
        <v>High (40%+)</v>
      </c>
      <c r="R1683" s="0" t="str">
        <f aca="false">INDEX('Lookup Tables'!$B$2:$B$5,MATCH(F1683,'Lookup Tables'!$A$2:$A$5,0))</f>
        <v>Manager B</v>
      </c>
    </row>
    <row r="1684" customFormat="false" ht="15" hidden="false" customHeight="false" outlineLevel="0" collapsed="false">
      <c r="A1684" s="0" t="s">
        <v>2021</v>
      </c>
      <c r="B1684" s="13" t="n">
        <v>43007</v>
      </c>
      <c r="C1684" s="13" t="n">
        <v>43009</v>
      </c>
      <c r="D1684" s="14" t="s">
        <v>52</v>
      </c>
      <c r="E1684" s="14" t="s">
        <v>53</v>
      </c>
      <c r="F1684" s="14" t="s">
        <v>63</v>
      </c>
      <c r="G1684" s="14" t="s">
        <v>64</v>
      </c>
      <c r="H1684" s="14" t="s">
        <v>65</v>
      </c>
      <c r="I1684" s="14" t="s">
        <v>91</v>
      </c>
      <c r="J1684" s="14" t="s">
        <v>1132</v>
      </c>
      <c r="K1684" s="15" t="n">
        <v>18.97</v>
      </c>
      <c r="L1684" s="0" t="n">
        <v>1</v>
      </c>
      <c r="M1684" s="16" t="n">
        <v>0</v>
      </c>
      <c r="N1684" s="17" t="n">
        <v>9.1056</v>
      </c>
      <c r="O1684" s="0" t="str">
        <f aca="false">TEXT(B1684,"YYYY-MM")</f>
        <v>2017-09</v>
      </c>
      <c r="P1684" s="18" t="n">
        <f aca="false">IFERROR(N1684/K1684,0)</f>
        <v>0.48</v>
      </c>
      <c r="Q1684" s="0" t="str">
        <f aca="false">IF(M1684=0,"No Discount",IF(M1684&lt;0.2,"Low (1-19%)",IF(M1684&lt;0.4,"Medium (20-39%)","High (40%+)")))</f>
        <v>No Discount</v>
      </c>
      <c r="R1684" s="0" t="str">
        <f aca="false">INDEX('Lookup Tables'!$B$2:$B$5,MATCH(F1684,'Lookup Tables'!$A$2:$A$5,0))</f>
        <v>Manager D</v>
      </c>
    </row>
    <row r="1685" customFormat="false" ht="15" hidden="false" customHeight="false" outlineLevel="0" collapsed="false">
      <c r="A1685" s="0" t="s">
        <v>2022</v>
      </c>
      <c r="B1685" s="13" t="n">
        <v>43046</v>
      </c>
      <c r="C1685" s="13" t="n">
        <v>43051</v>
      </c>
      <c r="D1685" s="14" t="s">
        <v>69</v>
      </c>
      <c r="E1685" s="14" t="s">
        <v>62</v>
      </c>
      <c r="F1685" s="14" t="s">
        <v>63</v>
      </c>
      <c r="G1685" s="14" t="s">
        <v>64</v>
      </c>
      <c r="H1685" s="14" t="s">
        <v>56</v>
      </c>
      <c r="I1685" s="14" t="s">
        <v>76</v>
      </c>
      <c r="J1685" s="14" t="s">
        <v>1108</v>
      </c>
      <c r="K1685" s="15" t="n">
        <v>14.82</v>
      </c>
      <c r="L1685" s="0" t="n">
        <v>3</v>
      </c>
      <c r="M1685" s="16" t="n">
        <v>0</v>
      </c>
      <c r="N1685" s="17" t="n">
        <v>6.2244</v>
      </c>
      <c r="O1685" s="0" t="str">
        <f aca="false">TEXT(B1685,"YYYY-MM")</f>
        <v>2017-11</v>
      </c>
      <c r="P1685" s="18" t="n">
        <f aca="false">IFERROR(N1685/K1685,0)</f>
        <v>0.42</v>
      </c>
      <c r="Q1685" s="0" t="str">
        <f aca="false">IF(M1685=0,"No Discount",IF(M1685&lt;0.2,"Low (1-19%)",IF(M1685&lt;0.4,"Medium (20-39%)","High (40%+)")))</f>
        <v>No Discount</v>
      </c>
      <c r="R1685" s="0" t="str">
        <f aca="false">INDEX('Lookup Tables'!$B$2:$B$5,MATCH(F1685,'Lookup Tables'!$A$2:$A$5,0))</f>
        <v>Manager D</v>
      </c>
    </row>
    <row r="1686" customFormat="false" ht="15" hidden="false" customHeight="false" outlineLevel="0" collapsed="false">
      <c r="A1686" s="0" t="s">
        <v>2023</v>
      </c>
      <c r="B1686" s="13" t="n">
        <v>43214</v>
      </c>
      <c r="C1686" s="13" t="n">
        <v>43217</v>
      </c>
      <c r="D1686" s="14" t="s">
        <v>137</v>
      </c>
      <c r="E1686" s="14" t="s">
        <v>62</v>
      </c>
      <c r="F1686" s="14" t="s">
        <v>117</v>
      </c>
      <c r="G1686" s="14" t="s">
        <v>118</v>
      </c>
      <c r="H1686" s="14" t="s">
        <v>65</v>
      </c>
      <c r="I1686" s="14" t="s">
        <v>85</v>
      </c>
      <c r="J1686" s="14" t="s">
        <v>2024</v>
      </c>
      <c r="K1686" s="15" t="n">
        <v>99.28</v>
      </c>
      <c r="L1686" s="0" t="n">
        <v>2</v>
      </c>
      <c r="M1686" s="16" t="n">
        <v>0.2</v>
      </c>
      <c r="N1686" s="17" t="n">
        <v>12.41</v>
      </c>
      <c r="O1686" s="0" t="str">
        <f aca="false">TEXT(B1686,"YYYY-MM")</f>
        <v>2018-04</v>
      </c>
      <c r="P1686" s="18" t="n">
        <f aca="false">IFERROR(N1686/K1686,0)</f>
        <v>0.125</v>
      </c>
      <c r="Q1686" s="0" t="str">
        <f aca="false">IF(M1686=0,"No Discount",IF(M1686&lt;0.2,"Low (1-19%)",IF(M1686&lt;0.4,"Medium (20-39%)","High (40%+)")))</f>
        <v>Medium (20-39%)</v>
      </c>
      <c r="R1686" s="0" t="str">
        <f aca="false">INDEX('Lookup Tables'!$B$2:$B$5,MATCH(F1686,'Lookup Tables'!$A$2:$A$5,0))</f>
        <v>Manager B</v>
      </c>
    </row>
    <row r="1687" customFormat="false" ht="15" hidden="false" customHeight="false" outlineLevel="0" collapsed="false">
      <c r="A1687" s="0" t="s">
        <v>2023</v>
      </c>
      <c r="B1687" s="13" t="n">
        <v>43214</v>
      </c>
      <c r="C1687" s="13" t="n">
        <v>43217</v>
      </c>
      <c r="D1687" s="14" t="s">
        <v>137</v>
      </c>
      <c r="E1687" s="14" t="s">
        <v>62</v>
      </c>
      <c r="F1687" s="14" t="s">
        <v>117</v>
      </c>
      <c r="G1687" s="14" t="s">
        <v>118</v>
      </c>
      <c r="H1687" s="14" t="s">
        <v>65</v>
      </c>
      <c r="I1687" s="14" t="s">
        <v>83</v>
      </c>
      <c r="J1687" s="14" t="s">
        <v>1641</v>
      </c>
      <c r="K1687" s="15" t="n">
        <v>1.188</v>
      </c>
      <c r="L1687" s="0" t="n">
        <v>2</v>
      </c>
      <c r="M1687" s="16" t="n">
        <v>0.7</v>
      </c>
      <c r="N1687" s="17" t="n">
        <v>-0.99</v>
      </c>
      <c r="O1687" s="0" t="str">
        <f aca="false">TEXT(B1687,"YYYY-MM")</f>
        <v>2018-04</v>
      </c>
      <c r="P1687" s="18" t="n">
        <f aca="false">IFERROR(N1687/K1687,0)</f>
        <v>-0.833333333333333</v>
      </c>
      <c r="Q1687" s="0" t="str">
        <f aca="false">IF(M1687=0,"No Discount",IF(M1687&lt;0.2,"Low (1-19%)",IF(M1687&lt;0.4,"Medium (20-39%)","High (40%+)")))</f>
        <v>High (40%+)</v>
      </c>
      <c r="R1687" s="0" t="str">
        <f aca="false">INDEX('Lookup Tables'!$B$2:$B$5,MATCH(F1687,'Lookup Tables'!$A$2:$A$5,0))</f>
        <v>Manager B</v>
      </c>
    </row>
    <row r="1688" customFormat="false" ht="15" hidden="false" customHeight="false" outlineLevel="0" collapsed="false">
      <c r="A1688" s="0" t="s">
        <v>2023</v>
      </c>
      <c r="B1688" s="13" t="n">
        <v>43214</v>
      </c>
      <c r="C1688" s="13" t="n">
        <v>43217</v>
      </c>
      <c r="D1688" s="14" t="s">
        <v>137</v>
      </c>
      <c r="E1688" s="14" t="s">
        <v>62</v>
      </c>
      <c r="F1688" s="14" t="s">
        <v>117</v>
      </c>
      <c r="G1688" s="14" t="s">
        <v>118</v>
      </c>
      <c r="H1688" s="14" t="s">
        <v>65</v>
      </c>
      <c r="I1688" s="14" t="s">
        <v>83</v>
      </c>
      <c r="J1688" s="14" t="s">
        <v>2025</v>
      </c>
      <c r="K1688" s="15" t="n">
        <v>7.518</v>
      </c>
      <c r="L1688" s="0" t="n">
        <v>2</v>
      </c>
      <c r="M1688" s="16" t="n">
        <v>0.7</v>
      </c>
      <c r="N1688" s="17" t="n">
        <v>-5.7638</v>
      </c>
      <c r="O1688" s="0" t="str">
        <f aca="false">TEXT(B1688,"YYYY-MM")</f>
        <v>2018-04</v>
      </c>
      <c r="P1688" s="18" t="n">
        <f aca="false">IFERROR(N1688/K1688,0)</f>
        <v>-0.766666666666667</v>
      </c>
      <c r="Q1688" s="0" t="str">
        <f aca="false">IF(M1688=0,"No Discount",IF(M1688&lt;0.2,"Low (1-19%)",IF(M1688&lt;0.4,"Medium (20-39%)","High (40%+)")))</f>
        <v>High (40%+)</v>
      </c>
      <c r="R1688" s="0" t="str">
        <f aca="false">INDEX('Lookup Tables'!$B$2:$B$5,MATCH(F1688,'Lookup Tables'!$A$2:$A$5,0))</f>
        <v>Manager B</v>
      </c>
    </row>
    <row r="1689" customFormat="false" ht="15" hidden="false" customHeight="false" outlineLevel="0" collapsed="false">
      <c r="A1689" s="0" t="s">
        <v>2026</v>
      </c>
      <c r="B1689" s="13" t="n">
        <v>43444</v>
      </c>
      <c r="C1689" s="13" t="n">
        <v>43446</v>
      </c>
      <c r="D1689" s="14" t="s">
        <v>137</v>
      </c>
      <c r="E1689" s="14" t="s">
        <v>53</v>
      </c>
      <c r="F1689" s="14" t="s">
        <v>117</v>
      </c>
      <c r="G1689" s="14" t="s">
        <v>118</v>
      </c>
      <c r="H1689" s="14" t="s">
        <v>65</v>
      </c>
      <c r="I1689" s="14" t="s">
        <v>91</v>
      </c>
      <c r="J1689" s="14" t="s">
        <v>1313</v>
      </c>
      <c r="K1689" s="15" t="n">
        <v>10.368</v>
      </c>
      <c r="L1689" s="0" t="n">
        <v>2</v>
      </c>
      <c r="M1689" s="16" t="n">
        <v>0.2</v>
      </c>
      <c r="N1689" s="17" t="n">
        <v>3.6288</v>
      </c>
      <c r="O1689" s="0" t="str">
        <f aca="false">TEXT(B1689,"YYYY-MM")</f>
        <v>2018-12</v>
      </c>
      <c r="P1689" s="18" t="n">
        <f aca="false">IFERROR(N1689/K1689,0)</f>
        <v>0.35</v>
      </c>
      <c r="Q1689" s="0" t="str">
        <f aca="false">IF(M1689=0,"No Discount",IF(M1689&lt;0.2,"Low (1-19%)",IF(M1689&lt;0.4,"Medium (20-39%)","High (40%+)")))</f>
        <v>Medium (20-39%)</v>
      </c>
      <c r="R1689" s="0" t="str">
        <f aca="false">INDEX('Lookup Tables'!$B$2:$B$5,MATCH(F1689,'Lookup Tables'!$A$2:$A$5,0))</f>
        <v>Manager B</v>
      </c>
    </row>
    <row r="1690" customFormat="false" ht="15" hidden="false" customHeight="false" outlineLevel="0" collapsed="false">
      <c r="A1690" s="0" t="s">
        <v>2026</v>
      </c>
      <c r="B1690" s="13" t="n">
        <v>43444</v>
      </c>
      <c r="C1690" s="13" t="n">
        <v>43446</v>
      </c>
      <c r="D1690" s="14" t="s">
        <v>137</v>
      </c>
      <c r="E1690" s="14" t="s">
        <v>53</v>
      </c>
      <c r="F1690" s="14" t="s">
        <v>117</v>
      </c>
      <c r="G1690" s="14" t="s">
        <v>118</v>
      </c>
      <c r="H1690" s="14" t="s">
        <v>56</v>
      </c>
      <c r="I1690" s="14" t="s">
        <v>76</v>
      </c>
      <c r="J1690" s="14" t="s">
        <v>1101</v>
      </c>
      <c r="K1690" s="15" t="n">
        <v>310.88</v>
      </c>
      <c r="L1690" s="0" t="n">
        <v>2</v>
      </c>
      <c r="M1690" s="16" t="n">
        <v>0.2</v>
      </c>
      <c r="N1690" s="17" t="n">
        <v>23.316</v>
      </c>
      <c r="O1690" s="0" t="str">
        <f aca="false">TEXT(B1690,"YYYY-MM")</f>
        <v>2018-12</v>
      </c>
      <c r="P1690" s="18" t="n">
        <f aca="false">IFERROR(N1690/K1690,0)</f>
        <v>0.075</v>
      </c>
      <c r="Q1690" s="0" t="str">
        <f aca="false">IF(M1690=0,"No Discount",IF(M1690&lt;0.2,"Low (1-19%)",IF(M1690&lt;0.4,"Medium (20-39%)","High (40%+)")))</f>
        <v>Medium (20-39%)</v>
      </c>
      <c r="R1690" s="0" t="str">
        <f aca="false">INDEX('Lookup Tables'!$B$2:$B$5,MATCH(F1690,'Lookup Tables'!$A$2:$A$5,0))</f>
        <v>Manager B</v>
      </c>
    </row>
    <row r="1691" customFormat="false" ht="15" hidden="false" customHeight="false" outlineLevel="0" collapsed="false">
      <c r="A1691" s="0" t="s">
        <v>2027</v>
      </c>
      <c r="B1691" s="13" t="n">
        <v>42232</v>
      </c>
      <c r="C1691" s="13" t="n">
        <v>42236</v>
      </c>
      <c r="D1691" s="14" t="s">
        <v>69</v>
      </c>
      <c r="E1691" s="14" t="s">
        <v>53</v>
      </c>
      <c r="F1691" s="14" t="s">
        <v>117</v>
      </c>
      <c r="G1691" s="14" t="s">
        <v>118</v>
      </c>
      <c r="H1691" s="14" t="s">
        <v>56</v>
      </c>
      <c r="I1691" s="14" t="s">
        <v>71</v>
      </c>
      <c r="J1691" s="14" t="s">
        <v>87</v>
      </c>
      <c r="K1691" s="15" t="n">
        <v>853.092</v>
      </c>
      <c r="L1691" s="0" t="n">
        <v>6</v>
      </c>
      <c r="M1691" s="16" t="n">
        <v>0.4</v>
      </c>
      <c r="N1691" s="17" t="n">
        <v>-227.4912</v>
      </c>
      <c r="O1691" s="0" t="str">
        <f aca="false">TEXT(B1691,"YYYY-MM")</f>
        <v>2015-08</v>
      </c>
      <c r="P1691" s="18" t="n">
        <f aca="false">IFERROR(N1691/K1691,0)</f>
        <v>-0.266666666666667</v>
      </c>
      <c r="Q1691" s="0" t="str">
        <f aca="false">IF(M1691=0,"No Discount",IF(M1691&lt;0.2,"Low (1-19%)",IF(M1691&lt;0.4,"Medium (20-39%)","High (40%+)")))</f>
        <v>High (40%+)</v>
      </c>
      <c r="R1691" s="0" t="str">
        <f aca="false">INDEX('Lookup Tables'!$B$2:$B$5,MATCH(F1691,'Lookup Tables'!$A$2:$A$5,0))</f>
        <v>Manager B</v>
      </c>
    </row>
    <row r="1692" customFormat="false" ht="15" hidden="false" customHeight="false" outlineLevel="0" collapsed="false">
      <c r="A1692" s="0" t="s">
        <v>2028</v>
      </c>
      <c r="B1692" s="13" t="n">
        <v>43443</v>
      </c>
      <c r="C1692" s="13" t="n">
        <v>43449</v>
      </c>
      <c r="D1692" s="14" t="s">
        <v>69</v>
      </c>
      <c r="E1692" s="14" t="s">
        <v>53</v>
      </c>
      <c r="F1692" s="14" t="s">
        <v>98</v>
      </c>
      <c r="G1692" s="14" t="s">
        <v>164</v>
      </c>
      <c r="H1692" s="14" t="s">
        <v>65</v>
      </c>
      <c r="I1692" s="14" t="s">
        <v>91</v>
      </c>
      <c r="J1692" s="14" t="s">
        <v>1969</v>
      </c>
      <c r="K1692" s="15" t="n">
        <v>33.45</v>
      </c>
      <c r="L1692" s="0" t="n">
        <v>5</v>
      </c>
      <c r="M1692" s="16" t="n">
        <v>0</v>
      </c>
      <c r="N1692" s="17" t="n">
        <v>15.387</v>
      </c>
      <c r="O1692" s="0" t="str">
        <f aca="false">TEXT(B1692,"YYYY-MM")</f>
        <v>2018-12</v>
      </c>
      <c r="P1692" s="18" t="n">
        <f aca="false">IFERROR(N1692/K1692,0)</f>
        <v>0.46</v>
      </c>
      <c r="Q1692" s="0" t="str">
        <f aca="false">IF(M1692=0,"No Discount",IF(M1692&lt;0.2,"Low (1-19%)",IF(M1692&lt;0.4,"Medium (20-39%)","High (40%+)")))</f>
        <v>No Discount</v>
      </c>
      <c r="R1692" s="0" t="str">
        <f aca="false">INDEX('Lookup Tables'!$B$2:$B$5,MATCH(F1692,'Lookup Tables'!$A$2:$A$5,0))</f>
        <v>Manager A</v>
      </c>
    </row>
    <row r="1693" customFormat="false" ht="15" hidden="false" customHeight="false" outlineLevel="0" collapsed="false">
      <c r="A1693" s="0" t="s">
        <v>2028</v>
      </c>
      <c r="B1693" s="13" t="n">
        <v>43443</v>
      </c>
      <c r="C1693" s="13" t="n">
        <v>43449</v>
      </c>
      <c r="D1693" s="14" t="s">
        <v>69</v>
      </c>
      <c r="E1693" s="14" t="s">
        <v>53</v>
      </c>
      <c r="F1693" s="14" t="s">
        <v>98</v>
      </c>
      <c r="G1693" s="14" t="s">
        <v>164</v>
      </c>
      <c r="H1693" s="14" t="s">
        <v>65</v>
      </c>
      <c r="I1693" s="14" t="s">
        <v>83</v>
      </c>
      <c r="J1693" s="14" t="s">
        <v>205</v>
      </c>
      <c r="K1693" s="15" t="n">
        <v>10.4</v>
      </c>
      <c r="L1693" s="0" t="n">
        <v>5</v>
      </c>
      <c r="M1693" s="16" t="n">
        <v>0</v>
      </c>
      <c r="N1693" s="17" t="n">
        <v>5.096</v>
      </c>
      <c r="O1693" s="0" t="str">
        <f aca="false">TEXT(B1693,"YYYY-MM")</f>
        <v>2018-12</v>
      </c>
      <c r="P1693" s="18" t="n">
        <f aca="false">IFERROR(N1693/K1693,0)</f>
        <v>0.49</v>
      </c>
      <c r="Q1693" s="0" t="str">
        <f aca="false">IF(M1693=0,"No Discount",IF(M1693&lt;0.2,"Low (1-19%)",IF(M1693&lt;0.4,"Medium (20-39%)","High (40%+)")))</f>
        <v>No Discount</v>
      </c>
      <c r="R1693" s="0" t="str">
        <f aca="false">INDEX('Lookup Tables'!$B$2:$B$5,MATCH(F1693,'Lookup Tables'!$A$2:$A$5,0))</f>
        <v>Manager A</v>
      </c>
    </row>
    <row r="1694" customFormat="false" ht="15" hidden="false" customHeight="false" outlineLevel="0" collapsed="false">
      <c r="A1694" s="0" t="s">
        <v>2029</v>
      </c>
      <c r="B1694" s="13" t="n">
        <v>42808</v>
      </c>
      <c r="C1694" s="13" t="n">
        <v>42813</v>
      </c>
      <c r="D1694" s="14" t="s">
        <v>69</v>
      </c>
      <c r="E1694" s="14" t="s">
        <v>53</v>
      </c>
      <c r="F1694" s="14" t="s">
        <v>117</v>
      </c>
      <c r="G1694" s="14" t="s">
        <v>269</v>
      </c>
      <c r="H1694" s="14" t="s">
        <v>56</v>
      </c>
      <c r="I1694" s="14" t="s">
        <v>76</v>
      </c>
      <c r="J1694" s="14" t="s">
        <v>878</v>
      </c>
      <c r="K1694" s="15" t="n">
        <v>21.88</v>
      </c>
      <c r="L1694" s="0" t="n">
        <v>5</v>
      </c>
      <c r="M1694" s="16" t="n">
        <v>0.2</v>
      </c>
      <c r="N1694" s="17" t="n">
        <v>6.2905</v>
      </c>
      <c r="O1694" s="0" t="str">
        <f aca="false">TEXT(B1694,"YYYY-MM")</f>
        <v>2017-03</v>
      </c>
      <c r="P1694" s="18" t="n">
        <f aca="false">IFERROR(N1694/K1694,0)</f>
        <v>0.2875</v>
      </c>
      <c r="Q1694" s="0" t="str">
        <f aca="false">IF(M1694=0,"No Discount",IF(M1694&lt;0.2,"Low (1-19%)",IF(M1694&lt;0.4,"Medium (20-39%)","High (40%+)")))</f>
        <v>Medium (20-39%)</v>
      </c>
      <c r="R1694" s="0" t="str">
        <f aca="false">INDEX('Lookup Tables'!$B$2:$B$5,MATCH(F1694,'Lookup Tables'!$A$2:$A$5,0))</f>
        <v>Manager B</v>
      </c>
    </row>
    <row r="1695" customFormat="false" ht="15" hidden="false" customHeight="false" outlineLevel="0" collapsed="false">
      <c r="A1695" s="0" t="s">
        <v>2030</v>
      </c>
      <c r="B1695" s="13" t="n">
        <v>42912</v>
      </c>
      <c r="C1695" s="13" t="n">
        <v>42915</v>
      </c>
      <c r="D1695" s="14" t="s">
        <v>52</v>
      </c>
      <c r="E1695" s="14" t="s">
        <v>97</v>
      </c>
      <c r="F1695" s="14" t="s">
        <v>98</v>
      </c>
      <c r="G1695" s="14" t="s">
        <v>99</v>
      </c>
      <c r="H1695" s="14" t="s">
        <v>80</v>
      </c>
      <c r="I1695" s="14" t="s">
        <v>123</v>
      </c>
      <c r="J1695" s="14" t="s">
        <v>2031</v>
      </c>
      <c r="K1695" s="15" t="n">
        <v>13.616</v>
      </c>
      <c r="L1695" s="0" t="n">
        <v>2</v>
      </c>
      <c r="M1695" s="16" t="n">
        <v>0.2</v>
      </c>
      <c r="N1695" s="17" t="n">
        <v>3.5742</v>
      </c>
      <c r="O1695" s="0" t="str">
        <f aca="false">TEXT(B1695,"YYYY-MM")</f>
        <v>2017-06</v>
      </c>
      <c r="P1695" s="18" t="n">
        <f aca="false">IFERROR(N1695/K1695,0)</f>
        <v>0.2625</v>
      </c>
      <c r="Q1695" s="0" t="str">
        <f aca="false">IF(M1695=0,"No Discount",IF(M1695&lt;0.2,"Low (1-19%)",IF(M1695&lt;0.4,"Medium (20-39%)","High (40%+)")))</f>
        <v>Medium (20-39%)</v>
      </c>
      <c r="R1695" s="0" t="str">
        <f aca="false">INDEX('Lookup Tables'!$B$2:$B$5,MATCH(F1695,'Lookup Tables'!$A$2:$A$5,0))</f>
        <v>Manager A</v>
      </c>
    </row>
    <row r="1696" customFormat="false" ht="15" hidden="false" customHeight="false" outlineLevel="0" collapsed="false">
      <c r="A1696" s="0" t="s">
        <v>2032</v>
      </c>
      <c r="B1696" s="13" t="n">
        <v>42638</v>
      </c>
      <c r="C1696" s="13" t="n">
        <v>42641</v>
      </c>
      <c r="D1696" s="14" t="s">
        <v>52</v>
      </c>
      <c r="E1696" s="14" t="s">
        <v>97</v>
      </c>
      <c r="F1696" s="14" t="s">
        <v>117</v>
      </c>
      <c r="G1696" s="14" t="s">
        <v>391</v>
      </c>
      <c r="H1696" s="14" t="s">
        <v>80</v>
      </c>
      <c r="I1696" s="14" t="s">
        <v>123</v>
      </c>
      <c r="J1696" s="14" t="s">
        <v>2033</v>
      </c>
      <c r="K1696" s="15" t="n">
        <v>63.96</v>
      </c>
      <c r="L1696" s="0" t="n">
        <v>4</v>
      </c>
      <c r="M1696" s="16" t="n">
        <v>0</v>
      </c>
      <c r="N1696" s="17" t="n">
        <v>19.8276</v>
      </c>
      <c r="O1696" s="0" t="str">
        <f aca="false">TEXT(B1696,"YYYY-MM")</f>
        <v>2016-09</v>
      </c>
      <c r="P1696" s="18" t="n">
        <f aca="false">IFERROR(N1696/K1696,0)</f>
        <v>0.31</v>
      </c>
      <c r="Q1696" s="0" t="str">
        <f aca="false">IF(M1696=0,"No Discount",IF(M1696&lt;0.2,"Low (1-19%)",IF(M1696&lt;0.4,"Medium (20-39%)","High (40%+)")))</f>
        <v>No Discount</v>
      </c>
      <c r="R1696" s="0" t="str">
        <f aca="false">INDEX('Lookup Tables'!$B$2:$B$5,MATCH(F1696,'Lookup Tables'!$A$2:$A$5,0))</f>
        <v>Manager B</v>
      </c>
    </row>
    <row r="1697" customFormat="false" ht="15" hidden="false" customHeight="false" outlineLevel="0" collapsed="false">
      <c r="A1697" s="0" t="s">
        <v>2032</v>
      </c>
      <c r="B1697" s="13" t="n">
        <v>42638</v>
      </c>
      <c r="C1697" s="13" t="n">
        <v>42641</v>
      </c>
      <c r="D1697" s="14" t="s">
        <v>52</v>
      </c>
      <c r="E1697" s="14" t="s">
        <v>97</v>
      </c>
      <c r="F1697" s="14" t="s">
        <v>117</v>
      </c>
      <c r="G1697" s="14" t="s">
        <v>391</v>
      </c>
      <c r="H1697" s="14" t="s">
        <v>65</v>
      </c>
      <c r="I1697" s="14" t="s">
        <v>83</v>
      </c>
      <c r="J1697" s="14" t="s">
        <v>574</v>
      </c>
      <c r="K1697" s="15" t="n">
        <v>14.46</v>
      </c>
      <c r="L1697" s="0" t="n">
        <v>3</v>
      </c>
      <c r="M1697" s="16" t="n">
        <v>0</v>
      </c>
      <c r="N1697" s="17" t="n">
        <v>7.0854</v>
      </c>
      <c r="O1697" s="0" t="str">
        <f aca="false">TEXT(B1697,"YYYY-MM")</f>
        <v>2016-09</v>
      </c>
      <c r="P1697" s="18" t="n">
        <f aca="false">IFERROR(N1697/K1697,0)</f>
        <v>0.49</v>
      </c>
      <c r="Q1697" s="0" t="str">
        <f aca="false">IF(M1697=0,"No Discount",IF(M1697&lt;0.2,"Low (1-19%)",IF(M1697&lt;0.4,"Medium (20-39%)","High (40%+)")))</f>
        <v>No Discount</v>
      </c>
      <c r="R1697" s="0" t="str">
        <f aca="false">INDEX('Lookup Tables'!$B$2:$B$5,MATCH(F1697,'Lookup Tables'!$A$2:$A$5,0))</f>
        <v>Manager B</v>
      </c>
    </row>
    <row r="1698" customFormat="false" ht="15" hidden="false" customHeight="false" outlineLevel="0" collapsed="false">
      <c r="A1698" s="0" t="s">
        <v>2032</v>
      </c>
      <c r="B1698" s="13" t="n">
        <v>42638</v>
      </c>
      <c r="C1698" s="13" t="n">
        <v>42641</v>
      </c>
      <c r="D1698" s="14" t="s">
        <v>52</v>
      </c>
      <c r="E1698" s="14" t="s">
        <v>97</v>
      </c>
      <c r="F1698" s="14" t="s">
        <v>117</v>
      </c>
      <c r="G1698" s="14" t="s">
        <v>391</v>
      </c>
      <c r="H1698" s="14" t="s">
        <v>80</v>
      </c>
      <c r="I1698" s="14" t="s">
        <v>81</v>
      </c>
      <c r="J1698" s="14" t="s">
        <v>191</v>
      </c>
      <c r="K1698" s="15" t="n">
        <v>104.98</v>
      </c>
      <c r="L1698" s="0" t="n">
        <v>2</v>
      </c>
      <c r="M1698" s="16" t="n">
        <v>0</v>
      </c>
      <c r="N1698" s="17" t="n">
        <v>52.49</v>
      </c>
      <c r="O1698" s="0" t="str">
        <f aca="false">TEXT(B1698,"YYYY-MM")</f>
        <v>2016-09</v>
      </c>
      <c r="P1698" s="18" t="n">
        <f aca="false">IFERROR(N1698/K1698,0)</f>
        <v>0.5</v>
      </c>
      <c r="Q1698" s="0" t="str">
        <f aca="false">IF(M1698=0,"No Discount",IF(M1698&lt;0.2,"Low (1-19%)",IF(M1698&lt;0.4,"Medium (20-39%)","High (40%+)")))</f>
        <v>No Discount</v>
      </c>
      <c r="R1698" s="0" t="str">
        <f aca="false">INDEX('Lookup Tables'!$B$2:$B$5,MATCH(F1698,'Lookup Tables'!$A$2:$A$5,0))</f>
        <v>Manager B</v>
      </c>
    </row>
    <row r="1699" customFormat="false" ht="15" hidden="false" customHeight="false" outlineLevel="0" collapsed="false">
      <c r="A1699" s="0" t="s">
        <v>2034</v>
      </c>
      <c r="B1699" s="13" t="n">
        <v>42731</v>
      </c>
      <c r="C1699" s="13" t="n">
        <v>42735</v>
      </c>
      <c r="D1699" s="14" t="s">
        <v>69</v>
      </c>
      <c r="E1699" s="14" t="s">
        <v>53</v>
      </c>
      <c r="F1699" s="14" t="s">
        <v>63</v>
      </c>
      <c r="G1699" s="14" t="s">
        <v>64</v>
      </c>
      <c r="H1699" s="14" t="s">
        <v>65</v>
      </c>
      <c r="I1699" s="14" t="s">
        <v>85</v>
      </c>
      <c r="J1699" s="14" t="s">
        <v>1150</v>
      </c>
      <c r="K1699" s="15" t="n">
        <v>106.96</v>
      </c>
      <c r="L1699" s="0" t="n">
        <v>2</v>
      </c>
      <c r="M1699" s="16" t="n">
        <v>0</v>
      </c>
      <c r="N1699" s="17" t="n">
        <v>31.0184</v>
      </c>
      <c r="O1699" s="0" t="str">
        <f aca="false">TEXT(B1699,"YYYY-MM")</f>
        <v>2016-12</v>
      </c>
      <c r="P1699" s="18" t="n">
        <f aca="false">IFERROR(N1699/K1699,0)</f>
        <v>0.29</v>
      </c>
      <c r="Q1699" s="0" t="str">
        <f aca="false">IF(M1699=0,"No Discount",IF(M1699&lt;0.2,"Low (1-19%)",IF(M1699&lt;0.4,"Medium (20-39%)","High (40%+)")))</f>
        <v>No Discount</v>
      </c>
      <c r="R1699" s="0" t="str">
        <f aca="false">INDEX('Lookup Tables'!$B$2:$B$5,MATCH(F1699,'Lookup Tables'!$A$2:$A$5,0))</f>
        <v>Manager D</v>
      </c>
    </row>
    <row r="1700" customFormat="false" ht="15" hidden="false" customHeight="false" outlineLevel="0" collapsed="false">
      <c r="A1700" s="0" t="s">
        <v>2034</v>
      </c>
      <c r="B1700" s="13" t="n">
        <v>42731</v>
      </c>
      <c r="C1700" s="13" t="n">
        <v>42735</v>
      </c>
      <c r="D1700" s="14" t="s">
        <v>69</v>
      </c>
      <c r="E1700" s="14" t="s">
        <v>53</v>
      </c>
      <c r="F1700" s="14" t="s">
        <v>63</v>
      </c>
      <c r="G1700" s="14" t="s">
        <v>64</v>
      </c>
      <c r="H1700" s="14" t="s">
        <v>65</v>
      </c>
      <c r="I1700" s="14" t="s">
        <v>66</v>
      </c>
      <c r="J1700" s="14" t="s">
        <v>2035</v>
      </c>
      <c r="K1700" s="15" t="n">
        <v>21.56</v>
      </c>
      <c r="L1700" s="0" t="n">
        <v>7</v>
      </c>
      <c r="M1700" s="16" t="n">
        <v>0</v>
      </c>
      <c r="N1700" s="17" t="n">
        <v>10.3488</v>
      </c>
      <c r="O1700" s="0" t="str">
        <f aca="false">TEXT(B1700,"YYYY-MM")</f>
        <v>2016-12</v>
      </c>
      <c r="P1700" s="18" t="n">
        <f aca="false">IFERROR(N1700/K1700,0)</f>
        <v>0.48</v>
      </c>
      <c r="Q1700" s="0" t="str">
        <f aca="false">IF(M1700=0,"No Discount",IF(M1700&lt;0.2,"Low (1-19%)",IF(M1700&lt;0.4,"Medium (20-39%)","High (40%+)")))</f>
        <v>No Discount</v>
      </c>
      <c r="R1700" s="0" t="str">
        <f aca="false">INDEX('Lookup Tables'!$B$2:$B$5,MATCH(F1700,'Lookup Tables'!$A$2:$A$5,0))</f>
        <v>Manager D</v>
      </c>
    </row>
    <row r="1701" customFormat="false" ht="15" hidden="false" customHeight="false" outlineLevel="0" collapsed="false">
      <c r="A1701" s="0" t="s">
        <v>2036</v>
      </c>
      <c r="B1701" s="13" t="n">
        <v>42158</v>
      </c>
      <c r="C1701" s="13" t="n">
        <v>42162</v>
      </c>
      <c r="D1701" s="14" t="s">
        <v>52</v>
      </c>
      <c r="E1701" s="14" t="s">
        <v>53</v>
      </c>
      <c r="F1701" s="14" t="s">
        <v>63</v>
      </c>
      <c r="G1701" s="14" t="s">
        <v>94</v>
      </c>
      <c r="H1701" s="14" t="s">
        <v>56</v>
      </c>
      <c r="I1701" s="14" t="s">
        <v>71</v>
      </c>
      <c r="J1701" s="14" t="s">
        <v>1495</v>
      </c>
      <c r="K1701" s="15" t="n">
        <v>515.88</v>
      </c>
      <c r="L1701" s="0" t="n">
        <v>6</v>
      </c>
      <c r="M1701" s="16" t="n">
        <v>0</v>
      </c>
      <c r="N1701" s="17" t="n">
        <v>113.4936</v>
      </c>
      <c r="O1701" s="0" t="str">
        <f aca="false">TEXT(B1701,"YYYY-MM")</f>
        <v>2015-06</v>
      </c>
      <c r="P1701" s="18" t="n">
        <f aca="false">IFERROR(N1701/K1701,0)</f>
        <v>0.22</v>
      </c>
      <c r="Q1701" s="0" t="str">
        <f aca="false">IF(M1701=0,"No Discount",IF(M1701&lt;0.2,"Low (1-19%)",IF(M1701&lt;0.4,"Medium (20-39%)","High (40%+)")))</f>
        <v>No Discount</v>
      </c>
      <c r="R1701" s="0" t="str">
        <f aca="false">INDEX('Lookup Tables'!$B$2:$B$5,MATCH(F1701,'Lookup Tables'!$A$2:$A$5,0))</f>
        <v>Manager D</v>
      </c>
    </row>
    <row r="1702" customFormat="false" ht="15" hidden="false" customHeight="false" outlineLevel="0" collapsed="false">
      <c r="A1702" s="0" t="s">
        <v>2037</v>
      </c>
      <c r="B1702" s="13" t="n">
        <v>42564</v>
      </c>
      <c r="C1702" s="13" t="n">
        <v>42566</v>
      </c>
      <c r="D1702" s="14" t="s">
        <v>52</v>
      </c>
      <c r="E1702" s="14" t="s">
        <v>53</v>
      </c>
      <c r="F1702" s="14" t="s">
        <v>117</v>
      </c>
      <c r="G1702" s="14" t="s">
        <v>170</v>
      </c>
      <c r="H1702" s="14" t="s">
        <v>65</v>
      </c>
      <c r="I1702" s="14" t="s">
        <v>83</v>
      </c>
      <c r="J1702" s="14" t="s">
        <v>1393</v>
      </c>
      <c r="K1702" s="15" t="n">
        <v>11.808</v>
      </c>
      <c r="L1702" s="0" t="n">
        <v>2</v>
      </c>
      <c r="M1702" s="16" t="n">
        <v>0.2</v>
      </c>
      <c r="N1702" s="17" t="n">
        <v>4.2804</v>
      </c>
      <c r="O1702" s="0" t="str">
        <f aca="false">TEXT(B1702,"YYYY-MM")</f>
        <v>2016-07</v>
      </c>
      <c r="P1702" s="18" t="n">
        <f aca="false">IFERROR(N1702/K1702,0)</f>
        <v>0.3625</v>
      </c>
      <c r="Q1702" s="0" t="str">
        <f aca="false">IF(M1702=0,"No Discount",IF(M1702&lt;0.2,"Low (1-19%)",IF(M1702&lt;0.4,"Medium (20-39%)","High (40%+)")))</f>
        <v>Medium (20-39%)</v>
      </c>
      <c r="R1702" s="0" t="str">
        <f aca="false">INDEX('Lookup Tables'!$B$2:$B$5,MATCH(F1702,'Lookup Tables'!$A$2:$A$5,0))</f>
        <v>Manager B</v>
      </c>
    </row>
    <row r="1703" customFormat="false" ht="15" hidden="false" customHeight="false" outlineLevel="0" collapsed="false">
      <c r="A1703" s="0" t="s">
        <v>2037</v>
      </c>
      <c r="B1703" s="13" t="n">
        <v>42564</v>
      </c>
      <c r="C1703" s="13" t="n">
        <v>42566</v>
      </c>
      <c r="D1703" s="14" t="s">
        <v>52</v>
      </c>
      <c r="E1703" s="14" t="s">
        <v>53</v>
      </c>
      <c r="F1703" s="14" t="s">
        <v>117</v>
      </c>
      <c r="G1703" s="14" t="s">
        <v>170</v>
      </c>
      <c r="H1703" s="14" t="s">
        <v>56</v>
      </c>
      <c r="I1703" s="14" t="s">
        <v>59</v>
      </c>
      <c r="J1703" s="14" t="s">
        <v>833</v>
      </c>
      <c r="K1703" s="15" t="n">
        <v>1931.04</v>
      </c>
      <c r="L1703" s="0" t="n">
        <v>9</v>
      </c>
      <c r="M1703" s="16" t="n">
        <v>0.1</v>
      </c>
      <c r="N1703" s="17" t="n">
        <v>321.84</v>
      </c>
      <c r="O1703" s="0" t="str">
        <f aca="false">TEXT(B1703,"YYYY-MM")</f>
        <v>2016-07</v>
      </c>
      <c r="P1703" s="18" t="n">
        <f aca="false">IFERROR(N1703/K1703,0)</f>
        <v>0.166666666666667</v>
      </c>
      <c r="Q1703" s="0" t="str">
        <f aca="false">IF(M1703=0,"No Discount",IF(M1703&lt;0.2,"Low (1-19%)",IF(M1703&lt;0.4,"Medium (20-39%)","High (40%+)")))</f>
        <v>Low (1-19%)</v>
      </c>
      <c r="R1703" s="0" t="str">
        <f aca="false">INDEX('Lookup Tables'!$B$2:$B$5,MATCH(F1703,'Lookup Tables'!$A$2:$A$5,0))</f>
        <v>Manager B</v>
      </c>
    </row>
    <row r="1704" customFormat="false" ht="15" hidden="false" customHeight="false" outlineLevel="0" collapsed="false">
      <c r="A1704" s="0" t="s">
        <v>2037</v>
      </c>
      <c r="B1704" s="13" t="n">
        <v>42564</v>
      </c>
      <c r="C1704" s="13" t="n">
        <v>42566</v>
      </c>
      <c r="D1704" s="14" t="s">
        <v>52</v>
      </c>
      <c r="E1704" s="14" t="s">
        <v>53</v>
      </c>
      <c r="F1704" s="14" t="s">
        <v>117</v>
      </c>
      <c r="G1704" s="14" t="s">
        <v>170</v>
      </c>
      <c r="H1704" s="14" t="s">
        <v>65</v>
      </c>
      <c r="I1704" s="14" t="s">
        <v>91</v>
      </c>
      <c r="J1704" s="14" t="s">
        <v>135</v>
      </c>
      <c r="K1704" s="15" t="n">
        <v>9.96</v>
      </c>
      <c r="L1704" s="0" t="n">
        <v>2</v>
      </c>
      <c r="M1704" s="16" t="n">
        <v>0</v>
      </c>
      <c r="N1704" s="17" t="n">
        <v>4.6812</v>
      </c>
      <c r="O1704" s="0" t="str">
        <f aca="false">TEXT(B1704,"YYYY-MM")</f>
        <v>2016-07</v>
      </c>
      <c r="P1704" s="18" t="n">
        <f aca="false">IFERROR(N1704/K1704,0)</f>
        <v>0.47</v>
      </c>
      <c r="Q1704" s="0" t="str">
        <f aca="false">IF(M1704=0,"No Discount",IF(M1704&lt;0.2,"Low (1-19%)",IF(M1704&lt;0.4,"Medium (20-39%)","High (40%+)")))</f>
        <v>No Discount</v>
      </c>
      <c r="R1704" s="0" t="str">
        <f aca="false">INDEX('Lookup Tables'!$B$2:$B$5,MATCH(F1704,'Lookup Tables'!$A$2:$A$5,0))</f>
        <v>Manager B</v>
      </c>
    </row>
    <row r="1705" customFormat="false" ht="15" hidden="false" customHeight="false" outlineLevel="0" collapsed="false">
      <c r="A1705" s="0" t="s">
        <v>2038</v>
      </c>
      <c r="B1705" s="13" t="n">
        <v>42037</v>
      </c>
      <c r="C1705" s="13" t="n">
        <v>42041</v>
      </c>
      <c r="D1705" s="14" t="s">
        <v>69</v>
      </c>
      <c r="E1705" s="14" t="s">
        <v>97</v>
      </c>
      <c r="F1705" s="14" t="s">
        <v>63</v>
      </c>
      <c r="G1705" s="14" t="s">
        <v>64</v>
      </c>
      <c r="H1705" s="14" t="s">
        <v>65</v>
      </c>
      <c r="I1705" s="14" t="s">
        <v>171</v>
      </c>
      <c r="J1705" s="14" t="s">
        <v>296</v>
      </c>
      <c r="K1705" s="15" t="n">
        <v>12.35</v>
      </c>
      <c r="L1705" s="0" t="n">
        <v>5</v>
      </c>
      <c r="M1705" s="16" t="n">
        <v>0</v>
      </c>
      <c r="N1705" s="17" t="n">
        <v>5.8045</v>
      </c>
      <c r="O1705" s="0" t="str">
        <f aca="false">TEXT(B1705,"YYYY-MM")</f>
        <v>2015-02</v>
      </c>
      <c r="P1705" s="18" t="n">
        <f aca="false">IFERROR(N1705/K1705,0)</f>
        <v>0.47</v>
      </c>
      <c r="Q1705" s="0" t="str">
        <f aca="false">IF(M1705=0,"No Discount",IF(M1705&lt;0.2,"Low (1-19%)",IF(M1705&lt;0.4,"Medium (20-39%)","High (40%+)")))</f>
        <v>No Discount</v>
      </c>
      <c r="R1705" s="0" t="str">
        <f aca="false">INDEX('Lookup Tables'!$B$2:$B$5,MATCH(F1705,'Lookup Tables'!$A$2:$A$5,0))</f>
        <v>Manager D</v>
      </c>
    </row>
    <row r="1706" customFormat="false" ht="15" hidden="false" customHeight="false" outlineLevel="0" collapsed="false">
      <c r="A1706" s="0" t="s">
        <v>2039</v>
      </c>
      <c r="B1706" s="13" t="n">
        <v>42802</v>
      </c>
      <c r="C1706" s="13" t="n">
        <v>42802</v>
      </c>
      <c r="D1706" s="14" t="s">
        <v>606</v>
      </c>
      <c r="E1706" s="14" t="s">
        <v>53</v>
      </c>
      <c r="F1706" s="14" t="s">
        <v>63</v>
      </c>
      <c r="G1706" s="14" t="s">
        <v>189</v>
      </c>
      <c r="H1706" s="14" t="s">
        <v>65</v>
      </c>
      <c r="I1706" s="14" t="s">
        <v>83</v>
      </c>
      <c r="J1706" s="14" t="s">
        <v>1481</v>
      </c>
      <c r="K1706" s="15" t="n">
        <v>9.702</v>
      </c>
      <c r="L1706" s="0" t="n">
        <v>3</v>
      </c>
      <c r="M1706" s="16" t="n">
        <v>0.7</v>
      </c>
      <c r="N1706" s="17" t="n">
        <v>-7.1148</v>
      </c>
      <c r="O1706" s="0" t="str">
        <f aca="false">TEXT(B1706,"YYYY-MM")</f>
        <v>2017-03</v>
      </c>
      <c r="P1706" s="18" t="n">
        <f aca="false">IFERROR(N1706/K1706,0)</f>
        <v>-0.733333333333333</v>
      </c>
      <c r="Q1706" s="0" t="str">
        <f aca="false">IF(M1706=0,"No Discount",IF(M1706&lt;0.2,"Low (1-19%)",IF(M1706&lt;0.4,"Medium (20-39%)","High (40%+)")))</f>
        <v>High (40%+)</v>
      </c>
      <c r="R1706" s="0" t="str">
        <f aca="false">INDEX('Lookup Tables'!$B$2:$B$5,MATCH(F1706,'Lookup Tables'!$A$2:$A$5,0))</f>
        <v>Manager D</v>
      </c>
    </row>
    <row r="1707" customFormat="false" ht="15" hidden="false" customHeight="false" outlineLevel="0" collapsed="false">
      <c r="A1707" s="0" t="s">
        <v>2040</v>
      </c>
      <c r="B1707" s="13" t="n">
        <v>42696</v>
      </c>
      <c r="C1707" s="13" t="n">
        <v>42700</v>
      </c>
      <c r="D1707" s="14" t="s">
        <v>69</v>
      </c>
      <c r="E1707" s="14" t="s">
        <v>53</v>
      </c>
      <c r="F1707" s="14" t="s">
        <v>117</v>
      </c>
      <c r="G1707" s="14" t="s">
        <v>118</v>
      </c>
      <c r="H1707" s="14" t="s">
        <v>65</v>
      </c>
      <c r="I1707" s="14" t="s">
        <v>83</v>
      </c>
      <c r="J1707" s="14" t="s">
        <v>1080</v>
      </c>
      <c r="K1707" s="15" t="n">
        <v>11.61</v>
      </c>
      <c r="L1707" s="0" t="n">
        <v>2</v>
      </c>
      <c r="M1707" s="16" t="n">
        <v>0.7</v>
      </c>
      <c r="N1707" s="17" t="n">
        <v>-9.288</v>
      </c>
      <c r="O1707" s="0" t="str">
        <f aca="false">TEXT(B1707,"YYYY-MM")</f>
        <v>2016-11</v>
      </c>
      <c r="P1707" s="18" t="n">
        <f aca="false">IFERROR(N1707/K1707,0)</f>
        <v>-0.8</v>
      </c>
      <c r="Q1707" s="0" t="str">
        <f aca="false">IF(M1707=0,"No Discount",IF(M1707&lt;0.2,"Low (1-19%)",IF(M1707&lt;0.4,"Medium (20-39%)","High (40%+)")))</f>
        <v>High (40%+)</v>
      </c>
      <c r="R1707" s="0" t="str">
        <f aca="false">INDEX('Lookup Tables'!$B$2:$B$5,MATCH(F1707,'Lookup Tables'!$A$2:$A$5,0))</f>
        <v>Manager B</v>
      </c>
    </row>
    <row r="1708" customFormat="false" ht="15" hidden="false" customHeight="false" outlineLevel="0" collapsed="false">
      <c r="A1708" s="0" t="s">
        <v>2041</v>
      </c>
      <c r="B1708" s="13" t="n">
        <v>43403</v>
      </c>
      <c r="C1708" s="13" t="n">
        <v>43409</v>
      </c>
      <c r="D1708" s="14" t="s">
        <v>69</v>
      </c>
      <c r="E1708" s="14" t="s">
        <v>53</v>
      </c>
      <c r="F1708" s="14" t="s">
        <v>63</v>
      </c>
      <c r="G1708" s="14" t="s">
        <v>64</v>
      </c>
      <c r="H1708" s="14" t="s">
        <v>65</v>
      </c>
      <c r="I1708" s="14" t="s">
        <v>66</v>
      </c>
      <c r="J1708" s="14" t="s">
        <v>2042</v>
      </c>
      <c r="K1708" s="15" t="n">
        <v>43.86</v>
      </c>
      <c r="L1708" s="0" t="n">
        <v>6</v>
      </c>
      <c r="M1708" s="16" t="n">
        <v>0</v>
      </c>
      <c r="N1708" s="17" t="n">
        <v>20.6142</v>
      </c>
      <c r="O1708" s="0" t="str">
        <f aca="false">TEXT(B1708,"YYYY-MM")</f>
        <v>2018-10</v>
      </c>
      <c r="P1708" s="18" t="n">
        <f aca="false">IFERROR(N1708/K1708,0)</f>
        <v>0.47</v>
      </c>
      <c r="Q1708" s="0" t="str">
        <f aca="false">IF(M1708=0,"No Discount",IF(M1708&lt;0.2,"Low (1-19%)",IF(M1708&lt;0.4,"Medium (20-39%)","High (40%+)")))</f>
        <v>No Discount</v>
      </c>
      <c r="R1708" s="0" t="str">
        <f aca="false">INDEX('Lookup Tables'!$B$2:$B$5,MATCH(F1708,'Lookup Tables'!$A$2:$A$5,0))</f>
        <v>Manager D</v>
      </c>
    </row>
    <row r="1709" customFormat="false" ht="15" hidden="false" customHeight="false" outlineLevel="0" collapsed="false">
      <c r="A1709" s="0" t="s">
        <v>2041</v>
      </c>
      <c r="B1709" s="13" t="n">
        <v>43403</v>
      </c>
      <c r="C1709" s="13" t="n">
        <v>43409</v>
      </c>
      <c r="D1709" s="14" t="s">
        <v>69</v>
      </c>
      <c r="E1709" s="14" t="s">
        <v>53</v>
      </c>
      <c r="F1709" s="14" t="s">
        <v>63</v>
      </c>
      <c r="G1709" s="14" t="s">
        <v>64</v>
      </c>
      <c r="H1709" s="14" t="s">
        <v>80</v>
      </c>
      <c r="I1709" s="14" t="s">
        <v>81</v>
      </c>
      <c r="J1709" s="14" t="s">
        <v>1635</v>
      </c>
      <c r="K1709" s="15" t="n">
        <v>148.48</v>
      </c>
      <c r="L1709" s="0" t="n">
        <v>2</v>
      </c>
      <c r="M1709" s="16" t="n">
        <v>0.2</v>
      </c>
      <c r="N1709" s="17" t="n">
        <v>16.704</v>
      </c>
      <c r="O1709" s="0" t="str">
        <f aca="false">TEXT(B1709,"YYYY-MM")</f>
        <v>2018-10</v>
      </c>
      <c r="P1709" s="18" t="n">
        <f aca="false">IFERROR(N1709/K1709,0)</f>
        <v>0.1125</v>
      </c>
      <c r="Q1709" s="0" t="str">
        <f aca="false">IF(M1709=0,"No Discount",IF(M1709&lt;0.2,"Low (1-19%)",IF(M1709&lt;0.4,"Medium (20-39%)","High (40%+)")))</f>
        <v>Medium (20-39%)</v>
      </c>
      <c r="R1709" s="0" t="str">
        <f aca="false">INDEX('Lookup Tables'!$B$2:$B$5,MATCH(F1709,'Lookup Tables'!$A$2:$A$5,0))</f>
        <v>Manager D</v>
      </c>
    </row>
    <row r="1710" customFormat="false" ht="15" hidden="false" customHeight="false" outlineLevel="0" collapsed="false">
      <c r="A1710" s="0" t="s">
        <v>2041</v>
      </c>
      <c r="B1710" s="13" t="n">
        <v>43403</v>
      </c>
      <c r="C1710" s="13" t="n">
        <v>43409</v>
      </c>
      <c r="D1710" s="14" t="s">
        <v>69</v>
      </c>
      <c r="E1710" s="14" t="s">
        <v>53</v>
      </c>
      <c r="F1710" s="14" t="s">
        <v>63</v>
      </c>
      <c r="G1710" s="14" t="s">
        <v>64</v>
      </c>
      <c r="H1710" s="14" t="s">
        <v>65</v>
      </c>
      <c r="I1710" s="14" t="s">
        <v>91</v>
      </c>
      <c r="J1710" s="14" t="s">
        <v>2043</v>
      </c>
      <c r="K1710" s="15" t="n">
        <v>7.42</v>
      </c>
      <c r="L1710" s="0" t="n">
        <v>2</v>
      </c>
      <c r="M1710" s="16" t="n">
        <v>0</v>
      </c>
      <c r="N1710" s="17" t="n">
        <v>3.71</v>
      </c>
      <c r="O1710" s="0" t="str">
        <f aca="false">TEXT(B1710,"YYYY-MM")</f>
        <v>2018-10</v>
      </c>
      <c r="P1710" s="18" t="n">
        <f aca="false">IFERROR(N1710/K1710,0)</f>
        <v>0.5</v>
      </c>
      <c r="Q1710" s="0" t="str">
        <f aca="false">IF(M1710=0,"No Discount",IF(M1710&lt;0.2,"Low (1-19%)",IF(M1710&lt;0.4,"Medium (20-39%)","High (40%+)")))</f>
        <v>No Discount</v>
      </c>
      <c r="R1710" s="0" t="str">
        <f aca="false">INDEX('Lookup Tables'!$B$2:$B$5,MATCH(F1710,'Lookup Tables'!$A$2:$A$5,0))</f>
        <v>Manager D</v>
      </c>
    </row>
    <row r="1711" customFormat="false" ht="15" hidden="false" customHeight="false" outlineLevel="0" collapsed="false">
      <c r="A1711" s="0" t="s">
        <v>2041</v>
      </c>
      <c r="B1711" s="13" t="n">
        <v>43403</v>
      </c>
      <c r="C1711" s="13" t="n">
        <v>43409</v>
      </c>
      <c r="D1711" s="14" t="s">
        <v>69</v>
      </c>
      <c r="E1711" s="14" t="s">
        <v>53</v>
      </c>
      <c r="F1711" s="14" t="s">
        <v>63</v>
      </c>
      <c r="G1711" s="14" t="s">
        <v>64</v>
      </c>
      <c r="H1711" s="14" t="s">
        <v>56</v>
      </c>
      <c r="I1711" s="14" t="s">
        <v>59</v>
      </c>
      <c r="J1711" s="14" t="s">
        <v>168</v>
      </c>
      <c r="K1711" s="15" t="n">
        <v>71.992</v>
      </c>
      <c r="L1711" s="0" t="n">
        <v>1</v>
      </c>
      <c r="M1711" s="16" t="n">
        <v>0.2</v>
      </c>
      <c r="N1711" s="17" t="n">
        <v>-0.8999</v>
      </c>
      <c r="O1711" s="0" t="str">
        <f aca="false">TEXT(B1711,"YYYY-MM")</f>
        <v>2018-10</v>
      </c>
      <c r="P1711" s="18" t="n">
        <f aca="false">IFERROR(N1711/K1711,0)</f>
        <v>-0.0125</v>
      </c>
      <c r="Q1711" s="0" t="str">
        <f aca="false">IF(M1711=0,"No Discount",IF(M1711&lt;0.2,"Low (1-19%)",IF(M1711&lt;0.4,"Medium (20-39%)","High (40%+)")))</f>
        <v>Medium (20-39%)</v>
      </c>
      <c r="R1711" s="0" t="str">
        <f aca="false">INDEX('Lookup Tables'!$B$2:$B$5,MATCH(F1711,'Lookup Tables'!$A$2:$A$5,0))</f>
        <v>Manager D</v>
      </c>
    </row>
    <row r="1712" customFormat="false" ht="15" hidden="false" customHeight="false" outlineLevel="0" collapsed="false">
      <c r="A1712" s="0" t="s">
        <v>2041</v>
      </c>
      <c r="B1712" s="13" t="n">
        <v>43403</v>
      </c>
      <c r="C1712" s="13" t="n">
        <v>43409</v>
      </c>
      <c r="D1712" s="14" t="s">
        <v>69</v>
      </c>
      <c r="E1712" s="14" t="s">
        <v>53</v>
      </c>
      <c r="F1712" s="14" t="s">
        <v>63</v>
      </c>
      <c r="G1712" s="14" t="s">
        <v>64</v>
      </c>
      <c r="H1712" s="14" t="s">
        <v>65</v>
      </c>
      <c r="I1712" s="14" t="s">
        <v>78</v>
      </c>
      <c r="J1712" s="14" t="s">
        <v>385</v>
      </c>
      <c r="K1712" s="15" t="n">
        <v>19.9</v>
      </c>
      <c r="L1712" s="0" t="n">
        <v>5</v>
      </c>
      <c r="M1712" s="16" t="n">
        <v>0</v>
      </c>
      <c r="N1712" s="17" t="n">
        <v>6.567</v>
      </c>
      <c r="O1712" s="0" t="str">
        <f aca="false">TEXT(B1712,"YYYY-MM")</f>
        <v>2018-10</v>
      </c>
      <c r="P1712" s="18" t="n">
        <f aca="false">IFERROR(N1712/K1712,0)</f>
        <v>0.33</v>
      </c>
      <c r="Q1712" s="0" t="str">
        <f aca="false">IF(M1712=0,"No Discount",IF(M1712&lt;0.2,"Low (1-19%)",IF(M1712&lt;0.4,"Medium (20-39%)","High (40%+)")))</f>
        <v>No Discount</v>
      </c>
      <c r="R1712" s="0" t="str">
        <f aca="false">INDEX('Lookup Tables'!$B$2:$B$5,MATCH(F1712,'Lookup Tables'!$A$2:$A$5,0))</f>
        <v>Manager D</v>
      </c>
    </row>
    <row r="1713" customFormat="false" ht="15" hidden="false" customHeight="false" outlineLevel="0" collapsed="false">
      <c r="A1713" s="0" t="s">
        <v>2041</v>
      </c>
      <c r="B1713" s="13" t="n">
        <v>43403</v>
      </c>
      <c r="C1713" s="13" t="n">
        <v>43409</v>
      </c>
      <c r="D1713" s="14" t="s">
        <v>69</v>
      </c>
      <c r="E1713" s="14" t="s">
        <v>53</v>
      </c>
      <c r="F1713" s="14" t="s">
        <v>63</v>
      </c>
      <c r="G1713" s="14" t="s">
        <v>64</v>
      </c>
      <c r="H1713" s="14" t="s">
        <v>65</v>
      </c>
      <c r="I1713" s="14" t="s">
        <v>85</v>
      </c>
      <c r="J1713" s="14" t="s">
        <v>360</v>
      </c>
      <c r="K1713" s="15" t="n">
        <v>1702.12</v>
      </c>
      <c r="L1713" s="0" t="n">
        <v>14</v>
      </c>
      <c r="M1713" s="16" t="n">
        <v>0</v>
      </c>
      <c r="N1713" s="17" t="n">
        <v>510.636</v>
      </c>
      <c r="O1713" s="0" t="str">
        <f aca="false">TEXT(B1713,"YYYY-MM")</f>
        <v>2018-10</v>
      </c>
      <c r="P1713" s="18" t="n">
        <f aca="false">IFERROR(N1713/K1713,0)</f>
        <v>0.3</v>
      </c>
      <c r="Q1713" s="0" t="str">
        <f aca="false">IF(M1713=0,"No Discount",IF(M1713&lt;0.2,"Low (1-19%)",IF(M1713&lt;0.4,"Medium (20-39%)","High (40%+)")))</f>
        <v>No Discount</v>
      </c>
      <c r="R1713" s="0" t="str">
        <f aca="false">INDEX('Lookup Tables'!$B$2:$B$5,MATCH(F1713,'Lookup Tables'!$A$2:$A$5,0))</f>
        <v>Manager D</v>
      </c>
    </row>
    <row r="1714" customFormat="false" ht="15" hidden="false" customHeight="false" outlineLevel="0" collapsed="false">
      <c r="A1714" s="0" t="s">
        <v>2044</v>
      </c>
      <c r="B1714" s="13" t="n">
        <v>42399</v>
      </c>
      <c r="C1714" s="13" t="n">
        <v>42404</v>
      </c>
      <c r="D1714" s="14" t="s">
        <v>69</v>
      </c>
      <c r="E1714" s="14" t="s">
        <v>53</v>
      </c>
      <c r="F1714" s="14" t="s">
        <v>98</v>
      </c>
      <c r="G1714" s="14" t="s">
        <v>99</v>
      </c>
      <c r="H1714" s="14" t="s">
        <v>65</v>
      </c>
      <c r="I1714" s="14" t="s">
        <v>91</v>
      </c>
      <c r="J1714" s="14" t="s">
        <v>2045</v>
      </c>
      <c r="K1714" s="15" t="n">
        <v>14.304</v>
      </c>
      <c r="L1714" s="0" t="n">
        <v>6</v>
      </c>
      <c r="M1714" s="16" t="n">
        <v>0.2</v>
      </c>
      <c r="N1714" s="17" t="n">
        <v>5.0064</v>
      </c>
      <c r="O1714" s="0" t="str">
        <f aca="false">TEXT(B1714,"YYYY-MM")</f>
        <v>2016-01</v>
      </c>
      <c r="P1714" s="18" t="n">
        <f aca="false">IFERROR(N1714/K1714,0)</f>
        <v>0.35</v>
      </c>
      <c r="Q1714" s="0" t="str">
        <f aca="false">IF(M1714=0,"No Discount",IF(M1714&lt;0.2,"Low (1-19%)",IF(M1714&lt;0.4,"Medium (20-39%)","High (40%+)")))</f>
        <v>Medium (20-39%)</v>
      </c>
      <c r="R1714" s="0" t="str">
        <f aca="false">INDEX('Lookup Tables'!$B$2:$B$5,MATCH(F1714,'Lookup Tables'!$A$2:$A$5,0))</f>
        <v>Manager A</v>
      </c>
    </row>
    <row r="1715" customFormat="false" ht="15" hidden="false" customHeight="false" outlineLevel="0" collapsed="false">
      <c r="A1715" s="0" t="s">
        <v>2046</v>
      </c>
      <c r="B1715" s="13" t="n">
        <v>43351</v>
      </c>
      <c r="C1715" s="13" t="n">
        <v>43356</v>
      </c>
      <c r="D1715" s="14" t="s">
        <v>52</v>
      </c>
      <c r="E1715" s="14" t="s">
        <v>53</v>
      </c>
      <c r="F1715" s="14" t="s">
        <v>98</v>
      </c>
      <c r="G1715" s="14" t="s">
        <v>146</v>
      </c>
      <c r="H1715" s="14" t="s">
        <v>56</v>
      </c>
      <c r="I1715" s="14" t="s">
        <v>71</v>
      </c>
      <c r="J1715" s="14" t="s">
        <v>399</v>
      </c>
      <c r="K1715" s="15" t="n">
        <v>765.625</v>
      </c>
      <c r="L1715" s="0" t="n">
        <v>7</v>
      </c>
      <c r="M1715" s="16" t="n">
        <v>0.5</v>
      </c>
      <c r="N1715" s="17" t="n">
        <v>-566.5625</v>
      </c>
      <c r="O1715" s="0" t="str">
        <f aca="false">TEXT(B1715,"YYYY-MM")</f>
        <v>2018-09</v>
      </c>
      <c r="P1715" s="18" t="n">
        <f aca="false">IFERROR(N1715/K1715,0)</f>
        <v>-0.74</v>
      </c>
      <c r="Q1715" s="0" t="str">
        <f aca="false">IF(M1715=0,"No Discount",IF(M1715&lt;0.2,"Low (1-19%)",IF(M1715&lt;0.4,"Medium (20-39%)","High (40%+)")))</f>
        <v>High (40%+)</v>
      </c>
      <c r="R1715" s="0" t="str">
        <f aca="false">INDEX('Lookup Tables'!$B$2:$B$5,MATCH(F1715,'Lookup Tables'!$A$2:$A$5,0))</f>
        <v>Manager A</v>
      </c>
    </row>
    <row r="1716" customFormat="false" ht="15" hidden="false" customHeight="false" outlineLevel="0" collapsed="false">
      <c r="A1716" s="0" t="s">
        <v>2047</v>
      </c>
      <c r="B1716" s="13" t="n">
        <v>43380</v>
      </c>
      <c r="C1716" s="13" t="n">
        <v>43386</v>
      </c>
      <c r="D1716" s="14" t="s">
        <v>69</v>
      </c>
      <c r="E1716" s="14" t="s">
        <v>53</v>
      </c>
      <c r="F1716" s="14" t="s">
        <v>63</v>
      </c>
      <c r="G1716" s="14" t="s">
        <v>64</v>
      </c>
      <c r="H1716" s="14" t="s">
        <v>56</v>
      </c>
      <c r="I1716" s="14" t="s">
        <v>57</v>
      </c>
      <c r="J1716" s="14" t="s">
        <v>2048</v>
      </c>
      <c r="K1716" s="15" t="n">
        <v>307.666</v>
      </c>
      <c r="L1716" s="0" t="n">
        <v>2</v>
      </c>
      <c r="M1716" s="16" t="n">
        <v>0.15</v>
      </c>
      <c r="N1716" s="17" t="n">
        <v>-14.4784</v>
      </c>
      <c r="O1716" s="0" t="str">
        <f aca="false">TEXT(B1716,"YYYY-MM")</f>
        <v>2018-10</v>
      </c>
      <c r="P1716" s="18" t="n">
        <f aca="false">IFERROR(N1716/K1716,0)</f>
        <v>-0.0470588235294118</v>
      </c>
      <c r="Q1716" s="0" t="str">
        <f aca="false">IF(M1716=0,"No Discount",IF(M1716&lt;0.2,"Low (1-19%)",IF(M1716&lt;0.4,"Medium (20-39%)","High (40%+)")))</f>
        <v>Low (1-19%)</v>
      </c>
      <c r="R1716" s="0" t="str">
        <f aca="false">INDEX('Lookup Tables'!$B$2:$B$5,MATCH(F1716,'Lookup Tables'!$A$2:$A$5,0))</f>
        <v>Manager D</v>
      </c>
    </row>
    <row r="1717" customFormat="false" ht="15" hidden="false" customHeight="false" outlineLevel="0" collapsed="false">
      <c r="A1717" s="0" t="s">
        <v>2049</v>
      </c>
      <c r="B1717" s="13" t="n">
        <v>42855</v>
      </c>
      <c r="C1717" s="13" t="n">
        <v>42859</v>
      </c>
      <c r="D1717" s="14" t="s">
        <v>69</v>
      </c>
      <c r="E1717" s="14" t="s">
        <v>53</v>
      </c>
      <c r="F1717" s="14" t="s">
        <v>117</v>
      </c>
      <c r="G1717" s="14" t="s">
        <v>170</v>
      </c>
      <c r="H1717" s="14" t="s">
        <v>65</v>
      </c>
      <c r="I1717" s="14" t="s">
        <v>83</v>
      </c>
      <c r="J1717" s="14" t="s">
        <v>574</v>
      </c>
      <c r="K1717" s="15" t="n">
        <v>7.712</v>
      </c>
      <c r="L1717" s="0" t="n">
        <v>2</v>
      </c>
      <c r="M1717" s="16" t="n">
        <v>0.2</v>
      </c>
      <c r="N1717" s="17" t="n">
        <v>2.7956</v>
      </c>
      <c r="O1717" s="0" t="str">
        <f aca="false">TEXT(B1717,"YYYY-MM")</f>
        <v>2017-04</v>
      </c>
      <c r="P1717" s="18" t="n">
        <f aca="false">IFERROR(N1717/K1717,0)</f>
        <v>0.3625</v>
      </c>
      <c r="Q1717" s="0" t="str">
        <f aca="false">IF(M1717=0,"No Discount",IF(M1717&lt;0.2,"Low (1-19%)",IF(M1717&lt;0.4,"Medium (20-39%)","High (40%+)")))</f>
        <v>Medium (20-39%)</v>
      </c>
      <c r="R1717" s="0" t="str">
        <f aca="false">INDEX('Lookup Tables'!$B$2:$B$5,MATCH(F1717,'Lookup Tables'!$A$2:$A$5,0))</f>
        <v>Manager B</v>
      </c>
    </row>
    <row r="1718" customFormat="false" ht="15" hidden="false" customHeight="false" outlineLevel="0" collapsed="false">
      <c r="A1718" s="0" t="s">
        <v>2050</v>
      </c>
      <c r="B1718" s="13" t="n">
        <v>42874</v>
      </c>
      <c r="C1718" s="13" t="n">
        <v>42879</v>
      </c>
      <c r="D1718" s="14" t="s">
        <v>69</v>
      </c>
      <c r="E1718" s="14" t="s">
        <v>53</v>
      </c>
      <c r="F1718" s="14" t="s">
        <v>117</v>
      </c>
      <c r="G1718" s="14" t="s">
        <v>170</v>
      </c>
      <c r="H1718" s="14" t="s">
        <v>65</v>
      </c>
      <c r="I1718" s="14" t="s">
        <v>85</v>
      </c>
      <c r="J1718" s="14" t="s">
        <v>945</v>
      </c>
      <c r="K1718" s="15" t="n">
        <v>242.9</v>
      </c>
      <c r="L1718" s="0" t="n">
        <v>5</v>
      </c>
      <c r="M1718" s="16" t="n">
        <v>0</v>
      </c>
      <c r="N1718" s="17" t="n">
        <v>70.441</v>
      </c>
      <c r="O1718" s="0" t="str">
        <f aca="false">TEXT(B1718,"YYYY-MM")</f>
        <v>2017-05</v>
      </c>
      <c r="P1718" s="18" t="n">
        <f aca="false">IFERROR(N1718/K1718,0)</f>
        <v>0.29</v>
      </c>
      <c r="Q1718" s="0" t="str">
        <f aca="false">IF(M1718=0,"No Discount",IF(M1718&lt;0.2,"Low (1-19%)",IF(M1718&lt;0.4,"Medium (20-39%)","High (40%+)")))</f>
        <v>No Discount</v>
      </c>
      <c r="R1718" s="0" t="str">
        <f aca="false">INDEX('Lookup Tables'!$B$2:$B$5,MATCH(F1718,'Lookup Tables'!$A$2:$A$5,0))</f>
        <v>Manager B</v>
      </c>
    </row>
    <row r="1719" customFormat="false" ht="15" hidden="false" customHeight="false" outlineLevel="0" collapsed="false">
      <c r="A1719" s="0" t="s">
        <v>2050</v>
      </c>
      <c r="B1719" s="13" t="n">
        <v>42874</v>
      </c>
      <c r="C1719" s="13" t="n">
        <v>42879</v>
      </c>
      <c r="D1719" s="14" t="s">
        <v>69</v>
      </c>
      <c r="E1719" s="14" t="s">
        <v>53</v>
      </c>
      <c r="F1719" s="14" t="s">
        <v>117</v>
      </c>
      <c r="G1719" s="14" t="s">
        <v>170</v>
      </c>
      <c r="H1719" s="14" t="s">
        <v>65</v>
      </c>
      <c r="I1719" s="14" t="s">
        <v>73</v>
      </c>
      <c r="J1719" s="14" t="s">
        <v>203</v>
      </c>
      <c r="K1719" s="15" t="n">
        <v>454.9</v>
      </c>
      <c r="L1719" s="0" t="n">
        <v>5</v>
      </c>
      <c r="M1719" s="16" t="n">
        <v>0</v>
      </c>
      <c r="N1719" s="17" t="n">
        <v>0</v>
      </c>
      <c r="O1719" s="0" t="str">
        <f aca="false">TEXT(B1719,"YYYY-MM")</f>
        <v>2017-05</v>
      </c>
      <c r="P1719" s="18" t="n">
        <f aca="false">IFERROR(N1719/K1719,0)</f>
        <v>0</v>
      </c>
      <c r="Q1719" s="0" t="str">
        <f aca="false">IF(M1719=0,"No Discount",IF(M1719&lt;0.2,"Low (1-19%)",IF(M1719&lt;0.4,"Medium (20-39%)","High (40%+)")))</f>
        <v>No Discount</v>
      </c>
      <c r="R1719" s="0" t="str">
        <f aca="false">INDEX('Lookup Tables'!$B$2:$B$5,MATCH(F1719,'Lookup Tables'!$A$2:$A$5,0))</f>
        <v>Manager B</v>
      </c>
    </row>
    <row r="1720" customFormat="false" ht="15" hidden="false" customHeight="false" outlineLevel="0" collapsed="false">
      <c r="A1720" s="0" t="s">
        <v>2050</v>
      </c>
      <c r="B1720" s="13" t="n">
        <v>42874</v>
      </c>
      <c r="C1720" s="13" t="n">
        <v>42879</v>
      </c>
      <c r="D1720" s="14" t="s">
        <v>69</v>
      </c>
      <c r="E1720" s="14" t="s">
        <v>53</v>
      </c>
      <c r="F1720" s="14" t="s">
        <v>117</v>
      </c>
      <c r="G1720" s="14" t="s">
        <v>170</v>
      </c>
      <c r="H1720" s="14" t="s">
        <v>56</v>
      </c>
      <c r="I1720" s="14" t="s">
        <v>76</v>
      </c>
      <c r="J1720" s="14" t="s">
        <v>2051</v>
      </c>
      <c r="K1720" s="15" t="n">
        <v>35.92</v>
      </c>
      <c r="L1720" s="0" t="n">
        <v>4</v>
      </c>
      <c r="M1720" s="16" t="n">
        <v>0</v>
      </c>
      <c r="N1720" s="17" t="n">
        <v>15.0864</v>
      </c>
      <c r="O1720" s="0" t="str">
        <f aca="false">TEXT(B1720,"YYYY-MM")</f>
        <v>2017-05</v>
      </c>
      <c r="P1720" s="18" t="n">
        <f aca="false">IFERROR(N1720/K1720,0)</f>
        <v>0.42</v>
      </c>
      <c r="Q1720" s="0" t="str">
        <f aca="false">IF(M1720=0,"No Discount",IF(M1720&lt;0.2,"Low (1-19%)",IF(M1720&lt;0.4,"Medium (20-39%)","High (40%+)")))</f>
        <v>No Discount</v>
      </c>
      <c r="R1720" s="0" t="str">
        <f aca="false">INDEX('Lookup Tables'!$B$2:$B$5,MATCH(F1720,'Lookup Tables'!$A$2:$A$5,0))</f>
        <v>Manager B</v>
      </c>
    </row>
    <row r="1721" customFormat="false" ht="15" hidden="false" customHeight="false" outlineLevel="0" collapsed="false">
      <c r="A1721" s="0" t="s">
        <v>2050</v>
      </c>
      <c r="B1721" s="13" t="n">
        <v>42874</v>
      </c>
      <c r="C1721" s="13" t="n">
        <v>42879</v>
      </c>
      <c r="D1721" s="14" t="s">
        <v>69</v>
      </c>
      <c r="E1721" s="14" t="s">
        <v>53</v>
      </c>
      <c r="F1721" s="14" t="s">
        <v>117</v>
      </c>
      <c r="G1721" s="14" t="s">
        <v>170</v>
      </c>
      <c r="H1721" s="14" t="s">
        <v>56</v>
      </c>
      <c r="I1721" s="14" t="s">
        <v>76</v>
      </c>
      <c r="J1721" s="14" t="s">
        <v>933</v>
      </c>
      <c r="K1721" s="15" t="n">
        <v>39.76</v>
      </c>
      <c r="L1721" s="0" t="n">
        <v>8</v>
      </c>
      <c r="M1721" s="16" t="n">
        <v>0</v>
      </c>
      <c r="N1721" s="17" t="n">
        <v>12.3256</v>
      </c>
      <c r="O1721" s="0" t="str">
        <f aca="false">TEXT(B1721,"YYYY-MM")</f>
        <v>2017-05</v>
      </c>
      <c r="P1721" s="18" t="n">
        <f aca="false">IFERROR(N1721/K1721,0)</f>
        <v>0.31</v>
      </c>
      <c r="Q1721" s="0" t="str">
        <f aca="false">IF(M1721=0,"No Discount",IF(M1721&lt;0.2,"Low (1-19%)",IF(M1721&lt;0.4,"Medium (20-39%)","High (40%+)")))</f>
        <v>No Discount</v>
      </c>
      <c r="R1721" s="0" t="str">
        <f aca="false">INDEX('Lookup Tables'!$B$2:$B$5,MATCH(F1721,'Lookup Tables'!$A$2:$A$5,0))</f>
        <v>Manager B</v>
      </c>
    </row>
    <row r="1722" customFormat="false" ht="15" hidden="false" customHeight="false" outlineLevel="0" collapsed="false">
      <c r="A1722" s="0" t="s">
        <v>2050</v>
      </c>
      <c r="B1722" s="13" t="n">
        <v>42874</v>
      </c>
      <c r="C1722" s="13" t="n">
        <v>42879</v>
      </c>
      <c r="D1722" s="14" t="s">
        <v>69</v>
      </c>
      <c r="E1722" s="14" t="s">
        <v>53</v>
      </c>
      <c r="F1722" s="14" t="s">
        <v>117</v>
      </c>
      <c r="G1722" s="14" t="s">
        <v>170</v>
      </c>
      <c r="H1722" s="14" t="s">
        <v>65</v>
      </c>
      <c r="I1722" s="14" t="s">
        <v>83</v>
      </c>
      <c r="J1722" s="14" t="s">
        <v>934</v>
      </c>
      <c r="K1722" s="15" t="n">
        <v>47.744</v>
      </c>
      <c r="L1722" s="0" t="n">
        <v>4</v>
      </c>
      <c r="M1722" s="16" t="n">
        <v>0.2</v>
      </c>
      <c r="N1722" s="17" t="n">
        <v>14.92</v>
      </c>
      <c r="O1722" s="0" t="str">
        <f aca="false">TEXT(B1722,"YYYY-MM")</f>
        <v>2017-05</v>
      </c>
      <c r="P1722" s="18" t="n">
        <f aca="false">IFERROR(N1722/K1722,0)</f>
        <v>0.3125</v>
      </c>
      <c r="Q1722" s="0" t="str">
        <f aca="false">IF(M1722=0,"No Discount",IF(M1722&lt;0.2,"Low (1-19%)",IF(M1722&lt;0.4,"Medium (20-39%)","High (40%+)")))</f>
        <v>Medium (20-39%)</v>
      </c>
      <c r="R1722" s="0" t="str">
        <f aca="false">INDEX('Lookup Tables'!$B$2:$B$5,MATCH(F1722,'Lookup Tables'!$A$2:$A$5,0))</f>
        <v>Manager B</v>
      </c>
    </row>
    <row r="1723" customFormat="false" ht="15" hidden="false" customHeight="false" outlineLevel="0" collapsed="false">
      <c r="A1723" s="0" t="s">
        <v>2052</v>
      </c>
      <c r="B1723" s="13" t="n">
        <v>42724</v>
      </c>
      <c r="C1723" s="13" t="n">
        <v>42729</v>
      </c>
      <c r="D1723" s="14" t="s">
        <v>69</v>
      </c>
      <c r="E1723" s="14" t="s">
        <v>53</v>
      </c>
      <c r="F1723" s="14" t="s">
        <v>98</v>
      </c>
      <c r="G1723" s="14" t="s">
        <v>146</v>
      </c>
      <c r="H1723" s="14" t="s">
        <v>80</v>
      </c>
      <c r="I1723" s="14" t="s">
        <v>81</v>
      </c>
      <c r="J1723" s="14" t="s">
        <v>1491</v>
      </c>
      <c r="K1723" s="15" t="n">
        <v>159.984</v>
      </c>
      <c r="L1723" s="0" t="n">
        <v>2</v>
      </c>
      <c r="M1723" s="16" t="n">
        <v>0.2</v>
      </c>
      <c r="N1723" s="17" t="n">
        <v>11.9988</v>
      </c>
      <c r="O1723" s="0" t="str">
        <f aca="false">TEXT(B1723,"YYYY-MM")</f>
        <v>2016-12</v>
      </c>
      <c r="P1723" s="18" t="n">
        <f aca="false">IFERROR(N1723/K1723,0)</f>
        <v>0.075</v>
      </c>
      <c r="Q1723" s="0" t="str">
        <f aca="false">IF(M1723=0,"No Discount",IF(M1723&lt;0.2,"Low (1-19%)",IF(M1723&lt;0.4,"Medium (20-39%)","High (40%+)")))</f>
        <v>Medium (20-39%)</v>
      </c>
      <c r="R1723" s="0" t="str">
        <f aca="false">INDEX('Lookup Tables'!$B$2:$B$5,MATCH(F1723,'Lookup Tables'!$A$2:$A$5,0))</f>
        <v>Manager A</v>
      </c>
    </row>
    <row r="1724" customFormat="false" ht="15" hidden="false" customHeight="false" outlineLevel="0" collapsed="false">
      <c r="A1724" s="0" t="s">
        <v>2052</v>
      </c>
      <c r="B1724" s="13" t="n">
        <v>42724</v>
      </c>
      <c r="C1724" s="13" t="n">
        <v>42729</v>
      </c>
      <c r="D1724" s="14" t="s">
        <v>69</v>
      </c>
      <c r="E1724" s="14" t="s">
        <v>53</v>
      </c>
      <c r="F1724" s="14" t="s">
        <v>98</v>
      </c>
      <c r="G1724" s="14" t="s">
        <v>146</v>
      </c>
      <c r="H1724" s="14" t="s">
        <v>80</v>
      </c>
      <c r="I1724" s="14" t="s">
        <v>123</v>
      </c>
      <c r="J1724" s="14" t="s">
        <v>2053</v>
      </c>
      <c r="K1724" s="15" t="n">
        <v>255.968</v>
      </c>
      <c r="L1724" s="0" t="n">
        <v>4</v>
      </c>
      <c r="M1724" s="16" t="n">
        <v>0.2</v>
      </c>
      <c r="N1724" s="17" t="n">
        <v>51.1936</v>
      </c>
      <c r="O1724" s="0" t="str">
        <f aca="false">TEXT(B1724,"YYYY-MM")</f>
        <v>2016-12</v>
      </c>
      <c r="P1724" s="18" t="n">
        <f aca="false">IFERROR(N1724/K1724,0)</f>
        <v>0.2</v>
      </c>
      <c r="Q1724" s="0" t="str">
        <f aca="false">IF(M1724=0,"No Discount",IF(M1724&lt;0.2,"Low (1-19%)",IF(M1724&lt;0.4,"Medium (20-39%)","High (40%+)")))</f>
        <v>Medium (20-39%)</v>
      </c>
      <c r="R1724" s="0" t="str">
        <f aca="false">INDEX('Lookup Tables'!$B$2:$B$5,MATCH(F1724,'Lookup Tables'!$A$2:$A$5,0))</f>
        <v>Manager A</v>
      </c>
    </row>
    <row r="1725" customFormat="false" ht="15" hidden="false" customHeight="false" outlineLevel="0" collapsed="false">
      <c r="A1725" s="0" t="s">
        <v>2052</v>
      </c>
      <c r="B1725" s="13" t="n">
        <v>42724</v>
      </c>
      <c r="C1725" s="13" t="n">
        <v>42729</v>
      </c>
      <c r="D1725" s="14" t="s">
        <v>69</v>
      </c>
      <c r="E1725" s="14" t="s">
        <v>53</v>
      </c>
      <c r="F1725" s="14" t="s">
        <v>98</v>
      </c>
      <c r="G1725" s="14" t="s">
        <v>146</v>
      </c>
      <c r="H1725" s="14" t="s">
        <v>56</v>
      </c>
      <c r="I1725" s="14" t="s">
        <v>57</v>
      </c>
      <c r="J1725" s="14" t="s">
        <v>2054</v>
      </c>
      <c r="K1725" s="15" t="n">
        <v>359.058</v>
      </c>
      <c r="L1725" s="0" t="n">
        <v>3</v>
      </c>
      <c r="M1725" s="16" t="n">
        <v>0.3</v>
      </c>
      <c r="N1725" s="17" t="n">
        <v>-71.8116</v>
      </c>
      <c r="O1725" s="0" t="str">
        <f aca="false">TEXT(B1725,"YYYY-MM")</f>
        <v>2016-12</v>
      </c>
      <c r="P1725" s="18" t="n">
        <f aca="false">IFERROR(N1725/K1725,0)</f>
        <v>-0.2</v>
      </c>
      <c r="Q1725" s="0" t="str">
        <f aca="false">IF(M1725=0,"No Discount",IF(M1725&lt;0.2,"Low (1-19%)",IF(M1725&lt;0.4,"Medium (20-39%)","High (40%+)")))</f>
        <v>Medium (20-39%)</v>
      </c>
      <c r="R1725" s="0" t="str">
        <f aca="false">INDEX('Lookup Tables'!$B$2:$B$5,MATCH(F1725,'Lookup Tables'!$A$2:$A$5,0))</f>
        <v>Manager A</v>
      </c>
    </row>
    <row r="1726" customFormat="false" ht="15" hidden="false" customHeight="false" outlineLevel="0" collapsed="false">
      <c r="A1726" s="0" t="s">
        <v>2055</v>
      </c>
      <c r="B1726" s="13" t="n">
        <v>42723</v>
      </c>
      <c r="C1726" s="13" t="n">
        <v>42724</v>
      </c>
      <c r="D1726" s="14" t="s">
        <v>137</v>
      </c>
      <c r="E1726" s="14" t="s">
        <v>53</v>
      </c>
      <c r="F1726" s="14" t="s">
        <v>117</v>
      </c>
      <c r="G1726" s="14" t="s">
        <v>118</v>
      </c>
      <c r="H1726" s="14" t="s">
        <v>65</v>
      </c>
      <c r="I1726" s="14" t="s">
        <v>85</v>
      </c>
      <c r="J1726" s="14" t="s">
        <v>2056</v>
      </c>
      <c r="K1726" s="15" t="n">
        <v>434.352</v>
      </c>
      <c r="L1726" s="0" t="n">
        <v>3</v>
      </c>
      <c r="M1726" s="16" t="n">
        <v>0.2</v>
      </c>
      <c r="N1726" s="17" t="n">
        <v>43.4352</v>
      </c>
      <c r="O1726" s="0" t="str">
        <f aca="false">TEXT(B1726,"YYYY-MM")</f>
        <v>2016-12</v>
      </c>
      <c r="P1726" s="18" t="n">
        <f aca="false">IFERROR(N1726/K1726,0)</f>
        <v>0.1</v>
      </c>
      <c r="Q1726" s="0" t="str">
        <f aca="false">IF(M1726=0,"No Discount",IF(M1726&lt;0.2,"Low (1-19%)",IF(M1726&lt;0.4,"Medium (20-39%)","High (40%+)")))</f>
        <v>Medium (20-39%)</v>
      </c>
      <c r="R1726" s="0" t="str">
        <f aca="false">INDEX('Lookup Tables'!$B$2:$B$5,MATCH(F1726,'Lookup Tables'!$A$2:$A$5,0))</f>
        <v>Manager B</v>
      </c>
    </row>
    <row r="1727" customFormat="false" ht="15" hidden="false" customHeight="false" outlineLevel="0" collapsed="false">
      <c r="A1727" s="0" t="s">
        <v>2055</v>
      </c>
      <c r="B1727" s="13" t="n">
        <v>42723</v>
      </c>
      <c r="C1727" s="13" t="n">
        <v>42724</v>
      </c>
      <c r="D1727" s="14" t="s">
        <v>137</v>
      </c>
      <c r="E1727" s="14" t="s">
        <v>53</v>
      </c>
      <c r="F1727" s="14" t="s">
        <v>117</v>
      </c>
      <c r="G1727" s="14" t="s">
        <v>118</v>
      </c>
      <c r="H1727" s="14" t="s">
        <v>65</v>
      </c>
      <c r="I1727" s="14" t="s">
        <v>85</v>
      </c>
      <c r="J1727" s="14" t="s">
        <v>2057</v>
      </c>
      <c r="K1727" s="15" t="n">
        <v>3.552</v>
      </c>
      <c r="L1727" s="0" t="n">
        <v>2</v>
      </c>
      <c r="M1727" s="16" t="n">
        <v>0.2</v>
      </c>
      <c r="N1727" s="17" t="n">
        <v>0.444</v>
      </c>
      <c r="O1727" s="0" t="str">
        <f aca="false">TEXT(B1727,"YYYY-MM")</f>
        <v>2016-12</v>
      </c>
      <c r="P1727" s="18" t="n">
        <f aca="false">IFERROR(N1727/K1727,0)</f>
        <v>0.125</v>
      </c>
      <c r="Q1727" s="0" t="str">
        <f aca="false">IF(M1727=0,"No Discount",IF(M1727&lt;0.2,"Low (1-19%)",IF(M1727&lt;0.4,"Medium (20-39%)","High (40%+)")))</f>
        <v>Medium (20-39%)</v>
      </c>
      <c r="R1727" s="0" t="str">
        <f aca="false">INDEX('Lookup Tables'!$B$2:$B$5,MATCH(F1727,'Lookup Tables'!$A$2:$A$5,0))</f>
        <v>Manager B</v>
      </c>
    </row>
    <row r="1728" customFormat="false" ht="15" hidden="false" customHeight="false" outlineLevel="0" collapsed="false">
      <c r="A1728" s="0" t="s">
        <v>2055</v>
      </c>
      <c r="B1728" s="13" t="n">
        <v>42723</v>
      </c>
      <c r="C1728" s="13" t="n">
        <v>42724</v>
      </c>
      <c r="D1728" s="14" t="s">
        <v>137</v>
      </c>
      <c r="E1728" s="14" t="s">
        <v>53</v>
      </c>
      <c r="F1728" s="14" t="s">
        <v>117</v>
      </c>
      <c r="G1728" s="14" t="s">
        <v>118</v>
      </c>
      <c r="H1728" s="14" t="s">
        <v>65</v>
      </c>
      <c r="I1728" s="14" t="s">
        <v>85</v>
      </c>
      <c r="J1728" s="14" t="s">
        <v>2058</v>
      </c>
      <c r="K1728" s="15" t="n">
        <v>88.832</v>
      </c>
      <c r="L1728" s="0" t="n">
        <v>4</v>
      </c>
      <c r="M1728" s="16" t="n">
        <v>0.2</v>
      </c>
      <c r="N1728" s="17" t="n">
        <v>7.7728</v>
      </c>
      <c r="O1728" s="0" t="str">
        <f aca="false">TEXT(B1728,"YYYY-MM")</f>
        <v>2016-12</v>
      </c>
      <c r="P1728" s="18" t="n">
        <f aca="false">IFERROR(N1728/K1728,0)</f>
        <v>0.0875</v>
      </c>
      <c r="Q1728" s="0" t="str">
        <f aca="false">IF(M1728=0,"No Discount",IF(M1728&lt;0.2,"Low (1-19%)",IF(M1728&lt;0.4,"Medium (20-39%)","High (40%+)")))</f>
        <v>Medium (20-39%)</v>
      </c>
      <c r="R1728" s="0" t="str">
        <f aca="false">INDEX('Lookup Tables'!$B$2:$B$5,MATCH(F1728,'Lookup Tables'!$A$2:$A$5,0))</f>
        <v>Manager B</v>
      </c>
    </row>
    <row r="1729" customFormat="false" ht="15" hidden="false" customHeight="false" outlineLevel="0" collapsed="false">
      <c r="A1729" s="0" t="s">
        <v>2059</v>
      </c>
      <c r="B1729" s="13" t="n">
        <v>43219</v>
      </c>
      <c r="C1729" s="13" t="n">
        <v>43224</v>
      </c>
      <c r="D1729" s="14" t="s">
        <v>52</v>
      </c>
      <c r="E1729" s="14" t="s">
        <v>62</v>
      </c>
      <c r="F1729" s="14" t="s">
        <v>117</v>
      </c>
      <c r="G1729" s="14" t="s">
        <v>269</v>
      </c>
      <c r="H1729" s="14" t="s">
        <v>56</v>
      </c>
      <c r="I1729" s="14" t="s">
        <v>71</v>
      </c>
      <c r="J1729" s="14" t="s">
        <v>2060</v>
      </c>
      <c r="K1729" s="15" t="n">
        <v>1048.35</v>
      </c>
      <c r="L1729" s="0" t="n">
        <v>5</v>
      </c>
      <c r="M1729" s="16" t="n">
        <v>0.4</v>
      </c>
      <c r="N1729" s="17" t="n">
        <v>-69.89</v>
      </c>
      <c r="O1729" s="0" t="str">
        <f aca="false">TEXT(B1729,"YYYY-MM")</f>
        <v>2018-04</v>
      </c>
      <c r="P1729" s="18" t="n">
        <f aca="false">IFERROR(N1729/K1729,0)</f>
        <v>-0.0666666666666667</v>
      </c>
      <c r="Q1729" s="0" t="str">
        <f aca="false">IF(M1729=0,"No Discount",IF(M1729&lt;0.2,"Low (1-19%)",IF(M1729&lt;0.4,"Medium (20-39%)","High (40%+)")))</f>
        <v>High (40%+)</v>
      </c>
      <c r="R1729" s="0" t="str">
        <f aca="false">INDEX('Lookup Tables'!$B$2:$B$5,MATCH(F1729,'Lookup Tables'!$A$2:$A$5,0))</f>
        <v>Manager B</v>
      </c>
    </row>
    <row r="1730" customFormat="false" ht="15" hidden="false" customHeight="false" outlineLevel="0" collapsed="false">
      <c r="A1730" s="0" t="s">
        <v>2061</v>
      </c>
      <c r="B1730" s="13" t="n">
        <v>42773</v>
      </c>
      <c r="C1730" s="13" t="n">
        <v>42773</v>
      </c>
      <c r="D1730" s="14" t="s">
        <v>606</v>
      </c>
      <c r="E1730" s="14" t="s">
        <v>53</v>
      </c>
      <c r="F1730" s="14" t="s">
        <v>54</v>
      </c>
      <c r="G1730" s="14" t="s">
        <v>193</v>
      </c>
      <c r="H1730" s="14" t="s">
        <v>80</v>
      </c>
      <c r="I1730" s="14" t="s">
        <v>123</v>
      </c>
      <c r="J1730" s="14" t="s">
        <v>1972</v>
      </c>
      <c r="K1730" s="15" t="n">
        <v>100</v>
      </c>
      <c r="L1730" s="0" t="n">
        <v>4</v>
      </c>
      <c r="M1730" s="16" t="n">
        <v>0</v>
      </c>
      <c r="N1730" s="17" t="n">
        <v>21</v>
      </c>
      <c r="O1730" s="0" t="str">
        <f aca="false">TEXT(B1730,"YYYY-MM")</f>
        <v>2017-02</v>
      </c>
      <c r="P1730" s="18" t="n">
        <f aca="false">IFERROR(N1730/K1730,0)</f>
        <v>0.21</v>
      </c>
      <c r="Q1730" s="0" t="str">
        <f aca="false">IF(M1730=0,"No Discount",IF(M1730&lt;0.2,"Low (1-19%)",IF(M1730&lt;0.4,"Medium (20-39%)","High (40%+)")))</f>
        <v>No Discount</v>
      </c>
      <c r="R1730" s="0" t="str">
        <f aca="false">INDEX('Lookup Tables'!$B$2:$B$5,MATCH(F1730,'Lookup Tables'!$A$2:$A$5,0))</f>
        <v>Manager C</v>
      </c>
    </row>
    <row r="1731" customFormat="false" ht="15" hidden="false" customHeight="false" outlineLevel="0" collapsed="false">
      <c r="A1731" s="0" t="s">
        <v>2061</v>
      </c>
      <c r="B1731" s="13" t="n">
        <v>42773</v>
      </c>
      <c r="C1731" s="13" t="n">
        <v>42773</v>
      </c>
      <c r="D1731" s="14" t="s">
        <v>606</v>
      </c>
      <c r="E1731" s="14" t="s">
        <v>53</v>
      </c>
      <c r="F1731" s="14" t="s">
        <v>54</v>
      </c>
      <c r="G1731" s="14" t="s">
        <v>193</v>
      </c>
      <c r="H1731" s="14" t="s">
        <v>65</v>
      </c>
      <c r="I1731" s="14" t="s">
        <v>66</v>
      </c>
      <c r="J1731" s="14" t="s">
        <v>1260</v>
      </c>
      <c r="K1731" s="15" t="n">
        <v>7.83</v>
      </c>
      <c r="L1731" s="0" t="n">
        <v>3</v>
      </c>
      <c r="M1731" s="16" t="n">
        <v>0</v>
      </c>
      <c r="N1731" s="17" t="n">
        <v>3.6018</v>
      </c>
      <c r="O1731" s="0" t="str">
        <f aca="false">TEXT(B1731,"YYYY-MM")</f>
        <v>2017-02</v>
      </c>
      <c r="P1731" s="18" t="n">
        <f aca="false">IFERROR(N1731/K1731,0)</f>
        <v>0.46</v>
      </c>
      <c r="Q1731" s="0" t="str">
        <f aca="false">IF(M1731=0,"No Discount",IF(M1731&lt;0.2,"Low (1-19%)",IF(M1731&lt;0.4,"Medium (20-39%)","High (40%+)")))</f>
        <v>No Discount</v>
      </c>
      <c r="R1731" s="0" t="str">
        <f aca="false">INDEX('Lookup Tables'!$B$2:$B$5,MATCH(F1731,'Lookup Tables'!$A$2:$A$5,0))</f>
        <v>Manager C</v>
      </c>
    </row>
    <row r="1732" customFormat="false" ht="15" hidden="false" customHeight="false" outlineLevel="0" collapsed="false">
      <c r="A1732" s="0" t="s">
        <v>2062</v>
      </c>
      <c r="B1732" s="13" t="n">
        <v>42275</v>
      </c>
      <c r="C1732" s="13" t="n">
        <v>42280</v>
      </c>
      <c r="D1732" s="14" t="s">
        <v>69</v>
      </c>
      <c r="E1732" s="14" t="s">
        <v>62</v>
      </c>
      <c r="F1732" s="14" t="s">
        <v>54</v>
      </c>
      <c r="G1732" s="14" t="s">
        <v>90</v>
      </c>
      <c r="H1732" s="14" t="s">
        <v>65</v>
      </c>
      <c r="I1732" s="14" t="s">
        <v>91</v>
      </c>
      <c r="J1732" s="14" t="s">
        <v>2063</v>
      </c>
      <c r="K1732" s="15" t="n">
        <v>96.256</v>
      </c>
      <c r="L1732" s="0" t="n">
        <v>8</v>
      </c>
      <c r="M1732" s="16" t="n">
        <v>0.2</v>
      </c>
      <c r="N1732" s="17" t="n">
        <v>31.2832</v>
      </c>
      <c r="O1732" s="0" t="str">
        <f aca="false">TEXT(B1732,"YYYY-MM")</f>
        <v>2015-09</v>
      </c>
      <c r="P1732" s="18" t="n">
        <f aca="false">IFERROR(N1732/K1732,0)</f>
        <v>0.325</v>
      </c>
      <c r="Q1732" s="0" t="str">
        <f aca="false">IF(M1732=0,"No Discount",IF(M1732&lt;0.2,"Low (1-19%)",IF(M1732&lt;0.4,"Medium (20-39%)","High (40%+)")))</f>
        <v>Medium (20-39%)</v>
      </c>
      <c r="R1732" s="0" t="str">
        <f aca="false">INDEX('Lookup Tables'!$B$2:$B$5,MATCH(F1732,'Lookup Tables'!$A$2:$A$5,0))</f>
        <v>Manager C</v>
      </c>
    </row>
    <row r="1733" customFormat="false" ht="15" hidden="false" customHeight="false" outlineLevel="0" collapsed="false">
      <c r="A1733" s="0" t="s">
        <v>2062</v>
      </c>
      <c r="B1733" s="13" t="n">
        <v>42275</v>
      </c>
      <c r="C1733" s="13" t="n">
        <v>42280</v>
      </c>
      <c r="D1733" s="14" t="s">
        <v>69</v>
      </c>
      <c r="E1733" s="14" t="s">
        <v>62</v>
      </c>
      <c r="F1733" s="14" t="s">
        <v>54</v>
      </c>
      <c r="G1733" s="14" t="s">
        <v>90</v>
      </c>
      <c r="H1733" s="14" t="s">
        <v>65</v>
      </c>
      <c r="I1733" s="14" t="s">
        <v>91</v>
      </c>
      <c r="J1733" s="14" t="s">
        <v>298</v>
      </c>
      <c r="K1733" s="15" t="n">
        <v>10.688</v>
      </c>
      <c r="L1733" s="0" t="n">
        <v>2</v>
      </c>
      <c r="M1733" s="16" t="n">
        <v>0.2</v>
      </c>
      <c r="N1733" s="17" t="n">
        <v>3.7408</v>
      </c>
      <c r="O1733" s="0" t="str">
        <f aca="false">TEXT(B1733,"YYYY-MM")</f>
        <v>2015-09</v>
      </c>
      <c r="P1733" s="18" t="n">
        <f aca="false">IFERROR(N1733/K1733,0)</f>
        <v>0.35</v>
      </c>
      <c r="Q1733" s="0" t="str">
        <f aca="false">IF(M1733=0,"No Discount",IF(M1733&lt;0.2,"Low (1-19%)",IF(M1733&lt;0.4,"Medium (20-39%)","High (40%+)")))</f>
        <v>Medium (20-39%)</v>
      </c>
      <c r="R1733" s="0" t="str">
        <f aca="false">INDEX('Lookup Tables'!$B$2:$B$5,MATCH(F1733,'Lookup Tables'!$A$2:$A$5,0))</f>
        <v>Manager C</v>
      </c>
    </row>
    <row r="1734" customFormat="false" ht="15" hidden="false" customHeight="false" outlineLevel="0" collapsed="false">
      <c r="A1734" s="0" t="s">
        <v>2064</v>
      </c>
      <c r="B1734" s="13" t="n">
        <v>42926</v>
      </c>
      <c r="C1734" s="13" t="n">
        <v>42930</v>
      </c>
      <c r="D1734" s="14" t="s">
        <v>69</v>
      </c>
      <c r="E1734" s="14" t="s">
        <v>53</v>
      </c>
      <c r="F1734" s="14" t="s">
        <v>98</v>
      </c>
      <c r="G1734" s="14" t="s">
        <v>99</v>
      </c>
      <c r="H1734" s="14" t="s">
        <v>65</v>
      </c>
      <c r="I1734" s="14" t="s">
        <v>73</v>
      </c>
      <c r="J1734" s="14" t="s">
        <v>765</v>
      </c>
      <c r="K1734" s="15" t="n">
        <v>338.04</v>
      </c>
      <c r="L1734" s="0" t="n">
        <v>3</v>
      </c>
      <c r="M1734" s="16" t="n">
        <v>0.2</v>
      </c>
      <c r="N1734" s="17" t="n">
        <v>-33.804</v>
      </c>
      <c r="O1734" s="0" t="str">
        <f aca="false">TEXT(B1734,"YYYY-MM")</f>
        <v>2017-07</v>
      </c>
      <c r="P1734" s="18" t="n">
        <f aca="false">IFERROR(N1734/K1734,0)</f>
        <v>-0.1</v>
      </c>
      <c r="Q1734" s="0" t="str">
        <f aca="false">IF(M1734=0,"No Discount",IF(M1734&lt;0.2,"Low (1-19%)",IF(M1734&lt;0.4,"Medium (20-39%)","High (40%+)")))</f>
        <v>Medium (20-39%)</v>
      </c>
      <c r="R1734" s="0" t="str">
        <f aca="false">INDEX('Lookup Tables'!$B$2:$B$5,MATCH(F1734,'Lookup Tables'!$A$2:$A$5,0))</f>
        <v>Manager A</v>
      </c>
    </row>
    <row r="1735" customFormat="false" ht="15" hidden="false" customHeight="false" outlineLevel="0" collapsed="false">
      <c r="A1735" s="0" t="s">
        <v>2064</v>
      </c>
      <c r="B1735" s="13" t="n">
        <v>42926</v>
      </c>
      <c r="C1735" s="13" t="n">
        <v>42930</v>
      </c>
      <c r="D1735" s="14" t="s">
        <v>69</v>
      </c>
      <c r="E1735" s="14" t="s">
        <v>53</v>
      </c>
      <c r="F1735" s="14" t="s">
        <v>98</v>
      </c>
      <c r="G1735" s="14" t="s">
        <v>99</v>
      </c>
      <c r="H1735" s="14" t="s">
        <v>65</v>
      </c>
      <c r="I1735" s="14" t="s">
        <v>78</v>
      </c>
      <c r="J1735" s="14" t="s">
        <v>533</v>
      </c>
      <c r="K1735" s="15" t="n">
        <v>154.24</v>
      </c>
      <c r="L1735" s="0" t="n">
        <v>4</v>
      </c>
      <c r="M1735" s="16" t="n">
        <v>0.2</v>
      </c>
      <c r="N1735" s="17" t="n">
        <v>17.352</v>
      </c>
      <c r="O1735" s="0" t="str">
        <f aca="false">TEXT(B1735,"YYYY-MM")</f>
        <v>2017-07</v>
      </c>
      <c r="P1735" s="18" t="n">
        <f aca="false">IFERROR(N1735/K1735,0)</f>
        <v>0.1125</v>
      </c>
      <c r="Q1735" s="0" t="str">
        <f aca="false">IF(M1735=0,"No Discount",IF(M1735&lt;0.2,"Low (1-19%)",IF(M1735&lt;0.4,"Medium (20-39%)","High (40%+)")))</f>
        <v>Medium (20-39%)</v>
      </c>
      <c r="R1735" s="0" t="str">
        <f aca="false">INDEX('Lookup Tables'!$B$2:$B$5,MATCH(F1735,'Lookup Tables'!$A$2:$A$5,0))</f>
        <v>Manager A</v>
      </c>
    </row>
    <row r="1736" customFormat="false" ht="15" hidden="false" customHeight="false" outlineLevel="0" collapsed="false">
      <c r="A1736" s="0" t="s">
        <v>2065</v>
      </c>
      <c r="B1736" s="13" t="n">
        <v>43310</v>
      </c>
      <c r="C1736" s="13" t="n">
        <v>43313</v>
      </c>
      <c r="D1736" s="14" t="s">
        <v>52</v>
      </c>
      <c r="E1736" s="14" t="s">
        <v>53</v>
      </c>
      <c r="F1736" s="14" t="s">
        <v>54</v>
      </c>
      <c r="G1736" s="14" t="s">
        <v>90</v>
      </c>
      <c r="H1736" s="14" t="s">
        <v>65</v>
      </c>
      <c r="I1736" s="14" t="s">
        <v>85</v>
      </c>
      <c r="J1736" s="14" t="s">
        <v>2066</v>
      </c>
      <c r="K1736" s="15" t="n">
        <v>34.848</v>
      </c>
      <c r="L1736" s="0" t="n">
        <v>2</v>
      </c>
      <c r="M1736" s="16" t="n">
        <v>0.2</v>
      </c>
      <c r="N1736" s="17" t="n">
        <v>6.534</v>
      </c>
      <c r="O1736" s="0" t="str">
        <f aca="false">TEXT(B1736,"YYYY-MM")</f>
        <v>2018-07</v>
      </c>
      <c r="P1736" s="18" t="n">
        <f aca="false">IFERROR(N1736/K1736,0)</f>
        <v>0.1875</v>
      </c>
      <c r="Q1736" s="0" t="str">
        <f aca="false">IF(M1736=0,"No Discount",IF(M1736&lt;0.2,"Low (1-19%)",IF(M1736&lt;0.4,"Medium (20-39%)","High (40%+)")))</f>
        <v>Medium (20-39%)</v>
      </c>
      <c r="R1736" s="0" t="str">
        <f aca="false">INDEX('Lookup Tables'!$B$2:$B$5,MATCH(F1736,'Lookup Tables'!$A$2:$A$5,0))</f>
        <v>Manager C</v>
      </c>
    </row>
    <row r="1737" customFormat="false" ht="15" hidden="false" customHeight="false" outlineLevel="0" collapsed="false">
      <c r="A1737" s="0" t="s">
        <v>2065</v>
      </c>
      <c r="B1737" s="13" t="n">
        <v>43310</v>
      </c>
      <c r="C1737" s="13" t="n">
        <v>43313</v>
      </c>
      <c r="D1737" s="14" t="s">
        <v>52</v>
      </c>
      <c r="E1737" s="14" t="s">
        <v>53</v>
      </c>
      <c r="F1737" s="14" t="s">
        <v>54</v>
      </c>
      <c r="G1737" s="14" t="s">
        <v>90</v>
      </c>
      <c r="H1737" s="14" t="s">
        <v>80</v>
      </c>
      <c r="I1737" s="14" t="s">
        <v>81</v>
      </c>
      <c r="J1737" s="14" t="s">
        <v>1593</v>
      </c>
      <c r="K1737" s="15" t="n">
        <v>22</v>
      </c>
      <c r="L1737" s="0" t="n">
        <v>5</v>
      </c>
      <c r="M1737" s="16" t="n">
        <v>0.2</v>
      </c>
      <c r="N1737" s="17" t="n">
        <v>1.375</v>
      </c>
      <c r="O1737" s="0" t="str">
        <f aca="false">TEXT(B1737,"YYYY-MM")</f>
        <v>2018-07</v>
      </c>
      <c r="P1737" s="18" t="n">
        <f aca="false">IFERROR(N1737/K1737,0)</f>
        <v>0.0625</v>
      </c>
      <c r="Q1737" s="0" t="str">
        <f aca="false">IF(M1737=0,"No Discount",IF(M1737&lt;0.2,"Low (1-19%)",IF(M1737&lt;0.4,"Medium (20-39%)","High (40%+)")))</f>
        <v>Medium (20-39%)</v>
      </c>
      <c r="R1737" s="0" t="str">
        <f aca="false">INDEX('Lookup Tables'!$B$2:$B$5,MATCH(F1737,'Lookup Tables'!$A$2:$A$5,0))</f>
        <v>Manager C</v>
      </c>
    </row>
    <row r="1738" customFormat="false" ht="15" hidden="false" customHeight="false" outlineLevel="0" collapsed="false">
      <c r="A1738" s="0" t="s">
        <v>2065</v>
      </c>
      <c r="B1738" s="13" t="n">
        <v>43310</v>
      </c>
      <c r="C1738" s="13" t="n">
        <v>43313</v>
      </c>
      <c r="D1738" s="14" t="s">
        <v>52</v>
      </c>
      <c r="E1738" s="14" t="s">
        <v>53</v>
      </c>
      <c r="F1738" s="14" t="s">
        <v>54</v>
      </c>
      <c r="G1738" s="14" t="s">
        <v>90</v>
      </c>
      <c r="H1738" s="14" t="s">
        <v>65</v>
      </c>
      <c r="I1738" s="14" t="s">
        <v>78</v>
      </c>
      <c r="J1738" s="14" t="s">
        <v>79</v>
      </c>
      <c r="K1738" s="15" t="n">
        <v>4.368</v>
      </c>
      <c r="L1738" s="0" t="n">
        <v>3</v>
      </c>
      <c r="M1738" s="16" t="n">
        <v>0.2</v>
      </c>
      <c r="N1738" s="17" t="n">
        <v>0.3822</v>
      </c>
      <c r="O1738" s="0" t="str">
        <f aca="false">TEXT(B1738,"YYYY-MM")</f>
        <v>2018-07</v>
      </c>
      <c r="P1738" s="18" t="n">
        <f aca="false">IFERROR(N1738/K1738,0)</f>
        <v>0.0875</v>
      </c>
      <c r="Q1738" s="0" t="str">
        <f aca="false">IF(M1738=0,"No Discount",IF(M1738&lt;0.2,"Low (1-19%)",IF(M1738&lt;0.4,"Medium (20-39%)","High (40%+)")))</f>
        <v>Medium (20-39%)</v>
      </c>
      <c r="R1738" s="0" t="str">
        <f aca="false">INDEX('Lookup Tables'!$B$2:$B$5,MATCH(F1738,'Lookup Tables'!$A$2:$A$5,0))</f>
        <v>Manager C</v>
      </c>
    </row>
    <row r="1739" customFormat="false" ht="15" hidden="false" customHeight="false" outlineLevel="0" collapsed="false">
      <c r="A1739" s="0" t="s">
        <v>2067</v>
      </c>
      <c r="B1739" s="13" t="n">
        <v>42616</v>
      </c>
      <c r="C1739" s="13" t="n">
        <v>42622</v>
      </c>
      <c r="D1739" s="14" t="s">
        <v>69</v>
      </c>
      <c r="E1739" s="14" t="s">
        <v>62</v>
      </c>
      <c r="F1739" s="14" t="s">
        <v>63</v>
      </c>
      <c r="G1739" s="14" t="s">
        <v>64</v>
      </c>
      <c r="H1739" s="14" t="s">
        <v>65</v>
      </c>
      <c r="I1739" s="14" t="s">
        <v>73</v>
      </c>
      <c r="J1739" s="14" t="s">
        <v>839</v>
      </c>
      <c r="K1739" s="15" t="n">
        <v>31.44</v>
      </c>
      <c r="L1739" s="0" t="n">
        <v>3</v>
      </c>
      <c r="M1739" s="16" t="n">
        <v>0</v>
      </c>
      <c r="N1739" s="17" t="n">
        <v>8.4888</v>
      </c>
      <c r="O1739" s="0" t="str">
        <f aca="false">TEXT(B1739,"YYYY-MM")</f>
        <v>2016-09</v>
      </c>
      <c r="P1739" s="18" t="n">
        <f aca="false">IFERROR(N1739/K1739,0)</f>
        <v>0.27</v>
      </c>
      <c r="Q1739" s="0" t="str">
        <f aca="false">IF(M1739=0,"No Discount",IF(M1739&lt;0.2,"Low (1-19%)",IF(M1739&lt;0.4,"Medium (20-39%)","High (40%+)")))</f>
        <v>No Discount</v>
      </c>
      <c r="R1739" s="0" t="str">
        <f aca="false">INDEX('Lookup Tables'!$B$2:$B$5,MATCH(F1739,'Lookup Tables'!$A$2:$A$5,0))</f>
        <v>Manager D</v>
      </c>
    </row>
    <row r="1740" customFormat="false" ht="15" hidden="false" customHeight="false" outlineLevel="0" collapsed="false">
      <c r="A1740" s="0" t="s">
        <v>2067</v>
      </c>
      <c r="B1740" s="13" t="n">
        <v>42616</v>
      </c>
      <c r="C1740" s="13" t="n">
        <v>42622</v>
      </c>
      <c r="D1740" s="14" t="s">
        <v>69</v>
      </c>
      <c r="E1740" s="14" t="s">
        <v>62</v>
      </c>
      <c r="F1740" s="14" t="s">
        <v>63</v>
      </c>
      <c r="G1740" s="14" t="s">
        <v>64</v>
      </c>
      <c r="H1740" s="14" t="s">
        <v>80</v>
      </c>
      <c r="I1740" s="14" t="s">
        <v>123</v>
      </c>
      <c r="J1740" s="14" t="s">
        <v>1918</v>
      </c>
      <c r="K1740" s="15" t="n">
        <v>17.9</v>
      </c>
      <c r="L1740" s="0" t="n">
        <v>2</v>
      </c>
      <c r="M1740" s="16" t="n">
        <v>0</v>
      </c>
      <c r="N1740" s="17" t="n">
        <v>3.401</v>
      </c>
      <c r="O1740" s="0" t="str">
        <f aca="false">TEXT(B1740,"YYYY-MM")</f>
        <v>2016-09</v>
      </c>
      <c r="P1740" s="18" t="n">
        <f aca="false">IFERROR(N1740/K1740,0)</f>
        <v>0.19</v>
      </c>
      <c r="Q1740" s="0" t="str">
        <f aca="false">IF(M1740=0,"No Discount",IF(M1740&lt;0.2,"Low (1-19%)",IF(M1740&lt;0.4,"Medium (20-39%)","High (40%+)")))</f>
        <v>No Discount</v>
      </c>
      <c r="R1740" s="0" t="str">
        <f aca="false">INDEX('Lookup Tables'!$B$2:$B$5,MATCH(F1740,'Lookup Tables'!$A$2:$A$5,0))</f>
        <v>Manager D</v>
      </c>
    </row>
    <row r="1741" customFormat="false" ht="15" hidden="false" customHeight="false" outlineLevel="0" collapsed="false">
      <c r="A1741" s="0" t="s">
        <v>2067</v>
      </c>
      <c r="B1741" s="13" t="n">
        <v>42616</v>
      </c>
      <c r="C1741" s="13" t="n">
        <v>42622</v>
      </c>
      <c r="D1741" s="14" t="s">
        <v>69</v>
      </c>
      <c r="E1741" s="14" t="s">
        <v>62</v>
      </c>
      <c r="F1741" s="14" t="s">
        <v>63</v>
      </c>
      <c r="G1741" s="14" t="s">
        <v>64</v>
      </c>
      <c r="H1741" s="14" t="s">
        <v>80</v>
      </c>
      <c r="I1741" s="14" t="s">
        <v>123</v>
      </c>
      <c r="J1741" s="14" t="s">
        <v>2068</v>
      </c>
      <c r="K1741" s="15" t="n">
        <v>129.45</v>
      </c>
      <c r="L1741" s="0" t="n">
        <v>5</v>
      </c>
      <c r="M1741" s="16" t="n">
        <v>0</v>
      </c>
      <c r="N1741" s="17" t="n">
        <v>46.602</v>
      </c>
      <c r="O1741" s="0" t="str">
        <f aca="false">TEXT(B1741,"YYYY-MM")</f>
        <v>2016-09</v>
      </c>
      <c r="P1741" s="18" t="n">
        <f aca="false">IFERROR(N1741/K1741,0)</f>
        <v>0.36</v>
      </c>
      <c r="Q1741" s="0" t="str">
        <f aca="false">IF(M1741=0,"No Discount",IF(M1741&lt;0.2,"Low (1-19%)",IF(M1741&lt;0.4,"Medium (20-39%)","High (40%+)")))</f>
        <v>No Discount</v>
      </c>
      <c r="R1741" s="0" t="str">
        <f aca="false">INDEX('Lookup Tables'!$B$2:$B$5,MATCH(F1741,'Lookup Tables'!$A$2:$A$5,0))</f>
        <v>Manager D</v>
      </c>
    </row>
    <row r="1742" customFormat="false" ht="15" hidden="false" customHeight="false" outlineLevel="0" collapsed="false">
      <c r="A1742" s="0" t="s">
        <v>2069</v>
      </c>
      <c r="B1742" s="13" t="n">
        <v>42225</v>
      </c>
      <c r="C1742" s="13" t="n">
        <v>42232</v>
      </c>
      <c r="D1742" s="14" t="s">
        <v>69</v>
      </c>
      <c r="E1742" s="14" t="s">
        <v>97</v>
      </c>
      <c r="F1742" s="14" t="s">
        <v>63</v>
      </c>
      <c r="G1742" s="14" t="s">
        <v>64</v>
      </c>
      <c r="H1742" s="14" t="s">
        <v>65</v>
      </c>
      <c r="I1742" s="14" t="s">
        <v>66</v>
      </c>
      <c r="J1742" s="14" t="s">
        <v>1704</v>
      </c>
      <c r="K1742" s="15" t="n">
        <v>20.88</v>
      </c>
      <c r="L1742" s="0" t="n">
        <v>8</v>
      </c>
      <c r="M1742" s="16" t="n">
        <v>0</v>
      </c>
      <c r="N1742" s="17" t="n">
        <v>9.6048</v>
      </c>
      <c r="O1742" s="0" t="str">
        <f aca="false">TEXT(B1742,"YYYY-MM")</f>
        <v>2015-08</v>
      </c>
      <c r="P1742" s="18" t="n">
        <f aca="false">IFERROR(N1742/K1742,0)</f>
        <v>0.46</v>
      </c>
      <c r="Q1742" s="0" t="str">
        <f aca="false">IF(M1742=0,"No Discount",IF(M1742&lt;0.2,"Low (1-19%)",IF(M1742&lt;0.4,"Medium (20-39%)","High (40%+)")))</f>
        <v>No Discount</v>
      </c>
      <c r="R1742" s="0" t="str">
        <f aca="false">INDEX('Lookup Tables'!$B$2:$B$5,MATCH(F1742,'Lookup Tables'!$A$2:$A$5,0))</f>
        <v>Manager D</v>
      </c>
    </row>
    <row r="1743" customFormat="false" ht="15" hidden="false" customHeight="false" outlineLevel="0" collapsed="false">
      <c r="A1743" s="0" t="s">
        <v>2070</v>
      </c>
      <c r="B1743" s="13" t="n">
        <v>43403</v>
      </c>
      <c r="C1743" s="13" t="n">
        <v>43407</v>
      </c>
      <c r="D1743" s="14" t="s">
        <v>69</v>
      </c>
      <c r="E1743" s="14" t="s">
        <v>53</v>
      </c>
      <c r="F1743" s="14" t="s">
        <v>117</v>
      </c>
      <c r="G1743" s="14" t="s">
        <v>118</v>
      </c>
      <c r="H1743" s="14" t="s">
        <v>65</v>
      </c>
      <c r="I1743" s="14" t="s">
        <v>91</v>
      </c>
      <c r="J1743" s="14" t="s">
        <v>2071</v>
      </c>
      <c r="K1743" s="15" t="n">
        <v>20.736</v>
      </c>
      <c r="L1743" s="0" t="n">
        <v>4</v>
      </c>
      <c r="M1743" s="16" t="n">
        <v>0.2</v>
      </c>
      <c r="N1743" s="17" t="n">
        <v>7.2576</v>
      </c>
      <c r="O1743" s="0" t="str">
        <f aca="false">TEXT(B1743,"YYYY-MM")</f>
        <v>2018-10</v>
      </c>
      <c r="P1743" s="18" t="n">
        <f aca="false">IFERROR(N1743/K1743,0)</f>
        <v>0.35</v>
      </c>
      <c r="Q1743" s="0" t="str">
        <f aca="false">IF(M1743=0,"No Discount",IF(M1743&lt;0.2,"Low (1-19%)",IF(M1743&lt;0.4,"Medium (20-39%)","High (40%+)")))</f>
        <v>Medium (20-39%)</v>
      </c>
      <c r="R1743" s="0" t="str">
        <f aca="false">INDEX('Lookup Tables'!$B$2:$B$5,MATCH(F1743,'Lookup Tables'!$A$2:$A$5,0))</f>
        <v>Manager B</v>
      </c>
    </row>
    <row r="1744" customFormat="false" ht="15" hidden="false" customHeight="false" outlineLevel="0" collapsed="false">
      <c r="A1744" s="0" t="s">
        <v>2070</v>
      </c>
      <c r="B1744" s="13" t="n">
        <v>43403</v>
      </c>
      <c r="C1744" s="13" t="n">
        <v>43407</v>
      </c>
      <c r="D1744" s="14" t="s">
        <v>69</v>
      </c>
      <c r="E1744" s="14" t="s">
        <v>53</v>
      </c>
      <c r="F1744" s="14" t="s">
        <v>117</v>
      </c>
      <c r="G1744" s="14" t="s">
        <v>118</v>
      </c>
      <c r="H1744" s="14" t="s">
        <v>56</v>
      </c>
      <c r="I1744" s="14" t="s">
        <v>76</v>
      </c>
      <c r="J1744" s="14" t="s">
        <v>1978</v>
      </c>
      <c r="K1744" s="15" t="n">
        <v>7.168</v>
      </c>
      <c r="L1744" s="0" t="n">
        <v>2</v>
      </c>
      <c r="M1744" s="16" t="n">
        <v>0.2</v>
      </c>
      <c r="N1744" s="17" t="n">
        <v>0.9856</v>
      </c>
      <c r="O1744" s="0" t="str">
        <f aca="false">TEXT(B1744,"YYYY-MM")</f>
        <v>2018-10</v>
      </c>
      <c r="P1744" s="18" t="n">
        <f aca="false">IFERROR(N1744/K1744,0)</f>
        <v>0.1375</v>
      </c>
      <c r="Q1744" s="0" t="str">
        <f aca="false">IF(M1744=0,"No Discount",IF(M1744&lt;0.2,"Low (1-19%)",IF(M1744&lt;0.4,"Medium (20-39%)","High (40%+)")))</f>
        <v>Medium (20-39%)</v>
      </c>
      <c r="R1744" s="0" t="str">
        <f aca="false">INDEX('Lookup Tables'!$B$2:$B$5,MATCH(F1744,'Lookup Tables'!$A$2:$A$5,0))</f>
        <v>Manager B</v>
      </c>
    </row>
    <row r="1745" customFormat="false" ht="15" hidden="false" customHeight="false" outlineLevel="0" collapsed="false">
      <c r="A1745" s="0" t="s">
        <v>2070</v>
      </c>
      <c r="B1745" s="13" t="n">
        <v>43403</v>
      </c>
      <c r="C1745" s="13" t="n">
        <v>43407</v>
      </c>
      <c r="D1745" s="14" t="s">
        <v>69</v>
      </c>
      <c r="E1745" s="14" t="s">
        <v>53</v>
      </c>
      <c r="F1745" s="14" t="s">
        <v>117</v>
      </c>
      <c r="G1745" s="14" t="s">
        <v>118</v>
      </c>
      <c r="H1745" s="14" t="s">
        <v>65</v>
      </c>
      <c r="I1745" s="14" t="s">
        <v>73</v>
      </c>
      <c r="J1745" s="14" t="s">
        <v>1241</v>
      </c>
      <c r="K1745" s="15" t="n">
        <v>11.168</v>
      </c>
      <c r="L1745" s="0" t="n">
        <v>2</v>
      </c>
      <c r="M1745" s="16" t="n">
        <v>0.2</v>
      </c>
      <c r="N1745" s="17" t="n">
        <v>-2.5128</v>
      </c>
      <c r="O1745" s="0" t="str">
        <f aca="false">TEXT(B1745,"YYYY-MM")</f>
        <v>2018-10</v>
      </c>
      <c r="P1745" s="18" t="n">
        <f aca="false">IFERROR(N1745/K1745,0)</f>
        <v>-0.225</v>
      </c>
      <c r="Q1745" s="0" t="str">
        <f aca="false">IF(M1745=0,"No Discount",IF(M1745&lt;0.2,"Low (1-19%)",IF(M1745&lt;0.4,"Medium (20-39%)","High (40%+)")))</f>
        <v>Medium (20-39%)</v>
      </c>
      <c r="R1745" s="0" t="str">
        <f aca="false">INDEX('Lookup Tables'!$B$2:$B$5,MATCH(F1745,'Lookup Tables'!$A$2:$A$5,0))</f>
        <v>Manager B</v>
      </c>
    </row>
    <row r="1746" customFormat="false" ht="15" hidden="false" customHeight="false" outlineLevel="0" collapsed="false">
      <c r="A1746" s="0" t="s">
        <v>2070</v>
      </c>
      <c r="B1746" s="13" t="n">
        <v>43403</v>
      </c>
      <c r="C1746" s="13" t="n">
        <v>43407</v>
      </c>
      <c r="D1746" s="14" t="s">
        <v>69</v>
      </c>
      <c r="E1746" s="14" t="s">
        <v>53</v>
      </c>
      <c r="F1746" s="14" t="s">
        <v>117</v>
      </c>
      <c r="G1746" s="14" t="s">
        <v>118</v>
      </c>
      <c r="H1746" s="14" t="s">
        <v>80</v>
      </c>
      <c r="I1746" s="14" t="s">
        <v>123</v>
      </c>
      <c r="J1746" s="14" t="s">
        <v>974</v>
      </c>
      <c r="K1746" s="15" t="n">
        <v>442.4</v>
      </c>
      <c r="L1746" s="0" t="n">
        <v>7</v>
      </c>
      <c r="M1746" s="16" t="n">
        <v>0.2</v>
      </c>
      <c r="N1746" s="17" t="n">
        <v>-55.3</v>
      </c>
      <c r="O1746" s="0" t="str">
        <f aca="false">TEXT(B1746,"YYYY-MM")</f>
        <v>2018-10</v>
      </c>
      <c r="P1746" s="18" t="n">
        <f aca="false">IFERROR(N1746/K1746,0)</f>
        <v>-0.125</v>
      </c>
      <c r="Q1746" s="0" t="str">
        <f aca="false">IF(M1746=0,"No Discount",IF(M1746&lt;0.2,"Low (1-19%)",IF(M1746&lt;0.4,"Medium (20-39%)","High (40%+)")))</f>
        <v>Medium (20-39%)</v>
      </c>
      <c r="R1746" s="0" t="str">
        <f aca="false">INDEX('Lookup Tables'!$B$2:$B$5,MATCH(F1746,'Lookup Tables'!$A$2:$A$5,0))</f>
        <v>Manager B</v>
      </c>
    </row>
    <row r="1747" customFormat="false" ht="15" hidden="false" customHeight="false" outlineLevel="0" collapsed="false">
      <c r="A1747" s="0" t="s">
        <v>2072</v>
      </c>
      <c r="B1747" s="13" t="n">
        <v>42161</v>
      </c>
      <c r="C1747" s="13" t="n">
        <v>42164</v>
      </c>
      <c r="D1747" s="14" t="s">
        <v>137</v>
      </c>
      <c r="E1747" s="14" t="s">
        <v>53</v>
      </c>
      <c r="F1747" s="14" t="s">
        <v>117</v>
      </c>
      <c r="G1747" s="14" t="s">
        <v>170</v>
      </c>
      <c r="H1747" s="14" t="s">
        <v>65</v>
      </c>
      <c r="I1747" s="14" t="s">
        <v>78</v>
      </c>
      <c r="J1747" s="14" t="s">
        <v>349</v>
      </c>
      <c r="K1747" s="15" t="n">
        <v>13.36</v>
      </c>
      <c r="L1747" s="0" t="n">
        <v>2</v>
      </c>
      <c r="M1747" s="16" t="n">
        <v>0</v>
      </c>
      <c r="N1747" s="17" t="n">
        <v>4.9432</v>
      </c>
      <c r="O1747" s="0" t="str">
        <f aca="false">TEXT(B1747,"YYYY-MM")</f>
        <v>2015-06</v>
      </c>
      <c r="P1747" s="18" t="n">
        <f aca="false">IFERROR(N1747/K1747,0)</f>
        <v>0.37</v>
      </c>
      <c r="Q1747" s="0" t="str">
        <f aca="false">IF(M1747=0,"No Discount",IF(M1747&lt;0.2,"Low (1-19%)",IF(M1747&lt;0.4,"Medium (20-39%)","High (40%+)")))</f>
        <v>No Discount</v>
      </c>
      <c r="R1747" s="0" t="str">
        <f aca="false">INDEX('Lookup Tables'!$B$2:$B$5,MATCH(F1747,'Lookup Tables'!$A$2:$A$5,0))</f>
        <v>Manager B</v>
      </c>
    </row>
    <row r="1748" customFormat="false" ht="15" hidden="false" customHeight="false" outlineLevel="0" collapsed="false">
      <c r="A1748" s="0" t="s">
        <v>2073</v>
      </c>
      <c r="B1748" s="13" t="n">
        <v>42960</v>
      </c>
      <c r="C1748" s="13" t="n">
        <v>42964</v>
      </c>
      <c r="D1748" s="14" t="s">
        <v>52</v>
      </c>
      <c r="E1748" s="14" t="s">
        <v>53</v>
      </c>
      <c r="F1748" s="14" t="s">
        <v>54</v>
      </c>
      <c r="G1748" s="14" t="s">
        <v>90</v>
      </c>
      <c r="H1748" s="14" t="s">
        <v>65</v>
      </c>
      <c r="I1748" s="14" t="s">
        <v>83</v>
      </c>
      <c r="J1748" s="14" t="s">
        <v>1067</v>
      </c>
      <c r="K1748" s="15" t="n">
        <v>11.232</v>
      </c>
      <c r="L1748" s="0" t="n">
        <v>8</v>
      </c>
      <c r="M1748" s="16" t="n">
        <v>0.7</v>
      </c>
      <c r="N1748" s="17" t="n">
        <v>-8.2368</v>
      </c>
      <c r="O1748" s="0" t="str">
        <f aca="false">TEXT(B1748,"YYYY-MM")</f>
        <v>2017-08</v>
      </c>
      <c r="P1748" s="18" t="n">
        <f aca="false">IFERROR(N1748/K1748,0)</f>
        <v>-0.733333333333333</v>
      </c>
      <c r="Q1748" s="0" t="str">
        <f aca="false">IF(M1748=0,"No Discount",IF(M1748&lt;0.2,"Low (1-19%)",IF(M1748&lt;0.4,"Medium (20-39%)","High (40%+)")))</f>
        <v>High (40%+)</v>
      </c>
      <c r="R1748" s="0" t="str">
        <f aca="false">INDEX('Lookup Tables'!$B$2:$B$5,MATCH(F1748,'Lookup Tables'!$A$2:$A$5,0))</f>
        <v>Manager C</v>
      </c>
    </row>
    <row r="1749" customFormat="false" ht="15" hidden="false" customHeight="false" outlineLevel="0" collapsed="false">
      <c r="A1749" s="0" t="s">
        <v>2073</v>
      </c>
      <c r="B1749" s="13" t="n">
        <v>42960</v>
      </c>
      <c r="C1749" s="13" t="n">
        <v>42964</v>
      </c>
      <c r="D1749" s="14" t="s">
        <v>52</v>
      </c>
      <c r="E1749" s="14" t="s">
        <v>53</v>
      </c>
      <c r="F1749" s="14" t="s">
        <v>54</v>
      </c>
      <c r="G1749" s="14" t="s">
        <v>90</v>
      </c>
      <c r="H1749" s="14" t="s">
        <v>65</v>
      </c>
      <c r="I1749" s="14" t="s">
        <v>91</v>
      </c>
      <c r="J1749" s="14" t="s">
        <v>135</v>
      </c>
      <c r="K1749" s="15" t="n">
        <v>10.272</v>
      </c>
      <c r="L1749" s="0" t="n">
        <v>3</v>
      </c>
      <c r="M1749" s="16" t="n">
        <v>0.2</v>
      </c>
      <c r="N1749" s="17" t="n">
        <v>3.21</v>
      </c>
      <c r="O1749" s="0" t="str">
        <f aca="false">TEXT(B1749,"YYYY-MM")</f>
        <v>2017-08</v>
      </c>
      <c r="P1749" s="18" t="n">
        <f aca="false">IFERROR(N1749/K1749,0)</f>
        <v>0.3125</v>
      </c>
      <c r="Q1749" s="0" t="str">
        <f aca="false">IF(M1749=0,"No Discount",IF(M1749&lt;0.2,"Low (1-19%)",IF(M1749&lt;0.4,"Medium (20-39%)","High (40%+)")))</f>
        <v>Medium (20-39%)</v>
      </c>
      <c r="R1749" s="0" t="str">
        <f aca="false">INDEX('Lookup Tables'!$B$2:$B$5,MATCH(F1749,'Lookup Tables'!$A$2:$A$5,0))</f>
        <v>Manager C</v>
      </c>
    </row>
    <row r="1750" customFormat="false" ht="15" hidden="false" customHeight="false" outlineLevel="0" collapsed="false">
      <c r="A1750" s="0" t="s">
        <v>2074</v>
      </c>
      <c r="B1750" s="13" t="n">
        <v>42119</v>
      </c>
      <c r="C1750" s="13" t="n">
        <v>42123</v>
      </c>
      <c r="D1750" s="14" t="s">
        <v>69</v>
      </c>
      <c r="E1750" s="14" t="s">
        <v>97</v>
      </c>
      <c r="F1750" s="14" t="s">
        <v>98</v>
      </c>
      <c r="G1750" s="14" t="s">
        <v>99</v>
      </c>
      <c r="H1750" s="14" t="s">
        <v>65</v>
      </c>
      <c r="I1750" s="14" t="s">
        <v>91</v>
      </c>
      <c r="J1750" s="14" t="s">
        <v>1287</v>
      </c>
      <c r="K1750" s="15" t="n">
        <v>10.368</v>
      </c>
      <c r="L1750" s="0" t="n">
        <v>2</v>
      </c>
      <c r="M1750" s="16" t="n">
        <v>0.2</v>
      </c>
      <c r="N1750" s="17" t="n">
        <v>3.6288</v>
      </c>
      <c r="O1750" s="0" t="str">
        <f aca="false">TEXT(B1750,"YYYY-MM")</f>
        <v>2015-04</v>
      </c>
      <c r="P1750" s="18" t="n">
        <f aca="false">IFERROR(N1750/K1750,0)</f>
        <v>0.35</v>
      </c>
      <c r="Q1750" s="0" t="str">
        <f aca="false">IF(M1750=0,"No Discount",IF(M1750&lt;0.2,"Low (1-19%)",IF(M1750&lt;0.4,"Medium (20-39%)","High (40%+)")))</f>
        <v>Medium (20-39%)</v>
      </c>
      <c r="R1750" s="0" t="str">
        <f aca="false">INDEX('Lookup Tables'!$B$2:$B$5,MATCH(F1750,'Lookup Tables'!$A$2:$A$5,0))</f>
        <v>Manager A</v>
      </c>
    </row>
    <row r="1751" customFormat="false" ht="15" hidden="false" customHeight="false" outlineLevel="0" collapsed="false">
      <c r="A1751" s="0" t="s">
        <v>2074</v>
      </c>
      <c r="B1751" s="13" t="n">
        <v>42119</v>
      </c>
      <c r="C1751" s="13" t="n">
        <v>42123</v>
      </c>
      <c r="D1751" s="14" t="s">
        <v>69</v>
      </c>
      <c r="E1751" s="14" t="s">
        <v>97</v>
      </c>
      <c r="F1751" s="14" t="s">
        <v>98</v>
      </c>
      <c r="G1751" s="14" t="s">
        <v>99</v>
      </c>
      <c r="H1751" s="14" t="s">
        <v>65</v>
      </c>
      <c r="I1751" s="14" t="s">
        <v>78</v>
      </c>
      <c r="J1751" s="14" t="s">
        <v>1874</v>
      </c>
      <c r="K1751" s="15" t="n">
        <v>6.24</v>
      </c>
      <c r="L1751" s="0" t="n">
        <v>3</v>
      </c>
      <c r="M1751" s="16" t="n">
        <v>0.2</v>
      </c>
      <c r="N1751" s="17" t="n">
        <v>0.546</v>
      </c>
      <c r="O1751" s="0" t="str">
        <f aca="false">TEXT(B1751,"YYYY-MM")</f>
        <v>2015-04</v>
      </c>
      <c r="P1751" s="18" t="n">
        <f aca="false">IFERROR(N1751/K1751,0)</f>
        <v>0.0875</v>
      </c>
      <c r="Q1751" s="0" t="str">
        <f aca="false">IF(M1751=0,"No Discount",IF(M1751&lt;0.2,"Low (1-19%)",IF(M1751&lt;0.4,"Medium (20-39%)","High (40%+)")))</f>
        <v>Medium (20-39%)</v>
      </c>
      <c r="R1751" s="0" t="str">
        <f aca="false">INDEX('Lookup Tables'!$B$2:$B$5,MATCH(F1751,'Lookup Tables'!$A$2:$A$5,0))</f>
        <v>Manager A</v>
      </c>
    </row>
    <row r="1752" customFormat="false" ht="15" hidden="false" customHeight="false" outlineLevel="0" collapsed="false">
      <c r="A1752" s="0" t="s">
        <v>2075</v>
      </c>
      <c r="B1752" s="13" t="n">
        <v>42696</v>
      </c>
      <c r="C1752" s="13" t="n">
        <v>42701</v>
      </c>
      <c r="D1752" s="14" t="s">
        <v>69</v>
      </c>
      <c r="E1752" s="14" t="s">
        <v>97</v>
      </c>
      <c r="F1752" s="14" t="s">
        <v>98</v>
      </c>
      <c r="G1752" s="14" t="s">
        <v>99</v>
      </c>
      <c r="H1752" s="14" t="s">
        <v>56</v>
      </c>
      <c r="I1752" s="14" t="s">
        <v>71</v>
      </c>
      <c r="J1752" s="14" t="s">
        <v>2076</v>
      </c>
      <c r="K1752" s="15" t="n">
        <v>206.962</v>
      </c>
      <c r="L1752" s="0" t="n">
        <v>2</v>
      </c>
      <c r="M1752" s="16" t="n">
        <v>0.3</v>
      </c>
      <c r="N1752" s="17" t="n">
        <v>-32.5226</v>
      </c>
      <c r="O1752" s="0" t="str">
        <f aca="false">TEXT(B1752,"YYYY-MM")</f>
        <v>2016-11</v>
      </c>
      <c r="P1752" s="18" t="n">
        <f aca="false">IFERROR(N1752/K1752,0)</f>
        <v>-0.157142857142857</v>
      </c>
      <c r="Q1752" s="0" t="str">
        <f aca="false">IF(M1752=0,"No Discount",IF(M1752&lt;0.2,"Low (1-19%)",IF(M1752&lt;0.4,"Medium (20-39%)","High (40%+)")))</f>
        <v>Medium (20-39%)</v>
      </c>
      <c r="R1752" s="0" t="str">
        <f aca="false">INDEX('Lookup Tables'!$B$2:$B$5,MATCH(F1752,'Lookup Tables'!$A$2:$A$5,0))</f>
        <v>Manager A</v>
      </c>
    </row>
    <row r="1753" customFormat="false" ht="15" hidden="false" customHeight="false" outlineLevel="0" collapsed="false">
      <c r="A1753" s="0" t="s">
        <v>2077</v>
      </c>
      <c r="B1753" s="13" t="n">
        <v>43387</v>
      </c>
      <c r="C1753" s="13" t="n">
        <v>43390</v>
      </c>
      <c r="D1753" s="14" t="s">
        <v>137</v>
      </c>
      <c r="E1753" s="14" t="s">
        <v>53</v>
      </c>
      <c r="F1753" s="14" t="s">
        <v>63</v>
      </c>
      <c r="G1753" s="14" t="s">
        <v>64</v>
      </c>
      <c r="H1753" s="14" t="s">
        <v>56</v>
      </c>
      <c r="I1753" s="14" t="s">
        <v>76</v>
      </c>
      <c r="J1753" s="14" t="s">
        <v>537</v>
      </c>
      <c r="K1753" s="15" t="n">
        <v>9.46</v>
      </c>
      <c r="L1753" s="0" t="n">
        <v>2</v>
      </c>
      <c r="M1753" s="16" t="n">
        <v>0</v>
      </c>
      <c r="N1753" s="17" t="n">
        <v>3.6894</v>
      </c>
      <c r="O1753" s="0" t="str">
        <f aca="false">TEXT(B1753,"YYYY-MM")</f>
        <v>2018-10</v>
      </c>
      <c r="P1753" s="18" t="n">
        <f aca="false">IFERROR(N1753/K1753,0)</f>
        <v>0.39</v>
      </c>
      <c r="Q1753" s="0" t="str">
        <f aca="false">IF(M1753=0,"No Discount",IF(M1753&lt;0.2,"Low (1-19%)",IF(M1753&lt;0.4,"Medium (20-39%)","High (40%+)")))</f>
        <v>No Discount</v>
      </c>
      <c r="R1753" s="0" t="str">
        <f aca="false">INDEX('Lookup Tables'!$B$2:$B$5,MATCH(F1753,'Lookup Tables'!$A$2:$A$5,0))</f>
        <v>Manager D</v>
      </c>
    </row>
    <row r="1754" customFormat="false" ht="15" hidden="false" customHeight="false" outlineLevel="0" collapsed="false">
      <c r="A1754" s="0" t="s">
        <v>2078</v>
      </c>
      <c r="B1754" s="13" t="n">
        <v>43436</v>
      </c>
      <c r="C1754" s="13" t="n">
        <v>43439</v>
      </c>
      <c r="D1754" s="14" t="s">
        <v>137</v>
      </c>
      <c r="E1754" s="14" t="s">
        <v>62</v>
      </c>
      <c r="F1754" s="14" t="s">
        <v>63</v>
      </c>
      <c r="G1754" s="14" t="s">
        <v>64</v>
      </c>
      <c r="H1754" s="14" t="s">
        <v>65</v>
      </c>
      <c r="I1754" s="14" t="s">
        <v>73</v>
      </c>
      <c r="J1754" s="14" t="s">
        <v>1469</v>
      </c>
      <c r="K1754" s="15" t="n">
        <v>559.62</v>
      </c>
      <c r="L1754" s="0" t="n">
        <v>9</v>
      </c>
      <c r="M1754" s="16" t="n">
        <v>0</v>
      </c>
      <c r="N1754" s="17" t="n">
        <v>151.0974</v>
      </c>
      <c r="O1754" s="0" t="str">
        <f aca="false">TEXT(B1754,"YYYY-MM")</f>
        <v>2018-12</v>
      </c>
      <c r="P1754" s="18" t="n">
        <f aca="false">IFERROR(N1754/K1754,0)</f>
        <v>0.27</v>
      </c>
      <c r="Q1754" s="0" t="str">
        <f aca="false">IF(M1754=0,"No Discount",IF(M1754&lt;0.2,"Low (1-19%)",IF(M1754&lt;0.4,"Medium (20-39%)","High (40%+)")))</f>
        <v>No Discount</v>
      </c>
      <c r="R1754" s="0" t="str">
        <f aca="false">INDEX('Lookup Tables'!$B$2:$B$5,MATCH(F1754,'Lookup Tables'!$A$2:$A$5,0))</f>
        <v>Manager D</v>
      </c>
    </row>
    <row r="1755" customFormat="false" ht="15" hidden="false" customHeight="false" outlineLevel="0" collapsed="false">
      <c r="A1755" s="0" t="s">
        <v>2078</v>
      </c>
      <c r="B1755" s="13" t="n">
        <v>43436</v>
      </c>
      <c r="C1755" s="13" t="n">
        <v>43439</v>
      </c>
      <c r="D1755" s="14" t="s">
        <v>137</v>
      </c>
      <c r="E1755" s="14" t="s">
        <v>62</v>
      </c>
      <c r="F1755" s="14" t="s">
        <v>63</v>
      </c>
      <c r="G1755" s="14" t="s">
        <v>64</v>
      </c>
      <c r="H1755" s="14" t="s">
        <v>65</v>
      </c>
      <c r="I1755" s="14" t="s">
        <v>91</v>
      </c>
      <c r="J1755" s="14" t="s">
        <v>1995</v>
      </c>
      <c r="K1755" s="15" t="n">
        <v>109.92</v>
      </c>
      <c r="L1755" s="0" t="n">
        <v>2</v>
      </c>
      <c r="M1755" s="16" t="n">
        <v>0</v>
      </c>
      <c r="N1755" s="17" t="n">
        <v>53.8608</v>
      </c>
      <c r="O1755" s="0" t="str">
        <f aca="false">TEXT(B1755,"YYYY-MM")</f>
        <v>2018-12</v>
      </c>
      <c r="P1755" s="18" t="n">
        <f aca="false">IFERROR(N1755/K1755,0)</f>
        <v>0.49</v>
      </c>
      <c r="Q1755" s="0" t="str">
        <f aca="false">IF(M1755=0,"No Discount",IF(M1755&lt;0.2,"Low (1-19%)",IF(M1755&lt;0.4,"Medium (20-39%)","High (40%+)")))</f>
        <v>No Discount</v>
      </c>
      <c r="R1755" s="0" t="str">
        <f aca="false">INDEX('Lookup Tables'!$B$2:$B$5,MATCH(F1755,'Lookup Tables'!$A$2:$A$5,0))</f>
        <v>Manager D</v>
      </c>
    </row>
    <row r="1756" customFormat="false" ht="15" hidden="false" customHeight="false" outlineLevel="0" collapsed="false">
      <c r="A1756" s="0" t="s">
        <v>2078</v>
      </c>
      <c r="B1756" s="13" t="n">
        <v>43436</v>
      </c>
      <c r="C1756" s="13" t="n">
        <v>43439</v>
      </c>
      <c r="D1756" s="14" t="s">
        <v>137</v>
      </c>
      <c r="E1756" s="14" t="s">
        <v>62</v>
      </c>
      <c r="F1756" s="14" t="s">
        <v>63</v>
      </c>
      <c r="G1756" s="14" t="s">
        <v>64</v>
      </c>
      <c r="H1756" s="14" t="s">
        <v>65</v>
      </c>
      <c r="I1756" s="14" t="s">
        <v>91</v>
      </c>
      <c r="J1756" s="14" t="s">
        <v>2079</v>
      </c>
      <c r="K1756" s="15" t="n">
        <v>8.56</v>
      </c>
      <c r="L1756" s="0" t="n">
        <v>2</v>
      </c>
      <c r="M1756" s="16" t="n">
        <v>0</v>
      </c>
      <c r="N1756" s="17" t="n">
        <v>3.852</v>
      </c>
      <c r="O1756" s="0" t="str">
        <f aca="false">TEXT(B1756,"YYYY-MM")</f>
        <v>2018-12</v>
      </c>
      <c r="P1756" s="18" t="n">
        <f aca="false">IFERROR(N1756/K1756,0)</f>
        <v>0.45</v>
      </c>
      <c r="Q1756" s="0" t="str">
        <f aca="false">IF(M1756=0,"No Discount",IF(M1756&lt;0.2,"Low (1-19%)",IF(M1756&lt;0.4,"Medium (20-39%)","High (40%+)")))</f>
        <v>No Discount</v>
      </c>
      <c r="R1756" s="0" t="str">
        <f aca="false">INDEX('Lookup Tables'!$B$2:$B$5,MATCH(F1756,'Lookup Tables'!$A$2:$A$5,0))</f>
        <v>Manager D</v>
      </c>
    </row>
    <row r="1757" customFormat="false" ht="15" hidden="false" customHeight="false" outlineLevel="0" collapsed="false">
      <c r="A1757" s="0" t="s">
        <v>2080</v>
      </c>
      <c r="B1757" s="13" t="n">
        <v>42712</v>
      </c>
      <c r="C1757" s="13" t="n">
        <v>42715</v>
      </c>
      <c r="D1757" s="14" t="s">
        <v>52</v>
      </c>
      <c r="E1757" s="14" t="s">
        <v>97</v>
      </c>
      <c r="F1757" s="14" t="s">
        <v>98</v>
      </c>
      <c r="G1757" s="14" t="s">
        <v>99</v>
      </c>
      <c r="H1757" s="14" t="s">
        <v>65</v>
      </c>
      <c r="I1757" s="14" t="s">
        <v>91</v>
      </c>
      <c r="J1757" s="14" t="s">
        <v>1496</v>
      </c>
      <c r="K1757" s="15" t="n">
        <v>360.712</v>
      </c>
      <c r="L1757" s="0" t="n">
        <v>11</v>
      </c>
      <c r="M1757" s="16" t="n">
        <v>0.2</v>
      </c>
      <c r="N1757" s="17" t="n">
        <v>130.7581</v>
      </c>
      <c r="O1757" s="0" t="str">
        <f aca="false">TEXT(B1757,"YYYY-MM")</f>
        <v>2016-12</v>
      </c>
      <c r="P1757" s="18" t="n">
        <f aca="false">IFERROR(N1757/K1757,0)</f>
        <v>0.3625</v>
      </c>
      <c r="Q1757" s="0" t="str">
        <f aca="false">IF(M1757=0,"No Discount",IF(M1757&lt;0.2,"Low (1-19%)",IF(M1757&lt;0.4,"Medium (20-39%)","High (40%+)")))</f>
        <v>Medium (20-39%)</v>
      </c>
      <c r="R1757" s="0" t="str">
        <f aca="false">INDEX('Lookup Tables'!$B$2:$B$5,MATCH(F1757,'Lookup Tables'!$A$2:$A$5,0))</f>
        <v>Manager A</v>
      </c>
    </row>
    <row r="1758" customFormat="false" ht="15" hidden="false" customHeight="false" outlineLevel="0" collapsed="false">
      <c r="A1758" s="0" t="s">
        <v>2080</v>
      </c>
      <c r="B1758" s="13" t="n">
        <v>42712</v>
      </c>
      <c r="C1758" s="13" t="n">
        <v>42715</v>
      </c>
      <c r="D1758" s="14" t="s">
        <v>52</v>
      </c>
      <c r="E1758" s="14" t="s">
        <v>97</v>
      </c>
      <c r="F1758" s="14" t="s">
        <v>98</v>
      </c>
      <c r="G1758" s="14" t="s">
        <v>99</v>
      </c>
      <c r="H1758" s="14" t="s">
        <v>80</v>
      </c>
      <c r="I1758" s="14" t="s">
        <v>81</v>
      </c>
      <c r="J1758" s="14" t="s">
        <v>2081</v>
      </c>
      <c r="K1758" s="15" t="n">
        <v>1718.4</v>
      </c>
      <c r="L1758" s="0" t="n">
        <v>6</v>
      </c>
      <c r="M1758" s="16" t="n">
        <v>0.2</v>
      </c>
      <c r="N1758" s="17" t="n">
        <v>150.36</v>
      </c>
      <c r="O1758" s="0" t="str">
        <f aca="false">TEXT(B1758,"YYYY-MM")</f>
        <v>2016-12</v>
      </c>
      <c r="P1758" s="18" t="n">
        <f aca="false">IFERROR(N1758/K1758,0)</f>
        <v>0.0875</v>
      </c>
      <c r="Q1758" s="0" t="str">
        <f aca="false">IF(M1758=0,"No Discount",IF(M1758&lt;0.2,"Low (1-19%)",IF(M1758&lt;0.4,"Medium (20-39%)","High (40%+)")))</f>
        <v>Medium (20-39%)</v>
      </c>
      <c r="R1758" s="0" t="str">
        <f aca="false">INDEX('Lookup Tables'!$B$2:$B$5,MATCH(F1758,'Lookup Tables'!$A$2:$A$5,0))</f>
        <v>Manager A</v>
      </c>
    </row>
    <row r="1759" customFormat="false" ht="15" hidden="false" customHeight="false" outlineLevel="0" collapsed="false">
      <c r="A1759" s="0" t="s">
        <v>2082</v>
      </c>
      <c r="B1759" s="13" t="n">
        <v>42564</v>
      </c>
      <c r="C1759" s="13" t="n">
        <v>42566</v>
      </c>
      <c r="D1759" s="14" t="s">
        <v>137</v>
      </c>
      <c r="E1759" s="14" t="s">
        <v>97</v>
      </c>
      <c r="F1759" s="14" t="s">
        <v>98</v>
      </c>
      <c r="G1759" s="14" t="s">
        <v>99</v>
      </c>
      <c r="H1759" s="14" t="s">
        <v>65</v>
      </c>
      <c r="I1759" s="14" t="s">
        <v>83</v>
      </c>
      <c r="J1759" s="14" t="s">
        <v>1810</v>
      </c>
      <c r="K1759" s="15" t="n">
        <v>41.568</v>
      </c>
      <c r="L1759" s="0" t="n">
        <v>6</v>
      </c>
      <c r="M1759" s="16" t="n">
        <v>0.8</v>
      </c>
      <c r="N1759" s="17" t="n">
        <v>-66.5088</v>
      </c>
      <c r="O1759" s="0" t="str">
        <f aca="false">TEXT(B1759,"YYYY-MM")</f>
        <v>2016-07</v>
      </c>
      <c r="P1759" s="18" t="n">
        <f aca="false">IFERROR(N1759/K1759,0)</f>
        <v>-1.6</v>
      </c>
      <c r="Q1759" s="0" t="str">
        <f aca="false">IF(M1759=0,"No Discount",IF(M1759&lt;0.2,"Low (1-19%)",IF(M1759&lt;0.4,"Medium (20-39%)","High (40%+)")))</f>
        <v>High (40%+)</v>
      </c>
      <c r="R1759" s="0" t="str">
        <f aca="false">INDEX('Lookup Tables'!$B$2:$B$5,MATCH(F1759,'Lookup Tables'!$A$2:$A$5,0))</f>
        <v>Manager A</v>
      </c>
    </row>
    <row r="1760" customFormat="false" ht="15" hidden="false" customHeight="false" outlineLevel="0" collapsed="false">
      <c r="A1760" s="0" t="s">
        <v>2083</v>
      </c>
      <c r="B1760" s="13" t="n">
        <v>42135</v>
      </c>
      <c r="C1760" s="13" t="n">
        <v>42141</v>
      </c>
      <c r="D1760" s="14" t="s">
        <v>69</v>
      </c>
      <c r="E1760" s="14" t="s">
        <v>53</v>
      </c>
      <c r="F1760" s="14" t="s">
        <v>98</v>
      </c>
      <c r="G1760" s="14" t="s">
        <v>99</v>
      </c>
      <c r="H1760" s="14" t="s">
        <v>80</v>
      </c>
      <c r="I1760" s="14" t="s">
        <v>123</v>
      </c>
      <c r="J1760" s="14" t="s">
        <v>1475</v>
      </c>
      <c r="K1760" s="15" t="n">
        <v>46.864</v>
      </c>
      <c r="L1760" s="0" t="n">
        <v>2</v>
      </c>
      <c r="M1760" s="16" t="n">
        <v>0.2</v>
      </c>
      <c r="N1760" s="17" t="n">
        <v>7.6154</v>
      </c>
      <c r="O1760" s="0" t="str">
        <f aca="false">TEXT(B1760,"YYYY-MM")</f>
        <v>2015-05</v>
      </c>
      <c r="P1760" s="18" t="n">
        <f aca="false">IFERROR(N1760/K1760,0)</f>
        <v>0.1625</v>
      </c>
      <c r="Q1760" s="0" t="str">
        <f aca="false">IF(M1760=0,"No Discount",IF(M1760&lt;0.2,"Low (1-19%)",IF(M1760&lt;0.4,"Medium (20-39%)","High (40%+)")))</f>
        <v>Medium (20-39%)</v>
      </c>
      <c r="R1760" s="0" t="str">
        <f aca="false">INDEX('Lookup Tables'!$B$2:$B$5,MATCH(F1760,'Lookup Tables'!$A$2:$A$5,0))</f>
        <v>Manager A</v>
      </c>
    </row>
    <row r="1761" customFormat="false" ht="15" hidden="false" customHeight="false" outlineLevel="0" collapsed="false">
      <c r="A1761" s="0" t="s">
        <v>2084</v>
      </c>
      <c r="B1761" s="13" t="n">
        <v>42009</v>
      </c>
      <c r="C1761" s="13" t="n">
        <v>42016</v>
      </c>
      <c r="D1761" s="14" t="s">
        <v>69</v>
      </c>
      <c r="E1761" s="14" t="s">
        <v>53</v>
      </c>
      <c r="F1761" s="14" t="s">
        <v>117</v>
      </c>
      <c r="G1761" s="14" t="s">
        <v>118</v>
      </c>
      <c r="H1761" s="14" t="s">
        <v>65</v>
      </c>
      <c r="I1761" s="14" t="s">
        <v>78</v>
      </c>
      <c r="J1761" s="14" t="s">
        <v>661</v>
      </c>
      <c r="K1761" s="15" t="n">
        <v>19.536</v>
      </c>
      <c r="L1761" s="0" t="n">
        <v>3</v>
      </c>
      <c r="M1761" s="16" t="n">
        <v>0.2</v>
      </c>
      <c r="N1761" s="17" t="n">
        <v>4.884</v>
      </c>
      <c r="O1761" s="0" t="str">
        <f aca="false">TEXT(B1761,"YYYY-MM")</f>
        <v>2015-01</v>
      </c>
      <c r="P1761" s="18" t="n">
        <f aca="false">IFERROR(N1761/K1761,0)</f>
        <v>0.25</v>
      </c>
      <c r="Q1761" s="0" t="str">
        <f aca="false">IF(M1761=0,"No Discount",IF(M1761&lt;0.2,"Low (1-19%)",IF(M1761&lt;0.4,"Medium (20-39%)","High (40%+)")))</f>
        <v>Medium (20-39%)</v>
      </c>
      <c r="R1761" s="0" t="str">
        <f aca="false">INDEX('Lookup Tables'!$B$2:$B$5,MATCH(F1761,'Lookup Tables'!$A$2:$A$5,0))</f>
        <v>Manager B</v>
      </c>
    </row>
    <row r="1762" customFormat="false" ht="15" hidden="false" customHeight="false" outlineLevel="0" collapsed="false">
      <c r="A1762" s="0" t="s">
        <v>2085</v>
      </c>
      <c r="B1762" s="13" t="n">
        <v>42618</v>
      </c>
      <c r="C1762" s="13" t="n">
        <v>42622</v>
      </c>
      <c r="D1762" s="14" t="s">
        <v>69</v>
      </c>
      <c r="E1762" s="14" t="s">
        <v>53</v>
      </c>
      <c r="F1762" s="14" t="s">
        <v>63</v>
      </c>
      <c r="G1762" s="14" t="s">
        <v>64</v>
      </c>
      <c r="H1762" s="14" t="s">
        <v>56</v>
      </c>
      <c r="I1762" s="14" t="s">
        <v>57</v>
      </c>
      <c r="J1762" s="14" t="s">
        <v>2086</v>
      </c>
      <c r="K1762" s="15" t="n">
        <v>411.332</v>
      </c>
      <c r="L1762" s="0" t="n">
        <v>4</v>
      </c>
      <c r="M1762" s="16" t="n">
        <v>0.15</v>
      </c>
      <c r="N1762" s="17" t="n">
        <v>-4.8392</v>
      </c>
      <c r="O1762" s="0" t="str">
        <f aca="false">TEXT(B1762,"YYYY-MM")</f>
        <v>2016-09</v>
      </c>
      <c r="P1762" s="18" t="n">
        <f aca="false">IFERROR(N1762/K1762,0)</f>
        <v>-0.0117647058823529</v>
      </c>
      <c r="Q1762" s="0" t="str">
        <f aca="false">IF(M1762=0,"No Discount",IF(M1762&lt;0.2,"Low (1-19%)",IF(M1762&lt;0.4,"Medium (20-39%)","High (40%+)")))</f>
        <v>Low (1-19%)</v>
      </c>
      <c r="R1762" s="0" t="str">
        <f aca="false">INDEX('Lookup Tables'!$B$2:$B$5,MATCH(F1762,'Lookup Tables'!$A$2:$A$5,0))</f>
        <v>Manager D</v>
      </c>
    </row>
    <row r="1763" customFormat="false" ht="15" hidden="false" customHeight="false" outlineLevel="0" collapsed="false">
      <c r="A1763" s="0" t="s">
        <v>2085</v>
      </c>
      <c r="B1763" s="13" t="n">
        <v>42618</v>
      </c>
      <c r="C1763" s="13" t="n">
        <v>42622</v>
      </c>
      <c r="D1763" s="14" t="s">
        <v>69</v>
      </c>
      <c r="E1763" s="14" t="s">
        <v>53</v>
      </c>
      <c r="F1763" s="14" t="s">
        <v>63</v>
      </c>
      <c r="G1763" s="14" t="s">
        <v>64</v>
      </c>
      <c r="H1763" s="14" t="s">
        <v>65</v>
      </c>
      <c r="I1763" s="14" t="s">
        <v>83</v>
      </c>
      <c r="J1763" s="14" t="s">
        <v>2087</v>
      </c>
      <c r="K1763" s="15" t="n">
        <v>28.752</v>
      </c>
      <c r="L1763" s="0" t="n">
        <v>6</v>
      </c>
      <c r="M1763" s="16" t="n">
        <v>0.2</v>
      </c>
      <c r="N1763" s="17" t="n">
        <v>9.7038</v>
      </c>
      <c r="O1763" s="0" t="str">
        <f aca="false">TEXT(B1763,"YYYY-MM")</f>
        <v>2016-09</v>
      </c>
      <c r="P1763" s="18" t="n">
        <f aca="false">IFERROR(N1763/K1763,0)</f>
        <v>0.3375</v>
      </c>
      <c r="Q1763" s="0" t="str">
        <f aca="false">IF(M1763=0,"No Discount",IF(M1763&lt;0.2,"Low (1-19%)",IF(M1763&lt;0.4,"Medium (20-39%)","High (40%+)")))</f>
        <v>Medium (20-39%)</v>
      </c>
      <c r="R1763" s="0" t="str">
        <f aca="false">INDEX('Lookup Tables'!$B$2:$B$5,MATCH(F1763,'Lookup Tables'!$A$2:$A$5,0))</f>
        <v>Manager D</v>
      </c>
    </row>
    <row r="1764" customFormat="false" ht="15" hidden="false" customHeight="false" outlineLevel="0" collapsed="false">
      <c r="A1764" s="0" t="s">
        <v>2085</v>
      </c>
      <c r="B1764" s="13" t="n">
        <v>42618</v>
      </c>
      <c r="C1764" s="13" t="n">
        <v>42622</v>
      </c>
      <c r="D1764" s="14" t="s">
        <v>69</v>
      </c>
      <c r="E1764" s="14" t="s">
        <v>53</v>
      </c>
      <c r="F1764" s="14" t="s">
        <v>63</v>
      </c>
      <c r="G1764" s="14" t="s">
        <v>64</v>
      </c>
      <c r="H1764" s="14" t="s">
        <v>56</v>
      </c>
      <c r="I1764" s="14" t="s">
        <v>57</v>
      </c>
      <c r="J1764" s="14" t="s">
        <v>2088</v>
      </c>
      <c r="K1764" s="15" t="n">
        <v>293.199</v>
      </c>
      <c r="L1764" s="0" t="n">
        <v>3</v>
      </c>
      <c r="M1764" s="16" t="n">
        <v>0.15</v>
      </c>
      <c r="N1764" s="17" t="n">
        <v>-20.6964</v>
      </c>
      <c r="O1764" s="0" t="str">
        <f aca="false">TEXT(B1764,"YYYY-MM")</f>
        <v>2016-09</v>
      </c>
      <c r="P1764" s="18" t="n">
        <f aca="false">IFERROR(N1764/K1764,0)</f>
        <v>-0.0705882352941177</v>
      </c>
      <c r="Q1764" s="0" t="str">
        <f aca="false">IF(M1764=0,"No Discount",IF(M1764&lt;0.2,"Low (1-19%)",IF(M1764&lt;0.4,"Medium (20-39%)","High (40%+)")))</f>
        <v>Low (1-19%)</v>
      </c>
      <c r="R1764" s="0" t="str">
        <f aca="false">INDEX('Lookup Tables'!$B$2:$B$5,MATCH(F1764,'Lookup Tables'!$A$2:$A$5,0))</f>
        <v>Manager D</v>
      </c>
    </row>
    <row r="1765" customFormat="false" ht="15" hidden="false" customHeight="false" outlineLevel="0" collapsed="false">
      <c r="A1765" s="0" t="s">
        <v>2089</v>
      </c>
      <c r="B1765" s="13" t="n">
        <v>42951</v>
      </c>
      <c r="C1765" s="13" t="n">
        <v>42955</v>
      </c>
      <c r="D1765" s="14" t="s">
        <v>69</v>
      </c>
      <c r="E1765" s="14" t="s">
        <v>97</v>
      </c>
      <c r="F1765" s="14" t="s">
        <v>54</v>
      </c>
      <c r="G1765" s="14" t="s">
        <v>193</v>
      </c>
      <c r="H1765" s="14" t="s">
        <v>65</v>
      </c>
      <c r="I1765" s="14" t="s">
        <v>303</v>
      </c>
      <c r="J1765" s="14" t="s">
        <v>653</v>
      </c>
      <c r="K1765" s="15" t="n">
        <v>35.06</v>
      </c>
      <c r="L1765" s="0" t="n">
        <v>2</v>
      </c>
      <c r="M1765" s="16" t="n">
        <v>0</v>
      </c>
      <c r="N1765" s="17" t="n">
        <v>10.518</v>
      </c>
      <c r="O1765" s="0" t="str">
        <f aca="false">TEXT(B1765,"YYYY-MM")</f>
        <v>2017-08</v>
      </c>
      <c r="P1765" s="18" t="n">
        <f aca="false">IFERROR(N1765/K1765,0)</f>
        <v>0.3</v>
      </c>
      <c r="Q1765" s="0" t="str">
        <f aca="false">IF(M1765=0,"No Discount",IF(M1765&lt;0.2,"Low (1-19%)",IF(M1765&lt;0.4,"Medium (20-39%)","High (40%+)")))</f>
        <v>No Discount</v>
      </c>
      <c r="R1765" s="0" t="str">
        <f aca="false">INDEX('Lookup Tables'!$B$2:$B$5,MATCH(F1765,'Lookup Tables'!$A$2:$A$5,0))</f>
        <v>Manager C</v>
      </c>
    </row>
    <row r="1766" customFormat="false" ht="15" hidden="false" customHeight="false" outlineLevel="0" collapsed="false">
      <c r="A1766" s="0" t="s">
        <v>2089</v>
      </c>
      <c r="B1766" s="13" t="n">
        <v>42951</v>
      </c>
      <c r="C1766" s="13" t="n">
        <v>42955</v>
      </c>
      <c r="D1766" s="14" t="s">
        <v>69</v>
      </c>
      <c r="E1766" s="14" t="s">
        <v>97</v>
      </c>
      <c r="F1766" s="14" t="s">
        <v>54</v>
      </c>
      <c r="G1766" s="14" t="s">
        <v>193</v>
      </c>
      <c r="H1766" s="14" t="s">
        <v>65</v>
      </c>
      <c r="I1766" s="14" t="s">
        <v>66</v>
      </c>
      <c r="J1766" s="14" t="s">
        <v>1093</v>
      </c>
      <c r="K1766" s="15" t="n">
        <v>4.13</v>
      </c>
      <c r="L1766" s="0" t="n">
        <v>1</v>
      </c>
      <c r="M1766" s="16" t="n">
        <v>0</v>
      </c>
      <c r="N1766" s="17" t="n">
        <v>1.8998</v>
      </c>
      <c r="O1766" s="0" t="str">
        <f aca="false">TEXT(B1766,"YYYY-MM")</f>
        <v>2017-08</v>
      </c>
      <c r="P1766" s="18" t="n">
        <f aca="false">IFERROR(N1766/K1766,0)</f>
        <v>0.46</v>
      </c>
      <c r="Q1766" s="0" t="str">
        <f aca="false">IF(M1766=0,"No Discount",IF(M1766&lt;0.2,"Low (1-19%)",IF(M1766&lt;0.4,"Medium (20-39%)","High (40%+)")))</f>
        <v>No Discount</v>
      </c>
      <c r="R1766" s="0" t="str">
        <f aca="false">INDEX('Lookup Tables'!$B$2:$B$5,MATCH(F1766,'Lookup Tables'!$A$2:$A$5,0))</f>
        <v>Manager C</v>
      </c>
    </row>
    <row r="1767" customFormat="false" ht="15" hidden="false" customHeight="false" outlineLevel="0" collapsed="false">
      <c r="A1767" s="0" t="s">
        <v>2089</v>
      </c>
      <c r="B1767" s="13" t="n">
        <v>42951</v>
      </c>
      <c r="C1767" s="13" t="n">
        <v>42955</v>
      </c>
      <c r="D1767" s="14" t="s">
        <v>69</v>
      </c>
      <c r="E1767" s="14" t="s">
        <v>97</v>
      </c>
      <c r="F1767" s="14" t="s">
        <v>54</v>
      </c>
      <c r="G1767" s="14" t="s">
        <v>193</v>
      </c>
      <c r="H1767" s="14" t="s">
        <v>56</v>
      </c>
      <c r="I1767" s="14" t="s">
        <v>76</v>
      </c>
      <c r="J1767" s="14" t="s">
        <v>2090</v>
      </c>
      <c r="K1767" s="15" t="n">
        <v>109.8</v>
      </c>
      <c r="L1767" s="0" t="n">
        <v>9</v>
      </c>
      <c r="M1767" s="16" t="n">
        <v>0</v>
      </c>
      <c r="N1767" s="17" t="n">
        <v>46.116</v>
      </c>
      <c r="O1767" s="0" t="str">
        <f aca="false">TEXT(B1767,"YYYY-MM")</f>
        <v>2017-08</v>
      </c>
      <c r="P1767" s="18" t="n">
        <f aca="false">IFERROR(N1767/K1767,0)</f>
        <v>0.42</v>
      </c>
      <c r="Q1767" s="0" t="str">
        <f aca="false">IF(M1767=0,"No Discount",IF(M1767&lt;0.2,"Low (1-19%)",IF(M1767&lt;0.4,"Medium (20-39%)","High (40%+)")))</f>
        <v>No Discount</v>
      </c>
      <c r="R1767" s="0" t="str">
        <f aca="false">INDEX('Lookup Tables'!$B$2:$B$5,MATCH(F1767,'Lookup Tables'!$A$2:$A$5,0))</f>
        <v>Manager C</v>
      </c>
    </row>
    <row r="1768" customFormat="false" ht="15" hidden="false" customHeight="false" outlineLevel="0" collapsed="false">
      <c r="A1768" s="0" t="s">
        <v>2089</v>
      </c>
      <c r="B1768" s="13" t="n">
        <v>42951</v>
      </c>
      <c r="C1768" s="13" t="n">
        <v>42955</v>
      </c>
      <c r="D1768" s="14" t="s">
        <v>69</v>
      </c>
      <c r="E1768" s="14" t="s">
        <v>97</v>
      </c>
      <c r="F1768" s="14" t="s">
        <v>54</v>
      </c>
      <c r="G1768" s="14" t="s">
        <v>193</v>
      </c>
      <c r="H1768" s="14" t="s">
        <v>65</v>
      </c>
      <c r="I1768" s="14" t="s">
        <v>66</v>
      </c>
      <c r="J1768" s="14" t="s">
        <v>2091</v>
      </c>
      <c r="K1768" s="15" t="n">
        <v>9.82</v>
      </c>
      <c r="L1768" s="0" t="n">
        <v>2</v>
      </c>
      <c r="M1768" s="16" t="n">
        <v>0</v>
      </c>
      <c r="N1768" s="17" t="n">
        <v>4.8118</v>
      </c>
      <c r="O1768" s="0" t="str">
        <f aca="false">TEXT(B1768,"YYYY-MM")</f>
        <v>2017-08</v>
      </c>
      <c r="P1768" s="18" t="n">
        <f aca="false">IFERROR(N1768/K1768,0)</f>
        <v>0.49</v>
      </c>
      <c r="Q1768" s="0" t="str">
        <f aca="false">IF(M1768=0,"No Discount",IF(M1768&lt;0.2,"Low (1-19%)",IF(M1768&lt;0.4,"Medium (20-39%)","High (40%+)")))</f>
        <v>No Discount</v>
      </c>
      <c r="R1768" s="0" t="str">
        <f aca="false">INDEX('Lookup Tables'!$B$2:$B$5,MATCH(F1768,'Lookup Tables'!$A$2:$A$5,0))</f>
        <v>Manager C</v>
      </c>
    </row>
    <row r="1769" customFormat="false" ht="15" hidden="false" customHeight="false" outlineLevel="0" collapsed="false">
      <c r="A1769" s="0" t="s">
        <v>2092</v>
      </c>
      <c r="B1769" s="13" t="n">
        <v>42085</v>
      </c>
      <c r="C1769" s="13" t="n">
        <v>42089</v>
      </c>
      <c r="D1769" s="14" t="s">
        <v>69</v>
      </c>
      <c r="E1769" s="14" t="s">
        <v>53</v>
      </c>
      <c r="F1769" s="14" t="s">
        <v>54</v>
      </c>
      <c r="G1769" s="14" t="s">
        <v>90</v>
      </c>
      <c r="H1769" s="14" t="s">
        <v>65</v>
      </c>
      <c r="I1769" s="14" t="s">
        <v>83</v>
      </c>
      <c r="J1769" s="14" t="s">
        <v>165</v>
      </c>
      <c r="K1769" s="15" t="n">
        <v>7.644</v>
      </c>
      <c r="L1769" s="0" t="n">
        <v>4</v>
      </c>
      <c r="M1769" s="16" t="n">
        <v>0.7</v>
      </c>
      <c r="N1769" s="17" t="n">
        <v>-5.8604</v>
      </c>
      <c r="O1769" s="0" t="str">
        <f aca="false">TEXT(B1769,"YYYY-MM")</f>
        <v>2015-03</v>
      </c>
      <c r="P1769" s="18" t="n">
        <f aca="false">IFERROR(N1769/K1769,0)</f>
        <v>-0.766666666666667</v>
      </c>
      <c r="Q1769" s="0" t="str">
        <f aca="false">IF(M1769=0,"No Discount",IF(M1769&lt;0.2,"Low (1-19%)",IF(M1769&lt;0.4,"Medium (20-39%)","High (40%+)")))</f>
        <v>High (40%+)</v>
      </c>
      <c r="R1769" s="0" t="str">
        <f aca="false">INDEX('Lookup Tables'!$B$2:$B$5,MATCH(F1769,'Lookup Tables'!$A$2:$A$5,0))</f>
        <v>Manager C</v>
      </c>
    </row>
    <row r="1770" customFormat="false" ht="15" hidden="false" customHeight="false" outlineLevel="0" collapsed="false">
      <c r="A1770" s="0" t="s">
        <v>2092</v>
      </c>
      <c r="B1770" s="13" t="n">
        <v>42085</v>
      </c>
      <c r="C1770" s="13" t="n">
        <v>42089</v>
      </c>
      <c r="D1770" s="14" t="s">
        <v>69</v>
      </c>
      <c r="E1770" s="14" t="s">
        <v>53</v>
      </c>
      <c r="F1770" s="14" t="s">
        <v>54</v>
      </c>
      <c r="G1770" s="14" t="s">
        <v>90</v>
      </c>
      <c r="H1770" s="14" t="s">
        <v>65</v>
      </c>
      <c r="I1770" s="14" t="s">
        <v>83</v>
      </c>
      <c r="J1770" s="14" t="s">
        <v>319</v>
      </c>
      <c r="K1770" s="15" t="n">
        <v>51.465</v>
      </c>
      <c r="L1770" s="0" t="n">
        <v>5</v>
      </c>
      <c r="M1770" s="16" t="n">
        <v>0.7</v>
      </c>
      <c r="N1770" s="17" t="n">
        <v>-39.4565</v>
      </c>
      <c r="O1770" s="0" t="str">
        <f aca="false">TEXT(B1770,"YYYY-MM")</f>
        <v>2015-03</v>
      </c>
      <c r="P1770" s="18" t="n">
        <f aca="false">IFERROR(N1770/K1770,0)</f>
        <v>-0.766666666666667</v>
      </c>
      <c r="Q1770" s="0" t="str">
        <f aca="false">IF(M1770=0,"No Discount",IF(M1770&lt;0.2,"Low (1-19%)",IF(M1770&lt;0.4,"Medium (20-39%)","High (40%+)")))</f>
        <v>High (40%+)</v>
      </c>
      <c r="R1770" s="0" t="str">
        <f aca="false">INDEX('Lookup Tables'!$B$2:$B$5,MATCH(F1770,'Lookup Tables'!$A$2:$A$5,0))</f>
        <v>Manager C</v>
      </c>
    </row>
    <row r="1771" customFormat="false" ht="15" hidden="false" customHeight="false" outlineLevel="0" collapsed="false">
      <c r="A1771" s="0" t="s">
        <v>2093</v>
      </c>
      <c r="B1771" s="13" t="n">
        <v>43161</v>
      </c>
      <c r="C1771" s="13" t="n">
        <v>43167</v>
      </c>
      <c r="D1771" s="14" t="s">
        <v>69</v>
      </c>
      <c r="E1771" s="14" t="s">
        <v>62</v>
      </c>
      <c r="F1771" s="14" t="s">
        <v>98</v>
      </c>
      <c r="G1771" s="14" t="s">
        <v>99</v>
      </c>
      <c r="H1771" s="14" t="s">
        <v>65</v>
      </c>
      <c r="I1771" s="14" t="s">
        <v>303</v>
      </c>
      <c r="J1771" s="14" t="s">
        <v>608</v>
      </c>
      <c r="K1771" s="15" t="n">
        <v>6.976</v>
      </c>
      <c r="L1771" s="0" t="n">
        <v>4</v>
      </c>
      <c r="M1771" s="16" t="n">
        <v>0.2</v>
      </c>
      <c r="N1771" s="17" t="n">
        <v>-1.3952</v>
      </c>
      <c r="O1771" s="0" t="str">
        <f aca="false">TEXT(B1771,"YYYY-MM")</f>
        <v>2018-03</v>
      </c>
      <c r="P1771" s="18" t="n">
        <f aca="false">IFERROR(N1771/K1771,0)</f>
        <v>-0.2</v>
      </c>
      <c r="Q1771" s="0" t="str">
        <f aca="false">IF(M1771=0,"No Discount",IF(M1771&lt;0.2,"Low (1-19%)",IF(M1771&lt;0.4,"Medium (20-39%)","High (40%+)")))</f>
        <v>Medium (20-39%)</v>
      </c>
      <c r="R1771" s="0" t="str">
        <f aca="false">INDEX('Lookup Tables'!$B$2:$B$5,MATCH(F1771,'Lookup Tables'!$A$2:$A$5,0))</f>
        <v>Manager A</v>
      </c>
    </row>
    <row r="1772" customFormat="false" ht="15" hidden="false" customHeight="false" outlineLevel="0" collapsed="false">
      <c r="A1772" s="0" t="s">
        <v>2093</v>
      </c>
      <c r="B1772" s="13" t="n">
        <v>43161</v>
      </c>
      <c r="C1772" s="13" t="n">
        <v>43167</v>
      </c>
      <c r="D1772" s="14" t="s">
        <v>69</v>
      </c>
      <c r="E1772" s="14" t="s">
        <v>62</v>
      </c>
      <c r="F1772" s="14" t="s">
        <v>98</v>
      </c>
      <c r="G1772" s="14" t="s">
        <v>99</v>
      </c>
      <c r="H1772" s="14" t="s">
        <v>65</v>
      </c>
      <c r="I1772" s="14" t="s">
        <v>83</v>
      </c>
      <c r="J1772" s="14" t="s">
        <v>155</v>
      </c>
      <c r="K1772" s="15" t="n">
        <v>12.222</v>
      </c>
      <c r="L1772" s="0" t="n">
        <v>7</v>
      </c>
      <c r="M1772" s="16" t="n">
        <v>0.8</v>
      </c>
      <c r="N1772" s="17" t="n">
        <v>-20.1663</v>
      </c>
      <c r="O1772" s="0" t="str">
        <f aca="false">TEXT(B1772,"YYYY-MM")</f>
        <v>2018-03</v>
      </c>
      <c r="P1772" s="18" t="n">
        <f aca="false">IFERROR(N1772/K1772,0)</f>
        <v>-1.65</v>
      </c>
      <c r="Q1772" s="0" t="str">
        <f aca="false">IF(M1772=0,"No Discount",IF(M1772&lt;0.2,"Low (1-19%)",IF(M1772&lt;0.4,"Medium (20-39%)","High (40%+)")))</f>
        <v>High (40%+)</v>
      </c>
      <c r="R1772" s="0" t="str">
        <f aca="false">INDEX('Lookup Tables'!$B$2:$B$5,MATCH(F1772,'Lookup Tables'!$A$2:$A$5,0))</f>
        <v>Manager A</v>
      </c>
    </row>
    <row r="1773" customFormat="false" ht="15" hidden="false" customHeight="false" outlineLevel="0" collapsed="false">
      <c r="A1773" s="0" t="s">
        <v>2094</v>
      </c>
      <c r="B1773" s="13" t="n">
        <v>43066</v>
      </c>
      <c r="C1773" s="13" t="n">
        <v>43068</v>
      </c>
      <c r="D1773" s="14" t="s">
        <v>52</v>
      </c>
      <c r="E1773" s="14" t="s">
        <v>62</v>
      </c>
      <c r="F1773" s="14" t="s">
        <v>98</v>
      </c>
      <c r="G1773" s="14" t="s">
        <v>146</v>
      </c>
      <c r="H1773" s="14" t="s">
        <v>65</v>
      </c>
      <c r="I1773" s="14" t="s">
        <v>73</v>
      </c>
      <c r="J1773" s="14" t="s">
        <v>1519</v>
      </c>
      <c r="K1773" s="15" t="n">
        <v>97.984</v>
      </c>
      <c r="L1773" s="0" t="n">
        <v>2</v>
      </c>
      <c r="M1773" s="16" t="n">
        <v>0.2</v>
      </c>
      <c r="N1773" s="17" t="n">
        <v>-24.496</v>
      </c>
      <c r="O1773" s="0" t="str">
        <f aca="false">TEXT(B1773,"YYYY-MM")</f>
        <v>2017-11</v>
      </c>
      <c r="P1773" s="18" t="n">
        <f aca="false">IFERROR(N1773/K1773,0)</f>
        <v>-0.25</v>
      </c>
      <c r="Q1773" s="0" t="str">
        <f aca="false">IF(M1773=0,"No Discount",IF(M1773&lt;0.2,"Low (1-19%)",IF(M1773&lt;0.4,"Medium (20-39%)","High (40%+)")))</f>
        <v>Medium (20-39%)</v>
      </c>
      <c r="R1773" s="0" t="str">
        <f aca="false">INDEX('Lookup Tables'!$B$2:$B$5,MATCH(F1773,'Lookup Tables'!$A$2:$A$5,0))</f>
        <v>Manager A</v>
      </c>
    </row>
    <row r="1774" customFormat="false" ht="15" hidden="false" customHeight="false" outlineLevel="0" collapsed="false">
      <c r="A1774" s="0" t="s">
        <v>2094</v>
      </c>
      <c r="B1774" s="13" t="n">
        <v>43066</v>
      </c>
      <c r="C1774" s="13" t="n">
        <v>43068</v>
      </c>
      <c r="D1774" s="14" t="s">
        <v>52</v>
      </c>
      <c r="E1774" s="14" t="s">
        <v>62</v>
      </c>
      <c r="F1774" s="14" t="s">
        <v>98</v>
      </c>
      <c r="G1774" s="14" t="s">
        <v>146</v>
      </c>
      <c r="H1774" s="14" t="s">
        <v>80</v>
      </c>
      <c r="I1774" s="14" t="s">
        <v>123</v>
      </c>
      <c r="J1774" s="14" t="s">
        <v>413</v>
      </c>
      <c r="K1774" s="15" t="n">
        <v>62.4</v>
      </c>
      <c r="L1774" s="0" t="n">
        <v>6</v>
      </c>
      <c r="M1774" s="16" t="n">
        <v>0.2</v>
      </c>
      <c r="N1774" s="17" t="n">
        <v>19.5</v>
      </c>
      <c r="O1774" s="0" t="str">
        <f aca="false">TEXT(B1774,"YYYY-MM")</f>
        <v>2017-11</v>
      </c>
      <c r="P1774" s="18" t="n">
        <f aca="false">IFERROR(N1774/K1774,0)</f>
        <v>0.3125</v>
      </c>
      <c r="Q1774" s="0" t="str">
        <f aca="false">IF(M1774=0,"No Discount",IF(M1774&lt;0.2,"Low (1-19%)",IF(M1774&lt;0.4,"Medium (20-39%)","High (40%+)")))</f>
        <v>Medium (20-39%)</v>
      </c>
      <c r="R1774" s="0" t="str">
        <f aca="false">INDEX('Lookup Tables'!$B$2:$B$5,MATCH(F1774,'Lookup Tables'!$A$2:$A$5,0))</f>
        <v>Manager A</v>
      </c>
    </row>
    <row r="1775" customFormat="false" ht="15" hidden="false" customHeight="false" outlineLevel="0" collapsed="false">
      <c r="A1775" s="0" t="s">
        <v>2095</v>
      </c>
      <c r="B1775" s="13" t="n">
        <v>42122</v>
      </c>
      <c r="C1775" s="13" t="n">
        <v>42127</v>
      </c>
      <c r="D1775" s="14" t="s">
        <v>69</v>
      </c>
      <c r="E1775" s="14" t="s">
        <v>62</v>
      </c>
      <c r="F1775" s="14" t="s">
        <v>117</v>
      </c>
      <c r="G1775" s="14" t="s">
        <v>1243</v>
      </c>
      <c r="H1775" s="14" t="s">
        <v>65</v>
      </c>
      <c r="I1775" s="14" t="s">
        <v>83</v>
      </c>
      <c r="J1775" s="14" t="s">
        <v>2096</v>
      </c>
      <c r="K1775" s="15" t="n">
        <v>20.86</v>
      </c>
      <c r="L1775" s="0" t="n">
        <v>2</v>
      </c>
      <c r="M1775" s="16" t="n">
        <v>0</v>
      </c>
      <c r="N1775" s="17" t="n">
        <v>9.387</v>
      </c>
      <c r="O1775" s="0" t="str">
        <f aca="false">TEXT(B1775,"YYYY-MM")</f>
        <v>2015-04</v>
      </c>
      <c r="P1775" s="18" t="n">
        <f aca="false">IFERROR(N1775/K1775,0)</f>
        <v>0.45</v>
      </c>
      <c r="Q1775" s="0" t="str">
        <f aca="false">IF(M1775=0,"No Discount",IF(M1775&lt;0.2,"Low (1-19%)",IF(M1775&lt;0.4,"Medium (20-39%)","High (40%+)")))</f>
        <v>No Discount</v>
      </c>
      <c r="R1775" s="0" t="str">
        <f aca="false">INDEX('Lookup Tables'!$B$2:$B$5,MATCH(F1775,'Lookup Tables'!$A$2:$A$5,0))</f>
        <v>Manager B</v>
      </c>
    </row>
    <row r="1776" customFormat="false" ht="15" hidden="false" customHeight="false" outlineLevel="0" collapsed="false">
      <c r="A1776" s="0" t="s">
        <v>2095</v>
      </c>
      <c r="B1776" s="13" t="n">
        <v>42122</v>
      </c>
      <c r="C1776" s="13" t="n">
        <v>42127</v>
      </c>
      <c r="D1776" s="14" t="s">
        <v>69</v>
      </c>
      <c r="E1776" s="14" t="s">
        <v>62</v>
      </c>
      <c r="F1776" s="14" t="s">
        <v>117</v>
      </c>
      <c r="G1776" s="14" t="s">
        <v>1243</v>
      </c>
      <c r="H1776" s="14" t="s">
        <v>65</v>
      </c>
      <c r="I1776" s="14" t="s">
        <v>73</v>
      </c>
      <c r="J1776" s="14" t="s">
        <v>2097</v>
      </c>
      <c r="K1776" s="15" t="n">
        <v>497.61</v>
      </c>
      <c r="L1776" s="0" t="n">
        <v>9</v>
      </c>
      <c r="M1776" s="16" t="n">
        <v>0</v>
      </c>
      <c r="N1776" s="17" t="n">
        <v>129.3786</v>
      </c>
      <c r="O1776" s="0" t="str">
        <f aca="false">TEXT(B1776,"YYYY-MM")</f>
        <v>2015-04</v>
      </c>
      <c r="P1776" s="18" t="n">
        <f aca="false">IFERROR(N1776/K1776,0)</f>
        <v>0.26</v>
      </c>
      <c r="Q1776" s="0" t="str">
        <f aca="false">IF(M1776=0,"No Discount",IF(M1776&lt;0.2,"Low (1-19%)",IF(M1776&lt;0.4,"Medium (20-39%)","High (40%+)")))</f>
        <v>No Discount</v>
      </c>
      <c r="R1776" s="0" t="str">
        <f aca="false">INDEX('Lookup Tables'!$B$2:$B$5,MATCH(F1776,'Lookup Tables'!$A$2:$A$5,0))</f>
        <v>Manager B</v>
      </c>
    </row>
    <row r="1777" customFormat="false" ht="15" hidden="false" customHeight="false" outlineLevel="0" collapsed="false">
      <c r="A1777" s="0" t="s">
        <v>2095</v>
      </c>
      <c r="B1777" s="13" t="n">
        <v>42122</v>
      </c>
      <c r="C1777" s="13" t="n">
        <v>42127</v>
      </c>
      <c r="D1777" s="14" t="s">
        <v>69</v>
      </c>
      <c r="E1777" s="14" t="s">
        <v>62</v>
      </c>
      <c r="F1777" s="14" t="s">
        <v>117</v>
      </c>
      <c r="G1777" s="14" t="s">
        <v>1243</v>
      </c>
      <c r="H1777" s="14" t="s">
        <v>65</v>
      </c>
      <c r="I1777" s="14" t="s">
        <v>78</v>
      </c>
      <c r="J1777" s="14" t="s">
        <v>2098</v>
      </c>
      <c r="K1777" s="15" t="n">
        <v>5.34</v>
      </c>
      <c r="L1777" s="0" t="n">
        <v>2</v>
      </c>
      <c r="M1777" s="16" t="n">
        <v>0</v>
      </c>
      <c r="N1777" s="17" t="n">
        <v>1.4952</v>
      </c>
      <c r="O1777" s="0" t="str">
        <f aca="false">TEXT(B1777,"YYYY-MM")</f>
        <v>2015-04</v>
      </c>
      <c r="P1777" s="18" t="n">
        <f aca="false">IFERROR(N1777/K1777,0)</f>
        <v>0.28</v>
      </c>
      <c r="Q1777" s="0" t="str">
        <f aca="false">IF(M1777=0,"No Discount",IF(M1777&lt;0.2,"Low (1-19%)",IF(M1777&lt;0.4,"Medium (20-39%)","High (40%+)")))</f>
        <v>No Discount</v>
      </c>
      <c r="R1777" s="0" t="str">
        <f aca="false">INDEX('Lookup Tables'!$B$2:$B$5,MATCH(F1777,'Lookup Tables'!$A$2:$A$5,0))</f>
        <v>Manager B</v>
      </c>
    </row>
    <row r="1778" customFormat="false" ht="15" hidden="false" customHeight="false" outlineLevel="0" collapsed="false">
      <c r="A1778" s="0" t="s">
        <v>2095</v>
      </c>
      <c r="B1778" s="13" t="n">
        <v>42122</v>
      </c>
      <c r="C1778" s="13" t="n">
        <v>42127</v>
      </c>
      <c r="D1778" s="14" t="s">
        <v>69</v>
      </c>
      <c r="E1778" s="14" t="s">
        <v>62</v>
      </c>
      <c r="F1778" s="14" t="s">
        <v>117</v>
      </c>
      <c r="G1778" s="14" t="s">
        <v>1243</v>
      </c>
      <c r="H1778" s="14" t="s">
        <v>65</v>
      </c>
      <c r="I1778" s="14" t="s">
        <v>66</v>
      </c>
      <c r="J1778" s="14" t="s">
        <v>1460</v>
      </c>
      <c r="K1778" s="15" t="n">
        <v>3.15</v>
      </c>
      <c r="L1778" s="0" t="n">
        <v>1</v>
      </c>
      <c r="M1778" s="16" t="n">
        <v>0</v>
      </c>
      <c r="N1778" s="17" t="n">
        <v>1.512</v>
      </c>
      <c r="O1778" s="0" t="str">
        <f aca="false">TEXT(B1778,"YYYY-MM")</f>
        <v>2015-04</v>
      </c>
      <c r="P1778" s="18" t="n">
        <f aca="false">IFERROR(N1778/K1778,0)</f>
        <v>0.48</v>
      </c>
      <c r="Q1778" s="0" t="str">
        <f aca="false">IF(M1778=0,"No Discount",IF(M1778&lt;0.2,"Low (1-19%)",IF(M1778&lt;0.4,"Medium (20-39%)","High (40%+)")))</f>
        <v>No Discount</v>
      </c>
      <c r="R1778" s="0" t="str">
        <f aca="false">INDEX('Lookup Tables'!$B$2:$B$5,MATCH(F1778,'Lookup Tables'!$A$2:$A$5,0))</f>
        <v>Manager B</v>
      </c>
    </row>
    <row r="1779" customFormat="false" ht="15" hidden="false" customHeight="false" outlineLevel="0" collapsed="false">
      <c r="A1779" s="0" t="s">
        <v>2099</v>
      </c>
      <c r="B1779" s="13" t="n">
        <v>42698</v>
      </c>
      <c r="C1779" s="13" t="n">
        <v>42702</v>
      </c>
      <c r="D1779" s="14" t="s">
        <v>69</v>
      </c>
      <c r="E1779" s="14" t="s">
        <v>53</v>
      </c>
      <c r="F1779" s="14" t="s">
        <v>63</v>
      </c>
      <c r="G1779" s="14" t="s">
        <v>64</v>
      </c>
      <c r="H1779" s="14" t="s">
        <v>65</v>
      </c>
      <c r="I1779" s="14" t="s">
        <v>91</v>
      </c>
      <c r="J1779" s="14" t="s">
        <v>2100</v>
      </c>
      <c r="K1779" s="15" t="n">
        <v>368.91</v>
      </c>
      <c r="L1779" s="0" t="n">
        <v>9</v>
      </c>
      <c r="M1779" s="16" t="n">
        <v>0</v>
      </c>
      <c r="N1779" s="17" t="n">
        <v>180.7659</v>
      </c>
      <c r="O1779" s="0" t="str">
        <f aca="false">TEXT(B1779,"YYYY-MM")</f>
        <v>2016-11</v>
      </c>
      <c r="P1779" s="18" t="n">
        <f aca="false">IFERROR(N1779/K1779,0)</f>
        <v>0.49</v>
      </c>
      <c r="Q1779" s="0" t="str">
        <f aca="false">IF(M1779=0,"No Discount",IF(M1779&lt;0.2,"Low (1-19%)",IF(M1779&lt;0.4,"Medium (20-39%)","High (40%+)")))</f>
        <v>No Discount</v>
      </c>
      <c r="R1779" s="0" t="str">
        <f aca="false">INDEX('Lookup Tables'!$B$2:$B$5,MATCH(F1779,'Lookup Tables'!$A$2:$A$5,0))</f>
        <v>Manager D</v>
      </c>
    </row>
    <row r="1780" customFormat="false" ht="15" hidden="false" customHeight="false" outlineLevel="0" collapsed="false">
      <c r="A1780" s="0" t="s">
        <v>2099</v>
      </c>
      <c r="B1780" s="13" t="n">
        <v>42698</v>
      </c>
      <c r="C1780" s="13" t="n">
        <v>42702</v>
      </c>
      <c r="D1780" s="14" t="s">
        <v>69</v>
      </c>
      <c r="E1780" s="14" t="s">
        <v>53</v>
      </c>
      <c r="F1780" s="14" t="s">
        <v>63</v>
      </c>
      <c r="G1780" s="14" t="s">
        <v>64</v>
      </c>
      <c r="H1780" s="14" t="s">
        <v>65</v>
      </c>
      <c r="I1780" s="14" t="s">
        <v>78</v>
      </c>
      <c r="J1780" s="14" t="s">
        <v>764</v>
      </c>
      <c r="K1780" s="15" t="n">
        <v>14.7</v>
      </c>
      <c r="L1780" s="0" t="n">
        <v>5</v>
      </c>
      <c r="M1780" s="16" t="n">
        <v>0</v>
      </c>
      <c r="N1780" s="17" t="n">
        <v>6.615</v>
      </c>
      <c r="O1780" s="0" t="str">
        <f aca="false">TEXT(B1780,"YYYY-MM")</f>
        <v>2016-11</v>
      </c>
      <c r="P1780" s="18" t="n">
        <f aca="false">IFERROR(N1780/K1780,0)</f>
        <v>0.45</v>
      </c>
      <c r="Q1780" s="0" t="str">
        <f aca="false">IF(M1780=0,"No Discount",IF(M1780&lt;0.2,"Low (1-19%)",IF(M1780&lt;0.4,"Medium (20-39%)","High (40%+)")))</f>
        <v>No Discount</v>
      </c>
      <c r="R1780" s="0" t="str">
        <f aca="false">INDEX('Lookup Tables'!$B$2:$B$5,MATCH(F1780,'Lookup Tables'!$A$2:$A$5,0))</f>
        <v>Manager D</v>
      </c>
    </row>
    <row r="1781" customFormat="false" ht="15" hidden="false" customHeight="false" outlineLevel="0" collapsed="false">
      <c r="A1781" s="0" t="s">
        <v>2101</v>
      </c>
      <c r="B1781" s="13" t="n">
        <v>43050</v>
      </c>
      <c r="C1781" s="13" t="n">
        <v>43055</v>
      </c>
      <c r="D1781" s="14" t="s">
        <v>69</v>
      </c>
      <c r="E1781" s="14" t="s">
        <v>53</v>
      </c>
      <c r="F1781" s="14" t="s">
        <v>117</v>
      </c>
      <c r="G1781" s="14" t="s">
        <v>170</v>
      </c>
      <c r="H1781" s="14" t="s">
        <v>80</v>
      </c>
      <c r="I1781" s="14" t="s">
        <v>123</v>
      </c>
      <c r="J1781" s="14" t="s">
        <v>1448</v>
      </c>
      <c r="K1781" s="15" t="n">
        <v>59.97</v>
      </c>
      <c r="L1781" s="0" t="n">
        <v>3</v>
      </c>
      <c r="M1781" s="16" t="n">
        <v>0</v>
      </c>
      <c r="N1781" s="17" t="n">
        <v>14.9925</v>
      </c>
      <c r="O1781" s="0" t="str">
        <f aca="false">TEXT(B1781,"YYYY-MM")</f>
        <v>2017-11</v>
      </c>
      <c r="P1781" s="18" t="n">
        <f aca="false">IFERROR(N1781/K1781,0)</f>
        <v>0.25</v>
      </c>
      <c r="Q1781" s="0" t="str">
        <f aca="false">IF(M1781=0,"No Discount",IF(M1781&lt;0.2,"Low (1-19%)",IF(M1781&lt;0.4,"Medium (20-39%)","High (40%+)")))</f>
        <v>No Discount</v>
      </c>
      <c r="R1781" s="0" t="str">
        <f aca="false">INDEX('Lookup Tables'!$B$2:$B$5,MATCH(F1781,'Lookup Tables'!$A$2:$A$5,0))</f>
        <v>Manager B</v>
      </c>
    </row>
    <row r="1782" customFormat="false" ht="15" hidden="false" customHeight="false" outlineLevel="0" collapsed="false">
      <c r="A1782" s="0" t="s">
        <v>2101</v>
      </c>
      <c r="B1782" s="13" t="n">
        <v>43050</v>
      </c>
      <c r="C1782" s="13" t="n">
        <v>43055</v>
      </c>
      <c r="D1782" s="14" t="s">
        <v>69</v>
      </c>
      <c r="E1782" s="14" t="s">
        <v>53</v>
      </c>
      <c r="F1782" s="14" t="s">
        <v>117</v>
      </c>
      <c r="G1782" s="14" t="s">
        <v>170</v>
      </c>
      <c r="H1782" s="14" t="s">
        <v>65</v>
      </c>
      <c r="I1782" s="14" t="s">
        <v>73</v>
      </c>
      <c r="J1782" s="14" t="s">
        <v>451</v>
      </c>
      <c r="K1782" s="15" t="n">
        <v>83.36</v>
      </c>
      <c r="L1782" s="0" t="n">
        <v>1</v>
      </c>
      <c r="M1782" s="16" t="n">
        <v>0</v>
      </c>
      <c r="N1782" s="17" t="n">
        <v>20.84</v>
      </c>
      <c r="O1782" s="0" t="str">
        <f aca="false">TEXT(B1782,"YYYY-MM")</f>
        <v>2017-11</v>
      </c>
      <c r="P1782" s="18" t="n">
        <f aca="false">IFERROR(N1782/K1782,0)</f>
        <v>0.25</v>
      </c>
      <c r="Q1782" s="0" t="str">
        <f aca="false">IF(M1782=0,"No Discount",IF(M1782&lt;0.2,"Low (1-19%)",IF(M1782&lt;0.4,"Medium (20-39%)","High (40%+)")))</f>
        <v>No Discount</v>
      </c>
      <c r="R1782" s="0" t="str">
        <f aca="false">INDEX('Lookup Tables'!$B$2:$B$5,MATCH(F1782,'Lookup Tables'!$A$2:$A$5,0))</f>
        <v>Manager B</v>
      </c>
    </row>
    <row r="1783" customFormat="false" ht="15" hidden="false" customHeight="false" outlineLevel="0" collapsed="false">
      <c r="A1783" s="0" t="s">
        <v>2102</v>
      </c>
      <c r="B1783" s="13" t="n">
        <v>42560</v>
      </c>
      <c r="C1783" s="13" t="n">
        <v>42564</v>
      </c>
      <c r="D1783" s="14" t="s">
        <v>69</v>
      </c>
      <c r="E1783" s="14" t="s">
        <v>62</v>
      </c>
      <c r="F1783" s="14" t="s">
        <v>117</v>
      </c>
      <c r="G1783" s="14" t="s">
        <v>584</v>
      </c>
      <c r="H1783" s="14" t="s">
        <v>65</v>
      </c>
      <c r="I1783" s="14" t="s">
        <v>91</v>
      </c>
      <c r="J1783" s="14" t="s">
        <v>2103</v>
      </c>
      <c r="K1783" s="15" t="n">
        <v>6.58</v>
      </c>
      <c r="L1783" s="0" t="n">
        <v>2</v>
      </c>
      <c r="M1783" s="16" t="n">
        <v>0</v>
      </c>
      <c r="N1783" s="17" t="n">
        <v>3.0268</v>
      </c>
      <c r="O1783" s="0" t="str">
        <f aca="false">TEXT(B1783,"YYYY-MM")</f>
        <v>2016-07</v>
      </c>
      <c r="P1783" s="18" t="n">
        <f aca="false">IFERROR(N1783/K1783,0)</f>
        <v>0.46</v>
      </c>
      <c r="Q1783" s="0" t="str">
        <f aca="false">IF(M1783=0,"No Discount",IF(M1783&lt;0.2,"Low (1-19%)",IF(M1783&lt;0.4,"Medium (20-39%)","High (40%+)")))</f>
        <v>No Discount</v>
      </c>
      <c r="R1783" s="0" t="str">
        <f aca="false">INDEX('Lookup Tables'!$B$2:$B$5,MATCH(F1783,'Lookup Tables'!$A$2:$A$5,0))</f>
        <v>Manager B</v>
      </c>
    </row>
    <row r="1784" customFormat="false" ht="15" hidden="false" customHeight="false" outlineLevel="0" collapsed="false">
      <c r="A1784" s="0" t="s">
        <v>2102</v>
      </c>
      <c r="B1784" s="13" t="n">
        <v>42560</v>
      </c>
      <c r="C1784" s="13" t="n">
        <v>42564</v>
      </c>
      <c r="D1784" s="14" t="s">
        <v>69</v>
      </c>
      <c r="E1784" s="14" t="s">
        <v>62</v>
      </c>
      <c r="F1784" s="14" t="s">
        <v>117</v>
      </c>
      <c r="G1784" s="14" t="s">
        <v>584</v>
      </c>
      <c r="H1784" s="14" t="s">
        <v>65</v>
      </c>
      <c r="I1784" s="14" t="s">
        <v>83</v>
      </c>
      <c r="J1784" s="14" t="s">
        <v>1430</v>
      </c>
      <c r="K1784" s="15" t="n">
        <v>122.94</v>
      </c>
      <c r="L1784" s="0" t="n">
        <v>3</v>
      </c>
      <c r="M1784" s="16" t="n">
        <v>0</v>
      </c>
      <c r="N1784" s="17" t="n">
        <v>59.0112</v>
      </c>
      <c r="O1784" s="0" t="str">
        <f aca="false">TEXT(B1784,"YYYY-MM")</f>
        <v>2016-07</v>
      </c>
      <c r="P1784" s="18" t="n">
        <f aca="false">IFERROR(N1784/K1784,0)</f>
        <v>0.48</v>
      </c>
      <c r="Q1784" s="0" t="str">
        <f aca="false">IF(M1784=0,"No Discount",IF(M1784&lt;0.2,"Low (1-19%)",IF(M1784&lt;0.4,"Medium (20-39%)","High (40%+)")))</f>
        <v>No Discount</v>
      </c>
      <c r="R1784" s="0" t="str">
        <f aca="false">INDEX('Lookup Tables'!$B$2:$B$5,MATCH(F1784,'Lookup Tables'!$A$2:$A$5,0))</f>
        <v>Manager B</v>
      </c>
    </row>
    <row r="1785" customFormat="false" ht="15" hidden="false" customHeight="false" outlineLevel="0" collapsed="false">
      <c r="A1785" s="0" t="s">
        <v>2104</v>
      </c>
      <c r="B1785" s="13" t="n">
        <v>43365</v>
      </c>
      <c r="C1785" s="13" t="n">
        <v>43369</v>
      </c>
      <c r="D1785" s="14" t="s">
        <v>69</v>
      </c>
      <c r="E1785" s="14" t="s">
        <v>62</v>
      </c>
      <c r="F1785" s="14" t="s">
        <v>98</v>
      </c>
      <c r="G1785" s="14" t="s">
        <v>103</v>
      </c>
      <c r="H1785" s="14" t="s">
        <v>65</v>
      </c>
      <c r="I1785" s="14" t="s">
        <v>91</v>
      </c>
      <c r="J1785" s="14" t="s">
        <v>1995</v>
      </c>
      <c r="K1785" s="15" t="n">
        <v>219.84</v>
      </c>
      <c r="L1785" s="0" t="n">
        <v>4</v>
      </c>
      <c r="M1785" s="16" t="n">
        <v>0</v>
      </c>
      <c r="N1785" s="17" t="n">
        <v>107.7216</v>
      </c>
      <c r="O1785" s="0" t="str">
        <f aca="false">TEXT(B1785,"YYYY-MM")</f>
        <v>2018-09</v>
      </c>
      <c r="P1785" s="18" t="n">
        <f aca="false">IFERROR(N1785/K1785,0)</f>
        <v>0.49</v>
      </c>
      <c r="Q1785" s="0" t="str">
        <f aca="false">IF(M1785=0,"No Discount",IF(M1785&lt;0.2,"Low (1-19%)",IF(M1785&lt;0.4,"Medium (20-39%)","High (40%+)")))</f>
        <v>No Discount</v>
      </c>
      <c r="R1785" s="0" t="str">
        <f aca="false">INDEX('Lookup Tables'!$B$2:$B$5,MATCH(F1785,'Lookup Tables'!$A$2:$A$5,0))</f>
        <v>Manager A</v>
      </c>
    </row>
    <row r="1786" customFormat="false" ht="15" hidden="false" customHeight="false" outlineLevel="0" collapsed="false">
      <c r="A1786" s="0" t="s">
        <v>2104</v>
      </c>
      <c r="B1786" s="13" t="n">
        <v>43365</v>
      </c>
      <c r="C1786" s="13" t="n">
        <v>43369</v>
      </c>
      <c r="D1786" s="14" t="s">
        <v>69</v>
      </c>
      <c r="E1786" s="14" t="s">
        <v>62</v>
      </c>
      <c r="F1786" s="14" t="s">
        <v>98</v>
      </c>
      <c r="G1786" s="14" t="s">
        <v>103</v>
      </c>
      <c r="H1786" s="14" t="s">
        <v>80</v>
      </c>
      <c r="I1786" s="14" t="s">
        <v>123</v>
      </c>
      <c r="J1786" s="14" t="s">
        <v>1729</v>
      </c>
      <c r="K1786" s="15" t="n">
        <v>98.16</v>
      </c>
      <c r="L1786" s="0" t="n">
        <v>6</v>
      </c>
      <c r="M1786" s="16" t="n">
        <v>0</v>
      </c>
      <c r="N1786" s="17" t="n">
        <v>9.816</v>
      </c>
      <c r="O1786" s="0" t="str">
        <f aca="false">TEXT(B1786,"YYYY-MM")</f>
        <v>2018-09</v>
      </c>
      <c r="P1786" s="18" t="n">
        <f aca="false">IFERROR(N1786/K1786,0)</f>
        <v>0.1</v>
      </c>
      <c r="Q1786" s="0" t="str">
        <f aca="false">IF(M1786=0,"No Discount",IF(M1786&lt;0.2,"Low (1-19%)",IF(M1786&lt;0.4,"Medium (20-39%)","High (40%+)")))</f>
        <v>No Discount</v>
      </c>
      <c r="R1786" s="0" t="str">
        <f aca="false">INDEX('Lookup Tables'!$B$2:$B$5,MATCH(F1786,'Lookup Tables'!$A$2:$A$5,0))</f>
        <v>Manager A</v>
      </c>
    </row>
    <row r="1787" customFormat="false" ht="15" hidden="false" customHeight="false" outlineLevel="0" collapsed="false">
      <c r="A1787" s="0" t="s">
        <v>2104</v>
      </c>
      <c r="B1787" s="13" t="n">
        <v>43365</v>
      </c>
      <c r="C1787" s="13" t="n">
        <v>43369</v>
      </c>
      <c r="D1787" s="14" t="s">
        <v>69</v>
      </c>
      <c r="E1787" s="14" t="s">
        <v>62</v>
      </c>
      <c r="F1787" s="14" t="s">
        <v>98</v>
      </c>
      <c r="G1787" s="14" t="s">
        <v>103</v>
      </c>
      <c r="H1787" s="14" t="s">
        <v>65</v>
      </c>
      <c r="I1787" s="14" t="s">
        <v>83</v>
      </c>
      <c r="J1787" s="14" t="s">
        <v>1538</v>
      </c>
      <c r="K1787" s="15" t="n">
        <v>33.04</v>
      </c>
      <c r="L1787" s="0" t="n">
        <v>8</v>
      </c>
      <c r="M1787" s="16" t="n">
        <v>0</v>
      </c>
      <c r="N1787" s="17" t="n">
        <v>15.5288</v>
      </c>
      <c r="O1787" s="0" t="str">
        <f aca="false">TEXT(B1787,"YYYY-MM")</f>
        <v>2018-09</v>
      </c>
      <c r="P1787" s="18" t="n">
        <f aca="false">IFERROR(N1787/K1787,0)</f>
        <v>0.47</v>
      </c>
      <c r="Q1787" s="0" t="str">
        <f aca="false">IF(M1787=0,"No Discount",IF(M1787&lt;0.2,"Low (1-19%)",IF(M1787&lt;0.4,"Medium (20-39%)","High (40%+)")))</f>
        <v>No Discount</v>
      </c>
      <c r="R1787" s="0" t="str">
        <f aca="false">INDEX('Lookup Tables'!$B$2:$B$5,MATCH(F1787,'Lookup Tables'!$A$2:$A$5,0))</f>
        <v>Manager A</v>
      </c>
    </row>
    <row r="1788" customFormat="false" ht="15" hidden="false" customHeight="false" outlineLevel="0" collapsed="false">
      <c r="A1788" s="0" t="s">
        <v>2104</v>
      </c>
      <c r="B1788" s="13" t="n">
        <v>43365</v>
      </c>
      <c r="C1788" s="13" t="n">
        <v>43369</v>
      </c>
      <c r="D1788" s="14" t="s">
        <v>69</v>
      </c>
      <c r="E1788" s="14" t="s">
        <v>62</v>
      </c>
      <c r="F1788" s="14" t="s">
        <v>98</v>
      </c>
      <c r="G1788" s="14" t="s">
        <v>103</v>
      </c>
      <c r="H1788" s="14" t="s">
        <v>80</v>
      </c>
      <c r="I1788" s="14" t="s">
        <v>81</v>
      </c>
      <c r="J1788" s="14" t="s">
        <v>2105</v>
      </c>
      <c r="K1788" s="15" t="n">
        <v>86.97</v>
      </c>
      <c r="L1788" s="0" t="n">
        <v>3</v>
      </c>
      <c r="M1788" s="16" t="n">
        <v>0</v>
      </c>
      <c r="N1788" s="17" t="n">
        <v>25.2213</v>
      </c>
      <c r="O1788" s="0" t="str">
        <f aca="false">TEXT(B1788,"YYYY-MM")</f>
        <v>2018-09</v>
      </c>
      <c r="P1788" s="18" t="n">
        <f aca="false">IFERROR(N1788/K1788,0)</f>
        <v>0.29</v>
      </c>
      <c r="Q1788" s="0" t="str">
        <f aca="false">IF(M1788=0,"No Discount",IF(M1788&lt;0.2,"Low (1-19%)",IF(M1788&lt;0.4,"Medium (20-39%)","High (40%+)")))</f>
        <v>No Discount</v>
      </c>
      <c r="R1788" s="0" t="str">
        <f aca="false">INDEX('Lookup Tables'!$B$2:$B$5,MATCH(F1788,'Lookup Tables'!$A$2:$A$5,0))</f>
        <v>Manager A</v>
      </c>
    </row>
    <row r="1789" customFormat="false" ht="15" hidden="false" customHeight="false" outlineLevel="0" collapsed="false">
      <c r="A1789" s="0" t="s">
        <v>2106</v>
      </c>
      <c r="B1789" s="13" t="n">
        <v>42415</v>
      </c>
      <c r="C1789" s="13" t="n">
        <v>42419</v>
      </c>
      <c r="D1789" s="14" t="s">
        <v>69</v>
      </c>
      <c r="E1789" s="14" t="s">
        <v>62</v>
      </c>
      <c r="F1789" s="14" t="s">
        <v>98</v>
      </c>
      <c r="G1789" s="14" t="s">
        <v>103</v>
      </c>
      <c r="H1789" s="14" t="s">
        <v>80</v>
      </c>
      <c r="I1789" s="14" t="s">
        <v>81</v>
      </c>
      <c r="J1789" s="14" t="s">
        <v>1462</v>
      </c>
      <c r="K1789" s="15" t="n">
        <v>134.97</v>
      </c>
      <c r="L1789" s="0" t="n">
        <v>3</v>
      </c>
      <c r="M1789" s="16" t="n">
        <v>0</v>
      </c>
      <c r="N1789" s="17" t="n">
        <v>64.7856</v>
      </c>
      <c r="O1789" s="0" t="str">
        <f aca="false">TEXT(B1789,"YYYY-MM")</f>
        <v>2016-02</v>
      </c>
      <c r="P1789" s="18" t="n">
        <f aca="false">IFERROR(N1789/K1789,0)</f>
        <v>0.48</v>
      </c>
      <c r="Q1789" s="0" t="str">
        <f aca="false">IF(M1789=0,"No Discount",IF(M1789&lt;0.2,"Low (1-19%)",IF(M1789&lt;0.4,"Medium (20-39%)","High (40%+)")))</f>
        <v>No Discount</v>
      </c>
      <c r="R1789" s="0" t="str">
        <f aca="false">INDEX('Lookup Tables'!$B$2:$B$5,MATCH(F1789,'Lookup Tables'!$A$2:$A$5,0))</f>
        <v>Manager A</v>
      </c>
    </row>
    <row r="1790" customFormat="false" ht="15" hidden="false" customHeight="false" outlineLevel="0" collapsed="false">
      <c r="A1790" s="0" t="s">
        <v>2106</v>
      </c>
      <c r="B1790" s="13" t="n">
        <v>42415</v>
      </c>
      <c r="C1790" s="13" t="n">
        <v>42419</v>
      </c>
      <c r="D1790" s="14" t="s">
        <v>69</v>
      </c>
      <c r="E1790" s="14" t="s">
        <v>62</v>
      </c>
      <c r="F1790" s="14" t="s">
        <v>98</v>
      </c>
      <c r="G1790" s="14" t="s">
        <v>103</v>
      </c>
      <c r="H1790" s="14" t="s">
        <v>80</v>
      </c>
      <c r="I1790" s="14" t="s">
        <v>81</v>
      </c>
      <c r="J1790" s="14" t="s">
        <v>1345</v>
      </c>
      <c r="K1790" s="15" t="n">
        <v>699.98</v>
      </c>
      <c r="L1790" s="0" t="n">
        <v>2</v>
      </c>
      <c r="M1790" s="16" t="n">
        <v>0</v>
      </c>
      <c r="N1790" s="17" t="n">
        <v>195.9944</v>
      </c>
      <c r="O1790" s="0" t="str">
        <f aca="false">TEXT(B1790,"YYYY-MM")</f>
        <v>2016-02</v>
      </c>
      <c r="P1790" s="18" t="n">
        <f aca="false">IFERROR(N1790/K1790,0)</f>
        <v>0.28</v>
      </c>
      <c r="Q1790" s="0" t="str">
        <f aca="false">IF(M1790=0,"No Discount",IF(M1790&lt;0.2,"Low (1-19%)",IF(M1790&lt;0.4,"Medium (20-39%)","High (40%+)")))</f>
        <v>No Discount</v>
      </c>
      <c r="R1790" s="0" t="str">
        <f aca="false">INDEX('Lookup Tables'!$B$2:$B$5,MATCH(F1790,'Lookup Tables'!$A$2:$A$5,0))</f>
        <v>Manager A</v>
      </c>
    </row>
    <row r="1791" customFormat="false" ht="15" hidden="false" customHeight="false" outlineLevel="0" collapsed="false">
      <c r="A1791" s="0" t="s">
        <v>2106</v>
      </c>
      <c r="B1791" s="13" t="n">
        <v>42415</v>
      </c>
      <c r="C1791" s="13" t="n">
        <v>42419</v>
      </c>
      <c r="D1791" s="14" t="s">
        <v>69</v>
      </c>
      <c r="E1791" s="14" t="s">
        <v>62</v>
      </c>
      <c r="F1791" s="14" t="s">
        <v>98</v>
      </c>
      <c r="G1791" s="14" t="s">
        <v>103</v>
      </c>
      <c r="H1791" s="14" t="s">
        <v>80</v>
      </c>
      <c r="I1791" s="14" t="s">
        <v>123</v>
      </c>
      <c r="J1791" s="14" t="s">
        <v>2107</v>
      </c>
      <c r="K1791" s="15" t="n">
        <v>139.95</v>
      </c>
      <c r="L1791" s="0" t="n">
        <v>5</v>
      </c>
      <c r="M1791" s="16" t="n">
        <v>0</v>
      </c>
      <c r="N1791" s="17" t="n">
        <v>26.5905</v>
      </c>
      <c r="O1791" s="0" t="str">
        <f aca="false">TEXT(B1791,"YYYY-MM")</f>
        <v>2016-02</v>
      </c>
      <c r="P1791" s="18" t="n">
        <f aca="false">IFERROR(N1791/K1791,0)</f>
        <v>0.19</v>
      </c>
      <c r="Q1791" s="0" t="str">
        <f aca="false">IF(M1791=0,"No Discount",IF(M1791&lt;0.2,"Low (1-19%)",IF(M1791&lt;0.4,"Medium (20-39%)","High (40%+)")))</f>
        <v>No Discount</v>
      </c>
      <c r="R1791" s="0" t="str">
        <f aca="false">INDEX('Lookup Tables'!$B$2:$B$5,MATCH(F1791,'Lookup Tables'!$A$2:$A$5,0))</f>
        <v>Manager A</v>
      </c>
    </row>
    <row r="1792" customFormat="false" ht="15" hidden="false" customHeight="false" outlineLevel="0" collapsed="false">
      <c r="A1792" s="0" t="s">
        <v>2108</v>
      </c>
      <c r="B1792" s="13" t="n">
        <v>42277</v>
      </c>
      <c r="C1792" s="13" t="n">
        <v>42281</v>
      </c>
      <c r="D1792" s="14" t="s">
        <v>69</v>
      </c>
      <c r="E1792" s="14" t="s">
        <v>53</v>
      </c>
      <c r="F1792" s="14" t="s">
        <v>117</v>
      </c>
      <c r="G1792" s="14" t="s">
        <v>170</v>
      </c>
      <c r="H1792" s="14" t="s">
        <v>65</v>
      </c>
      <c r="I1792" s="14" t="s">
        <v>91</v>
      </c>
      <c r="J1792" s="14" t="s">
        <v>1049</v>
      </c>
      <c r="K1792" s="15" t="n">
        <v>48.94</v>
      </c>
      <c r="L1792" s="0" t="n">
        <v>1</v>
      </c>
      <c r="M1792" s="16" t="n">
        <v>0</v>
      </c>
      <c r="N1792" s="17" t="n">
        <v>24.47</v>
      </c>
      <c r="O1792" s="0" t="str">
        <f aca="false">TEXT(B1792,"YYYY-MM")</f>
        <v>2015-09</v>
      </c>
      <c r="P1792" s="18" t="n">
        <f aca="false">IFERROR(N1792/K1792,0)</f>
        <v>0.5</v>
      </c>
      <c r="Q1792" s="0" t="str">
        <f aca="false">IF(M1792=0,"No Discount",IF(M1792&lt;0.2,"Low (1-19%)",IF(M1792&lt;0.4,"Medium (20-39%)","High (40%+)")))</f>
        <v>No Discount</v>
      </c>
      <c r="R1792" s="0" t="str">
        <f aca="false">INDEX('Lookup Tables'!$B$2:$B$5,MATCH(F1792,'Lookup Tables'!$A$2:$A$5,0))</f>
        <v>Manager B</v>
      </c>
    </row>
    <row r="1793" customFormat="false" ht="15" hidden="false" customHeight="false" outlineLevel="0" collapsed="false">
      <c r="A1793" s="0" t="s">
        <v>2109</v>
      </c>
      <c r="B1793" s="13" t="n">
        <v>42339</v>
      </c>
      <c r="C1793" s="13" t="n">
        <v>42341</v>
      </c>
      <c r="D1793" s="14" t="s">
        <v>137</v>
      </c>
      <c r="E1793" s="14" t="s">
        <v>53</v>
      </c>
      <c r="F1793" s="14" t="s">
        <v>98</v>
      </c>
      <c r="G1793" s="14" t="s">
        <v>103</v>
      </c>
      <c r="H1793" s="14" t="s">
        <v>56</v>
      </c>
      <c r="I1793" s="14" t="s">
        <v>59</v>
      </c>
      <c r="J1793" s="14" t="s">
        <v>2110</v>
      </c>
      <c r="K1793" s="15" t="n">
        <v>2807.84</v>
      </c>
      <c r="L1793" s="0" t="n">
        <v>8</v>
      </c>
      <c r="M1793" s="16" t="n">
        <v>0</v>
      </c>
      <c r="N1793" s="17" t="n">
        <v>673.8816</v>
      </c>
      <c r="O1793" s="0" t="str">
        <f aca="false">TEXT(B1793,"YYYY-MM")</f>
        <v>2015-12</v>
      </c>
      <c r="P1793" s="18" t="n">
        <f aca="false">IFERROR(N1793/K1793,0)</f>
        <v>0.24</v>
      </c>
      <c r="Q1793" s="0" t="str">
        <f aca="false">IF(M1793=0,"No Discount",IF(M1793&lt;0.2,"Low (1-19%)",IF(M1793&lt;0.4,"Medium (20-39%)","High (40%+)")))</f>
        <v>No Discount</v>
      </c>
      <c r="R1793" s="0" t="str">
        <f aca="false">INDEX('Lookup Tables'!$B$2:$B$5,MATCH(F1793,'Lookup Tables'!$A$2:$A$5,0))</f>
        <v>Manager A</v>
      </c>
    </row>
    <row r="1794" customFormat="false" ht="15" hidden="false" customHeight="false" outlineLevel="0" collapsed="false">
      <c r="A1794" s="0" t="s">
        <v>2109</v>
      </c>
      <c r="B1794" s="13" t="n">
        <v>42339</v>
      </c>
      <c r="C1794" s="13" t="n">
        <v>42341</v>
      </c>
      <c r="D1794" s="14" t="s">
        <v>137</v>
      </c>
      <c r="E1794" s="14" t="s">
        <v>53</v>
      </c>
      <c r="F1794" s="14" t="s">
        <v>98</v>
      </c>
      <c r="G1794" s="14" t="s">
        <v>103</v>
      </c>
      <c r="H1794" s="14" t="s">
        <v>65</v>
      </c>
      <c r="I1794" s="14" t="s">
        <v>78</v>
      </c>
      <c r="J1794" s="14" t="s">
        <v>2111</v>
      </c>
      <c r="K1794" s="15" t="n">
        <v>46.64</v>
      </c>
      <c r="L1794" s="0" t="n">
        <v>4</v>
      </c>
      <c r="M1794" s="16" t="n">
        <v>0</v>
      </c>
      <c r="N1794" s="17" t="n">
        <v>12.5928</v>
      </c>
      <c r="O1794" s="0" t="str">
        <f aca="false">TEXT(B1794,"YYYY-MM")</f>
        <v>2015-12</v>
      </c>
      <c r="P1794" s="18" t="n">
        <f aca="false">IFERROR(N1794/K1794,0)</f>
        <v>0.27</v>
      </c>
      <c r="Q1794" s="0" t="str">
        <f aca="false">IF(M1794=0,"No Discount",IF(M1794&lt;0.2,"Low (1-19%)",IF(M1794&lt;0.4,"Medium (20-39%)","High (40%+)")))</f>
        <v>No Discount</v>
      </c>
      <c r="R1794" s="0" t="str">
        <f aca="false">INDEX('Lookup Tables'!$B$2:$B$5,MATCH(F1794,'Lookup Tables'!$A$2:$A$5,0))</f>
        <v>Manager A</v>
      </c>
    </row>
    <row r="1795" customFormat="false" ht="15" hidden="false" customHeight="false" outlineLevel="0" collapsed="false">
      <c r="A1795" s="0" t="s">
        <v>2112</v>
      </c>
      <c r="B1795" s="13" t="n">
        <v>42346</v>
      </c>
      <c r="C1795" s="13" t="n">
        <v>42351</v>
      </c>
      <c r="D1795" s="14" t="s">
        <v>69</v>
      </c>
      <c r="E1795" s="14" t="s">
        <v>62</v>
      </c>
      <c r="F1795" s="14" t="s">
        <v>98</v>
      </c>
      <c r="G1795" s="14" t="s">
        <v>99</v>
      </c>
      <c r="H1795" s="14" t="s">
        <v>65</v>
      </c>
      <c r="I1795" s="14" t="s">
        <v>73</v>
      </c>
      <c r="J1795" s="14" t="s">
        <v>280</v>
      </c>
      <c r="K1795" s="15" t="n">
        <v>60.416</v>
      </c>
      <c r="L1795" s="0" t="n">
        <v>2</v>
      </c>
      <c r="M1795" s="16" t="n">
        <v>0.2</v>
      </c>
      <c r="N1795" s="17" t="n">
        <v>6.0416</v>
      </c>
      <c r="O1795" s="0" t="str">
        <f aca="false">TEXT(B1795,"YYYY-MM")</f>
        <v>2015-12</v>
      </c>
      <c r="P1795" s="18" t="n">
        <f aca="false">IFERROR(N1795/K1795,0)</f>
        <v>0.1</v>
      </c>
      <c r="Q1795" s="0" t="str">
        <f aca="false">IF(M1795=0,"No Discount",IF(M1795&lt;0.2,"Low (1-19%)",IF(M1795&lt;0.4,"Medium (20-39%)","High (40%+)")))</f>
        <v>Medium (20-39%)</v>
      </c>
      <c r="R1795" s="0" t="str">
        <f aca="false">INDEX('Lookup Tables'!$B$2:$B$5,MATCH(F1795,'Lookup Tables'!$A$2:$A$5,0))</f>
        <v>Manager A</v>
      </c>
    </row>
    <row r="1796" customFormat="false" ht="15" hidden="false" customHeight="false" outlineLevel="0" collapsed="false">
      <c r="A1796" s="0" t="s">
        <v>2113</v>
      </c>
      <c r="B1796" s="13" t="n">
        <v>42983</v>
      </c>
      <c r="C1796" s="13" t="n">
        <v>42988</v>
      </c>
      <c r="D1796" s="14" t="s">
        <v>69</v>
      </c>
      <c r="E1796" s="14" t="s">
        <v>97</v>
      </c>
      <c r="F1796" s="14" t="s">
        <v>98</v>
      </c>
      <c r="G1796" s="14" t="s">
        <v>2114</v>
      </c>
      <c r="H1796" s="14" t="s">
        <v>65</v>
      </c>
      <c r="I1796" s="14" t="s">
        <v>78</v>
      </c>
      <c r="J1796" s="14" t="s">
        <v>1630</v>
      </c>
      <c r="K1796" s="15" t="n">
        <v>107.94</v>
      </c>
      <c r="L1796" s="0" t="n">
        <v>3</v>
      </c>
      <c r="M1796" s="16" t="n">
        <v>0</v>
      </c>
      <c r="N1796" s="17" t="n">
        <v>26.985</v>
      </c>
      <c r="O1796" s="0" t="str">
        <f aca="false">TEXT(B1796,"YYYY-MM")</f>
        <v>2017-09</v>
      </c>
      <c r="P1796" s="18" t="n">
        <f aca="false">IFERROR(N1796/K1796,0)</f>
        <v>0.25</v>
      </c>
      <c r="Q1796" s="0" t="str">
        <f aca="false">IF(M1796=0,"No Discount",IF(M1796&lt;0.2,"Low (1-19%)",IF(M1796&lt;0.4,"Medium (20-39%)","High (40%+)")))</f>
        <v>No Discount</v>
      </c>
      <c r="R1796" s="0" t="str">
        <f aca="false">INDEX('Lookup Tables'!$B$2:$B$5,MATCH(F1796,'Lookup Tables'!$A$2:$A$5,0))</f>
        <v>Manager A</v>
      </c>
    </row>
    <row r="1797" customFormat="false" ht="15" hidden="false" customHeight="false" outlineLevel="0" collapsed="false">
      <c r="A1797" s="0" t="s">
        <v>2115</v>
      </c>
      <c r="B1797" s="13" t="n">
        <v>43339</v>
      </c>
      <c r="C1797" s="13" t="n">
        <v>43342</v>
      </c>
      <c r="D1797" s="14" t="s">
        <v>137</v>
      </c>
      <c r="E1797" s="14" t="s">
        <v>97</v>
      </c>
      <c r="F1797" s="14" t="s">
        <v>117</v>
      </c>
      <c r="G1797" s="14" t="s">
        <v>170</v>
      </c>
      <c r="H1797" s="14" t="s">
        <v>65</v>
      </c>
      <c r="I1797" s="14" t="s">
        <v>73</v>
      </c>
      <c r="J1797" s="14" t="s">
        <v>1534</v>
      </c>
      <c r="K1797" s="15" t="n">
        <v>63.84</v>
      </c>
      <c r="L1797" s="0" t="n">
        <v>8</v>
      </c>
      <c r="M1797" s="16" t="n">
        <v>0</v>
      </c>
      <c r="N1797" s="17" t="n">
        <v>16.5984</v>
      </c>
      <c r="O1797" s="0" t="str">
        <f aca="false">TEXT(B1797,"YYYY-MM")</f>
        <v>2018-08</v>
      </c>
      <c r="P1797" s="18" t="n">
        <f aca="false">IFERROR(N1797/K1797,0)</f>
        <v>0.26</v>
      </c>
      <c r="Q1797" s="0" t="str">
        <f aca="false">IF(M1797=0,"No Discount",IF(M1797&lt;0.2,"Low (1-19%)",IF(M1797&lt;0.4,"Medium (20-39%)","High (40%+)")))</f>
        <v>No Discount</v>
      </c>
      <c r="R1797" s="0" t="str">
        <f aca="false">INDEX('Lookup Tables'!$B$2:$B$5,MATCH(F1797,'Lookup Tables'!$A$2:$A$5,0))</f>
        <v>Manager B</v>
      </c>
    </row>
    <row r="1798" customFormat="false" ht="15" hidden="false" customHeight="false" outlineLevel="0" collapsed="false">
      <c r="A1798" s="0" t="s">
        <v>2115</v>
      </c>
      <c r="B1798" s="13" t="n">
        <v>43339</v>
      </c>
      <c r="C1798" s="13" t="n">
        <v>43342</v>
      </c>
      <c r="D1798" s="14" t="s">
        <v>137</v>
      </c>
      <c r="E1798" s="14" t="s">
        <v>97</v>
      </c>
      <c r="F1798" s="14" t="s">
        <v>117</v>
      </c>
      <c r="G1798" s="14" t="s">
        <v>170</v>
      </c>
      <c r="H1798" s="14" t="s">
        <v>80</v>
      </c>
      <c r="I1798" s="14" t="s">
        <v>81</v>
      </c>
      <c r="J1798" s="14" t="s">
        <v>2116</v>
      </c>
      <c r="K1798" s="15" t="n">
        <v>347.97</v>
      </c>
      <c r="L1798" s="0" t="n">
        <v>3</v>
      </c>
      <c r="M1798" s="16" t="n">
        <v>0</v>
      </c>
      <c r="N1798" s="17" t="n">
        <v>100.9113</v>
      </c>
      <c r="O1798" s="0" t="str">
        <f aca="false">TEXT(B1798,"YYYY-MM")</f>
        <v>2018-08</v>
      </c>
      <c r="P1798" s="18" t="n">
        <f aca="false">IFERROR(N1798/K1798,0)</f>
        <v>0.29</v>
      </c>
      <c r="Q1798" s="0" t="str">
        <f aca="false">IF(M1798=0,"No Discount",IF(M1798&lt;0.2,"Low (1-19%)",IF(M1798&lt;0.4,"Medium (20-39%)","High (40%+)")))</f>
        <v>No Discount</v>
      </c>
      <c r="R1798" s="0" t="str">
        <f aca="false">INDEX('Lookup Tables'!$B$2:$B$5,MATCH(F1798,'Lookup Tables'!$A$2:$A$5,0))</f>
        <v>Manager B</v>
      </c>
    </row>
    <row r="1799" customFormat="false" ht="15" hidden="false" customHeight="false" outlineLevel="0" collapsed="false">
      <c r="A1799" s="0" t="s">
        <v>2115</v>
      </c>
      <c r="B1799" s="13" t="n">
        <v>43339</v>
      </c>
      <c r="C1799" s="13" t="n">
        <v>43342</v>
      </c>
      <c r="D1799" s="14" t="s">
        <v>137</v>
      </c>
      <c r="E1799" s="14" t="s">
        <v>97</v>
      </c>
      <c r="F1799" s="14" t="s">
        <v>117</v>
      </c>
      <c r="G1799" s="14" t="s">
        <v>170</v>
      </c>
      <c r="H1799" s="14" t="s">
        <v>65</v>
      </c>
      <c r="I1799" s="14" t="s">
        <v>83</v>
      </c>
      <c r="J1799" s="14" t="s">
        <v>84</v>
      </c>
      <c r="K1799" s="15" t="n">
        <v>37.008</v>
      </c>
      <c r="L1799" s="0" t="n">
        <v>6</v>
      </c>
      <c r="M1799" s="16" t="n">
        <v>0.2</v>
      </c>
      <c r="N1799" s="17" t="n">
        <v>11.565</v>
      </c>
      <c r="O1799" s="0" t="str">
        <f aca="false">TEXT(B1799,"YYYY-MM")</f>
        <v>2018-08</v>
      </c>
      <c r="P1799" s="18" t="n">
        <f aca="false">IFERROR(N1799/K1799,0)</f>
        <v>0.3125</v>
      </c>
      <c r="Q1799" s="0" t="str">
        <f aca="false">IF(M1799=0,"No Discount",IF(M1799&lt;0.2,"Low (1-19%)",IF(M1799&lt;0.4,"Medium (20-39%)","High (40%+)")))</f>
        <v>Medium (20-39%)</v>
      </c>
      <c r="R1799" s="0" t="str">
        <f aca="false">INDEX('Lookup Tables'!$B$2:$B$5,MATCH(F1799,'Lookup Tables'!$A$2:$A$5,0))</f>
        <v>Manager B</v>
      </c>
    </row>
    <row r="1800" customFormat="false" ht="15" hidden="false" customHeight="false" outlineLevel="0" collapsed="false">
      <c r="A1800" s="0" t="s">
        <v>2117</v>
      </c>
      <c r="B1800" s="13" t="n">
        <v>42923</v>
      </c>
      <c r="C1800" s="13" t="n">
        <v>42927</v>
      </c>
      <c r="D1800" s="14" t="s">
        <v>69</v>
      </c>
      <c r="E1800" s="14" t="s">
        <v>53</v>
      </c>
      <c r="F1800" s="14" t="s">
        <v>63</v>
      </c>
      <c r="G1800" s="14" t="s">
        <v>64</v>
      </c>
      <c r="H1800" s="14" t="s">
        <v>56</v>
      </c>
      <c r="I1800" s="14" t="s">
        <v>76</v>
      </c>
      <c r="J1800" s="14" t="s">
        <v>863</v>
      </c>
      <c r="K1800" s="15" t="n">
        <v>215.65</v>
      </c>
      <c r="L1800" s="0" t="n">
        <v>5</v>
      </c>
      <c r="M1800" s="16" t="n">
        <v>0</v>
      </c>
      <c r="N1800" s="17" t="n">
        <v>73.321</v>
      </c>
      <c r="O1800" s="0" t="str">
        <f aca="false">TEXT(B1800,"YYYY-MM")</f>
        <v>2017-07</v>
      </c>
      <c r="P1800" s="18" t="n">
        <f aca="false">IFERROR(N1800/K1800,0)</f>
        <v>0.34</v>
      </c>
      <c r="Q1800" s="0" t="str">
        <f aca="false">IF(M1800=0,"No Discount",IF(M1800&lt;0.2,"Low (1-19%)",IF(M1800&lt;0.4,"Medium (20-39%)","High (40%+)")))</f>
        <v>No Discount</v>
      </c>
      <c r="R1800" s="0" t="str">
        <f aca="false">INDEX('Lookup Tables'!$B$2:$B$5,MATCH(F1800,'Lookup Tables'!$A$2:$A$5,0))</f>
        <v>Manager D</v>
      </c>
    </row>
    <row r="1801" customFormat="false" ht="15" hidden="false" customHeight="false" outlineLevel="0" collapsed="false">
      <c r="A1801" s="0" t="s">
        <v>2118</v>
      </c>
      <c r="B1801" s="13" t="n">
        <v>42955</v>
      </c>
      <c r="C1801" s="13" t="n">
        <v>42957</v>
      </c>
      <c r="D1801" s="14" t="s">
        <v>52</v>
      </c>
      <c r="E1801" s="14" t="s">
        <v>53</v>
      </c>
      <c r="F1801" s="14" t="s">
        <v>98</v>
      </c>
      <c r="G1801" s="14" t="s">
        <v>99</v>
      </c>
      <c r="H1801" s="14" t="s">
        <v>65</v>
      </c>
      <c r="I1801" s="14" t="s">
        <v>171</v>
      </c>
      <c r="J1801" s="14" t="s">
        <v>422</v>
      </c>
      <c r="K1801" s="15" t="n">
        <v>11.168</v>
      </c>
      <c r="L1801" s="0" t="n">
        <v>4</v>
      </c>
      <c r="M1801" s="16" t="n">
        <v>0.2</v>
      </c>
      <c r="N1801" s="17" t="n">
        <v>3.6296</v>
      </c>
      <c r="O1801" s="0" t="str">
        <f aca="false">TEXT(B1801,"YYYY-MM")</f>
        <v>2017-08</v>
      </c>
      <c r="P1801" s="18" t="n">
        <f aca="false">IFERROR(N1801/K1801,0)</f>
        <v>0.325</v>
      </c>
      <c r="Q1801" s="0" t="str">
        <f aca="false">IF(M1801=0,"No Discount",IF(M1801&lt;0.2,"Low (1-19%)",IF(M1801&lt;0.4,"Medium (20-39%)","High (40%+)")))</f>
        <v>Medium (20-39%)</v>
      </c>
      <c r="R1801" s="0" t="str">
        <f aca="false">INDEX('Lookup Tables'!$B$2:$B$5,MATCH(F1801,'Lookup Tables'!$A$2:$A$5,0))</f>
        <v>Manager A</v>
      </c>
    </row>
    <row r="1802" customFormat="false" ht="15" hidden="false" customHeight="false" outlineLevel="0" collapsed="false">
      <c r="A1802" s="0" t="s">
        <v>2118</v>
      </c>
      <c r="B1802" s="13" t="n">
        <v>42955</v>
      </c>
      <c r="C1802" s="13" t="n">
        <v>42957</v>
      </c>
      <c r="D1802" s="14" t="s">
        <v>52</v>
      </c>
      <c r="E1802" s="14" t="s">
        <v>53</v>
      </c>
      <c r="F1802" s="14" t="s">
        <v>98</v>
      </c>
      <c r="G1802" s="14" t="s">
        <v>99</v>
      </c>
      <c r="H1802" s="14" t="s">
        <v>65</v>
      </c>
      <c r="I1802" s="14" t="s">
        <v>91</v>
      </c>
      <c r="J1802" s="14" t="s">
        <v>2119</v>
      </c>
      <c r="K1802" s="15" t="n">
        <v>53.952</v>
      </c>
      <c r="L1802" s="0" t="n">
        <v>3</v>
      </c>
      <c r="M1802" s="16" t="n">
        <v>0.2</v>
      </c>
      <c r="N1802" s="17" t="n">
        <v>17.5344</v>
      </c>
      <c r="O1802" s="0" t="str">
        <f aca="false">TEXT(B1802,"YYYY-MM")</f>
        <v>2017-08</v>
      </c>
      <c r="P1802" s="18" t="n">
        <f aca="false">IFERROR(N1802/K1802,0)</f>
        <v>0.325</v>
      </c>
      <c r="Q1802" s="0" t="str">
        <f aca="false">IF(M1802=0,"No Discount",IF(M1802&lt;0.2,"Low (1-19%)",IF(M1802&lt;0.4,"Medium (20-39%)","High (40%+)")))</f>
        <v>Medium (20-39%)</v>
      </c>
      <c r="R1802" s="0" t="str">
        <f aca="false">INDEX('Lookup Tables'!$B$2:$B$5,MATCH(F1802,'Lookup Tables'!$A$2:$A$5,0))</f>
        <v>Manager A</v>
      </c>
    </row>
    <row r="1803" customFormat="false" ht="15" hidden="false" customHeight="false" outlineLevel="0" collapsed="false">
      <c r="A1803" s="0" t="s">
        <v>2120</v>
      </c>
      <c r="B1803" s="13" t="n">
        <v>43052</v>
      </c>
      <c r="C1803" s="13" t="n">
        <v>43058</v>
      </c>
      <c r="D1803" s="14" t="s">
        <v>69</v>
      </c>
      <c r="E1803" s="14" t="s">
        <v>97</v>
      </c>
      <c r="F1803" s="14" t="s">
        <v>63</v>
      </c>
      <c r="G1803" s="14" t="s">
        <v>94</v>
      </c>
      <c r="H1803" s="14" t="s">
        <v>56</v>
      </c>
      <c r="I1803" s="14" t="s">
        <v>76</v>
      </c>
      <c r="J1803" s="14" t="s">
        <v>1823</v>
      </c>
      <c r="K1803" s="15" t="n">
        <v>4.18</v>
      </c>
      <c r="L1803" s="0" t="n">
        <v>1</v>
      </c>
      <c r="M1803" s="16" t="n">
        <v>0</v>
      </c>
      <c r="N1803" s="17" t="n">
        <v>1.5048</v>
      </c>
      <c r="O1803" s="0" t="str">
        <f aca="false">TEXT(B1803,"YYYY-MM")</f>
        <v>2017-11</v>
      </c>
      <c r="P1803" s="18" t="n">
        <f aca="false">IFERROR(N1803/K1803,0)</f>
        <v>0.36</v>
      </c>
      <c r="Q1803" s="0" t="str">
        <f aca="false">IF(M1803=0,"No Discount",IF(M1803&lt;0.2,"Low (1-19%)",IF(M1803&lt;0.4,"Medium (20-39%)","High (40%+)")))</f>
        <v>No Discount</v>
      </c>
      <c r="R1803" s="0" t="str">
        <f aca="false">INDEX('Lookup Tables'!$B$2:$B$5,MATCH(F1803,'Lookup Tables'!$A$2:$A$5,0))</f>
        <v>Manager D</v>
      </c>
    </row>
    <row r="1804" customFormat="false" ht="15" hidden="false" customHeight="false" outlineLevel="0" collapsed="false">
      <c r="A1804" s="0" t="s">
        <v>2121</v>
      </c>
      <c r="B1804" s="13" t="n">
        <v>43365</v>
      </c>
      <c r="C1804" s="13" t="n">
        <v>43369</v>
      </c>
      <c r="D1804" s="14" t="s">
        <v>52</v>
      </c>
      <c r="E1804" s="14" t="s">
        <v>53</v>
      </c>
      <c r="F1804" s="14" t="s">
        <v>117</v>
      </c>
      <c r="G1804" s="14" t="s">
        <v>118</v>
      </c>
      <c r="H1804" s="14" t="s">
        <v>65</v>
      </c>
      <c r="I1804" s="14" t="s">
        <v>83</v>
      </c>
      <c r="J1804" s="14" t="s">
        <v>790</v>
      </c>
      <c r="K1804" s="15" t="n">
        <v>5.607</v>
      </c>
      <c r="L1804" s="0" t="n">
        <v>1</v>
      </c>
      <c r="M1804" s="16" t="n">
        <v>0.7</v>
      </c>
      <c r="N1804" s="17" t="n">
        <v>-4.2987</v>
      </c>
      <c r="O1804" s="0" t="str">
        <f aca="false">TEXT(B1804,"YYYY-MM")</f>
        <v>2018-09</v>
      </c>
      <c r="P1804" s="18" t="n">
        <f aca="false">IFERROR(N1804/K1804,0)</f>
        <v>-0.766666666666667</v>
      </c>
      <c r="Q1804" s="0" t="str">
        <f aca="false">IF(M1804=0,"No Discount",IF(M1804&lt;0.2,"Low (1-19%)",IF(M1804&lt;0.4,"Medium (20-39%)","High (40%+)")))</f>
        <v>High (40%+)</v>
      </c>
      <c r="R1804" s="0" t="str">
        <f aca="false">INDEX('Lookup Tables'!$B$2:$B$5,MATCH(F1804,'Lookup Tables'!$A$2:$A$5,0))</f>
        <v>Manager B</v>
      </c>
    </row>
    <row r="1805" customFormat="false" ht="15" hidden="false" customHeight="false" outlineLevel="0" collapsed="false">
      <c r="A1805" s="0" t="s">
        <v>2121</v>
      </c>
      <c r="B1805" s="13" t="n">
        <v>43365</v>
      </c>
      <c r="C1805" s="13" t="n">
        <v>43369</v>
      </c>
      <c r="D1805" s="14" t="s">
        <v>52</v>
      </c>
      <c r="E1805" s="14" t="s">
        <v>53</v>
      </c>
      <c r="F1805" s="14" t="s">
        <v>117</v>
      </c>
      <c r="G1805" s="14" t="s">
        <v>118</v>
      </c>
      <c r="H1805" s="14" t="s">
        <v>65</v>
      </c>
      <c r="I1805" s="14" t="s">
        <v>303</v>
      </c>
      <c r="J1805" s="14" t="s">
        <v>830</v>
      </c>
      <c r="K1805" s="15" t="n">
        <v>4663.736</v>
      </c>
      <c r="L1805" s="0" t="n">
        <v>7</v>
      </c>
      <c r="M1805" s="16" t="n">
        <v>0.2</v>
      </c>
      <c r="N1805" s="17" t="n">
        <v>-1049.3406</v>
      </c>
      <c r="O1805" s="0" t="str">
        <f aca="false">TEXT(B1805,"YYYY-MM")</f>
        <v>2018-09</v>
      </c>
      <c r="P1805" s="18" t="n">
        <f aca="false">IFERROR(N1805/K1805,0)</f>
        <v>-0.225</v>
      </c>
      <c r="Q1805" s="0" t="str">
        <f aca="false">IF(M1805=0,"No Discount",IF(M1805&lt;0.2,"Low (1-19%)",IF(M1805&lt;0.4,"Medium (20-39%)","High (40%+)")))</f>
        <v>Medium (20-39%)</v>
      </c>
      <c r="R1805" s="0" t="str">
        <f aca="false">INDEX('Lookup Tables'!$B$2:$B$5,MATCH(F1805,'Lookup Tables'!$A$2:$A$5,0))</f>
        <v>Manager B</v>
      </c>
    </row>
    <row r="1806" customFormat="false" ht="15" hidden="false" customHeight="false" outlineLevel="0" collapsed="false">
      <c r="A1806" s="0" t="s">
        <v>2121</v>
      </c>
      <c r="B1806" s="13" t="n">
        <v>43365</v>
      </c>
      <c r="C1806" s="13" t="n">
        <v>43369</v>
      </c>
      <c r="D1806" s="14" t="s">
        <v>52</v>
      </c>
      <c r="E1806" s="14" t="s">
        <v>53</v>
      </c>
      <c r="F1806" s="14" t="s">
        <v>117</v>
      </c>
      <c r="G1806" s="14" t="s">
        <v>118</v>
      </c>
      <c r="H1806" s="14" t="s">
        <v>80</v>
      </c>
      <c r="I1806" s="14" t="s">
        <v>123</v>
      </c>
      <c r="J1806" s="14" t="s">
        <v>2122</v>
      </c>
      <c r="K1806" s="15" t="n">
        <v>79.984</v>
      </c>
      <c r="L1806" s="0" t="n">
        <v>2</v>
      </c>
      <c r="M1806" s="16" t="n">
        <v>0.2</v>
      </c>
      <c r="N1806" s="17" t="n">
        <v>22.9954</v>
      </c>
      <c r="O1806" s="0" t="str">
        <f aca="false">TEXT(B1806,"YYYY-MM")</f>
        <v>2018-09</v>
      </c>
      <c r="P1806" s="18" t="n">
        <f aca="false">IFERROR(N1806/K1806,0)</f>
        <v>0.2875</v>
      </c>
      <c r="Q1806" s="0" t="str">
        <f aca="false">IF(M1806=0,"No Discount",IF(M1806&lt;0.2,"Low (1-19%)",IF(M1806&lt;0.4,"Medium (20-39%)","High (40%+)")))</f>
        <v>Medium (20-39%)</v>
      </c>
      <c r="R1806" s="0" t="str">
        <f aca="false">INDEX('Lookup Tables'!$B$2:$B$5,MATCH(F1806,'Lookup Tables'!$A$2:$A$5,0))</f>
        <v>Manager B</v>
      </c>
    </row>
    <row r="1807" customFormat="false" ht="15" hidden="false" customHeight="false" outlineLevel="0" collapsed="false">
      <c r="A1807" s="0" t="s">
        <v>2123</v>
      </c>
      <c r="B1807" s="13" t="n">
        <v>43094</v>
      </c>
      <c r="C1807" s="13" t="n">
        <v>43097</v>
      </c>
      <c r="D1807" s="14" t="s">
        <v>137</v>
      </c>
      <c r="E1807" s="14" t="s">
        <v>62</v>
      </c>
      <c r="F1807" s="14" t="s">
        <v>63</v>
      </c>
      <c r="G1807" s="14" t="s">
        <v>64</v>
      </c>
      <c r="H1807" s="14" t="s">
        <v>80</v>
      </c>
      <c r="I1807" s="14" t="s">
        <v>81</v>
      </c>
      <c r="J1807" s="14" t="s">
        <v>1574</v>
      </c>
      <c r="K1807" s="15" t="n">
        <v>2575.944</v>
      </c>
      <c r="L1807" s="0" t="n">
        <v>7</v>
      </c>
      <c r="M1807" s="16" t="n">
        <v>0.2</v>
      </c>
      <c r="N1807" s="17" t="n">
        <v>257.5944</v>
      </c>
      <c r="O1807" s="0" t="str">
        <f aca="false">TEXT(B1807,"YYYY-MM")</f>
        <v>2017-12</v>
      </c>
      <c r="P1807" s="18" t="n">
        <f aca="false">IFERROR(N1807/K1807,0)</f>
        <v>0.1</v>
      </c>
      <c r="Q1807" s="0" t="str">
        <f aca="false">IF(M1807=0,"No Discount",IF(M1807&lt;0.2,"Low (1-19%)",IF(M1807&lt;0.4,"Medium (20-39%)","High (40%+)")))</f>
        <v>Medium (20-39%)</v>
      </c>
      <c r="R1807" s="0" t="str">
        <f aca="false">INDEX('Lookup Tables'!$B$2:$B$5,MATCH(F1807,'Lookup Tables'!$A$2:$A$5,0))</f>
        <v>Manager D</v>
      </c>
    </row>
    <row r="1808" customFormat="false" ht="15" hidden="false" customHeight="false" outlineLevel="0" collapsed="false">
      <c r="A1808" s="0" t="s">
        <v>2123</v>
      </c>
      <c r="B1808" s="13" t="n">
        <v>43094</v>
      </c>
      <c r="C1808" s="13" t="n">
        <v>43097</v>
      </c>
      <c r="D1808" s="14" t="s">
        <v>137</v>
      </c>
      <c r="E1808" s="14" t="s">
        <v>62</v>
      </c>
      <c r="F1808" s="14" t="s">
        <v>63</v>
      </c>
      <c r="G1808" s="14" t="s">
        <v>64</v>
      </c>
      <c r="H1808" s="14" t="s">
        <v>65</v>
      </c>
      <c r="I1808" s="14" t="s">
        <v>91</v>
      </c>
      <c r="J1808" s="14" t="s">
        <v>906</v>
      </c>
      <c r="K1808" s="15" t="n">
        <v>45.36</v>
      </c>
      <c r="L1808" s="0" t="n">
        <v>7</v>
      </c>
      <c r="M1808" s="16" t="n">
        <v>0</v>
      </c>
      <c r="N1808" s="17" t="n">
        <v>21.7728</v>
      </c>
      <c r="O1808" s="0" t="str">
        <f aca="false">TEXT(B1808,"YYYY-MM")</f>
        <v>2017-12</v>
      </c>
      <c r="P1808" s="18" t="n">
        <f aca="false">IFERROR(N1808/K1808,0)</f>
        <v>0.48</v>
      </c>
      <c r="Q1808" s="0" t="str">
        <f aca="false">IF(M1808=0,"No Discount",IF(M1808&lt;0.2,"Low (1-19%)",IF(M1808&lt;0.4,"Medium (20-39%)","High (40%+)")))</f>
        <v>No Discount</v>
      </c>
      <c r="R1808" s="0" t="str">
        <f aca="false">INDEX('Lookup Tables'!$B$2:$B$5,MATCH(F1808,'Lookup Tables'!$A$2:$A$5,0))</f>
        <v>Manager D</v>
      </c>
    </row>
    <row r="1809" customFormat="false" ht="15" hidden="false" customHeight="false" outlineLevel="0" collapsed="false">
      <c r="A1809" s="0" t="s">
        <v>2123</v>
      </c>
      <c r="B1809" s="13" t="n">
        <v>43094</v>
      </c>
      <c r="C1809" s="13" t="n">
        <v>43097</v>
      </c>
      <c r="D1809" s="14" t="s">
        <v>137</v>
      </c>
      <c r="E1809" s="14" t="s">
        <v>62</v>
      </c>
      <c r="F1809" s="14" t="s">
        <v>63</v>
      </c>
      <c r="G1809" s="14" t="s">
        <v>64</v>
      </c>
      <c r="H1809" s="14" t="s">
        <v>80</v>
      </c>
      <c r="I1809" s="14" t="s">
        <v>123</v>
      </c>
      <c r="J1809" s="14" t="s">
        <v>853</v>
      </c>
      <c r="K1809" s="15" t="n">
        <v>254.24</v>
      </c>
      <c r="L1809" s="0" t="n">
        <v>7</v>
      </c>
      <c r="M1809" s="16" t="n">
        <v>0</v>
      </c>
      <c r="N1809" s="17" t="n">
        <v>76.272</v>
      </c>
      <c r="O1809" s="0" t="str">
        <f aca="false">TEXT(B1809,"YYYY-MM")</f>
        <v>2017-12</v>
      </c>
      <c r="P1809" s="18" t="n">
        <f aca="false">IFERROR(N1809/K1809,0)</f>
        <v>0.3</v>
      </c>
      <c r="Q1809" s="0" t="str">
        <f aca="false">IF(M1809=0,"No Discount",IF(M1809&lt;0.2,"Low (1-19%)",IF(M1809&lt;0.4,"Medium (20-39%)","High (40%+)")))</f>
        <v>No Discount</v>
      </c>
      <c r="R1809" s="0" t="str">
        <f aca="false">INDEX('Lookup Tables'!$B$2:$B$5,MATCH(F1809,'Lookup Tables'!$A$2:$A$5,0))</f>
        <v>Manager D</v>
      </c>
    </row>
    <row r="1810" customFormat="false" ht="15" hidden="false" customHeight="false" outlineLevel="0" collapsed="false">
      <c r="A1810" s="0" t="s">
        <v>2124</v>
      </c>
      <c r="B1810" s="13" t="n">
        <v>42777</v>
      </c>
      <c r="C1810" s="13" t="n">
        <v>42779</v>
      </c>
      <c r="D1810" s="14" t="s">
        <v>137</v>
      </c>
      <c r="E1810" s="14" t="s">
        <v>62</v>
      </c>
      <c r="F1810" s="14" t="s">
        <v>98</v>
      </c>
      <c r="G1810" s="14" t="s">
        <v>331</v>
      </c>
      <c r="H1810" s="14" t="s">
        <v>80</v>
      </c>
      <c r="I1810" s="14" t="s">
        <v>81</v>
      </c>
      <c r="J1810" s="14" t="s">
        <v>2125</v>
      </c>
      <c r="K1810" s="15" t="n">
        <v>69.93</v>
      </c>
      <c r="L1810" s="0" t="n">
        <v>7</v>
      </c>
      <c r="M1810" s="16" t="n">
        <v>0</v>
      </c>
      <c r="N1810" s="17" t="n">
        <v>0.6993</v>
      </c>
      <c r="O1810" s="0" t="str">
        <f aca="false">TEXT(B1810,"YYYY-MM")</f>
        <v>2017-02</v>
      </c>
      <c r="P1810" s="18" t="n">
        <f aca="false">IFERROR(N1810/K1810,0)</f>
        <v>0.01</v>
      </c>
      <c r="Q1810" s="0" t="str">
        <f aca="false">IF(M1810=0,"No Discount",IF(M1810&lt;0.2,"Low (1-19%)",IF(M1810&lt;0.4,"Medium (20-39%)","High (40%+)")))</f>
        <v>No Discount</v>
      </c>
      <c r="R1810" s="0" t="str">
        <f aca="false">INDEX('Lookup Tables'!$B$2:$B$5,MATCH(F1810,'Lookup Tables'!$A$2:$A$5,0))</f>
        <v>Manager A</v>
      </c>
    </row>
    <row r="1811" customFormat="false" ht="15" hidden="false" customHeight="false" outlineLevel="0" collapsed="false">
      <c r="A1811" s="0" t="s">
        <v>2126</v>
      </c>
      <c r="B1811" s="13" t="n">
        <v>43031</v>
      </c>
      <c r="C1811" s="13" t="n">
        <v>43037</v>
      </c>
      <c r="D1811" s="14" t="s">
        <v>69</v>
      </c>
      <c r="E1811" s="14" t="s">
        <v>62</v>
      </c>
      <c r="F1811" s="14" t="s">
        <v>98</v>
      </c>
      <c r="G1811" s="14" t="s">
        <v>146</v>
      </c>
      <c r="H1811" s="14" t="s">
        <v>56</v>
      </c>
      <c r="I1811" s="14" t="s">
        <v>76</v>
      </c>
      <c r="J1811" s="14" t="s">
        <v>2127</v>
      </c>
      <c r="K1811" s="15" t="n">
        <v>16.156</v>
      </c>
      <c r="L1811" s="0" t="n">
        <v>7</v>
      </c>
      <c r="M1811" s="16" t="n">
        <v>0.6</v>
      </c>
      <c r="N1811" s="17" t="n">
        <v>-12.117</v>
      </c>
      <c r="O1811" s="0" t="str">
        <f aca="false">TEXT(B1811,"YYYY-MM")</f>
        <v>2017-10</v>
      </c>
      <c r="P1811" s="18" t="n">
        <f aca="false">IFERROR(N1811/K1811,0)</f>
        <v>-0.75</v>
      </c>
      <c r="Q1811" s="0" t="str">
        <f aca="false">IF(M1811=0,"No Discount",IF(M1811&lt;0.2,"Low (1-19%)",IF(M1811&lt;0.4,"Medium (20-39%)","High (40%+)")))</f>
        <v>High (40%+)</v>
      </c>
      <c r="R1811" s="0" t="str">
        <f aca="false">INDEX('Lookup Tables'!$B$2:$B$5,MATCH(F1811,'Lookup Tables'!$A$2:$A$5,0))</f>
        <v>Manager A</v>
      </c>
    </row>
    <row r="1812" customFormat="false" ht="15" hidden="false" customHeight="false" outlineLevel="0" collapsed="false">
      <c r="A1812" s="0" t="s">
        <v>2126</v>
      </c>
      <c r="B1812" s="13" t="n">
        <v>43031</v>
      </c>
      <c r="C1812" s="13" t="n">
        <v>43037</v>
      </c>
      <c r="D1812" s="14" t="s">
        <v>69</v>
      </c>
      <c r="E1812" s="14" t="s">
        <v>62</v>
      </c>
      <c r="F1812" s="14" t="s">
        <v>98</v>
      </c>
      <c r="G1812" s="14" t="s">
        <v>146</v>
      </c>
      <c r="H1812" s="14" t="s">
        <v>65</v>
      </c>
      <c r="I1812" s="14" t="s">
        <v>91</v>
      </c>
      <c r="J1812" s="14" t="s">
        <v>2128</v>
      </c>
      <c r="K1812" s="15" t="n">
        <v>54.816</v>
      </c>
      <c r="L1812" s="0" t="n">
        <v>3</v>
      </c>
      <c r="M1812" s="16" t="n">
        <v>0.2</v>
      </c>
      <c r="N1812" s="17" t="n">
        <v>17.8152</v>
      </c>
      <c r="O1812" s="0" t="str">
        <f aca="false">TEXT(B1812,"YYYY-MM")</f>
        <v>2017-10</v>
      </c>
      <c r="P1812" s="18" t="n">
        <f aca="false">IFERROR(N1812/K1812,0)</f>
        <v>0.325</v>
      </c>
      <c r="Q1812" s="0" t="str">
        <f aca="false">IF(M1812=0,"No Discount",IF(M1812&lt;0.2,"Low (1-19%)",IF(M1812&lt;0.4,"Medium (20-39%)","High (40%+)")))</f>
        <v>Medium (20-39%)</v>
      </c>
      <c r="R1812" s="0" t="str">
        <f aca="false">INDEX('Lookup Tables'!$B$2:$B$5,MATCH(F1812,'Lookup Tables'!$A$2:$A$5,0))</f>
        <v>Manager A</v>
      </c>
    </row>
    <row r="1813" customFormat="false" ht="15" hidden="false" customHeight="false" outlineLevel="0" collapsed="false">
      <c r="A1813" s="0" t="s">
        <v>2129</v>
      </c>
      <c r="B1813" s="13" t="n">
        <v>42164</v>
      </c>
      <c r="C1813" s="13" t="n">
        <v>42166</v>
      </c>
      <c r="D1813" s="14" t="s">
        <v>52</v>
      </c>
      <c r="E1813" s="14" t="s">
        <v>53</v>
      </c>
      <c r="F1813" s="14" t="s">
        <v>54</v>
      </c>
      <c r="G1813" s="14" t="s">
        <v>193</v>
      </c>
      <c r="H1813" s="14" t="s">
        <v>56</v>
      </c>
      <c r="I1813" s="14" t="s">
        <v>71</v>
      </c>
      <c r="J1813" s="14" t="s">
        <v>286</v>
      </c>
      <c r="K1813" s="15" t="n">
        <v>1441.3</v>
      </c>
      <c r="L1813" s="0" t="n">
        <v>7</v>
      </c>
      <c r="M1813" s="16" t="n">
        <v>0</v>
      </c>
      <c r="N1813" s="17" t="n">
        <v>245.021</v>
      </c>
      <c r="O1813" s="0" t="str">
        <f aca="false">TEXT(B1813,"YYYY-MM")</f>
        <v>2015-06</v>
      </c>
      <c r="P1813" s="18" t="n">
        <f aca="false">IFERROR(N1813/K1813,0)</f>
        <v>0.17</v>
      </c>
      <c r="Q1813" s="0" t="str">
        <f aca="false">IF(M1813=0,"No Discount",IF(M1813&lt;0.2,"Low (1-19%)",IF(M1813&lt;0.4,"Medium (20-39%)","High (40%+)")))</f>
        <v>No Discount</v>
      </c>
      <c r="R1813" s="0" t="str">
        <f aca="false">INDEX('Lookup Tables'!$B$2:$B$5,MATCH(F1813,'Lookup Tables'!$A$2:$A$5,0))</f>
        <v>Manager C</v>
      </c>
    </row>
    <row r="1814" customFormat="false" ht="15" hidden="false" customHeight="false" outlineLevel="0" collapsed="false">
      <c r="A1814" s="0" t="s">
        <v>2130</v>
      </c>
      <c r="B1814" s="13" t="n">
        <v>43424</v>
      </c>
      <c r="C1814" s="13" t="n">
        <v>43430</v>
      </c>
      <c r="D1814" s="14" t="s">
        <v>69</v>
      </c>
      <c r="E1814" s="14" t="s">
        <v>53</v>
      </c>
      <c r="F1814" s="14" t="s">
        <v>117</v>
      </c>
      <c r="G1814" s="14" t="s">
        <v>269</v>
      </c>
      <c r="H1814" s="14" t="s">
        <v>56</v>
      </c>
      <c r="I1814" s="14" t="s">
        <v>76</v>
      </c>
      <c r="J1814" s="14" t="s">
        <v>523</v>
      </c>
      <c r="K1814" s="15" t="n">
        <v>77.6</v>
      </c>
      <c r="L1814" s="0" t="n">
        <v>5</v>
      </c>
      <c r="M1814" s="16" t="n">
        <v>0.2</v>
      </c>
      <c r="N1814" s="17" t="n">
        <v>28.13</v>
      </c>
      <c r="O1814" s="0" t="str">
        <f aca="false">TEXT(B1814,"YYYY-MM")</f>
        <v>2018-11</v>
      </c>
      <c r="P1814" s="18" t="n">
        <f aca="false">IFERROR(N1814/K1814,0)</f>
        <v>0.3625</v>
      </c>
      <c r="Q1814" s="0" t="str">
        <f aca="false">IF(M1814=0,"No Discount",IF(M1814&lt;0.2,"Low (1-19%)",IF(M1814&lt;0.4,"Medium (20-39%)","High (40%+)")))</f>
        <v>Medium (20-39%)</v>
      </c>
      <c r="R1814" s="0" t="str">
        <f aca="false">INDEX('Lookup Tables'!$B$2:$B$5,MATCH(F1814,'Lookup Tables'!$A$2:$A$5,0))</f>
        <v>Manager B</v>
      </c>
    </row>
    <row r="1815" customFormat="false" ht="15" hidden="false" customHeight="false" outlineLevel="0" collapsed="false">
      <c r="A1815" s="0" t="s">
        <v>2130</v>
      </c>
      <c r="B1815" s="13" t="n">
        <v>43424</v>
      </c>
      <c r="C1815" s="13" t="n">
        <v>43430</v>
      </c>
      <c r="D1815" s="14" t="s">
        <v>69</v>
      </c>
      <c r="E1815" s="14" t="s">
        <v>53</v>
      </c>
      <c r="F1815" s="14" t="s">
        <v>117</v>
      </c>
      <c r="G1815" s="14" t="s">
        <v>269</v>
      </c>
      <c r="H1815" s="14" t="s">
        <v>56</v>
      </c>
      <c r="I1815" s="14" t="s">
        <v>76</v>
      </c>
      <c r="J1815" s="14" t="s">
        <v>721</v>
      </c>
      <c r="K1815" s="15" t="n">
        <v>4.656</v>
      </c>
      <c r="L1815" s="0" t="n">
        <v>2</v>
      </c>
      <c r="M1815" s="16" t="n">
        <v>0.2</v>
      </c>
      <c r="N1815" s="17" t="n">
        <v>1.5714</v>
      </c>
      <c r="O1815" s="0" t="str">
        <f aca="false">TEXT(B1815,"YYYY-MM")</f>
        <v>2018-11</v>
      </c>
      <c r="P1815" s="18" t="n">
        <f aca="false">IFERROR(N1815/K1815,0)</f>
        <v>0.3375</v>
      </c>
      <c r="Q1815" s="0" t="str">
        <f aca="false">IF(M1815=0,"No Discount",IF(M1815&lt;0.2,"Low (1-19%)",IF(M1815&lt;0.4,"Medium (20-39%)","High (40%+)")))</f>
        <v>Medium (20-39%)</v>
      </c>
      <c r="R1815" s="0" t="str">
        <f aca="false">INDEX('Lookup Tables'!$B$2:$B$5,MATCH(F1815,'Lookup Tables'!$A$2:$A$5,0))</f>
        <v>Manager B</v>
      </c>
    </row>
    <row r="1816" customFormat="false" ht="15" hidden="false" customHeight="false" outlineLevel="0" collapsed="false">
      <c r="A1816" s="0" t="s">
        <v>2131</v>
      </c>
      <c r="B1816" s="13" t="n">
        <v>42627</v>
      </c>
      <c r="C1816" s="13" t="n">
        <v>42631</v>
      </c>
      <c r="D1816" s="14" t="s">
        <v>69</v>
      </c>
      <c r="E1816" s="14" t="s">
        <v>62</v>
      </c>
      <c r="F1816" s="14" t="s">
        <v>63</v>
      </c>
      <c r="G1816" s="14" t="s">
        <v>64</v>
      </c>
      <c r="H1816" s="14" t="s">
        <v>56</v>
      </c>
      <c r="I1816" s="14" t="s">
        <v>71</v>
      </c>
      <c r="J1816" s="14" t="s">
        <v>448</v>
      </c>
      <c r="K1816" s="15" t="n">
        <v>170.136</v>
      </c>
      <c r="L1816" s="0" t="n">
        <v>3</v>
      </c>
      <c r="M1816" s="16" t="n">
        <v>0.2</v>
      </c>
      <c r="N1816" s="17" t="n">
        <v>-8.5068</v>
      </c>
      <c r="O1816" s="0" t="str">
        <f aca="false">TEXT(B1816,"YYYY-MM")</f>
        <v>2016-09</v>
      </c>
      <c r="P1816" s="18" t="n">
        <f aca="false">IFERROR(N1816/K1816,0)</f>
        <v>-0.05</v>
      </c>
      <c r="Q1816" s="0" t="str">
        <f aca="false">IF(M1816=0,"No Discount",IF(M1816&lt;0.2,"Low (1-19%)",IF(M1816&lt;0.4,"Medium (20-39%)","High (40%+)")))</f>
        <v>Medium (20-39%)</v>
      </c>
      <c r="R1816" s="0" t="str">
        <f aca="false">INDEX('Lookup Tables'!$B$2:$B$5,MATCH(F1816,'Lookup Tables'!$A$2:$A$5,0))</f>
        <v>Manager D</v>
      </c>
    </row>
    <row r="1817" customFormat="false" ht="15" hidden="false" customHeight="false" outlineLevel="0" collapsed="false">
      <c r="A1817" s="0" t="s">
        <v>2132</v>
      </c>
      <c r="B1817" s="13" t="n">
        <v>42525</v>
      </c>
      <c r="C1817" s="13" t="n">
        <v>42525</v>
      </c>
      <c r="D1817" s="14" t="s">
        <v>606</v>
      </c>
      <c r="E1817" s="14" t="s">
        <v>53</v>
      </c>
      <c r="F1817" s="14" t="s">
        <v>63</v>
      </c>
      <c r="G1817" s="14" t="s">
        <v>94</v>
      </c>
      <c r="H1817" s="14" t="s">
        <v>65</v>
      </c>
      <c r="I1817" s="14" t="s">
        <v>66</v>
      </c>
      <c r="J1817" s="14" t="s">
        <v>2133</v>
      </c>
      <c r="K1817" s="15" t="n">
        <v>7.38</v>
      </c>
      <c r="L1817" s="0" t="n">
        <v>2</v>
      </c>
      <c r="M1817" s="16" t="n">
        <v>0</v>
      </c>
      <c r="N1817" s="17" t="n">
        <v>3.4686</v>
      </c>
      <c r="O1817" s="0" t="str">
        <f aca="false">TEXT(B1817,"YYYY-MM")</f>
        <v>2016-06</v>
      </c>
      <c r="P1817" s="18" t="n">
        <f aca="false">IFERROR(N1817/K1817,0)</f>
        <v>0.47</v>
      </c>
      <c r="Q1817" s="0" t="str">
        <f aca="false">IF(M1817=0,"No Discount",IF(M1817&lt;0.2,"Low (1-19%)",IF(M1817&lt;0.4,"Medium (20-39%)","High (40%+)")))</f>
        <v>No Discount</v>
      </c>
      <c r="R1817" s="0" t="str">
        <f aca="false">INDEX('Lookup Tables'!$B$2:$B$5,MATCH(F1817,'Lookup Tables'!$A$2:$A$5,0))</f>
        <v>Manager D</v>
      </c>
    </row>
    <row r="1818" customFormat="false" ht="15" hidden="false" customHeight="false" outlineLevel="0" collapsed="false">
      <c r="A1818" s="0" t="s">
        <v>2132</v>
      </c>
      <c r="B1818" s="13" t="n">
        <v>42525</v>
      </c>
      <c r="C1818" s="13" t="n">
        <v>42525</v>
      </c>
      <c r="D1818" s="14" t="s">
        <v>606</v>
      </c>
      <c r="E1818" s="14" t="s">
        <v>53</v>
      </c>
      <c r="F1818" s="14" t="s">
        <v>63</v>
      </c>
      <c r="G1818" s="14" t="s">
        <v>94</v>
      </c>
      <c r="H1818" s="14" t="s">
        <v>65</v>
      </c>
      <c r="I1818" s="14" t="s">
        <v>78</v>
      </c>
      <c r="J1818" s="14" t="s">
        <v>388</v>
      </c>
      <c r="K1818" s="15" t="n">
        <v>9.26</v>
      </c>
      <c r="L1818" s="0" t="n">
        <v>2</v>
      </c>
      <c r="M1818" s="16" t="n">
        <v>0</v>
      </c>
      <c r="N1818" s="17" t="n">
        <v>3.0558</v>
      </c>
      <c r="O1818" s="0" t="str">
        <f aca="false">TEXT(B1818,"YYYY-MM")</f>
        <v>2016-06</v>
      </c>
      <c r="P1818" s="18" t="n">
        <f aca="false">IFERROR(N1818/K1818,0)</f>
        <v>0.33</v>
      </c>
      <c r="Q1818" s="0" t="str">
        <f aca="false">IF(M1818=0,"No Discount",IF(M1818&lt;0.2,"Low (1-19%)",IF(M1818&lt;0.4,"Medium (20-39%)","High (40%+)")))</f>
        <v>No Discount</v>
      </c>
      <c r="R1818" s="0" t="str">
        <f aca="false">INDEX('Lookup Tables'!$B$2:$B$5,MATCH(F1818,'Lookup Tables'!$A$2:$A$5,0))</f>
        <v>Manager D</v>
      </c>
    </row>
    <row r="1819" customFormat="false" ht="15" hidden="false" customHeight="false" outlineLevel="0" collapsed="false">
      <c r="A1819" s="0" t="s">
        <v>2134</v>
      </c>
      <c r="B1819" s="13" t="n">
        <v>42717</v>
      </c>
      <c r="C1819" s="13" t="n">
        <v>42719</v>
      </c>
      <c r="D1819" s="14" t="s">
        <v>52</v>
      </c>
      <c r="E1819" s="14" t="s">
        <v>53</v>
      </c>
      <c r="F1819" s="14" t="s">
        <v>63</v>
      </c>
      <c r="G1819" s="14" t="s">
        <v>64</v>
      </c>
      <c r="H1819" s="14" t="s">
        <v>65</v>
      </c>
      <c r="I1819" s="14" t="s">
        <v>66</v>
      </c>
      <c r="J1819" s="14" t="s">
        <v>2135</v>
      </c>
      <c r="K1819" s="15" t="n">
        <v>9.96</v>
      </c>
      <c r="L1819" s="0" t="n">
        <v>2</v>
      </c>
      <c r="M1819" s="16" t="n">
        <v>0</v>
      </c>
      <c r="N1819" s="17" t="n">
        <v>4.5816</v>
      </c>
      <c r="O1819" s="0" t="str">
        <f aca="false">TEXT(B1819,"YYYY-MM")</f>
        <v>2016-12</v>
      </c>
      <c r="P1819" s="18" t="n">
        <f aca="false">IFERROR(N1819/K1819,0)</f>
        <v>0.46</v>
      </c>
      <c r="Q1819" s="0" t="str">
        <f aca="false">IF(M1819=0,"No Discount",IF(M1819&lt;0.2,"Low (1-19%)",IF(M1819&lt;0.4,"Medium (20-39%)","High (40%+)")))</f>
        <v>No Discount</v>
      </c>
      <c r="R1819" s="0" t="str">
        <f aca="false">INDEX('Lookup Tables'!$B$2:$B$5,MATCH(F1819,'Lookup Tables'!$A$2:$A$5,0))</f>
        <v>Manager D</v>
      </c>
    </row>
    <row r="1820" customFormat="false" ht="15" hidden="false" customHeight="false" outlineLevel="0" collapsed="false">
      <c r="A1820" s="0" t="s">
        <v>2136</v>
      </c>
      <c r="B1820" s="13" t="n">
        <v>42149</v>
      </c>
      <c r="C1820" s="13" t="n">
        <v>42153</v>
      </c>
      <c r="D1820" s="14" t="s">
        <v>69</v>
      </c>
      <c r="E1820" s="14" t="s">
        <v>53</v>
      </c>
      <c r="F1820" s="14" t="s">
        <v>98</v>
      </c>
      <c r="G1820" s="14" t="s">
        <v>146</v>
      </c>
      <c r="H1820" s="14" t="s">
        <v>65</v>
      </c>
      <c r="I1820" s="14" t="s">
        <v>85</v>
      </c>
      <c r="J1820" s="14" t="s">
        <v>2137</v>
      </c>
      <c r="K1820" s="15" t="n">
        <v>75.6</v>
      </c>
      <c r="L1820" s="0" t="n">
        <v>2</v>
      </c>
      <c r="M1820" s="16" t="n">
        <v>0.8</v>
      </c>
      <c r="N1820" s="17" t="n">
        <v>-166.32</v>
      </c>
      <c r="O1820" s="0" t="str">
        <f aca="false">TEXT(B1820,"YYYY-MM")</f>
        <v>2015-05</v>
      </c>
      <c r="P1820" s="18" t="n">
        <f aca="false">IFERROR(N1820/K1820,0)</f>
        <v>-2.2</v>
      </c>
      <c r="Q1820" s="0" t="str">
        <f aca="false">IF(M1820=0,"No Discount",IF(M1820&lt;0.2,"Low (1-19%)",IF(M1820&lt;0.4,"Medium (20-39%)","High (40%+)")))</f>
        <v>High (40%+)</v>
      </c>
      <c r="R1820" s="0" t="str">
        <f aca="false">INDEX('Lookup Tables'!$B$2:$B$5,MATCH(F1820,'Lookup Tables'!$A$2:$A$5,0))</f>
        <v>Manager A</v>
      </c>
    </row>
    <row r="1821" customFormat="false" ht="15" hidden="false" customHeight="false" outlineLevel="0" collapsed="false">
      <c r="A1821" s="0" t="s">
        <v>2136</v>
      </c>
      <c r="B1821" s="13" t="n">
        <v>42149</v>
      </c>
      <c r="C1821" s="13" t="n">
        <v>42153</v>
      </c>
      <c r="D1821" s="14" t="s">
        <v>69</v>
      </c>
      <c r="E1821" s="14" t="s">
        <v>53</v>
      </c>
      <c r="F1821" s="14" t="s">
        <v>98</v>
      </c>
      <c r="G1821" s="14" t="s">
        <v>146</v>
      </c>
      <c r="H1821" s="14" t="s">
        <v>56</v>
      </c>
      <c r="I1821" s="14" t="s">
        <v>76</v>
      </c>
      <c r="J1821" s="14" t="s">
        <v>2138</v>
      </c>
      <c r="K1821" s="15" t="n">
        <v>29.32</v>
      </c>
      <c r="L1821" s="0" t="n">
        <v>2</v>
      </c>
      <c r="M1821" s="16" t="n">
        <v>0.6</v>
      </c>
      <c r="N1821" s="17" t="n">
        <v>-24.189</v>
      </c>
      <c r="O1821" s="0" t="str">
        <f aca="false">TEXT(B1821,"YYYY-MM")</f>
        <v>2015-05</v>
      </c>
      <c r="P1821" s="18" t="n">
        <f aca="false">IFERROR(N1821/K1821,0)</f>
        <v>-0.825</v>
      </c>
      <c r="Q1821" s="0" t="str">
        <f aca="false">IF(M1821=0,"No Discount",IF(M1821&lt;0.2,"Low (1-19%)",IF(M1821&lt;0.4,"Medium (20-39%)","High (40%+)")))</f>
        <v>High (40%+)</v>
      </c>
      <c r="R1821" s="0" t="str">
        <f aca="false">INDEX('Lookup Tables'!$B$2:$B$5,MATCH(F1821,'Lookup Tables'!$A$2:$A$5,0))</f>
        <v>Manager A</v>
      </c>
    </row>
    <row r="1822" customFormat="false" ht="15" hidden="false" customHeight="false" outlineLevel="0" collapsed="false">
      <c r="A1822" s="0" t="s">
        <v>2139</v>
      </c>
      <c r="B1822" s="13" t="n">
        <v>42782</v>
      </c>
      <c r="C1822" s="13" t="n">
        <v>42786</v>
      </c>
      <c r="D1822" s="14" t="s">
        <v>69</v>
      </c>
      <c r="E1822" s="14" t="s">
        <v>62</v>
      </c>
      <c r="F1822" s="14" t="s">
        <v>98</v>
      </c>
      <c r="G1822" s="14" t="s">
        <v>146</v>
      </c>
      <c r="H1822" s="14" t="s">
        <v>65</v>
      </c>
      <c r="I1822" s="14" t="s">
        <v>85</v>
      </c>
      <c r="J1822" s="14" t="s">
        <v>2140</v>
      </c>
      <c r="K1822" s="15" t="n">
        <v>92.064</v>
      </c>
      <c r="L1822" s="0" t="n">
        <v>6</v>
      </c>
      <c r="M1822" s="16" t="n">
        <v>0.8</v>
      </c>
      <c r="N1822" s="17" t="n">
        <v>-225.5568</v>
      </c>
      <c r="O1822" s="0" t="str">
        <f aca="false">TEXT(B1822,"YYYY-MM")</f>
        <v>2017-02</v>
      </c>
      <c r="P1822" s="18" t="n">
        <f aca="false">IFERROR(N1822/K1822,0)</f>
        <v>-2.45</v>
      </c>
      <c r="Q1822" s="0" t="str">
        <f aca="false">IF(M1822=0,"No Discount",IF(M1822&lt;0.2,"Low (1-19%)",IF(M1822&lt;0.4,"Medium (20-39%)","High (40%+)")))</f>
        <v>High (40%+)</v>
      </c>
      <c r="R1822" s="0" t="str">
        <f aca="false">INDEX('Lookup Tables'!$B$2:$B$5,MATCH(F1822,'Lookup Tables'!$A$2:$A$5,0))</f>
        <v>Manager A</v>
      </c>
    </row>
    <row r="1823" customFormat="false" ht="15" hidden="false" customHeight="false" outlineLevel="0" collapsed="false">
      <c r="A1823" s="0" t="s">
        <v>2139</v>
      </c>
      <c r="B1823" s="13" t="n">
        <v>42782</v>
      </c>
      <c r="C1823" s="13" t="n">
        <v>42786</v>
      </c>
      <c r="D1823" s="14" t="s">
        <v>69</v>
      </c>
      <c r="E1823" s="14" t="s">
        <v>62</v>
      </c>
      <c r="F1823" s="14" t="s">
        <v>98</v>
      </c>
      <c r="G1823" s="14" t="s">
        <v>146</v>
      </c>
      <c r="H1823" s="14" t="s">
        <v>65</v>
      </c>
      <c r="I1823" s="14" t="s">
        <v>171</v>
      </c>
      <c r="J1823" s="14" t="s">
        <v>172</v>
      </c>
      <c r="K1823" s="15" t="n">
        <v>6.976</v>
      </c>
      <c r="L1823" s="0" t="n">
        <v>4</v>
      </c>
      <c r="M1823" s="16" t="n">
        <v>0.2</v>
      </c>
      <c r="N1823" s="17" t="n">
        <v>1.8312</v>
      </c>
      <c r="O1823" s="0" t="str">
        <f aca="false">TEXT(B1823,"YYYY-MM")</f>
        <v>2017-02</v>
      </c>
      <c r="P1823" s="18" t="n">
        <f aca="false">IFERROR(N1823/K1823,0)</f>
        <v>0.2625</v>
      </c>
      <c r="Q1823" s="0" t="str">
        <f aca="false">IF(M1823=0,"No Discount",IF(M1823&lt;0.2,"Low (1-19%)",IF(M1823&lt;0.4,"Medium (20-39%)","High (40%+)")))</f>
        <v>Medium (20-39%)</v>
      </c>
      <c r="R1823" s="0" t="str">
        <f aca="false">INDEX('Lookup Tables'!$B$2:$B$5,MATCH(F1823,'Lookup Tables'!$A$2:$A$5,0))</f>
        <v>Manager A</v>
      </c>
    </row>
    <row r="1824" customFormat="false" ht="15" hidden="false" customHeight="false" outlineLevel="0" collapsed="false">
      <c r="A1824" s="0" t="s">
        <v>2139</v>
      </c>
      <c r="B1824" s="13" t="n">
        <v>42782</v>
      </c>
      <c r="C1824" s="13" t="n">
        <v>42786</v>
      </c>
      <c r="D1824" s="14" t="s">
        <v>69</v>
      </c>
      <c r="E1824" s="14" t="s">
        <v>62</v>
      </c>
      <c r="F1824" s="14" t="s">
        <v>98</v>
      </c>
      <c r="G1824" s="14" t="s">
        <v>146</v>
      </c>
      <c r="H1824" s="14" t="s">
        <v>56</v>
      </c>
      <c r="I1824" s="14" t="s">
        <v>59</v>
      </c>
      <c r="J1824" s="14" t="s">
        <v>2141</v>
      </c>
      <c r="K1824" s="15" t="n">
        <v>62.958</v>
      </c>
      <c r="L1824" s="0" t="n">
        <v>3</v>
      </c>
      <c r="M1824" s="16" t="n">
        <v>0.3</v>
      </c>
      <c r="N1824" s="17" t="n">
        <v>-2.6982</v>
      </c>
      <c r="O1824" s="0" t="str">
        <f aca="false">TEXT(B1824,"YYYY-MM")</f>
        <v>2017-02</v>
      </c>
      <c r="P1824" s="18" t="n">
        <f aca="false">IFERROR(N1824/K1824,0)</f>
        <v>-0.0428571428571429</v>
      </c>
      <c r="Q1824" s="0" t="str">
        <f aca="false">IF(M1824=0,"No Discount",IF(M1824&lt;0.2,"Low (1-19%)",IF(M1824&lt;0.4,"Medium (20-39%)","High (40%+)")))</f>
        <v>Medium (20-39%)</v>
      </c>
      <c r="R1824" s="0" t="str">
        <f aca="false">INDEX('Lookup Tables'!$B$2:$B$5,MATCH(F1824,'Lookup Tables'!$A$2:$A$5,0))</f>
        <v>Manager A</v>
      </c>
    </row>
    <row r="1825" customFormat="false" ht="15" hidden="false" customHeight="false" outlineLevel="0" collapsed="false">
      <c r="A1825" s="0" t="s">
        <v>2139</v>
      </c>
      <c r="B1825" s="13" t="n">
        <v>42782</v>
      </c>
      <c r="C1825" s="13" t="n">
        <v>42786</v>
      </c>
      <c r="D1825" s="14" t="s">
        <v>69</v>
      </c>
      <c r="E1825" s="14" t="s">
        <v>62</v>
      </c>
      <c r="F1825" s="14" t="s">
        <v>98</v>
      </c>
      <c r="G1825" s="14" t="s">
        <v>146</v>
      </c>
      <c r="H1825" s="14" t="s">
        <v>65</v>
      </c>
      <c r="I1825" s="14" t="s">
        <v>91</v>
      </c>
      <c r="J1825" s="14" t="s">
        <v>2142</v>
      </c>
      <c r="K1825" s="15" t="n">
        <v>5.184</v>
      </c>
      <c r="L1825" s="0" t="n">
        <v>1</v>
      </c>
      <c r="M1825" s="16" t="n">
        <v>0.2</v>
      </c>
      <c r="N1825" s="17" t="n">
        <v>1.8144</v>
      </c>
      <c r="O1825" s="0" t="str">
        <f aca="false">TEXT(B1825,"YYYY-MM")</f>
        <v>2017-02</v>
      </c>
      <c r="P1825" s="18" t="n">
        <f aca="false">IFERROR(N1825/K1825,0)</f>
        <v>0.35</v>
      </c>
      <c r="Q1825" s="0" t="str">
        <f aca="false">IF(M1825=0,"No Discount",IF(M1825&lt;0.2,"Low (1-19%)",IF(M1825&lt;0.4,"Medium (20-39%)","High (40%+)")))</f>
        <v>Medium (20-39%)</v>
      </c>
      <c r="R1825" s="0" t="str">
        <f aca="false">INDEX('Lookup Tables'!$B$2:$B$5,MATCH(F1825,'Lookup Tables'!$A$2:$A$5,0))</f>
        <v>Manager A</v>
      </c>
    </row>
    <row r="1826" customFormat="false" ht="15" hidden="false" customHeight="false" outlineLevel="0" collapsed="false">
      <c r="A1826" s="0" t="s">
        <v>2143</v>
      </c>
      <c r="B1826" s="13" t="n">
        <v>43091</v>
      </c>
      <c r="C1826" s="13" t="n">
        <v>43097</v>
      </c>
      <c r="D1826" s="14" t="s">
        <v>69</v>
      </c>
      <c r="E1826" s="14" t="s">
        <v>53</v>
      </c>
      <c r="F1826" s="14" t="s">
        <v>63</v>
      </c>
      <c r="G1826" s="14" t="s">
        <v>237</v>
      </c>
      <c r="H1826" s="14" t="s">
        <v>65</v>
      </c>
      <c r="I1826" s="14" t="s">
        <v>83</v>
      </c>
      <c r="J1826" s="14" t="s">
        <v>1541</v>
      </c>
      <c r="K1826" s="15" t="n">
        <v>31.32</v>
      </c>
      <c r="L1826" s="0" t="n">
        <v>10</v>
      </c>
      <c r="M1826" s="16" t="n">
        <v>0.7</v>
      </c>
      <c r="N1826" s="17" t="n">
        <v>-25.056</v>
      </c>
      <c r="O1826" s="0" t="str">
        <f aca="false">TEXT(B1826,"YYYY-MM")</f>
        <v>2017-12</v>
      </c>
      <c r="P1826" s="18" t="n">
        <f aca="false">IFERROR(N1826/K1826,0)</f>
        <v>-0.8</v>
      </c>
      <c r="Q1826" s="0" t="str">
        <f aca="false">IF(M1826=0,"No Discount",IF(M1826&lt;0.2,"Low (1-19%)",IF(M1826&lt;0.4,"Medium (20-39%)","High (40%+)")))</f>
        <v>High (40%+)</v>
      </c>
      <c r="R1826" s="0" t="str">
        <f aca="false">INDEX('Lookup Tables'!$B$2:$B$5,MATCH(F1826,'Lookup Tables'!$A$2:$A$5,0))</f>
        <v>Manager D</v>
      </c>
    </row>
    <row r="1827" customFormat="false" ht="15" hidden="false" customHeight="false" outlineLevel="0" collapsed="false">
      <c r="A1827" s="0" t="s">
        <v>2143</v>
      </c>
      <c r="B1827" s="13" t="n">
        <v>43091</v>
      </c>
      <c r="C1827" s="13" t="n">
        <v>43097</v>
      </c>
      <c r="D1827" s="14" t="s">
        <v>69</v>
      </c>
      <c r="E1827" s="14" t="s">
        <v>53</v>
      </c>
      <c r="F1827" s="14" t="s">
        <v>63</v>
      </c>
      <c r="G1827" s="14" t="s">
        <v>237</v>
      </c>
      <c r="H1827" s="14" t="s">
        <v>56</v>
      </c>
      <c r="I1827" s="14" t="s">
        <v>76</v>
      </c>
      <c r="J1827" s="14" t="s">
        <v>635</v>
      </c>
      <c r="K1827" s="15" t="n">
        <v>11.84</v>
      </c>
      <c r="L1827" s="0" t="n">
        <v>4</v>
      </c>
      <c r="M1827" s="16" t="n">
        <v>0.2</v>
      </c>
      <c r="N1827" s="17" t="n">
        <v>3.108</v>
      </c>
      <c r="O1827" s="0" t="str">
        <f aca="false">TEXT(B1827,"YYYY-MM")</f>
        <v>2017-12</v>
      </c>
      <c r="P1827" s="18" t="n">
        <f aca="false">IFERROR(N1827/K1827,0)</f>
        <v>0.2625</v>
      </c>
      <c r="Q1827" s="0" t="str">
        <f aca="false">IF(M1827=0,"No Discount",IF(M1827&lt;0.2,"Low (1-19%)",IF(M1827&lt;0.4,"Medium (20-39%)","High (40%+)")))</f>
        <v>Medium (20-39%)</v>
      </c>
      <c r="R1827" s="0" t="str">
        <f aca="false">INDEX('Lookup Tables'!$B$2:$B$5,MATCH(F1827,'Lookup Tables'!$A$2:$A$5,0))</f>
        <v>Manager D</v>
      </c>
    </row>
    <row r="1828" customFormat="false" ht="15" hidden="false" customHeight="false" outlineLevel="0" collapsed="false">
      <c r="A1828" s="0" t="s">
        <v>2143</v>
      </c>
      <c r="B1828" s="13" t="n">
        <v>43091</v>
      </c>
      <c r="C1828" s="13" t="n">
        <v>43097</v>
      </c>
      <c r="D1828" s="14" t="s">
        <v>69</v>
      </c>
      <c r="E1828" s="14" t="s">
        <v>53</v>
      </c>
      <c r="F1828" s="14" t="s">
        <v>63</v>
      </c>
      <c r="G1828" s="14" t="s">
        <v>237</v>
      </c>
      <c r="H1828" s="14" t="s">
        <v>56</v>
      </c>
      <c r="I1828" s="14" t="s">
        <v>76</v>
      </c>
      <c r="J1828" s="14" t="s">
        <v>2144</v>
      </c>
      <c r="K1828" s="15" t="n">
        <v>22.784</v>
      </c>
      <c r="L1828" s="0" t="n">
        <v>1</v>
      </c>
      <c r="M1828" s="16" t="n">
        <v>0.2</v>
      </c>
      <c r="N1828" s="17" t="n">
        <v>4.8416</v>
      </c>
      <c r="O1828" s="0" t="str">
        <f aca="false">TEXT(B1828,"YYYY-MM")</f>
        <v>2017-12</v>
      </c>
      <c r="P1828" s="18" t="n">
        <f aca="false">IFERROR(N1828/K1828,0)</f>
        <v>0.2125</v>
      </c>
      <c r="Q1828" s="0" t="str">
        <f aca="false">IF(M1828=0,"No Discount",IF(M1828&lt;0.2,"Low (1-19%)",IF(M1828&lt;0.4,"Medium (20-39%)","High (40%+)")))</f>
        <v>Medium (20-39%)</v>
      </c>
      <c r="R1828" s="0" t="str">
        <f aca="false">INDEX('Lookup Tables'!$B$2:$B$5,MATCH(F1828,'Lookup Tables'!$A$2:$A$5,0))</f>
        <v>Manager D</v>
      </c>
    </row>
    <row r="1829" customFormat="false" ht="15" hidden="false" customHeight="false" outlineLevel="0" collapsed="false">
      <c r="A1829" s="0" t="s">
        <v>2145</v>
      </c>
      <c r="B1829" s="13" t="n">
        <v>42774</v>
      </c>
      <c r="C1829" s="13" t="n">
        <v>42777</v>
      </c>
      <c r="D1829" s="14" t="s">
        <v>52</v>
      </c>
      <c r="E1829" s="14" t="s">
        <v>97</v>
      </c>
      <c r="F1829" s="14" t="s">
        <v>54</v>
      </c>
      <c r="G1829" s="14" t="s">
        <v>90</v>
      </c>
      <c r="H1829" s="14" t="s">
        <v>80</v>
      </c>
      <c r="I1829" s="14" t="s">
        <v>81</v>
      </c>
      <c r="J1829" s="14" t="s">
        <v>2146</v>
      </c>
      <c r="K1829" s="15" t="n">
        <v>1127.976</v>
      </c>
      <c r="L1829" s="0" t="n">
        <v>3</v>
      </c>
      <c r="M1829" s="16" t="n">
        <v>0.2</v>
      </c>
      <c r="N1829" s="17" t="n">
        <v>126.8973</v>
      </c>
      <c r="O1829" s="0" t="str">
        <f aca="false">TEXT(B1829,"YYYY-MM")</f>
        <v>2017-02</v>
      </c>
      <c r="P1829" s="18" t="n">
        <f aca="false">IFERROR(N1829/K1829,0)</f>
        <v>0.1125</v>
      </c>
      <c r="Q1829" s="0" t="str">
        <f aca="false">IF(M1829=0,"No Discount",IF(M1829&lt;0.2,"Low (1-19%)",IF(M1829&lt;0.4,"Medium (20-39%)","High (40%+)")))</f>
        <v>Medium (20-39%)</v>
      </c>
      <c r="R1829" s="0" t="str">
        <f aca="false">INDEX('Lookup Tables'!$B$2:$B$5,MATCH(F1829,'Lookup Tables'!$A$2:$A$5,0))</f>
        <v>Manager C</v>
      </c>
    </row>
    <row r="1830" customFormat="false" ht="15" hidden="false" customHeight="false" outlineLevel="0" collapsed="false">
      <c r="A1830" s="0" t="s">
        <v>2147</v>
      </c>
      <c r="B1830" s="13" t="n">
        <v>42564</v>
      </c>
      <c r="C1830" s="13" t="n">
        <v>42566</v>
      </c>
      <c r="D1830" s="14" t="s">
        <v>52</v>
      </c>
      <c r="E1830" s="14" t="s">
        <v>62</v>
      </c>
      <c r="F1830" s="14" t="s">
        <v>54</v>
      </c>
      <c r="G1830" s="14" t="s">
        <v>597</v>
      </c>
      <c r="H1830" s="14" t="s">
        <v>65</v>
      </c>
      <c r="I1830" s="14" t="s">
        <v>91</v>
      </c>
      <c r="J1830" s="14" t="s">
        <v>1265</v>
      </c>
      <c r="K1830" s="15" t="n">
        <v>38.88</v>
      </c>
      <c r="L1830" s="0" t="n">
        <v>6</v>
      </c>
      <c r="M1830" s="16" t="n">
        <v>0</v>
      </c>
      <c r="N1830" s="17" t="n">
        <v>18.6624</v>
      </c>
      <c r="O1830" s="0" t="str">
        <f aca="false">TEXT(B1830,"YYYY-MM")</f>
        <v>2016-07</v>
      </c>
      <c r="P1830" s="18" t="n">
        <f aca="false">IFERROR(N1830/K1830,0)</f>
        <v>0.48</v>
      </c>
      <c r="Q1830" s="0" t="str">
        <f aca="false">IF(M1830=0,"No Discount",IF(M1830&lt;0.2,"Low (1-19%)",IF(M1830&lt;0.4,"Medium (20-39%)","High (40%+)")))</f>
        <v>No Discount</v>
      </c>
      <c r="R1830" s="0" t="str">
        <f aca="false">INDEX('Lookup Tables'!$B$2:$B$5,MATCH(F1830,'Lookup Tables'!$A$2:$A$5,0))</f>
        <v>Manager C</v>
      </c>
    </row>
    <row r="1831" customFormat="false" ht="15" hidden="false" customHeight="false" outlineLevel="0" collapsed="false">
      <c r="A1831" s="0" t="s">
        <v>2148</v>
      </c>
      <c r="B1831" s="13" t="n">
        <v>42142</v>
      </c>
      <c r="C1831" s="13" t="n">
        <v>42148</v>
      </c>
      <c r="D1831" s="14" t="s">
        <v>69</v>
      </c>
      <c r="E1831" s="14" t="s">
        <v>53</v>
      </c>
      <c r="F1831" s="14" t="s">
        <v>117</v>
      </c>
      <c r="G1831" s="14" t="s">
        <v>269</v>
      </c>
      <c r="H1831" s="14" t="s">
        <v>80</v>
      </c>
      <c r="I1831" s="14" t="s">
        <v>81</v>
      </c>
      <c r="J1831" s="14" t="s">
        <v>2149</v>
      </c>
      <c r="K1831" s="15" t="n">
        <v>779.796</v>
      </c>
      <c r="L1831" s="0" t="n">
        <v>2</v>
      </c>
      <c r="M1831" s="16" t="n">
        <v>0.4</v>
      </c>
      <c r="N1831" s="17" t="n">
        <v>-168.9558</v>
      </c>
      <c r="O1831" s="0" t="str">
        <f aca="false">TEXT(B1831,"YYYY-MM")</f>
        <v>2015-05</v>
      </c>
      <c r="P1831" s="18" t="n">
        <f aca="false">IFERROR(N1831/K1831,0)</f>
        <v>-0.216666666666667</v>
      </c>
      <c r="Q1831" s="0" t="str">
        <f aca="false">IF(M1831=0,"No Discount",IF(M1831&lt;0.2,"Low (1-19%)",IF(M1831&lt;0.4,"Medium (20-39%)","High (40%+)")))</f>
        <v>High (40%+)</v>
      </c>
      <c r="R1831" s="0" t="str">
        <f aca="false">INDEX('Lookup Tables'!$B$2:$B$5,MATCH(F1831,'Lookup Tables'!$A$2:$A$5,0))</f>
        <v>Manager B</v>
      </c>
    </row>
    <row r="1832" customFormat="false" ht="15" hidden="false" customHeight="false" outlineLevel="0" collapsed="false">
      <c r="A1832" s="0" t="s">
        <v>2150</v>
      </c>
      <c r="B1832" s="13" t="n">
        <v>43394</v>
      </c>
      <c r="C1832" s="13" t="n">
        <v>43394</v>
      </c>
      <c r="D1832" s="14" t="s">
        <v>606</v>
      </c>
      <c r="E1832" s="14" t="s">
        <v>97</v>
      </c>
      <c r="F1832" s="14" t="s">
        <v>98</v>
      </c>
      <c r="G1832" s="14" t="s">
        <v>331</v>
      </c>
      <c r="H1832" s="14" t="s">
        <v>80</v>
      </c>
      <c r="I1832" s="14" t="s">
        <v>81</v>
      </c>
      <c r="J1832" s="14" t="s">
        <v>2151</v>
      </c>
      <c r="K1832" s="15" t="n">
        <v>1439.92</v>
      </c>
      <c r="L1832" s="0" t="n">
        <v>8</v>
      </c>
      <c r="M1832" s="16" t="n">
        <v>0</v>
      </c>
      <c r="N1832" s="17" t="n">
        <v>374.3792</v>
      </c>
      <c r="O1832" s="0" t="str">
        <f aca="false">TEXT(B1832,"YYYY-MM")</f>
        <v>2018-10</v>
      </c>
      <c r="P1832" s="18" t="n">
        <f aca="false">IFERROR(N1832/K1832,0)</f>
        <v>0.26</v>
      </c>
      <c r="Q1832" s="0" t="str">
        <f aca="false">IF(M1832=0,"No Discount",IF(M1832&lt;0.2,"Low (1-19%)",IF(M1832&lt;0.4,"Medium (20-39%)","High (40%+)")))</f>
        <v>No Discount</v>
      </c>
      <c r="R1832" s="0" t="str">
        <f aca="false">INDEX('Lookup Tables'!$B$2:$B$5,MATCH(F1832,'Lookup Tables'!$A$2:$A$5,0))</f>
        <v>Manager A</v>
      </c>
    </row>
    <row r="1833" customFormat="false" ht="15" hidden="false" customHeight="false" outlineLevel="0" collapsed="false">
      <c r="A1833" s="0" t="s">
        <v>2150</v>
      </c>
      <c r="B1833" s="13" t="n">
        <v>43394</v>
      </c>
      <c r="C1833" s="13" t="n">
        <v>43394</v>
      </c>
      <c r="D1833" s="14" t="s">
        <v>606</v>
      </c>
      <c r="E1833" s="14" t="s">
        <v>97</v>
      </c>
      <c r="F1833" s="14" t="s">
        <v>98</v>
      </c>
      <c r="G1833" s="14" t="s">
        <v>331</v>
      </c>
      <c r="H1833" s="14" t="s">
        <v>56</v>
      </c>
      <c r="I1833" s="14" t="s">
        <v>71</v>
      </c>
      <c r="J1833" s="14" t="s">
        <v>1309</v>
      </c>
      <c r="K1833" s="15" t="n">
        <v>262.11</v>
      </c>
      <c r="L1833" s="0" t="n">
        <v>1</v>
      </c>
      <c r="M1833" s="16" t="n">
        <v>0</v>
      </c>
      <c r="N1833" s="17" t="n">
        <v>62.9064</v>
      </c>
      <c r="O1833" s="0" t="str">
        <f aca="false">TEXT(B1833,"YYYY-MM")</f>
        <v>2018-10</v>
      </c>
      <c r="P1833" s="18" t="n">
        <f aca="false">IFERROR(N1833/K1833,0)</f>
        <v>0.24</v>
      </c>
      <c r="Q1833" s="0" t="str">
        <f aca="false">IF(M1833=0,"No Discount",IF(M1833&lt;0.2,"Low (1-19%)",IF(M1833&lt;0.4,"Medium (20-39%)","High (40%+)")))</f>
        <v>No Discount</v>
      </c>
      <c r="R1833" s="0" t="str">
        <f aca="false">INDEX('Lookup Tables'!$B$2:$B$5,MATCH(F1833,'Lookup Tables'!$A$2:$A$5,0))</f>
        <v>Manager A</v>
      </c>
    </row>
    <row r="1834" customFormat="false" ht="15" hidden="false" customHeight="false" outlineLevel="0" collapsed="false">
      <c r="A1834" s="0" t="s">
        <v>2152</v>
      </c>
      <c r="B1834" s="13" t="n">
        <v>42679</v>
      </c>
      <c r="C1834" s="13" t="n">
        <v>42683</v>
      </c>
      <c r="D1834" s="14" t="s">
        <v>69</v>
      </c>
      <c r="E1834" s="14" t="s">
        <v>62</v>
      </c>
      <c r="F1834" s="14" t="s">
        <v>54</v>
      </c>
      <c r="G1834" s="14" t="s">
        <v>90</v>
      </c>
      <c r="H1834" s="14" t="s">
        <v>56</v>
      </c>
      <c r="I1834" s="14" t="s">
        <v>59</v>
      </c>
      <c r="J1834" s="14" t="s">
        <v>1546</v>
      </c>
      <c r="K1834" s="15" t="n">
        <v>207</v>
      </c>
      <c r="L1834" s="0" t="n">
        <v>3</v>
      </c>
      <c r="M1834" s="16" t="n">
        <v>0.2</v>
      </c>
      <c r="N1834" s="17" t="n">
        <v>25.875</v>
      </c>
      <c r="O1834" s="0" t="str">
        <f aca="false">TEXT(B1834,"YYYY-MM")</f>
        <v>2016-11</v>
      </c>
      <c r="P1834" s="18" t="n">
        <f aca="false">IFERROR(N1834/K1834,0)</f>
        <v>0.125</v>
      </c>
      <c r="Q1834" s="0" t="str">
        <f aca="false">IF(M1834=0,"No Discount",IF(M1834&lt;0.2,"Low (1-19%)",IF(M1834&lt;0.4,"Medium (20-39%)","High (40%+)")))</f>
        <v>Medium (20-39%)</v>
      </c>
      <c r="R1834" s="0" t="str">
        <f aca="false">INDEX('Lookup Tables'!$B$2:$B$5,MATCH(F1834,'Lookup Tables'!$A$2:$A$5,0))</f>
        <v>Manager C</v>
      </c>
    </row>
    <row r="1835" customFormat="false" ht="15" hidden="false" customHeight="false" outlineLevel="0" collapsed="false">
      <c r="A1835" s="0" t="s">
        <v>2153</v>
      </c>
      <c r="B1835" s="13" t="n">
        <v>43313</v>
      </c>
      <c r="C1835" s="13" t="n">
        <v>43319</v>
      </c>
      <c r="D1835" s="14" t="s">
        <v>69</v>
      </c>
      <c r="E1835" s="14" t="s">
        <v>62</v>
      </c>
      <c r="F1835" s="14" t="s">
        <v>98</v>
      </c>
      <c r="G1835" s="14" t="s">
        <v>99</v>
      </c>
      <c r="H1835" s="14" t="s">
        <v>80</v>
      </c>
      <c r="I1835" s="14" t="s">
        <v>345</v>
      </c>
      <c r="J1835" s="14" t="s">
        <v>2154</v>
      </c>
      <c r="K1835" s="15" t="n">
        <v>1439.982</v>
      </c>
      <c r="L1835" s="0" t="n">
        <v>3</v>
      </c>
      <c r="M1835" s="16" t="n">
        <v>0.4</v>
      </c>
      <c r="N1835" s="17" t="n">
        <v>-263.9967</v>
      </c>
      <c r="O1835" s="0" t="str">
        <f aca="false">TEXT(B1835,"YYYY-MM")</f>
        <v>2018-08</v>
      </c>
      <c r="P1835" s="18" t="n">
        <f aca="false">IFERROR(N1835/K1835,0)</f>
        <v>-0.183333333333333</v>
      </c>
      <c r="Q1835" s="0" t="str">
        <f aca="false">IF(M1835=0,"No Discount",IF(M1835&lt;0.2,"Low (1-19%)",IF(M1835&lt;0.4,"Medium (20-39%)","High (40%+)")))</f>
        <v>High (40%+)</v>
      </c>
      <c r="R1835" s="0" t="str">
        <f aca="false">INDEX('Lookup Tables'!$B$2:$B$5,MATCH(F1835,'Lookup Tables'!$A$2:$A$5,0))</f>
        <v>Manager A</v>
      </c>
    </row>
    <row r="1836" customFormat="false" ht="15" hidden="false" customHeight="false" outlineLevel="0" collapsed="false">
      <c r="A1836" s="0" t="s">
        <v>2153</v>
      </c>
      <c r="B1836" s="13" t="n">
        <v>43313</v>
      </c>
      <c r="C1836" s="13" t="n">
        <v>43319</v>
      </c>
      <c r="D1836" s="14" t="s">
        <v>69</v>
      </c>
      <c r="E1836" s="14" t="s">
        <v>62</v>
      </c>
      <c r="F1836" s="14" t="s">
        <v>98</v>
      </c>
      <c r="G1836" s="14" t="s">
        <v>99</v>
      </c>
      <c r="H1836" s="14" t="s">
        <v>65</v>
      </c>
      <c r="I1836" s="14" t="s">
        <v>91</v>
      </c>
      <c r="J1836" s="14" t="s">
        <v>2155</v>
      </c>
      <c r="K1836" s="15" t="n">
        <v>36.288</v>
      </c>
      <c r="L1836" s="0" t="n">
        <v>7</v>
      </c>
      <c r="M1836" s="16" t="n">
        <v>0.2</v>
      </c>
      <c r="N1836" s="17" t="n">
        <v>12.7008</v>
      </c>
      <c r="O1836" s="0" t="str">
        <f aca="false">TEXT(B1836,"YYYY-MM")</f>
        <v>2018-08</v>
      </c>
      <c r="P1836" s="18" t="n">
        <f aca="false">IFERROR(N1836/K1836,0)</f>
        <v>0.35</v>
      </c>
      <c r="Q1836" s="0" t="str">
        <f aca="false">IF(M1836=0,"No Discount",IF(M1836&lt;0.2,"Low (1-19%)",IF(M1836&lt;0.4,"Medium (20-39%)","High (40%+)")))</f>
        <v>Medium (20-39%)</v>
      </c>
      <c r="R1836" s="0" t="str">
        <f aca="false">INDEX('Lookup Tables'!$B$2:$B$5,MATCH(F1836,'Lookup Tables'!$A$2:$A$5,0))</f>
        <v>Manager A</v>
      </c>
    </row>
    <row r="1837" customFormat="false" ht="15" hidden="false" customHeight="false" outlineLevel="0" collapsed="false">
      <c r="A1837" s="0" t="s">
        <v>2156</v>
      </c>
      <c r="B1837" s="13" t="n">
        <v>42176</v>
      </c>
      <c r="C1837" s="13" t="n">
        <v>42179</v>
      </c>
      <c r="D1837" s="14" t="s">
        <v>137</v>
      </c>
      <c r="E1837" s="14" t="s">
        <v>53</v>
      </c>
      <c r="F1837" s="14" t="s">
        <v>117</v>
      </c>
      <c r="G1837" s="14" t="s">
        <v>375</v>
      </c>
      <c r="H1837" s="14" t="s">
        <v>65</v>
      </c>
      <c r="I1837" s="14" t="s">
        <v>78</v>
      </c>
      <c r="J1837" s="14" t="s">
        <v>109</v>
      </c>
      <c r="K1837" s="15" t="n">
        <v>21.4</v>
      </c>
      <c r="L1837" s="0" t="n">
        <v>5</v>
      </c>
      <c r="M1837" s="16" t="n">
        <v>0</v>
      </c>
      <c r="N1837" s="17" t="n">
        <v>6.206</v>
      </c>
      <c r="O1837" s="0" t="str">
        <f aca="false">TEXT(B1837,"YYYY-MM")</f>
        <v>2015-06</v>
      </c>
      <c r="P1837" s="18" t="n">
        <f aca="false">IFERROR(N1837/K1837,0)</f>
        <v>0.29</v>
      </c>
      <c r="Q1837" s="0" t="str">
        <f aca="false">IF(M1837=0,"No Discount",IF(M1837&lt;0.2,"Low (1-19%)",IF(M1837&lt;0.4,"Medium (20-39%)","High (40%+)")))</f>
        <v>No Discount</v>
      </c>
      <c r="R1837" s="0" t="str">
        <f aca="false">INDEX('Lookup Tables'!$B$2:$B$5,MATCH(F1837,'Lookup Tables'!$A$2:$A$5,0))</f>
        <v>Manager B</v>
      </c>
    </row>
    <row r="1838" customFormat="false" ht="15" hidden="false" customHeight="false" outlineLevel="0" collapsed="false">
      <c r="A1838" s="0" t="s">
        <v>2157</v>
      </c>
      <c r="B1838" s="13" t="n">
        <v>43150</v>
      </c>
      <c r="C1838" s="13" t="n">
        <v>43152</v>
      </c>
      <c r="D1838" s="14" t="s">
        <v>52</v>
      </c>
      <c r="E1838" s="14" t="s">
        <v>62</v>
      </c>
      <c r="F1838" s="14" t="s">
        <v>54</v>
      </c>
      <c r="G1838" s="14" t="s">
        <v>597</v>
      </c>
      <c r="H1838" s="14" t="s">
        <v>65</v>
      </c>
      <c r="I1838" s="14" t="s">
        <v>85</v>
      </c>
      <c r="J1838" s="14" t="s">
        <v>350</v>
      </c>
      <c r="K1838" s="15" t="n">
        <v>1245.86</v>
      </c>
      <c r="L1838" s="0" t="n">
        <v>7</v>
      </c>
      <c r="M1838" s="16" t="n">
        <v>0</v>
      </c>
      <c r="N1838" s="17" t="n">
        <v>361.2994</v>
      </c>
      <c r="O1838" s="0" t="str">
        <f aca="false">TEXT(B1838,"YYYY-MM")</f>
        <v>2018-02</v>
      </c>
      <c r="P1838" s="18" t="n">
        <f aca="false">IFERROR(N1838/K1838,0)</f>
        <v>0.29</v>
      </c>
      <c r="Q1838" s="0" t="str">
        <f aca="false">IF(M1838=0,"No Discount",IF(M1838&lt;0.2,"Low (1-19%)",IF(M1838&lt;0.4,"Medium (20-39%)","High (40%+)")))</f>
        <v>No Discount</v>
      </c>
      <c r="R1838" s="0" t="str">
        <f aca="false">INDEX('Lookup Tables'!$B$2:$B$5,MATCH(F1838,'Lookup Tables'!$A$2:$A$5,0))</f>
        <v>Manager C</v>
      </c>
    </row>
    <row r="1839" customFormat="false" ht="15" hidden="false" customHeight="false" outlineLevel="0" collapsed="false">
      <c r="A1839" s="0" t="s">
        <v>2158</v>
      </c>
      <c r="B1839" s="13" t="n">
        <v>42217</v>
      </c>
      <c r="C1839" s="13" t="n">
        <v>42221</v>
      </c>
      <c r="D1839" s="14" t="s">
        <v>69</v>
      </c>
      <c r="E1839" s="14" t="s">
        <v>62</v>
      </c>
      <c r="F1839" s="14" t="s">
        <v>54</v>
      </c>
      <c r="G1839" s="14" t="s">
        <v>90</v>
      </c>
      <c r="H1839" s="14" t="s">
        <v>65</v>
      </c>
      <c r="I1839" s="14" t="s">
        <v>66</v>
      </c>
      <c r="J1839" s="14" t="s">
        <v>67</v>
      </c>
      <c r="K1839" s="15" t="n">
        <v>17.544</v>
      </c>
      <c r="L1839" s="0" t="n">
        <v>3</v>
      </c>
      <c r="M1839" s="16" t="n">
        <v>0.2</v>
      </c>
      <c r="N1839" s="17" t="n">
        <v>5.9211</v>
      </c>
      <c r="O1839" s="0" t="str">
        <f aca="false">TEXT(B1839,"YYYY-MM")</f>
        <v>2015-08</v>
      </c>
      <c r="P1839" s="18" t="n">
        <f aca="false">IFERROR(N1839/K1839,0)</f>
        <v>0.3375</v>
      </c>
      <c r="Q1839" s="0" t="str">
        <f aca="false">IF(M1839=0,"No Discount",IF(M1839&lt;0.2,"Low (1-19%)",IF(M1839&lt;0.4,"Medium (20-39%)","High (40%+)")))</f>
        <v>Medium (20-39%)</v>
      </c>
      <c r="R1839" s="0" t="str">
        <f aca="false">INDEX('Lookup Tables'!$B$2:$B$5,MATCH(F1839,'Lookup Tables'!$A$2:$A$5,0))</f>
        <v>Manager C</v>
      </c>
    </row>
    <row r="1840" customFormat="false" ht="15" hidden="false" customHeight="false" outlineLevel="0" collapsed="false">
      <c r="A1840" s="0" t="s">
        <v>2158</v>
      </c>
      <c r="B1840" s="13" t="n">
        <v>42217</v>
      </c>
      <c r="C1840" s="13" t="n">
        <v>42221</v>
      </c>
      <c r="D1840" s="14" t="s">
        <v>69</v>
      </c>
      <c r="E1840" s="14" t="s">
        <v>62</v>
      </c>
      <c r="F1840" s="14" t="s">
        <v>54</v>
      </c>
      <c r="G1840" s="14" t="s">
        <v>90</v>
      </c>
      <c r="H1840" s="14" t="s">
        <v>56</v>
      </c>
      <c r="I1840" s="14" t="s">
        <v>76</v>
      </c>
      <c r="J1840" s="14" t="s">
        <v>240</v>
      </c>
      <c r="K1840" s="15" t="n">
        <v>44.128</v>
      </c>
      <c r="L1840" s="0" t="n">
        <v>4</v>
      </c>
      <c r="M1840" s="16" t="n">
        <v>0.2</v>
      </c>
      <c r="N1840" s="17" t="n">
        <v>12.1352</v>
      </c>
      <c r="O1840" s="0" t="str">
        <f aca="false">TEXT(B1840,"YYYY-MM")</f>
        <v>2015-08</v>
      </c>
      <c r="P1840" s="18" t="n">
        <f aca="false">IFERROR(N1840/K1840,0)</f>
        <v>0.275</v>
      </c>
      <c r="Q1840" s="0" t="str">
        <f aca="false">IF(M1840=0,"No Discount",IF(M1840&lt;0.2,"Low (1-19%)",IF(M1840&lt;0.4,"Medium (20-39%)","High (40%+)")))</f>
        <v>Medium (20-39%)</v>
      </c>
      <c r="R1840" s="0" t="str">
        <f aca="false">INDEX('Lookup Tables'!$B$2:$B$5,MATCH(F1840,'Lookup Tables'!$A$2:$A$5,0))</f>
        <v>Manager C</v>
      </c>
    </row>
    <row r="1841" customFormat="false" ht="15" hidden="false" customHeight="false" outlineLevel="0" collapsed="false">
      <c r="A1841" s="0" t="s">
        <v>2158</v>
      </c>
      <c r="B1841" s="13" t="n">
        <v>42217</v>
      </c>
      <c r="C1841" s="13" t="n">
        <v>42221</v>
      </c>
      <c r="D1841" s="14" t="s">
        <v>69</v>
      </c>
      <c r="E1841" s="14" t="s">
        <v>62</v>
      </c>
      <c r="F1841" s="14" t="s">
        <v>54</v>
      </c>
      <c r="G1841" s="14" t="s">
        <v>90</v>
      </c>
      <c r="H1841" s="14" t="s">
        <v>65</v>
      </c>
      <c r="I1841" s="14" t="s">
        <v>85</v>
      </c>
      <c r="J1841" s="14" t="s">
        <v>2159</v>
      </c>
      <c r="K1841" s="15" t="n">
        <v>62.92</v>
      </c>
      <c r="L1841" s="0" t="n">
        <v>1</v>
      </c>
      <c r="M1841" s="16" t="n">
        <v>0.2</v>
      </c>
      <c r="N1841" s="17" t="n">
        <v>10.2245</v>
      </c>
      <c r="O1841" s="0" t="str">
        <f aca="false">TEXT(B1841,"YYYY-MM")</f>
        <v>2015-08</v>
      </c>
      <c r="P1841" s="18" t="n">
        <f aca="false">IFERROR(N1841/K1841,0)</f>
        <v>0.1625</v>
      </c>
      <c r="Q1841" s="0" t="str">
        <f aca="false">IF(M1841=0,"No Discount",IF(M1841&lt;0.2,"Low (1-19%)",IF(M1841&lt;0.4,"Medium (20-39%)","High (40%+)")))</f>
        <v>Medium (20-39%)</v>
      </c>
      <c r="R1841" s="0" t="str">
        <f aca="false">INDEX('Lookup Tables'!$B$2:$B$5,MATCH(F1841,'Lookup Tables'!$A$2:$A$5,0))</f>
        <v>Manager C</v>
      </c>
    </row>
    <row r="1842" customFormat="false" ht="15" hidden="false" customHeight="false" outlineLevel="0" collapsed="false">
      <c r="A1842" s="0" t="s">
        <v>2158</v>
      </c>
      <c r="B1842" s="13" t="n">
        <v>42217</v>
      </c>
      <c r="C1842" s="13" t="n">
        <v>42221</v>
      </c>
      <c r="D1842" s="14" t="s">
        <v>69</v>
      </c>
      <c r="E1842" s="14" t="s">
        <v>62</v>
      </c>
      <c r="F1842" s="14" t="s">
        <v>54</v>
      </c>
      <c r="G1842" s="14" t="s">
        <v>90</v>
      </c>
      <c r="H1842" s="14" t="s">
        <v>65</v>
      </c>
      <c r="I1842" s="14" t="s">
        <v>91</v>
      </c>
      <c r="J1842" s="14" t="s">
        <v>295</v>
      </c>
      <c r="K1842" s="15" t="n">
        <v>78.304</v>
      </c>
      <c r="L1842" s="0" t="n">
        <v>2</v>
      </c>
      <c r="M1842" s="16" t="n">
        <v>0.2</v>
      </c>
      <c r="N1842" s="17" t="n">
        <v>29.364</v>
      </c>
      <c r="O1842" s="0" t="str">
        <f aca="false">TEXT(B1842,"YYYY-MM")</f>
        <v>2015-08</v>
      </c>
      <c r="P1842" s="18" t="n">
        <f aca="false">IFERROR(N1842/K1842,0)</f>
        <v>0.375</v>
      </c>
      <c r="Q1842" s="0" t="str">
        <f aca="false">IF(M1842=0,"No Discount",IF(M1842&lt;0.2,"Low (1-19%)",IF(M1842&lt;0.4,"Medium (20-39%)","High (40%+)")))</f>
        <v>Medium (20-39%)</v>
      </c>
      <c r="R1842" s="0" t="str">
        <f aca="false">INDEX('Lookup Tables'!$B$2:$B$5,MATCH(F1842,'Lookup Tables'!$A$2:$A$5,0))</f>
        <v>Manager C</v>
      </c>
    </row>
    <row r="1843" customFormat="false" ht="15" hidden="false" customHeight="false" outlineLevel="0" collapsed="false">
      <c r="A1843" s="0" t="s">
        <v>2160</v>
      </c>
      <c r="B1843" s="13" t="n">
        <v>42934</v>
      </c>
      <c r="C1843" s="13" t="n">
        <v>42939</v>
      </c>
      <c r="D1843" s="14" t="s">
        <v>69</v>
      </c>
      <c r="E1843" s="14" t="s">
        <v>62</v>
      </c>
      <c r="F1843" s="14" t="s">
        <v>54</v>
      </c>
      <c r="G1843" s="14" t="s">
        <v>55</v>
      </c>
      <c r="H1843" s="14" t="s">
        <v>56</v>
      </c>
      <c r="I1843" s="14" t="s">
        <v>59</v>
      </c>
      <c r="J1843" s="14" t="s">
        <v>2161</v>
      </c>
      <c r="K1843" s="15" t="n">
        <v>140.81</v>
      </c>
      <c r="L1843" s="0" t="n">
        <v>1</v>
      </c>
      <c r="M1843" s="16" t="n">
        <v>0</v>
      </c>
      <c r="N1843" s="17" t="n">
        <v>39.4268</v>
      </c>
      <c r="O1843" s="0" t="str">
        <f aca="false">TEXT(B1843,"YYYY-MM")</f>
        <v>2017-07</v>
      </c>
      <c r="P1843" s="18" t="n">
        <f aca="false">IFERROR(N1843/K1843,0)</f>
        <v>0.28</v>
      </c>
      <c r="Q1843" s="0" t="str">
        <f aca="false">IF(M1843=0,"No Discount",IF(M1843&lt;0.2,"Low (1-19%)",IF(M1843&lt;0.4,"Medium (20-39%)","High (40%+)")))</f>
        <v>No Discount</v>
      </c>
      <c r="R1843" s="0" t="str">
        <f aca="false">INDEX('Lookup Tables'!$B$2:$B$5,MATCH(F1843,'Lookup Tables'!$A$2:$A$5,0))</f>
        <v>Manager C</v>
      </c>
    </row>
    <row r="1844" customFormat="false" ht="15" hidden="false" customHeight="false" outlineLevel="0" collapsed="false">
      <c r="A1844" s="0" t="s">
        <v>2162</v>
      </c>
      <c r="B1844" s="13" t="n">
        <v>42409</v>
      </c>
      <c r="C1844" s="13" t="n">
        <v>42411</v>
      </c>
      <c r="D1844" s="14" t="s">
        <v>52</v>
      </c>
      <c r="E1844" s="14" t="s">
        <v>62</v>
      </c>
      <c r="F1844" s="14" t="s">
        <v>98</v>
      </c>
      <c r="G1844" s="14" t="s">
        <v>99</v>
      </c>
      <c r="H1844" s="14" t="s">
        <v>65</v>
      </c>
      <c r="I1844" s="14" t="s">
        <v>66</v>
      </c>
      <c r="J1844" s="14" t="s">
        <v>562</v>
      </c>
      <c r="K1844" s="15" t="n">
        <v>40.096</v>
      </c>
      <c r="L1844" s="0" t="n">
        <v>4</v>
      </c>
      <c r="M1844" s="16" t="n">
        <v>0.2</v>
      </c>
      <c r="N1844" s="17" t="n">
        <v>13.5324</v>
      </c>
      <c r="O1844" s="0" t="str">
        <f aca="false">TEXT(B1844,"YYYY-MM")</f>
        <v>2016-02</v>
      </c>
      <c r="P1844" s="18" t="n">
        <f aca="false">IFERROR(N1844/K1844,0)</f>
        <v>0.3375</v>
      </c>
      <c r="Q1844" s="0" t="str">
        <f aca="false">IF(M1844=0,"No Discount",IF(M1844&lt;0.2,"Low (1-19%)",IF(M1844&lt;0.4,"Medium (20-39%)","High (40%+)")))</f>
        <v>Medium (20-39%)</v>
      </c>
      <c r="R1844" s="0" t="str">
        <f aca="false">INDEX('Lookup Tables'!$B$2:$B$5,MATCH(F1844,'Lookup Tables'!$A$2:$A$5,0))</f>
        <v>Manager A</v>
      </c>
    </row>
    <row r="1845" customFormat="false" ht="15" hidden="false" customHeight="false" outlineLevel="0" collapsed="false">
      <c r="A1845" s="0" t="s">
        <v>2162</v>
      </c>
      <c r="B1845" s="13" t="n">
        <v>42409</v>
      </c>
      <c r="C1845" s="13" t="n">
        <v>42411</v>
      </c>
      <c r="D1845" s="14" t="s">
        <v>52</v>
      </c>
      <c r="E1845" s="14" t="s">
        <v>62</v>
      </c>
      <c r="F1845" s="14" t="s">
        <v>98</v>
      </c>
      <c r="G1845" s="14" t="s">
        <v>99</v>
      </c>
      <c r="H1845" s="14" t="s">
        <v>56</v>
      </c>
      <c r="I1845" s="14" t="s">
        <v>76</v>
      </c>
      <c r="J1845" s="14" t="s">
        <v>2163</v>
      </c>
      <c r="K1845" s="15" t="n">
        <v>40.784</v>
      </c>
      <c r="L1845" s="0" t="n">
        <v>2</v>
      </c>
      <c r="M1845" s="16" t="n">
        <v>0.6</v>
      </c>
      <c r="N1845" s="17" t="n">
        <v>-30.588</v>
      </c>
      <c r="O1845" s="0" t="str">
        <f aca="false">TEXT(B1845,"YYYY-MM")</f>
        <v>2016-02</v>
      </c>
      <c r="P1845" s="18" t="n">
        <f aca="false">IFERROR(N1845/K1845,0)</f>
        <v>-0.75</v>
      </c>
      <c r="Q1845" s="0" t="str">
        <f aca="false">IF(M1845=0,"No Discount",IF(M1845&lt;0.2,"Low (1-19%)",IF(M1845&lt;0.4,"Medium (20-39%)","High (40%+)")))</f>
        <v>High (40%+)</v>
      </c>
      <c r="R1845" s="0" t="str">
        <f aca="false">INDEX('Lookup Tables'!$B$2:$B$5,MATCH(F1845,'Lookup Tables'!$A$2:$A$5,0))</f>
        <v>Manager A</v>
      </c>
    </row>
    <row r="1846" customFormat="false" ht="15" hidden="false" customHeight="false" outlineLevel="0" collapsed="false">
      <c r="A1846" s="0" t="s">
        <v>2164</v>
      </c>
      <c r="B1846" s="13" t="n">
        <v>43310</v>
      </c>
      <c r="C1846" s="13" t="n">
        <v>43314</v>
      </c>
      <c r="D1846" s="14" t="s">
        <v>69</v>
      </c>
      <c r="E1846" s="14" t="s">
        <v>53</v>
      </c>
      <c r="F1846" s="14" t="s">
        <v>63</v>
      </c>
      <c r="G1846" s="14" t="s">
        <v>94</v>
      </c>
      <c r="H1846" s="14" t="s">
        <v>80</v>
      </c>
      <c r="I1846" s="14" t="s">
        <v>123</v>
      </c>
      <c r="J1846" s="14" t="s">
        <v>124</v>
      </c>
      <c r="K1846" s="15" t="n">
        <v>90.57</v>
      </c>
      <c r="L1846" s="0" t="n">
        <v>3</v>
      </c>
      <c r="M1846" s="16" t="n">
        <v>0</v>
      </c>
      <c r="N1846" s="17" t="n">
        <v>11.7741</v>
      </c>
      <c r="O1846" s="0" t="str">
        <f aca="false">TEXT(B1846,"YYYY-MM")</f>
        <v>2018-07</v>
      </c>
      <c r="P1846" s="18" t="n">
        <f aca="false">IFERROR(N1846/K1846,0)</f>
        <v>0.13</v>
      </c>
      <c r="Q1846" s="0" t="str">
        <f aca="false">IF(M1846=0,"No Discount",IF(M1846&lt;0.2,"Low (1-19%)",IF(M1846&lt;0.4,"Medium (20-39%)","High (40%+)")))</f>
        <v>No Discount</v>
      </c>
      <c r="R1846" s="0" t="str">
        <f aca="false">INDEX('Lookup Tables'!$B$2:$B$5,MATCH(F1846,'Lookup Tables'!$A$2:$A$5,0))</f>
        <v>Manager D</v>
      </c>
    </row>
    <row r="1847" customFormat="false" ht="15" hidden="false" customHeight="false" outlineLevel="0" collapsed="false">
      <c r="A1847" s="0" t="s">
        <v>2165</v>
      </c>
      <c r="B1847" s="13" t="n">
        <v>43112</v>
      </c>
      <c r="C1847" s="13" t="n">
        <v>43117</v>
      </c>
      <c r="D1847" s="14" t="s">
        <v>52</v>
      </c>
      <c r="E1847" s="14" t="s">
        <v>97</v>
      </c>
      <c r="F1847" s="14" t="s">
        <v>117</v>
      </c>
      <c r="G1847" s="14" t="s">
        <v>1386</v>
      </c>
      <c r="H1847" s="14" t="s">
        <v>65</v>
      </c>
      <c r="I1847" s="14" t="s">
        <v>91</v>
      </c>
      <c r="J1847" s="14" t="s">
        <v>298</v>
      </c>
      <c r="K1847" s="15" t="n">
        <v>40.08</v>
      </c>
      <c r="L1847" s="0" t="n">
        <v>6</v>
      </c>
      <c r="M1847" s="16" t="n">
        <v>0</v>
      </c>
      <c r="N1847" s="17" t="n">
        <v>19.2384</v>
      </c>
      <c r="O1847" s="0" t="str">
        <f aca="false">TEXT(B1847,"YYYY-MM")</f>
        <v>2018-01</v>
      </c>
      <c r="P1847" s="18" t="n">
        <f aca="false">IFERROR(N1847/K1847,0)</f>
        <v>0.48</v>
      </c>
      <c r="Q1847" s="0" t="str">
        <f aca="false">IF(M1847=0,"No Discount",IF(M1847&lt;0.2,"Low (1-19%)",IF(M1847&lt;0.4,"Medium (20-39%)","High (40%+)")))</f>
        <v>No Discount</v>
      </c>
      <c r="R1847" s="0" t="str">
        <f aca="false">INDEX('Lookup Tables'!$B$2:$B$5,MATCH(F1847,'Lookup Tables'!$A$2:$A$5,0))</f>
        <v>Manager B</v>
      </c>
    </row>
    <row r="1848" customFormat="false" ht="15" hidden="false" customHeight="false" outlineLevel="0" collapsed="false">
      <c r="A1848" s="0" t="s">
        <v>2165</v>
      </c>
      <c r="B1848" s="13" t="n">
        <v>43112</v>
      </c>
      <c r="C1848" s="13" t="n">
        <v>43117</v>
      </c>
      <c r="D1848" s="14" t="s">
        <v>52</v>
      </c>
      <c r="E1848" s="14" t="s">
        <v>97</v>
      </c>
      <c r="F1848" s="14" t="s">
        <v>117</v>
      </c>
      <c r="G1848" s="14" t="s">
        <v>1386</v>
      </c>
      <c r="H1848" s="14" t="s">
        <v>56</v>
      </c>
      <c r="I1848" s="14" t="s">
        <v>76</v>
      </c>
      <c r="J1848" s="14" t="s">
        <v>2166</v>
      </c>
      <c r="K1848" s="15" t="n">
        <v>37.68</v>
      </c>
      <c r="L1848" s="0" t="n">
        <v>2</v>
      </c>
      <c r="M1848" s="16" t="n">
        <v>0</v>
      </c>
      <c r="N1848" s="17" t="n">
        <v>15.8256</v>
      </c>
      <c r="O1848" s="0" t="str">
        <f aca="false">TEXT(B1848,"YYYY-MM")</f>
        <v>2018-01</v>
      </c>
      <c r="P1848" s="18" t="n">
        <f aca="false">IFERROR(N1848/K1848,0)</f>
        <v>0.42</v>
      </c>
      <c r="Q1848" s="0" t="str">
        <f aca="false">IF(M1848=0,"No Discount",IF(M1848&lt;0.2,"Low (1-19%)",IF(M1848&lt;0.4,"Medium (20-39%)","High (40%+)")))</f>
        <v>No Discount</v>
      </c>
      <c r="R1848" s="0" t="str">
        <f aca="false">INDEX('Lookup Tables'!$B$2:$B$5,MATCH(F1848,'Lookup Tables'!$A$2:$A$5,0))</f>
        <v>Manager B</v>
      </c>
    </row>
    <row r="1849" customFormat="false" ht="15" hidden="false" customHeight="false" outlineLevel="0" collapsed="false">
      <c r="A1849" s="0" t="s">
        <v>2167</v>
      </c>
      <c r="B1849" s="13" t="n">
        <v>43353</v>
      </c>
      <c r="C1849" s="13" t="n">
        <v>43353</v>
      </c>
      <c r="D1849" s="14" t="s">
        <v>606</v>
      </c>
      <c r="E1849" s="14" t="s">
        <v>62</v>
      </c>
      <c r="F1849" s="14" t="s">
        <v>63</v>
      </c>
      <c r="G1849" s="14" t="s">
        <v>64</v>
      </c>
      <c r="H1849" s="14" t="s">
        <v>56</v>
      </c>
      <c r="I1849" s="14" t="s">
        <v>59</v>
      </c>
      <c r="J1849" s="14" t="s">
        <v>549</v>
      </c>
      <c r="K1849" s="15" t="n">
        <v>362.352</v>
      </c>
      <c r="L1849" s="0" t="n">
        <v>3</v>
      </c>
      <c r="M1849" s="16" t="n">
        <v>0.2</v>
      </c>
      <c r="N1849" s="17" t="n">
        <v>27.1764</v>
      </c>
      <c r="O1849" s="0" t="str">
        <f aca="false">TEXT(B1849,"YYYY-MM")</f>
        <v>2018-09</v>
      </c>
      <c r="P1849" s="18" t="n">
        <f aca="false">IFERROR(N1849/K1849,0)</f>
        <v>0.075</v>
      </c>
      <c r="Q1849" s="0" t="str">
        <f aca="false">IF(M1849=0,"No Discount",IF(M1849&lt;0.2,"Low (1-19%)",IF(M1849&lt;0.4,"Medium (20-39%)","High (40%+)")))</f>
        <v>Medium (20-39%)</v>
      </c>
      <c r="R1849" s="0" t="str">
        <f aca="false">INDEX('Lookup Tables'!$B$2:$B$5,MATCH(F1849,'Lookup Tables'!$A$2:$A$5,0))</f>
        <v>Manager D</v>
      </c>
    </row>
    <row r="1850" customFormat="false" ht="15" hidden="false" customHeight="false" outlineLevel="0" collapsed="false">
      <c r="A1850" s="0" t="s">
        <v>2167</v>
      </c>
      <c r="B1850" s="13" t="n">
        <v>43353</v>
      </c>
      <c r="C1850" s="13" t="n">
        <v>43353</v>
      </c>
      <c r="D1850" s="14" t="s">
        <v>606</v>
      </c>
      <c r="E1850" s="14" t="s">
        <v>62</v>
      </c>
      <c r="F1850" s="14" t="s">
        <v>63</v>
      </c>
      <c r="G1850" s="14" t="s">
        <v>64</v>
      </c>
      <c r="H1850" s="14" t="s">
        <v>65</v>
      </c>
      <c r="I1850" s="14" t="s">
        <v>83</v>
      </c>
      <c r="J1850" s="14" t="s">
        <v>572</v>
      </c>
      <c r="K1850" s="15" t="n">
        <v>7.184</v>
      </c>
      <c r="L1850" s="0" t="n">
        <v>2</v>
      </c>
      <c r="M1850" s="16" t="n">
        <v>0.2</v>
      </c>
      <c r="N1850" s="17" t="n">
        <v>2.245</v>
      </c>
      <c r="O1850" s="0" t="str">
        <f aca="false">TEXT(B1850,"YYYY-MM")</f>
        <v>2018-09</v>
      </c>
      <c r="P1850" s="18" t="n">
        <f aca="false">IFERROR(N1850/K1850,0)</f>
        <v>0.3125</v>
      </c>
      <c r="Q1850" s="0" t="str">
        <f aca="false">IF(M1850=0,"No Discount",IF(M1850&lt;0.2,"Low (1-19%)",IF(M1850&lt;0.4,"Medium (20-39%)","High (40%+)")))</f>
        <v>Medium (20-39%)</v>
      </c>
      <c r="R1850" s="0" t="str">
        <f aca="false">INDEX('Lookup Tables'!$B$2:$B$5,MATCH(F1850,'Lookup Tables'!$A$2:$A$5,0))</f>
        <v>Manager D</v>
      </c>
    </row>
    <row r="1851" customFormat="false" ht="15" hidden="false" customHeight="false" outlineLevel="0" collapsed="false">
      <c r="A1851" s="0" t="s">
        <v>2168</v>
      </c>
      <c r="B1851" s="13" t="n">
        <v>42571</v>
      </c>
      <c r="C1851" s="13" t="n">
        <v>42576</v>
      </c>
      <c r="D1851" s="14" t="s">
        <v>52</v>
      </c>
      <c r="E1851" s="14" t="s">
        <v>53</v>
      </c>
      <c r="F1851" s="14" t="s">
        <v>98</v>
      </c>
      <c r="G1851" s="14" t="s">
        <v>164</v>
      </c>
      <c r="H1851" s="14" t="s">
        <v>65</v>
      </c>
      <c r="I1851" s="14" t="s">
        <v>73</v>
      </c>
      <c r="J1851" s="14" t="s">
        <v>2169</v>
      </c>
      <c r="K1851" s="15" t="n">
        <v>34.76</v>
      </c>
      <c r="L1851" s="0" t="n">
        <v>1</v>
      </c>
      <c r="M1851" s="16" t="n">
        <v>0</v>
      </c>
      <c r="N1851" s="17" t="n">
        <v>9.7328</v>
      </c>
      <c r="O1851" s="0" t="str">
        <f aca="false">TEXT(B1851,"YYYY-MM")</f>
        <v>2016-07</v>
      </c>
      <c r="P1851" s="18" t="n">
        <f aca="false">IFERROR(N1851/K1851,0)</f>
        <v>0.28</v>
      </c>
      <c r="Q1851" s="0" t="str">
        <f aca="false">IF(M1851=0,"No Discount",IF(M1851&lt;0.2,"Low (1-19%)",IF(M1851&lt;0.4,"Medium (20-39%)","High (40%+)")))</f>
        <v>No Discount</v>
      </c>
      <c r="R1851" s="0" t="str">
        <f aca="false">INDEX('Lookup Tables'!$B$2:$B$5,MATCH(F1851,'Lookup Tables'!$A$2:$A$5,0))</f>
        <v>Manager A</v>
      </c>
    </row>
    <row r="1852" customFormat="false" ht="15" hidden="false" customHeight="false" outlineLevel="0" collapsed="false">
      <c r="A1852" s="0" t="s">
        <v>2168</v>
      </c>
      <c r="B1852" s="13" t="n">
        <v>42571</v>
      </c>
      <c r="C1852" s="13" t="n">
        <v>42576</v>
      </c>
      <c r="D1852" s="14" t="s">
        <v>52</v>
      </c>
      <c r="E1852" s="14" t="s">
        <v>53</v>
      </c>
      <c r="F1852" s="14" t="s">
        <v>98</v>
      </c>
      <c r="G1852" s="14" t="s">
        <v>164</v>
      </c>
      <c r="H1852" s="14" t="s">
        <v>80</v>
      </c>
      <c r="I1852" s="14" t="s">
        <v>123</v>
      </c>
      <c r="J1852" s="14" t="s">
        <v>1019</v>
      </c>
      <c r="K1852" s="15" t="n">
        <v>831.2</v>
      </c>
      <c r="L1852" s="0" t="n">
        <v>5</v>
      </c>
      <c r="M1852" s="16" t="n">
        <v>0</v>
      </c>
      <c r="N1852" s="17" t="n">
        <v>124.68</v>
      </c>
      <c r="O1852" s="0" t="str">
        <f aca="false">TEXT(B1852,"YYYY-MM")</f>
        <v>2016-07</v>
      </c>
      <c r="P1852" s="18" t="n">
        <f aca="false">IFERROR(N1852/K1852,0)</f>
        <v>0.15</v>
      </c>
      <c r="Q1852" s="0" t="str">
        <f aca="false">IF(M1852=0,"No Discount",IF(M1852&lt;0.2,"Low (1-19%)",IF(M1852&lt;0.4,"Medium (20-39%)","High (40%+)")))</f>
        <v>No Discount</v>
      </c>
      <c r="R1852" s="0" t="str">
        <f aca="false">INDEX('Lookup Tables'!$B$2:$B$5,MATCH(F1852,'Lookup Tables'!$A$2:$A$5,0))</f>
        <v>Manager A</v>
      </c>
    </row>
    <row r="1853" customFormat="false" ht="15" hidden="false" customHeight="false" outlineLevel="0" collapsed="false">
      <c r="A1853" s="0" t="s">
        <v>2168</v>
      </c>
      <c r="B1853" s="13" t="n">
        <v>42571</v>
      </c>
      <c r="C1853" s="13" t="n">
        <v>42576</v>
      </c>
      <c r="D1853" s="14" t="s">
        <v>52</v>
      </c>
      <c r="E1853" s="14" t="s">
        <v>53</v>
      </c>
      <c r="F1853" s="14" t="s">
        <v>98</v>
      </c>
      <c r="G1853" s="14" t="s">
        <v>164</v>
      </c>
      <c r="H1853" s="14" t="s">
        <v>65</v>
      </c>
      <c r="I1853" s="14" t="s">
        <v>91</v>
      </c>
      <c r="J1853" s="14" t="s">
        <v>2170</v>
      </c>
      <c r="K1853" s="15" t="n">
        <v>26.4</v>
      </c>
      <c r="L1853" s="0" t="n">
        <v>5</v>
      </c>
      <c r="M1853" s="16" t="n">
        <v>0</v>
      </c>
      <c r="N1853" s="17" t="n">
        <v>11.88</v>
      </c>
      <c r="O1853" s="0" t="str">
        <f aca="false">TEXT(B1853,"YYYY-MM")</f>
        <v>2016-07</v>
      </c>
      <c r="P1853" s="18" t="n">
        <f aca="false">IFERROR(N1853/K1853,0)</f>
        <v>0.45</v>
      </c>
      <c r="Q1853" s="0" t="str">
        <f aca="false">IF(M1853=0,"No Discount",IF(M1853&lt;0.2,"Low (1-19%)",IF(M1853&lt;0.4,"Medium (20-39%)","High (40%+)")))</f>
        <v>No Discount</v>
      </c>
      <c r="R1853" s="0" t="str">
        <f aca="false">INDEX('Lookup Tables'!$B$2:$B$5,MATCH(F1853,'Lookup Tables'!$A$2:$A$5,0))</f>
        <v>Manager A</v>
      </c>
    </row>
    <row r="1854" customFormat="false" ht="15" hidden="false" customHeight="false" outlineLevel="0" collapsed="false">
      <c r="A1854" s="0" t="s">
        <v>2168</v>
      </c>
      <c r="B1854" s="13" t="n">
        <v>42571</v>
      </c>
      <c r="C1854" s="13" t="n">
        <v>42576</v>
      </c>
      <c r="D1854" s="14" t="s">
        <v>52</v>
      </c>
      <c r="E1854" s="14" t="s">
        <v>53</v>
      </c>
      <c r="F1854" s="14" t="s">
        <v>98</v>
      </c>
      <c r="G1854" s="14" t="s">
        <v>164</v>
      </c>
      <c r="H1854" s="14" t="s">
        <v>65</v>
      </c>
      <c r="I1854" s="14" t="s">
        <v>129</v>
      </c>
      <c r="J1854" s="14" t="s">
        <v>683</v>
      </c>
      <c r="K1854" s="15" t="n">
        <v>106.75</v>
      </c>
      <c r="L1854" s="0" t="n">
        <v>7</v>
      </c>
      <c r="M1854" s="16" t="n">
        <v>0</v>
      </c>
      <c r="N1854" s="17" t="n">
        <v>49.105</v>
      </c>
      <c r="O1854" s="0" t="str">
        <f aca="false">TEXT(B1854,"YYYY-MM")</f>
        <v>2016-07</v>
      </c>
      <c r="P1854" s="18" t="n">
        <f aca="false">IFERROR(N1854/K1854,0)</f>
        <v>0.46</v>
      </c>
      <c r="Q1854" s="0" t="str">
        <f aca="false">IF(M1854=0,"No Discount",IF(M1854&lt;0.2,"Low (1-19%)",IF(M1854&lt;0.4,"Medium (20-39%)","High (40%+)")))</f>
        <v>No Discount</v>
      </c>
      <c r="R1854" s="0" t="str">
        <f aca="false">INDEX('Lookup Tables'!$B$2:$B$5,MATCH(F1854,'Lookup Tables'!$A$2:$A$5,0))</f>
        <v>Manager A</v>
      </c>
    </row>
    <row r="1855" customFormat="false" ht="15" hidden="false" customHeight="false" outlineLevel="0" collapsed="false">
      <c r="A1855" s="0" t="s">
        <v>2168</v>
      </c>
      <c r="B1855" s="13" t="n">
        <v>42571</v>
      </c>
      <c r="C1855" s="13" t="n">
        <v>42576</v>
      </c>
      <c r="D1855" s="14" t="s">
        <v>52</v>
      </c>
      <c r="E1855" s="14" t="s">
        <v>53</v>
      </c>
      <c r="F1855" s="14" t="s">
        <v>98</v>
      </c>
      <c r="G1855" s="14" t="s">
        <v>164</v>
      </c>
      <c r="H1855" s="14" t="s">
        <v>65</v>
      </c>
      <c r="I1855" s="14" t="s">
        <v>91</v>
      </c>
      <c r="J1855" s="14" t="s">
        <v>2171</v>
      </c>
      <c r="K1855" s="15" t="n">
        <v>97.82</v>
      </c>
      <c r="L1855" s="0" t="n">
        <v>2</v>
      </c>
      <c r="M1855" s="16" t="n">
        <v>0</v>
      </c>
      <c r="N1855" s="17" t="n">
        <v>45.9754</v>
      </c>
      <c r="O1855" s="0" t="str">
        <f aca="false">TEXT(B1855,"YYYY-MM")</f>
        <v>2016-07</v>
      </c>
      <c r="P1855" s="18" t="n">
        <f aca="false">IFERROR(N1855/K1855,0)</f>
        <v>0.47</v>
      </c>
      <c r="Q1855" s="0" t="str">
        <f aca="false">IF(M1855=0,"No Discount",IF(M1855&lt;0.2,"Low (1-19%)",IF(M1855&lt;0.4,"Medium (20-39%)","High (40%+)")))</f>
        <v>No Discount</v>
      </c>
      <c r="R1855" s="0" t="str">
        <f aca="false">INDEX('Lookup Tables'!$B$2:$B$5,MATCH(F1855,'Lookup Tables'!$A$2:$A$5,0))</f>
        <v>Manager A</v>
      </c>
    </row>
    <row r="1856" customFormat="false" ht="15" hidden="false" customHeight="false" outlineLevel="0" collapsed="false">
      <c r="A1856" s="0" t="s">
        <v>2168</v>
      </c>
      <c r="B1856" s="13" t="n">
        <v>42571</v>
      </c>
      <c r="C1856" s="13" t="n">
        <v>42576</v>
      </c>
      <c r="D1856" s="14" t="s">
        <v>52</v>
      </c>
      <c r="E1856" s="14" t="s">
        <v>53</v>
      </c>
      <c r="F1856" s="14" t="s">
        <v>98</v>
      </c>
      <c r="G1856" s="14" t="s">
        <v>164</v>
      </c>
      <c r="H1856" s="14" t="s">
        <v>65</v>
      </c>
      <c r="I1856" s="14" t="s">
        <v>73</v>
      </c>
      <c r="J1856" s="14" t="s">
        <v>228</v>
      </c>
      <c r="K1856" s="15" t="n">
        <v>141.4</v>
      </c>
      <c r="L1856" s="0" t="n">
        <v>5</v>
      </c>
      <c r="M1856" s="16" t="n">
        <v>0</v>
      </c>
      <c r="N1856" s="17" t="n">
        <v>38.178</v>
      </c>
      <c r="O1856" s="0" t="str">
        <f aca="false">TEXT(B1856,"YYYY-MM")</f>
        <v>2016-07</v>
      </c>
      <c r="P1856" s="18" t="n">
        <f aca="false">IFERROR(N1856/K1856,0)</f>
        <v>0.27</v>
      </c>
      <c r="Q1856" s="0" t="str">
        <f aca="false">IF(M1856=0,"No Discount",IF(M1856&lt;0.2,"Low (1-19%)",IF(M1856&lt;0.4,"Medium (20-39%)","High (40%+)")))</f>
        <v>No Discount</v>
      </c>
      <c r="R1856" s="0" t="str">
        <f aca="false">INDEX('Lookup Tables'!$B$2:$B$5,MATCH(F1856,'Lookup Tables'!$A$2:$A$5,0))</f>
        <v>Manager A</v>
      </c>
    </row>
    <row r="1857" customFormat="false" ht="15" hidden="false" customHeight="false" outlineLevel="0" collapsed="false">
      <c r="A1857" s="0" t="s">
        <v>2172</v>
      </c>
      <c r="B1857" s="13" t="n">
        <v>42168</v>
      </c>
      <c r="C1857" s="13" t="n">
        <v>42172</v>
      </c>
      <c r="D1857" s="14" t="s">
        <v>69</v>
      </c>
      <c r="E1857" s="14" t="s">
        <v>62</v>
      </c>
      <c r="F1857" s="14" t="s">
        <v>63</v>
      </c>
      <c r="G1857" s="14" t="s">
        <v>64</v>
      </c>
      <c r="H1857" s="14" t="s">
        <v>65</v>
      </c>
      <c r="I1857" s="14" t="s">
        <v>78</v>
      </c>
      <c r="J1857" s="14" t="s">
        <v>1387</v>
      </c>
      <c r="K1857" s="15" t="n">
        <v>14.52</v>
      </c>
      <c r="L1857" s="0" t="n">
        <v>3</v>
      </c>
      <c r="M1857" s="16" t="n">
        <v>0</v>
      </c>
      <c r="N1857" s="17" t="n">
        <v>4.7916</v>
      </c>
      <c r="O1857" s="0" t="str">
        <f aca="false">TEXT(B1857,"YYYY-MM")</f>
        <v>2015-06</v>
      </c>
      <c r="P1857" s="18" t="n">
        <f aca="false">IFERROR(N1857/K1857,0)</f>
        <v>0.33</v>
      </c>
      <c r="Q1857" s="0" t="str">
        <f aca="false">IF(M1857=0,"No Discount",IF(M1857&lt;0.2,"Low (1-19%)",IF(M1857&lt;0.4,"Medium (20-39%)","High (40%+)")))</f>
        <v>No Discount</v>
      </c>
      <c r="R1857" s="0" t="str">
        <f aca="false">INDEX('Lookup Tables'!$B$2:$B$5,MATCH(F1857,'Lookup Tables'!$A$2:$A$5,0))</f>
        <v>Manager D</v>
      </c>
    </row>
    <row r="1858" customFormat="false" ht="15" hidden="false" customHeight="false" outlineLevel="0" collapsed="false">
      <c r="A1858" s="0" t="s">
        <v>2173</v>
      </c>
      <c r="B1858" s="13" t="n">
        <v>43232</v>
      </c>
      <c r="C1858" s="13" t="n">
        <v>43235</v>
      </c>
      <c r="D1858" s="14" t="s">
        <v>52</v>
      </c>
      <c r="E1858" s="14" t="s">
        <v>62</v>
      </c>
      <c r="F1858" s="14" t="s">
        <v>98</v>
      </c>
      <c r="G1858" s="14" t="s">
        <v>99</v>
      </c>
      <c r="H1858" s="14" t="s">
        <v>65</v>
      </c>
      <c r="I1858" s="14" t="s">
        <v>73</v>
      </c>
      <c r="J1858" s="14" t="s">
        <v>1624</v>
      </c>
      <c r="K1858" s="15" t="n">
        <v>127.92</v>
      </c>
      <c r="L1858" s="0" t="n">
        <v>5</v>
      </c>
      <c r="M1858" s="16" t="n">
        <v>0.2</v>
      </c>
      <c r="N1858" s="17" t="n">
        <v>-15.99</v>
      </c>
      <c r="O1858" s="0" t="str">
        <f aca="false">TEXT(B1858,"YYYY-MM")</f>
        <v>2018-05</v>
      </c>
      <c r="P1858" s="18" t="n">
        <f aca="false">IFERROR(N1858/K1858,0)</f>
        <v>-0.125</v>
      </c>
      <c r="Q1858" s="0" t="str">
        <f aca="false">IF(M1858=0,"No Discount",IF(M1858&lt;0.2,"Low (1-19%)",IF(M1858&lt;0.4,"Medium (20-39%)","High (40%+)")))</f>
        <v>Medium (20-39%)</v>
      </c>
      <c r="R1858" s="0" t="str">
        <f aca="false">INDEX('Lookup Tables'!$B$2:$B$5,MATCH(F1858,'Lookup Tables'!$A$2:$A$5,0))</f>
        <v>Manager A</v>
      </c>
    </row>
    <row r="1859" customFormat="false" ht="15" hidden="false" customHeight="false" outlineLevel="0" collapsed="false">
      <c r="A1859" s="0" t="s">
        <v>2173</v>
      </c>
      <c r="B1859" s="13" t="n">
        <v>43232</v>
      </c>
      <c r="C1859" s="13" t="n">
        <v>43235</v>
      </c>
      <c r="D1859" s="14" t="s">
        <v>52</v>
      </c>
      <c r="E1859" s="14" t="s">
        <v>62</v>
      </c>
      <c r="F1859" s="14" t="s">
        <v>98</v>
      </c>
      <c r="G1859" s="14" t="s">
        <v>99</v>
      </c>
      <c r="H1859" s="14" t="s">
        <v>65</v>
      </c>
      <c r="I1859" s="14" t="s">
        <v>83</v>
      </c>
      <c r="J1859" s="14" t="s">
        <v>2174</v>
      </c>
      <c r="K1859" s="15" t="n">
        <v>34.24</v>
      </c>
      <c r="L1859" s="0" t="n">
        <v>4</v>
      </c>
      <c r="M1859" s="16" t="n">
        <v>0.8</v>
      </c>
      <c r="N1859" s="17" t="n">
        <v>-53.072</v>
      </c>
      <c r="O1859" s="0" t="str">
        <f aca="false">TEXT(B1859,"YYYY-MM")</f>
        <v>2018-05</v>
      </c>
      <c r="P1859" s="18" t="n">
        <f aca="false">IFERROR(N1859/K1859,0)</f>
        <v>-1.55</v>
      </c>
      <c r="Q1859" s="0" t="str">
        <f aca="false">IF(M1859=0,"No Discount",IF(M1859&lt;0.2,"Low (1-19%)",IF(M1859&lt;0.4,"Medium (20-39%)","High (40%+)")))</f>
        <v>High (40%+)</v>
      </c>
      <c r="R1859" s="0" t="str">
        <f aca="false">INDEX('Lookup Tables'!$B$2:$B$5,MATCH(F1859,'Lookup Tables'!$A$2:$A$5,0))</f>
        <v>Manager A</v>
      </c>
    </row>
    <row r="1860" customFormat="false" ht="15" hidden="false" customHeight="false" outlineLevel="0" collapsed="false">
      <c r="A1860" s="0" t="s">
        <v>2175</v>
      </c>
      <c r="B1860" s="13" t="n">
        <v>42616</v>
      </c>
      <c r="C1860" s="13" t="n">
        <v>42618</v>
      </c>
      <c r="D1860" s="14" t="s">
        <v>137</v>
      </c>
      <c r="E1860" s="14" t="s">
        <v>62</v>
      </c>
      <c r="F1860" s="14" t="s">
        <v>117</v>
      </c>
      <c r="G1860" s="14" t="s">
        <v>375</v>
      </c>
      <c r="H1860" s="14" t="s">
        <v>65</v>
      </c>
      <c r="I1860" s="14" t="s">
        <v>85</v>
      </c>
      <c r="J1860" s="14" t="s">
        <v>100</v>
      </c>
      <c r="K1860" s="15" t="n">
        <v>137.62</v>
      </c>
      <c r="L1860" s="0" t="n">
        <v>2</v>
      </c>
      <c r="M1860" s="16" t="n">
        <v>0</v>
      </c>
      <c r="N1860" s="17" t="n">
        <v>60.5528</v>
      </c>
      <c r="O1860" s="0" t="str">
        <f aca="false">TEXT(B1860,"YYYY-MM")</f>
        <v>2016-09</v>
      </c>
      <c r="P1860" s="18" t="n">
        <f aca="false">IFERROR(N1860/K1860,0)</f>
        <v>0.44</v>
      </c>
      <c r="Q1860" s="0" t="str">
        <f aca="false">IF(M1860=0,"No Discount",IF(M1860&lt;0.2,"Low (1-19%)",IF(M1860&lt;0.4,"Medium (20-39%)","High (40%+)")))</f>
        <v>No Discount</v>
      </c>
      <c r="R1860" s="0" t="str">
        <f aca="false">INDEX('Lookup Tables'!$B$2:$B$5,MATCH(F1860,'Lookup Tables'!$A$2:$A$5,0))</f>
        <v>Manager B</v>
      </c>
    </row>
    <row r="1861" customFormat="false" ht="15" hidden="false" customHeight="false" outlineLevel="0" collapsed="false">
      <c r="A1861" s="0" t="s">
        <v>2175</v>
      </c>
      <c r="B1861" s="13" t="n">
        <v>42616</v>
      </c>
      <c r="C1861" s="13" t="n">
        <v>42618</v>
      </c>
      <c r="D1861" s="14" t="s">
        <v>137</v>
      </c>
      <c r="E1861" s="14" t="s">
        <v>62</v>
      </c>
      <c r="F1861" s="14" t="s">
        <v>117</v>
      </c>
      <c r="G1861" s="14" t="s">
        <v>375</v>
      </c>
      <c r="H1861" s="14" t="s">
        <v>80</v>
      </c>
      <c r="I1861" s="14" t="s">
        <v>81</v>
      </c>
      <c r="J1861" s="14" t="s">
        <v>2176</v>
      </c>
      <c r="K1861" s="15" t="n">
        <v>100.49</v>
      </c>
      <c r="L1861" s="0" t="n">
        <v>1</v>
      </c>
      <c r="M1861" s="16" t="n">
        <v>0</v>
      </c>
      <c r="N1861" s="17" t="n">
        <v>25.1225</v>
      </c>
      <c r="O1861" s="0" t="str">
        <f aca="false">TEXT(B1861,"YYYY-MM")</f>
        <v>2016-09</v>
      </c>
      <c r="P1861" s="18" t="n">
        <f aca="false">IFERROR(N1861/K1861,0)</f>
        <v>0.25</v>
      </c>
      <c r="Q1861" s="0" t="str">
        <f aca="false">IF(M1861=0,"No Discount",IF(M1861&lt;0.2,"Low (1-19%)",IF(M1861&lt;0.4,"Medium (20-39%)","High (40%+)")))</f>
        <v>No Discount</v>
      </c>
      <c r="R1861" s="0" t="str">
        <f aca="false">INDEX('Lookup Tables'!$B$2:$B$5,MATCH(F1861,'Lookup Tables'!$A$2:$A$5,0))</f>
        <v>Manager B</v>
      </c>
    </row>
    <row r="1862" customFormat="false" ht="15" hidden="false" customHeight="false" outlineLevel="0" collapsed="false">
      <c r="A1862" s="0" t="s">
        <v>2177</v>
      </c>
      <c r="B1862" s="13" t="n">
        <v>43185</v>
      </c>
      <c r="C1862" s="13" t="n">
        <v>43186</v>
      </c>
      <c r="D1862" s="14" t="s">
        <v>137</v>
      </c>
      <c r="E1862" s="14" t="s">
        <v>53</v>
      </c>
      <c r="F1862" s="14" t="s">
        <v>117</v>
      </c>
      <c r="G1862" s="14" t="s">
        <v>170</v>
      </c>
      <c r="H1862" s="14" t="s">
        <v>56</v>
      </c>
      <c r="I1862" s="14" t="s">
        <v>57</v>
      </c>
      <c r="J1862" s="14" t="s">
        <v>2178</v>
      </c>
      <c r="K1862" s="15" t="n">
        <v>257.568</v>
      </c>
      <c r="L1862" s="0" t="n">
        <v>2</v>
      </c>
      <c r="M1862" s="16" t="n">
        <v>0.2</v>
      </c>
      <c r="N1862" s="17" t="n">
        <v>-28.9764</v>
      </c>
      <c r="O1862" s="0" t="str">
        <f aca="false">TEXT(B1862,"YYYY-MM")</f>
        <v>2018-03</v>
      </c>
      <c r="P1862" s="18" t="n">
        <f aca="false">IFERROR(N1862/K1862,0)</f>
        <v>-0.1125</v>
      </c>
      <c r="Q1862" s="0" t="str">
        <f aca="false">IF(M1862=0,"No Discount",IF(M1862&lt;0.2,"Low (1-19%)",IF(M1862&lt;0.4,"Medium (20-39%)","High (40%+)")))</f>
        <v>Medium (20-39%)</v>
      </c>
      <c r="R1862" s="0" t="str">
        <f aca="false">INDEX('Lookup Tables'!$B$2:$B$5,MATCH(F1862,'Lookup Tables'!$A$2:$A$5,0))</f>
        <v>Manager B</v>
      </c>
    </row>
    <row r="1863" customFormat="false" ht="15" hidden="false" customHeight="false" outlineLevel="0" collapsed="false">
      <c r="A1863" s="0" t="s">
        <v>2177</v>
      </c>
      <c r="B1863" s="13" t="n">
        <v>43185</v>
      </c>
      <c r="C1863" s="13" t="n">
        <v>43186</v>
      </c>
      <c r="D1863" s="14" t="s">
        <v>137</v>
      </c>
      <c r="E1863" s="14" t="s">
        <v>53</v>
      </c>
      <c r="F1863" s="14" t="s">
        <v>117</v>
      </c>
      <c r="G1863" s="14" t="s">
        <v>170</v>
      </c>
      <c r="H1863" s="14" t="s">
        <v>80</v>
      </c>
      <c r="I1863" s="14" t="s">
        <v>81</v>
      </c>
      <c r="J1863" s="14" t="s">
        <v>372</v>
      </c>
      <c r="K1863" s="15" t="n">
        <v>119.96</v>
      </c>
      <c r="L1863" s="0" t="n">
        <v>4</v>
      </c>
      <c r="M1863" s="16" t="n">
        <v>0</v>
      </c>
      <c r="N1863" s="17" t="n">
        <v>33.5888</v>
      </c>
      <c r="O1863" s="0" t="str">
        <f aca="false">TEXT(B1863,"YYYY-MM")</f>
        <v>2018-03</v>
      </c>
      <c r="P1863" s="18" t="n">
        <f aca="false">IFERROR(N1863/K1863,0)</f>
        <v>0.28</v>
      </c>
      <c r="Q1863" s="0" t="str">
        <f aca="false">IF(M1863=0,"No Discount",IF(M1863&lt;0.2,"Low (1-19%)",IF(M1863&lt;0.4,"Medium (20-39%)","High (40%+)")))</f>
        <v>No Discount</v>
      </c>
      <c r="R1863" s="0" t="str">
        <f aca="false">INDEX('Lookup Tables'!$B$2:$B$5,MATCH(F1863,'Lookup Tables'!$A$2:$A$5,0))</f>
        <v>Manager B</v>
      </c>
    </row>
    <row r="1864" customFormat="false" ht="15" hidden="false" customHeight="false" outlineLevel="0" collapsed="false">
      <c r="A1864" s="0" t="s">
        <v>2179</v>
      </c>
      <c r="B1864" s="13" t="n">
        <v>42320</v>
      </c>
      <c r="C1864" s="13" t="n">
        <v>42320</v>
      </c>
      <c r="D1864" s="14" t="s">
        <v>606</v>
      </c>
      <c r="E1864" s="14" t="s">
        <v>53</v>
      </c>
      <c r="F1864" s="14" t="s">
        <v>98</v>
      </c>
      <c r="G1864" s="14" t="s">
        <v>99</v>
      </c>
      <c r="H1864" s="14" t="s">
        <v>65</v>
      </c>
      <c r="I1864" s="14" t="s">
        <v>73</v>
      </c>
      <c r="J1864" s="14" t="s">
        <v>380</v>
      </c>
      <c r="K1864" s="15" t="n">
        <v>49.632</v>
      </c>
      <c r="L1864" s="0" t="n">
        <v>4</v>
      </c>
      <c r="M1864" s="16" t="n">
        <v>0.2</v>
      </c>
      <c r="N1864" s="17" t="n">
        <v>4.9632</v>
      </c>
      <c r="O1864" s="0" t="str">
        <f aca="false">TEXT(B1864,"YYYY-MM")</f>
        <v>2015-11</v>
      </c>
      <c r="P1864" s="18" t="n">
        <f aca="false">IFERROR(N1864/K1864,0)</f>
        <v>0.1</v>
      </c>
      <c r="Q1864" s="0" t="str">
        <f aca="false">IF(M1864=0,"No Discount",IF(M1864&lt;0.2,"Low (1-19%)",IF(M1864&lt;0.4,"Medium (20-39%)","High (40%+)")))</f>
        <v>Medium (20-39%)</v>
      </c>
      <c r="R1864" s="0" t="str">
        <f aca="false">INDEX('Lookup Tables'!$B$2:$B$5,MATCH(F1864,'Lookup Tables'!$A$2:$A$5,0))</f>
        <v>Manager A</v>
      </c>
    </row>
    <row r="1865" customFormat="false" ht="15" hidden="false" customHeight="false" outlineLevel="0" collapsed="false">
      <c r="A1865" s="0" t="s">
        <v>2180</v>
      </c>
      <c r="B1865" s="13" t="n">
        <v>43021</v>
      </c>
      <c r="C1865" s="13" t="n">
        <v>43025</v>
      </c>
      <c r="D1865" s="14" t="s">
        <v>69</v>
      </c>
      <c r="E1865" s="14" t="s">
        <v>62</v>
      </c>
      <c r="F1865" s="14" t="s">
        <v>63</v>
      </c>
      <c r="G1865" s="14" t="s">
        <v>252</v>
      </c>
      <c r="H1865" s="14" t="s">
        <v>56</v>
      </c>
      <c r="I1865" s="14" t="s">
        <v>71</v>
      </c>
      <c r="J1865" s="14" t="s">
        <v>575</v>
      </c>
      <c r="K1865" s="15" t="n">
        <v>727.45</v>
      </c>
      <c r="L1865" s="0" t="n">
        <v>5</v>
      </c>
      <c r="M1865" s="16" t="n">
        <v>0.5</v>
      </c>
      <c r="N1865" s="17" t="n">
        <v>-465.568</v>
      </c>
      <c r="O1865" s="0" t="str">
        <f aca="false">TEXT(B1865,"YYYY-MM")</f>
        <v>2017-10</v>
      </c>
      <c r="P1865" s="18" t="n">
        <f aca="false">IFERROR(N1865/K1865,0)</f>
        <v>-0.64</v>
      </c>
      <c r="Q1865" s="0" t="str">
        <f aca="false">IF(M1865=0,"No Discount",IF(M1865&lt;0.2,"Low (1-19%)",IF(M1865&lt;0.4,"Medium (20-39%)","High (40%+)")))</f>
        <v>High (40%+)</v>
      </c>
      <c r="R1865" s="0" t="str">
        <f aca="false">INDEX('Lookup Tables'!$B$2:$B$5,MATCH(F1865,'Lookup Tables'!$A$2:$A$5,0))</f>
        <v>Manager D</v>
      </c>
    </row>
    <row r="1866" customFormat="false" ht="15" hidden="false" customHeight="false" outlineLevel="0" collapsed="false">
      <c r="A1866" s="0" t="s">
        <v>2180</v>
      </c>
      <c r="B1866" s="13" t="n">
        <v>43021</v>
      </c>
      <c r="C1866" s="13" t="n">
        <v>43025</v>
      </c>
      <c r="D1866" s="14" t="s">
        <v>69</v>
      </c>
      <c r="E1866" s="14" t="s">
        <v>62</v>
      </c>
      <c r="F1866" s="14" t="s">
        <v>63</v>
      </c>
      <c r="G1866" s="14" t="s">
        <v>252</v>
      </c>
      <c r="H1866" s="14" t="s">
        <v>56</v>
      </c>
      <c r="I1866" s="14" t="s">
        <v>76</v>
      </c>
      <c r="J1866" s="14" t="s">
        <v>2181</v>
      </c>
      <c r="K1866" s="15" t="n">
        <v>24.96</v>
      </c>
      <c r="L1866" s="0" t="n">
        <v>3</v>
      </c>
      <c r="M1866" s="16" t="n">
        <v>0.2</v>
      </c>
      <c r="N1866" s="17" t="n">
        <v>4.368</v>
      </c>
      <c r="O1866" s="0" t="str">
        <f aca="false">TEXT(B1866,"YYYY-MM")</f>
        <v>2017-10</v>
      </c>
      <c r="P1866" s="18" t="n">
        <f aca="false">IFERROR(N1866/K1866,0)</f>
        <v>0.175</v>
      </c>
      <c r="Q1866" s="0" t="str">
        <f aca="false">IF(M1866=0,"No Discount",IF(M1866&lt;0.2,"Low (1-19%)",IF(M1866&lt;0.4,"Medium (20-39%)","High (40%+)")))</f>
        <v>Medium (20-39%)</v>
      </c>
      <c r="R1866" s="0" t="str">
        <f aca="false">INDEX('Lookup Tables'!$B$2:$B$5,MATCH(F1866,'Lookup Tables'!$A$2:$A$5,0))</f>
        <v>Manager D</v>
      </c>
    </row>
    <row r="1867" customFormat="false" ht="15" hidden="false" customHeight="false" outlineLevel="0" collapsed="false">
      <c r="A1867" s="0" t="s">
        <v>2182</v>
      </c>
      <c r="B1867" s="13" t="n">
        <v>43416</v>
      </c>
      <c r="C1867" s="13" t="n">
        <v>43416</v>
      </c>
      <c r="D1867" s="14" t="s">
        <v>606</v>
      </c>
      <c r="E1867" s="14" t="s">
        <v>62</v>
      </c>
      <c r="F1867" s="14" t="s">
        <v>117</v>
      </c>
      <c r="G1867" s="14" t="s">
        <v>269</v>
      </c>
      <c r="H1867" s="14" t="s">
        <v>80</v>
      </c>
      <c r="I1867" s="14" t="s">
        <v>81</v>
      </c>
      <c r="J1867" s="14" t="s">
        <v>2183</v>
      </c>
      <c r="K1867" s="15" t="n">
        <v>370.782</v>
      </c>
      <c r="L1867" s="0" t="n">
        <v>3</v>
      </c>
      <c r="M1867" s="16" t="n">
        <v>0.4</v>
      </c>
      <c r="N1867" s="17" t="n">
        <v>-92.6955</v>
      </c>
      <c r="O1867" s="0" t="str">
        <f aca="false">TEXT(B1867,"YYYY-MM")</f>
        <v>2018-11</v>
      </c>
      <c r="P1867" s="18" t="n">
        <f aca="false">IFERROR(N1867/K1867,0)</f>
        <v>-0.25</v>
      </c>
      <c r="Q1867" s="0" t="str">
        <f aca="false">IF(M1867=0,"No Discount",IF(M1867&lt;0.2,"Low (1-19%)",IF(M1867&lt;0.4,"Medium (20-39%)","High (40%+)")))</f>
        <v>High (40%+)</v>
      </c>
      <c r="R1867" s="0" t="str">
        <f aca="false">INDEX('Lookup Tables'!$B$2:$B$5,MATCH(F1867,'Lookup Tables'!$A$2:$A$5,0))</f>
        <v>Manager B</v>
      </c>
    </row>
    <row r="1868" customFormat="false" ht="15" hidden="false" customHeight="false" outlineLevel="0" collapsed="false">
      <c r="A1868" s="0" t="s">
        <v>2184</v>
      </c>
      <c r="B1868" s="13" t="n">
        <v>43205</v>
      </c>
      <c r="C1868" s="13" t="n">
        <v>43208</v>
      </c>
      <c r="D1868" s="14" t="s">
        <v>137</v>
      </c>
      <c r="E1868" s="14" t="s">
        <v>62</v>
      </c>
      <c r="F1868" s="14" t="s">
        <v>63</v>
      </c>
      <c r="G1868" s="14" t="s">
        <v>646</v>
      </c>
      <c r="H1868" s="14" t="s">
        <v>56</v>
      </c>
      <c r="I1868" s="14" t="s">
        <v>76</v>
      </c>
      <c r="J1868" s="14" t="s">
        <v>1423</v>
      </c>
      <c r="K1868" s="15" t="n">
        <v>196.45</v>
      </c>
      <c r="L1868" s="0" t="n">
        <v>5</v>
      </c>
      <c r="M1868" s="16" t="n">
        <v>0</v>
      </c>
      <c r="N1868" s="17" t="n">
        <v>70.722</v>
      </c>
      <c r="O1868" s="0" t="str">
        <f aca="false">TEXT(B1868,"YYYY-MM")</f>
        <v>2018-04</v>
      </c>
      <c r="P1868" s="18" t="n">
        <f aca="false">IFERROR(N1868/K1868,0)</f>
        <v>0.36</v>
      </c>
      <c r="Q1868" s="0" t="str">
        <f aca="false">IF(M1868=0,"No Discount",IF(M1868&lt;0.2,"Low (1-19%)",IF(M1868&lt;0.4,"Medium (20-39%)","High (40%+)")))</f>
        <v>No Discount</v>
      </c>
      <c r="R1868" s="0" t="str">
        <f aca="false">INDEX('Lookup Tables'!$B$2:$B$5,MATCH(F1868,'Lookup Tables'!$A$2:$A$5,0))</f>
        <v>Manager D</v>
      </c>
    </row>
    <row r="1869" customFormat="false" ht="15" hidden="false" customHeight="false" outlineLevel="0" collapsed="false">
      <c r="A1869" s="0" t="s">
        <v>2185</v>
      </c>
      <c r="B1869" s="13" t="n">
        <v>42546</v>
      </c>
      <c r="C1869" s="13" t="n">
        <v>42552</v>
      </c>
      <c r="D1869" s="14" t="s">
        <v>69</v>
      </c>
      <c r="E1869" s="14" t="s">
        <v>97</v>
      </c>
      <c r="F1869" s="14" t="s">
        <v>117</v>
      </c>
      <c r="G1869" s="14" t="s">
        <v>118</v>
      </c>
      <c r="H1869" s="14" t="s">
        <v>65</v>
      </c>
      <c r="I1869" s="14" t="s">
        <v>91</v>
      </c>
      <c r="J1869" s="14" t="s">
        <v>2186</v>
      </c>
      <c r="K1869" s="15" t="n">
        <v>31.104</v>
      </c>
      <c r="L1869" s="0" t="n">
        <v>6</v>
      </c>
      <c r="M1869" s="16" t="n">
        <v>0.2</v>
      </c>
      <c r="N1869" s="17" t="n">
        <v>10.8864</v>
      </c>
      <c r="O1869" s="0" t="str">
        <f aca="false">TEXT(B1869,"YYYY-MM")</f>
        <v>2016-06</v>
      </c>
      <c r="P1869" s="18" t="n">
        <f aca="false">IFERROR(N1869/K1869,0)</f>
        <v>0.35</v>
      </c>
      <c r="Q1869" s="0" t="str">
        <f aca="false">IF(M1869=0,"No Discount",IF(M1869&lt;0.2,"Low (1-19%)",IF(M1869&lt;0.4,"Medium (20-39%)","High (40%+)")))</f>
        <v>Medium (20-39%)</v>
      </c>
      <c r="R1869" s="0" t="str">
        <f aca="false">INDEX('Lookup Tables'!$B$2:$B$5,MATCH(F1869,'Lookup Tables'!$A$2:$A$5,0))</f>
        <v>Manager B</v>
      </c>
    </row>
    <row r="1870" customFormat="false" ht="15" hidden="false" customHeight="false" outlineLevel="0" collapsed="false">
      <c r="A1870" s="0" t="s">
        <v>2185</v>
      </c>
      <c r="B1870" s="13" t="n">
        <v>42546</v>
      </c>
      <c r="C1870" s="13" t="n">
        <v>42552</v>
      </c>
      <c r="D1870" s="14" t="s">
        <v>69</v>
      </c>
      <c r="E1870" s="14" t="s">
        <v>97</v>
      </c>
      <c r="F1870" s="14" t="s">
        <v>117</v>
      </c>
      <c r="G1870" s="14" t="s">
        <v>118</v>
      </c>
      <c r="H1870" s="14" t="s">
        <v>65</v>
      </c>
      <c r="I1870" s="14" t="s">
        <v>73</v>
      </c>
      <c r="J1870" s="14" t="s">
        <v>2187</v>
      </c>
      <c r="K1870" s="15" t="n">
        <v>78.256</v>
      </c>
      <c r="L1870" s="0" t="n">
        <v>2</v>
      </c>
      <c r="M1870" s="16" t="n">
        <v>0.2</v>
      </c>
      <c r="N1870" s="17" t="n">
        <v>-17.6076</v>
      </c>
      <c r="O1870" s="0" t="str">
        <f aca="false">TEXT(B1870,"YYYY-MM")</f>
        <v>2016-06</v>
      </c>
      <c r="P1870" s="18" t="n">
        <f aca="false">IFERROR(N1870/K1870,0)</f>
        <v>-0.225</v>
      </c>
      <c r="Q1870" s="0" t="str">
        <f aca="false">IF(M1870=0,"No Discount",IF(M1870&lt;0.2,"Low (1-19%)",IF(M1870&lt;0.4,"Medium (20-39%)","High (40%+)")))</f>
        <v>Medium (20-39%)</v>
      </c>
      <c r="R1870" s="0" t="str">
        <f aca="false">INDEX('Lookup Tables'!$B$2:$B$5,MATCH(F1870,'Lookup Tables'!$A$2:$A$5,0))</f>
        <v>Manager B</v>
      </c>
    </row>
    <row r="1871" customFormat="false" ht="15" hidden="false" customHeight="false" outlineLevel="0" collapsed="false">
      <c r="A1871" s="0" t="s">
        <v>2188</v>
      </c>
      <c r="B1871" s="13" t="n">
        <v>42973</v>
      </c>
      <c r="C1871" s="13" t="n">
        <v>42976</v>
      </c>
      <c r="D1871" s="14" t="s">
        <v>52</v>
      </c>
      <c r="E1871" s="14" t="s">
        <v>53</v>
      </c>
      <c r="F1871" s="14" t="s">
        <v>63</v>
      </c>
      <c r="G1871" s="14" t="s">
        <v>94</v>
      </c>
      <c r="H1871" s="14" t="s">
        <v>65</v>
      </c>
      <c r="I1871" s="14" t="s">
        <v>91</v>
      </c>
      <c r="J1871" s="14" t="s">
        <v>1265</v>
      </c>
      <c r="K1871" s="15" t="n">
        <v>6.48</v>
      </c>
      <c r="L1871" s="0" t="n">
        <v>1</v>
      </c>
      <c r="M1871" s="16" t="n">
        <v>0</v>
      </c>
      <c r="N1871" s="17" t="n">
        <v>3.1104</v>
      </c>
      <c r="O1871" s="0" t="str">
        <f aca="false">TEXT(B1871,"YYYY-MM")</f>
        <v>2017-08</v>
      </c>
      <c r="P1871" s="18" t="n">
        <f aca="false">IFERROR(N1871/K1871,0)</f>
        <v>0.48</v>
      </c>
      <c r="Q1871" s="0" t="str">
        <f aca="false">IF(M1871=0,"No Discount",IF(M1871&lt;0.2,"Low (1-19%)",IF(M1871&lt;0.4,"Medium (20-39%)","High (40%+)")))</f>
        <v>No Discount</v>
      </c>
      <c r="R1871" s="0" t="str">
        <f aca="false">INDEX('Lookup Tables'!$B$2:$B$5,MATCH(F1871,'Lookup Tables'!$A$2:$A$5,0))</f>
        <v>Manager D</v>
      </c>
    </row>
    <row r="1872" customFormat="false" ht="15" hidden="false" customHeight="false" outlineLevel="0" collapsed="false">
      <c r="A1872" s="0" t="s">
        <v>2189</v>
      </c>
      <c r="B1872" s="13" t="n">
        <v>42206</v>
      </c>
      <c r="C1872" s="13" t="n">
        <v>42210</v>
      </c>
      <c r="D1872" s="14" t="s">
        <v>69</v>
      </c>
      <c r="E1872" s="14" t="s">
        <v>62</v>
      </c>
      <c r="F1872" s="14" t="s">
        <v>63</v>
      </c>
      <c r="G1872" s="14" t="s">
        <v>64</v>
      </c>
      <c r="H1872" s="14" t="s">
        <v>65</v>
      </c>
      <c r="I1872" s="14" t="s">
        <v>78</v>
      </c>
      <c r="J1872" s="14" t="s">
        <v>2190</v>
      </c>
      <c r="K1872" s="15" t="n">
        <v>99.2</v>
      </c>
      <c r="L1872" s="0" t="n">
        <v>5</v>
      </c>
      <c r="M1872" s="16" t="n">
        <v>0</v>
      </c>
      <c r="N1872" s="17" t="n">
        <v>25.792</v>
      </c>
      <c r="O1872" s="0" t="str">
        <f aca="false">TEXT(B1872,"YYYY-MM")</f>
        <v>2015-07</v>
      </c>
      <c r="P1872" s="18" t="n">
        <f aca="false">IFERROR(N1872/K1872,0)</f>
        <v>0.26</v>
      </c>
      <c r="Q1872" s="0" t="str">
        <f aca="false">IF(M1872=0,"No Discount",IF(M1872&lt;0.2,"Low (1-19%)",IF(M1872&lt;0.4,"Medium (20-39%)","High (40%+)")))</f>
        <v>No Discount</v>
      </c>
      <c r="R1872" s="0" t="str">
        <f aca="false">INDEX('Lookup Tables'!$B$2:$B$5,MATCH(F1872,'Lookup Tables'!$A$2:$A$5,0))</f>
        <v>Manager D</v>
      </c>
    </row>
    <row r="1873" customFormat="false" ht="15" hidden="false" customHeight="false" outlineLevel="0" collapsed="false">
      <c r="A1873" s="0" t="s">
        <v>2189</v>
      </c>
      <c r="B1873" s="13" t="n">
        <v>42206</v>
      </c>
      <c r="C1873" s="13" t="n">
        <v>42210</v>
      </c>
      <c r="D1873" s="14" t="s">
        <v>69</v>
      </c>
      <c r="E1873" s="14" t="s">
        <v>62</v>
      </c>
      <c r="F1873" s="14" t="s">
        <v>63</v>
      </c>
      <c r="G1873" s="14" t="s">
        <v>64</v>
      </c>
      <c r="H1873" s="14" t="s">
        <v>56</v>
      </c>
      <c r="I1873" s="14" t="s">
        <v>59</v>
      </c>
      <c r="J1873" s="14" t="s">
        <v>796</v>
      </c>
      <c r="K1873" s="15" t="n">
        <v>801.568</v>
      </c>
      <c r="L1873" s="0" t="n">
        <v>2</v>
      </c>
      <c r="M1873" s="16" t="n">
        <v>0.2</v>
      </c>
      <c r="N1873" s="17" t="n">
        <v>50.098</v>
      </c>
      <c r="O1873" s="0" t="str">
        <f aca="false">TEXT(B1873,"YYYY-MM")</f>
        <v>2015-07</v>
      </c>
      <c r="P1873" s="18" t="n">
        <f aca="false">IFERROR(N1873/K1873,0)</f>
        <v>0.0625</v>
      </c>
      <c r="Q1873" s="0" t="str">
        <f aca="false">IF(M1873=0,"No Discount",IF(M1873&lt;0.2,"Low (1-19%)",IF(M1873&lt;0.4,"Medium (20-39%)","High (40%+)")))</f>
        <v>Medium (20-39%)</v>
      </c>
      <c r="R1873" s="0" t="str">
        <f aca="false">INDEX('Lookup Tables'!$B$2:$B$5,MATCH(F1873,'Lookup Tables'!$A$2:$A$5,0))</f>
        <v>Manager D</v>
      </c>
    </row>
    <row r="1874" customFormat="false" ht="15" hidden="false" customHeight="false" outlineLevel="0" collapsed="false">
      <c r="A1874" s="0" t="s">
        <v>2189</v>
      </c>
      <c r="B1874" s="13" t="n">
        <v>42206</v>
      </c>
      <c r="C1874" s="13" t="n">
        <v>42210</v>
      </c>
      <c r="D1874" s="14" t="s">
        <v>69</v>
      </c>
      <c r="E1874" s="14" t="s">
        <v>62</v>
      </c>
      <c r="F1874" s="14" t="s">
        <v>63</v>
      </c>
      <c r="G1874" s="14" t="s">
        <v>64</v>
      </c>
      <c r="H1874" s="14" t="s">
        <v>56</v>
      </c>
      <c r="I1874" s="14" t="s">
        <v>71</v>
      </c>
      <c r="J1874" s="14" t="s">
        <v>2191</v>
      </c>
      <c r="K1874" s="15" t="n">
        <v>272.848</v>
      </c>
      <c r="L1874" s="0" t="n">
        <v>1</v>
      </c>
      <c r="M1874" s="16" t="n">
        <v>0.2</v>
      </c>
      <c r="N1874" s="17" t="n">
        <v>27.2848</v>
      </c>
      <c r="O1874" s="0" t="str">
        <f aca="false">TEXT(B1874,"YYYY-MM")</f>
        <v>2015-07</v>
      </c>
      <c r="P1874" s="18" t="n">
        <f aca="false">IFERROR(N1874/K1874,0)</f>
        <v>0.1</v>
      </c>
      <c r="Q1874" s="0" t="str">
        <f aca="false">IF(M1874=0,"No Discount",IF(M1874&lt;0.2,"Low (1-19%)",IF(M1874&lt;0.4,"Medium (20-39%)","High (40%+)")))</f>
        <v>Medium (20-39%)</v>
      </c>
      <c r="R1874" s="0" t="str">
        <f aca="false">INDEX('Lookup Tables'!$B$2:$B$5,MATCH(F1874,'Lookup Tables'!$A$2:$A$5,0))</f>
        <v>Manager D</v>
      </c>
    </row>
    <row r="1875" customFormat="false" ht="15" hidden="false" customHeight="false" outlineLevel="0" collapsed="false">
      <c r="A1875" s="0" t="s">
        <v>2192</v>
      </c>
      <c r="B1875" s="13" t="n">
        <v>43425</v>
      </c>
      <c r="C1875" s="13" t="n">
        <v>43429</v>
      </c>
      <c r="D1875" s="14" t="s">
        <v>69</v>
      </c>
      <c r="E1875" s="14" t="s">
        <v>53</v>
      </c>
      <c r="F1875" s="14" t="s">
        <v>63</v>
      </c>
      <c r="G1875" s="14" t="s">
        <v>94</v>
      </c>
      <c r="H1875" s="14" t="s">
        <v>56</v>
      </c>
      <c r="I1875" s="14" t="s">
        <v>71</v>
      </c>
      <c r="J1875" s="14" t="s">
        <v>2193</v>
      </c>
      <c r="K1875" s="15" t="n">
        <v>70.98</v>
      </c>
      <c r="L1875" s="0" t="n">
        <v>1</v>
      </c>
      <c r="M1875" s="16" t="n">
        <v>0</v>
      </c>
      <c r="N1875" s="17" t="n">
        <v>20.5842</v>
      </c>
      <c r="O1875" s="0" t="str">
        <f aca="false">TEXT(B1875,"YYYY-MM")</f>
        <v>2018-11</v>
      </c>
      <c r="P1875" s="18" t="n">
        <f aca="false">IFERROR(N1875/K1875,0)</f>
        <v>0.29</v>
      </c>
      <c r="Q1875" s="0" t="str">
        <f aca="false">IF(M1875=0,"No Discount",IF(M1875&lt;0.2,"Low (1-19%)",IF(M1875&lt;0.4,"Medium (20-39%)","High (40%+)")))</f>
        <v>No Discount</v>
      </c>
      <c r="R1875" s="0" t="str">
        <f aca="false">INDEX('Lookup Tables'!$B$2:$B$5,MATCH(F1875,'Lookup Tables'!$A$2:$A$5,0))</f>
        <v>Manager D</v>
      </c>
    </row>
    <row r="1876" customFormat="false" ht="15" hidden="false" customHeight="false" outlineLevel="0" collapsed="false">
      <c r="A1876" s="0" t="s">
        <v>2194</v>
      </c>
      <c r="B1876" s="13" t="n">
        <v>42159</v>
      </c>
      <c r="C1876" s="13" t="n">
        <v>42164</v>
      </c>
      <c r="D1876" s="14" t="s">
        <v>69</v>
      </c>
      <c r="E1876" s="14" t="s">
        <v>97</v>
      </c>
      <c r="F1876" s="14" t="s">
        <v>117</v>
      </c>
      <c r="G1876" s="14" t="s">
        <v>269</v>
      </c>
      <c r="H1876" s="14" t="s">
        <v>65</v>
      </c>
      <c r="I1876" s="14" t="s">
        <v>91</v>
      </c>
      <c r="J1876" s="14" t="s">
        <v>135</v>
      </c>
      <c r="K1876" s="15" t="n">
        <v>16.224</v>
      </c>
      <c r="L1876" s="0" t="n">
        <v>2</v>
      </c>
      <c r="M1876" s="16" t="n">
        <v>0.2</v>
      </c>
      <c r="N1876" s="17" t="n">
        <v>5.8812</v>
      </c>
      <c r="O1876" s="0" t="str">
        <f aca="false">TEXT(B1876,"YYYY-MM")</f>
        <v>2015-06</v>
      </c>
      <c r="P1876" s="18" t="n">
        <f aca="false">IFERROR(N1876/K1876,0)</f>
        <v>0.3625</v>
      </c>
      <c r="Q1876" s="0" t="str">
        <f aca="false">IF(M1876=0,"No Discount",IF(M1876&lt;0.2,"Low (1-19%)",IF(M1876&lt;0.4,"Medium (20-39%)","High (40%+)")))</f>
        <v>Medium (20-39%)</v>
      </c>
      <c r="R1876" s="0" t="str">
        <f aca="false">INDEX('Lookup Tables'!$B$2:$B$5,MATCH(F1876,'Lookup Tables'!$A$2:$A$5,0))</f>
        <v>Manager B</v>
      </c>
    </row>
    <row r="1877" customFormat="false" ht="15" hidden="false" customHeight="false" outlineLevel="0" collapsed="false">
      <c r="A1877" s="0" t="s">
        <v>2195</v>
      </c>
      <c r="B1877" s="13" t="n">
        <v>42804</v>
      </c>
      <c r="C1877" s="13" t="n">
        <v>42810</v>
      </c>
      <c r="D1877" s="14" t="s">
        <v>69</v>
      </c>
      <c r="E1877" s="14" t="s">
        <v>53</v>
      </c>
      <c r="F1877" s="14" t="s">
        <v>117</v>
      </c>
      <c r="G1877" s="14" t="s">
        <v>170</v>
      </c>
      <c r="H1877" s="14" t="s">
        <v>56</v>
      </c>
      <c r="I1877" s="14" t="s">
        <v>57</v>
      </c>
      <c r="J1877" s="14" t="s">
        <v>1035</v>
      </c>
      <c r="K1877" s="15" t="n">
        <v>176.784</v>
      </c>
      <c r="L1877" s="0" t="n">
        <v>1</v>
      </c>
      <c r="M1877" s="16" t="n">
        <v>0.2</v>
      </c>
      <c r="N1877" s="17" t="n">
        <v>-22.098</v>
      </c>
      <c r="O1877" s="0" t="str">
        <f aca="false">TEXT(B1877,"YYYY-MM")</f>
        <v>2017-03</v>
      </c>
      <c r="P1877" s="18" t="n">
        <f aca="false">IFERROR(N1877/K1877,0)</f>
        <v>-0.125</v>
      </c>
      <c r="Q1877" s="0" t="str">
        <f aca="false">IF(M1877=0,"No Discount",IF(M1877&lt;0.2,"Low (1-19%)",IF(M1877&lt;0.4,"Medium (20-39%)","High (40%+)")))</f>
        <v>Medium (20-39%)</v>
      </c>
      <c r="R1877" s="0" t="str">
        <f aca="false">INDEX('Lookup Tables'!$B$2:$B$5,MATCH(F1877,'Lookup Tables'!$A$2:$A$5,0))</f>
        <v>Manager B</v>
      </c>
    </row>
    <row r="1878" customFormat="false" ht="15" hidden="false" customHeight="false" outlineLevel="0" collapsed="false">
      <c r="A1878" s="0" t="s">
        <v>2196</v>
      </c>
      <c r="B1878" s="13" t="n">
        <v>43184</v>
      </c>
      <c r="C1878" s="13" t="n">
        <v>43188</v>
      </c>
      <c r="D1878" s="14" t="s">
        <v>69</v>
      </c>
      <c r="E1878" s="14" t="s">
        <v>53</v>
      </c>
      <c r="F1878" s="14" t="s">
        <v>98</v>
      </c>
      <c r="G1878" s="14" t="s">
        <v>99</v>
      </c>
      <c r="H1878" s="14" t="s">
        <v>80</v>
      </c>
      <c r="I1878" s="14" t="s">
        <v>81</v>
      </c>
      <c r="J1878" s="14" t="s">
        <v>837</v>
      </c>
      <c r="K1878" s="15" t="n">
        <v>470.376</v>
      </c>
      <c r="L1878" s="0" t="n">
        <v>3</v>
      </c>
      <c r="M1878" s="16" t="n">
        <v>0.2</v>
      </c>
      <c r="N1878" s="17" t="n">
        <v>47.0376</v>
      </c>
      <c r="O1878" s="0" t="str">
        <f aca="false">TEXT(B1878,"YYYY-MM")</f>
        <v>2018-03</v>
      </c>
      <c r="P1878" s="18" t="n">
        <f aca="false">IFERROR(N1878/K1878,0)</f>
        <v>0.1</v>
      </c>
      <c r="Q1878" s="0" t="str">
        <f aca="false">IF(M1878=0,"No Discount",IF(M1878&lt;0.2,"Low (1-19%)",IF(M1878&lt;0.4,"Medium (20-39%)","High (40%+)")))</f>
        <v>Medium (20-39%)</v>
      </c>
      <c r="R1878" s="0" t="str">
        <f aca="false">INDEX('Lookup Tables'!$B$2:$B$5,MATCH(F1878,'Lookup Tables'!$A$2:$A$5,0))</f>
        <v>Manager A</v>
      </c>
    </row>
    <row r="1879" customFormat="false" ht="15" hidden="false" customHeight="false" outlineLevel="0" collapsed="false">
      <c r="A1879" s="0" t="s">
        <v>2197</v>
      </c>
      <c r="B1879" s="13" t="n">
        <v>43463</v>
      </c>
      <c r="C1879" s="13" t="n">
        <v>43467</v>
      </c>
      <c r="D1879" s="14" t="s">
        <v>69</v>
      </c>
      <c r="E1879" s="14" t="s">
        <v>53</v>
      </c>
      <c r="F1879" s="14" t="s">
        <v>63</v>
      </c>
      <c r="G1879" s="14" t="s">
        <v>64</v>
      </c>
      <c r="H1879" s="14" t="s">
        <v>56</v>
      </c>
      <c r="I1879" s="14" t="s">
        <v>59</v>
      </c>
      <c r="J1879" s="14" t="s">
        <v>1454</v>
      </c>
      <c r="K1879" s="15" t="n">
        <v>393.568</v>
      </c>
      <c r="L1879" s="0" t="n">
        <v>4</v>
      </c>
      <c r="M1879" s="16" t="n">
        <v>0.2</v>
      </c>
      <c r="N1879" s="17" t="n">
        <v>-44.2764</v>
      </c>
      <c r="O1879" s="0" t="str">
        <f aca="false">TEXT(B1879,"YYYY-MM")</f>
        <v>2018-12</v>
      </c>
      <c r="P1879" s="18" t="n">
        <f aca="false">IFERROR(N1879/K1879,0)</f>
        <v>-0.1125</v>
      </c>
      <c r="Q1879" s="0" t="str">
        <f aca="false">IF(M1879=0,"No Discount",IF(M1879&lt;0.2,"Low (1-19%)",IF(M1879&lt;0.4,"Medium (20-39%)","High (40%+)")))</f>
        <v>Medium (20-39%)</v>
      </c>
      <c r="R1879" s="0" t="str">
        <f aca="false">INDEX('Lookup Tables'!$B$2:$B$5,MATCH(F1879,'Lookup Tables'!$A$2:$A$5,0))</f>
        <v>Manager D</v>
      </c>
    </row>
    <row r="1880" customFormat="false" ht="15" hidden="false" customHeight="false" outlineLevel="0" collapsed="false">
      <c r="A1880" s="0" t="s">
        <v>2197</v>
      </c>
      <c r="B1880" s="13" t="n">
        <v>43463</v>
      </c>
      <c r="C1880" s="13" t="n">
        <v>43467</v>
      </c>
      <c r="D1880" s="14" t="s">
        <v>69</v>
      </c>
      <c r="E1880" s="14" t="s">
        <v>53</v>
      </c>
      <c r="F1880" s="14" t="s">
        <v>63</v>
      </c>
      <c r="G1880" s="14" t="s">
        <v>64</v>
      </c>
      <c r="H1880" s="14" t="s">
        <v>80</v>
      </c>
      <c r="I1880" s="14" t="s">
        <v>81</v>
      </c>
      <c r="J1880" s="14" t="s">
        <v>420</v>
      </c>
      <c r="K1880" s="15" t="n">
        <v>302.376</v>
      </c>
      <c r="L1880" s="0" t="n">
        <v>3</v>
      </c>
      <c r="M1880" s="16" t="n">
        <v>0.2</v>
      </c>
      <c r="N1880" s="17" t="n">
        <v>22.6782</v>
      </c>
      <c r="O1880" s="0" t="str">
        <f aca="false">TEXT(B1880,"YYYY-MM")</f>
        <v>2018-12</v>
      </c>
      <c r="P1880" s="18" t="n">
        <f aca="false">IFERROR(N1880/K1880,0)</f>
        <v>0.075</v>
      </c>
      <c r="Q1880" s="0" t="str">
        <f aca="false">IF(M1880=0,"No Discount",IF(M1880&lt;0.2,"Low (1-19%)",IF(M1880&lt;0.4,"Medium (20-39%)","High (40%+)")))</f>
        <v>Medium (20-39%)</v>
      </c>
      <c r="R1880" s="0" t="str">
        <f aca="false">INDEX('Lookup Tables'!$B$2:$B$5,MATCH(F1880,'Lookup Tables'!$A$2:$A$5,0))</f>
        <v>Manager D</v>
      </c>
    </row>
    <row r="1881" customFormat="false" ht="15" hidden="false" customHeight="false" outlineLevel="0" collapsed="false">
      <c r="A1881" s="0" t="s">
        <v>2198</v>
      </c>
      <c r="B1881" s="13" t="n">
        <v>43187</v>
      </c>
      <c r="C1881" s="13" t="n">
        <v>43192</v>
      </c>
      <c r="D1881" s="14" t="s">
        <v>69</v>
      </c>
      <c r="E1881" s="14" t="s">
        <v>62</v>
      </c>
      <c r="F1881" s="14" t="s">
        <v>54</v>
      </c>
      <c r="G1881" s="14" t="s">
        <v>70</v>
      </c>
      <c r="H1881" s="14" t="s">
        <v>65</v>
      </c>
      <c r="I1881" s="14" t="s">
        <v>83</v>
      </c>
      <c r="J1881" s="14" t="s">
        <v>1777</v>
      </c>
      <c r="K1881" s="15" t="n">
        <v>68.742</v>
      </c>
      <c r="L1881" s="0" t="n">
        <v>9</v>
      </c>
      <c r="M1881" s="16" t="n">
        <v>0.7</v>
      </c>
      <c r="N1881" s="17" t="n">
        <v>-48.1194</v>
      </c>
      <c r="O1881" s="0" t="str">
        <f aca="false">TEXT(B1881,"YYYY-MM")</f>
        <v>2018-03</v>
      </c>
      <c r="P1881" s="18" t="n">
        <f aca="false">IFERROR(N1881/K1881,0)</f>
        <v>-0.7</v>
      </c>
      <c r="Q1881" s="0" t="str">
        <f aca="false">IF(M1881=0,"No Discount",IF(M1881&lt;0.2,"Low (1-19%)",IF(M1881&lt;0.4,"Medium (20-39%)","High (40%+)")))</f>
        <v>High (40%+)</v>
      </c>
      <c r="R1881" s="0" t="str">
        <f aca="false">INDEX('Lookup Tables'!$B$2:$B$5,MATCH(F1881,'Lookup Tables'!$A$2:$A$5,0))</f>
        <v>Manager C</v>
      </c>
    </row>
    <row r="1882" customFormat="false" ht="15" hidden="false" customHeight="false" outlineLevel="0" collapsed="false">
      <c r="A1882" s="0" t="s">
        <v>2199</v>
      </c>
      <c r="B1882" s="13" t="n">
        <v>42434</v>
      </c>
      <c r="C1882" s="13" t="n">
        <v>42434</v>
      </c>
      <c r="D1882" s="14" t="s">
        <v>606</v>
      </c>
      <c r="E1882" s="14" t="s">
        <v>53</v>
      </c>
      <c r="F1882" s="14" t="s">
        <v>117</v>
      </c>
      <c r="G1882" s="14" t="s">
        <v>170</v>
      </c>
      <c r="H1882" s="14" t="s">
        <v>65</v>
      </c>
      <c r="I1882" s="14" t="s">
        <v>129</v>
      </c>
      <c r="J1882" s="14" t="s">
        <v>340</v>
      </c>
      <c r="K1882" s="15" t="n">
        <v>29.34</v>
      </c>
      <c r="L1882" s="0" t="n">
        <v>3</v>
      </c>
      <c r="M1882" s="16" t="n">
        <v>0</v>
      </c>
      <c r="N1882" s="17" t="n">
        <v>14.67</v>
      </c>
      <c r="O1882" s="0" t="str">
        <f aca="false">TEXT(B1882,"YYYY-MM")</f>
        <v>2016-03</v>
      </c>
      <c r="P1882" s="18" t="n">
        <f aca="false">IFERROR(N1882/K1882,0)</f>
        <v>0.5</v>
      </c>
      <c r="Q1882" s="0" t="str">
        <f aca="false">IF(M1882=0,"No Discount",IF(M1882&lt;0.2,"Low (1-19%)",IF(M1882&lt;0.4,"Medium (20-39%)","High (40%+)")))</f>
        <v>No Discount</v>
      </c>
      <c r="R1882" s="0" t="str">
        <f aca="false">INDEX('Lookup Tables'!$B$2:$B$5,MATCH(F1882,'Lookup Tables'!$A$2:$A$5,0))</f>
        <v>Manager B</v>
      </c>
    </row>
    <row r="1883" customFormat="false" ht="15" hidden="false" customHeight="false" outlineLevel="0" collapsed="false">
      <c r="A1883" s="0" t="s">
        <v>2199</v>
      </c>
      <c r="B1883" s="13" t="n">
        <v>42434</v>
      </c>
      <c r="C1883" s="13" t="n">
        <v>42434</v>
      </c>
      <c r="D1883" s="14" t="s">
        <v>606</v>
      </c>
      <c r="E1883" s="14" t="s">
        <v>53</v>
      </c>
      <c r="F1883" s="14" t="s">
        <v>117</v>
      </c>
      <c r="G1883" s="14" t="s">
        <v>170</v>
      </c>
      <c r="H1883" s="14" t="s">
        <v>56</v>
      </c>
      <c r="I1883" s="14" t="s">
        <v>59</v>
      </c>
      <c r="J1883" s="14" t="s">
        <v>187</v>
      </c>
      <c r="K1883" s="15" t="n">
        <v>383.607</v>
      </c>
      <c r="L1883" s="0" t="n">
        <v>7</v>
      </c>
      <c r="M1883" s="16" t="n">
        <v>0.1</v>
      </c>
      <c r="N1883" s="17" t="n">
        <v>63.9345</v>
      </c>
      <c r="O1883" s="0" t="str">
        <f aca="false">TEXT(B1883,"YYYY-MM")</f>
        <v>2016-03</v>
      </c>
      <c r="P1883" s="18" t="n">
        <f aca="false">IFERROR(N1883/K1883,0)</f>
        <v>0.166666666666667</v>
      </c>
      <c r="Q1883" s="0" t="str">
        <f aca="false">IF(M1883=0,"No Discount",IF(M1883&lt;0.2,"Low (1-19%)",IF(M1883&lt;0.4,"Medium (20-39%)","High (40%+)")))</f>
        <v>Low (1-19%)</v>
      </c>
      <c r="R1883" s="0" t="str">
        <f aca="false">INDEX('Lookup Tables'!$B$2:$B$5,MATCH(F1883,'Lookup Tables'!$A$2:$A$5,0))</f>
        <v>Manager B</v>
      </c>
    </row>
    <row r="1884" customFormat="false" ht="15" hidden="false" customHeight="false" outlineLevel="0" collapsed="false">
      <c r="A1884" s="0" t="s">
        <v>2199</v>
      </c>
      <c r="B1884" s="13" t="n">
        <v>42434</v>
      </c>
      <c r="C1884" s="13" t="n">
        <v>42434</v>
      </c>
      <c r="D1884" s="14" t="s">
        <v>606</v>
      </c>
      <c r="E1884" s="14" t="s">
        <v>53</v>
      </c>
      <c r="F1884" s="14" t="s">
        <v>117</v>
      </c>
      <c r="G1884" s="14" t="s">
        <v>170</v>
      </c>
      <c r="H1884" s="14" t="s">
        <v>65</v>
      </c>
      <c r="I1884" s="14" t="s">
        <v>73</v>
      </c>
      <c r="J1884" s="14" t="s">
        <v>765</v>
      </c>
      <c r="K1884" s="15" t="n">
        <v>563.4</v>
      </c>
      <c r="L1884" s="0" t="n">
        <v>4</v>
      </c>
      <c r="M1884" s="16" t="n">
        <v>0</v>
      </c>
      <c r="N1884" s="17" t="n">
        <v>67.608</v>
      </c>
      <c r="O1884" s="0" t="str">
        <f aca="false">TEXT(B1884,"YYYY-MM")</f>
        <v>2016-03</v>
      </c>
      <c r="P1884" s="18" t="n">
        <f aca="false">IFERROR(N1884/K1884,0)</f>
        <v>0.12</v>
      </c>
      <c r="Q1884" s="0" t="str">
        <f aca="false">IF(M1884=0,"No Discount",IF(M1884&lt;0.2,"Low (1-19%)",IF(M1884&lt;0.4,"Medium (20-39%)","High (40%+)")))</f>
        <v>No Discount</v>
      </c>
      <c r="R1884" s="0" t="str">
        <f aca="false">INDEX('Lookup Tables'!$B$2:$B$5,MATCH(F1884,'Lookup Tables'!$A$2:$A$5,0))</f>
        <v>Manager B</v>
      </c>
    </row>
    <row r="1885" customFormat="false" ht="15" hidden="false" customHeight="false" outlineLevel="0" collapsed="false">
      <c r="A1885" s="0" t="s">
        <v>2200</v>
      </c>
      <c r="B1885" s="13" t="n">
        <v>43052</v>
      </c>
      <c r="C1885" s="13" t="n">
        <v>43056</v>
      </c>
      <c r="D1885" s="14" t="s">
        <v>69</v>
      </c>
      <c r="E1885" s="14" t="s">
        <v>97</v>
      </c>
      <c r="F1885" s="14" t="s">
        <v>117</v>
      </c>
      <c r="G1885" s="14" t="s">
        <v>118</v>
      </c>
      <c r="H1885" s="14" t="s">
        <v>65</v>
      </c>
      <c r="I1885" s="14" t="s">
        <v>91</v>
      </c>
      <c r="J1885" s="14" t="s">
        <v>1742</v>
      </c>
      <c r="K1885" s="15" t="n">
        <v>217.056</v>
      </c>
      <c r="L1885" s="0" t="n">
        <v>7</v>
      </c>
      <c r="M1885" s="16" t="n">
        <v>0.2</v>
      </c>
      <c r="N1885" s="17" t="n">
        <v>78.6828</v>
      </c>
      <c r="O1885" s="0" t="str">
        <f aca="false">TEXT(B1885,"YYYY-MM")</f>
        <v>2017-11</v>
      </c>
      <c r="P1885" s="18" t="n">
        <f aca="false">IFERROR(N1885/K1885,0)</f>
        <v>0.3625</v>
      </c>
      <c r="Q1885" s="0" t="str">
        <f aca="false">IF(M1885=0,"No Discount",IF(M1885&lt;0.2,"Low (1-19%)",IF(M1885&lt;0.4,"Medium (20-39%)","High (40%+)")))</f>
        <v>Medium (20-39%)</v>
      </c>
      <c r="R1885" s="0" t="str">
        <f aca="false">INDEX('Lookup Tables'!$B$2:$B$5,MATCH(F1885,'Lookup Tables'!$A$2:$A$5,0))</f>
        <v>Manager B</v>
      </c>
    </row>
    <row r="1886" customFormat="false" ht="15" hidden="false" customHeight="false" outlineLevel="0" collapsed="false">
      <c r="A1886" s="0" t="s">
        <v>2201</v>
      </c>
      <c r="B1886" s="13" t="n">
        <v>43119</v>
      </c>
      <c r="C1886" s="13" t="n">
        <v>43123</v>
      </c>
      <c r="D1886" s="14" t="s">
        <v>52</v>
      </c>
      <c r="E1886" s="14" t="s">
        <v>53</v>
      </c>
      <c r="F1886" s="14" t="s">
        <v>98</v>
      </c>
      <c r="G1886" s="14" t="s">
        <v>99</v>
      </c>
      <c r="H1886" s="14" t="s">
        <v>65</v>
      </c>
      <c r="I1886" s="14" t="s">
        <v>66</v>
      </c>
      <c r="J1886" s="14" t="s">
        <v>2202</v>
      </c>
      <c r="K1886" s="15" t="n">
        <v>6</v>
      </c>
      <c r="L1886" s="0" t="n">
        <v>2</v>
      </c>
      <c r="M1886" s="16" t="n">
        <v>0.2</v>
      </c>
      <c r="N1886" s="17" t="n">
        <v>2.1</v>
      </c>
      <c r="O1886" s="0" t="str">
        <f aca="false">TEXT(B1886,"YYYY-MM")</f>
        <v>2018-01</v>
      </c>
      <c r="P1886" s="18" t="n">
        <f aca="false">IFERROR(N1886/K1886,0)</f>
        <v>0.35</v>
      </c>
      <c r="Q1886" s="0" t="str">
        <f aca="false">IF(M1886=0,"No Discount",IF(M1886&lt;0.2,"Low (1-19%)",IF(M1886&lt;0.4,"Medium (20-39%)","High (40%+)")))</f>
        <v>Medium (20-39%)</v>
      </c>
      <c r="R1886" s="0" t="str">
        <f aca="false">INDEX('Lookup Tables'!$B$2:$B$5,MATCH(F1886,'Lookup Tables'!$A$2:$A$5,0))</f>
        <v>Manager A</v>
      </c>
    </row>
    <row r="1887" customFormat="false" ht="15" hidden="false" customHeight="false" outlineLevel="0" collapsed="false">
      <c r="A1887" s="0" t="s">
        <v>2203</v>
      </c>
      <c r="B1887" s="13" t="n">
        <v>42847</v>
      </c>
      <c r="C1887" s="13" t="n">
        <v>42851</v>
      </c>
      <c r="D1887" s="14" t="s">
        <v>52</v>
      </c>
      <c r="E1887" s="14" t="s">
        <v>53</v>
      </c>
      <c r="F1887" s="14" t="s">
        <v>63</v>
      </c>
      <c r="G1887" s="14" t="s">
        <v>64</v>
      </c>
      <c r="H1887" s="14" t="s">
        <v>56</v>
      </c>
      <c r="I1887" s="14" t="s">
        <v>76</v>
      </c>
      <c r="J1887" s="14" t="s">
        <v>2204</v>
      </c>
      <c r="K1887" s="15" t="n">
        <v>31.56</v>
      </c>
      <c r="L1887" s="0" t="n">
        <v>3</v>
      </c>
      <c r="M1887" s="16" t="n">
        <v>0</v>
      </c>
      <c r="N1887" s="17" t="n">
        <v>10.4148</v>
      </c>
      <c r="O1887" s="0" t="str">
        <f aca="false">TEXT(B1887,"YYYY-MM")</f>
        <v>2017-04</v>
      </c>
      <c r="P1887" s="18" t="n">
        <f aca="false">IFERROR(N1887/K1887,0)</f>
        <v>0.33</v>
      </c>
      <c r="Q1887" s="0" t="str">
        <f aca="false">IF(M1887=0,"No Discount",IF(M1887&lt;0.2,"Low (1-19%)",IF(M1887&lt;0.4,"Medium (20-39%)","High (40%+)")))</f>
        <v>No Discount</v>
      </c>
      <c r="R1887" s="0" t="str">
        <f aca="false">INDEX('Lookup Tables'!$B$2:$B$5,MATCH(F1887,'Lookup Tables'!$A$2:$A$5,0))</f>
        <v>Manager D</v>
      </c>
    </row>
    <row r="1888" customFormat="false" ht="15" hidden="false" customHeight="false" outlineLevel="0" collapsed="false">
      <c r="A1888" s="0" t="s">
        <v>2205</v>
      </c>
      <c r="B1888" s="13" t="n">
        <v>42137</v>
      </c>
      <c r="C1888" s="13" t="n">
        <v>42139</v>
      </c>
      <c r="D1888" s="14" t="s">
        <v>137</v>
      </c>
      <c r="E1888" s="14" t="s">
        <v>97</v>
      </c>
      <c r="F1888" s="14" t="s">
        <v>54</v>
      </c>
      <c r="G1888" s="14" t="s">
        <v>70</v>
      </c>
      <c r="H1888" s="14" t="s">
        <v>65</v>
      </c>
      <c r="I1888" s="14" t="s">
        <v>171</v>
      </c>
      <c r="J1888" s="14" t="s">
        <v>296</v>
      </c>
      <c r="K1888" s="15" t="n">
        <v>7.104</v>
      </c>
      <c r="L1888" s="0" t="n">
        <v>2</v>
      </c>
      <c r="M1888" s="16" t="n">
        <v>0.2</v>
      </c>
      <c r="N1888" s="17" t="n">
        <v>2.3976</v>
      </c>
      <c r="O1888" s="0" t="str">
        <f aca="false">TEXT(B1888,"YYYY-MM")</f>
        <v>2015-05</v>
      </c>
      <c r="P1888" s="18" t="n">
        <f aca="false">IFERROR(N1888/K1888,0)</f>
        <v>0.3375</v>
      </c>
      <c r="Q1888" s="0" t="str">
        <f aca="false">IF(M1888=0,"No Discount",IF(M1888&lt;0.2,"Low (1-19%)",IF(M1888&lt;0.4,"Medium (20-39%)","High (40%+)")))</f>
        <v>Medium (20-39%)</v>
      </c>
      <c r="R1888" s="0" t="str">
        <f aca="false">INDEX('Lookup Tables'!$B$2:$B$5,MATCH(F1888,'Lookup Tables'!$A$2:$A$5,0))</f>
        <v>Manager C</v>
      </c>
    </row>
    <row r="1889" customFormat="false" ht="15" hidden="false" customHeight="false" outlineLevel="0" collapsed="false">
      <c r="A1889" s="0" t="s">
        <v>2205</v>
      </c>
      <c r="B1889" s="13" t="n">
        <v>42137</v>
      </c>
      <c r="C1889" s="13" t="n">
        <v>42139</v>
      </c>
      <c r="D1889" s="14" t="s">
        <v>137</v>
      </c>
      <c r="E1889" s="14" t="s">
        <v>97</v>
      </c>
      <c r="F1889" s="14" t="s">
        <v>54</v>
      </c>
      <c r="G1889" s="14" t="s">
        <v>70</v>
      </c>
      <c r="H1889" s="14" t="s">
        <v>65</v>
      </c>
      <c r="I1889" s="14" t="s">
        <v>83</v>
      </c>
      <c r="J1889" s="14" t="s">
        <v>1595</v>
      </c>
      <c r="K1889" s="15" t="n">
        <v>398.352</v>
      </c>
      <c r="L1889" s="0" t="n">
        <v>8</v>
      </c>
      <c r="M1889" s="16" t="n">
        <v>0.7</v>
      </c>
      <c r="N1889" s="17" t="n">
        <v>-331.96</v>
      </c>
      <c r="O1889" s="0" t="str">
        <f aca="false">TEXT(B1889,"YYYY-MM")</f>
        <v>2015-05</v>
      </c>
      <c r="P1889" s="18" t="n">
        <f aca="false">IFERROR(N1889/K1889,0)</f>
        <v>-0.833333333333333</v>
      </c>
      <c r="Q1889" s="0" t="str">
        <f aca="false">IF(M1889=0,"No Discount",IF(M1889&lt;0.2,"Low (1-19%)",IF(M1889&lt;0.4,"Medium (20-39%)","High (40%+)")))</f>
        <v>High (40%+)</v>
      </c>
      <c r="R1889" s="0" t="str">
        <f aca="false">INDEX('Lookup Tables'!$B$2:$B$5,MATCH(F1889,'Lookup Tables'!$A$2:$A$5,0))</f>
        <v>Manager C</v>
      </c>
    </row>
    <row r="1890" customFormat="false" ht="15" hidden="false" customHeight="false" outlineLevel="0" collapsed="false">
      <c r="A1890" s="0" t="s">
        <v>2206</v>
      </c>
      <c r="B1890" s="13" t="n">
        <v>42298</v>
      </c>
      <c r="C1890" s="13" t="n">
        <v>42299</v>
      </c>
      <c r="D1890" s="14" t="s">
        <v>137</v>
      </c>
      <c r="E1890" s="14" t="s">
        <v>53</v>
      </c>
      <c r="F1890" s="14" t="s">
        <v>117</v>
      </c>
      <c r="G1890" s="14" t="s">
        <v>269</v>
      </c>
      <c r="H1890" s="14" t="s">
        <v>65</v>
      </c>
      <c r="I1890" s="14" t="s">
        <v>85</v>
      </c>
      <c r="J1890" s="14" t="s">
        <v>911</v>
      </c>
      <c r="K1890" s="15" t="n">
        <v>121.792</v>
      </c>
      <c r="L1890" s="0" t="n">
        <v>4</v>
      </c>
      <c r="M1890" s="16" t="n">
        <v>0.2</v>
      </c>
      <c r="N1890" s="17" t="n">
        <v>13.7016</v>
      </c>
      <c r="O1890" s="0" t="str">
        <f aca="false">TEXT(B1890,"YYYY-MM")</f>
        <v>2015-10</v>
      </c>
      <c r="P1890" s="18" t="n">
        <f aca="false">IFERROR(N1890/K1890,0)</f>
        <v>0.1125</v>
      </c>
      <c r="Q1890" s="0" t="str">
        <f aca="false">IF(M1890=0,"No Discount",IF(M1890&lt;0.2,"Low (1-19%)",IF(M1890&lt;0.4,"Medium (20-39%)","High (40%+)")))</f>
        <v>Medium (20-39%)</v>
      </c>
      <c r="R1890" s="0" t="str">
        <f aca="false">INDEX('Lookup Tables'!$B$2:$B$5,MATCH(F1890,'Lookup Tables'!$A$2:$A$5,0))</f>
        <v>Manager B</v>
      </c>
    </row>
    <row r="1891" customFormat="false" ht="15" hidden="false" customHeight="false" outlineLevel="0" collapsed="false">
      <c r="A1891" s="0" t="s">
        <v>2206</v>
      </c>
      <c r="B1891" s="13" t="n">
        <v>42298</v>
      </c>
      <c r="C1891" s="13" t="n">
        <v>42299</v>
      </c>
      <c r="D1891" s="14" t="s">
        <v>137</v>
      </c>
      <c r="E1891" s="14" t="s">
        <v>53</v>
      </c>
      <c r="F1891" s="14" t="s">
        <v>117</v>
      </c>
      <c r="G1891" s="14" t="s">
        <v>269</v>
      </c>
      <c r="H1891" s="14" t="s">
        <v>56</v>
      </c>
      <c r="I1891" s="14" t="s">
        <v>71</v>
      </c>
      <c r="J1891" s="14" t="s">
        <v>631</v>
      </c>
      <c r="K1891" s="15" t="n">
        <v>409.59</v>
      </c>
      <c r="L1891" s="0" t="n">
        <v>3</v>
      </c>
      <c r="M1891" s="16" t="n">
        <v>0.4</v>
      </c>
      <c r="N1891" s="17" t="n">
        <v>-122.877</v>
      </c>
      <c r="O1891" s="0" t="str">
        <f aca="false">TEXT(B1891,"YYYY-MM")</f>
        <v>2015-10</v>
      </c>
      <c r="P1891" s="18" t="n">
        <f aca="false">IFERROR(N1891/K1891,0)</f>
        <v>-0.3</v>
      </c>
      <c r="Q1891" s="0" t="str">
        <f aca="false">IF(M1891=0,"No Discount",IF(M1891&lt;0.2,"Low (1-19%)",IF(M1891&lt;0.4,"Medium (20-39%)","High (40%+)")))</f>
        <v>High (40%+)</v>
      </c>
      <c r="R1891" s="0" t="str">
        <f aca="false">INDEX('Lookup Tables'!$B$2:$B$5,MATCH(F1891,'Lookup Tables'!$A$2:$A$5,0))</f>
        <v>Manager B</v>
      </c>
    </row>
    <row r="1892" customFormat="false" ht="15" hidden="false" customHeight="false" outlineLevel="0" collapsed="false">
      <c r="A1892" s="0" t="s">
        <v>2207</v>
      </c>
      <c r="B1892" s="13" t="n">
        <v>42077</v>
      </c>
      <c r="C1892" s="13" t="n">
        <v>42081</v>
      </c>
      <c r="D1892" s="14" t="s">
        <v>69</v>
      </c>
      <c r="E1892" s="14" t="s">
        <v>62</v>
      </c>
      <c r="F1892" s="14" t="s">
        <v>63</v>
      </c>
      <c r="G1892" s="14" t="s">
        <v>64</v>
      </c>
      <c r="H1892" s="14" t="s">
        <v>65</v>
      </c>
      <c r="I1892" s="14" t="s">
        <v>91</v>
      </c>
      <c r="J1892" s="14" t="s">
        <v>927</v>
      </c>
      <c r="K1892" s="15" t="n">
        <v>10.56</v>
      </c>
      <c r="L1892" s="0" t="n">
        <v>2</v>
      </c>
      <c r="M1892" s="16" t="n">
        <v>0</v>
      </c>
      <c r="N1892" s="17" t="n">
        <v>4.752</v>
      </c>
      <c r="O1892" s="0" t="str">
        <f aca="false">TEXT(B1892,"YYYY-MM")</f>
        <v>2015-03</v>
      </c>
      <c r="P1892" s="18" t="n">
        <f aca="false">IFERROR(N1892/K1892,0)</f>
        <v>0.45</v>
      </c>
      <c r="Q1892" s="0" t="str">
        <f aca="false">IF(M1892=0,"No Discount",IF(M1892&lt;0.2,"Low (1-19%)",IF(M1892&lt;0.4,"Medium (20-39%)","High (40%+)")))</f>
        <v>No Discount</v>
      </c>
      <c r="R1892" s="0" t="str">
        <f aca="false">INDEX('Lookup Tables'!$B$2:$B$5,MATCH(F1892,'Lookup Tables'!$A$2:$A$5,0))</f>
        <v>Manager D</v>
      </c>
    </row>
    <row r="1893" customFormat="false" ht="15" hidden="false" customHeight="false" outlineLevel="0" collapsed="false">
      <c r="A1893" s="0" t="s">
        <v>2207</v>
      </c>
      <c r="B1893" s="13" t="n">
        <v>42077</v>
      </c>
      <c r="C1893" s="13" t="n">
        <v>42081</v>
      </c>
      <c r="D1893" s="14" t="s">
        <v>69</v>
      </c>
      <c r="E1893" s="14" t="s">
        <v>62</v>
      </c>
      <c r="F1893" s="14" t="s">
        <v>63</v>
      </c>
      <c r="G1893" s="14" t="s">
        <v>64</v>
      </c>
      <c r="H1893" s="14" t="s">
        <v>65</v>
      </c>
      <c r="I1893" s="14" t="s">
        <v>78</v>
      </c>
      <c r="J1893" s="14" t="s">
        <v>2208</v>
      </c>
      <c r="K1893" s="15" t="n">
        <v>3.38</v>
      </c>
      <c r="L1893" s="0" t="n">
        <v>1</v>
      </c>
      <c r="M1893" s="16" t="n">
        <v>0</v>
      </c>
      <c r="N1893" s="17" t="n">
        <v>1.2506</v>
      </c>
      <c r="O1893" s="0" t="str">
        <f aca="false">TEXT(B1893,"YYYY-MM")</f>
        <v>2015-03</v>
      </c>
      <c r="P1893" s="18" t="n">
        <f aca="false">IFERROR(N1893/K1893,0)</f>
        <v>0.37</v>
      </c>
      <c r="Q1893" s="0" t="str">
        <f aca="false">IF(M1893=0,"No Discount",IF(M1893&lt;0.2,"Low (1-19%)",IF(M1893&lt;0.4,"Medium (20-39%)","High (40%+)")))</f>
        <v>No Discount</v>
      </c>
      <c r="R1893" s="0" t="str">
        <f aca="false">INDEX('Lookup Tables'!$B$2:$B$5,MATCH(F1893,'Lookup Tables'!$A$2:$A$5,0))</f>
        <v>Manager D</v>
      </c>
    </row>
    <row r="1894" customFormat="false" ht="15" hidden="false" customHeight="false" outlineLevel="0" collapsed="false">
      <c r="A1894" s="0" t="s">
        <v>2209</v>
      </c>
      <c r="B1894" s="13" t="n">
        <v>43456</v>
      </c>
      <c r="C1894" s="13" t="n">
        <v>43458</v>
      </c>
      <c r="D1894" s="14" t="s">
        <v>52</v>
      </c>
      <c r="E1894" s="14" t="s">
        <v>53</v>
      </c>
      <c r="F1894" s="14" t="s">
        <v>54</v>
      </c>
      <c r="G1894" s="14" t="s">
        <v>70</v>
      </c>
      <c r="H1894" s="14" t="s">
        <v>65</v>
      </c>
      <c r="I1894" s="14" t="s">
        <v>129</v>
      </c>
      <c r="J1894" s="14" t="s">
        <v>340</v>
      </c>
      <c r="K1894" s="15" t="n">
        <v>7.824</v>
      </c>
      <c r="L1894" s="0" t="n">
        <v>1</v>
      </c>
      <c r="M1894" s="16" t="n">
        <v>0.2</v>
      </c>
      <c r="N1894" s="17" t="n">
        <v>2.934</v>
      </c>
      <c r="O1894" s="0" t="str">
        <f aca="false">TEXT(B1894,"YYYY-MM")</f>
        <v>2018-12</v>
      </c>
      <c r="P1894" s="18" t="n">
        <f aca="false">IFERROR(N1894/K1894,0)</f>
        <v>0.375</v>
      </c>
      <c r="Q1894" s="0" t="str">
        <f aca="false">IF(M1894=0,"No Discount",IF(M1894&lt;0.2,"Low (1-19%)",IF(M1894&lt;0.4,"Medium (20-39%)","High (40%+)")))</f>
        <v>Medium (20-39%)</v>
      </c>
      <c r="R1894" s="0" t="str">
        <f aca="false">INDEX('Lookup Tables'!$B$2:$B$5,MATCH(F1894,'Lookup Tables'!$A$2:$A$5,0))</f>
        <v>Manager C</v>
      </c>
    </row>
    <row r="1895" customFormat="false" ht="15" hidden="false" customHeight="false" outlineLevel="0" collapsed="false">
      <c r="A1895" s="0" t="s">
        <v>2210</v>
      </c>
      <c r="B1895" s="13" t="n">
        <v>43063</v>
      </c>
      <c r="C1895" s="13" t="n">
        <v>43068</v>
      </c>
      <c r="D1895" s="14" t="s">
        <v>69</v>
      </c>
      <c r="E1895" s="14" t="s">
        <v>53</v>
      </c>
      <c r="F1895" s="14" t="s">
        <v>63</v>
      </c>
      <c r="G1895" s="14" t="s">
        <v>237</v>
      </c>
      <c r="H1895" s="14" t="s">
        <v>65</v>
      </c>
      <c r="I1895" s="14" t="s">
        <v>91</v>
      </c>
      <c r="J1895" s="14" t="s">
        <v>2211</v>
      </c>
      <c r="K1895" s="15" t="n">
        <v>24.784</v>
      </c>
      <c r="L1895" s="0" t="n">
        <v>1</v>
      </c>
      <c r="M1895" s="16" t="n">
        <v>0.2</v>
      </c>
      <c r="N1895" s="17" t="n">
        <v>7.745</v>
      </c>
      <c r="O1895" s="0" t="str">
        <f aca="false">TEXT(B1895,"YYYY-MM")</f>
        <v>2017-11</v>
      </c>
      <c r="P1895" s="18" t="n">
        <f aca="false">IFERROR(N1895/K1895,0)</f>
        <v>0.3125</v>
      </c>
      <c r="Q1895" s="0" t="str">
        <f aca="false">IF(M1895=0,"No Discount",IF(M1895&lt;0.2,"Low (1-19%)",IF(M1895&lt;0.4,"Medium (20-39%)","High (40%+)")))</f>
        <v>Medium (20-39%)</v>
      </c>
      <c r="R1895" s="0" t="str">
        <f aca="false">INDEX('Lookup Tables'!$B$2:$B$5,MATCH(F1895,'Lookup Tables'!$A$2:$A$5,0))</f>
        <v>Manager D</v>
      </c>
    </row>
    <row r="1896" customFormat="false" ht="15" hidden="false" customHeight="false" outlineLevel="0" collapsed="false">
      <c r="A1896" s="0" t="s">
        <v>2212</v>
      </c>
      <c r="B1896" s="13" t="n">
        <v>43436</v>
      </c>
      <c r="C1896" s="13" t="n">
        <v>43439</v>
      </c>
      <c r="D1896" s="14" t="s">
        <v>137</v>
      </c>
      <c r="E1896" s="14" t="s">
        <v>53</v>
      </c>
      <c r="F1896" s="14" t="s">
        <v>54</v>
      </c>
      <c r="G1896" s="14" t="s">
        <v>193</v>
      </c>
      <c r="H1896" s="14" t="s">
        <v>65</v>
      </c>
      <c r="I1896" s="14" t="s">
        <v>78</v>
      </c>
      <c r="J1896" s="14" t="s">
        <v>2213</v>
      </c>
      <c r="K1896" s="15" t="n">
        <v>34.65</v>
      </c>
      <c r="L1896" s="0" t="n">
        <v>3</v>
      </c>
      <c r="M1896" s="16" t="n">
        <v>0</v>
      </c>
      <c r="N1896" s="17" t="n">
        <v>10.395</v>
      </c>
      <c r="O1896" s="0" t="str">
        <f aca="false">TEXT(B1896,"YYYY-MM")</f>
        <v>2018-12</v>
      </c>
      <c r="P1896" s="18" t="n">
        <f aca="false">IFERROR(N1896/K1896,0)</f>
        <v>0.3</v>
      </c>
      <c r="Q1896" s="0" t="str">
        <f aca="false">IF(M1896=0,"No Discount",IF(M1896&lt;0.2,"Low (1-19%)",IF(M1896&lt;0.4,"Medium (20-39%)","High (40%+)")))</f>
        <v>No Discount</v>
      </c>
      <c r="R1896" s="0" t="str">
        <f aca="false">INDEX('Lookup Tables'!$B$2:$B$5,MATCH(F1896,'Lookup Tables'!$A$2:$A$5,0))</f>
        <v>Manager C</v>
      </c>
    </row>
    <row r="1897" customFormat="false" ht="15" hidden="false" customHeight="false" outlineLevel="0" collapsed="false">
      <c r="A1897" s="0" t="s">
        <v>2214</v>
      </c>
      <c r="B1897" s="13" t="n">
        <v>42735</v>
      </c>
      <c r="C1897" s="13" t="n">
        <v>42739</v>
      </c>
      <c r="D1897" s="14" t="s">
        <v>69</v>
      </c>
      <c r="E1897" s="14" t="s">
        <v>53</v>
      </c>
      <c r="F1897" s="14" t="s">
        <v>63</v>
      </c>
      <c r="G1897" s="14" t="s">
        <v>813</v>
      </c>
      <c r="H1897" s="14" t="s">
        <v>65</v>
      </c>
      <c r="I1897" s="14" t="s">
        <v>83</v>
      </c>
      <c r="J1897" s="14" t="s">
        <v>1005</v>
      </c>
      <c r="K1897" s="15" t="n">
        <v>487.984</v>
      </c>
      <c r="L1897" s="0" t="n">
        <v>2</v>
      </c>
      <c r="M1897" s="16" t="n">
        <v>0.2</v>
      </c>
      <c r="N1897" s="17" t="n">
        <v>152.495</v>
      </c>
      <c r="O1897" s="0" t="str">
        <f aca="false">TEXT(B1897,"YYYY-MM")</f>
        <v>2016-12</v>
      </c>
      <c r="P1897" s="18" t="n">
        <f aca="false">IFERROR(N1897/K1897,0)</f>
        <v>0.3125</v>
      </c>
      <c r="Q1897" s="0" t="str">
        <f aca="false">IF(M1897=0,"No Discount",IF(M1897&lt;0.2,"Low (1-19%)",IF(M1897&lt;0.4,"Medium (20-39%)","High (40%+)")))</f>
        <v>Medium (20-39%)</v>
      </c>
      <c r="R1897" s="0" t="str">
        <f aca="false">INDEX('Lookup Tables'!$B$2:$B$5,MATCH(F1897,'Lookup Tables'!$A$2:$A$5,0))</f>
        <v>Manager D</v>
      </c>
    </row>
    <row r="1898" customFormat="false" ht="15" hidden="false" customHeight="false" outlineLevel="0" collapsed="false">
      <c r="A1898" s="0" t="s">
        <v>2215</v>
      </c>
      <c r="B1898" s="13" t="n">
        <v>43376</v>
      </c>
      <c r="C1898" s="13" t="n">
        <v>43379</v>
      </c>
      <c r="D1898" s="14" t="s">
        <v>137</v>
      </c>
      <c r="E1898" s="14" t="s">
        <v>53</v>
      </c>
      <c r="F1898" s="14" t="s">
        <v>98</v>
      </c>
      <c r="G1898" s="14" t="s">
        <v>153</v>
      </c>
      <c r="H1898" s="14" t="s">
        <v>65</v>
      </c>
      <c r="I1898" s="14" t="s">
        <v>83</v>
      </c>
      <c r="J1898" s="14" t="s">
        <v>2216</v>
      </c>
      <c r="K1898" s="15" t="n">
        <v>1793.98</v>
      </c>
      <c r="L1898" s="0" t="n">
        <v>2</v>
      </c>
      <c r="M1898" s="16" t="n">
        <v>0</v>
      </c>
      <c r="N1898" s="17" t="n">
        <v>843.1706</v>
      </c>
      <c r="O1898" s="0" t="str">
        <f aca="false">TEXT(B1898,"YYYY-MM")</f>
        <v>2018-10</v>
      </c>
      <c r="P1898" s="18" t="n">
        <f aca="false">IFERROR(N1898/K1898,0)</f>
        <v>0.47</v>
      </c>
      <c r="Q1898" s="0" t="str">
        <f aca="false">IF(M1898=0,"No Discount",IF(M1898&lt;0.2,"Low (1-19%)",IF(M1898&lt;0.4,"Medium (20-39%)","High (40%+)")))</f>
        <v>No Discount</v>
      </c>
      <c r="R1898" s="0" t="str">
        <f aca="false">INDEX('Lookup Tables'!$B$2:$B$5,MATCH(F1898,'Lookup Tables'!$A$2:$A$5,0))</f>
        <v>Manager A</v>
      </c>
    </row>
    <row r="1899" customFormat="false" ht="15" hidden="false" customHeight="false" outlineLevel="0" collapsed="false">
      <c r="A1899" s="0" t="s">
        <v>2217</v>
      </c>
      <c r="B1899" s="13" t="n">
        <v>42245</v>
      </c>
      <c r="C1899" s="13" t="n">
        <v>42249</v>
      </c>
      <c r="D1899" s="14" t="s">
        <v>52</v>
      </c>
      <c r="E1899" s="14" t="s">
        <v>53</v>
      </c>
      <c r="F1899" s="14" t="s">
        <v>54</v>
      </c>
      <c r="G1899" s="14" t="s">
        <v>70</v>
      </c>
      <c r="H1899" s="14" t="s">
        <v>65</v>
      </c>
      <c r="I1899" s="14" t="s">
        <v>129</v>
      </c>
      <c r="J1899" s="14" t="s">
        <v>2218</v>
      </c>
      <c r="K1899" s="15" t="n">
        <v>29.808</v>
      </c>
      <c r="L1899" s="0" t="n">
        <v>2</v>
      </c>
      <c r="M1899" s="16" t="n">
        <v>0.2</v>
      </c>
      <c r="N1899" s="17" t="n">
        <v>10.8054</v>
      </c>
      <c r="O1899" s="0" t="str">
        <f aca="false">TEXT(B1899,"YYYY-MM")</f>
        <v>2015-08</v>
      </c>
      <c r="P1899" s="18" t="n">
        <f aca="false">IFERROR(N1899/K1899,0)</f>
        <v>0.3625</v>
      </c>
      <c r="Q1899" s="0" t="str">
        <f aca="false">IF(M1899=0,"No Discount",IF(M1899&lt;0.2,"Low (1-19%)",IF(M1899&lt;0.4,"Medium (20-39%)","High (40%+)")))</f>
        <v>Medium (20-39%)</v>
      </c>
      <c r="R1899" s="0" t="str">
        <f aca="false">INDEX('Lookup Tables'!$B$2:$B$5,MATCH(F1899,'Lookup Tables'!$A$2:$A$5,0))</f>
        <v>Manager C</v>
      </c>
    </row>
    <row r="1900" customFormat="false" ht="15" hidden="false" customHeight="false" outlineLevel="0" collapsed="false">
      <c r="A1900" s="0" t="s">
        <v>2217</v>
      </c>
      <c r="B1900" s="13" t="n">
        <v>42245</v>
      </c>
      <c r="C1900" s="13" t="n">
        <v>42249</v>
      </c>
      <c r="D1900" s="14" t="s">
        <v>52</v>
      </c>
      <c r="E1900" s="14" t="s">
        <v>53</v>
      </c>
      <c r="F1900" s="14" t="s">
        <v>54</v>
      </c>
      <c r="G1900" s="14" t="s">
        <v>70</v>
      </c>
      <c r="H1900" s="14" t="s">
        <v>65</v>
      </c>
      <c r="I1900" s="14" t="s">
        <v>83</v>
      </c>
      <c r="J1900" s="14" t="s">
        <v>2219</v>
      </c>
      <c r="K1900" s="15" t="n">
        <v>505.176</v>
      </c>
      <c r="L1900" s="0" t="n">
        <v>4</v>
      </c>
      <c r="M1900" s="16" t="n">
        <v>0.7</v>
      </c>
      <c r="N1900" s="17" t="n">
        <v>-336.784</v>
      </c>
      <c r="O1900" s="0" t="str">
        <f aca="false">TEXT(B1900,"YYYY-MM")</f>
        <v>2015-08</v>
      </c>
      <c r="P1900" s="18" t="n">
        <f aca="false">IFERROR(N1900/K1900,0)</f>
        <v>-0.666666666666667</v>
      </c>
      <c r="Q1900" s="0" t="str">
        <f aca="false">IF(M1900=0,"No Discount",IF(M1900&lt;0.2,"Low (1-19%)",IF(M1900&lt;0.4,"Medium (20-39%)","High (40%+)")))</f>
        <v>High (40%+)</v>
      </c>
      <c r="R1900" s="0" t="str">
        <f aca="false">INDEX('Lookup Tables'!$B$2:$B$5,MATCH(F1900,'Lookup Tables'!$A$2:$A$5,0))</f>
        <v>Manager C</v>
      </c>
    </row>
    <row r="1901" customFormat="false" ht="15" hidden="false" customHeight="false" outlineLevel="0" collapsed="false">
      <c r="A1901" s="0" t="s">
        <v>2217</v>
      </c>
      <c r="B1901" s="13" t="n">
        <v>42245</v>
      </c>
      <c r="C1901" s="13" t="n">
        <v>42249</v>
      </c>
      <c r="D1901" s="14" t="s">
        <v>52</v>
      </c>
      <c r="E1901" s="14" t="s">
        <v>53</v>
      </c>
      <c r="F1901" s="14" t="s">
        <v>54</v>
      </c>
      <c r="G1901" s="14" t="s">
        <v>70</v>
      </c>
      <c r="H1901" s="14" t="s">
        <v>56</v>
      </c>
      <c r="I1901" s="14" t="s">
        <v>71</v>
      </c>
      <c r="J1901" s="14" t="s">
        <v>785</v>
      </c>
      <c r="K1901" s="15" t="n">
        <v>174.0585</v>
      </c>
      <c r="L1901" s="0" t="n">
        <v>3</v>
      </c>
      <c r="M1901" s="16" t="n">
        <v>0.45</v>
      </c>
      <c r="N1901" s="17" t="n">
        <v>-110.7645</v>
      </c>
      <c r="O1901" s="0" t="str">
        <f aca="false">TEXT(B1901,"YYYY-MM")</f>
        <v>2015-08</v>
      </c>
      <c r="P1901" s="18" t="n">
        <f aca="false">IFERROR(N1901/K1901,0)</f>
        <v>-0.636363636363636</v>
      </c>
      <c r="Q1901" s="0" t="str">
        <f aca="false">IF(M1901=0,"No Discount",IF(M1901&lt;0.2,"Low (1-19%)",IF(M1901&lt;0.4,"Medium (20-39%)","High (40%+)")))</f>
        <v>High (40%+)</v>
      </c>
      <c r="R1901" s="0" t="str">
        <f aca="false">INDEX('Lookup Tables'!$B$2:$B$5,MATCH(F1901,'Lookup Tables'!$A$2:$A$5,0))</f>
        <v>Manager C</v>
      </c>
    </row>
    <row r="1902" customFormat="false" ht="15" hidden="false" customHeight="false" outlineLevel="0" collapsed="false">
      <c r="A1902" s="0" t="s">
        <v>2220</v>
      </c>
      <c r="B1902" s="13" t="n">
        <v>42915</v>
      </c>
      <c r="C1902" s="13" t="n">
        <v>42919</v>
      </c>
      <c r="D1902" s="14" t="s">
        <v>52</v>
      </c>
      <c r="E1902" s="14" t="s">
        <v>53</v>
      </c>
      <c r="F1902" s="14" t="s">
        <v>54</v>
      </c>
      <c r="G1902" s="14" t="s">
        <v>222</v>
      </c>
      <c r="H1902" s="14" t="s">
        <v>65</v>
      </c>
      <c r="I1902" s="14" t="s">
        <v>73</v>
      </c>
      <c r="J1902" s="14" t="s">
        <v>1624</v>
      </c>
      <c r="K1902" s="15" t="n">
        <v>191.88</v>
      </c>
      <c r="L1902" s="0" t="n">
        <v>6</v>
      </c>
      <c r="M1902" s="16" t="n">
        <v>0</v>
      </c>
      <c r="N1902" s="17" t="n">
        <v>19.188</v>
      </c>
      <c r="O1902" s="0" t="str">
        <f aca="false">TEXT(B1902,"YYYY-MM")</f>
        <v>2017-06</v>
      </c>
      <c r="P1902" s="18" t="n">
        <f aca="false">IFERROR(N1902/K1902,0)</f>
        <v>0.1</v>
      </c>
      <c r="Q1902" s="0" t="str">
        <f aca="false">IF(M1902=0,"No Discount",IF(M1902&lt;0.2,"Low (1-19%)",IF(M1902&lt;0.4,"Medium (20-39%)","High (40%+)")))</f>
        <v>No Discount</v>
      </c>
      <c r="R1902" s="0" t="str">
        <f aca="false">INDEX('Lookup Tables'!$B$2:$B$5,MATCH(F1902,'Lookup Tables'!$A$2:$A$5,0))</f>
        <v>Manager C</v>
      </c>
    </row>
    <row r="1903" customFormat="false" ht="15" hidden="false" customHeight="false" outlineLevel="0" collapsed="false">
      <c r="A1903" s="0" t="s">
        <v>2221</v>
      </c>
      <c r="B1903" s="13" t="n">
        <v>42967</v>
      </c>
      <c r="C1903" s="13" t="n">
        <v>42970</v>
      </c>
      <c r="D1903" s="14" t="s">
        <v>137</v>
      </c>
      <c r="E1903" s="14" t="s">
        <v>97</v>
      </c>
      <c r="F1903" s="14" t="s">
        <v>98</v>
      </c>
      <c r="G1903" s="14" t="s">
        <v>157</v>
      </c>
      <c r="H1903" s="14" t="s">
        <v>80</v>
      </c>
      <c r="I1903" s="14" t="s">
        <v>81</v>
      </c>
      <c r="J1903" s="14" t="s">
        <v>2222</v>
      </c>
      <c r="K1903" s="15" t="n">
        <v>14.78</v>
      </c>
      <c r="L1903" s="0" t="n">
        <v>2</v>
      </c>
      <c r="M1903" s="16" t="n">
        <v>0</v>
      </c>
      <c r="N1903" s="17" t="n">
        <v>3.9906</v>
      </c>
      <c r="O1903" s="0" t="str">
        <f aca="false">TEXT(B1903,"YYYY-MM")</f>
        <v>2017-08</v>
      </c>
      <c r="P1903" s="18" t="n">
        <f aca="false">IFERROR(N1903/K1903,0)</f>
        <v>0.27</v>
      </c>
      <c r="Q1903" s="0" t="str">
        <f aca="false">IF(M1903=0,"No Discount",IF(M1903&lt;0.2,"Low (1-19%)",IF(M1903&lt;0.4,"Medium (20-39%)","High (40%+)")))</f>
        <v>No Discount</v>
      </c>
      <c r="R1903" s="0" t="str">
        <f aca="false">INDEX('Lookup Tables'!$B$2:$B$5,MATCH(F1903,'Lookup Tables'!$A$2:$A$5,0))</f>
        <v>Manager A</v>
      </c>
    </row>
    <row r="1904" customFormat="false" ht="15" hidden="false" customHeight="false" outlineLevel="0" collapsed="false">
      <c r="A1904" s="0" t="s">
        <v>2223</v>
      </c>
      <c r="B1904" s="13" t="n">
        <v>43394</v>
      </c>
      <c r="C1904" s="13" t="n">
        <v>43395</v>
      </c>
      <c r="D1904" s="14" t="s">
        <v>137</v>
      </c>
      <c r="E1904" s="14" t="s">
        <v>62</v>
      </c>
      <c r="F1904" s="14" t="s">
        <v>63</v>
      </c>
      <c r="G1904" s="14" t="s">
        <v>237</v>
      </c>
      <c r="H1904" s="14" t="s">
        <v>65</v>
      </c>
      <c r="I1904" s="14" t="s">
        <v>91</v>
      </c>
      <c r="J1904" s="14" t="s">
        <v>1140</v>
      </c>
      <c r="K1904" s="15" t="n">
        <v>5.184</v>
      </c>
      <c r="L1904" s="0" t="n">
        <v>1</v>
      </c>
      <c r="M1904" s="16" t="n">
        <v>0.2</v>
      </c>
      <c r="N1904" s="17" t="n">
        <v>1.8144</v>
      </c>
      <c r="O1904" s="0" t="str">
        <f aca="false">TEXT(B1904,"YYYY-MM")</f>
        <v>2018-10</v>
      </c>
      <c r="P1904" s="18" t="n">
        <f aca="false">IFERROR(N1904/K1904,0)</f>
        <v>0.35</v>
      </c>
      <c r="Q1904" s="0" t="str">
        <f aca="false">IF(M1904=0,"No Discount",IF(M1904&lt;0.2,"Low (1-19%)",IF(M1904&lt;0.4,"Medium (20-39%)","High (40%+)")))</f>
        <v>Medium (20-39%)</v>
      </c>
      <c r="R1904" s="0" t="str">
        <f aca="false">INDEX('Lookup Tables'!$B$2:$B$5,MATCH(F1904,'Lookup Tables'!$A$2:$A$5,0))</f>
        <v>Manager D</v>
      </c>
    </row>
    <row r="1905" customFormat="false" ht="15" hidden="false" customHeight="false" outlineLevel="0" collapsed="false">
      <c r="A1905" s="0" t="s">
        <v>2223</v>
      </c>
      <c r="B1905" s="13" t="n">
        <v>43394</v>
      </c>
      <c r="C1905" s="13" t="n">
        <v>43395</v>
      </c>
      <c r="D1905" s="14" t="s">
        <v>137</v>
      </c>
      <c r="E1905" s="14" t="s">
        <v>62</v>
      </c>
      <c r="F1905" s="14" t="s">
        <v>63</v>
      </c>
      <c r="G1905" s="14" t="s">
        <v>237</v>
      </c>
      <c r="H1905" s="14" t="s">
        <v>56</v>
      </c>
      <c r="I1905" s="14" t="s">
        <v>59</v>
      </c>
      <c r="J1905" s="14" t="s">
        <v>2224</v>
      </c>
      <c r="K1905" s="15" t="n">
        <v>478.48</v>
      </c>
      <c r="L1905" s="0" t="n">
        <v>2</v>
      </c>
      <c r="M1905" s="16" t="n">
        <v>0.2</v>
      </c>
      <c r="N1905" s="17" t="n">
        <v>47.848</v>
      </c>
      <c r="O1905" s="0" t="str">
        <f aca="false">TEXT(B1905,"YYYY-MM")</f>
        <v>2018-10</v>
      </c>
      <c r="P1905" s="18" t="n">
        <f aca="false">IFERROR(N1905/K1905,0)</f>
        <v>0.1</v>
      </c>
      <c r="Q1905" s="0" t="str">
        <f aca="false">IF(M1905=0,"No Discount",IF(M1905&lt;0.2,"Low (1-19%)",IF(M1905&lt;0.4,"Medium (20-39%)","High (40%+)")))</f>
        <v>Medium (20-39%)</v>
      </c>
      <c r="R1905" s="0" t="str">
        <f aca="false">INDEX('Lookup Tables'!$B$2:$B$5,MATCH(F1905,'Lookup Tables'!$A$2:$A$5,0))</f>
        <v>Manager D</v>
      </c>
    </row>
    <row r="1906" customFormat="false" ht="15" hidden="false" customHeight="false" outlineLevel="0" collapsed="false">
      <c r="A1906" s="0" t="s">
        <v>2223</v>
      </c>
      <c r="B1906" s="13" t="n">
        <v>43394</v>
      </c>
      <c r="C1906" s="13" t="n">
        <v>43395</v>
      </c>
      <c r="D1906" s="14" t="s">
        <v>137</v>
      </c>
      <c r="E1906" s="14" t="s">
        <v>62</v>
      </c>
      <c r="F1906" s="14" t="s">
        <v>63</v>
      </c>
      <c r="G1906" s="14" t="s">
        <v>237</v>
      </c>
      <c r="H1906" s="14" t="s">
        <v>80</v>
      </c>
      <c r="I1906" s="14" t="s">
        <v>123</v>
      </c>
      <c r="J1906" s="14" t="s">
        <v>1674</v>
      </c>
      <c r="K1906" s="15" t="n">
        <v>28.4</v>
      </c>
      <c r="L1906" s="0" t="n">
        <v>2</v>
      </c>
      <c r="M1906" s="16" t="n">
        <v>0.2</v>
      </c>
      <c r="N1906" s="17" t="n">
        <v>6.745</v>
      </c>
      <c r="O1906" s="0" t="str">
        <f aca="false">TEXT(B1906,"YYYY-MM")</f>
        <v>2018-10</v>
      </c>
      <c r="P1906" s="18" t="n">
        <f aca="false">IFERROR(N1906/K1906,0)</f>
        <v>0.2375</v>
      </c>
      <c r="Q1906" s="0" t="str">
        <f aca="false">IF(M1906=0,"No Discount",IF(M1906&lt;0.2,"Low (1-19%)",IF(M1906&lt;0.4,"Medium (20-39%)","High (40%+)")))</f>
        <v>Medium (20-39%)</v>
      </c>
      <c r="R1906" s="0" t="str">
        <f aca="false">INDEX('Lookup Tables'!$B$2:$B$5,MATCH(F1906,'Lookup Tables'!$A$2:$A$5,0))</f>
        <v>Manager D</v>
      </c>
    </row>
    <row r="1907" customFormat="false" ht="15" hidden="false" customHeight="false" outlineLevel="0" collapsed="false">
      <c r="A1907" s="0" t="s">
        <v>2225</v>
      </c>
      <c r="B1907" s="13" t="n">
        <v>43394</v>
      </c>
      <c r="C1907" s="13" t="n">
        <v>43397</v>
      </c>
      <c r="D1907" s="14" t="s">
        <v>137</v>
      </c>
      <c r="E1907" s="14" t="s">
        <v>62</v>
      </c>
      <c r="F1907" s="14" t="s">
        <v>98</v>
      </c>
      <c r="G1907" s="14" t="s">
        <v>164</v>
      </c>
      <c r="H1907" s="14" t="s">
        <v>65</v>
      </c>
      <c r="I1907" s="14" t="s">
        <v>73</v>
      </c>
      <c r="J1907" s="14" t="s">
        <v>754</v>
      </c>
      <c r="K1907" s="15" t="n">
        <v>909.12</v>
      </c>
      <c r="L1907" s="0" t="n">
        <v>8</v>
      </c>
      <c r="M1907" s="16" t="n">
        <v>0</v>
      </c>
      <c r="N1907" s="17" t="n">
        <v>9.0912</v>
      </c>
      <c r="O1907" s="0" t="str">
        <f aca="false">TEXT(B1907,"YYYY-MM")</f>
        <v>2018-10</v>
      </c>
      <c r="P1907" s="18" t="n">
        <f aca="false">IFERROR(N1907/K1907,0)</f>
        <v>0.01</v>
      </c>
      <c r="Q1907" s="0" t="str">
        <f aca="false">IF(M1907=0,"No Discount",IF(M1907&lt;0.2,"Low (1-19%)",IF(M1907&lt;0.4,"Medium (20-39%)","High (40%+)")))</f>
        <v>No Discount</v>
      </c>
      <c r="R1907" s="0" t="str">
        <f aca="false">INDEX('Lookup Tables'!$B$2:$B$5,MATCH(F1907,'Lookup Tables'!$A$2:$A$5,0))</f>
        <v>Manager A</v>
      </c>
    </row>
    <row r="1908" customFormat="false" ht="15" hidden="false" customHeight="false" outlineLevel="0" collapsed="false">
      <c r="A1908" s="0" t="s">
        <v>2226</v>
      </c>
      <c r="B1908" s="13" t="n">
        <v>42872</v>
      </c>
      <c r="C1908" s="13" t="n">
        <v>42876</v>
      </c>
      <c r="D1908" s="14" t="s">
        <v>69</v>
      </c>
      <c r="E1908" s="14" t="s">
        <v>62</v>
      </c>
      <c r="F1908" s="14" t="s">
        <v>54</v>
      </c>
      <c r="G1908" s="14" t="s">
        <v>70</v>
      </c>
      <c r="H1908" s="14" t="s">
        <v>65</v>
      </c>
      <c r="I1908" s="14" t="s">
        <v>83</v>
      </c>
      <c r="J1908" s="14" t="s">
        <v>2227</v>
      </c>
      <c r="K1908" s="15" t="n">
        <v>2.952</v>
      </c>
      <c r="L1908" s="0" t="n">
        <v>2</v>
      </c>
      <c r="M1908" s="16" t="n">
        <v>0.7</v>
      </c>
      <c r="N1908" s="17" t="n">
        <v>-2.1648</v>
      </c>
      <c r="O1908" s="0" t="str">
        <f aca="false">TEXT(B1908,"YYYY-MM")</f>
        <v>2017-05</v>
      </c>
      <c r="P1908" s="18" t="n">
        <f aca="false">IFERROR(N1908/K1908,0)</f>
        <v>-0.733333333333333</v>
      </c>
      <c r="Q1908" s="0" t="str">
        <f aca="false">IF(M1908=0,"No Discount",IF(M1908&lt;0.2,"Low (1-19%)",IF(M1908&lt;0.4,"Medium (20-39%)","High (40%+)")))</f>
        <v>High (40%+)</v>
      </c>
      <c r="R1908" s="0" t="str">
        <f aca="false">INDEX('Lookup Tables'!$B$2:$B$5,MATCH(F1908,'Lookup Tables'!$A$2:$A$5,0))</f>
        <v>Manager C</v>
      </c>
    </row>
    <row r="1909" customFormat="false" ht="15" hidden="false" customHeight="false" outlineLevel="0" collapsed="false">
      <c r="A1909" s="0" t="s">
        <v>2226</v>
      </c>
      <c r="B1909" s="13" t="n">
        <v>42872</v>
      </c>
      <c r="C1909" s="13" t="n">
        <v>42876</v>
      </c>
      <c r="D1909" s="14" t="s">
        <v>69</v>
      </c>
      <c r="E1909" s="14" t="s">
        <v>62</v>
      </c>
      <c r="F1909" s="14" t="s">
        <v>54</v>
      </c>
      <c r="G1909" s="14" t="s">
        <v>70</v>
      </c>
      <c r="H1909" s="14" t="s">
        <v>65</v>
      </c>
      <c r="I1909" s="14" t="s">
        <v>83</v>
      </c>
      <c r="J1909" s="14" t="s">
        <v>875</v>
      </c>
      <c r="K1909" s="15" t="n">
        <v>27.018</v>
      </c>
      <c r="L1909" s="0" t="n">
        <v>6</v>
      </c>
      <c r="M1909" s="16" t="n">
        <v>0.7</v>
      </c>
      <c r="N1909" s="17" t="n">
        <v>-21.6144</v>
      </c>
      <c r="O1909" s="0" t="str">
        <f aca="false">TEXT(B1909,"YYYY-MM")</f>
        <v>2017-05</v>
      </c>
      <c r="P1909" s="18" t="n">
        <f aca="false">IFERROR(N1909/K1909,0)</f>
        <v>-0.8</v>
      </c>
      <c r="Q1909" s="0" t="str">
        <f aca="false">IF(M1909=0,"No Discount",IF(M1909&lt;0.2,"Low (1-19%)",IF(M1909&lt;0.4,"Medium (20-39%)","High (40%+)")))</f>
        <v>High (40%+)</v>
      </c>
      <c r="R1909" s="0" t="str">
        <f aca="false">INDEX('Lookup Tables'!$B$2:$B$5,MATCH(F1909,'Lookup Tables'!$A$2:$A$5,0))</f>
        <v>Manager C</v>
      </c>
    </row>
    <row r="1910" customFormat="false" ht="15" hidden="false" customHeight="false" outlineLevel="0" collapsed="false">
      <c r="A1910" s="0" t="s">
        <v>2228</v>
      </c>
      <c r="B1910" s="13" t="n">
        <v>42403</v>
      </c>
      <c r="C1910" s="13" t="n">
        <v>42404</v>
      </c>
      <c r="D1910" s="14" t="s">
        <v>137</v>
      </c>
      <c r="E1910" s="14" t="s">
        <v>62</v>
      </c>
      <c r="F1910" s="14" t="s">
        <v>63</v>
      </c>
      <c r="G1910" s="14" t="s">
        <v>64</v>
      </c>
      <c r="H1910" s="14" t="s">
        <v>56</v>
      </c>
      <c r="I1910" s="14" t="s">
        <v>76</v>
      </c>
      <c r="J1910" s="14" t="s">
        <v>2229</v>
      </c>
      <c r="K1910" s="15" t="n">
        <v>136.92</v>
      </c>
      <c r="L1910" s="0" t="n">
        <v>4</v>
      </c>
      <c r="M1910" s="16" t="n">
        <v>0</v>
      </c>
      <c r="N1910" s="17" t="n">
        <v>41.076</v>
      </c>
      <c r="O1910" s="0" t="str">
        <f aca="false">TEXT(B1910,"YYYY-MM")</f>
        <v>2016-02</v>
      </c>
      <c r="P1910" s="18" t="n">
        <f aca="false">IFERROR(N1910/K1910,0)</f>
        <v>0.3</v>
      </c>
      <c r="Q1910" s="0" t="str">
        <f aca="false">IF(M1910=0,"No Discount",IF(M1910&lt;0.2,"Low (1-19%)",IF(M1910&lt;0.4,"Medium (20-39%)","High (40%+)")))</f>
        <v>No Discount</v>
      </c>
      <c r="R1910" s="0" t="str">
        <f aca="false">INDEX('Lookup Tables'!$B$2:$B$5,MATCH(F1910,'Lookup Tables'!$A$2:$A$5,0))</f>
        <v>Manager D</v>
      </c>
    </row>
    <row r="1911" customFormat="false" ht="15" hidden="false" customHeight="false" outlineLevel="0" collapsed="false">
      <c r="A1911" s="0" t="s">
        <v>2230</v>
      </c>
      <c r="B1911" s="13" t="n">
        <v>43452</v>
      </c>
      <c r="C1911" s="13" t="n">
        <v>43457</v>
      </c>
      <c r="D1911" s="14" t="s">
        <v>69</v>
      </c>
      <c r="E1911" s="14" t="s">
        <v>53</v>
      </c>
      <c r="F1911" s="14" t="s">
        <v>117</v>
      </c>
      <c r="G1911" s="14" t="s">
        <v>170</v>
      </c>
      <c r="H1911" s="14" t="s">
        <v>56</v>
      </c>
      <c r="I1911" s="14" t="s">
        <v>76</v>
      </c>
      <c r="J1911" s="14" t="s">
        <v>2231</v>
      </c>
      <c r="K1911" s="15" t="n">
        <v>18.96</v>
      </c>
      <c r="L1911" s="0" t="n">
        <v>2</v>
      </c>
      <c r="M1911" s="16" t="n">
        <v>0</v>
      </c>
      <c r="N1911" s="17" t="n">
        <v>8.532</v>
      </c>
      <c r="O1911" s="0" t="str">
        <f aca="false">TEXT(B1911,"YYYY-MM")</f>
        <v>2018-12</v>
      </c>
      <c r="P1911" s="18" t="n">
        <f aca="false">IFERROR(N1911/K1911,0)</f>
        <v>0.45</v>
      </c>
      <c r="Q1911" s="0" t="str">
        <f aca="false">IF(M1911=0,"No Discount",IF(M1911&lt;0.2,"Low (1-19%)",IF(M1911&lt;0.4,"Medium (20-39%)","High (40%+)")))</f>
        <v>No Discount</v>
      </c>
      <c r="R1911" s="0" t="str">
        <f aca="false">INDEX('Lookup Tables'!$B$2:$B$5,MATCH(F1911,'Lookup Tables'!$A$2:$A$5,0))</f>
        <v>Manager B</v>
      </c>
    </row>
    <row r="1912" customFormat="false" ht="15" hidden="false" customHeight="false" outlineLevel="0" collapsed="false">
      <c r="A1912" s="0" t="s">
        <v>2232</v>
      </c>
      <c r="B1912" s="13" t="n">
        <v>43054</v>
      </c>
      <c r="C1912" s="13" t="n">
        <v>43061</v>
      </c>
      <c r="D1912" s="14" t="s">
        <v>69</v>
      </c>
      <c r="E1912" s="14" t="s">
        <v>62</v>
      </c>
      <c r="F1912" s="14" t="s">
        <v>63</v>
      </c>
      <c r="G1912" s="14" t="s">
        <v>64</v>
      </c>
      <c r="H1912" s="14" t="s">
        <v>80</v>
      </c>
      <c r="I1912" s="14" t="s">
        <v>123</v>
      </c>
      <c r="J1912" s="14" t="s">
        <v>824</v>
      </c>
      <c r="K1912" s="15" t="n">
        <v>99.39</v>
      </c>
      <c r="L1912" s="0" t="n">
        <v>3</v>
      </c>
      <c r="M1912" s="16" t="n">
        <v>0</v>
      </c>
      <c r="N1912" s="17" t="n">
        <v>40.7499</v>
      </c>
      <c r="O1912" s="0" t="str">
        <f aca="false">TEXT(B1912,"YYYY-MM")</f>
        <v>2017-11</v>
      </c>
      <c r="P1912" s="18" t="n">
        <f aca="false">IFERROR(N1912/K1912,0)</f>
        <v>0.41</v>
      </c>
      <c r="Q1912" s="0" t="str">
        <f aca="false">IF(M1912=0,"No Discount",IF(M1912&lt;0.2,"Low (1-19%)",IF(M1912&lt;0.4,"Medium (20-39%)","High (40%+)")))</f>
        <v>No Discount</v>
      </c>
      <c r="R1912" s="0" t="str">
        <f aca="false">INDEX('Lookup Tables'!$B$2:$B$5,MATCH(F1912,'Lookup Tables'!$A$2:$A$5,0))</f>
        <v>Manager D</v>
      </c>
    </row>
    <row r="1913" customFormat="false" ht="15" hidden="false" customHeight="false" outlineLevel="0" collapsed="false">
      <c r="A1913" s="0" t="s">
        <v>2233</v>
      </c>
      <c r="B1913" s="13" t="n">
        <v>43284</v>
      </c>
      <c r="C1913" s="13" t="n">
        <v>43287</v>
      </c>
      <c r="D1913" s="14" t="s">
        <v>52</v>
      </c>
      <c r="E1913" s="14" t="s">
        <v>62</v>
      </c>
      <c r="F1913" s="14" t="s">
        <v>98</v>
      </c>
      <c r="G1913" s="14" t="s">
        <v>99</v>
      </c>
      <c r="H1913" s="14" t="s">
        <v>65</v>
      </c>
      <c r="I1913" s="14" t="s">
        <v>91</v>
      </c>
      <c r="J1913" s="14" t="s">
        <v>2234</v>
      </c>
      <c r="K1913" s="15" t="n">
        <v>273.896</v>
      </c>
      <c r="L1913" s="0" t="n">
        <v>7</v>
      </c>
      <c r="M1913" s="16" t="n">
        <v>0.2</v>
      </c>
      <c r="N1913" s="17" t="n">
        <v>92.4399</v>
      </c>
      <c r="O1913" s="0" t="str">
        <f aca="false">TEXT(B1913,"YYYY-MM")</f>
        <v>2018-07</v>
      </c>
      <c r="P1913" s="18" t="n">
        <f aca="false">IFERROR(N1913/K1913,0)</f>
        <v>0.3375</v>
      </c>
      <c r="Q1913" s="0" t="str">
        <f aca="false">IF(M1913=0,"No Discount",IF(M1913&lt;0.2,"Low (1-19%)",IF(M1913&lt;0.4,"Medium (20-39%)","High (40%+)")))</f>
        <v>Medium (20-39%)</v>
      </c>
      <c r="R1913" s="0" t="str">
        <f aca="false">INDEX('Lookup Tables'!$B$2:$B$5,MATCH(F1913,'Lookup Tables'!$A$2:$A$5,0))</f>
        <v>Manager A</v>
      </c>
    </row>
    <row r="1914" customFormat="false" ht="15" hidden="false" customHeight="false" outlineLevel="0" collapsed="false">
      <c r="A1914" s="0" t="s">
        <v>2233</v>
      </c>
      <c r="B1914" s="13" t="n">
        <v>43284</v>
      </c>
      <c r="C1914" s="13" t="n">
        <v>43287</v>
      </c>
      <c r="D1914" s="14" t="s">
        <v>52</v>
      </c>
      <c r="E1914" s="14" t="s">
        <v>62</v>
      </c>
      <c r="F1914" s="14" t="s">
        <v>98</v>
      </c>
      <c r="G1914" s="14" t="s">
        <v>99</v>
      </c>
      <c r="H1914" s="14" t="s">
        <v>80</v>
      </c>
      <c r="I1914" s="14" t="s">
        <v>345</v>
      </c>
      <c r="J1914" s="14" t="s">
        <v>2235</v>
      </c>
      <c r="K1914" s="15" t="n">
        <v>597.132</v>
      </c>
      <c r="L1914" s="0" t="n">
        <v>3</v>
      </c>
      <c r="M1914" s="16" t="n">
        <v>0.4</v>
      </c>
      <c r="N1914" s="17" t="n">
        <v>49.761</v>
      </c>
      <c r="O1914" s="0" t="str">
        <f aca="false">TEXT(B1914,"YYYY-MM")</f>
        <v>2018-07</v>
      </c>
      <c r="P1914" s="18" t="n">
        <f aca="false">IFERROR(N1914/K1914,0)</f>
        <v>0.0833333333333333</v>
      </c>
      <c r="Q1914" s="0" t="str">
        <f aca="false">IF(M1914=0,"No Discount",IF(M1914&lt;0.2,"Low (1-19%)",IF(M1914&lt;0.4,"Medium (20-39%)","High (40%+)")))</f>
        <v>High (40%+)</v>
      </c>
      <c r="R1914" s="0" t="str">
        <f aca="false">INDEX('Lookup Tables'!$B$2:$B$5,MATCH(F1914,'Lookup Tables'!$A$2:$A$5,0))</f>
        <v>Manager A</v>
      </c>
    </row>
    <row r="1915" customFormat="false" ht="15" hidden="false" customHeight="false" outlineLevel="0" collapsed="false">
      <c r="A1915" s="0" t="s">
        <v>2236</v>
      </c>
      <c r="B1915" s="13" t="n">
        <v>42019</v>
      </c>
      <c r="C1915" s="13" t="n">
        <v>42021</v>
      </c>
      <c r="D1915" s="14" t="s">
        <v>137</v>
      </c>
      <c r="E1915" s="14" t="s">
        <v>53</v>
      </c>
      <c r="F1915" s="14" t="s">
        <v>54</v>
      </c>
      <c r="G1915" s="14" t="s">
        <v>597</v>
      </c>
      <c r="H1915" s="14" t="s">
        <v>80</v>
      </c>
      <c r="I1915" s="14" t="s">
        <v>123</v>
      </c>
      <c r="J1915" s="14" t="s">
        <v>486</v>
      </c>
      <c r="K1915" s="15" t="n">
        <v>149.95</v>
      </c>
      <c r="L1915" s="0" t="n">
        <v>5</v>
      </c>
      <c r="M1915" s="16" t="n">
        <v>0</v>
      </c>
      <c r="N1915" s="17" t="n">
        <v>65.978</v>
      </c>
      <c r="O1915" s="0" t="str">
        <f aca="false">TEXT(B1915,"YYYY-MM")</f>
        <v>2015-01</v>
      </c>
      <c r="P1915" s="18" t="n">
        <f aca="false">IFERROR(N1915/K1915,0)</f>
        <v>0.44</v>
      </c>
      <c r="Q1915" s="0" t="str">
        <f aca="false">IF(M1915=0,"No Discount",IF(M1915&lt;0.2,"Low (1-19%)",IF(M1915&lt;0.4,"Medium (20-39%)","High (40%+)")))</f>
        <v>No Discount</v>
      </c>
      <c r="R1915" s="0" t="str">
        <f aca="false">INDEX('Lookup Tables'!$B$2:$B$5,MATCH(F1915,'Lookup Tables'!$A$2:$A$5,0))</f>
        <v>Manager C</v>
      </c>
    </row>
    <row r="1916" customFormat="false" ht="15" hidden="false" customHeight="false" outlineLevel="0" collapsed="false">
      <c r="A1916" s="0" t="s">
        <v>2237</v>
      </c>
      <c r="B1916" s="13" t="n">
        <v>43220</v>
      </c>
      <c r="C1916" s="13" t="n">
        <v>43225</v>
      </c>
      <c r="D1916" s="14" t="s">
        <v>69</v>
      </c>
      <c r="E1916" s="14" t="s">
        <v>97</v>
      </c>
      <c r="F1916" s="14" t="s">
        <v>54</v>
      </c>
      <c r="G1916" s="14" t="s">
        <v>70</v>
      </c>
      <c r="H1916" s="14" t="s">
        <v>65</v>
      </c>
      <c r="I1916" s="14" t="s">
        <v>66</v>
      </c>
      <c r="J1916" s="14" t="s">
        <v>2238</v>
      </c>
      <c r="K1916" s="15" t="n">
        <v>4.608</v>
      </c>
      <c r="L1916" s="0" t="n">
        <v>2</v>
      </c>
      <c r="M1916" s="16" t="n">
        <v>0.2</v>
      </c>
      <c r="N1916" s="17" t="n">
        <v>1.6704</v>
      </c>
      <c r="O1916" s="0" t="str">
        <f aca="false">TEXT(B1916,"YYYY-MM")</f>
        <v>2018-04</v>
      </c>
      <c r="P1916" s="18" t="n">
        <f aca="false">IFERROR(N1916/K1916,0)</f>
        <v>0.3625</v>
      </c>
      <c r="Q1916" s="0" t="str">
        <f aca="false">IF(M1916=0,"No Discount",IF(M1916&lt;0.2,"Low (1-19%)",IF(M1916&lt;0.4,"Medium (20-39%)","High (40%+)")))</f>
        <v>Medium (20-39%)</v>
      </c>
      <c r="R1916" s="0" t="str">
        <f aca="false">INDEX('Lookup Tables'!$B$2:$B$5,MATCH(F1916,'Lookup Tables'!$A$2:$A$5,0))</f>
        <v>Manager C</v>
      </c>
    </row>
    <row r="1917" customFormat="false" ht="15" hidden="false" customHeight="false" outlineLevel="0" collapsed="false">
      <c r="A1917" s="0" t="s">
        <v>2237</v>
      </c>
      <c r="B1917" s="13" t="n">
        <v>43220</v>
      </c>
      <c r="C1917" s="13" t="n">
        <v>43225</v>
      </c>
      <c r="D1917" s="14" t="s">
        <v>69</v>
      </c>
      <c r="E1917" s="14" t="s">
        <v>97</v>
      </c>
      <c r="F1917" s="14" t="s">
        <v>54</v>
      </c>
      <c r="G1917" s="14" t="s">
        <v>70</v>
      </c>
      <c r="H1917" s="14" t="s">
        <v>65</v>
      </c>
      <c r="I1917" s="14" t="s">
        <v>78</v>
      </c>
      <c r="J1917" s="14" t="s">
        <v>1387</v>
      </c>
      <c r="K1917" s="15" t="n">
        <v>15.528</v>
      </c>
      <c r="L1917" s="0" t="n">
        <v>3</v>
      </c>
      <c r="M1917" s="16" t="n">
        <v>0.2</v>
      </c>
      <c r="N1917" s="17" t="n">
        <v>4.8525</v>
      </c>
      <c r="O1917" s="0" t="str">
        <f aca="false">TEXT(B1917,"YYYY-MM")</f>
        <v>2018-04</v>
      </c>
      <c r="P1917" s="18" t="n">
        <f aca="false">IFERROR(N1917/K1917,0)</f>
        <v>0.3125</v>
      </c>
      <c r="Q1917" s="0" t="str">
        <f aca="false">IF(M1917=0,"No Discount",IF(M1917&lt;0.2,"Low (1-19%)",IF(M1917&lt;0.4,"Medium (20-39%)","High (40%+)")))</f>
        <v>Medium (20-39%)</v>
      </c>
      <c r="R1917" s="0" t="str">
        <f aca="false">INDEX('Lookup Tables'!$B$2:$B$5,MATCH(F1917,'Lookup Tables'!$A$2:$A$5,0))</f>
        <v>Manager C</v>
      </c>
    </row>
    <row r="1918" customFormat="false" ht="15" hidden="false" customHeight="false" outlineLevel="0" collapsed="false">
      <c r="A1918" s="0" t="s">
        <v>2237</v>
      </c>
      <c r="B1918" s="13" t="n">
        <v>43220</v>
      </c>
      <c r="C1918" s="13" t="n">
        <v>43225</v>
      </c>
      <c r="D1918" s="14" t="s">
        <v>69</v>
      </c>
      <c r="E1918" s="14" t="s">
        <v>97</v>
      </c>
      <c r="F1918" s="14" t="s">
        <v>54</v>
      </c>
      <c r="G1918" s="14" t="s">
        <v>70</v>
      </c>
      <c r="H1918" s="14" t="s">
        <v>65</v>
      </c>
      <c r="I1918" s="14" t="s">
        <v>66</v>
      </c>
      <c r="J1918" s="14" t="s">
        <v>1129</v>
      </c>
      <c r="K1918" s="15" t="n">
        <v>11.952</v>
      </c>
      <c r="L1918" s="0" t="n">
        <v>3</v>
      </c>
      <c r="M1918" s="16" t="n">
        <v>0.2</v>
      </c>
      <c r="N1918" s="17" t="n">
        <v>3.8844</v>
      </c>
      <c r="O1918" s="0" t="str">
        <f aca="false">TEXT(B1918,"YYYY-MM")</f>
        <v>2018-04</v>
      </c>
      <c r="P1918" s="18" t="n">
        <f aca="false">IFERROR(N1918/K1918,0)</f>
        <v>0.325</v>
      </c>
      <c r="Q1918" s="0" t="str">
        <f aca="false">IF(M1918=0,"No Discount",IF(M1918&lt;0.2,"Low (1-19%)",IF(M1918&lt;0.4,"Medium (20-39%)","High (40%+)")))</f>
        <v>Medium (20-39%)</v>
      </c>
      <c r="R1918" s="0" t="str">
        <f aca="false">INDEX('Lookup Tables'!$B$2:$B$5,MATCH(F1918,'Lookup Tables'!$A$2:$A$5,0))</f>
        <v>Manager C</v>
      </c>
    </row>
    <row r="1919" customFormat="false" ht="15" hidden="false" customHeight="false" outlineLevel="0" collapsed="false">
      <c r="A1919" s="0" t="s">
        <v>2239</v>
      </c>
      <c r="B1919" s="13" t="n">
        <v>42682</v>
      </c>
      <c r="C1919" s="13" t="n">
        <v>42688</v>
      </c>
      <c r="D1919" s="14" t="s">
        <v>69</v>
      </c>
      <c r="E1919" s="14" t="s">
        <v>53</v>
      </c>
      <c r="F1919" s="14" t="s">
        <v>117</v>
      </c>
      <c r="G1919" s="14" t="s">
        <v>584</v>
      </c>
      <c r="H1919" s="14" t="s">
        <v>65</v>
      </c>
      <c r="I1919" s="14" t="s">
        <v>78</v>
      </c>
      <c r="J1919" s="14" t="s">
        <v>682</v>
      </c>
      <c r="K1919" s="15" t="n">
        <v>11.65</v>
      </c>
      <c r="L1919" s="0" t="n">
        <v>5</v>
      </c>
      <c r="M1919" s="16" t="n">
        <v>0</v>
      </c>
      <c r="N1919" s="17" t="n">
        <v>3.3785</v>
      </c>
      <c r="O1919" s="0" t="str">
        <f aca="false">TEXT(B1919,"YYYY-MM")</f>
        <v>2016-11</v>
      </c>
      <c r="P1919" s="18" t="n">
        <f aca="false">IFERROR(N1919/K1919,0)</f>
        <v>0.29</v>
      </c>
      <c r="Q1919" s="0" t="str">
        <f aca="false">IF(M1919=0,"No Discount",IF(M1919&lt;0.2,"Low (1-19%)",IF(M1919&lt;0.4,"Medium (20-39%)","High (40%+)")))</f>
        <v>No Discount</v>
      </c>
      <c r="R1919" s="0" t="str">
        <f aca="false">INDEX('Lookup Tables'!$B$2:$B$5,MATCH(F1919,'Lookup Tables'!$A$2:$A$5,0))</f>
        <v>Manager B</v>
      </c>
    </row>
    <row r="1920" customFormat="false" ht="15" hidden="false" customHeight="false" outlineLevel="0" collapsed="false">
      <c r="A1920" s="0" t="s">
        <v>2240</v>
      </c>
      <c r="B1920" s="13" t="n">
        <v>42673</v>
      </c>
      <c r="C1920" s="13" t="n">
        <v>42675</v>
      </c>
      <c r="D1920" s="14" t="s">
        <v>52</v>
      </c>
      <c r="E1920" s="14" t="s">
        <v>97</v>
      </c>
      <c r="F1920" s="14" t="s">
        <v>98</v>
      </c>
      <c r="G1920" s="14" t="s">
        <v>157</v>
      </c>
      <c r="H1920" s="14" t="s">
        <v>80</v>
      </c>
      <c r="I1920" s="14" t="s">
        <v>81</v>
      </c>
      <c r="J1920" s="14" t="s">
        <v>2241</v>
      </c>
      <c r="K1920" s="15" t="n">
        <v>299.9</v>
      </c>
      <c r="L1920" s="0" t="n">
        <v>2</v>
      </c>
      <c r="M1920" s="16" t="n">
        <v>0</v>
      </c>
      <c r="N1920" s="17" t="n">
        <v>74.975</v>
      </c>
      <c r="O1920" s="0" t="str">
        <f aca="false">TEXT(B1920,"YYYY-MM")</f>
        <v>2016-10</v>
      </c>
      <c r="P1920" s="18" t="n">
        <f aca="false">IFERROR(N1920/K1920,0)</f>
        <v>0.25</v>
      </c>
      <c r="Q1920" s="0" t="str">
        <f aca="false">IF(M1920=0,"No Discount",IF(M1920&lt;0.2,"Low (1-19%)",IF(M1920&lt;0.4,"Medium (20-39%)","High (40%+)")))</f>
        <v>No Discount</v>
      </c>
      <c r="R1920" s="0" t="str">
        <f aca="false">INDEX('Lookup Tables'!$B$2:$B$5,MATCH(F1920,'Lookup Tables'!$A$2:$A$5,0))</f>
        <v>Manager A</v>
      </c>
    </row>
    <row r="1921" customFormat="false" ht="15" hidden="false" customHeight="false" outlineLevel="0" collapsed="false">
      <c r="A1921" s="0" t="s">
        <v>2242</v>
      </c>
      <c r="B1921" s="13" t="n">
        <v>43329</v>
      </c>
      <c r="C1921" s="13" t="n">
        <v>43331</v>
      </c>
      <c r="D1921" s="14" t="s">
        <v>137</v>
      </c>
      <c r="E1921" s="14" t="s">
        <v>62</v>
      </c>
      <c r="F1921" s="14" t="s">
        <v>117</v>
      </c>
      <c r="G1921" s="14" t="s">
        <v>170</v>
      </c>
      <c r="H1921" s="14" t="s">
        <v>65</v>
      </c>
      <c r="I1921" s="14" t="s">
        <v>83</v>
      </c>
      <c r="J1921" s="14" t="s">
        <v>2243</v>
      </c>
      <c r="K1921" s="15" t="n">
        <v>895.92</v>
      </c>
      <c r="L1921" s="0" t="n">
        <v>5</v>
      </c>
      <c r="M1921" s="16" t="n">
        <v>0.2</v>
      </c>
      <c r="N1921" s="17" t="n">
        <v>302.373</v>
      </c>
      <c r="O1921" s="0" t="str">
        <f aca="false">TEXT(B1921,"YYYY-MM")</f>
        <v>2018-08</v>
      </c>
      <c r="P1921" s="18" t="n">
        <f aca="false">IFERROR(N1921/K1921,0)</f>
        <v>0.3375</v>
      </c>
      <c r="Q1921" s="0" t="str">
        <f aca="false">IF(M1921=0,"No Discount",IF(M1921&lt;0.2,"Low (1-19%)",IF(M1921&lt;0.4,"Medium (20-39%)","High (40%+)")))</f>
        <v>Medium (20-39%)</v>
      </c>
      <c r="R1921" s="0" t="str">
        <f aca="false">INDEX('Lookup Tables'!$B$2:$B$5,MATCH(F1921,'Lookup Tables'!$A$2:$A$5,0))</f>
        <v>Manager B</v>
      </c>
    </row>
    <row r="1922" customFormat="false" ht="15" hidden="false" customHeight="false" outlineLevel="0" collapsed="false">
      <c r="A1922" s="0" t="s">
        <v>2242</v>
      </c>
      <c r="B1922" s="13" t="n">
        <v>43329</v>
      </c>
      <c r="C1922" s="13" t="n">
        <v>43331</v>
      </c>
      <c r="D1922" s="14" t="s">
        <v>137</v>
      </c>
      <c r="E1922" s="14" t="s">
        <v>62</v>
      </c>
      <c r="F1922" s="14" t="s">
        <v>117</v>
      </c>
      <c r="G1922" s="14" t="s">
        <v>170</v>
      </c>
      <c r="H1922" s="14" t="s">
        <v>56</v>
      </c>
      <c r="I1922" s="14" t="s">
        <v>59</v>
      </c>
      <c r="J1922" s="14" t="s">
        <v>2244</v>
      </c>
      <c r="K1922" s="15" t="n">
        <v>462.564</v>
      </c>
      <c r="L1922" s="0" t="n">
        <v>2</v>
      </c>
      <c r="M1922" s="16" t="n">
        <v>0.1</v>
      </c>
      <c r="N1922" s="17" t="n">
        <v>97.6524</v>
      </c>
      <c r="O1922" s="0" t="str">
        <f aca="false">TEXT(B1922,"YYYY-MM")</f>
        <v>2018-08</v>
      </c>
      <c r="P1922" s="18" t="n">
        <f aca="false">IFERROR(N1922/K1922,0)</f>
        <v>0.211111111111111</v>
      </c>
      <c r="Q1922" s="0" t="str">
        <f aca="false">IF(M1922=0,"No Discount",IF(M1922&lt;0.2,"Low (1-19%)",IF(M1922&lt;0.4,"Medium (20-39%)","High (40%+)")))</f>
        <v>Low (1-19%)</v>
      </c>
      <c r="R1922" s="0" t="str">
        <f aca="false">INDEX('Lookup Tables'!$B$2:$B$5,MATCH(F1922,'Lookup Tables'!$A$2:$A$5,0))</f>
        <v>Manager B</v>
      </c>
    </row>
    <row r="1923" customFormat="false" ht="15" hidden="false" customHeight="false" outlineLevel="0" collapsed="false">
      <c r="A1923" s="0" t="s">
        <v>2245</v>
      </c>
      <c r="B1923" s="13" t="n">
        <v>42646</v>
      </c>
      <c r="C1923" s="13" t="n">
        <v>42652</v>
      </c>
      <c r="D1923" s="14" t="s">
        <v>69</v>
      </c>
      <c r="E1923" s="14" t="s">
        <v>62</v>
      </c>
      <c r="F1923" s="14" t="s">
        <v>117</v>
      </c>
      <c r="G1923" s="14" t="s">
        <v>118</v>
      </c>
      <c r="H1923" s="14" t="s">
        <v>65</v>
      </c>
      <c r="I1923" s="14" t="s">
        <v>73</v>
      </c>
      <c r="J1923" s="14" t="s">
        <v>1204</v>
      </c>
      <c r="K1923" s="15" t="n">
        <v>15.008</v>
      </c>
      <c r="L1923" s="0" t="n">
        <v>2</v>
      </c>
      <c r="M1923" s="16" t="n">
        <v>0.2</v>
      </c>
      <c r="N1923" s="17" t="n">
        <v>1.5008</v>
      </c>
      <c r="O1923" s="0" t="str">
        <f aca="false">TEXT(B1923,"YYYY-MM")</f>
        <v>2016-10</v>
      </c>
      <c r="P1923" s="18" t="n">
        <f aca="false">IFERROR(N1923/K1923,0)</f>
        <v>0.1</v>
      </c>
      <c r="Q1923" s="0" t="str">
        <f aca="false">IF(M1923=0,"No Discount",IF(M1923&lt;0.2,"Low (1-19%)",IF(M1923&lt;0.4,"Medium (20-39%)","High (40%+)")))</f>
        <v>Medium (20-39%)</v>
      </c>
      <c r="R1923" s="0" t="str">
        <f aca="false">INDEX('Lookup Tables'!$B$2:$B$5,MATCH(F1923,'Lookup Tables'!$A$2:$A$5,0))</f>
        <v>Manager B</v>
      </c>
    </row>
    <row r="1924" customFormat="false" ht="15" hidden="false" customHeight="false" outlineLevel="0" collapsed="false">
      <c r="A1924" s="0" t="s">
        <v>2246</v>
      </c>
      <c r="B1924" s="13" t="n">
        <v>42924</v>
      </c>
      <c r="C1924" s="13" t="n">
        <v>42926</v>
      </c>
      <c r="D1924" s="14" t="s">
        <v>52</v>
      </c>
      <c r="E1924" s="14" t="s">
        <v>62</v>
      </c>
      <c r="F1924" s="14" t="s">
        <v>98</v>
      </c>
      <c r="G1924" s="14" t="s">
        <v>99</v>
      </c>
      <c r="H1924" s="14" t="s">
        <v>80</v>
      </c>
      <c r="I1924" s="14" t="s">
        <v>81</v>
      </c>
      <c r="J1924" s="14" t="s">
        <v>2247</v>
      </c>
      <c r="K1924" s="15" t="n">
        <v>863.64</v>
      </c>
      <c r="L1924" s="0" t="n">
        <v>9</v>
      </c>
      <c r="M1924" s="16" t="n">
        <v>0.2</v>
      </c>
      <c r="N1924" s="17" t="n">
        <v>107.955</v>
      </c>
      <c r="O1924" s="0" t="str">
        <f aca="false">TEXT(B1924,"YYYY-MM")</f>
        <v>2017-07</v>
      </c>
      <c r="P1924" s="18" t="n">
        <f aca="false">IFERROR(N1924/K1924,0)</f>
        <v>0.125</v>
      </c>
      <c r="Q1924" s="0" t="str">
        <f aca="false">IF(M1924=0,"No Discount",IF(M1924&lt;0.2,"Low (1-19%)",IF(M1924&lt;0.4,"Medium (20-39%)","High (40%+)")))</f>
        <v>Medium (20-39%)</v>
      </c>
      <c r="R1924" s="0" t="str">
        <f aca="false">INDEX('Lookup Tables'!$B$2:$B$5,MATCH(F1924,'Lookup Tables'!$A$2:$A$5,0))</f>
        <v>Manager A</v>
      </c>
    </row>
    <row r="1925" customFormat="false" ht="15" hidden="false" customHeight="false" outlineLevel="0" collapsed="false">
      <c r="A1925" s="0" t="s">
        <v>2246</v>
      </c>
      <c r="B1925" s="13" t="n">
        <v>42924</v>
      </c>
      <c r="C1925" s="13" t="n">
        <v>42926</v>
      </c>
      <c r="D1925" s="14" t="s">
        <v>52</v>
      </c>
      <c r="E1925" s="14" t="s">
        <v>62</v>
      </c>
      <c r="F1925" s="14" t="s">
        <v>98</v>
      </c>
      <c r="G1925" s="14" t="s">
        <v>99</v>
      </c>
      <c r="H1925" s="14" t="s">
        <v>65</v>
      </c>
      <c r="I1925" s="14" t="s">
        <v>78</v>
      </c>
      <c r="J1925" s="14" t="s">
        <v>723</v>
      </c>
      <c r="K1925" s="15" t="n">
        <v>47.616</v>
      </c>
      <c r="L1925" s="0" t="n">
        <v>3</v>
      </c>
      <c r="M1925" s="16" t="n">
        <v>0.2</v>
      </c>
      <c r="N1925" s="17" t="n">
        <v>3.5712</v>
      </c>
      <c r="O1925" s="0" t="str">
        <f aca="false">TEXT(B1925,"YYYY-MM")</f>
        <v>2017-07</v>
      </c>
      <c r="P1925" s="18" t="n">
        <f aca="false">IFERROR(N1925/K1925,0)</f>
        <v>0.075</v>
      </c>
      <c r="Q1925" s="0" t="str">
        <f aca="false">IF(M1925=0,"No Discount",IF(M1925&lt;0.2,"Low (1-19%)",IF(M1925&lt;0.4,"Medium (20-39%)","High (40%+)")))</f>
        <v>Medium (20-39%)</v>
      </c>
      <c r="R1925" s="0" t="str">
        <f aca="false">INDEX('Lookup Tables'!$B$2:$B$5,MATCH(F1925,'Lookup Tables'!$A$2:$A$5,0))</f>
        <v>Manager A</v>
      </c>
    </row>
    <row r="1926" customFormat="false" ht="15" hidden="false" customHeight="false" outlineLevel="0" collapsed="false">
      <c r="A1926" s="0" t="s">
        <v>2248</v>
      </c>
      <c r="B1926" s="13" t="n">
        <v>43439</v>
      </c>
      <c r="C1926" s="13" t="n">
        <v>43441</v>
      </c>
      <c r="D1926" s="14" t="s">
        <v>52</v>
      </c>
      <c r="E1926" s="14" t="s">
        <v>53</v>
      </c>
      <c r="F1926" s="14" t="s">
        <v>63</v>
      </c>
      <c r="G1926" s="14" t="s">
        <v>64</v>
      </c>
      <c r="H1926" s="14" t="s">
        <v>65</v>
      </c>
      <c r="I1926" s="14" t="s">
        <v>91</v>
      </c>
      <c r="J1926" s="14" t="s">
        <v>618</v>
      </c>
      <c r="K1926" s="15" t="n">
        <v>92.94</v>
      </c>
      <c r="L1926" s="0" t="n">
        <v>3</v>
      </c>
      <c r="M1926" s="16" t="n">
        <v>0</v>
      </c>
      <c r="N1926" s="17" t="n">
        <v>41.823</v>
      </c>
      <c r="O1926" s="0" t="str">
        <f aca="false">TEXT(B1926,"YYYY-MM")</f>
        <v>2018-12</v>
      </c>
      <c r="P1926" s="18" t="n">
        <f aca="false">IFERROR(N1926/K1926,0)</f>
        <v>0.45</v>
      </c>
      <c r="Q1926" s="0" t="str">
        <f aca="false">IF(M1926=0,"No Discount",IF(M1926&lt;0.2,"Low (1-19%)",IF(M1926&lt;0.4,"Medium (20-39%)","High (40%+)")))</f>
        <v>No Discount</v>
      </c>
      <c r="R1926" s="0" t="str">
        <f aca="false">INDEX('Lookup Tables'!$B$2:$B$5,MATCH(F1926,'Lookup Tables'!$A$2:$A$5,0))</f>
        <v>Manager D</v>
      </c>
    </row>
    <row r="1927" customFormat="false" ht="15" hidden="false" customHeight="false" outlineLevel="0" collapsed="false">
      <c r="A1927" s="0" t="s">
        <v>2249</v>
      </c>
      <c r="B1927" s="13" t="n">
        <v>43168</v>
      </c>
      <c r="C1927" s="13" t="n">
        <v>43172</v>
      </c>
      <c r="D1927" s="14" t="s">
        <v>69</v>
      </c>
      <c r="E1927" s="14" t="s">
        <v>62</v>
      </c>
      <c r="F1927" s="14" t="s">
        <v>63</v>
      </c>
      <c r="G1927" s="14" t="s">
        <v>64</v>
      </c>
      <c r="H1927" s="14" t="s">
        <v>80</v>
      </c>
      <c r="I1927" s="14" t="s">
        <v>123</v>
      </c>
      <c r="J1927" s="14" t="s">
        <v>555</v>
      </c>
      <c r="K1927" s="15" t="n">
        <v>199.98</v>
      </c>
      <c r="L1927" s="0" t="n">
        <v>2</v>
      </c>
      <c r="M1927" s="16" t="n">
        <v>0</v>
      </c>
      <c r="N1927" s="17" t="n">
        <v>69.993</v>
      </c>
      <c r="O1927" s="0" t="str">
        <f aca="false">TEXT(B1927,"YYYY-MM")</f>
        <v>2018-03</v>
      </c>
      <c r="P1927" s="18" t="n">
        <f aca="false">IFERROR(N1927/K1927,0)</f>
        <v>0.35</v>
      </c>
      <c r="Q1927" s="0" t="str">
        <f aca="false">IF(M1927=0,"No Discount",IF(M1927&lt;0.2,"Low (1-19%)",IF(M1927&lt;0.4,"Medium (20-39%)","High (40%+)")))</f>
        <v>No Discount</v>
      </c>
      <c r="R1927" s="0" t="str">
        <f aca="false">INDEX('Lookup Tables'!$B$2:$B$5,MATCH(F1927,'Lookup Tables'!$A$2:$A$5,0))</f>
        <v>Manager D</v>
      </c>
    </row>
    <row r="1928" customFormat="false" ht="15" hidden="false" customHeight="false" outlineLevel="0" collapsed="false">
      <c r="A1928" s="0" t="s">
        <v>2250</v>
      </c>
      <c r="B1928" s="13" t="n">
        <v>42895</v>
      </c>
      <c r="C1928" s="13" t="n">
        <v>42901</v>
      </c>
      <c r="D1928" s="14" t="s">
        <v>69</v>
      </c>
      <c r="E1928" s="14" t="s">
        <v>53</v>
      </c>
      <c r="F1928" s="14" t="s">
        <v>63</v>
      </c>
      <c r="G1928" s="14" t="s">
        <v>64</v>
      </c>
      <c r="H1928" s="14" t="s">
        <v>80</v>
      </c>
      <c r="I1928" s="14" t="s">
        <v>81</v>
      </c>
      <c r="J1928" s="14" t="s">
        <v>2251</v>
      </c>
      <c r="K1928" s="15" t="n">
        <v>177.48</v>
      </c>
      <c r="L1928" s="0" t="n">
        <v>3</v>
      </c>
      <c r="M1928" s="16" t="n">
        <v>0.2</v>
      </c>
      <c r="N1928" s="17" t="n">
        <v>19.9665</v>
      </c>
      <c r="O1928" s="0" t="str">
        <f aca="false">TEXT(B1928,"YYYY-MM")</f>
        <v>2017-06</v>
      </c>
      <c r="P1928" s="18" t="n">
        <f aca="false">IFERROR(N1928/K1928,0)</f>
        <v>0.1125</v>
      </c>
      <c r="Q1928" s="0" t="str">
        <f aca="false">IF(M1928=0,"No Discount",IF(M1928&lt;0.2,"Low (1-19%)",IF(M1928&lt;0.4,"Medium (20-39%)","High (40%+)")))</f>
        <v>Medium (20-39%)</v>
      </c>
      <c r="R1928" s="0" t="str">
        <f aca="false">INDEX('Lookup Tables'!$B$2:$B$5,MATCH(F1928,'Lookup Tables'!$A$2:$A$5,0))</f>
        <v>Manager D</v>
      </c>
    </row>
    <row r="1929" customFormat="false" ht="15" hidden="false" customHeight="false" outlineLevel="0" collapsed="false">
      <c r="A1929" s="0" t="s">
        <v>2252</v>
      </c>
      <c r="B1929" s="13" t="n">
        <v>43432</v>
      </c>
      <c r="C1929" s="13" t="n">
        <v>43435</v>
      </c>
      <c r="D1929" s="14" t="s">
        <v>137</v>
      </c>
      <c r="E1929" s="14" t="s">
        <v>53</v>
      </c>
      <c r="F1929" s="14" t="s">
        <v>63</v>
      </c>
      <c r="G1929" s="14" t="s">
        <v>252</v>
      </c>
      <c r="H1929" s="14" t="s">
        <v>65</v>
      </c>
      <c r="I1929" s="14" t="s">
        <v>91</v>
      </c>
      <c r="J1929" s="14" t="s">
        <v>752</v>
      </c>
      <c r="K1929" s="15" t="n">
        <v>88.768</v>
      </c>
      <c r="L1929" s="0" t="n">
        <v>2</v>
      </c>
      <c r="M1929" s="16" t="n">
        <v>0.2</v>
      </c>
      <c r="N1929" s="17" t="n">
        <v>31.0688</v>
      </c>
      <c r="O1929" s="0" t="str">
        <f aca="false">TEXT(B1929,"YYYY-MM")</f>
        <v>2018-11</v>
      </c>
      <c r="P1929" s="18" t="n">
        <f aca="false">IFERROR(N1929/K1929,0)</f>
        <v>0.35</v>
      </c>
      <c r="Q1929" s="0" t="str">
        <f aca="false">IF(M1929=0,"No Discount",IF(M1929&lt;0.2,"Low (1-19%)",IF(M1929&lt;0.4,"Medium (20-39%)","High (40%+)")))</f>
        <v>Medium (20-39%)</v>
      </c>
      <c r="R1929" s="0" t="str">
        <f aca="false">INDEX('Lookup Tables'!$B$2:$B$5,MATCH(F1929,'Lookup Tables'!$A$2:$A$5,0))</f>
        <v>Manager D</v>
      </c>
    </row>
    <row r="1930" customFormat="false" ht="15" hidden="false" customHeight="false" outlineLevel="0" collapsed="false">
      <c r="A1930" s="0" t="s">
        <v>2253</v>
      </c>
      <c r="B1930" s="13" t="n">
        <v>43175</v>
      </c>
      <c r="C1930" s="13" t="n">
        <v>43177</v>
      </c>
      <c r="D1930" s="14" t="s">
        <v>52</v>
      </c>
      <c r="E1930" s="14" t="s">
        <v>97</v>
      </c>
      <c r="F1930" s="14" t="s">
        <v>63</v>
      </c>
      <c r="G1930" s="14" t="s">
        <v>94</v>
      </c>
      <c r="H1930" s="14" t="s">
        <v>65</v>
      </c>
      <c r="I1930" s="14" t="s">
        <v>91</v>
      </c>
      <c r="J1930" s="14" t="s">
        <v>2254</v>
      </c>
      <c r="K1930" s="15" t="n">
        <v>6.48</v>
      </c>
      <c r="L1930" s="0" t="n">
        <v>1</v>
      </c>
      <c r="M1930" s="16" t="n">
        <v>0</v>
      </c>
      <c r="N1930" s="17" t="n">
        <v>3.1104</v>
      </c>
      <c r="O1930" s="0" t="str">
        <f aca="false">TEXT(B1930,"YYYY-MM")</f>
        <v>2018-03</v>
      </c>
      <c r="P1930" s="18" t="n">
        <f aca="false">IFERROR(N1930/K1930,0)</f>
        <v>0.48</v>
      </c>
      <c r="Q1930" s="0" t="str">
        <f aca="false">IF(M1930=0,"No Discount",IF(M1930&lt;0.2,"Low (1-19%)",IF(M1930&lt;0.4,"Medium (20-39%)","High (40%+)")))</f>
        <v>No Discount</v>
      </c>
      <c r="R1930" s="0" t="str">
        <f aca="false">INDEX('Lookup Tables'!$B$2:$B$5,MATCH(F1930,'Lookup Tables'!$A$2:$A$5,0))</f>
        <v>Manager D</v>
      </c>
    </row>
    <row r="1931" customFormat="false" ht="15" hidden="false" customHeight="false" outlineLevel="0" collapsed="false">
      <c r="A1931" s="0" t="s">
        <v>2253</v>
      </c>
      <c r="B1931" s="13" t="n">
        <v>43175</v>
      </c>
      <c r="C1931" s="13" t="n">
        <v>43177</v>
      </c>
      <c r="D1931" s="14" t="s">
        <v>52</v>
      </c>
      <c r="E1931" s="14" t="s">
        <v>97</v>
      </c>
      <c r="F1931" s="14" t="s">
        <v>63</v>
      </c>
      <c r="G1931" s="14" t="s">
        <v>94</v>
      </c>
      <c r="H1931" s="14" t="s">
        <v>65</v>
      </c>
      <c r="I1931" s="14" t="s">
        <v>73</v>
      </c>
      <c r="J1931" s="14" t="s">
        <v>481</v>
      </c>
      <c r="K1931" s="15" t="n">
        <v>46.51</v>
      </c>
      <c r="L1931" s="0" t="n">
        <v>1</v>
      </c>
      <c r="M1931" s="16" t="n">
        <v>0</v>
      </c>
      <c r="N1931" s="17" t="n">
        <v>1.8604</v>
      </c>
      <c r="O1931" s="0" t="str">
        <f aca="false">TEXT(B1931,"YYYY-MM")</f>
        <v>2018-03</v>
      </c>
      <c r="P1931" s="18" t="n">
        <f aca="false">IFERROR(N1931/K1931,0)</f>
        <v>0.04</v>
      </c>
      <c r="Q1931" s="0" t="str">
        <f aca="false">IF(M1931=0,"No Discount",IF(M1931&lt;0.2,"Low (1-19%)",IF(M1931&lt;0.4,"Medium (20-39%)","High (40%+)")))</f>
        <v>No Discount</v>
      </c>
      <c r="R1931" s="0" t="str">
        <f aca="false">INDEX('Lookup Tables'!$B$2:$B$5,MATCH(F1931,'Lookup Tables'!$A$2:$A$5,0))</f>
        <v>Manager D</v>
      </c>
    </row>
    <row r="1932" customFormat="false" ht="15" hidden="false" customHeight="false" outlineLevel="0" collapsed="false">
      <c r="A1932" s="0" t="s">
        <v>2253</v>
      </c>
      <c r="B1932" s="13" t="n">
        <v>43175</v>
      </c>
      <c r="C1932" s="13" t="n">
        <v>43177</v>
      </c>
      <c r="D1932" s="14" t="s">
        <v>52</v>
      </c>
      <c r="E1932" s="14" t="s">
        <v>97</v>
      </c>
      <c r="F1932" s="14" t="s">
        <v>63</v>
      </c>
      <c r="G1932" s="14" t="s">
        <v>94</v>
      </c>
      <c r="H1932" s="14" t="s">
        <v>80</v>
      </c>
      <c r="I1932" s="14" t="s">
        <v>81</v>
      </c>
      <c r="J1932" s="14" t="s">
        <v>1605</v>
      </c>
      <c r="K1932" s="15" t="n">
        <v>659.976</v>
      </c>
      <c r="L1932" s="0" t="n">
        <v>3</v>
      </c>
      <c r="M1932" s="16" t="n">
        <v>0.2</v>
      </c>
      <c r="N1932" s="17" t="n">
        <v>49.4982</v>
      </c>
      <c r="O1932" s="0" t="str">
        <f aca="false">TEXT(B1932,"YYYY-MM")</f>
        <v>2018-03</v>
      </c>
      <c r="P1932" s="18" t="n">
        <f aca="false">IFERROR(N1932/K1932,0)</f>
        <v>0.075</v>
      </c>
      <c r="Q1932" s="0" t="str">
        <f aca="false">IF(M1932=0,"No Discount",IF(M1932&lt;0.2,"Low (1-19%)",IF(M1932&lt;0.4,"Medium (20-39%)","High (40%+)")))</f>
        <v>Medium (20-39%)</v>
      </c>
      <c r="R1932" s="0" t="str">
        <f aca="false">INDEX('Lookup Tables'!$B$2:$B$5,MATCH(F1932,'Lookup Tables'!$A$2:$A$5,0))</f>
        <v>Manager D</v>
      </c>
    </row>
    <row r="1933" customFormat="false" ht="15" hidden="false" customHeight="false" outlineLevel="0" collapsed="false">
      <c r="A1933" s="0" t="s">
        <v>2255</v>
      </c>
      <c r="B1933" s="13" t="n">
        <v>43066</v>
      </c>
      <c r="C1933" s="13" t="n">
        <v>43068</v>
      </c>
      <c r="D1933" s="14" t="s">
        <v>52</v>
      </c>
      <c r="E1933" s="14" t="s">
        <v>53</v>
      </c>
      <c r="F1933" s="14" t="s">
        <v>63</v>
      </c>
      <c r="G1933" s="14" t="s">
        <v>189</v>
      </c>
      <c r="H1933" s="14" t="s">
        <v>80</v>
      </c>
      <c r="I1933" s="14" t="s">
        <v>81</v>
      </c>
      <c r="J1933" s="14" t="s">
        <v>2256</v>
      </c>
      <c r="K1933" s="15" t="n">
        <v>271.992</v>
      </c>
      <c r="L1933" s="0" t="n">
        <v>1</v>
      </c>
      <c r="M1933" s="16" t="n">
        <v>0.2</v>
      </c>
      <c r="N1933" s="17" t="n">
        <v>23.7993</v>
      </c>
      <c r="O1933" s="0" t="str">
        <f aca="false">TEXT(B1933,"YYYY-MM")</f>
        <v>2017-11</v>
      </c>
      <c r="P1933" s="18" t="n">
        <f aca="false">IFERROR(N1933/K1933,0)</f>
        <v>0.0875</v>
      </c>
      <c r="Q1933" s="0" t="str">
        <f aca="false">IF(M1933=0,"No Discount",IF(M1933&lt;0.2,"Low (1-19%)",IF(M1933&lt;0.4,"Medium (20-39%)","High (40%+)")))</f>
        <v>Medium (20-39%)</v>
      </c>
      <c r="R1933" s="0" t="str">
        <f aca="false">INDEX('Lookup Tables'!$B$2:$B$5,MATCH(F1933,'Lookup Tables'!$A$2:$A$5,0))</f>
        <v>Manager D</v>
      </c>
    </row>
    <row r="1934" customFormat="false" ht="15" hidden="false" customHeight="false" outlineLevel="0" collapsed="false">
      <c r="A1934" s="0" t="s">
        <v>2257</v>
      </c>
      <c r="B1934" s="13" t="n">
        <v>43318</v>
      </c>
      <c r="C1934" s="13" t="n">
        <v>43322</v>
      </c>
      <c r="D1934" s="14" t="s">
        <v>52</v>
      </c>
      <c r="E1934" s="14" t="s">
        <v>53</v>
      </c>
      <c r="F1934" s="14" t="s">
        <v>54</v>
      </c>
      <c r="G1934" s="14" t="s">
        <v>370</v>
      </c>
      <c r="H1934" s="14" t="s">
        <v>56</v>
      </c>
      <c r="I1934" s="14" t="s">
        <v>57</v>
      </c>
      <c r="J1934" s="14" t="s">
        <v>2258</v>
      </c>
      <c r="K1934" s="15" t="n">
        <v>145.74</v>
      </c>
      <c r="L1934" s="0" t="n">
        <v>3</v>
      </c>
      <c r="M1934" s="16" t="n">
        <v>0</v>
      </c>
      <c r="N1934" s="17" t="n">
        <v>23.3184</v>
      </c>
      <c r="O1934" s="0" t="str">
        <f aca="false">TEXT(B1934,"YYYY-MM")</f>
        <v>2018-08</v>
      </c>
      <c r="P1934" s="18" t="n">
        <f aca="false">IFERROR(N1934/K1934,0)</f>
        <v>0.16</v>
      </c>
      <c r="Q1934" s="0" t="str">
        <f aca="false">IF(M1934=0,"No Discount",IF(M1934&lt;0.2,"Low (1-19%)",IF(M1934&lt;0.4,"Medium (20-39%)","High (40%+)")))</f>
        <v>No Discount</v>
      </c>
      <c r="R1934" s="0" t="str">
        <f aca="false">INDEX('Lookup Tables'!$B$2:$B$5,MATCH(F1934,'Lookup Tables'!$A$2:$A$5,0))</f>
        <v>Manager C</v>
      </c>
    </row>
    <row r="1935" customFormat="false" ht="15" hidden="false" customHeight="false" outlineLevel="0" collapsed="false">
      <c r="A1935" s="0" t="s">
        <v>2257</v>
      </c>
      <c r="B1935" s="13" t="n">
        <v>43318</v>
      </c>
      <c r="C1935" s="13" t="n">
        <v>43322</v>
      </c>
      <c r="D1935" s="14" t="s">
        <v>52</v>
      </c>
      <c r="E1935" s="14" t="s">
        <v>53</v>
      </c>
      <c r="F1935" s="14" t="s">
        <v>54</v>
      </c>
      <c r="G1935" s="14" t="s">
        <v>370</v>
      </c>
      <c r="H1935" s="14" t="s">
        <v>56</v>
      </c>
      <c r="I1935" s="14" t="s">
        <v>76</v>
      </c>
      <c r="J1935" s="14" t="s">
        <v>167</v>
      </c>
      <c r="K1935" s="15" t="n">
        <v>15.4</v>
      </c>
      <c r="L1935" s="0" t="n">
        <v>5</v>
      </c>
      <c r="M1935" s="16" t="n">
        <v>0</v>
      </c>
      <c r="N1935" s="17" t="n">
        <v>7.392</v>
      </c>
      <c r="O1935" s="0" t="str">
        <f aca="false">TEXT(B1935,"YYYY-MM")</f>
        <v>2018-08</v>
      </c>
      <c r="P1935" s="18" t="n">
        <f aca="false">IFERROR(N1935/K1935,0)</f>
        <v>0.48</v>
      </c>
      <c r="Q1935" s="0" t="str">
        <f aca="false">IF(M1935=0,"No Discount",IF(M1935&lt;0.2,"Low (1-19%)",IF(M1935&lt;0.4,"Medium (20-39%)","High (40%+)")))</f>
        <v>No Discount</v>
      </c>
      <c r="R1935" s="0" t="str">
        <f aca="false">INDEX('Lookup Tables'!$B$2:$B$5,MATCH(F1935,'Lookup Tables'!$A$2:$A$5,0))</f>
        <v>Manager C</v>
      </c>
    </row>
    <row r="1936" customFormat="false" ht="15" hidden="false" customHeight="false" outlineLevel="0" collapsed="false">
      <c r="A1936" s="0" t="s">
        <v>2259</v>
      </c>
      <c r="B1936" s="13" t="n">
        <v>43431</v>
      </c>
      <c r="C1936" s="13" t="n">
        <v>43437</v>
      </c>
      <c r="D1936" s="14" t="s">
        <v>69</v>
      </c>
      <c r="E1936" s="14" t="s">
        <v>62</v>
      </c>
      <c r="F1936" s="14" t="s">
        <v>63</v>
      </c>
      <c r="G1936" s="14" t="s">
        <v>64</v>
      </c>
      <c r="H1936" s="14" t="s">
        <v>65</v>
      </c>
      <c r="I1936" s="14" t="s">
        <v>91</v>
      </c>
      <c r="J1936" s="14" t="s">
        <v>2171</v>
      </c>
      <c r="K1936" s="15" t="n">
        <v>244.55</v>
      </c>
      <c r="L1936" s="0" t="n">
        <v>5</v>
      </c>
      <c r="M1936" s="16" t="n">
        <v>0</v>
      </c>
      <c r="N1936" s="17" t="n">
        <v>114.9385</v>
      </c>
      <c r="O1936" s="0" t="str">
        <f aca="false">TEXT(B1936,"YYYY-MM")</f>
        <v>2018-11</v>
      </c>
      <c r="P1936" s="18" t="n">
        <f aca="false">IFERROR(N1936/K1936,0)</f>
        <v>0.47</v>
      </c>
      <c r="Q1936" s="0" t="str">
        <f aca="false">IF(M1936=0,"No Discount",IF(M1936&lt;0.2,"Low (1-19%)",IF(M1936&lt;0.4,"Medium (20-39%)","High (40%+)")))</f>
        <v>No Discount</v>
      </c>
      <c r="R1936" s="0" t="str">
        <f aca="false">INDEX('Lookup Tables'!$B$2:$B$5,MATCH(F1936,'Lookup Tables'!$A$2:$A$5,0))</f>
        <v>Manager D</v>
      </c>
    </row>
    <row r="1937" customFormat="false" ht="15" hidden="false" customHeight="false" outlineLevel="0" collapsed="false">
      <c r="A1937" s="0" t="s">
        <v>2259</v>
      </c>
      <c r="B1937" s="13" t="n">
        <v>43431</v>
      </c>
      <c r="C1937" s="13" t="n">
        <v>43437</v>
      </c>
      <c r="D1937" s="14" t="s">
        <v>69</v>
      </c>
      <c r="E1937" s="14" t="s">
        <v>62</v>
      </c>
      <c r="F1937" s="14" t="s">
        <v>63</v>
      </c>
      <c r="G1937" s="14" t="s">
        <v>64</v>
      </c>
      <c r="H1937" s="14" t="s">
        <v>80</v>
      </c>
      <c r="I1937" s="14" t="s">
        <v>123</v>
      </c>
      <c r="J1937" s="14" t="s">
        <v>2260</v>
      </c>
      <c r="K1937" s="15" t="n">
        <v>166.16</v>
      </c>
      <c r="L1937" s="0" t="n">
        <v>8</v>
      </c>
      <c r="M1937" s="16" t="n">
        <v>0</v>
      </c>
      <c r="N1937" s="17" t="n">
        <v>59.8176</v>
      </c>
      <c r="O1937" s="0" t="str">
        <f aca="false">TEXT(B1937,"YYYY-MM")</f>
        <v>2018-11</v>
      </c>
      <c r="P1937" s="18" t="n">
        <f aca="false">IFERROR(N1937/K1937,0)</f>
        <v>0.36</v>
      </c>
      <c r="Q1937" s="0" t="str">
        <f aca="false">IF(M1937=0,"No Discount",IF(M1937&lt;0.2,"Low (1-19%)",IF(M1937&lt;0.4,"Medium (20-39%)","High (40%+)")))</f>
        <v>No Discount</v>
      </c>
      <c r="R1937" s="0" t="str">
        <f aca="false">INDEX('Lookup Tables'!$B$2:$B$5,MATCH(F1937,'Lookup Tables'!$A$2:$A$5,0))</f>
        <v>Manager D</v>
      </c>
    </row>
    <row r="1938" customFormat="false" ht="15" hidden="false" customHeight="false" outlineLevel="0" collapsed="false">
      <c r="A1938" s="0" t="s">
        <v>2261</v>
      </c>
      <c r="B1938" s="13" t="n">
        <v>42515</v>
      </c>
      <c r="C1938" s="13" t="n">
        <v>42517</v>
      </c>
      <c r="D1938" s="14" t="s">
        <v>52</v>
      </c>
      <c r="E1938" s="14" t="s">
        <v>97</v>
      </c>
      <c r="F1938" s="14" t="s">
        <v>63</v>
      </c>
      <c r="G1938" s="14" t="s">
        <v>64</v>
      </c>
      <c r="H1938" s="14" t="s">
        <v>56</v>
      </c>
      <c r="I1938" s="14" t="s">
        <v>76</v>
      </c>
      <c r="J1938" s="14" t="s">
        <v>1561</v>
      </c>
      <c r="K1938" s="15" t="n">
        <v>14.73</v>
      </c>
      <c r="L1938" s="0" t="n">
        <v>3</v>
      </c>
      <c r="M1938" s="16" t="n">
        <v>0</v>
      </c>
      <c r="N1938" s="17" t="n">
        <v>4.8609</v>
      </c>
      <c r="O1938" s="0" t="str">
        <f aca="false">TEXT(B1938,"YYYY-MM")</f>
        <v>2016-05</v>
      </c>
      <c r="P1938" s="18" t="n">
        <f aca="false">IFERROR(N1938/K1938,0)</f>
        <v>0.33</v>
      </c>
      <c r="Q1938" s="0" t="str">
        <f aca="false">IF(M1938=0,"No Discount",IF(M1938&lt;0.2,"Low (1-19%)",IF(M1938&lt;0.4,"Medium (20-39%)","High (40%+)")))</f>
        <v>No Discount</v>
      </c>
      <c r="R1938" s="0" t="str">
        <f aca="false">INDEX('Lookup Tables'!$B$2:$B$5,MATCH(F1938,'Lookup Tables'!$A$2:$A$5,0))</f>
        <v>Manager D</v>
      </c>
    </row>
    <row r="1939" customFormat="false" ht="15" hidden="false" customHeight="false" outlineLevel="0" collapsed="false">
      <c r="A1939" s="0" t="s">
        <v>2262</v>
      </c>
      <c r="B1939" s="13" t="n">
        <v>42924</v>
      </c>
      <c r="C1939" s="13" t="n">
        <v>42928</v>
      </c>
      <c r="D1939" s="14" t="s">
        <v>69</v>
      </c>
      <c r="E1939" s="14" t="s">
        <v>53</v>
      </c>
      <c r="F1939" s="14" t="s">
        <v>63</v>
      </c>
      <c r="G1939" s="14" t="s">
        <v>252</v>
      </c>
      <c r="H1939" s="14" t="s">
        <v>65</v>
      </c>
      <c r="I1939" s="14" t="s">
        <v>83</v>
      </c>
      <c r="J1939" s="14" t="s">
        <v>2263</v>
      </c>
      <c r="K1939" s="15" t="n">
        <v>19.968</v>
      </c>
      <c r="L1939" s="0" t="n">
        <v>2</v>
      </c>
      <c r="M1939" s="16" t="n">
        <v>0.7</v>
      </c>
      <c r="N1939" s="17" t="n">
        <v>-13.312</v>
      </c>
      <c r="O1939" s="0" t="str">
        <f aca="false">TEXT(B1939,"YYYY-MM")</f>
        <v>2017-07</v>
      </c>
      <c r="P1939" s="18" t="n">
        <f aca="false">IFERROR(N1939/K1939,0)</f>
        <v>-0.666666666666667</v>
      </c>
      <c r="Q1939" s="0" t="str">
        <f aca="false">IF(M1939=0,"No Discount",IF(M1939&lt;0.2,"Low (1-19%)",IF(M1939&lt;0.4,"Medium (20-39%)","High (40%+)")))</f>
        <v>High (40%+)</v>
      </c>
      <c r="R1939" s="0" t="str">
        <f aca="false">INDEX('Lookup Tables'!$B$2:$B$5,MATCH(F1939,'Lookup Tables'!$A$2:$A$5,0))</f>
        <v>Manager D</v>
      </c>
    </row>
    <row r="1940" customFormat="false" ht="15" hidden="false" customHeight="false" outlineLevel="0" collapsed="false">
      <c r="A1940" s="0" t="s">
        <v>2262</v>
      </c>
      <c r="B1940" s="13" t="n">
        <v>42924</v>
      </c>
      <c r="C1940" s="13" t="n">
        <v>42928</v>
      </c>
      <c r="D1940" s="14" t="s">
        <v>69</v>
      </c>
      <c r="E1940" s="14" t="s">
        <v>53</v>
      </c>
      <c r="F1940" s="14" t="s">
        <v>63</v>
      </c>
      <c r="G1940" s="14" t="s">
        <v>252</v>
      </c>
      <c r="H1940" s="14" t="s">
        <v>65</v>
      </c>
      <c r="I1940" s="14" t="s">
        <v>73</v>
      </c>
      <c r="J1940" s="14" t="s">
        <v>2264</v>
      </c>
      <c r="K1940" s="15" t="n">
        <v>33.488</v>
      </c>
      <c r="L1940" s="0" t="n">
        <v>7</v>
      </c>
      <c r="M1940" s="16" t="n">
        <v>0.2</v>
      </c>
      <c r="N1940" s="17" t="n">
        <v>-1.2558</v>
      </c>
      <c r="O1940" s="0" t="str">
        <f aca="false">TEXT(B1940,"YYYY-MM")</f>
        <v>2017-07</v>
      </c>
      <c r="P1940" s="18" t="n">
        <f aca="false">IFERROR(N1940/K1940,0)</f>
        <v>-0.0375</v>
      </c>
      <c r="Q1940" s="0" t="str">
        <f aca="false">IF(M1940=0,"No Discount",IF(M1940&lt;0.2,"Low (1-19%)",IF(M1940&lt;0.4,"Medium (20-39%)","High (40%+)")))</f>
        <v>Medium (20-39%)</v>
      </c>
      <c r="R1940" s="0" t="str">
        <f aca="false">INDEX('Lookup Tables'!$B$2:$B$5,MATCH(F1940,'Lookup Tables'!$A$2:$A$5,0))</f>
        <v>Manager D</v>
      </c>
    </row>
    <row r="1941" customFormat="false" ht="15" hidden="false" customHeight="false" outlineLevel="0" collapsed="false">
      <c r="A1941" s="0" t="s">
        <v>2262</v>
      </c>
      <c r="B1941" s="13" t="n">
        <v>42924</v>
      </c>
      <c r="C1941" s="13" t="n">
        <v>42928</v>
      </c>
      <c r="D1941" s="14" t="s">
        <v>69</v>
      </c>
      <c r="E1941" s="14" t="s">
        <v>53</v>
      </c>
      <c r="F1941" s="14" t="s">
        <v>63</v>
      </c>
      <c r="G1941" s="14" t="s">
        <v>252</v>
      </c>
      <c r="H1941" s="14" t="s">
        <v>65</v>
      </c>
      <c r="I1941" s="14" t="s">
        <v>83</v>
      </c>
      <c r="J1941" s="14" t="s">
        <v>122</v>
      </c>
      <c r="K1941" s="15" t="n">
        <v>8.736</v>
      </c>
      <c r="L1941" s="0" t="n">
        <v>4</v>
      </c>
      <c r="M1941" s="16" t="n">
        <v>0.7</v>
      </c>
      <c r="N1941" s="17" t="n">
        <v>-6.1152</v>
      </c>
      <c r="O1941" s="0" t="str">
        <f aca="false">TEXT(B1941,"YYYY-MM")</f>
        <v>2017-07</v>
      </c>
      <c r="P1941" s="18" t="n">
        <f aca="false">IFERROR(N1941/K1941,0)</f>
        <v>-0.7</v>
      </c>
      <c r="Q1941" s="0" t="str">
        <f aca="false">IF(M1941=0,"No Discount",IF(M1941&lt;0.2,"Low (1-19%)",IF(M1941&lt;0.4,"Medium (20-39%)","High (40%+)")))</f>
        <v>High (40%+)</v>
      </c>
      <c r="R1941" s="0" t="str">
        <f aca="false">INDEX('Lookup Tables'!$B$2:$B$5,MATCH(F1941,'Lookup Tables'!$A$2:$A$5,0))</f>
        <v>Manager D</v>
      </c>
    </row>
    <row r="1942" customFormat="false" ht="15" hidden="false" customHeight="false" outlineLevel="0" collapsed="false">
      <c r="A1942" s="0" t="s">
        <v>2262</v>
      </c>
      <c r="B1942" s="13" t="n">
        <v>42924</v>
      </c>
      <c r="C1942" s="13" t="n">
        <v>42928</v>
      </c>
      <c r="D1942" s="14" t="s">
        <v>69</v>
      </c>
      <c r="E1942" s="14" t="s">
        <v>53</v>
      </c>
      <c r="F1942" s="14" t="s">
        <v>63</v>
      </c>
      <c r="G1942" s="14" t="s">
        <v>252</v>
      </c>
      <c r="H1942" s="14" t="s">
        <v>56</v>
      </c>
      <c r="I1942" s="14" t="s">
        <v>59</v>
      </c>
      <c r="J1942" s="14" t="s">
        <v>348</v>
      </c>
      <c r="K1942" s="15" t="n">
        <v>662.88</v>
      </c>
      <c r="L1942" s="0" t="n">
        <v>3</v>
      </c>
      <c r="M1942" s="16" t="n">
        <v>0.2</v>
      </c>
      <c r="N1942" s="17" t="n">
        <v>74.574</v>
      </c>
      <c r="O1942" s="0" t="str">
        <f aca="false">TEXT(B1942,"YYYY-MM")</f>
        <v>2017-07</v>
      </c>
      <c r="P1942" s="18" t="n">
        <f aca="false">IFERROR(N1942/K1942,0)</f>
        <v>0.1125</v>
      </c>
      <c r="Q1942" s="0" t="str">
        <f aca="false">IF(M1942=0,"No Discount",IF(M1942&lt;0.2,"Low (1-19%)",IF(M1942&lt;0.4,"Medium (20-39%)","High (40%+)")))</f>
        <v>Medium (20-39%)</v>
      </c>
      <c r="R1942" s="0" t="str">
        <f aca="false">INDEX('Lookup Tables'!$B$2:$B$5,MATCH(F1942,'Lookup Tables'!$A$2:$A$5,0))</f>
        <v>Manager D</v>
      </c>
    </row>
    <row r="1943" customFormat="false" ht="15" hidden="false" customHeight="false" outlineLevel="0" collapsed="false">
      <c r="A1943" s="0" t="s">
        <v>2265</v>
      </c>
      <c r="B1943" s="13" t="n">
        <v>43341</v>
      </c>
      <c r="C1943" s="13" t="n">
        <v>43344</v>
      </c>
      <c r="D1943" s="14" t="s">
        <v>137</v>
      </c>
      <c r="E1943" s="14" t="s">
        <v>62</v>
      </c>
      <c r="F1943" s="14" t="s">
        <v>98</v>
      </c>
      <c r="G1943" s="14" t="s">
        <v>146</v>
      </c>
      <c r="H1943" s="14" t="s">
        <v>65</v>
      </c>
      <c r="I1943" s="14" t="s">
        <v>66</v>
      </c>
      <c r="J1943" s="14" t="s">
        <v>415</v>
      </c>
      <c r="K1943" s="15" t="n">
        <v>47.36</v>
      </c>
      <c r="L1943" s="0" t="n">
        <v>4</v>
      </c>
      <c r="M1943" s="16" t="n">
        <v>0.2</v>
      </c>
      <c r="N1943" s="17" t="n">
        <v>17.76</v>
      </c>
      <c r="O1943" s="0" t="str">
        <f aca="false">TEXT(B1943,"YYYY-MM")</f>
        <v>2018-08</v>
      </c>
      <c r="P1943" s="18" t="n">
        <f aca="false">IFERROR(N1943/K1943,0)</f>
        <v>0.375</v>
      </c>
      <c r="Q1943" s="0" t="str">
        <f aca="false">IF(M1943=0,"No Discount",IF(M1943&lt;0.2,"Low (1-19%)",IF(M1943&lt;0.4,"Medium (20-39%)","High (40%+)")))</f>
        <v>Medium (20-39%)</v>
      </c>
      <c r="R1943" s="0" t="str">
        <f aca="false">INDEX('Lookup Tables'!$B$2:$B$5,MATCH(F1943,'Lookup Tables'!$A$2:$A$5,0))</f>
        <v>Manager A</v>
      </c>
    </row>
    <row r="1944" customFormat="false" ht="15" hidden="false" customHeight="false" outlineLevel="0" collapsed="false">
      <c r="A1944" s="0" t="s">
        <v>2265</v>
      </c>
      <c r="B1944" s="13" t="n">
        <v>43341</v>
      </c>
      <c r="C1944" s="13" t="n">
        <v>43344</v>
      </c>
      <c r="D1944" s="14" t="s">
        <v>137</v>
      </c>
      <c r="E1944" s="14" t="s">
        <v>62</v>
      </c>
      <c r="F1944" s="14" t="s">
        <v>98</v>
      </c>
      <c r="G1944" s="14" t="s">
        <v>146</v>
      </c>
      <c r="H1944" s="14" t="s">
        <v>65</v>
      </c>
      <c r="I1944" s="14" t="s">
        <v>73</v>
      </c>
      <c r="J1944" s="14" t="s">
        <v>815</v>
      </c>
      <c r="K1944" s="15" t="n">
        <v>27.44</v>
      </c>
      <c r="L1944" s="0" t="n">
        <v>2</v>
      </c>
      <c r="M1944" s="16" t="n">
        <v>0.2</v>
      </c>
      <c r="N1944" s="17" t="n">
        <v>2.401</v>
      </c>
      <c r="O1944" s="0" t="str">
        <f aca="false">TEXT(B1944,"YYYY-MM")</f>
        <v>2018-08</v>
      </c>
      <c r="P1944" s="18" t="n">
        <f aca="false">IFERROR(N1944/K1944,0)</f>
        <v>0.0875</v>
      </c>
      <c r="Q1944" s="0" t="str">
        <f aca="false">IF(M1944=0,"No Discount",IF(M1944&lt;0.2,"Low (1-19%)",IF(M1944&lt;0.4,"Medium (20-39%)","High (40%+)")))</f>
        <v>Medium (20-39%)</v>
      </c>
      <c r="R1944" s="0" t="str">
        <f aca="false">INDEX('Lookup Tables'!$B$2:$B$5,MATCH(F1944,'Lookup Tables'!$A$2:$A$5,0))</f>
        <v>Manager A</v>
      </c>
    </row>
    <row r="1945" customFormat="false" ht="15" hidden="false" customHeight="false" outlineLevel="0" collapsed="false">
      <c r="A1945" s="0" t="s">
        <v>2265</v>
      </c>
      <c r="B1945" s="13" t="n">
        <v>43341</v>
      </c>
      <c r="C1945" s="13" t="n">
        <v>43344</v>
      </c>
      <c r="D1945" s="14" t="s">
        <v>137</v>
      </c>
      <c r="E1945" s="14" t="s">
        <v>62</v>
      </c>
      <c r="F1945" s="14" t="s">
        <v>98</v>
      </c>
      <c r="G1945" s="14" t="s">
        <v>146</v>
      </c>
      <c r="H1945" s="14" t="s">
        <v>65</v>
      </c>
      <c r="I1945" s="14" t="s">
        <v>83</v>
      </c>
      <c r="J1945" s="14" t="s">
        <v>1337</v>
      </c>
      <c r="K1945" s="15" t="n">
        <v>3.24</v>
      </c>
      <c r="L1945" s="0" t="n">
        <v>9</v>
      </c>
      <c r="M1945" s="16" t="n">
        <v>0.8</v>
      </c>
      <c r="N1945" s="17" t="n">
        <v>-5.184</v>
      </c>
      <c r="O1945" s="0" t="str">
        <f aca="false">TEXT(B1945,"YYYY-MM")</f>
        <v>2018-08</v>
      </c>
      <c r="P1945" s="18" t="n">
        <f aca="false">IFERROR(N1945/K1945,0)</f>
        <v>-1.6</v>
      </c>
      <c r="Q1945" s="0" t="str">
        <f aca="false">IF(M1945=0,"No Discount",IF(M1945&lt;0.2,"Low (1-19%)",IF(M1945&lt;0.4,"Medium (20-39%)","High (40%+)")))</f>
        <v>High (40%+)</v>
      </c>
      <c r="R1945" s="0" t="str">
        <f aca="false">INDEX('Lookup Tables'!$B$2:$B$5,MATCH(F1945,'Lookup Tables'!$A$2:$A$5,0))</f>
        <v>Manager A</v>
      </c>
    </row>
    <row r="1946" customFormat="false" ht="15" hidden="false" customHeight="false" outlineLevel="0" collapsed="false">
      <c r="A1946" s="0" t="s">
        <v>2266</v>
      </c>
      <c r="B1946" s="13" t="n">
        <v>42906</v>
      </c>
      <c r="C1946" s="13" t="n">
        <v>42912</v>
      </c>
      <c r="D1946" s="14" t="s">
        <v>69</v>
      </c>
      <c r="E1946" s="14" t="s">
        <v>62</v>
      </c>
      <c r="F1946" s="14" t="s">
        <v>98</v>
      </c>
      <c r="G1946" s="14" t="s">
        <v>99</v>
      </c>
      <c r="H1946" s="14" t="s">
        <v>80</v>
      </c>
      <c r="I1946" s="14" t="s">
        <v>123</v>
      </c>
      <c r="J1946" s="14" t="s">
        <v>1841</v>
      </c>
      <c r="K1946" s="15" t="n">
        <v>95.968</v>
      </c>
      <c r="L1946" s="0" t="n">
        <v>4</v>
      </c>
      <c r="M1946" s="16" t="n">
        <v>0.2</v>
      </c>
      <c r="N1946" s="17" t="n">
        <v>26.3912</v>
      </c>
      <c r="O1946" s="0" t="str">
        <f aca="false">TEXT(B1946,"YYYY-MM")</f>
        <v>2017-06</v>
      </c>
      <c r="P1946" s="18" t="n">
        <f aca="false">IFERROR(N1946/K1946,0)</f>
        <v>0.275</v>
      </c>
      <c r="Q1946" s="0" t="str">
        <f aca="false">IF(M1946=0,"No Discount",IF(M1946&lt;0.2,"Low (1-19%)",IF(M1946&lt;0.4,"Medium (20-39%)","High (40%+)")))</f>
        <v>Medium (20-39%)</v>
      </c>
      <c r="R1946" s="0" t="str">
        <f aca="false">INDEX('Lookup Tables'!$B$2:$B$5,MATCH(F1946,'Lookup Tables'!$A$2:$A$5,0))</f>
        <v>Manager A</v>
      </c>
    </row>
    <row r="1947" customFormat="false" ht="15" hidden="false" customHeight="false" outlineLevel="0" collapsed="false">
      <c r="A1947" s="0" t="s">
        <v>2266</v>
      </c>
      <c r="B1947" s="13" t="n">
        <v>42906</v>
      </c>
      <c r="C1947" s="13" t="n">
        <v>42912</v>
      </c>
      <c r="D1947" s="14" t="s">
        <v>69</v>
      </c>
      <c r="E1947" s="14" t="s">
        <v>62</v>
      </c>
      <c r="F1947" s="14" t="s">
        <v>98</v>
      </c>
      <c r="G1947" s="14" t="s">
        <v>99</v>
      </c>
      <c r="H1947" s="14" t="s">
        <v>65</v>
      </c>
      <c r="I1947" s="14" t="s">
        <v>91</v>
      </c>
      <c r="J1947" s="14" t="s">
        <v>2142</v>
      </c>
      <c r="K1947" s="15" t="n">
        <v>10.368</v>
      </c>
      <c r="L1947" s="0" t="n">
        <v>2</v>
      </c>
      <c r="M1947" s="16" t="n">
        <v>0.2</v>
      </c>
      <c r="N1947" s="17" t="n">
        <v>3.6288</v>
      </c>
      <c r="O1947" s="0" t="str">
        <f aca="false">TEXT(B1947,"YYYY-MM")</f>
        <v>2017-06</v>
      </c>
      <c r="P1947" s="18" t="n">
        <f aca="false">IFERROR(N1947/K1947,0)</f>
        <v>0.35</v>
      </c>
      <c r="Q1947" s="0" t="str">
        <f aca="false">IF(M1947=0,"No Discount",IF(M1947&lt;0.2,"Low (1-19%)",IF(M1947&lt;0.4,"Medium (20-39%)","High (40%+)")))</f>
        <v>Medium (20-39%)</v>
      </c>
      <c r="R1947" s="0" t="str">
        <f aca="false">INDEX('Lookup Tables'!$B$2:$B$5,MATCH(F1947,'Lookup Tables'!$A$2:$A$5,0))</f>
        <v>Manager A</v>
      </c>
    </row>
    <row r="1948" customFormat="false" ht="15" hidden="false" customHeight="false" outlineLevel="0" collapsed="false">
      <c r="A1948" s="0" t="s">
        <v>2267</v>
      </c>
      <c r="B1948" s="13" t="n">
        <v>43345</v>
      </c>
      <c r="C1948" s="13" t="n">
        <v>43349</v>
      </c>
      <c r="D1948" s="14" t="s">
        <v>69</v>
      </c>
      <c r="E1948" s="14" t="s">
        <v>62</v>
      </c>
      <c r="F1948" s="14" t="s">
        <v>117</v>
      </c>
      <c r="G1948" s="14" t="s">
        <v>170</v>
      </c>
      <c r="H1948" s="14" t="s">
        <v>65</v>
      </c>
      <c r="I1948" s="14" t="s">
        <v>78</v>
      </c>
      <c r="J1948" s="14" t="s">
        <v>615</v>
      </c>
      <c r="K1948" s="15" t="n">
        <v>23.1</v>
      </c>
      <c r="L1948" s="0" t="n">
        <v>2</v>
      </c>
      <c r="M1948" s="16" t="n">
        <v>0</v>
      </c>
      <c r="N1948" s="17" t="n">
        <v>6.468</v>
      </c>
      <c r="O1948" s="0" t="str">
        <f aca="false">TEXT(B1948,"YYYY-MM")</f>
        <v>2018-09</v>
      </c>
      <c r="P1948" s="18" t="n">
        <f aca="false">IFERROR(N1948/K1948,0)</f>
        <v>0.28</v>
      </c>
      <c r="Q1948" s="0" t="str">
        <f aca="false">IF(M1948=0,"No Discount",IF(M1948&lt;0.2,"Low (1-19%)",IF(M1948&lt;0.4,"Medium (20-39%)","High (40%+)")))</f>
        <v>No Discount</v>
      </c>
      <c r="R1948" s="0" t="str">
        <f aca="false">INDEX('Lookup Tables'!$B$2:$B$5,MATCH(F1948,'Lookup Tables'!$A$2:$A$5,0))</f>
        <v>Manager B</v>
      </c>
    </row>
    <row r="1949" customFormat="false" ht="15" hidden="false" customHeight="false" outlineLevel="0" collapsed="false">
      <c r="A1949" s="0" t="s">
        <v>2267</v>
      </c>
      <c r="B1949" s="13" t="n">
        <v>43345</v>
      </c>
      <c r="C1949" s="13" t="n">
        <v>43349</v>
      </c>
      <c r="D1949" s="14" t="s">
        <v>69</v>
      </c>
      <c r="E1949" s="14" t="s">
        <v>62</v>
      </c>
      <c r="F1949" s="14" t="s">
        <v>117</v>
      </c>
      <c r="G1949" s="14" t="s">
        <v>170</v>
      </c>
      <c r="H1949" s="14" t="s">
        <v>56</v>
      </c>
      <c r="I1949" s="14" t="s">
        <v>76</v>
      </c>
      <c r="J1949" s="14" t="s">
        <v>2127</v>
      </c>
      <c r="K1949" s="15" t="n">
        <v>11.54</v>
      </c>
      <c r="L1949" s="0" t="n">
        <v>2</v>
      </c>
      <c r="M1949" s="16" t="n">
        <v>0</v>
      </c>
      <c r="N1949" s="17" t="n">
        <v>3.462</v>
      </c>
      <c r="O1949" s="0" t="str">
        <f aca="false">TEXT(B1949,"YYYY-MM")</f>
        <v>2018-09</v>
      </c>
      <c r="P1949" s="18" t="n">
        <f aca="false">IFERROR(N1949/K1949,0)</f>
        <v>0.3</v>
      </c>
      <c r="Q1949" s="0" t="str">
        <f aca="false">IF(M1949=0,"No Discount",IF(M1949&lt;0.2,"Low (1-19%)",IF(M1949&lt;0.4,"Medium (20-39%)","High (40%+)")))</f>
        <v>No Discount</v>
      </c>
      <c r="R1949" s="0" t="str">
        <f aca="false">INDEX('Lookup Tables'!$B$2:$B$5,MATCH(F1949,'Lookup Tables'!$A$2:$A$5,0))</f>
        <v>Manager B</v>
      </c>
    </row>
    <row r="1950" customFormat="false" ht="15" hidden="false" customHeight="false" outlineLevel="0" collapsed="false">
      <c r="A1950" s="0" t="s">
        <v>2267</v>
      </c>
      <c r="B1950" s="13" t="n">
        <v>43345</v>
      </c>
      <c r="C1950" s="13" t="n">
        <v>43349</v>
      </c>
      <c r="D1950" s="14" t="s">
        <v>69</v>
      </c>
      <c r="E1950" s="14" t="s">
        <v>62</v>
      </c>
      <c r="F1950" s="14" t="s">
        <v>117</v>
      </c>
      <c r="G1950" s="14" t="s">
        <v>170</v>
      </c>
      <c r="H1950" s="14" t="s">
        <v>56</v>
      </c>
      <c r="I1950" s="14" t="s">
        <v>71</v>
      </c>
      <c r="J1950" s="14" t="s">
        <v>742</v>
      </c>
      <c r="K1950" s="15" t="n">
        <v>254.526</v>
      </c>
      <c r="L1950" s="0" t="n">
        <v>1</v>
      </c>
      <c r="M1950" s="16" t="n">
        <v>0.4</v>
      </c>
      <c r="N1950" s="17" t="n">
        <v>-93.3262</v>
      </c>
      <c r="O1950" s="0" t="str">
        <f aca="false">TEXT(B1950,"YYYY-MM")</f>
        <v>2018-09</v>
      </c>
      <c r="P1950" s="18" t="n">
        <f aca="false">IFERROR(N1950/K1950,0)</f>
        <v>-0.366666666666667</v>
      </c>
      <c r="Q1950" s="0" t="str">
        <f aca="false">IF(M1950=0,"No Discount",IF(M1950&lt;0.2,"Low (1-19%)",IF(M1950&lt;0.4,"Medium (20-39%)","High (40%+)")))</f>
        <v>High (40%+)</v>
      </c>
      <c r="R1950" s="0" t="str">
        <f aca="false">INDEX('Lookup Tables'!$B$2:$B$5,MATCH(F1950,'Lookup Tables'!$A$2:$A$5,0))</f>
        <v>Manager B</v>
      </c>
    </row>
    <row r="1951" customFormat="false" ht="15" hidden="false" customHeight="false" outlineLevel="0" collapsed="false">
      <c r="A1951" s="0" t="s">
        <v>2267</v>
      </c>
      <c r="B1951" s="13" t="n">
        <v>43345</v>
      </c>
      <c r="C1951" s="13" t="n">
        <v>43349</v>
      </c>
      <c r="D1951" s="14" t="s">
        <v>69</v>
      </c>
      <c r="E1951" s="14" t="s">
        <v>62</v>
      </c>
      <c r="F1951" s="14" t="s">
        <v>117</v>
      </c>
      <c r="G1951" s="14" t="s">
        <v>170</v>
      </c>
      <c r="H1951" s="14" t="s">
        <v>65</v>
      </c>
      <c r="I1951" s="14" t="s">
        <v>85</v>
      </c>
      <c r="J1951" s="14" t="s">
        <v>244</v>
      </c>
      <c r="K1951" s="15" t="n">
        <v>12.98</v>
      </c>
      <c r="L1951" s="0" t="n">
        <v>1</v>
      </c>
      <c r="M1951" s="16" t="n">
        <v>0</v>
      </c>
      <c r="N1951" s="17" t="n">
        <v>3.7642</v>
      </c>
      <c r="O1951" s="0" t="str">
        <f aca="false">TEXT(B1951,"YYYY-MM")</f>
        <v>2018-09</v>
      </c>
      <c r="P1951" s="18" t="n">
        <f aca="false">IFERROR(N1951/K1951,0)</f>
        <v>0.29</v>
      </c>
      <c r="Q1951" s="0" t="str">
        <f aca="false">IF(M1951=0,"No Discount",IF(M1951&lt;0.2,"Low (1-19%)",IF(M1951&lt;0.4,"Medium (20-39%)","High (40%+)")))</f>
        <v>No Discount</v>
      </c>
      <c r="R1951" s="0" t="str">
        <f aca="false">INDEX('Lookup Tables'!$B$2:$B$5,MATCH(F1951,'Lookup Tables'!$A$2:$A$5,0))</f>
        <v>Manager B</v>
      </c>
    </row>
    <row r="1952" customFormat="false" ht="15" hidden="false" customHeight="false" outlineLevel="0" collapsed="false">
      <c r="A1952" s="0" t="s">
        <v>2267</v>
      </c>
      <c r="B1952" s="13" t="n">
        <v>43345</v>
      </c>
      <c r="C1952" s="13" t="n">
        <v>43349</v>
      </c>
      <c r="D1952" s="14" t="s">
        <v>69</v>
      </c>
      <c r="E1952" s="14" t="s">
        <v>62</v>
      </c>
      <c r="F1952" s="14" t="s">
        <v>117</v>
      </c>
      <c r="G1952" s="14" t="s">
        <v>170</v>
      </c>
      <c r="H1952" s="14" t="s">
        <v>65</v>
      </c>
      <c r="I1952" s="14" t="s">
        <v>83</v>
      </c>
      <c r="J1952" s="14" t="s">
        <v>1648</v>
      </c>
      <c r="K1952" s="15" t="n">
        <v>26.432</v>
      </c>
      <c r="L1952" s="0" t="n">
        <v>8</v>
      </c>
      <c r="M1952" s="16" t="n">
        <v>0.2</v>
      </c>
      <c r="N1952" s="17" t="n">
        <v>8.9208</v>
      </c>
      <c r="O1952" s="0" t="str">
        <f aca="false">TEXT(B1952,"YYYY-MM")</f>
        <v>2018-09</v>
      </c>
      <c r="P1952" s="18" t="n">
        <f aca="false">IFERROR(N1952/K1952,0)</f>
        <v>0.3375</v>
      </c>
      <c r="Q1952" s="0" t="str">
        <f aca="false">IF(M1952=0,"No Discount",IF(M1952&lt;0.2,"Low (1-19%)",IF(M1952&lt;0.4,"Medium (20-39%)","High (40%+)")))</f>
        <v>Medium (20-39%)</v>
      </c>
      <c r="R1952" s="0" t="str">
        <f aca="false">INDEX('Lookup Tables'!$B$2:$B$5,MATCH(F1952,'Lookup Tables'!$A$2:$A$5,0))</f>
        <v>Manager B</v>
      </c>
    </row>
    <row r="1953" customFormat="false" ht="15" hidden="false" customHeight="false" outlineLevel="0" collapsed="false">
      <c r="A1953" s="0" t="s">
        <v>2267</v>
      </c>
      <c r="B1953" s="13" t="n">
        <v>43345</v>
      </c>
      <c r="C1953" s="13" t="n">
        <v>43349</v>
      </c>
      <c r="D1953" s="14" t="s">
        <v>69</v>
      </c>
      <c r="E1953" s="14" t="s">
        <v>62</v>
      </c>
      <c r="F1953" s="14" t="s">
        <v>117</v>
      </c>
      <c r="G1953" s="14" t="s">
        <v>170</v>
      </c>
      <c r="H1953" s="14" t="s">
        <v>80</v>
      </c>
      <c r="I1953" s="14" t="s">
        <v>81</v>
      </c>
      <c r="J1953" s="14" t="s">
        <v>1399</v>
      </c>
      <c r="K1953" s="15" t="n">
        <v>197.97</v>
      </c>
      <c r="L1953" s="0" t="n">
        <v>3</v>
      </c>
      <c r="M1953" s="16" t="n">
        <v>0</v>
      </c>
      <c r="N1953" s="17" t="n">
        <v>57.4113</v>
      </c>
      <c r="O1953" s="0" t="str">
        <f aca="false">TEXT(B1953,"YYYY-MM")</f>
        <v>2018-09</v>
      </c>
      <c r="P1953" s="18" t="n">
        <f aca="false">IFERROR(N1953/K1953,0)</f>
        <v>0.29</v>
      </c>
      <c r="Q1953" s="0" t="str">
        <f aca="false">IF(M1953=0,"No Discount",IF(M1953&lt;0.2,"Low (1-19%)",IF(M1953&lt;0.4,"Medium (20-39%)","High (40%+)")))</f>
        <v>No Discount</v>
      </c>
      <c r="R1953" s="0" t="str">
        <f aca="false">INDEX('Lookup Tables'!$B$2:$B$5,MATCH(F1953,'Lookup Tables'!$A$2:$A$5,0))</f>
        <v>Manager B</v>
      </c>
    </row>
    <row r="1954" customFormat="false" ht="15" hidden="false" customHeight="false" outlineLevel="0" collapsed="false">
      <c r="A1954" s="0" t="s">
        <v>2267</v>
      </c>
      <c r="B1954" s="13" t="n">
        <v>43345</v>
      </c>
      <c r="C1954" s="13" t="n">
        <v>43349</v>
      </c>
      <c r="D1954" s="14" t="s">
        <v>69</v>
      </c>
      <c r="E1954" s="14" t="s">
        <v>62</v>
      </c>
      <c r="F1954" s="14" t="s">
        <v>117</v>
      </c>
      <c r="G1954" s="14" t="s">
        <v>170</v>
      </c>
      <c r="H1954" s="14" t="s">
        <v>65</v>
      </c>
      <c r="I1954" s="14" t="s">
        <v>66</v>
      </c>
      <c r="J1954" s="14" t="s">
        <v>1910</v>
      </c>
      <c r="K1954" s="15" t="n">
        <v>18.9</v>
      </c>
      <c r="L1954" s="0" t="n">
        <v>6</v>
      </c>
      <c r="M1954" s="16" t="n">
        <v>0</v>
      </c>
      <c r="N1954" s="17" t="n">
        <v>9.072</v>
      </c>
      <c r="O1954" s="0" t="str">
        <f aca="false">TEXT(B1954,"YYYY-MM")</f>
        <v>2018-09</v>
      </c>
      <c r="P1954" s="18" t="n">
        <f aca="false">IFERROR(N1954/K1954,0)</f>
        <v>0.48</v>
      </c>
      <c r="Q1954" s="0" t="str">
        <f aca="false">IF(M1954=0,"No Discount",IF(M1954&lt;0.2,"Low (1-19%)",IF(M1954&lt;0.4,"Medium (20-39%)","High (40%+)")))</f>
        <v>No Discount</v>
      </c>
      <c r="R1954" s="0" t="str">
        <f aca="false">INDEX('Lookup Tables'!$B$2:$B$5,MATCH(F1954,'Lookup Tables'!$A$2:$A$5,0))</f>
        <v>Manager B</v>
      </c>
    </row>
    <row r="1955" customFormat="false" ht="15" hidden="false" customHeight="false" outlineLevel="0" collapsed="false">
      <c r="A1955" s="0" t="s">
        <v>2267</v>
      </c>
      <c r="B1955" s="13" t="n">
        <v>43345</v>
      </c>
      <c r="C1955" s="13" t="n">
        <v>43349</v>
      </c>
      <c r="D1955" s="14" t="s">
        <v>69</v>
      </c>
      <c r="E1955" s="14" t="s">
        <v>62</v>
      </c>
      <c r="F1955" s="14" t="s">
        <v>117</v>
      </c>
      <c r="G1955" s="14" t="s">
        <v>170</v>
      </c>
      <c r="H1955" s="14" t="s">
        <v>56</v>
      </c>
      <c r="I1955" s="14" t="s">
        <v>59</v>
      </c>
      <c r="J1955" s="14" t="s">
        <v>827</v>
      </c>
      <c r="K1955" s="15" t="n">
        <v>1282.41</v>
      </c>
      <c r="L1955" s="0" t="n">
        <v>5</v>
      </c>
      <c r="M1955" s="16" t="n">
        <v>0.1</v>
      </c>
      <c r="N1955" s="17" t="n">
        <v>213.735</v>
      </c>
      <c r="O1955" s="0" t="str">
        <f aca="false">TEXT(B1955,"YYYY-MM")</f>
        <v>2018-09</v>
      </c>
      <c r="P1955" s="18" t="n">
        <f aca="false">IFERROR(N1955/K1955,0)</f>
        <v>0.166666666666667</v>
      </c>
      <c r="Q1955" s="0" t="str">
        <f aca="false">IF(M1955=0,"No Discount",IF(M1955&lt;0.2,"Low (1-19%)",IF(M1955&lt;0.4,"Medium (20-39%)","High (40%+)")))</f>
        <v>Low (1-19%)</v>
      </c>
      <c r="R1955" s="0" t="str">
        <f aca="false">INDEX('Lookup Tables'!$B$2:$B$5,MATCH(F1955,'Lookup Tables'!$A$2:$A$5,0))</f>
        <v>Manager B</v>
      </c>
    </row>
    <row r="1956" customFormat="false" ht="15" hidden="false" customHeight="false" outlineLevel="0" collapsed="false">
      <c r="A1956" s="0" t="s">
        <v>2267</v>
      </c>
      <c r="B1956" s="13" t="n">
        <v>43345</v>
      </c>
      <c r="C1956" s="13" t="n">
        <v>43349</v>
      </c>
      <c r="D1956" s="14" t="s">
        <v>69</v>
      </c>
      <c r="E1956" s="14" t="s">
        <v>62</v>
      </c>
      <c r="F1956" s="14" t="s">
        <v>117</v>
      </c>
      <c r="G1956" s="14" t="s">
        <v>170</v>
      </c>
      <c r="H1956" s="14" t="s">
        <v>65</v>
      </c>
      <c r="I1956" s="14" t="s">
        <v>78</v>
      </c>
      <c r="J1956" s="14" t="s">
        <v>2268</v>
      </c>
      <c r="K1956" s="15" t="n">
        <v>4.92</v>
      </c>
      <c r="L1956" s="0" t="n">
        <v>3</v>
      </c>
      <c r="M1956" s="16" t="n">
        <v>0</v>
      </c>
      <c r="N1956" s="17" t="n">
        <v>2.214</v>
      </c>
      <c r="O1956" s="0" t="str">
        <f aca="false">TEXT(B1956,"YYYY-MM")</f>
        <v>2018-09</v>
      </c>
      <c r="P1956" s="18" t="n">
        <f aca="false">IFERROR(N1956/K1956,0)</f>
        <v>0.45</v>
      </c>
      <c r="Q1956" s="0" t="str">
        <f aca="false">IF(M1956=0,"No Discount",IF(M1956&lt;0.2,"Low (1-19%)",IF(M1956&lt;0.4,"Medium (20-39%)","High (40%+)")))</f>
        <v>No Discount</v>
      </c>
      <c r="R1956" s="0" t="str">
        <f aca="false">INDEX('Lookup Tables'!$B$2:$B$5,MATCH(F1956,'Lookup Tables'!$A$2:$A$5,0))</f>
        <v>Manager B</v>
      </c>
    </row>
    <row r="1957" customFormat="false" ht="15" hidden="false" customHeight="false" outlineLevel="0" collapsed="false">
      <c r="A1957" s="0" t="s">
        <v>2267</v>
      </c>
      <c r="B1957" s="13" t="n">
        <v>43345</v>
      </c>
      <c r="C1957" s="13" t="n">
        <v>43349</v>
      </c>
      <c r="D1957" s="14" t="s">
        <v>69</v>
      </c>
      <c r="E1957" s="14" t="s">
        <v>62</v>
      </c>
      <c r="F1957" s="14" t="s">
        <v>117</v>
      </c>
      <c r="G1957" s="14" t="s">
        <v>170</v>
      </c>
      <c r="H1957" s="14" t="s">
        <v>80</v>
      </c>
      <c r="I1957" s="14" t="s">
        <v>123</v>
      </c>
      <c r="J1957" s="14" t="s">
        <v>2269</v>
      </c>
      <c r="K1957" s="15" t="n">
        <v>238</v>
      </c>
      <c r="L1957" s="0" t="n">
        <v>2</v>
      </c>
      <c r="M1957" s="16" t="n">
        <v>0</v>
      </c>
      <c r="N1957" s="17" t="n">
        <v>38.08</v>
      </c>
      <c r="O1957" s="0" t="str">
        <f aca="false">TEXT(B1957,"YYYY-MM")</f>
        <v>2018-09</v>
      </c>
      <c r="P1957" s="18" t="n">
        <f aca="false">IFERROR(N1957/K1957,0)</f>
        <v>0.16</v>
      </c>
      <c r="Q1957" s="0" t="str">
        <f aca="false">IF(M1957=0,"No Discount",IF(M1957&lt;0.2,"Low (1-19%)",IF(M1957&lt;0.4,"Medium (20-39%)","High (40%+)")))</f>
        <v>No Discount</v>
      </c>
      <c r="R1957" s="0" t="str">
        <f aca="false">INDEX('Lookup Tables'!$B$2:$B$5,MATCH(F1957,'Lookup Tables'!$A$2:$A$5,0))</f>
        <v>Manager B</v>
      </c>
    </row>
    <row r="1958" customFormat="false" ht="15" hidden="false" customHeight="false" outlineLevel="0" collapsed="false">
      <c r="A1958" s="0" t="s">
        <v>2267</v>
      </c>
      <c r="B1958" s="13" t="n">
        <v>43345</v>
      </c>
      <c r="C1958" s="13" t="n">
        <v>43349</v>
      </c>
      <c r="D1958" s="14" t="s">
        <v>69</v>
      </c>
      <c r="E1958" s="14" t="s">
        <v>62</v>
      </c>
      <c r="F1958" s="14" t="s">
        <v>117</v>
      </c>
      <c r="G1958" s="14" t="s">
        <v>170</v>
      </c>
      <c r="H1958" s="14" t="s">
        <v>80</v>
      </c>
      <c r="I1958" s="14" t="s">
        <v>123</v>
      </c>
      <c r="J1958" s="14" t="s">
        <v>418</v>
      </c>
      <c r="K1958" s="15" t="n">
        <v>167.97</v>
      </c>
      <c r="L1958" s="0" t="n">
        <v>3</v>
      </c>
      <c r="M1958" s="16" t="n">
        <v>0</v>
      </c>
      <c r="N1958" s="17" t="n">
        <v>40.3128</v>
      </c>
      <c r="O1958" s="0" t="str">
        <f aca="false">TEXT(B1958,"YYYY-MM")</f>
        <v>2018-09</v>
      </c>
      <c r="P1958" s="18" t="n">
        <f aca="false">IFERROR(N1958/K1958,0)</f>
        <v>0.24</v>
      </c>
      <c r="Q1958" s="0" t="str">
        <f aca="false">IF(M1958=0,"No Discount",IF(M1958&lt;0.2,"Low (1-19%)",IF(M1958&lt;0.4,"Medium (20-39%)","High (40%+)")))</f>
        <v>No Discount</v>
      </c>
      <c r="R1958" s="0" t="str">
        <f aca="false">INDEX('Lookup Tables'!$B$2:$B$5,MATCH(F1958,'Lookup Tables'!$A$2:$A$5,0))</f>
        <v>Manager B</v>
      </c>
    </row>
    <row r="1959" customFormat="false" ht="15" hidden="false" customHeight="false" outlineLevel="0" collapsed="false">
      <c r="A1959" s="0" t="s">
        <v>2267</v>
      </c>
      <c r="B1959" s="13" t="n">
        <v>43345</v>
      </c>
      <c r="C1959" s="13" t="n">
        <v>43349</v>
      </c>
      <c r="D1959" s="14" t="s">
        <v>69</v>
      </c>
      <c r="E1959" s="14" t="s">
        <v>62</v>
      </c>
      <c r="F1959" s="14" t="s">
        <v>117</v>
      </c>
      <c r="G1959" s="14" t="s">
        <v>170</v>
      </c>
      <c r="H1959" s="14" t="s">
        <v>65</v>
      </c>
      <c r="I1959" s="14" t="s">
        <v>91</v>
      </c>
      <c r="J1959" s="14" t="s">
        <v>2079</v>
      </c>
      <c r="K1959" s="15" t="n">
        <v>17.12</v>
      </c>
      <c r="L1959" s="0" t="n">
        <v>4</v>
      </c>
      <c r="M1959" s="16" t="n">
        <v>0</v>
      </c>
      <c r="N1959" s="17" t="n">
        <v>7.704</v>
      </c>
      <c r="O1959" s="0" t="str">
        <f aca="false">TEXT(B1959,"YYYY-MM")</f>
        <v>2018-09</v>
      </c>
      <c r="P1959" s="18" t="n">
        <f aca="false">IFERROR(N1959/K1959,0)</f>
        <v>0.45</v>
      </c>
      <c r="Q1959" s="0" t="str">
        <f aca="false">IF(M1959=0,"No Discount",IF(M1959&lt;0.2,"Low (1-19%)",IF(M1959&lt;0.4,"Medium (20-39%)","High (40%+)")))</f>
        <v>No Discount</v>
      </c>
      <c r="R1959" s="0" t="str">
        <f aca="false">INDEX('Lookup Tables'!$B$2:$B$5,MATCH(F1959,'Lookup Tables'!$A$2:$A$5,0))</f>
        <v>Manager B</v>
      </c>
    </row>
    <row r="1960" customFormat="false" ht="15" hidden="false" customHeight="false" outlineLevel="0" collapsed="false">
      <c r="A1960" s="0" t="s">
        <v>2270</v>
      </c>
      <c r="B1960" s="13" t="n">
        <v>43353</v>
      </c>
      <c r="C1960" s="13" t="n">
        <v>43358</v>
      </c>
      <c r="D1960" s="14" t="s">
        <v>52</v>
      </c>
      <c r="E1960" s="14" t="s">
        <v>53</v>
      </c>
      <c r="F1960" s="14" t="s">
        <v>98</v>
      </c>
      <c r="G1960" s="14" t="s">
        <v>311</v>
      </c>
      <c r="H1960" s="14" t="s">
        <v>65</v>
      </c>
      <c r="I1960" s="14" t="s">
        <v>83</v>
      </c>
      <c r="J1960" s="14" t="s">
        <v>1445</v>
      </c>
      <c r="K1960" s="15" t="n">
        <v>16.2</v>
      </c>
      <c r="L1960" s="0" t="n">
        <v>3</v>
      </c>
      <c r="M1960" s="16" t="n">
        <v>0</v>
      </c>
      <c r="N1960" s="17" t="n">
        <v>7.776</v>
      </c>
      <c r="O1960" s="0" t="str">
        <f aca="false">TEXT(B1960,"YYYY-MM")</f>
        <v>2018-09</v>
      </c>
      <c r="P1960" s="18" t="n">
        <f aca="false">IFERROR(N1960/K1960,0)</f>
        <v>0.48</v>
      </c>
      <c r="Q1960" s="0" t="str">
        <f aca="false">IF(M1960=0,"No Discount",IF(M1960&lt;0.2,"Low (1-19%)",IF(M1960&lt;0.4,"Medium (20-39%)","High (40%+)")))</f>
        <v>No Discount</v>
      </c>
      <c r="R1960" s="0" t="str">
        <f aca="false">INDEX('Lookup Tables'!$B$2:$B$5,MATCH(F1960,'Lookup Tables'!$A$2:$A$5,0))</f>
        <v>Manager A</v>
      </c>
    </row>
    <row r="1961" customFormat="false" ht="15" hidden="false" customHeight="false" outlineLevel="0" collapsed="false">
      <c r="A1961" s="0" t="s">
        <v>2270</v>
      </c>
      <c r="B1961" s="13" t="n">
        <v>43353</v>
      </c>
      <c r="C1961" s="13" t="n">
        <v>43358</v>
      </c>
      <c r="D1961" s="14" t="s">
        <v>52</v>
      </c>
      <c r="E1961" s="14" t="s">
        <v>53</v>
      </c>
      <c r="F1961" s="14" t="s">
        <v>98</v>
      </c>
      <c r="G1961" s="14" t="s">
        <v>311</v>
      </c>
      <c r="H1961" s="14" t="s">
        <v>65</v>
      </c>
      <c r="I1961" s="14" t="s">
        <v>85</v>
      </c>
      <c r="J1961" s="14" t="s">
        <v>2271</v>
      </c>
      <c r="K1961" s="15" t="n">
        <v>33.99</v>
      </c>
      <c r="L1961" s="0" t="n">
        <v>3</v>
      </c>
      <c r="M1961" s="16" t="n">
        <v>0</v>
      </c>
      <c r="N1961" s="17" t="n">
        <v>14.6157</v>
      </c>
      <c r="O1961" s="0" t="str">
        <f aca="false">TEXT(B1961,"YYYY-MM")</f>
        <v>2018-09</v>
      </c>
      <c r="P1961" s="18" t="n">
        <f aca="false">IFERROR(N1961/K1961,0)</f>
        <v>0.43</v>
      </c>
      <c r="Q1961" s="0" t="str">
        <f aca="false">IF(M1961=0,"No Discount",IF(M1961&lt;0.2,"Low (1-19%)",IF(M1961&lt;0.4,"Medium (20-39%)","High (40%+)")))</f>
        <v>No Discount</v>
      </c>
      <c r="R1961" s="0" t="str">
        <f aca="false">INDEX('Lookup Tables'!$B$2:$B$5,MATCH(F1961,'Lookup Tables'!$A$2:$A$5,0))</f>
        <v>Manager A</v>
      </c>
    </row>
    <row r="1962" customFormat="false" ht="15" hidden="false" customHeight="false" outlineLevel="0" collapsed="false">
      <c r="A1962" s="0" t="s">
        <v>2270</v>
      </c>
      <c r="B1962" s="13" t="n">
        <v>43353</v>
      </c>
      <c r="C1962" s="13" t="n">
        <v>43358</v>
      </c>
      <c r="D1962" s="14" t="s">
        <v>52</v>
      </c>
      <c r="E1962" s="14" t="s">
        <v>53</v>
      </c>
      <c r="F1962" s="14" t="s">
        <v>98</v>
      </c>
      <c r="G1962" s="14" t="s">
        <v>311</v>
      </c>
      <c r="H1962" s="14" t="s">
        <v>80</v>
      </c>
      <c r="I1962" s="14" t="s">
        <v>123</v>
      </c>
      <c r="J1962" s="14" t="s">
        <v>2008</v>
      </c>
      <c r="K1962" s="15" t="n">
        <v>296.85</v>
      </c>
      <c r="L1962" s="0" t="n">
        <v>5</v>
      </c>
      <c r="M1962" s="16" t="n">
        <v>0</v>
      </c>
      <c r="N1962" s="17" t="n">
        <v>53.433</v>
      </c>
      <c r="O1962" s="0" t="str">
        <f aca="false">TEXT(B1962,"YYYY-MM")</f>
        <v>2018-09</v>
      </c>
      <c r="P1962" s="18" t="n">
        <f aca="false">IFERROR(N1962/K1962,0)</f>
        <v>0.18</v>
      </c>
      <c r="Q1962" s="0" t="str">
        <f aca="false">IF(M1962=0,"No Discount",IF(M1962&lt;0.2,"Low (1-19%)",IF(M1962&lt;0.4,"Medium (20-39%)","High (40%+)")))</f>
        <v>No Discount</v>
      </c>
      <c r="R1962" s="0" t="str">
        <f aca="false">INDEX('Lookup Tables'!$B$2:$B$5,MATCH(F1962,'Lookup Tables'!$A$2:$A$5,0))</f>
        <v>Manager A</v>
      </c>
    </row>
    <row r="1963" customFormat="false" ht="15" hidden="false" customHeight="false" outlineLevel="0" collapsed="false">
      <c r="A1963" s="0" t="s">
        <v>2270</v>
      </c>
      <c r="B1963" s="13" t="n">
        <v>43353</v>
      </c>
      <c r="C1963" s="13" t="n">
        <v>43358</v>
      </c>
      <c r="D1963" s="14" t="s">
        <v>52</v>
      </c>
      <c r="E1963" s="14" t="s">
        <v>53</v>
      </c>
      <c r="F1963" s="14" t="s">
        <v>98</v>
      </c>
      <c r="G1963" s="14" t="s">
        <v>311</v>
      </c>
      <c r="H1963" s="14" t="s">
        <v>80</v>
      </c>
      <c r="I1963" s="14" t="s">
        <v>123</v>
      </c>
      <c r="J1963" s="14" t="s">
        <v>2272</v>
      </c>
      <c r="K1963" s="15" t="n">
        <v>112.8</v>
      </c>
      <c r="L1963" s="0" t="n">
        <v>6</v>
      </c>
      <c r="M1963" s="16" t="n">
        <v>0</v>
      </c>
      <c r="N1963" s="17" t="n">
        <v>6.768</v>
      </c>
      <c r="O1963" s="0" t="str">
        <f aca="false">TEXT(B1963,"YYYY-MM")</f>
        <v>2018-09</v>
      </c>
      <c r="P1963" s="18" t="n">
        <f aca="false">IFERROR(N1963/K1963,0)</f>
        <v>0.06</v>
      </c>
      <c r="Q1963" s="0" t="str">
        <f aca="false">IF(M1963=0,"No Discount",IF(M1963&lt;0.2,"Low (1-19%)",IF(M1963&lt;0.4,"Medium (20-39%)","High (40%+)")))</f>
        <v>No Discount</v>
      </c>
      <c r="R1963" s="0" t="str">
        <f aca="false">INDEX('Lookup Tables'!$B$2:$B$5,MATCH(F1963,'Lookup Tables'!$A$2:$A$5,0))</f>
        <v>Manager A</v>
      </c>
    </row>
    <row r="1964" customFormat="false" ht="15" hidden="false" customHeight="false" outlineLevel="0" collapsed="false">
      <c r="A1964" s="0" t="s">
        <v>2270</v>
      </c>
      <c r="B1964" s="13" t="n">
        <v>43353</v>
      </c>
      <c r="C1964" s="13" t="n">
        <v>43358</v>
      </c>
      <c r="D1964" s="14" t="s">
        <v>52</v>
      </c>
      <c r="E1964" s="14" t="s">
        <v>53</v>
      </c>
      <c r="F1964" s="14" t="s">
        <v>98</v>
      </c>
      <c r="G1964" s="14" t="s">
        <v>311</v>
      </c>
      <c r="H1964" s="14" t="s">
        <v>65</v>
      </c>
      <c r="I1964" s="14" t="s">
        <v>83</v>
      </c>
      <c r="J1964" s="14" t="s">
        <v>2273</v>
      </c>
      <c r="K1964" s="15" t="n">
        <v>13.71</v>
      </c>
      <c r="L1964" s="0" t="n">
        <v>3</v>
      </c>
      <c r="M1964" s="16" t="n">
        <v>0</v>
      </c>
      <c r="N1964" s="17" t="n">
        <v>6.5808</v>
      </c>
      <c r="O1964" s="0" t="str">
        <f aca="false">TEXT(B1964,"YYYY-MM")</f>
        <v>2018-09</v>
      </c>
      <c r="P1964" s="18" t="n">
        <f aca="false">IFERROR(N1964/K1964,0)</f>
        <v>0.48</v>
      </c>
      <c r="Q1964" s="0" t="str">
        <f aca="false">IF(M1964=0,"No Discount",IF(M1964&lt;0.2,"Low (1-19%)",IF(M1964&lt;0.4,"Medium (20-39%)","High (40%+)")))</f>
        <v>No Discount</v>
      </c>
      <c r="R1964" s="0" t="str">
        <f aca="false">INDEX('Lookup Tables'!$B$2:$B$5,MATCH(F1964,'Lookup Tables'!$A$2:$A$5,0))</f>
        <v>Manager A</v>
      </c>
    </row>
    <row r="1965" customFormat="false" ht="15" hidden="false" customHeight="false" outlineLevel="0" collapsed="false">
      <c r="A1965" s="0" t="s">
        <v>2270</v>
      </c>
      <c r="B1965" s="13" t="n">
        <v>43353</v>
      </c>
      <c r="C1965" s="13" t="n">
        <v>43358</v>
      </c>
      <c r="D1965" s="14" t="s">
        <v>52</v>
      </c>
      <c r="E1965" s="14" t="s">
        <v>53</v>
      </c>
      <c r="F1965" s="14" t="s">
        <v>98</v>
      </c>
      <c r="G1965" s="14" t="s">
        <v>311</v>
      </c>
      <c r="H1965" s="14" t="s">
        <v>65</v>
      </c>
      <c r="I1965" s="14" t="s">
        <v>91</v>
      </c>
      <c r="J1965" s="14" t="s">
        <v>1872</v>
      </c>
      <c r="K1965" s="15" t="n">
        <v>24.9</v>
      </c>
      <c r="L1965" s="0" t="n">
        <v>5</v>
      </c>
      <c r="M1965" s="16" t="n">
        <v>0</v>
      </c>
      <c r="N1965" s="17" t="n">
        <v>11.703</v>
      </c>
      <c r="O1965" s="0" t="str">
        <f aca="false">TEXT(B1965,"YYYY-MM")</f>
        <v>2018-09</v>
      </c>
      <c r="P1965" s="18" t="n">
        <f aca="false">IFERROR(N1965/K1965,0)</f>
        <v>0.47</v>
      </c>
      <c r="Q1965" s="0" t="str">
        <f aca="false">IF(M1965=0,"No Discount",IF(M1965&lt;0.2,"Low (1-19%)",IF(M1965&lt;0.4,"Medium (20-39%)","High (40%+)")))</f>
        <v>No Discount</v>
      </c>
      <c r="R1965" s="0" t="str">
        <f aca="false">INDEX('Lookup Tables'!$B$2:$B$5,MATCH(F1965,'Lookup Tables'!$A$2:$A$5,0))</f>
        <v>Manager A</v>
      </c>
    </row>
    <row r="1966" customFormat="false" ht="15" hidden="false" customHeight="false" outlineLevel="0" collapsed="false">
      <c r="A1966" s="0" t="s">
        <v>2270</v>
      </c>
      <c r="B1966" s="13" t="n">
        <v>43353</v>
      </c>
      <c r="C1966" s="13" t="n">
        <v>43358</v>
      </c>
      <c r="D1966" s="14" t="s">
        <v>52</v>
      </c>
      <c r="E1966" s="14" t="s">
        <v>53</v>
      </c>
      <c r="F1966" s="14" t="s">
        <v>98</v>
      </c>
      <c r="G1966" s="14" t="s">
        <v>311</v>
      </c>
      <c r="H1966" s="14" t="s">
        <v>65</v>
      </c>
      <c r="I1966" s="14" t="s">
        <v>73</v>
      </c>
      <c r="J1966" s="14" t="s">
        <v>1099</v>
      </c>
      <c r="K1966" s="15" t="n">
        <v>286.29</v>
      </c>
      <c r="L1966" s="0" t="n">
        <v>3</v>
      </c>
      <c r="M1966" s="16" t="n">
        <v>0</v>
      </c>
      <c r="N1966" s="17" t="n">
        <v>17.1774</v>
      </c>
      <c r="O1966" s="0" t="str">
        <f aca="false">TEXT(B1966,"YYYY-MM")</f>
        <v>2018-09</v>
      </c>
      <c r="P1966" s="18" t="n">
        <f aca="false">IFERROR(N1966/K1966,0)</f>
        <v>0.06</v>
      </c>
      <c r="Q1966" s="0" t="str">
        <f aca="false">IF(M1966=0,"No Discount",IF(M1966&lt;0.2,"Low (1-19%)",IF(M1966&lt;0.4,"Medium (20-39%)","High (40%+)")))</f>
        <v>No Discount</v>
      </c>
      <c r="R1966" s="0" t="str">
        <f aca="false">INDEX('Lookup Tables'!$B$2:$B$5,MATCH(F1966,'Lookup Tables'!$A$2:$A$5,0))</f>
        <v>Manager A</v>
      </c>
    </row>
    <row r="1967" customFormat="false" ht="15" hidden="false" customHeight="false" outlineLevel="0" collapsed="false">
      <c r="A1967" s="0" t="s">
        <v>2270</v>
      </c>
      <c r="B1967" s="13" t="n">
        <v>43353</v>
      </c>
      <c r="C1967" s="13" t="n">
        <v>43358</v>
      </c>
      <c r="D1967" s="14" t="s">
        <v>52</v>
      </c>
      <c r="E1967" s="14" t="s">
        <v>53</v>
      </c>
      <c r="F1967" s="14" t="s">
        <v>98</v>
      </c>
      <c r="G1967" s="14" t="s">
        <v>311</v>
      </c>
      <c r="H1967" s="14" t="s">
        <v>65</v>
      </c>
      <c r="I1967" s="14" t="s">
        <v>85</v>
      </c>
      <c r="J1967" s="14" t="s">
        <v>2274</v>
      </c>
      <c r="K1967" s="15" t="n">
        <v>24.18</v>
      </c>
      <c r="L1967" s="0" t="n">
        <v>2</v>
      </c>
      <c r="M1967" s="16" t="n">
        <v>0</v>
      </c>
      <c r="N1967" s="17" t="n">
        <v>7.254</v>
      </c>
      <c r="O1967" s="0" t="str">
        <f aca="false">TEXT(B1967,"YYYY-MM")</f>
        <v>2018-09</v>
      </c>
      <c r="P1967" s="18" t="n">
        <f aca="false">IFERROR(N1967/K1967,0)</f>
        <v>0.3</v>
      </c>
      <c r="Q1967" s="0" t="str">
        <f aca="false">IF(M1967=0,"No Discount",IF(M1967&lt;0.2,"Low (1-19%)",IF(M1967&lt;0.4,"Medium (20-39%)","High (40%+)")))</f>
        <v>No Discount</v>
      </c>
      <c r="R1967" s="0" t="str">
        <f aca="false">INDEX('Lookup Tables'!$B$2:$B$5,MATCH(F1967,'Lookup Tables'!$A$2:$A$5,0))</f>
        <v>Manager A</v>
      </c>
    </row>
    <row r="1968" customFormat="false" ht="15" hidden="false" customHeight="false" outlineLevel="0" collapsed="false">
      <c r="A1968" s="0" t="s">
        <v>2275</v>
      </c>
      <c r="B1968" s="13" t="n">
        <v>43455</v>
      </c>
      <c r="C1968" s="13" t="n">
        <v>43462</v>
      </c>
      <c r="D1968" s="14" t="s">
        <v>69</v>
      </c>
      <c r="E1968" s="14" t="s">
        <v>53</v>
      </c>
      <c r="F1968" s="14" t="s">
        <v>117</v>
      </c>
      <c r="G1968" s="14" t="s">
        <v>391</v>
      </c>
      <c r="H1968" s="14" t="s">
        <v>80</v>
      </c>
      <c r="I1968" s="14" t="s">
        <v>81</v>
      </c>
      <c r="J1968" s="14" t="s">
        <v>951</v>
      </c>
      <c r="K1968" s="15" t="n">
        <v>281.97</v>
      </c>
      <c r="L1968" s="0" t="n">
        <v>3</v>
      </c>
      <c r="M1968" s="16" t="n">
        <v>0</v>
      </c>
      <c r="N1968" s="17" t="n">
        <v>78.9516</v>
      </c>
      <c r="O1968" s="0" t="str">
        <f aca="false">TEXT(B1968,"YYYY-MM")</f>
        <v>2018-12</v>
      </c>
      <c r="P1968" s="18" t="n">
        <f aca="false">IFERROR(N1968/K1968,0)</f>
        <v>0.28</v>
      </c>
      <c r="Q1968" s="0" t="str">
        <f aca="false">IF(M1968=0,"No Discount",IF(M1968&lt;0.2,"Low (1-19%)",IF(M1968&lt;0.4,"Medium (20-39%)","High (40%+)")))</f>
        <v>No Discount</v>
      </c>
      <c r="R1968" s="0" t="str">
        <f aca="false">INDEX('Lookup Tables'!$B$2:$B$5,MATCH(F1968,'Lookup Tables'!$A$2:$A$5,0))</f>
        <v>Manager B</v>
      </c>
    </row>
    <row r="1969" customFormat="false" ht="15" hidden="false" customHeight="false" outlineLevel="0" collapsed="false">
      <c r="A1969" s="0" t="s">
        <v>2275</v>
      </c>
      <c r="B1969" s="13" t="n">
        <v>43455</v>
      </c>
      <c r="C1969" s="13" t="n">
        <v>43462</v>
      </c>
      <c r="D1969" s="14" t="s">
        <v>69</v>
      </c>
      <c r="E1969" s="14" t="s">
        <v>53</v>
      </c>
      <c r="F1969" s="14" t="s">
        <v>117</v>
      </c>
      <c r="G1969" s="14" t="s">
        <v>391</v>
      </c>
      <c r="H1969" s="14" t="s">
        <v>65</v>
      </c>
      <c r="I1969" s="14" t="s">
        <v>303</v>
      </c>
      <c r="J1969" s="14" t="s">
        <v>2276</v>
      </c>
      <c r="K1969" s="15" t="n">
        <v>69.5</v>
      </c>
      <c r="L1969" s="0" t="n">
        <v>5</v>
      </c>
      <c r="M1969" s="16" t="n">
        <v>0</v>
      </c>
      <c r="N1969" s="17" t="n">
        <v>20.155</v>
      </c>
      <c r="O1969" s="0" t="str">
        <f aca="false">TEXT(B1969,"YYYY-MM")</f>
        <v>2018-12</v>
      </c>
      <c r="P1969" s="18" t="n">
        <f aca="false">IFERROR(N1969/K1969,0)</f>
        <v>0.29</v>
      </c>
      <c r="Q1969" s="0" t="str">
        <f aca="false">IF(M1969=0,"No Discount",IF(M1969&lt;0.2,"Low (1-19%)",IF(M1969&lt;0.4,"Medium (20-39%)","High (40%+)")))</f>
        <v>No Discount</v>
      </c>
      <c r="R1969" s="0" t="str">
        <f aca="false">INDEX('Lookup Tables'!$B$2:$B$5,MATCH(F1969,'Lookup Tables'!$A$2:$A$5,0))</f>
        <v>Manager B</v>
      </c>
    </row>
    <row r="1970" customFormat="false" ht="15" hidden="false" customHeight="false" outlineLevel="0" collapsed="false">
      <c r="A1970" s="0" t="s">
        <v>2275</v>
      </c>
      <c r="B1970" s="13" t="n">
        <v>43455</v>
      </c>
      <c r="C1970" s="13" t="n">
        <v>43462</v>
      </c>
      <c r="D1970" s="14" t="s">
        <v>69</v>
      </c>
      <c r="E1970" s="14" t="s">
        <v>53</v>
      </c>
      <c r="F1970" s="14" t="s">
        <v>117</v>
      </c>
      <c r="G1970" s="14" t="s">
        <v>391</v>
      </c>
      <c r="H1970" s="14" t="s">
        <v>65</v>
      </c>
      <c r="I1970" s="14" t="s">
        <v>91</v>
      </c>
      <c r="J1970" s="14" t="s">
        <v>354</v>
      </c>
      <c r="K1970" s="15" t="n">
        <v>166.44</v>
      </c>
      <c r="L1970" s="0" t="n">
        <v>3</v>
      </c>
      <c r="M1970" s="16" t="n">
        <v>0</v>
      </c>
      <c r="N1970" s="17" t="n">
        <v>79.8912</v>
      </c>
      <c r="O1970" s="0" t="str">
        <f aca="false">TEXT(B1970,"YYYY-MM")</f>
        <v>2018-12</v>
      </c>
      <c r="P1970" s="18" t="n">
        <f aca="false">IFERROR(N1970/K1970,0)</f>
        <v>0.48</v>
      </c>
      <c r="Q1970" s="0" t="str">
        <f aca="false">IF(M1970=0,"No Discount",IF(M1970&lt;0.2,"Low (1-19%)",IF(M1970&lt;0.4,"Medium (20-39%)","High (40%+)")))</f>
        <v>No Discount</v>
      </c>
      <c r="R1970" s="0" t="str">
        <f aca="false">INDEX('Lookup Tables'!$B$2:$B$5,MATCH(F1970,'Lookup Tables'!$A$2:$A$5,0))</f>
        <v>Manager B</v>
      </c>
    </row>
    <row r="1971" customFormat="false" ht="15" hidden="false" customHeight="false" outlineLevel="0" collapsed="false">
      <c r="A1971" s="0" t="s">
        <v>2277</v>
      </c>
      <c r="B1971" s="13" t="n">
        <v>43366</v>
      </c>
      <c r="C1971" s="13" t="n">
        <v>43372</v>
      </c>
      <c r="D1971" s="14" t="s">
        <v>69</v>
      </c>
      <c r="E1971" s="14" t="s">
        <v>53</v>
      </c>
      <c r="F1971" s="14" t="s">
        <v>98</v>
      </c>
      <c r="G1971" s="14" t="s">
        <v>331</v>
      </c>
      <c r="H1971" s="14" t="s">
        <v>80</v>
      </c>
      <c r="I1971" s="14" t="s">
        <v>123</v>
      </c>
      <c r="J1971" s="14" t="s">
        <v>368</v>
      </c>
      <c r="K1971" s="15" t="n">
        <v>291.96</v>
      </c>
      <c r="L1971" s="0" t="n">
        <v>4</v>
      </c>
      <c r="M1971" s="16" t="n">
        <v>0</v>
      </c>
      <c r="N1971" s="17" t="n">
        <v>102.186</v>
      </c>
      <c r="O1971" s="0" t="str">
        <f aca="false">TEXT(B1971,"YYYY-MM")</f>
        <v>2018-09</v>
      </c>
      <c r="P1971" s="18" t="n">
        <f aca="false">IFERROR(N1971/K1971,0)</f>
        <v>0.35</v>
      </c>
      <c r="Q1971" s="0" t="str">
        <f aca="false">IF(M1971=0,"No Discount",IF(M1971&lt;0.2,"Low (1-19%)",IF(M1971&lt;0.4,"Medium (20-39%)","High (40%+)")))</f>
        <v>No Discount</v>
      </c>
      <c r="R1971" s="0" t="str">
        <f aca="false">INDEX('Lookup Tables'!$B$2:$B$5,MATCH(F1971,'Lookup Tables'!$A$2:$A$5,0))</f>
        <v>Manager A</v>
      </c>
    </row>
    <row r="1972" customFormat="false" ht="15" hidden="false" customHeight="false" outlineLevel="0" collapsed="false">
      <c r="A1972" s="0" t="s">
        <v>2278</v>
      </c>
      <c r="B1972" s="13" t="n">
        <v>43226</v>
      </c>
      <c r="C1972" s="13" t="n">
        <v>43231</v>
      </c>
      <c r="D1972" s="14" t="s">
        <v>69</v>
      </c>
      <c r="E1972" s="14" t="s">
        <v>97</v>
      </c>
      <c r="F1972" s="14" t="s">
        <v>98</v>
      </c>
      <c r="G1972" s="14" t="s">
        <v>146</v>
      </c>
      <c r="H1972" s="14" t="s">
        <v>65</v>
      </c>
      <c r="I1972" s="14" t="s">
        <v>78</v>
      </c>
      <c r="J1972" s="14" t="s">
        <v>2098</v>
      </c>
      <c r="K1972" s="15" t="n">
        <v>6.408</v>
      </c>
      <c r="L1972" s="0" t="n">
        <v>3</v>
      </c>
      <c r="M1972" s="16" t="n">
        <v>0.2</v>
      </c>
      <c r="N1972" s="17" t="n">
        <v>0.6408</v>
      </c>
      <c r="O1972" s="0" t="str">
        <f aca="false">TEXT(B1972,"YYYY-MM")</f>
        <v>2018-05</v>
      </c>
      <c r="P1972" s="18" t="n">
        <f aca="false">IFERROR(N1972/K1972,0)</f>
        <v>0.1</v>
      </c>
      <c r="Q1972" s="0" t="str">
        <f aca="false">IF(M1972=0,"No Discount",IF(M1972&lt;0.2,"Low (1-19%)",IF(M1972&lt;0.4,"Medium (20-39%)","High (40%+)")))</f>
        <v>Medium (20-39%)</v>
      </c>
      <c r="R1972" s="0" t="str">
        <f aca="false">INDEX('Lookup Tables'!$B$2:$B$5,MATCH(F1972,'Lookup Tables'!$A$2:$A$5,0))</f>
        <v>Manager A</v>
      </c>
    </row>
    <row r="1973" customFormat="false" ht="15" hidden="false" customHeight="false" outlineLevel="0" collapsed="false">
      <c r="A1973" s="0" t="s">
        <v>2278</v>
      </c>
      <c r="B1973" s="13" t="n">
        <v>43226</v>
      </c>
      <c r="C1973" s="13" t="n">
        <v>43231</v>
      </c>
      <c r="D1973" s="14" t="s">
        <v>69</v>
      </c>
      <c r="E1973" s="14" t="s">
        <v>97</v>
      </c>
      <c r="F1973" s="14" t="s">
        <v>98</v>
      </c>
      <c r="G1973" s="14" t="s">
        <v>146</v>
      </c>
      <c r="H1973" s="14" t="s">
        <v>80</v>
      </c>
      <c r="I1973" s="14" t="s">
        <v>123</v>
      </c>
      <c r="J1973" s="14" t="s">
        <v>368</v>
      </c>
      <c r="K1973" s="15" t="n">
        <v>408.744</v>
      </c>
      <c r="L1973" s="0" t="n">
        <v>7</v>
      </c>
      <c r="M1973" s="16" t="n">
        <v>0.2</v>
      </c>
      <c r="N1973" s="17" t="n">
        <v>76.6395</v>
      </c>
      <c r="O1973" s="0" t="str">
        <f aca="false">TEXT(B1973,"YYYY-MM")</f>
        <v>2018-05</v>
      </c>
      <c r="P1973" s="18" t="n">
        <f aca="false">IFERROR(N1973/K1973,0)</f>
        <v>0.1875</v>
      </c>
      <c r="Q1973" s="0" t="str">
        <f aca="false">IF(M1973=0,"No Discount",IF(M1973&lt;0.2,"Low (1-19%)",IF(M1973&lt;0.4,"Medium (20-39%)","High (40%+)")))</f>
        <v>Medium (20-39%)</v>
      </c>
      <c r="R1973" s="0" t="str">
        <f aca="false">INDEX('Lookup Tables'!$B$2:$B$5,MATCH(F1973,'Lookup Tables'!$A$2:$A$5,0))</f>
        <v>Manager A</v>
      </c>
    </row>
    <row r="1974" customFormat="false" ht="15" hidden="false" customHeight="false" outlineLevel="0" collapsed="false">
      <c r="A1974" s="0" t="s">
        <v>2279</v>
      </c>
      <c r="B1974" s="13" t="n">
        <v>42352</v>
      </c>
      <c r="C1974" s="13" t="n">
        <v>42357</v>
      </c>
      <c r="D1974" s="14" t="s">
        <v>69</v>
      </c>
      <c r="E1974" s="14" t="s">
        <v>53</v>
      </c>
      <c r="F1974" s="14" t="s">
        <v>98</v>
      </c>
      <c r="G1974" s="14" t="s">
        <v>146</v>
      </c>
      <c r="H1974" s="14" t="s">
        <v>65</v>
      </c>
      <c r="I1974" s="14" t="s">
        <v>83</v>
      </c>
      <c r="J1974" s="14" t="s">
        <v>2280</v>
      </c>
      <c r="K1974" s="15" t="n">
        <v>5.104</v>
      </c>
      <c r="L1974" s="0" t="n">
        <v>4</v>
      </c>
      <c r="M1974" s="16" t="n">
        <v>0.8</v>
      </c>
      <c r="N1974" s="17" t="n">
        <v>-8.6768</v>
      </c>
      <c r="O1974" s="0" t="str">
        <f aca="false">TEXT(B1974,"YYYY-MM")</f>
        <v>2015-12</v>
      </c>
      <c r="P1974" s="18" t="n">
        <f aca="false">IFERROR(N1974/K1974,0)</f>
        <v>-1.7</v>
      </c>
      <c r="Q1974" s="0" t="str">
        <f aca="false">IF(M1974=0,"No Discount",IF(M1974&lt;0.2,"Low (1-19%)",IF(M1974&lt;0.4,"Medium (20-39%)","High (40%+)")))</f>
        <v>High (40%+)</v>
      </c>
      <c r="R1974" s="0" t="str">
        <f aca="false">INDEX('Lookup Tables'!$B$2:$B$5,MATCH(F1974,'Lookup Tables'!$A$2:$A$5,0))</f>
        <v>Manager A</v>
      </c>
    </row>
    <row r="1975" customFormat="false" ht="15" hidden="false" customHeight="false" outlineLevel="0" collapsed="false">
      <c r="A1975" s="0" t="s">
        <v>2279</v>
      </c>
      <c r="B1975" s="13" t="n">
        <v>42352</v>
      </c>
      <c r="C1975" s="13" t="n">
        <v>42357</v>
      </c>
      <c r="D1975" s="14" t="s">
        <v>69</v>
      </c>
      <c r="E1975" s="14" t="s">
        <v>53</v>
      </c>
      <c r="F1975" s="14" t="s">
        <v>98</v>
      </c>
      <c r="G1975" s="14" t="s">
        <v>146</v>
      </c>
      <c r="H1975" s="14" t="s">
        <v>65</v>
      </c>
      <c r="I1975" s="14" t="s">
        <v>171</v>
      </c>
      <c r="J1975" s="14" t="s">
        <v>1437</v>
      </c>
      <c r="K1975" s="15" t="n">
        <v>2.896</v>
      </c>
      <c r="L1975" s="0" t="n">
        <v>2</v>
      </c>
      <c r="M1975" s="16" t="n">
        <v>0.2</v>
      </c>
      <c r="N1975" s="17" t="n">
        <v>0.4706</v>
      </c>
      <c r="O1975" s="0" t="str">
        <f aca="false">TEXT(B1975,"YYYY-MM")</f>
        <v>2015-12</v>
      </c>
      <c r="P1975" s="18" t="n">
        <f aca="false">IFERROR(N1975/K1975,0)</f>
        <v>0.1625</v>
      </c>
      <c r="Q1975" s="0" t="str">
        <f aca="false">IF(M1975=0,"No Discount",IF(M1975&lt;0.2,"Low (1-19%)",IF(M1975&lt;0.4,"Medium (20-39%)","High (40%+)")))</f>
        <v>Medium (20-39%)</v>
      </c>
      <c r="R1975" s="0" t="str">
        <f aca="false">INDEX('Lookup Tables'!$B$2:$B$5,MATCH(F1975,'Lookup Tables'!$A$2:$A$5,0))</f>
        <v>Manager A</v>
      </c>
    </row>
    <row r="1976" customFormat="false" ht="15" hidden="false" customHeight="false" outlineLevel="0" collapsed="false">
      <c r="A1976" s="0" t="s">
        <v>2279</v>
      </c>
      <c r="B1976" s="13" t="n">
        <v>42352</v>
      </c>
      <c r="C1976" s="13" t="n">
        <v>42357</v>
      </c>
      <c r="D1976" s="14" t="s">
        <v>69</v>
      </c>
      <c r="E1976" s="14" t="s">
        <v>53</v>
      </c>
      <c r="F1976" s="14" t="s">
        <v>98</v>
      </c>
      <c r="G1976" s="14" t="s">
        <v>146</v>
      </c>
      <c r="H1976" s="14" t="s">
        <v>80</v>
      </c>
      <c r="I1976" s="14" t="s">
        <v>123</v>
      </c>
      <c r="J1976" s="14" t="s">
        <v>2281</v>
      </c>
      <c r="K1976" s="15" t="n">
        <v>35.016</v>
      </c>
      <c r="L1976" s="0" t="n">
        <v>3</v>
      </c>
      <c r="M1976" s="16" t="n">
        <v>0.2</v>
      </c>
      <c r="N1976" s="17" t="n">
        <v>-2.1885</v>
      </c>
      <c r="O1976" s="0" t="str">
        <f aca="false">TEXT(B1976,"YYYY-MM")</f>
        <v>2015-12</v>
      </c>
      <c r="P1976" s="18" t="n">
        <f aca="false">IFERROR(N1976/K1976,0)</f>
        <v>-0.0625</v>
      </c>
      <c r="Q1976" s="0" t="str">
        <f aca="false">IF(M1976=0,"No Discount",IF(M1976&lt;0.2,"Low (1-19%)",IF(M1976&lt;0.4,"Medium (20-39%)","High (40%+)")))</f>
        <v>Medium (20-39%)</v>
      </c>
      <c r="R1976" s="0" t="str">
        <f aca="false">INDEX('Lookup Tables'!$B$2:$B$5,MATCH(F1976,'Lookup Tables'!$A$2:$A$5,0))</f>
        <v>Manager A</v>
      </c>
    </row>
    <row r="1977" customFormat="false" ht="15" hidden="false" customHeight="false" outlineLevel="0" collapsed="false">
      <c r="A1977" s="0" t="s">
        <v>2282</v>
      </c>
      <c r="B1977" s="13" t="n">
        <v>42295</v>
      </c>
      <c r="C1977" s="13" t="n">
        <v>42297</v>
      </c>
      <c r="D1977" s="14" t="s">
        <v>52</v>
      </c>
      <c r="E1977" s="14" t="s">
        <v>62</v>
      </c>
      <c r="F1977" s="14" t="s">
        <v>54</v>
      </c>
      <c r="G1977" s="14" t="s">
        <v>211</v>
      </c>
      <c r="H1977" s="14" t="s">
        <v>65</v>
      </c>
      <c r="I1977" s="14" t="s">
        <v>73</v>
      </c>
      <c r="J1977" s="14" t="s">
        <v>411</v>
      </c>
      <c r="K1977" s="15" t="n">
        <v>275.97</v>
      </c>
      <c r="L1977" s="0" t="n">
        <v>3</v>
      </c>
      <c r="M1977" s="16" t="n">
        <v>0</v>
      </c>
      <c r="N1977" s="17" t="n">
        <v>11.0388</v>
      </c>
      <c r="O1977" s="0" t="str">
        <f aca="false">TEXT(B1977,"YYYY-MM")</f>
        <v>2015-10</v>
      </c>
      <c r="P1977" s="18" t="n">
        <f aca="false">IFERROR(N1977/K1977,0)</f>
        <v>0.04</v>
      </c>
      <c r="Q1977" s="0" t="str">
        <f aca="false">IF(M1977=0,"No Discount",IF(M1977&lt;0.2,"Low (1-19%)",IF(M1977&lt;0.4,"Medium (20-39%)","High (40%+)")))</f>
        <v>No Discount</v>
      </c>
      <c r="R1977" s="0" t="str">
        <f aca="false">INDEX('Lookup Tables'!$B$2:$B$5,MATCH(F1977,'Lookup Tables'!$A$2:$A$5,0))</f>
        <v>Manager C</v>
      </c>
    </row>
    <row r="1978" customFormat="false" ht="15" hidden="false" customHeight="false" outlineLevel="0" collapsed="false">
      <c r="A1978" s="0" t="s">
        <v>2282</v>
      </c>
      <c r="B1978" s="13" t="n">
        <v>42295</v>
      </c>
      <c r="C1978" s="13" t="n">
        <v>42297</v>
      </c>
      <c r="D1978" s="14" t="s">
        <v>52</v>
      </c>
      <c r="E1978" s="14" t="s">
        <v>62</v>
      </c>
      <c r="F1978" s="14" t="s">
        <v>54</v>
      </c>
      <c r="G1978" s="14" t="s">
        <v>211</v>
      </c>
      <c r="H1978" s="14" t="s">
        <v>80</v>
      </c>
      <c r="I1978" s="14" t="s">
        <v>81</v>
      </c>
      <c r="J1978" s="14" t="s">
        <v>2283</v>
      </c>
      <c r="K1978" s="15" t="n">
        <v>1394.95</v>
      </c>
      <c r="L1978" s="0" t="n">
        <v>5</v>
      </c>
      <c r="M1978" s="16" t="n">
        <v>0</v>
      </c>
      <c r="N1978" s="17" t="n">
        <v>362.687</v>
      </c>
      <c r="O1978" s="0" t="str">
        <f aca="false">TEXT(B1978,"YYYY-MM")</f>
        <v>2015-10</v>
      </c>
      <c r="P1978" s="18" t="n">
        <f aca="false">IFERROR(N1978/K1978,0)</f>
        <v>0.26</v>
      </c>
      <c r="Q1978" s="0" t="str">
        <f aca="false">IF(M1978=0,"No Discount",IF(M1978&lt;0.2,"Low (1-19%)",IF(M1978&lt;0.4,"Medium (20-39%)","High (40%+)")))</f>
        <v>No Discount</v>
      </c>
      <c r="R1978" s="0" t="str">
        <f aca="false">INDEX('Lookup Tables'!$B$2:$B$5,MATCH(F1978,'Lookup Tables'!$A$2:$A$5,0))</f>
        <v>Manager C</v>
      </c>
    </row>
    <row r="1979" customFormat="false" ht="15" hidden="false" customHeight="false" outlineLevel="0" collapsed="false">
      <c r="A1979" s="0" t="s">
        <v>2282</v>
      </c>
      <c r="B1979" s="13" t="n">
        <v>42295</v>
      </c>
      <c r="C1979" s="13" t="n">
        <v>42297</v>
      </c>
      <c r="D1979" s="14" t="s">
        <v>52</v>
      </c>
      <c r="E1979" s="14" t="s">
        <v>62</v>
      </c>
      <c r="F1979" s="14" t="s">
        <v>54</v>
      </c>
      <c r="G1979" s="14" t="s">
        <v>211</v>
      </c>
      <c r="H1979" s="14" t="s">
        <v>56</v>
      </c>
      <c r="I1979" s="14" t="s">
        <v>59</v>
      </c>
      <c r="J1979" s="14" t="s">
        <v>2284</v>
      </c>
      <c r="K1979" s="15" t="n">
        <v>545.88</v>
      </c>
      <c r="L1979" s="0" t="n">
        <v>6</v>
      </c>
      <c r="M1979" s="16" t="n">
        <v>0</v>
      </c>
      <c r="N1979" s="17" t="n">
        <v>70.9644</v>
      </c>
      <c r="O1979" s="0" t="str">
        <f aca="false">TEXT(B1979,"YYYY-MM")</f>
        <v>2015-10</v>
      </c>
      <c r="P1979" s="18" t="n">
        <f aca="false">IFERROR(N1979/K1979,0)</f>
        <v>0.13</v>
      </c>
      <c r="Q1979" s="0" t="str">
        <f aca="false">IF(M1979=0,"No Discount",IF(M1979&lt;0.2,"Low (1-19%)",IF(M1979&lt;0.4,"Medium (20-39%)","High (40%+)")))</f>
        <v>No Discount</v>
      </c>
      <c r="R1979" s="0" t="str">
        <f aca="false">INDEX('Lookup Tables'!$B$2:$B$5,MATCH(F1979,'Lookup Tables'!$A$2:$A$5,0))</f>
        <v>Manager C</v>
      </c>
    </row>
    <row r="1980" customFormat="false" ht="15" hidden="false" customHeight="false" outlineLevel="0" collapsed="false">
      <c r="A1980" s="0" t="s">
        <v>2285</v>
      </c>
      <c r="B1980" s="13" t="n">
        <v>42498</v>
      </c>
      <c r="C1980" s="13" t="n">
        <v>42502</v>
      </c>
      <c r="D1980" s="14" t="s">
        <v>69</v>
      </c>
      <c r="E1980" s="14" t="s">
        <v>53</v>
      </c>
      <c r="F1980" s="14" t="s">
        <v>63</v>
      </c>
      <c r="G1980" s="14" t="s">
        <v>237</v>
      </c>
      <c r="H1980" s="14" t="s">
        <v>65</v>
      </c>
      <c r="I1980" s="14" t="s">
        <v>78</v>
      </c>
      <c r="J1980" s="14" t="s">
        <v>2286</v>
      </c>
      <c r="K1980" s="15" t="n">
        <v>5.248</v>
      </c>
      <c r="L1980" s="0" t="n">
        <v>2</v>
      </c>
      <c r="M1980" s="16" t="n">
        <v>0.2</v>
      </c>
      <c r="N1980" s="17" t="n">
        <v>0.5904</v>
      </c>
      <c r="O1980" s="0" t="str">
        <f aca="false">TEXT(B1980,"YYYY-MM")</f>
        <v>2016-05</v>
      </c>
      <c r="P1980" s="18" t="n">
        <f aca="false">IFERROR(N1980/K1980,0)</f>
        <v>0.1125</v>
      </c>
      <c r="Q1980" s="0" t="str">
        <f aca="false">IF(M1980=0,"No Discount",IF(M1980&lt;0.2,"Low (1-19%)",IF(M1980&lt;0.4,"Medium (20-39%)","High (40%+)")))</f>
        <v>Medium (20-39%)</v>
      </c>
      <c r="R1980" s="0" t="str">
        <f aca="false">INDEX('Lookup Tables'!$B$2:$B$5,MATCH(F1980,'Lookup Tables'!$A$2:$A$5,0))</f>
        <v>Manager D</v>
      </c>
    </row>
    <row r="1981" customFormat="false" ht="15" hidden="false" customHeight="false" outlineLevel="0" collapsed="false">
      <c r="A1981" s="0" t="s">
        <v>2287</v>
      </c>
      <c r="B1981" s="13" t="n">
        <v>42839</v>
      </c>
      <c r="C1981" s="13" t="n">
        <v>42839</v>
      </c>
      <c r="D1981" s="14" t="s">
        <v>606</v>
      </c>
      <c r="E1981" s="14" t="s">
        <v>53</v>
      </c>
      <c r="F1981" s="14" t="s">
        <v>63</v>
      </c>
      <c r="G1981" s="14" t="s">
        <v>189</v>
      </c>
      <c r="H1981" s="14" t="s">
        <v>56</v>
      </c>
      <c r="I1981" s="14" t="s">
        <v>59</v>
      </c>
      <c r="J1981" s="14" t="s">
        <v>538</v>
      </c>
      <c r="K1981" s="15" t="n">
        <v>933.536</v>
      </c>
      <c r="L1981" s="0" t="n">
        <v>4</v>
      </c>
      <c r="M1981" s="16" t="n">
        <v>0.2</v>
      </c>
      <c r="N1981" s="17" t="n">
        <v>105.0228</v>
      </c>
      <c r="O1981" s="0" t="str">
        <f aca="false">TEXT(B1981,"YYYY-MM")</f>
        <v>2017-04</v>
      </c>
      <c r="P1981" s="18" t="n">
        <f aca="false">IFERROR(N1981/K1981,0)</f>
        <v>0.1125</v>
      </c>
      <c r="Q1981" s="0" t="str">
        <f aca="false">IF(M1981=0,"No Discount",IF(M1981&lt;0.2,"Low (1-19%)",IF(M1981&lt;0.4,"Medium (20-39%)","High (40%+)")))</f>
        <v>Medium (20-39%)</v>
      </c>
      <c r="R1981" s="0" t="str">
        <f aca="false">INDEX('Lookup Tables'!$B$2:$B$5,MATCH(F1981,'Lookup Tables'!$A$2:$A$5,0))</f>
        <v>Manager D</v>
      </c>
    </row>
    <row r="1982" customFormat="false" ht="15" hidden="false" customHeight="false" outlineLevel="0" collapsed="false">
      <c r="A1982" s="0" t="s">
        <v>2287</v>
      </c>
      <c r="B1982" s="13" t="n">
        <v>42839</v>
      </c>
      <c r="C1982" s="13" t="n">
        <v>42839</v>
      </c>
      <c r="D1982" s="14" t="s">
        <v>606</v>
      </c>
      <c r="E1982" s="14" t="s">
        <v>53</v>
      </c>
      <c r="F1982" s="14" t="s">
        <v>63</v>
      </c>
      <c r="G1982" s="14" t="s">
        <v>189</v>
      </c>
      <c r="H1982" s="14" t="s">
        <v>65</v>
      </c>
      <c r="I1982" s="14" t="s">
        <v>73</v>
      </c>
      <c r="J1982" s="14" t="s">
        <v>459</v>
      </c>
      <c r="K1982" s="15" t="n">
        <v>42.976</v>
      </c>
      <c r="L1982" s="0" t="n">
        <v>4</v>
      </c>
      <c r="M1982" s="16" t="n">
        <v>0.2</v>
      </c>
      <c r="N1982" s="17" t="n">
        <v>4.2976</v>
      </c>
      <c r="O1982" s="0" t="str">
        <f aca="false">TEXT(B1982,"YYYY-MM")</f>
        <v>2017-04</v>
      </c>
      <c r="P1982" s="18" t="n">
        <f aca="false">IFERROR(N1982/K1982,0)</f>
        <v>0.1</v>
      </c>
      <c r="Q1982" s="0" t="str">
        <f aca="false">IF(M1982=0,"No Discount",IF(M1982&lt;0.2,"Low (1-19%)",IF(M1982&lt;0.4,"Medium (20-39%)","High (40%+)")))</f>
        <v>Medium (20-39%)</v>
      </c>
      <c r="R1982" s="0" t="str">
        <f aca="false">INDEX('Lookup Tables'!$B$2:$B$5,MATCH(F1982,'Lookup Tables'!$A$2:$A$5,0))</f>
        <v>Manager D</v>
      </c>
    </row>
    <row r="1983" customFormat="false" ht="15" hidden="false" customHeight="false" outlineLevel="0" collapsed="false">
      <c r="A1983" s="0" t="s">
        <v>2288</v>
      </c>
      <c r="B1983" s="13" t="n">
        <v>42718</v>
      </c>
      <c r="C1983" s="13" t="n">
        <v>42720</v>
      </c>
      <c r="D1983" s="14" t="s">
        <v>52</v>
      </c>
      <c r="E1983" s="14" t="s">
        <v>62</v>
      </c>
      <c r="F1983" s="14" t="s">
        <v>54</v>
      </c>
      <c r="G1983" s="14" t="s">
        <v>597</v>
      </c>
      <c r="H1983" s="14" t="s">
        <v>65</v>
      </c>
      <c r="I1983" s="14" t="s">
        <v>83</v>
      </c>
      <c r="J1983" s="14" t="s">
        <v>1098</v>
      </c>
      <c r="K1983" s="15" t="n">
        <v>3.76</v>
      </c>
      <c r="L1983" s="0" t="n">
        <v>2</v>
      </c>
      <c r="M1983" s="16" t="n">
        <v>0</v>
      </c>
      <c r="N1983" s="17" t="n">
        <v>1.8048</v>
      </c>
      <c r="O1983" s="0" t="str">
        <f aca="false">TEXT(B1983,"YYYY-MM")</f>
        <v>2016-12</v>
      </c>
      <c r="P1983" s="18" t="n">
        <f aca="false">IFERROR(N1983/K1983,0)</f>
        <v>0.48</v>
      </c>
      <c r="Q1983" s="0" t="str">
        <f aca="false">IF(M1983=0,"No Discount",IF(M1983&lt;0.2,"Low (1-19%)",IF(M1983&lt;0.4,"Medium (20-39%)","High (40%+)")))</f>
        <v>No Discount</v>
      </c>
      <c r="R1983" s="0" t="str">
        <f aca="false">INDEX('Lookup Tables'!$B$2:$B$5,MATCH(F1983,'Lookup Tables'!$A$2:$A$5,0))</f>
        <v>Manager C</v>
      </c>
    </row>
    <row r="1984" customFormat="false" ht="15" hidden="false" customHeight="false" outlineLevel="0" collapsed="false">
      <c r="A1984" s="0" t="s">
        <v>2289</v>
      </c>
      <c r="B1984" s="13" t="n">
        <v>42341</v>
      </c>
      <c r="C1984" s="13" t="n">
        <v>42347</v>
      </c>
      <c r="D1984" s="14" t="s">
        <v>69</v>
      </c>
      <c r="E1984" s="14" t="s">
        <v>53</v>
      </c>
      <c r="F1984" s="14" t="s">
        <v>98</v>
      </c>
      <c r="G1984" s="14" t="s">
        <v>331</v>
      </c>
      <c r="H1984" s="14" t="s">
        <v>80</v>
      </c>
      <c r="I1984" s="14" t="s">
        <v>81</v>
      </c>
      <c r="J1984" s="14" t="s">
        <v>2290</v>
      </c>
      <c r="K1984" s="15" t="n">
        <v>479.96</v>
      </c>
      <c r="L1984" s="0" t="n">
        <v>4</v>
      </c>
      <c r="M1984" s="16" t="n">
        <v>0</v>
      </c>
      <c r="N1984" s="17" t="n">
        <v>134.3888</v>
      </c>
      <c r="O1984" s="0" t="str">
        <f aca="false">TEXT(B1984,"YYYY-MM")</f>
        <v>2015-12</v>
      </c>
      <c r="P1984" s="18" t="n">
        <f aca="false">IFERROR(N1984/K1984,0)</f>
        <v>0.28</v>
      </c>
      <c r="Q1984" s="0" t="str">
        <f aca="false">IF(M1984=0,"No Discount",IF(M1984&lt;0.2,"Low (1-19%)",IF(M1984&lt;0.4,"Medium (20-39%)","High (40%+)")))</f>
        <v>No Discount</v>
      </c>
      <c r="R1984" s="0" t="str">
        <f aca="false">INDEX('Lookup Tables'!$B$2:$B$5,MATCH(F1984,'Lookup Tables'!$A$2:$A$5,0))</f>
        <v>Manager A</v>
      </c>
    </row>
    <row r="1985" customFormat="false" ht="15" hidden="false" customHeight="false" outlineLevel="0" collapsed="false">
      <c r="A1985" s="0" t="s">
        <v>2291</v>
      </c>
      <c r="B1985" s="13" t="n">
        <v>42333</v>
      </c>
      <c r="C1985" s="13" t="n">
        <v>42335</v>
      </c>
      <c r="D1985" s="14" t="s">
        <v>52</v>
      </c>
      <c r="E1985" s="14" t="s">
        <v>62</v>
      </c>
      <c r="F1985" s="14" t="s">
        <v>63</v>
      </c>
      <c r="G1985" s="14" t="s">
        <v>64</v>
      </c>
      <c r="H1985" s="14" t="s">
        <v>65</v>
      </c>
      <c r="I1985" s="14" t="s">
        <v>85</v>
      </c>
      <c r="J1985" s="14" t="s">
        <v>1150</v>
      </c>
      <c r="K1985" s="15" t="n">
        <v>320.88</v>
      </c>
      <c r="L1985" s="0" t="n">
        <v>6</v>
      </c>
      <c r="M1985" s="16" t="n">
        <v>0</v>
      </c>
      <c r="N1985" s="17" t="n">
        <v>93.0552</v>
      </c>
      <c r="O1985" s="0" t="str">
        <f aca="false">TEXT(B1985,"YYYY-MM")</f>
        <v>2015-11</v>
      </c>
      <c r="P1985" s="18" t="n">
        <f aca="false">IFERROR(N1985/K1985,0)</f>
        <v>0.29</v>
      </c>
      <c r="Q1985" s="0" t="str">
        <f aca="false">IF(M1985=0,"No Discount",IF(M1985&lt;0.2,"Low (1-19%)",IF(M1985&lt;0.4,"Medium (20-39%)","High (40%+)")))</f>
        <v>No Discount</v>
      </c>
      <c r="R1985" s="0" t="str">
        <f aca="false">INDEX('Lookup Tables'!$B$2:$B$5,MATCH(F1985,'Lookup Tables'!$A$2:$A$5,0))</f>
        <v>Manager D</v>
      </c>
    </row>
    <row r="1986" customFormat="false" ht="15" hidden="false" customHeight="false" outlineLevel="0" collapsed="false">
      <c r="A1986" s="0" t="s">
        <v>2291</v>
      </c>
      <c r="B1986" s="13" t="n">
        <v>42333</v>
      </c>
      <c r="C1986" s="13" t="n">
        <v>42335</v>
      </c>
      <c r="D1986" s="14" t="s">
        <v>52</v>
      </c>
      <c r="E1986" s="14" t="s">
        <v>62</v>
      </c>
      <c r="F1986" s="14" t="s">
        <v>63</v>
      </c>
      <c r="G1986" s="14" t="s">
        <v>64</v>
      </c>
      <c r="H1986" s="14" t="s">
        <v>56</v>
      </c>
      <c r="I1986" s="14" t="s">
        <v>76</v>
      </c>
      <c r="J1986" s="14" t="s">
        <v>446</v>
      </c>
      <c r="K1986" s="15" t="n">
        <v>23.88</v>
      </c>
      <c r="L1986" s="0" t="n">
        <v>3</v>
      </c>
      <c r="M1986" s="16" t="n">
        <v>0</v>
      </c>
      <c r="N1986" s="17" t="n">
        <v>10.5072</v>
      </c>
      <c r="O1986" s="0" t="str">
        <f aca="false">TEXT(B1986,"YYYY-MM")</f>
        <v>2015-11</v>
      </c>
      <c r="P1986" s="18" t="n">
        <f aca="false">IFERROR(N1986/K1986,0)</f>
        <v>0.44</v>
      </c>
      <c r="Q1986" s="0" t="str">
        <f aca="false">IF(M1986=0,"No Discount",IF(M1986&lt;0.2,"Low (1-19%)",IF(M1986&lt;0.4,"Medium (20-39%)","High (40%+)")))</f>
        <v>No Discount</v>
      </c>
      <c r="R1986" s="0" t="str">
        <f aca="false">INDEX('Lookup Tables'!$B$2:$B$5,MATCH(F1986,'Lookup Tables'!$A$2:$A$5,0))</f>
        <v>Manager D</v>
      </c>
    </row>
    <row r="1987" customFormat="false" ht="15" hidden="false" customHeight="false" outlineLevel="0" collapsed="false">
      <c r="A1987" s="0" t="s">
        <v>2291</v>
      </c>
      <c r="B1987" s="13" t="n">
        <v>42333</v>
      </c>
      <c r="C1987" s="13" t="n">
        <v>42335</v>
      </c>
      <c r="D1987" s="14" t="s">
        <v>52</v>
      </c>
      <c r="E1987" s="14" t="s">
        <v>62</v>
      </c>
      <c r="F1987" s="14" t="s">
        <v>63</v>
      </c>
      <c r="G1987" s="14" t="s">
        <v>64</v>
      </c>
      <c r="H1987" s="14" t="s">
        <v>65</v>
      </c>
      <c r="I1987" s="14" t="s">
        <v>91</v>
      </c>
      <c r="J1987" s="14" t="s">
        <v>1969</v>
      </c>
      <c r="K1987" s="15" t="n">
        <v>26.76</v>
      </c>
      <c r="L1987" s="0" t="n">
        <v>4</v>
      </c>
      <c r="M1987" s="16" t="n">
        <v>0</v>
      </c>
      <c r="N1987" s="17" t="n">
        <v>12.3096</v>
      </c>
      <c r="O1987" s="0" t="str">
        <f aca="false">TEXT(B1987,"YYYY-MM")</f>
        <v>2015-11</v>
      </c>
      <c r="P1987" s="18" t="n">
        <f aca="false">IFERROR(N1987/K1987,0)</f>
        <v>0.46</v>
      </c>
      <c r="Q1987" s="0" t="str">
        <f aca="false">IF(M1987=0,"No Discount",IF(M1987&lt;0.2,"Low (1-19%)",IF(M1987&lt;0.4,"Medium (20-39%)","High (40%+)")))</f>
        <v>No Discount</v>
      </c>
      <c r="R1987" s="0" t="str">
        <f aca="false">INDEX('Lookup Tables'!$B$2:$B$5,MATCH(F1987,'Lookup Tables'!$A$2:$A$5,0))</f>
        <v>Manager D</v>
      </c>
    </row>
    <row r="1988" customFormat="false" ht="15" hidden="false" customHeight="false" outlineLevel="0" collapsed="false">
      <c r="A1988" s="0" t="s">
        <v>2292</v>
      </c>
      <c r="B1988" s="13" t="n">
        <v>42941</v>
      </c>
      <c r="C1988" s="13" t="n">
        <v>42943</v>
      </c>
      <c r="D1988" s="14" t="s">
        <v>137</v>
      </c>
      <c r="E1988" s="14" t="s">
        <v>53</v>
      </c>
      <c r="F1988" s="14" t="s">
        <v>117</v>
      </c>
      <c r="G1988" s="14" t="s">
        <v>269</v>
      </c>
      <c r="H1988" s="14" t="s">
        <v>80</v>
      </c>
      <c r="I1988" s="14" t="s">
        <v>570</v>
      </c>
      <c r="J1988" s="14" t="s">
        <v>571</v>
      </c>
      <c r="K1988" s="15" t="n">
        <v>1439.976</v>
      </c>
      <c r="L1988" s="0" t="n">
        <v>4</v>
      </c>
      <c r="M1988" s="16" t="n">
        <v>0.4</v>
      </c>
      <c r="N1988" s="17" t="n">
        <v>191.9968</v>
      </c>
      <c r="O1988" s="0" t="str">
        <f aca="false">TEXT(B1988,"YYYY-MM")</f>
        <v>2017-07</v>
      </c>
      <c r="P1988" s="18" t="n">
        <f aca="false">IFERROR(N1988/K1988,0)</f>
        <v>0.133333333333333</v>
      </c>
      <c r="Q1988" s="0" t="str">
        <f aca="false">IF(M1988=0,"No Discount",IF(M1988&lt;0.2,"Low (1-19%)",IF(M1988&lt;0.4,"Medium (20-39%)","High (40%+)")))</f>
        <v>High (40%+)</v>
      </c>
      <c r="R1988" s="0" t="str">
        <f aca="false">INDEX('Lookup Tables'!$B$2:$B$5,MATCH(F1988,'Lookup Tables'!$A$2:$A$5,0))</f>
        <v>Manager B</v>
      </c>
    </row>
    <row r="1989" customFormat="false" ht="15" hidden="false" customHeight="false" outlineLevel="0" collapsed="false">
      <c r="A1989" s="0" t="s">
        <v>2293</v>
      </c>
      <c r="B1989" s="13" t="n">
        <v>42683</v>
      </c>
      <c r="C1989" s="13" t="n">
        <v>42687</v>
      </c>
      <c r="D1989" s="14" t="s">
        <v>69</v>
      </c>
      <c r="E1989" s="14" t="s">
        <v>53</v>
      </c>
      <c r="F1989" s="14" t="s">
        <v>98</v>
      </c>
      <c r="G1989" s="14" t="s">
        <v>311</v>
      </c>
      <c r="H1989" s="14" t="s">
        <v>65</v>
      </c>
      <c r="I1989" s="14" t="s">
        <v>83</v>
      </c>
      <c r="J1989" s="14" t="s">
        <v>2294</v>
      </c>
      <c r="K1989" s="15" t="n">
        <v>17.22</v>
      </c>
      <c r="L1989" s="0" t="n">
        <v>3</v>
      </c>
      <c r="M1989" s="16" t="n">
        <v>0</v>
      </c>
      <c r="N1989" s="17" t="n">
        <v>7.9212</v>
      </c>
      <c r="O1989" s="0" t="str">
        <f aca="false">TEXT(B1989,"YYYY-MM")</f>
        <v>2016-11</v>
      </c>
      <c r="P1989" s="18" t="n">
        <f aca="false">IFERROR(N1989/K1989,0)</f>
        <v>0.46</v>
      </c>
      <c r="Q1989" s="0" t="str">
        <f aca="false">IF(M1989=0,"No Discount",IF(M1989&lt;0.2,"Low (1-19%)",IF(M1989&lt;0.4,"Medium (20-39%)","High (40%+)")))</f>
        <v>No Discount</v>
      </c>
      <c r="R1989" s="0" t="str">
        <f aca="false">INDEX('Lookup Tables'!$B$2:$B$5,MATCH(F1989,'Lookup Tables'!$A$2:$A$5,0))</f>
        <v>Manager A</v>
      </c>
    </row>
    <row r="1990" customFormat="false" ht="15" hidden="false" customHeight="false" outlineLevel="0" collapsed="false">
      <c r="A1990" s="0" t="s">
        <v>2293</v>
      </c>
      <c r="B1990" s="13" t="n">
        <v>42683</v>
      </c>
      <c r="C1990" s="13" t="n">
        <v>42687</v>
      </c>
      <c r="D1990" s="14" t="s">
        <v>69</v>
      </c>
      <c r="E1990" s="14" t="s">
        <v>53</v>
      </c>
      <c r="F1990" s="14" t="s">
        <v>98</v>
      </c>
      <c r="G1990" s="14" t="s">
        <v>311</v>
      </c>
      <c r="H1990" s="14" t="s">
        <v>56</v>
      </c>
      <c r="I1990" s="14" t="s">
        <v>71</v>
      </c>
      <c r="J1990" s="14" t="s">
        <v>2295</v>
      </c>
      <c r="K1990" s="15" t="n">
        <v>1024.38</v>
      </c>
      <c r="L1990" s="0" t="n">
        <v>7</v>
      </c>
      <c r="M1990" s="16" t="n">
        <v>0</v>
      </c>
      <c r="N1990" s="17" t="n">
        <v>215.1198</v>
      </c>
      <c r="O1990" s="0" t="str">
        <f aca="false">TEXT(B1990,"YYYY-MM")</f>
        <v>2016-11</v>
      </c>
      <c r="P1990" s="18" t="n">
        <f aca="false">IFERROR(N1990/K1990,0)</f>
        <v>0.21</v>
      </c>
      <c r="Q1990" s="0" t="str">
        <f aca="false">IF(M1990=0,"No Discount",IF(M1990&lt;0.2,"Low (1-19%)",IF(M1990&lt;0.4,"Medium (20-39%)","High (40%+)")))</f>
        <v>No Discount</v>
      </c>
      <c r="R1990" s="0" t="str">
        <f aca="false">INDEX('Lookup Tables'!$B$2:$B$5,MATCH(F1990,'Lookup Tables'!$A$2:$A$5,0))</f>
        <v>Manager A</v>
      </c>
    </row>
    <row r="1991" customFormat="false" ht="15" hidden="false" customHeight="false" outlineLevel="0" collapsed="false">
      <c r="A1991" s="0" t="s">
        <v>2293</v>
      </c>
      <c r="B1991" s="13" t="n">
        <v>42683</v>
      </c>
      <c r="C1991" s="13" t="n">
        <v>42687</v>
      </c>
      <c r="D1991" s="14" t="s">
        <v>69</v>
      </c>
      <c r="E1991" s="14" t="s">
        <v>53</v>
      </c>
      <c r="F1991" s="14" t="s">
        <v>98</v>
      </c>
      <c r="G1991" s="14" t="s">
        <v>311</v>
      </c>
      <c r="H1991" s="14" t="s">
        <v>65</v>
      </c>
      <c r="I1991" s="14" t="s">
        <v>129</v>
      </c>
      <c r="J1991" s="14" t="s">
        <v>1347</v>
      </c>
      <c r="K1991" s="15" t="n">
        <v>26.22</v>
      </c>
      <c r="L1991" s="0" t="n">
        <v>3</v>
      </c>
      <c r="M1991" s="16" t="n">
        <v>0</v>
      </c>
      <c r="N1991" s="17" t="n">
        <v>12.3234</v>
      </c>
      <c r="O1991" s="0" t="str">
        <f aca="false">TEXT(B1991,"YYYY-MM")</f>
        <v>2016-11</v>
      </c>
      <c r="P1991" s="18" t="n">
        <f aca="false">IFERROR(N1991/K1991,0)</f>
        <v>0.47</v>
      </c>
      <c r="Q1991" s="0" t="str">
        <f aca="false">IF(M1991=0,"No Discount",IF(M1991&lt;0.2,"Low (1-19%)",IF(M1991&lt;0.4,"Medium (20-39%)","High (40%+)")))</f>
        <v>No Discount</v>
      </c>
      <c r="R1991" s="0" t="str">
        <f aca="false">INDEX('Lookup Tables'!$B$2:$B$5,MATCH(F1991,'Lookup Tables'!$A$2:$A$5,0))</f>
        <v>Manager A</v>
      </c>
    </row>
    <row r="1992" customFormat="false" ht="15" hidden="false" customHeight="false" outlineLevel="0" collapsed="false">
      <c r="A1992" s="0" t="s">
        <v>2293</v>
      </c>
      <c r="B1992" s="13" t="n">
        <v>42683</v>
      </c>
      <c r="C1992" s="13" t="n">
        <v>42687</v>
      </c>
      <c r="D1992" s="14" t="s">
        <v>69</v>
      </c>
      <c r="E1992" s="14" t="s">
        <v>53</v>
      </c>
      <c r="F1992" s="14" t="s">
        <v>98</v>
      </c>
      <c r="G1992" s="14" t="s">
        <v>311</v>
      </c>
      <c r="H1992" s="14" t="s">
        <v>65</v>
      </c>
      <c r="I1992" s="14" t="s">
        <v>91</v>
      </c>
      <c r="J1992" s="14" t="s">
        <v>2296</v>
      </c>
      <c r="K1992" s="15" t="n">
        <v>17.34</v>
      </c>
      <c r="L1992" s="0" t="n">
        <v>3</v>
      </c>
      <c r="M1992" s="16" t="n">
        <v>0</v>
      </c>
      <c r="N1992" s="17" t="n">
        <v>8.4966</v>
      </c>
      <c r="O1992" s="0" t="str">
        <f aca="false">TEXT(B1992,"YYYY-MM")</f>
        <v>2016-11</v>
      </c>
      <c r="P1992" s="18" t="n">
        <f aca="false">IFERROR(N1992/K1992,0)</f>
        <v>0.49</v>
      </c>
      <c r="Q1992" s="0" t="str">
        <f aca="false">IF(M1992=0,"No Discount",IF(M1992&lt;0.2,"Low (1-19%)",IF(M1992&lt;0.4,"Medium (20-39%)","High (40%+)")))</f>
        <v>No Discount</v>
      </c>
      <c r="R1992" s="0" t="str">
        <f aca="false">INDEX('Lookup Tables'!$B$2:$B$5,MATCH(F1992,'Lookup Tables'!$A$2:$A$5,0))</f>
        <v>Manager A</v>
      </c>
    </row>
    <row r="1993" customFormat="false" ht="15" hidden="false" customHeight="false" outlineLevel="0" collapsed="false">
      <c r="A1993" s="0" t="s">
        <v>2297</v>
      </c>
      <c r="B1993" s="13" t="n">
        <v>43155</v>
      </c>
      <c r="C1993" s="13" t="n">
        <v>43159</v>
      </c>
      <c r="D1993" s="14" t="s">
        <v>69</v>
      </c>
      <c r="E1993" s="14" t="s">
        <v>53</v>
      </c>
      <c r="F1993" s="14" t="s">
        <v>117</v>
      </c>
      <c r="G1993" s="14" t="s">
        <v>118</v>
      </c>
      <c r="H1993" s="14" t="s">
        <v>65</v>
      </c>
      <c r="I1993" s="14" t="s">
        <v>83</v>
      </c>
      <c r="J1993" s="14" t="s">
        <v>1648</v>
      </c>
      <c r="K1993" s="15" t="n">
        <v>4.956</v>
      </c>
      <c r="L1993" s="0" t="n">
        <v>4</v>
      </c>
      <c r="M1993" s="16" t="n">
        <v>0.7</v>
      </c>
      <c r="N1993" s="17" t="n">
        <v>-3.7996</v>
      </c>
      <c r="O1993" s="0" t="str">
        <f aca="false">TEXT(B1993,"YYYY-MM")</f>
        <v>2018-02</v>
      </c>
      <c r="P1993" s="18" t="n">
        <f aca="false">IFERROR(N1993/K1993,0)</f>
        <v>-0.766666666666667</v>
      </c>
      <c r="Q1993" s="0" t="str">
        <f aca="false">IF(M1993=0,"No Discount",IF(M1993&lt;0.2,"Low (1-19%)",IF(M1993&lt;0.4,"Medium (20-39%)","High (40%+)")))</f>
        <v>High (40%+)</v>
      </c>
      <c r="R1993" s="0" t="str">
        <f aca="false">INDEX('Lookup Tables'!$B$2:$B$5,MATCH(F1993,'Lookup Tables'!$A$2:$A$5,0))</f>
        <v>Manager B</v>
      </c>
    </row>
    <row r="1994" customFormat="false" ht="15" hidden="false" customHeight="false" outlineLevel="0" collapsed="false">
      <c r="A1994" s="0" t="s">
        <v>2298</v>
      </c>
      <c r="B1994" s="13" t="n">
        <v>43276</v>
      </c>
      <c r="C1994" s="13" t="n">
        <v>43283</v>
      </c>
      <c r="D1994" s="14" t="s">
        <v>69</v>
      </c>
      <c r="E1994" s="14" t="s">
        <v>97</v>
      </c>
      <c r="F1994" s="14" t="s">
        <v>63</v>
      </c>
      <c r="G1994" s="14" t="s">
        <v>237</v>
      </c>
      <c r="H1994" s="14" t="s">
        <v>65</v>
      </c>
      <c r="I1994" s="14" t="s">
        <v>66</v>
      </c>
      <c r="J1994" s="14" t="s">
        <v>771</v>
      </c>
      <c r="K1994" s="15" t="n">
        <v>71.04</v>
      </c>
      <c r="L1994" s="0" t="n">
        <v>6</v>
      </c>
      <c r="M1994" s="16" t="n">
        <v>0.2</v>
      </c>
      <c r="N1994" s="17" t="n">
        <v>26.64</v>
      </c>
      <c r="O1994" s="0" t="str">
        <f aca="false">TEXT(B1994,"YYYY-MM")</f>
        <v>2018-06</v>
      </c>
      <c r="P1994" s="18" t="n">
        <f aca="false">IFERROR(N1994/K1994,0)</f>
        <v>0.375</v>
      </c>
      <c r="Q1994" s="0" t="str">
        <f aca="false">IF(M1994=0,"No Discount",IF(M1994&lt;0.2,"Low (1-19%)",IF(M1994&lt;0.4,"Medium (20-39%)","High (40%+)")))</f>
        <v>Medium (20-39%)</v>
      </c>
      <c r="R1994" s="0" t="str">
        <f aca="false">INDEX('Lookup Tables'!$B$2:$B$5,MATCH(F1994,'Lookup Tables'!$A$2:$A$5,0))</f>
        <v>Manager D</v>
      </c>
    </row>
    <row r="1995" customFormat="false" ht="15" hidden="false" customHeight="false" outlineLevel="0" collapsed="false">
      <c r="A1995" s="0" t="s">
        <v>2298</v>
      </c>
      <c r="B1995" s="13" t="n">
        <v>43276</v>
      </c>
      <c r="C1995" s="13" t="n">
        <v>43283</v>
      </c>
      <c r="D1995" s="14" t="s">
        <v>69</v>
      </c>
      <c r="E1995" s="14" t="s">
        <v>97</v>
      </c>
      <c r="F1995" s="14" t="s">
        <v>63</v>
      </c>
      <c r="G1995" s="14" t="s">
        <v>237</v>
      </c>
      <c r="H1995" s="14" t="s">
        <v>65</v>
      </c>
      <c r="I1995" s="14" t="s">
        <v>78</v>
      </c>
      <c r="J1995" s="14" t="s">
        <v>2299</v>
      </c>
      <c r="K1995" s="15" t="n">
        <v>5.344</v>
      </c>
      <c r="L1995" s="0" t="n">
        <v>2</v>
      </c>
      <c r="M1995" s="16" t="n">
        <v>0.2</v>
      </c>
      <c r="N1995" s="17" t="n">
        <v>0.7348</v>
      </c>
      <c r="O1995" s="0" t="str">
        <f aca="false">TEXT(B1995,"YYYY-MM")</f>
        <v>2018-06</v>
      </c>
      <c r="P1995" s="18" t="n">
        <f aca="false">IFERROR(N1995/K1995,0)</f>
        <v>0.1375</v>
      </c>
      <c r="Q1995" s="0" t="str">
        <f aca="false">IF(M1995=0,"No Discount",IF(M1995&lt;0.2,"Low (1-19%)",IF(M1995&lt;0.4,"Medium (20-39%)","High (40%+)")))</f>
        <v>Medium (20-39%)</v>
      </c>
      <c r="R1995" s="0" t="str">
        <f aca="false">INDEX('Lookup Tables'!$B$2:$B$5,MATCH(F1995,'Lookup Tables'!$A$2:$A$5,0))</f>
        <v>Manager D</v>
      </c>
    </row>
    <row r="1996" customFormat="false" ht="15" hidden="false" customHeight="false" outlineLevel="0" collapsed="false">
      <c r="A1996" s="0" t="s">
        <v>2298</v>
      </c>
      <c r="B1996" s="13" t="n">
        <v>43276</v>
      </c>
      <c r="C1996" s="13" t="n">
        <v>43283</v>
      </c>
      <c r="D1996" s="14" t="s">
        <v>69</v>
      </c>
      <c r="E1996" s="14" t="s">
        <v>97</v>
      </c>
      <c r="F1996" s="14" t="s">
        <v>63</v>
      </c>
      <c r="G1996" s="14" t="s">
        <v>237</v>
      </c>
      <c r="H1996" s="14" t="s">
        <v>65</v>
      </c>
      <c r="I1996" s="14" t="s">
        <v>171</v>
      </c>
      <c r="J1996" s="14" t="s">
        <v>2300</v>
      </c>
      <c r="K1996" s="15" t="n">
        <v>11.304</v>
      </c>
      <c r="L1996" s="0" t="n">
        <v>3</v>
      </c>
      <c r="M1996" s="16" t="n">
        <v>0.2</v>
      </c>
      <c r="N1996" s="17" t="n">
        <v>-2.1195</v>
      </c>
      <c r="O1996" s="0" t="str">
        <f aca="false">TEXT(B1996,"YYYY-MM")</f>
        <v>2018-06</v>
      </c>
      <c r="P1996" s="18" t="n">
        <f aca="false">IFERROR(N1996/K1996,0)</f>
        <v>-0.1875</v>
      </c>
      <c r="Q1996" s="0" t="str">
        <f aca="false">IF(M1996=0,"No Discount",IF(M1996&lt;0.2,"Low (1-19%)",IF(M1996&lt;0.4,"Medium (20-39%)","High (40%+)")))</f>
        <v>Medium (20-39%)</v>
      </c>
      <c r="R1996" s="0" t="str">
        <f aca="false">INDEX('Lookup Tables'!$B$2:$B$5,MATCH(F1996,'Lookup Tables'!$A$2:$A$5,0))</f>
        <v>Manager D</v>
      </c>
    </row>
    <row r="1997" customFormat="false" ht="15" hidden="false" customHeight="false" outlineLevel="0" collapsed="false">
      <c r="A1997" s="0" t="s">
        <v>2301</v>
      </c>
      <c r="B1997" s="13" t="n">
        <v>43436</v>
      </c>
      <c r="C1997" s="13" t="n">
        <v>43438</v>
      </c>
      <c r="D1997" s="14" t="s">
        <v>52</v>
      </c>
      <c r="E1997" s="14" t="s">
        <v>53</v>
      </c>
      <c r="F1997" s="14" t="s">
        <v>98</v>
      </c>
      <c r="G1997" s="14" t="s">
        <v>99</v>
      </c>
      <c r="H1997" s="14" t="s">
        <v>65</v>
      </c>
      <c r="I1997" s="14" t="s">
        <v>85</v>
      </c>
      <c r="J1997" s="14" t="s">
        <v>2302</v>
      </c>
      <c r="K1997" s="15" t="n">
        <v>294.62</v>
      </c>
      <c r="L1997" s="0" t="n">
        <v>5</v>
      </c>
      <c r="M1997" s="16" t="n">
        <v>0.8</v>
      </c>
      <c r="N1997" s="17" t="n">
        <v>-766.012</v>
      </c>
      <c r="O1997" s="0" t="str">
        <f aca="false">TEXT(B1997,"YYYY-MM")</f>
        <v>2018-12</v>
      </c>
      <c r="P1997" s="18" t="n">
        <f aca="false">IFERROR(N1997/K1997,0)</f>
        <v>-2.6</v>
      </c>
      <c r="Q1997" s="0" t="str">
        <f aca="false">IF(M1997=0,"No Discount",IF(M1997&lt;0.2,"Low (1-19%)",IF(M1997&lt;0.4,"Medium (20-39%)","High (40%+)")))</f>
        <v>High (40%+)</v>
      </c>
      <c r="R1997" s="0" t="str">
        <f aca="false">INDEX('Lookup Tables'!$B$2:$B$5,MATCH(F1997,'Lookup Tables'!$A$2:$A$5,0))</f>
        <v>Manager A</v>
      </c>
    </row>
    <row r="1998" customFormat="false" ht="15" hidden="false" customHeight="false" outlineLevel="0" collapsed="false">
      <c r="A1998" s="0" t="s">
        <v>2301</v>
      </c>
      <c r="B1998" s="13" t="n">
        <v>43436</v>
      </c>
      <c r="C1998" s="13" t="n">
        <v>43438</v>
      </c>
      <c r="D1998" s="14" t="s">
        <v>52</v>
      </c>
      <c r="E1998" s="14" t="s">
        <v>53</v>
      </c>
      <c r="F1998" s="14" t="s">
        <v>98</v>
      </c>
      <c r="G1998" s="14" t="s">
        <v>99</v>
      </c>
      <c r="H1998" s="14" t="s">
        <v>56</v>
      </c>
      <c r="I1998" s="14" t="s">
        <v>76</v>
      </c>
      <c r="J1998" s="14" t="s">
        <v>878</v>
      </c>
      <c r="K1998" s="15" t="n">
        <v>8.752</v>
      </c>
      <c r="L1998" s="0" t="n">
        <v>4</v>
      </c>
      <c r="M1998" s="16" t="n">
        <v>0.6</v>
      </c>
      <c r="N1998" s="17" t="n">
        <v>-3.7196</v>
      </c>
      <c r="O1998" s="0" t="str">
        <f aca="false">TEXT(B1998,"YYYY-MM")</f>
        <v>2018-12</v>
      </c>
      <c r="P1998" s="18" t="n">
        <f aca="false">IFERROR(N1998/K1998,0)</f>
        <v>-0.425</v>
      </c>
      <c r="Q1998" s="0" t="str">
        <f aca="false">IF(M1998=0,"No Discount",IF(M1998&lt;0.2,"Low (1-19%)",IF(M1998&lt;0.4,"Medium (20-39%)","High (40%+)")))</f>
        <v>High (40%+)</v>
      </c>
      <c r="R1998" s="0" t="str">
        <f aca="false">INDEX('Lookup Tables'!$B$2:$B$5,MATCH(F1998,'Lookup Tables'!$A$2:$A$5,0))</f>
        <v>Manager A</v>
      </c>
    </row>
    <row r="1999" customFormat="false" ht="15" hidden="false" customHeight="false" outlineLevel="0" collapsed="false">
      <c r="A1999" s="0" t="s">
        <v>2303</v>
      </c>
      <c r="B1999" s="13" t="n">
        <v>42041</v>
      </c>
      <c r="C1999" s="13" t="n">
        <v>42044</v>
      </c>
      <c r="D1999" s="14" t="s">
        <v>137</v>
      </c>
      <c r="E1999" s="14" t="s">
        <v>62</v>
      </c>
      <c r="F1999" s="14" t="s">
        <v>54</v>
      </c>
      <c r="G1999" s="14" t="s">
        <v>193</v>
      </c>
      <c r="H1999" s="14" t="s">
        <v>65</v>
      </c>
      <c r="I1999" s="14" t="s">
        <v>66</v>
      </c>
      <c r="J1999" s="14" t="s">
        <v>965</v>
      </c>
      <c r="K1999" s="15" t="n">
        <v>15</v>
      </c>
      <c r="L1999" s="0" t="n">
        <v>4</v>
      </c>
      <c r="M1999" s="16" t="n">
        <v>0</v>
      </c>
      <c r="N1999" s="17" t="n">
        <v>7.2</v>
      </c>
      <c r="O1999" s="0" t="str">
        <f aca="false">TEXT(B1999,"YYYY-MM")</f>
        <v>2015-02</v>
      </c>
      <c r="P1999" s="18" t="n">
        <f aca="false">IFERROR(N1999/K1999,0)</f>
        <v>0.48</v>
      </c>
      <c r="Q1999" s="0" t="str">
        <f aca="false">IF(M1999=0,"No Discount",IF(M1999&lt;0.2,"Low (1-19%)",IF(M1999&lt;0.4,"Medium (20-39%)","High (40%+)")))</f>
        <v>No Discount</v>
      </c>
      <c r="R1999" s="0" t="str">
        <f aca="false">INDEX('Lookup Tables'!$B$2:$B$5,MATCH(F1999,'Lookup Tables'!$A$2:$A$5,0))</f>
        <v>Manager C</v>
      </c>
    </row>
    <row r="2000" customFormat="false" ht="15" hidden="false" customHeight="false" outlineLevel="0" collapsed="false">
      <c r="A2000" s="0" t="s">
        <v>2303</v>
      </c>
      <c r="B2000" s="13" t="n">
        <v>42041</v>
      </c>
      <c r="C2000" s="13" t="n">
        <v>42044</v>
      </c>
      <c r="D2000" s="14" t="s">
        <v>137</v>
      </c>
      <c r="E2000" s="14" t="s">
        <v>62</v>
      </c>
      <c r="F2000" s="14" t="s">
        <v>54</v>
      </c>
      <c r="G2000" s="14" t="s">
        <v>193</v>
      </c>
      <c r="H2000" s="14" t="s">
        <v>80</v>
      </c>
      <c r="I2000" s="14" t="s">
        <v>81</v>
      </c>
      <c r="J2000" s="14" t="s">
        <v>559</v>
      </c>
      <c r="K2000" s="15" t="n">
        <v>161.61</v>
      </c>
      <c r="L2000" s="0" t="n">
        <v>1</v>
      </c>
      <c r="M2000" s="16" t="n">
        <v>0</v>
      </c>
      <c r="N2000" s="17" t="n">
        <v>42.0186</v>
      </c>
      <c r="O2000" s="0" t="str">
        <f aca="false">TEXT(B2000,"YYYY-MM")</f>
        <v>2015-02</v>
      </c>
      <c r="P2000" s="18" t="n">
        <f aca="false">IFERROR(N2000/K2000,0)</f>
        <v>0.26</v>
      </c>
      <c r="Q2000" s="0" t="str">
        <f aca="false">IF(M2000=0,"No Discount",IF(M2000&lt;0.2,"Low (1-19%)",IF(M2000&lt;0.4,"Medium (20-39%)","High (40%+)")))</f>
        <v>No Discount</v>
      </c>
      <c r="R2000" s="0" t="str">
        <f aca="false">INDEX('Lookup Tables'!$B$2:$B$5,MATCH(F2000,'Lookup Tables'!$A$2:$A$5,0))</f>
        <v>Manager C</v>
      </c>
    </row>
    <row r="2001" customFormat="false" ht="15" hidden="false" customHeight="false" outlineLevel="0" collapsed="false">
      <c r="A2001" s="0" t="s">
        <v>2303</v>
      </c>
      <c r="B2001" s="13" t="n">
        <v>42041</v>
      </c>
      <c r="C2001" s="13" t="n">
        <v>42044</v>
      </c>
      <c r="D2001" s="14" t="s">
        <v>137</v>
      </c>
      <c r="E2001" s="14" t="s">
        <v>62</v>
      </c>
      <c r="F2001" s="14" t="s">
        <v>54</v>
      </c>
      <c r="G2001" s="14" t="s">
        <v>193</v>
      </c>
      <c r="H2001" s="14" t="s">
        <v>80</v>
      </c>
      <c r="I2001" s="14" t="s">
        <v>81</v>
      </c>
      <c r="J2001" s="14" t="s">
        <v>2105</v>
      </c>
      <c r="K2001" s="15" t="n">
        <v>144.95</v>
      </c>
      <c r="L2001" s="0" t="n">
        <v>5</v>
      </c>
      <c r="M2001" s="16" t="n">
        <v>0</v>
      </c>
      <c r="N2001" s="17" t="n">
        <v>42.0355</v>
      </c>
      <c r="O2001" s="0" t="str">
        <f aca="false">TEXT(B2001,"YYYY-MM")</f>
        <v>2015-02</v>
      </c>
      <c r="P2001" s="18" t="n">
        <f aca="false">IFERROR(N2001/K2001,0)</f>
        <v>0.29</v>
      </c>
      <c r="Q2001" s="0" t="str">
        <f aca="false">IF(M2001=0,"No Discount",IF(M2001&lt;0.2,"Low (1-19%)",IF(M2001&lt;0.4,"Medium (20-39%)","High (40%+)")))</f>
        <v>No Discount</v>
      </c>
      <c r="R2001" s="0" t="str">
        <f aca="false">INDEX('Lookup Tables'!$B$2:$B$5,MATCH(F2001,'Lookup Tables'!$A$2:$A$5,0))</f>
        <v>Manager C</v>
      </c>
    </row>
    <row r="2002" customFormat="false" ht="15" hidden="false" customHeight="false" outlineLevel="0" collapsed="false">
      <c r="A2002" s="0" t="s">
        <v>2304</v>
      </c>
      <c r="B2002" s="13" t="n">
        <v>43201</v>
      </c>
      <c r="C2002" s="13" t="n">
        <v>43208</v>
      </c>
      <c r="D2002" s="14" t="s">
        <v>69</v>
      </c>
      <c r="E2002" s="14" t="s">
        <v>53</v>
      </c>
      <c r="F2002" s="14" t="s">
        <v>63</v>
      </c>
      <c r="G2002" s="14" t="s">
        <v>64</v>
      </c>
      <c r="H2002" s="14" t="s">
        <v>80</v>
      </c>
      <c r="I2002" s="14" t="s">
        <v>123</v>
      </c>
      <c r="J2002" s="14" t="s">
        <v>247</v>
      </c>
      <c r="K2002" s="15" t="n">
        <v>199.95</v>
      </c>
      <c r="L2002" s="0" t="n">
        <v>5</v>
      </c>
      <c r="M2002" s="16" t="n">
        <v>0</v>
      </c>
      <c r="N2002" s="17" t="n">
        <v>21.9945</v>
      </c>
      <c r="O2002" s="0" t="str">
        <f aca="false">TEXT(B2002,"YYYY-MM")</f>
        <v>2018-04</v>
      </c>
      <c r="P2002" s="18" t="n">
        <f aca="false">IFERROR(N2002/K2002,0)</f>
        <v>0.11</v>
      </c>
      <c r="Q2002" s="0" t="str">
        <f aca="false">IF(M2002=0,"No Discount",IF(M2002&lt;0.2,"Low (1-19%)",IF(M2002&lt;0.4,"Medium (20-39%)","High (40%+)")))</f>
        <v>No Discount</v>
      </c>
      <c r="R2002" s="0" t="str">
        <f aca="false">INDEX('Lookup Tables'!$B$2:$B$5,MATCH(F2002,'Lookup Tables'!$A$2:$A$5,0))</f>
        <v>Manager D</v>
      </c>
    </row>
    <row r="2003" customFormat="false" ht="15" hidden="false" customHeight="false" outlineLevel="0" collapsed="false">
      <c r="A2003" s="0" t="s">
        <v>2304</v>
      </c>
      <c r="B2003" s="13" t="n">
        <v>43201</v>
      </c>
      <c r="C2003" s="13" t="n">
        <v>43208</v>
      </c>
      <c r="D2003" s="14" t="s">
        <v>69</v>
      </c>
      <c r="E2003" s="14" t="s">
        <v>53</v>
      </c>
      <c r="F2003" s="14" t="s">
        <v>63</v>
      </c>
      <c r="G2003" s="14" t="s">
        <v>64</v>
      </c>
      <c r="H2003" s="14" t="s">
        <v>65</v>
      </c>
      <c r="I2003" s="14" t="s">
        <v>78</v>
      </c>
      <c r="J2003" s="14" t="s">
        <v>1938</v>
      </c>
      <c r="K2003" s="15" t="n">
        <v>41.86</v>
      </c>
      <c r="L2003" s="0" t="n">
        <v>7</v>
      </c>
      <c r="M2003" s="16" t="n">
        <v>0</v>
      </c>
      <c r="N2003" s="17" t="n">
        <v>14.2324</v>
      </c>
      <c r="O2003" s="0" t="str">
        <f aca="false">TEXT(B2003,"YYYY-MM")</f>
        <v>2018-04</v>
      </c>
      <c r="P2003" s="18" t="n">
        <f aca="false">IFERROR(N2003/K2003,0)</f>
        <v>0.34</v>
      </c>
      <c r="Q2003" s="0" t="str">
        <f aca="false">IF(M2003=0,"No Discount",IF(M2003&lt;0.2,"Low (1-19%)",IF(M2003&lt;0.4,"Medium (20-39%)","High (40%+)")))</f>
        <v>No Discount</v>
      </c>
      <c r="R2003" s="0" t="str">
        <f aca="false">INDEX('Lookup Tables'!$B$2:$B$5,MATCH(F2003,'Lookup Tables'!$A$2:$A$5,0))</f>
        <v>Manager D</v>
      </c>
    </row>
    <row r="2004" customFormat="false" ht="15" hidden="false" customHeight="false" outlineLevel="0" collapsed="false">
      <c r="A2004" s="0" t="s">
        <v>2305</v>
      </c>
      <c r="B2004" s="13" t="n">
        <v>43459</v>
      </c>
      <c r="C2004" s="13" t="n">
        <v>43462</v>
      </c>
      <c r="D2004" s="14" t="s">
        <v>52</v>
      </c>
      <c r="E2004" s="14" t="s">
        <v>53</v>
      </c>
      <c r="F2004" s="14" t="s">
        <v>54</v>
      </c>
      <c r="G2004" s="14" t="s">
        <v>55</v>
      </c>
      <c r="H2004" s="14" t="s">
        <v>65</v>
      </c>
      <c r="I2004" s="14" t="s">
        <v>73</v>
      </c>
      <c r="J2004" s="14" t="s">
        <v>1624</v>
      </c>
      <c r="K2004" s="15" t="n">
        <v>95.94</v>
      </c>
      <c r="L2004" s="0" t="n">
        <v>3</v>
      </c>
      <c r="M2004" s="16" t="n">
        <v>0</v>
      </c>
      <c r="N2004" s="17" t="n">
        <v>9.594</v>
      </c>
      <c r="O2004" s="0" t="str">
        <f aca="false">TEXT(B2004,"YYYY-MM")</f>
        <v>2018-12</v>
      </c>
      <c r="P2004" s="18" t="n">
        <f aca="false">IFERROR(N2004/K2004,0)</f>
        <v>0.1</v>
      </c>
      <c r="Q2004" s="0" t="str">
        <f aca="false">IF(M2004=0,"No Discount",IF(M2004&lt;0.2,"Low (1-19%)",IF(M2004&lt;0.4,"Medium (20-39%)","High (40%+)")))</f>
        <v>No Discount</v>
      </c>
      <c r="R2004" s="0" t="str">
        <f aca="false">INDEX('Lookup Tables'!$B$2:$B$5,MATCH(F2004,'Lookup Tables'!$A$2:$A$5,0))</f>
        <v>Manager C</v>
      </c>
    </row>
    <row r="2005" customFormat="false" ht="15" hidden="false" customHeight="false" outlineLevel="0" collapsed="false">
      <c r="A2005" s="0" t="s">
        <v>2305</v>
      </c>
      <c r="B2005" s="13" t="n">
        <v>43459</v>
      </c>
      <c r="C2005" s="13" t="n">
        <v>43462</v>
      </c>
      <c r="D2005" s="14" t="s">
        <v>52</v>
      </c>
      <c r="E2005" s="14" t="s">
        <v>53</v>
      </c>
      <c r="F2005" s="14" t="s">
        <v>54</v>
      </c>
      <c r="G2005" s="14" t="s">
        <v>55</v>
      </c>
      <c r="H2005" s="14" t="s">
        <v>56</v>
      </c>
      <c r="I2005" s="14" t="s">
        <v>59</v>
      </c>
      <c r="J2005" s="14" t="s">
        <v>187</v>
      </c>
      <c r="K2005" s="15" t="n">
        <v>304.45</v>
      </c>
      <c r="L2005" s="0" t="n">
        <v>5</v>
      </c>
      <c r="M2005" s="16" t="n">
        <v>0</v>
      </c>
      <c r="N2005" s="17" t="n">
        <v>76.1125</v>
      </c>
      <c r="O2005" s="0" t="str">
        <f aca="false">TEXT(B2005,"YYYY-MM")</f>
        <v>2018-12</v>
      </c>
      <c r="P2005" s="18" t="n">
        <f aca="false">IFERROR(N2005/K2005,0)</f>
        <v>0.25</v>
      </c>
      <c r="Q2005" s="0" t="str">
        <f aca="false">IF(M2005=0,"No Discount",IF(M2005&lt;0.2,"Low (1-19%)",IF(M2005&lt;0.4,"Medium (20-39%)","High (40%+)")))</f>
        <v>No Discount</v>
      </c>
      <c r="R2005" s="0" t="str">
        <f aca="false">INDEX('Lookup Tables'!$B$2:$B$5,MATCH(F2005,'Lookup Tables'!$A$2:$A$5,0))</f>
        <v>Manager C</v>
      </c>
    </row>
    <row r="2006" customFormat="false" ht="15" hidden="false" customHeight="false" outlineLevel="0" collapsed="false">
      <c r="A2006" s="0" t="s">
        <v>2306</v>
      </c>
      <c r="B2006" s="13" t="n">
        <v>43201</v>
      </c>
      <c r="C2006" s="13" t="n">
        <v>43208</v>
      </c>
      <c r="D2006" s="14" t="s">
        <v>69</v>
      </c>
      <c r="E2006" s="14" t="s">
        <v>97</v>
      </c>
      <c r="F2006" s="14" t="s">
        <v>98</v>
      </c>
      <c r="G2006" s="14" t="s">
        <v>99</v>
      </c>
      <c r="H2006" s="14" t="s">
        <v>65</v>
      </c>
      <c r="I2006" s="14" t="s">
        <v>83</v>
      </c>
      <c r="J2006" s="14" t="s">
        <v>238</v>
      </c>
      <c r="K2006" s="15" t="n">
        <v>11.364</v>
      </c>
      <c r="L2006" s="0" t="n">
        <v>3</v>
      </c>
      <c r="M2006" s="16" t="n">
        <v>0.8</v>
      </c>
      <c r="N2006" s="17" t="n">
        <v>-17.046</v>
      </c>
      <c r="O2006" s="0" t="str">
        <f aca="false">TEXT(B2006,"YYYY-MM")</f>
        <v>2018-04</v>
      </c>
      <c r="P2006" s="18" t="n">
        <f aca="false">IFERROR(N2006/K2006,0)</f>
        <v>-1.5</v>
      </c>
      <c r="Q2006" s="0" t="str">
        <f aca="false">IF(M2006=0,"No Discount",IF(M2006&lt;0.2,"Low (1-19%)",IF(M2006&lt;0.4,"Medium (20-39%)","High (40%+)")))</f>
        <v>High (40%+)</v>
      </c>
      <c r="R2006" s="0" t="str">
        <f aca="false">INDEX('Lookup Tables'!$B$2:$B$5,MATCH(F2006,'Lookup Tables'!$A$2:$A$5,0))</f>
        <v>Manager A</v>
      </c>
    </row>
    <row r="2007" customFormat="false" ht="15" hidden="false" customHeight="false" outlineLevel="0" collapsed="false">
      <c r="A2007" s="0" t="s">
        <v>2307</v>
      </c>
      <c r="B2007" s="13" t="n">
        <v>42369</v>
      </c>
      <c r="C2007" s="13" t="n">
        <v>42373</v>
      </c>
      <c r="D2007" s="14" t="s">
        <v>69</v>
      </c>
      <c r="E2007" s="14" t="s">
        <v>62</v>
      </c>
      <c r="F2007" s="14" t="s">
        <v>98</v>
      </c>
      <c r="G2007" s="14" t="s">
        <v>311</v>
      </c>
      <c r="H2007" s="14" t="s">
        <v>65</v>
      </c>
      <c r="I2007" s="14" t="s">
        <v>78</v>
      </c>
      <c r="J2007" s="14" t="s">
        <v>1344</v>
      </c>
      <c r="K2007" s="15" t="n">
        <v>29.68</v>
      </c>
      <c r="L2007" s="0" t="n">
        <v>7</v>
      </c>
      <c r="M2007" s="16" t="n">
        <v>0</v>
      </c>
      <c r="N2007" s="17" t="n">
        <v>11.5752</v>
      </c>
      <c r="O2007" s="0" t="str">
        <f aca="false">TEXT(B2007,"YYYY-MM")</f>
        <v>2015-12</v>
      </c>
      <c r="P2007" s="18" t="n">
        <f aca="false">IFERROR(N2007/K2007,0)</f>
        <v>0.39</v>
      </c>
      <c r="Q2007" s="0" t="str">
        <f aca="false">IF(M2007=0,"No Discount",IF(M2007&lt;0.2,"Low (1-19%)",IF(M2007&lt;0.4,"Medium (20-39%)","High (40%+)")))</f>
        <v>No Discount</v>
      </c>
      <c r="R2007" s="0" t="str">
        <f aca="false">INDEX('Lookup Tables'!$B$2:$B$5,MATCH(F2007,'Lookup Tables'!$A$2:$A$5,0))</f>
        <v>Manager A</v>
      </c>
    </row>
    <row r="2008" customFormat="false" ht="15" hidden="false" customHeight="false" outlineLevel="0" collapsed="false">
      <c r="A2008" s="0" t="s">
        <v>2307</v>
      </c>
      <c r="B2008" s="13" t="n">
        <v>42369</v>
      </c>
      <c r="C2008" s="13" t="n">
        <v>42373</v>
      </c>
      <c r="D2008" s="14" t="s">
        <v>69</v>
      </c>
      <c r="E2008" s="14" t="s">
        <v>62</v>
      </c>
      <c r="F2008" s="14" t="s">
        <v>98</v>
      </c>
      <c r="G2008" s="14" t="s">
        <v>311</v>
      </c>
      <c r="H2008" s="14" t="s">
        <v>80</v>
      </c>
      <c r="I2008" s="14" t="s">
        <v>123</v>
      </c>
      <c r="J2008" s="14" t="s">
        <v>465</v>
      </c>
      <c r="K2008" s="15" t="n">
        <v>47.53</v>
      </c>
      <c r="L2008" s="0" t="n">
        <v>7</v>
      </c>
      <c r="M2008" s="16" t="n">
        <v>0</v>
      </c>
      <c r="N2008" s="17" t="n">
        <v>16.1602</v>
      </c>
      <c r="O2008" s="0" t="str">
        <f aca="false">TEXT(B2008,"YYYY-MM")</f>
        <v>2015-12</v>
      </c>
      <c r="P2008" s="18" t="n">
        <f aca="false">IFERROR(N2008/K2008,0)</f>
        <v>0.34</v>
      </c>
      <c r="Q2008" s="0" t="str">
        <f aca="false">IF(M2008=0,"No Discount",IF(M2008&lt;0.2,"Low (1-19%)",IF(M2008&lt;0.4,"Medium (20-39%)","High (40%+)")))</f>
        <v>No Discount</v>
      </c>
      <c r="R2008" s="0" t="str">
        <f aca="false">INDEX('Lookup Tables'!$B$2:$B$5,MATCH(F2008,'Lookup Tables'!$A$2:$A$5,0))</f>
        <v>Manager A</v>
      </c>
    </row>
    <row r="2009" customFormat="false" ht="15" hidden="false" customHeight="false" outlineLevel="0" collapsed="false">
      <c r="A2009" s="0" t="s">
        <v>2308</v>
      </c>
      <c r="B2009" s="13" t="n">
        <v>43315</v>
      </c>
      <c r="C2009" s="13" t="n">
        <v>43316</v>
      </c>
      <c r="D2009" s="14" t="s">
        <v>137</v>
      </c>
      <c r="E2009" s="14" t="s">
        <v>53</v>
      </c>
      <c r="F2009" s="14" t="s">
        <v>98</v>
      </c>
      <c r="G2009" s="14" t="s">
        <v>146</v>
      </c>
      <c r="H2009" s="14" t="s">
        <v>56</v>
      </c>
      <c r="I2009" s="14" t="s">
        <v>57</v>
      </c>
      <c r="J2009" s="14" t="s">
        <v>2309</v>
      </c>
      <c r="K2009" s="15" t="n">
        <v>183.372</v>
      </c>
      <c r="L2009" s="0" t="n">
        <v>2</v>
      </c>
      <c r="M2009" s="16" t="n">
        <v>0.3</v>
      </c>
      <c r="N2009" s="17" t="n">
        <v>-36.6744</v>
      </c>
      <c r="O2009" s="0" t="str">
        <f aca="false">TEXT(B2009,"YYYY-MM")</f>
        <v>2018-08</v>
      </c>
      <c r="P2009" s="18" t="n">
        <f aca="false">IFERROR(N2009/K2009,0)</f>
        <v>-0.2</v>
      </c>
      <c r="Q2009" s="0" t="str">
        <f aca="false">IF(M2009=0,"No Discount",IF(M2009&lt;0.2,"Low (1-19%)",IF(M2009&lt;0.4,"Medium (20-39%)","High (40%+)")))</f>
        <v>Medium (20-39%)</v>
      </c>
      <c r="R2009" s="0" t="str">
        <f aca="false">INDEX('Lookup Tables'!$B$2:$B$5,MATCH(F2009,'Lookup Tables'!$A$2:$A$5,0))</f>
        <v>Manager A</v>
      </c>
    </row>
    <row r="2010" customFormat="false" ht="15" hidden="false" customHeight="false" outlineLevel="0" collapsed="false">
      <c r="A2010" s="0" t="s">
        <v>2310</v>
      </c>
      <c r="B2010" s="13" t="n">
        <v>42323</v>
      </c>
      <c r="C2010" s="13" t="n">
        <v>42329</v>
      </c>
      <c r="D2010" s="14" t="s">
        <v>69</v>
      </c>
      <c r="E2010" s="14" t="s">
        <v>53</v>
      </c>
      <c r="F2010" s="14" t="s">
        <v>54</v>
      </c>
      <c r="G2010" s="14" t="s">
        <v>200</v>
      </c>
      <c r="H2010" s="14" t="s">
        <v>65</v>
      </c>
      <c r="I2010" s="14" t="s">
        <v>78</v>
      </c>
      <c r="J2010" s="14" t="s">
        <v>1903</v>
      </c>
      <c r="K2010" s="15" t="n">
        <v>4.224</v>
      </c>
      <c r="L2010" s="0" t="n">
        <v>3</v>
      </c>
      <c r="M2010" s="16" t="n">
        <v>0.2</v>
      </c>
      <c r="N2010" s="17" t="n">
        <v>0.4752</v>
      </c>
      <c r="O2010" s="0" t="str">
        <f aca="false">TEXT(B2010,"YYYY-MM")</f>
        <v>2015-11</v>
      </c>
      <c r="P2010" s="18" t="n">
        <f aca="false">IFERROR(N2010/K2010,0)</f>
        <v>0.1125</v>
      </c>
      <c r="Q2010" s="0" t="str">
        <f aca="false">IF(M2010=0,"No Discount",IF(M2010&lt;0.2,"Low (1-19%)",IF(M2010&lt;0.4,"Medium (20-39%)","High (40%+)")))</f>
        <v>Medium (20-39%)</v>
      </c>
      <c r="R2010" s="0" t="str">
        <f aca="false">INDEX('Lookup Tables'!$B$2:$B$5,MATCH(F2010,'Lookup Tables'!$A$2:$A$5,0))</f>
        <v>Manager C</v>
      </c>
    </row>
    <row r="2011" customFormat="false" ht="15" hidden="false" customHeight="false" outlineLevel="0" collapsed="false">
      <c r="A2011" s="0" t="s">
        <v>2310</v>
      </c>
      <c r="B2011" s="13" t="n">
        <v>42323</v>
      </c>
      <c r="C2011" s="13" t="n">
        <v>42329</v>
      </c>
      <c r="D2011" s="14" t="s">
        <v>69</v>
      </c>
      <c r="E2011" s="14" t="s">
        <v>53</v>
      </c>
      <c r="F2011" s="14" t="s">
        <v>54</v>
      </c>
      <c r="G2011" s="14" t="s">
        <v>200</v>
      </c>
      <c r="H2011" s="14" t="s">
        <v>65</v>
      </c>
      <c r="I2011" s="14" t="s">
        <v>85</v>
      </c>
      <c r="J2011" s="14" t="s">
        <v>212</v>
      </c>
      <c r="K2011" s="15" t="n">
        <v>333.056</v>
      </c>
      <c r="L2011" s="0" t="n">
        <v>2</v>
      </c>
      <c r="M2011" s="16" t="n">
        <v>0.2</v>
      </c>
      <c r="N2011" s="17" t="n">
        <v>29.1424</v>
      </c>
      <c r="O2011" s="0" t="str">
        <f aca="false">TEXT(B2011,"YYYY-MM")</f>
        <v>2015-11</v>
      </c>
      <c r="P2011" s="18" t="n">
        <f aca="false">IFERROR(N2011/K2011,0)</f>
        <v>0.0875</v>
      </c>
      <c r="Q2011" s="0" t="str">
        <f aca="false">IF(M2011=0,"No Discount",IF(M2011&lt;0.2,"Low (1-19%)",IF(M2011&lt;0.4,"Medium (20-39%)","High (40%+)")))</f>
        <v>Medium (20-39%)</v>
      </c>
      <c r="R2011" s="0" t="str">
        <f aca="false">INDEX('Lookup Tables'!$B$2:$B$5,MATCH(F2011,'Lookup Tables'!$A$2:$A$5,0))</f>
        <v>Manager C</v>
      </c>
    </row>
    <row r="2012" customFormat="false" ht="15" hidden="false" customHeight="false" outlineLevel="0" collapsed="false">
      <c r="A2012" s="0" t="s">
        <v>2310</v>
      </c>
      <c r="B2012" s="13" t="n">
        <v>42323</v>
      </c>
      <c r="C2012" s="13" t="n">
        <v>42329</v>
      </c>
      <c r="D2012" s="14" t="s">
        <v>69</v>
      </c>
      <c r="E2012" s="14" t="s">
        <v>53</v>
      </c>
      <c r="F2012" s="14" t="s">
        <v>54</v>
      </c>
      <c r="G2012" s="14" t="s">
        <v>200</v>
      </c>
      <c r="H2012" s="14" t="s">
        <v>65</v>
      </c>
      <c r="I2012" s="14" t="s">
        <v>91</v>
      </c>
      <c r="J2012" s="14" t="s">
        <v>1000</v>
      </c>
      <c r="K2012" s="15" t="n">
        <v>24.896</v>
      </c>
      <c r="L2012" s="0" t="n">
        <v>4</v>
      </c>
      <c r="M2012" s="16" t="n">
        <v>0.2</v>
      </c>
      <c r="N2012" s="17" t="n">
        <v>7.78</v>
      </c>
      <c r="O2012" s="0" t="str">
        <f aca="false">TEXT(B2012,"YYYY-MM")</f>
        <v>2015-11</v>
      </c>
      <c r="P2012" s="18" t="n">
        <f aca="false">IFERROR(N2012/K2012,0)</f>
        <v>0.3125</v>
      </c>
      <c r="Q2012" s="0" t="str">
        <f aca="false">IF(M2012=0,"No Discount",IF(M2012&lt;0.2,"Low (1-19%)",IF(M2012&lt;0.4,"Medium (20-39%)","High (40%+)")))</f>
        <v>Medium (20-39%)</v>
      </c>
      <c r="R2012" s="0" t="str">
        <f aca="false">INDEX('Lookup Tables'!$B$2:$B$5,MATCH(F2012,'Lookup Tables'!$A$2:$A$5,0))</f>
        <v>Manager C</v>
      </c>
    </row>
    <row r="2013" customFormat="false" ht="15" hidden="false" customHeight="false" outlineLevel="0" collapsed="false">
      <c r="A2013" s="0" t="s">
        <v>2311</v>
      </c>
      <c r="B2013" s="13" t="n">
        <v>42715</v>
      </c>
      <c r="C2013" s="13" t="n">
        <v>42715</v>
      </c>
      <c r="D2013" s="14" t="s">
        <v>606</v>
      </c>
      <c r="E2013" s="14" t="s">
        <v>53</v>
      </c>
      <c r="F2013" s="14" t="s">
        <v>98</v>
      </c>
      <c r="G2013" s="14" t="s">
        <v>99</v>
      </c>
      <c r="H2013" s="14" t="s">
        <v>80</v>
      </c>
      <c r="I2013" s="14" t="s">
        <v>123</v>
      </c>
      <c r="J2013" s="14" t="s">
        <v>1041</v>
      </c>
      <c r="K2013" s="15" t="n">
        <v>159.984</v>
      </c>
      <c r="L2013" s="0" t="n">
        <v>2</v>
      </c>
      <c r="M2013" s="16" t="n">
        <v>0.2</v>
      </c>
      <c r="N2013" s="17" t="n">
        <v>35.9964</v>
      </c>
      <c r="O2013" s="0" t="str">
        <f aca="false">TEXT(B2013,"YYYY-MM")</f>
        <v>2016-12</v>
      </c>
      <c r="P2013" s="18" t="n">
        <f aca="false">IFERROR(N2013/K2013,0)</f>
        <v>0.225</v>
      </c>
      <c r="Q2013" s="0" t="str">
        <f aca="false">IF(M2013=0,"No Discount",IF(M2013&lt;0.2,"Low (1-19%)",IF(M2013&lt;0.4,"Medium (20-39%)","High (40%+)")))</f>
        <v>Medium (20-39%)</v>
      </c>
      <c r="R2013" s="0" t="str">
        <f aca="false">INDEX('Lookup Tables'!$B$2:$B$5,MATCH(F2013,'Lookup Tables'!$A$2:$A$5,0))</f>
        <v>Manager A</v>
      </c>
    </row>
    <row r="2014" customFormat="false" ht="15" hidden="false" customHeight="false" outlineLevel="0" collapsed="false">
      <c r="A2014" s="0" t="s">
        <v>2311</v>
      </c>
      <c r="B2014" s="13" t="n">
        <v>42715</v>
      </c>
      <c r="C2014" s="13" t="n">
        <v>42715</v>
      </c>
      <c r="D2014" s="14" t="s">
        <v>606</v>
      </c>
      <c r="E2014" s="14" t="s">
        <v>53</v>
      </c>
      <c r="F2014" s="14" t="s">
        <v>98</v>
      </c>
      <c r="G2014" s="14" t="s">
        <v>99</v>
      </c>
      <c r="H2014" s="14" t="s">
        <v>65</v>
      </c>
      <c r="I2014" s="14" t="s">
        <v>73</v>
      </c>
      <c r="J2014" s="14" t="s">
        <v>2312</v>
      </c>
      <c r="K2014" s="15" t="n">
        <v>46.344</v>
      </c>
      <c r="L2014" s="0" t="n">
        <v>3</v>
      </c>
      <c r="M2014" s="16" t="n">
        <v>0.2</v>
      </c>
      <c r="N2014" s="17" t="n">
        <v>4.6344</v>
      </c>
      <c r="O2014" s="0" t="str">
        <f aca="false">TEXT(B2014,"YYYY-MM")</f>
        <v>2016-12</v>
      </c>
      <c r="P2014" s="18" t="n">
        <f aca="false">IFERROR(N2014/K2014,0)</f>
        <v>0.1</v>
      </c>
      <c r="Q2014" s="0" t="str">
        <f aca="false">IF(M2014=0,"No Discount",IF(M2014&lt;0.2,"Low (1-19%)",IF(M2014&lt;0.4,"Medium (20-39%)","High (40%+)")))</f>
        <v>Medium (20-39%)</v>
      </c>
      <c r="R2014" s="0" t="str">
        <f aca="false">INDEX('Lookup Tables'!$B$2:$B$5,MATCH(F2014,'Lookup Tables'!$A$2:$A$5,0))</f>
        <v>Manager A</v>
      </c>
    </row>
    <row r="2015" customFormat="false" ht="15" hidden="false" customHeight="false" outlineLevel="0" collapsed="false">
      <c r="A2015" s="0" t="s">
        <v>2313</v>
      </c>
      <c r="B2015" s="13" t="n">
        <v>42996</v>
      </c>
      <c r="C2015" s="13" t="n">
        <v>43001</v>
      </c>
      <c r="D2015" s="14" t="s">
        <v>69</v>
      </c>
      <c r="E2015" s="14" t="s">
        <v>53</v>
      </c>
      <c r="F2015" s="14" t="s">
        <v>54</v>
      </c>
      <c r="G2015" s="14" t="s">
        <v>211</v>
      </c>
      <c r="H2015" s="14" t="s">
        <v>56</v>
      </c>
      <c r="I2015" s="14" t="s">
        <v>59</v>
      </c>
      <c r="J2015" s="14" t="s">
        <v>2110</v>
      </c>
      <c r="K2015" s="15" t="n">
        <v>350.98</v>
      </c>
      <c r="L2015" s="0" t="n">
        <v>1</v>
      </c>
      <c r="M2015" s="16" t="n">
        <v>0</v>
      </c>
      <c r="N2015" s="17" t="n">
        <v>84.2352</v>
      </c>
      <c r="O2015" s="0" t="str">
        <f aca="false">TEXT(B2015,"YYYY-MM")</f>
        <v>2017-09</v>
      </c>
      <c r="P2015" s="18" t="n">
        <f aca="false">IFERROR(N2015/K2015,0)</f>
        <v>0.24</v>
      </c>
      <c r="Q2015" s="0" t="str">
        <f aca="false">IF(M2015=0,"No Discount",IF(M2015&lt;0.2,"Low (1-19%)",IF(M2015&lt;0.4,"Medium (20-39%)","High (40%+)")))</f>
        <v>No Discount</v>
      </c>
      <c r="R2015" s="0" t="str">
        <f aca="false">INDEX('Lookup Tables'!$B$2:$B$5,MATCH(F2015,'Lookup Tables'!$A$2:$A$5,0))</f>
        <v>Manager C</v>
      </c>
    </row>
    <row r="2016" customFormat="false" ht="15" hidden="false" customHeight="false" outlineLevel="0" collapsed="false">
      <c r="A2016" s="0" t="s">
        <v>2313</v>
      </c>
      <c r="B2016" s="13" t="n">
        <v>42996</v>
      </c>
      <c r="C2016" s="13" t="n">
        <v>43001</v>
      </c>
      <c r="D2016" s="14" t="s">
        <v>69</v>
      </c>
      <c r="E2016" s="14" t="s">
        <v>53</v>
      </c>
      <c r="F2016" s="14" t="s">
        <v>54</v>
      </c>
      <c r="G2016" s="14" t="s">
        <v>211</v>
      </c>
      <c r="H2016" s="14" t="s">
        <v>65</v>
      </c>
      <c r="I2016" s="14" t="s">
        <v>91</v>
      </c>
      <c r="J2016" s="14" t="s">
        <v>2314</v>
      </c>
      <c r="K2016" s="15" t="n">
        <v>13.08</v>
      </c>
      <c r="L2016" s="0" t="n">
        <v>2</v>
      </c>
      <c r="M2016" s="16" t="n">
        <v>0</v>
      </c>
      <c r="N2016" s="17" t="n">
        <v>6.0168</v>
      </c>
      <c r="O2016" s="0" t="str">
        <f aca="false">TEXT(B2016,"YYYY-MM")</f>
        <v>2017-09</v>
      </c>
      <c r="P2016" s="18" t="n">
        <f aca="false">IFERROR(N2016/K2016,0)</f>
        <v>0.46</v>
      </c>
      <c r="Q2016" s="0" t="str">
        <f aca="false">IF(M2016=0,"No Discount",IF(M2016&lt;0.2,"Low (1-19%)",IF(M2016&lt;0.4,"Medium (20-39%)","High (40%+)")))</f>
        <v>No Discount</v>
      </c>
      <c r="R2016" s="0" t="str">
        <f aca="false">INDEX('Lookup Tables'!$B$2:$B$5,MATCH(F2016,'Lookup Tables'!$A$2:$A$5,0))</f>
        <v>Manager C</v>
      </c>
    </row>
    <row r="2017" customFormat="false" ht="15" hidden="false" customHeight="false" outlineLevel="0" collapsed="false">
      <c r="A2017" s="0" t="s">
        <v>2313</v>
      </c>
      <c r="B2017" s="13" t="n">
        <v>42996</v>
      </c>
      <c r="C2017" s="13" t="n">
        <v>43001</v>
      </c>
      <c r="D2017" s="14" t="s">
        <v>69</v>
      </c>
      <c r="E2017" s="14" t="s">
        <v>53</v>
      </c>
      <c r="F2017" s="14" t="s">
        <v>54</v>
      </c>
      <c r="G2017" s="14" t="s">
        <v>211</v>
      </c>
      <c r="H2017" s="14" t="s">
        <v>65</v>
      </c>
      <c r="I2017" s="14" t="s">
        <v>73</v>
      </c>
      <c r="J2017" s="14" t="s">
        <v>1610</v>
      </c>
      <c r="K2017" s="15" t="n">
        <v>900.08</v>
      </c>
      <c r="L2017" s="0" t="n">
        <v>4</v>
      </c>
      <c r="M2017" s="16" t="n">
        <v>0</v>
      </c>
      <c r="N2017" s="17" t="n">
        <v>117.0104</v>
      </c>
      <c r="O2017" s="0" t="str">
        <f aca="false">TEXT(B2017,"YYYY-MM")</f>
        <v>2017-09</v>
      </c>
      <c r="P2017" s="18" t="n">
        <f aca="false">IFERROR(N2017/K2017,0)</f>
        <v>0.13</v>
      </c>
      <c r="Q2017" s="0" t="str">
        <f aca="false">IF(M2017=0,"No Discount",IF(M2017&lt;0.2,"Low (1-19%)",IF(M2017&lt;0.4,"Medium (20-39%)","High (40%+)")))</f>
        <v>No Discount</v>
      </c>
      <c r="R2017" s="0" t="str">
        <f aca="false">INDEX('Lookup Tables'!$B$2:$B$5,MATCH(F2017,'Lookup Tables'!$A$2:$A$5,0))</f>
        <v>Manager C</v>
      </c>
    </row>
    <row r="2018" customFormat="false" ht="15" hidden="false" customHeight="false" outlineLevel="0" collapsed="false">
      <c r="A2018" s="0" t="s">
        <v>2315</v>
      </c>
      <c r="B2018" s="13" t="n">
        <v>42448</v>
      </c>
      <c r="C2018" s="13" t="n">
        <v>42452</v>
      </c>
      <c r="D2018" s="14" t="s">
        <v>69</v>
      </c>
      <c r="E2018" s="14" t="s">
        <v>53</v>
      </c>
      <c r="F2018" s="14" t="s">
        <v>63</v>
      </c>
      <c r="G2018" s="14" t="s">
        <v>64</v>
      </c>
      <c r="H2018" s="14" t="s">
        <v>65</v>
      </c>
      <c r="I2018" s="14" t="s">
        <v>83</v>
      </c>
      <c r="J2018" s="14" t="s">
        <v>1919</v>
      </c>
      <c r="K2018" s="15" t="n">
        <v>17.568</v>
      </c>
      <c r="L2018" s="0" t="n">
        <v>2</v>
      </c>
      <c r="M2018" s="16" t="n">
        <v>0.2</v>
      </c>
      <c r="N2018" s="17" t="n">
        <v>6.3684</v>
      </c>
      <c r="O2018" s="0" t="str">
        <f aca="false">TEXT(B2018,"YYYY-MM")</f>
        <v>2016-03</v>
      </c>
      <c r="P2018" s="18" t="n">
        <f aca="false">IFERROR(N2018/K2018,0)</f>
        <v>0.3625</v>
      </c>
      <c r="Q2018" s="0" t="str">
        <f aca="false">IF(M2018=0,"No Discount",IF(M2018&lt;0.2,"Low (1-19%)",IF(M2018&lt;0.4,"Medium (20-39%)","High (40%+)")))</f>
        <v>Medium (20-39%)</v>
      </c>
      <c r="R2018" s="0" t="str">
        <f aca="false">INDEX('Lookup Tables'!$B$2:$B$5,MATCH(F2018,'Lookup Tables'!$A$2:$A$5,0))</f>
        <v>Manager D</v>
      </c>
    </row>
    <row r="2019" customFormat="false" ht="15" hidden="false" customHeight="false" outlineLevel="0" collapsed="false">
      <c r="A2019" s="0" t="s">
        <v>2315</v>
      </c>
      <c r="B2019" s="13" t="n">
        <v>42448</v>
      </c>
      <c r="C2019" s="13" t="n">
        <v>42452</v>
      </c>
      <c r="D2019" s="14" t="s">
        <v>69</v>
      </c>
      <c r="E2019" s="14" t="s">
        <v>53</v>
      </c>
      <c r="F2019" s="14" t="s">
        <v>63</v>
      </c>
      <c r="G2019" s="14" t="s">
        <v>64</v>
      </c>
      <c r="H2019" s="14" t="s">
        <v>65</v>
      </c>
      <c r="I2019" s="14" t="s">
        <v>66</v>
      </c>
      <c r="J2019" s="14" t="s">
        <v>67</v>
      </c>
      <c r="K2019" s="15" t="n">
        <v>14.62</v>
      </c>
      <c r="L2019" s="0" t="n">
        <v>2</v>
      </c>
      <c r="M2019" s="16" t="n">
        <v>0</v>
      </c>
      <c r="N2019" s="17" t="n">
        <v>6.8714</v>
      </c>
      <c r="O2019" s="0" t="str">
        <f aca="false">TEXT(B2019,"YYYY-MM")</f>
        <v>2016-03</v>
      </c>
      <c r="P2019" s="18" t="n">
        <f aca="false">IFERROR(N2019/K2019,0)</f>
        <v>0.47</v>
      </c>
      <c r="Q2019" s="0" t="str">
        <f aca="false">IF(M2019=0,"No Discount",IF(M2019&lt;0.2,"Low (1-19%)",IF(M2019&lt;0.4,"Medium (20-39%)","High (40%+)")))</f>
        <v>No Discount</v>
      </c>
      <c r="R2019" s="0" t="str">
        <f aca="false">INDEX('Lookup Tables'!$B$2:$B$5,MATCH(F2019,'Lookup Tables'!$A$2:$A$5,0))</f>
        <v>Manager D</v>
      </c>
    </row>
    <row r="2020" customFormat="false" ht="15" hidden="false" customHeight="false" outlineLevel="0" collapsed="false">
      <c r="A2020" s="0" t="s">
        <v>2315</v>
      </c>
      <c r="B2020" s="13" t="n">
        <v>42448</v>
      </c>
      <c r="C2020" s="13" t="n">
        <v>42452</v>
      </c>
      <c r="D2020" s="14" t="s">
        <v>69</v>
      </c>
      <c r="E2020" s="14" t="s">
        <v>53</v>
      </c>
      <c r="F2020" s="14" t="s">
        <v>63</v>
      </c>
      <c r="G2020" s="14" t="s">
        <v>64</v>
      </c>
      <c r="H2020" s="14" t="s">
        <v>65</v>
      </c>
      <c r="I2020" s="14" t="s">
        <v>303</v>
      </c>
      <c r="J2020" s="14" t="s">
        <v>1949</v>
      </c>
      <c r="K2020" s="15" t="n">
        <v>33.36</v>
      </c>
      <c r="L2020" s="0" t="n">
        <v>4</v>
      </c>
      <c r="M2020" s="16" t="n">
        <v>0</v>
      </c>
      <c r="N2020" s="17" t="n">
        <v>8.6736</v>
      </c>
      <c r="O2020" s="0" t="str">
        <f aca="false">TEXT(B2020,"YYYY-MM")</f>
        <v>2016-03</v>
      </c>
      <c r="P2020" s="18" t="n">
        <f aca="false">IFERROR(N2020/K2020,0)</f>
        <v>0.26</v>
      </c>
      <c r="Q2020" s="0" t="str">
        <f aca="false">IF(M2020=0,"No Discount",IF(M2020&lt;0.2,"Low (1-19%)",IF(M2020&lt;0.4,"Medium (20-39%)","High (40%+)")))</f>
        <v>No Discount</v>
      </c>
      <c r="R2020" s="0" t="str">
        <f aca="false">INDEX('Lookup Tables'!$B$2:$B$5,MATCH(F2020,'Lookup Tables'!$A$2:$A$5,0))</f>
        <v>Manager D</v>
      </c>
    </row>
    <row r="2021" customFormat="false" ht="15" hidden="false" customHeight="false" outlineLevel="0" collapsed="false">
      <c r="A2021" s="0" t="s">
        <v>2315</v>
      </c>
      <c r="B2021" s="13" t="n">
        <v>42448</v>
      </c>
      <c r="C2021" s="13" t="n">
        <v>42452</v>
      </c>
      <c r="D2021" s="14" t="s">
        <v>69</v>
      </c>
      <c r="E2021" s="14" t="s">
        <v>53</v>
      </c>
      <c r="F2021" s="14" t="s">
        <v>63</v>
      </c>
      <c r="G2021" s="14" t="s">
        <v>64</v>
      </c>
      <c r="H2021" s="14" t="s">
        <v>65</v>
      </c>
      <c r="I2021" s="14" t="s">
        <v>91</v>
      </c>
      <c r="J2021" s="14" t="s">
        <v>395</v>
      </c>
      <c r="K2021" s="15" t="n">
        <v>40.14</v>
      </c>
      <c r="L2021" s="0" t="n">
        <v>6</v>
      </c>
      <c r="M2021" s="16" t="n">
        <v>0</v>
      </c>
      <c r="N2021" s="17" t="n">
        <v>19.6686</v>
      </c>
      <c r="O2021" s="0" t="str">
        <f aca="false">TEXT(B2021,"YYYY-MM")</f>
        <v>2016-03</v>
      </c>
      <c r="P2021" s="18" t="n">
        <f aca="false">IFERROR(N2021/K2021,0)</f>
        <v>0.49</v>
      </c>
      <c r="Q2021" s="0" t="str">
        <f aca="false">IF(M2021=0,"No Discount",IF(M2021&lt;0.2,"Low (1-19%)",IF(M2021&lt;0.4,"Medium (20-39%)","High (40%+)")))</f>
        <v>No Discount</v>
      </c>
      <c r="R2021" s="0" t="str">
        <f aca="false">INDEX('Lookup Tables'!$B$2:$B$5,MATCH(F2021,'Lookup Tables'!$A$2:$A$5,0))</f>
        <v>Manager D</v>
      </c>
    </row>
    <row r="2022" customFormat="false" ht="15" hidden="false" customHeight="false" outlineLevel="0" collapsed="false">
      <c r="A2022" s="0" t="s">
        <v>2316</v>
      </c>
      <c r="B2022" s="13" t="n">
        <v>42997</v>
      </c>
      <c r="C2022" s="13" t="n">
        <v>42999</v>
      </c>
      <c r="D2022" s="14" t="s">
        <v>137</v>
      </c>
      <c r="E2022" s="14" t="s">
        <v>97</v>
      </c>
      <c r="F2022" s="14" t="s">
        <v>117</v>
      </c>
      <c r="G2022" s="14" t="s">
        <v>649</v>
      </c>
      <c r="H2022" s="14" t="s">
        <v>65</v>
      </c>
      <c r="I2022" s="14" t="s">
        <v>73</v>
      </c>
      <c r="J2022" s="14" t="s">
        <v>919</v>
      </c>
      <c r="K2022" s="15" t="n">
        <v>1606.23</v>
      </c>
      <c r="L2022" s="0" t="n">
        <v>9</v>
      </c>
      <c r="M2022" s="16" t="n">
        <v>0</v>
      </c>
      <c r="N2022" s="17" t="n">
        <v>481.869</v>
      </c>
      <c r="O2022" s="0" t="str">
        <f aca="false">TEXT(B2022,"YYYY-MM")</f>
        <v>2017-09</v>
      </c>
      <c r="P2022" s="18" t="n">
        <f aca="false">IFERROR(N2022/K2022,0)</f>
        <v>0.3</v>
      </c>
      <c r="Q2022" s="0" t="str">
        <f aca="false">IF(M2022=0,"No Discount",IF(M2022&lt;0.2,"Low (1-19%)",IF(M2022&lt;0.4,"Medium (20-39%)","High (40%+)")))</f>
        <v>No Discount</v>
      </c>
      <c r="R2022" s="0" t="str">
        <f aca="false">INDEX('Lookup Tables'!$B$2:$B$5,MATCH(F2022,'Lookup Tables'!$A$2:$A$5,0))</f>
        <v>Manager B</v>
      </c>
    </row>
    <row r="2023" customFormat="false" ht="15" hidden="false" customHeight="false" outlineLevel="0" collapsed="false">
      <c r="A2023" s="0" t="s">
        <v>2316</v>
      </c>
      <c r="B2023" s="13" t="n">
        <v>42997</v>
      </c>
      <c r="C2023" s="13" t="n">
        <v>42999</v>
      </c>
      <c r="D2023" s="14" t="s">
        <v>137</v>
      </c>
      <c r="E2023" s="14" t="s">
        <v>97</v>
      </c>
      <c r="F2023" s="14" t="s">
        <v>117</v>
      </c>
      <c r="G2023" s="14" t="s">
        <v>649</v>
      </c>
      <c r="H2023" s="14" t="s">
        <v>65</v>
      </c>
      <c r="I2023" s="14" t="s">
        <v>91</v>
      </c>
      <c r="J2023" s="14" t="s">
        <v>995</v>
      </c>
      <c r="K2023" s="15" t="n">
        <v>17.04</v>
      </c>
      <c r="L2023" s="0" t="n">
        <v>3</v>
      </c>
      <c r="M2023" s="16" t="n">
        <v>0</v>
      </c>
      <c r="N2023" s="17" t="n">
        <v>7.668</v>
      </c>
      <c r="O2023" s="0" t="str">
        <f aca="false">TEXT(B2023,"YYYY-MM")</f>
        <v>2017-09</v>
      </c>
      <c r="P2023" s="18" t="n">
        <f aca="false">IFERROR(N2023/K2023,0)</f>
        <v>0.45</v>
      </c>
      <c r="Q2023" s="0" t="str">
        <f aca="false">IF(M2023=0,"No Discount",IF(M2023&lt;0.2,"Low (1-19%)",IF(M2023&lt;0.4,"Medium (20-39%)","High (40%+)")))</f>
        <v>No Discount</v>
      </c>
      <c r="R2023" s="0" t="str">
        <f aca="false">INDEX('Lookup Tables'!$B$2:$B$5,MATCH(F2023,'Lookup Tables'!$A$2:$A$5,0))</f>
        <v>Manager B</v>
      </c>
    </row>
    <row r="2024" customFormat="false" ht="15" hidden="false" customHeight="false" outlineLevel="0" collapsed="false">
      <c r="A2024" s="0" t="s">
        <v>2316</v>
      </c>
      <c r="B2024" s="13" t="n">
        <v>42997</v>
      </c>
      <c r="C2024" s="13" t="n">
        <v>42999</v>
      </c>
      <c r="D2024" s="14" t="s">
        <v>137</v>
      </c>
      <c r="E2024" s="14" t="s">
        <v>97</v>
      </c>
      <c r="F2024" s="14" t="s">
        <v>117</v>
      </c>
      <c r="G2024" s="14" t="s">
        <v>649</v>
      </c>
      <c r="H2024" s="14" t="s">
        <v>65</v>
      </c>
      <c r="I2024" s="14" t="s">
        <v>83</v>
      </c>
      <c r="J2024" s="14" t="s">
        <v>1296</v>
      </c>
      <c r="K2024" s="15" t="n">
        <v>49.53</v>
      </c>
      <c r="L2024" s="0" t="n">
        <v>3</v>
      </c>
      <c r="M2024" s="16" t="n">
        <v>0</v>
      </c>
      <c r="N2024" s="17" t="n">
        <v>23.7744</v>
      </c>
      <c r="O2024" s="0" t="str">
        <f aca="false">TEXT(B2024,"YYYY-MM")</f>
        <v>2017-09</v>
      </c>
      <c r="P2024" s="18" t="n">
        <f aca="false">IFERROR(N2024/K2024,0)</f>
        <v>0.48</v>
      </c>
      <c r="Q2024" s="0" t="str">
        <f aca="false">IF(M2024=0,"No Discount",IF(M2024&lt;0.2,"Low (1-19%)",IF(M2024&lt;0.4,"Medium (20-39%)","High (40%+)")))</f>
        <v>No Discount</v>
      </c>
      <c r="R2024" s="0" t="str">
        <f aca="false">INDEX('Lookup Tables'!$B$2:$B$5,MATCH(F2024,'Lookup Tables'!$A$2:$A$5,0))</f>
        <v>Manager B</v>
      </c>
    </row>
    <row r="2025" customFormat="false" ht="15" hidden="false" customHeight="false" outlineLevel="0" collapsed="false">
      <c r="A2025" s="0" t="s">
        <v>2316</v>
      </c>
      <c r="B2025" s="13" t="n">
        <v>42997</v>
      </c>
      <c r="C2025" s="13" t="n">
        <v>42999</v>
      </c>
      <c r="D2025" s="14" t="s">
        <v>137</v>
      </c>
      <c r="E2025" s="14" t="s">
        <v>97</v>
      </c>
      <c r="F2025" s="14" t="s">
        <v>117</v>
      </c>
      <c r="G2025" s="14" t="s">
        <v>649</v>
      </c>
      <c r="H2025" s="14" t="s">
        <v>56</v>
      </c>
      <c r="I2025" s="14" t="s">
        <v>59</v>
      </c>
      <c r="J2025" s="14" t="s">
        <v>1122</v>
      </c>
      <c r="K2025" s="15" t="n">
        <v>872.32</v>
      </c>
      <c r="L2025" s="0" t="n">
        <v>4</v>
      </c>
      <c r="M2025" s="16" t="n">
        <v>0</v>
      </c>
      <c r="N2025" s="17" t="n">
        <v>244.2496</v>
      </c>
      <c r="O2025" s="0" t="str">
        <f aca="false">TEXT(B2025,"YYYY-MM")</f>
        <v>2017-09</v>
      </c>
      <c r="P2025" s="18" t="n">
        <f aca="false">IFERROR(N2025/K2025,0)</f>
        <v>0.28</v>
      </c>
      <c r="Q2025" s="0" t="str">
        <f aca="false">IF(M2025=0,"No Discount",IF(M2025&lt;0.2,"Low (1-19%)",IF(M2025&lt;0.4,"Medium (20-39%)","High (40%+)")))</f>
        <v>No Discount</v>
      </c>
      <c r="R2025" s="0" t="str">
        <f aca="false">INDEX('Lookup Tables'!$B$2:$B$5,MATCH(F2025,'Lookup Tables'!$A$2:$A$5,0))</f>
        <v>Manager B</v>
      </c>
    </row>
    <row r="2026" customFormat="false" ht="15" hidden="false" customHeight="false" outlineLevel="0" collapsed="false">
      <c r="A2026" s="0" t="s">
        <v>2317</v>
      </c>
      <c r="B2026" s="13" t="n">
        <v>43332</v>
      </c>
      <c r="C2026" s="13" t="n">
        <v>43334</v>
      </c>
      <c r="D2026" s="14" t="s">
        <v>52</v>
      </c>
      <c r="E2026" s="14" t="s">
        <v>53</v>
      </c>
      <c r="F2026" s="14" t="s">
        <v>63</v>
      </c>
      <c r="G2026" s="14" t="s">
        <v>64</v>
      </c>
      <c r="H2026" s="14" t="s">
        <v>65</v>
      </c>
      <c r="I2026" s="14" t="s">
        <v>83</v>
      </c>
      <c r="J2026" s="14" t="s">
        <v>1764</v>
      </c>
      <c r="K2026" s="15" t="n">
        <v>239.12</v>
      </c>
      <c r="L2026" s="0" t="n">
        <v>5</v>
      </c>
      <c r="M2026" s="16" t="n">
        <v>0.2</v>
      </c>
      <c r="N2026" s="17" t="n">
        <v>77.714</v>
      </c>
      <c r="O2026" s="0" t="str">
        <f aca="false">TEXT(B2026,"YYYY-MM")</f>
        <v>2018-08</v>
      </c>
      <c r="P2026" s="18" t="n">
        <f aca="false">IFERROR(N2026/K2026,0)</f>
        <v>0.325</v>
      </c>
      <c r="Q2026" s="0" t="str">
        <f aca="false">IF(M2026=0,"No Discount",IF(M2026&lt;0.2,"Low (1-19%)",IF(M2026&lt;0.4,"Medium (20-39%)","High (40%+)")))</f>
        <v>Medium (20-39%)</v>
      </c>
      <c r="R2026" s="0" t="str">
        <f aca="false">INDEX('Lookup Tables'!$B$2:$B$5,MATCH(F2026,'Lookup Tables'!$A$2:$A$5,0))</f>
        <v>Manager D</v>
      </c>
    </row>
    <row r="2027" customFormat="false" ht="15" hidden="false" customHeight="false" outlineLevel="0" collapsed="false">
      <c r="A2027" s="0" t="s">
        <v>2318</v>
      </c>
      <c r="B2027" s="13" t="n">
        <v>42442</v>
      </c>
      <c r="C2027" s="13" t="n">
        <v>42444</v>
      </c>
      <c r="D2027" s="14" t="s">
        <v>137</v>
      </c>
      <c r="E2027" s="14" t="s">
        <v>53</v>
      </c>
      <c r="F2027" s="14" t="s">
        <v>63</v>
      </c>
      <c r="G2027" s="14" t="s">
        <v>94</v>
      </c>
      <c r="H2027" s="14" t="s">
        <v>56</v>
      </c>
      <c r="I2027" s="14" t="s">
        <v>57</v>
      </c>
      <c r="J2027" s="14" t="s">
        <v>1115</v>
      </c>
      <c r="K2027" s="15" t="n">
        <v>141.96</v>
      </c>
      <c r="L2027" s="0" t="n">
        <v>2</v>
      </c>
      <c r="M2027" s="16" t="n">
        <v>0</v>
      </c>
      <c r="N2027" s="17" t="n">
        <v>39.7488</v>
      </c>
      <c r="O2027" s="0" t="str">
        <f aca="false">TEXT(B2027,"YYYY-MM")</f>
        <v>2016-03</v>
      </c>
      <c r="P2027" s="18" t="n">
        <f aca="false">IFERROR(N2027/K2027,0)</f>
        <v>0.28</v>
      </c>
      <c r="Q2027" s="0" t="str">
        <f aca="false">IF(M2027=0,"No Discount",IF(M2027&lt;0.2,"Low (1-19%)",IF(M2027&lt;0.4,"Medium (20-39%)","High (40%+)")))</f>
        <v>No Discount</v>
      </c>
      <c r="R2027" s="0" t="str">
        <f aca="false">INDEX('Lookup Tables'!$B$2:$B$5,MATCH(F2027,'Lookup Tables'!$A$2:$A$5,0))</f>
        <v>Manager D</v>
      </c>
    </row>
    <row r="2028" customFormat="false" ht="15" hidden="false" customHeight="false" outlineLevel="0" collapsed="false">
      <c r="A2028" s="0" t="s">
        <v>2319</v>
      </c>
      <c r="B2028" s="13" t="n">
        <v>42986</v>
      </c>
      <c r="C2028" s="13" t="n">
        <v>42988</v>
      </c>
      <c r="D2028" s="14" t="s">
        <v>52</v>
      </c>
      <c r="E2028" s="14" t="s">
        <v>97</v>
      </c>
      <c r="F2028" s="14" t="s">
        <v>63</v>
      </c>
      <c r="G2028" s="14" t="s">
        <v>64</v>
      </c>
      <c r="H2028" s="14" t="s">
        <v>65</v>
      </c>
      <c r="I2028" s="14" t="s">
        <v>83</v>
      </c>
      <c r="J2028" s="14" t="s">
        <v>627</v>
      </c>
      <c r="K2028" s="15" t="n">
        <v>33.024</v>
      </c>
      <c r="L2028" s="0" t="n">
        <v>2</v>
      </c>
      <c r="M2028" s="16" t="n">
        <v>0.2</v>
      </c>
      <c r="N2028" s="17" t="n">
        <v>11.5584</v>
      </c>
      <c r="O2028" s="0" t="str">
        <f aca="false">TEXT(B2028,"YYYY-MM")</f>
        <v>2017-09</v>
      </c>
      <c r="P2028" s="18" t="n">
        <f aca="false">IFERROR(N2028/K2028,0)</f>
        <v>0.35</v>
      </c>
      <c r="Q2028" s="0" t="str">
        <f aca="false">IF(M2028=0,"No Discount",IF(M2028&lt;0.2,"Low (1-19%)",IF(M2028&lt;0.4,"Medium (20-39%)","High (40%+)")))</f>
        <v>Medium (20-39%)</v>
      </c>
      <c r="R2028" s="0" t="str">
        <f aca="false">INDEX('Lookup Tables'!$B$2:$B$5,MATCH(F2028,'Lookup Tables'!$A$2:$A$5,0))</f>
        <v>Manager D</v>
      </c>
    </row>
    <row r="2029" customFormat="false" ht="15" hidden="false" customHeight="false" outlineLevel="0" collapsed="false">
      <c r="A2029" s="0" t="s">
        <v>2319</v>
      </c>
      <c r="B2029" s="13" t="n">
        <v>42986</v>
      </c>
      <c r="C2029" s="13" t="n">
        <v>42988</v>
      </c>
      <c r="D2029" s="14" t="s">
        <v>52</v>
      </c>
      <c r="E2029" s="14" t="s">
        <v>97</v>
      </c>
      <c r="F2029" s="14" t="s">
        <v>63</v>
      </c>
      <c r="G2029" s="14" t="s">
        <v>64</v>
      </c>
      <c r="H2029" s="14" t="s">
        <v>65</v>
      </c>
      <c r="I2029" s="14" t="s">
        <v>83</v>
      </c>
      <c r="J2029" s="14" t="s">
        <v>957</v>
      </c>
      <c r="K2029" s="15" t="n">
        <v>67.136</v>
      </c>
      <c r="L2029" s="0" t="n">
        <v>4</v>
      </c>
      <c r="M2029" s="16" t="n">
        <v>0.2</v>
      </c>
      <c r="N2029" s="17" t="n">
        <v>23.4976</v>
      </c>
      <c r="O2029" s="0" t="str">
        <f aca="false">TEXT(B2029,"YYYY-MM")</f>
        <v>2017-09</v>
      </c>
      <c r="P2029" s="18" t="n">
        <f aca="false">IFERROR(N2029/K2029,0)</f>
        <v>0.35</v>
      </c>
      <c r="Q2029" s="0" t="str">
        <f aca="false">IF(M2029=0,"No Discount",IF(M2029&lt;0.2,"Low (1-19%)",IF(M2029&lt;0.4,"Medium (20-39%)","High (40%+)")))</f>
        <v>Medium (20-39%)</v>
      </c>
      <c r="R2029" s="0" t="str">
        <f aca="false">INDEX('Lookup Tables'!$B$2:$B$5,MATCH(F2029,'Lookup Tables'!$A$2:$A$5,0))</f>
        <v>Manager D</v>
      </c>
    </row>
    <row r="2030" customFormat="false" ht="15" hidden="false" customHeight="false" outlineLevel="0" collapsed="false">
      <c r="A2030" s="0" t="s">
        <v>2320</v>
      </c>
      <c r="B2030" s="13" t="n">
        <v>42700</v>
      </c>
      <c r="C2030" s="13" t="n">
        <v>42704</v>
      </c>
      <c r="D2030" s="14" t="s">
        <v>69</v>
      </c>
      <c r="E2030" s="14" t="s">
        <v>62</v>
      </c>
      <c r="F2030" s="14" t="s">
        <v>117</v>
      </c>
      <c r="G2030" s="14" t="s">
        <v>584</v>
      </c>
      <c r="H2030" s="14" t="s">
        <v>65</v>
      </c>
      <c r="I2030" s="14" t="s">
        <v>83</v>
      </c>
      <c r="J2030" s="14" t="s">
        <v>394</v>
      </c>
      <c r="K2030" s="15" t="n">
        <v>14.73</v>
      </c>
      <c r="L2030" s="0" t="n">
        <v>3</v>
      </c>
      <c r="M2030" s="16" t="n">
        <v>0</v>
      </c>
      <c r="N2030" s="17" t="n">
        <v>6.9231</v>
      </c>
      <c r="O2030" s="0" t="str">
        <f aca="false">TEXT(B2030,"YYYY-MM")</f>
        <v>2016-11</v>
      </c>
      <c r="P2030" s="18" t="n">
        <f aca="false">IFERROR(N2030/K2030,0)</f>
        <v>0.47</v>
      </c>
      <c r="Q2030" s="0" t="str">
        <f aca="false">IF(M2030=0,"No Discount",IF(M2030&lt;0.2,"Low (1-19%)",IF(M2030&lt;0.4,"Medium (20-39%)","High (40%+)")))</f>
        <v>No Discount</v>
      </c>
      <c r="R2030" s="0" t="str">
        <f aca="false">INDEX('Lookup Tables'!$B$2:$B$5,MATCH(F2030,'Lookup Tables'!$A$2:$A$5,0))</f>
        <v>Manager B</v>
      </c>
    </row>
    <row r="2031" customFormat="false" ht="15" hidden="false" customHeight="false" outlineLevel="0" collapsed="false">
      <c r="A2031" s="0" t="s">
        <v>2320</v>
      </c>
      <c r="B2031" s="13" t="n">
        <v>42700</v>
      </c>
      <c r="C2031" s="13" t="n">
        <v>42704</v>
      </c>
      <c r="D2031" s="14" t="s">
        <v>69</v>
      </c>
      <c r="E2031" s="14" t="s">
        <v>62</v>
      </c>
      <c r="F2031" s="14" t="s">
        <v>117</v>
      </c>
      <c r="G2031" s="14" t="s">
        <v>584</v>
      </c>
      <c r="H2031" s="14" t="s">
        <v>65</v>
      </c>
      <c r="I2031" s="14" t="s">
        <v>73</v>
      </c>
      <c r="J2031" s="14" t="s">
        <v>2321</v>
      </c>
      <c r="K2031" s="15" t="n">
        <v>104.9</v>
      </c>
      <c r="L2031" s="0" t="n">
        <v>5</v>
      </c>
      <c r="M2031" s="16" t="n">
        <v>0</v>
      </c>
      <c r="N2031" s="17" t="n">
        <v>25.176</v>
      </c>
      <c r="O2031" s="0" t="str">
        <f aca="false">TEXT(B2031,"YYYY-MM")</f>
        <v>2016-11</v>
      </c>
      <c r="P2031" s="18" t="n">
        <f aca="false">IFERROR(N2031/K2031,0)</f>
        <v>0.24</v>
      </c>
      <c r="Q2031" s="0" t="str">
        <f aca="false">IF(M2031=0,"No Discount",IF(M2031&lt;0.2,"Low (1-19%)",IF(M2031&lt;0.4,"Medium (20-39%)","High (40%+)")))</f>
        <v>No Discount</v>
      </c>
      <c r="R2031" s="0" t="str">
        <f aca="false">INDEX('Lookup Tables'!$B$2:$B$5,MATCH(F2031,'Lookup Tables'!$A$2:$A$5,0))</f>
        <v>Manager B</v>
      </c>
    </row>
    <row r="2032" customFormat="false" ht="15" hidden="false" customHeight="false" outlineLevel="0" collapsed="false">
      <c r="A2032" s="0" t="s">
        <v>2320</v>
      </c>
      <c r="B2032" s="13" t="n">
        <v>42700</v>
      </c>
      <c r="C2032" s="13" t="n">
        <v>42704</v>
      </c>
      <c r="D2032" s="14" t="s">
        <v>69</v>
      </c>
      <c r="E2032" s="14" t="s">
        <v>62</v>
      </c>
      <c r="F2032" s="14" t="s">
        <v>117</v>
      </c>
      <c r="G2032" s="14" t="s">
        <v>584</v>
      </c>
      <c r="H2032" s="14" t="s">
        <v>65</v>
      </c>
      <c r="I2032" s="14" t="s">
        <v>83</v>
      </c>
      <c r="J2032" s="14" t="s">
        <v>1406</v>
      </c>
      <c r="K2032" s="15" t="n">
        <v>61.04</v>
      </c>
      <c r="L2032" s="0" t="n">
        <v>4</v>
      </c>
      <c r="M2032" s="16" t="n">
        <v>0</v>
      </c>
      <c r="N2032" s="17" t="n">
        <v>30.52</v>
      </c>
      <c r="O2032" s="0" t="str">
        <f aca="false">TEXT(B2032,"YYYY-MM")</f>
        <v>2016-11</v>
      </c>
      <c r="P2032" s="18" t="n">
        <f aca="false">IFERROR(N2032/K2032,0)</f>
        <v>0.5</v>
      </c>
      <c r="Q2032" s="0" t="str">
        <f aca="false">IF(M2032=0,"No Discount",IF(M2032&lt;0.2,"Low (1-19%)",IF(M2032&lt;0.4,"Medium (20-39%)","High (40%+)")))</f>
        <v>No Discount</v>
      </c>
      <c r="R2032" s="0" t="str">
        <f aca="false">INDEX('Lookup Tables'!$B$2:$B$5,MATCH(F2032,'Lookup Tables'!$A$2:$A$5,0))</f>
        <v>Manager B</v>
      </c>
    </row>
    <row r="2033" customFormat="false" ht="15" hidden="false" customHeight="false" outlineLevel="0" collapsed="false">
      <c r="A2033" s="0" t="s">
        <v>2320</v>
      </c>
      <c r="B2033" s="13" t="n">
        <v>42700</v>
      </c>
      <c r="C2033" s="13" t="n">
        <v>42704</v>
      </c>
      <c r="D2033" s="14" t="s">
        <v>69</v>
      </c>
      <c r="E2033" s="14" t="s">
        <v>62</v>
      </c>
      <c r="F2033" s="14" t="s">
        <v>117</v>
      </c>
      <c r="G2033" s="14" t="s">
        <v>584</v>
      </c>
      <c r="H2033" s="14" t="s">
        <v>65</v>
      </c>
      <c r="I2033" s="14" t="s">
        <v>91</v>
      </c>
      <c r="J2033" s="14" t="s">
        <v>1878</v>
      </c>
      <c r="K2033" s="15" t="n">
        <v>10.95</v>
      </c>
      <c r="L2033" s="0" t="n">
        <v>3</v>
      </c>
      <c r="M2033" s="16" t="n">
        <v>0</v>
      </c>
      <c r="N2033" s="17" t="n">
        <v>5.1465</v>
      </c>
      <c r="O2033" s="0" t="str">
        <f aca="false">TEXT(B2033,"YYYY-MM")</f>
        <v>2016-11</v>
      </c>
      <c r="P2033" s="18" t="n">
        <f aca="false">IFERROR(N2033/K2033,0)</f>
        <v>0.47</v>
      </c>
      <c r="Q2033" s="0" t="str">
        <f aca="false">IF(M2033=0,"No Discount",IF(M2033&lt;0.2,"Low (1-19%)",IF(M2033&lt;0.4,"Medium (20-39%)","High (40%+)")))</f>
        <v>No Discount</v>
      </c>
      <c r="R2033" s="0" t="str">
        <f aca="false">INDEX('Lookup Tables'!$B$2:$B$5,MATCH(F2033,'Lookup Tables'!$A$2:$A$5,0))</f>
        <v>Manager B</v>
      </c>
    </row>
    <row r="2034" customFormat="false" ht="15" hidden="false" customHeight="false" outlineLevel="0" collapsed="false">
      <c r="A2034" s="0" t="s">
        <v>2322</v>
      </c>
      <c r="B2034" s="13" t="n">
        <v>43078</v>
      </c>
      <c r="C2034" s="13" t="n">
        <v>43082</v>
      </c>
      <c r="D2034" s="14" t="s">
        <v>69</v>
      </c>
      <c r="E2034" s="14" t="s">
        <v>62</v>
      </c>
      <c r="F2034" s="14" t="s">
        <v>98</v>
      </c>
      <c r="G2034" s="14" t="s">
        <v>99</v>
      </c>
      <c r="H2034" s="14" t="s">
        <v>65</v>
      </c>
      <c r="I2034" s="14" t="s">
        <v>91</v>
      </c>
      <c r="J2034" s="14" t="s">
        <v>1256</v>
      </c>
      <c r="K2034" s="15" t="n">
        <v>9.392</v>
      </c>
      <c r="L2034" s="0" t="n">
        <v>2</v>
      </c>
      <c r="M2034" s="16" t="n">
        <v>0.2</v>
      </c>
      <c r="N2034" s="17" t="n">
        <v>3.2872</v>
      </c>
      <c r="O2034" s="0" t="str">
        <f aca="false">TEXT(B2034,"YYYY-MM")</f>
        <v>2017-12</v>
      </c>
      <c r="P2034" s="18" t="n">
        <f aca="false">IFERROR(N2034/K2034,0)</f>
        <v>0.35</v>
      </c>
      <c r="Q2034" s="0" t="str">
        <f aca="false">IF(M2034=0,"No Discount",IF(M2034&lt;0.2,"Low (1-19%)",IF(M2034&lt;0.4,"Medium (20-39%)","High (40%+)")))</f>
        <v>Medium (20-39%)</v>
      </c>
      <c r="R2034" s="0" t="str">
        <f aca="false">INDEX('Lookup Tables'!$B$2:$B$5,MATCH(F2034,'Lookup Tables'!$A$2:$A$5,0))</f>
        <v>Manager A</v>
      </c>
    </row>
    <row r="2035" customFormat="false" ht="15" hidden="false" customHeight="false" outlineLevel="0" collapsed="false">
      <c r="A2035" s="0" t="s">
        <v>2322</v>
      </c>
      <c r="B2035" s="13" t="n">
        <v>43078</v>
      </c>
      <c r="C2035" s="13" t="n">
        <v>43082</v>
      </c>
      <c r="D2035" s="14" t="s">
        <v>69</v>
      </c>
      <c r="E2035" s="14" t="s">
        <v>62</v>
      </c>
      <c r="F2035" s="14" t="s">
        <v>98</v>
      </c>
      <c r="G2035" s="14" t="s">
        <v>99</v>
      </c>
      <c r="H2035" s="14" t="s">
        <v>65</v>
      </c>
      <c r="I2035" s="14" t="s">
        <v>78</v>
      </c>
      <c r="J2035" s="14" t="s">
        <v>2111</v>
      </c>
      <c r="K2035" s="15" t="n">
        <v>9.328</v>
      </c>
      <c r="L2035" s="0" t="n">
        <v>1</v>
      </c>
      <c r="M2035" s="16" t="n">
        <v>0.2</v>
      </c>
      <c r="N2035" s="17" t="n">
        <v>0.8162</v>
      </c>
      <c r="O2035" s="0" t="str">
        <f aca="false">TEXT(B2035,"YYYY-MM")</f>
        <v>2017-12</v>
      </c>
      <c r="P2035" s="18" t="n">
        <f aca="false">IFERROR(N2035/K2035,0)</f>
        <v>0.0875</v>
      </c>
      <c r="Q2035" s="0" t="str">
        <f aca="false">IF(M2035=0,"No Discount",IF(M2035&lt;0.2,"Low (1-19%)",IF(M2035&lt;0.4,"Medium (20-39%)","High (40%+)")))</f>
        <v>Medium (20-39%)</v>
      </c>
      <c r="R2035" s="0" t="str">
        <f aca="false">INDEX('Lookup Tables'!$B$2:$B$5,MATCH(F2035,'Lookup Tables'!$A$2:$A$5,0))</f>
        <v>Manager A</v>
      </c>
    </row>
    <row r="2036" customFormat="false" ht="15" hidden="false" customHeight="false" outlineLevel="0" collapsed="false">
      <c r="A2036" s="0" t="s">
        <v>2323</v>
      </c>
      <c r="B2036" s="13" t="n">
        <v>43368</v>
      </c>
      <c r="C2036" s="13" t="n">
        <v>43372</v>
      </c>
      <c r="D2036" s="14" t="s">
        <v>69</v>
      </c>
      <c r="E2036" s="14" t="s">
        <v>53</v>
      </c>
      <c r="F2036" s="14" t="s">
        <v>98</v>
      </c>
      <c r="G2036" s="14" t="s">
        <v>153</v>
      </c>
      <c r="H2036" s="14" t="s">
        <v>65</v>
      </c>
      <c r="I2036" s="14" t="s">
        <v>83</v>
      </c>
      <c r="J2036" s="14" t="s">
        <v>1538</v>
      </c>
      <c r="K2036" s="15" t="n">
        <v>8.26</v>
      </c>
      <c r="L2036" s="0" t="n">
        <v>2</v>
      </c>
      <c r="M2036" s="16" t="n">
        <v>0</v>
      </c>
      <c r="N2036" s="17" t="n">
        <v>3.8822</v>
      </c>
      <c r="O2036" s="0" t="str">
        <f aca="false">TEXT(B2036,"YYYY-MM")</f>
        <v>2018-09</v>
      </c>
      <c r="P2036" s="18" t="n">
        <f aca="false">IFERROR(N2036/K2036,0)</f>
        <v>0.47</v>
      </c>
      <c r="Q2036" s="0" t="str">
        <f aca="false">IF(M2036=0,"No Discount",IF(M2036&lt;0.2,"Low (1-19%)",IF(M2036&lt;0.4,"Medium (20-39%)","High (40%+)")))</f>
        <v>No Discount</v>
      </c>
      <c r="R2036" s="0" t="str">
        <f aca="false">INDEX('Lookup Tables'!$B$2:$B$5,MATCH(F2036,'Lookup Tables'!$A$2:$A$5,0))</f>
        <v>Manager A</v>
      </c>
    </row>
    <row r="2037" customFormat="false" ht="15" hidden="false" customHeight="false" outlineLevel="0" collapsed="false">
      <c r="A2037" s="0" t="s">
        <v>2323</v>
      </c>
      <c r="B2037" s="13" t="n">
        <v>43368</v>
      </c>
      <c r="C2037" s="13" t="n">
        <v>43372</v>
      </c>
      <c r="D2037" s="14" t="s">
        <v>69</v>
      </c>
      <c r="E2037" s="14" t="s">
        <v>53</v>
      </c>
      <c r="F2037" s="14" t="s">
        <v>98</v>
      </c>
      <c r="G2037" s="14" t="s">
        <v>153</v>
      </c>
      <c r="H2037" s="14" t="s">
        <v>56</v>
      </c>
      <c r="I2037" s="14" t="s">
        <v>59</v>
      </c>
      <c r="J2037" s="14" t="s">
        <v>168</v>
      </c>
      <c r="K2037" s="15" t="n">
        <v>269.97</v>
      </c>
      <c r="L2037" s="0" t="n">
        <v>3</v>
      </c>
      <c r="M2037" s="16" t="n">
        <v>0</v>
      </c>
      <c r="N2037" s="17" t="n">
        <v>51.2943</v>
      </c>
      <c r="O2037" s="0" t="str">
        <f aca="false">TEXT(B2037,"YYYY-MM")</f>
        <v>2018-09</v>
      </c>
      <c r="P2037" s="18" t="n">
        <f aca="false">IFERROR(N2037/K2037,0)</f>
        <v>0.19</v>
      </c>
      <c r="Q2037" s="0" t="str">
        <f aca="false">IF(M2037=0,"No Discount",IF(M2037&lt;0.2,"Low (1-19%)",IF(M2037&lt;0.4,"Medium (20-39%)","High (40%+)")))</f>
        <v>No Discount</v>
      </c>
      <c r="R2037" s="0" t="str">
        <f aca="false">INDEX('Lookup Tables'!$B$2:$B$5,MATCH(F2037,'Lookup Tables'!$A$2:$A$5,0))</f>
        <v>Manager A</v>
      </c>
    </row>
    <row r="2038" customFormat="false" ht="15" hidden="false" customHeight="false" outlineLevel="0" collapsed="false">
      <c r="A2038" s="0" t="s">
        <v>2324</v>
      </c>
      <c r="B2038" s="13" t="n">
        <v>42392</v>
      </c>
      <c r="C2038" s="13" t="n">
        <v>42396</v>
      </c>
      <c r="D2038" s="14" t="s">
        <v>69</v>
      </c>
      <c r="E2038" s="14" t="s">
        <v>97</v>
      </c>
      <c r="F2038" s="14" t="s">
        <v>63</v>
      </c>
      <c r="G2038" s="14" t="s">
        <v>813</v>
      </c>
      <c r="H2038" s="14" t="s">
        <v>65</v>
      </c>
      <c r="I2038" s="14" t="s">
        <v>91</v>
      </c>
      <c r="J2038" s="14" t="s">
        <v>668</v>
      </c>
      <c r="K2038" s="15" t="n">
        <v>29.04</v>
      </c>
      <c r="L2038" s="0" t="n">
        <v>3</v>
      </c>
      <c r="M2038" s="16" t="n">
        <v>0</v>
      </c>
      <c r="N2038" s="17" t="n">
        <v>13.9392</v>
      </c>
      <c r="O2038" s="0" t="str">
        <f aca="false">TEXT(B2038,"YYYY-MM")</f>
        <v>2016-01</v>
      </c>
      <c r="P2038" s="18" t="n">
        <f aca="false">IFERROR(N2038/K2038,0)</f>
        <v>0.48</v>
      </c>
      <c r="Q2038" s="0" t="str">
        <f aca="false">IF(M2038=0,"No Discount",IF(M2038&lt;0.2,"Low (1-19%)",IF(M2038&lt;0.4,"Medium (20-39%)","High (40%+)")))</f>
        <v>No Discount</v>
      </c>
      <c r="R2038" s="0" t="str">
        <f aca="false">INDEX('Lookup Tables'!$B$2:$B$5,MATCH(F2038,'Lookup Tables'!$A$2:$A$5,0))</f>
        <v>Manager D</v>
      </c>
    </row>
    <row r="2039" customFormat="false" ht="15" hidden="false" customHeight="false" outlineLevel="0" collapsed="false">
      <c r="A2039" s="0" t="s">
        <v>2324</v>
      </c>
      <c r="B2039" s="13" t="n">
        <v>42392</v>
      </c>
      <c r="C2039" s="13" t="n">
        <v>42396</v>
      </c>
      <c r="D2039" s="14" t="s">
        <v>69</v>
      </c>
      <c r="E2039" s="14" t="s">
        <v>97</v>
      </c>
      <c r="F2039" s="14" t="s">
        <v>63</v>
      </c>
      <c r="G2039" s="14" t="s">
        <v>813</v>
      </c>
      <c r="H2039" s="14" t="s">
        <v>65</v>
      </c>
      <c r="I2039" s="14" t="s">
        <v>66</v>
      </c>
      <c r="J2039" s="14" t="s">
        <v>2042</v>
      </c>
      <c r="K2039" s="15" t="n">
        <v>14.62</v>
      </c>
      <c r="L2039" s="0" t="n">
        <v>2</v>
      </c>
      <c r="M2039" s="16" t="n">
        <v>0</v>
      </c>
      <c r="N2039" s="17" t="n">
        <v>6.8714</v>
      </c>
      <c r="O2039" s="0" t="str">
        <f aca="false">TEXT(B2039,"YYYY-MM")</f>
        <v>2016-01</v>
      </c>
      <c r="P2039" s="18" t="n">
        <f aca="false">IFERROR(N2039/K2039,0)</f>
        <v>0.47</v>
      </c>
      <c r="Q2039" s="0" t="str">
        <f aca="false">IF(M2039=0,"No Discount",IF(M2039&lt;0.2,"Low (1-19%)",IF(M2039&lt;0.4,"Medium (20-39%)","High (40%+)")))</f>
        <v>No Discount</v>
      </c>
      <c r="R2039" s="0" t="str">
        <f aca="false">INDEX('Lookup Tables'!$B$2:$B$5,MATCH(F2039,'Lookup Tables'!$A$2:$A$5,0))</f>
        <v>Manager D</v>
      </c>
    </row>
    <row r="2040" customFormat="false" ht="15" hidden="false" customHeight="false" outlineLevel="0" collapsed="false">
      <c r="A2040" s="0" t="s">
        <v>2325</v>
      </c>
      <c r="B2040" s="13" t="n">
        <v>42539</v>
      </c>
      <c r="C2040" s="13" t="n">
        <v>42544</v>
      </c>
      <c r="D2040" s="14" t="s">
        <v>69</v>
      </c>
      <c r="E2040" s="14" t="s">
        <v>97</v>
      </c>
      <c r="F2040" s="14" t="s">
        <v>63</v>
      </c>
      <c r="G2040" s="14" t="s">
        <v>189</v>
      </c>
      <c r="H2040" s="14" t="s">
        <v>65</v>
      </c>
      <c r="I2040" s="14" t="s">
        <v>91</v>
      </c>
      <c r="J2040" s="14" t="s">
        <v>2326</v>
      </c>
      <c r="K2040" s="15" t="n">
        <v>11.952</v>
      </c>
      <c r="L2040" s="0" t="n">
        <v>3</v>
      </c>
      <c r="M2040" s="16" t="n">
        <v>0.2</v>
      </c>
      <c r="N2040" s="17" t="n">
        <v>4.3326</v>
      </c>
      <c r="O2040" s="0" t="str">
        <f aca="false">TEXT(B2040,"YYYY-MM")</f>
        <v>2016-06</v>
      </c>
      <c r="P2040" s="18" t="n">
        <f aca="false">IFERROR(N2040/K2040,0)</f>
        <v>0.3625</v>
      </c>
      <c r="Q2040" s="0" t="str">
        <f aca="false">IF(M2040=0,"No Discount",IF(M2040&lt;0.2,"Low (1-19%)",IF(M2040&lt;0.4,"Medium (20-39%)","High (40%+)")))</f>
        <v>Medium (20-39%)</v>
      </c>
      <c r="R2040" s="0" t="str">
        <f aca="false">INDEX('Lookup Tables'!$B$2:$B$5,MATCH(F2040,'Lookup Tables'!$A$2:$A$5,0))</f>
        <v>Manager D</v>
      </c>
    </row>
    <row r="2041" customFormat="false" ht="15" hidden="false" customHeight="false" outlineLevel="0" collapsed="false">
      <c r="A2041" s="0" t="s">
        <v>2325</v>
      </c>
      <c r="B2041" s="13" t="n">
        <v>42539</v>
      </c>
      <c r="C2041" s="13" t="n">
        <v>42544</v>
      </c>
      <c r="D2041" s="14" t="s">
        <v>69</v>
      </c>
      <c r="E2041" s="14" t="s">
        <v>97</v>
      </c>
      <c r="F2041" s="14" t="s">
        <v>63</v>
      </c>
      <c r="G2041" s="14" t="s">
        <v>189</v>
      </c>
      <c r="H2041" s="14" t="s">
        <v>65</v>
      </c>
      <c r="I2041" s="14" t="s">
        <v>83</v>
      </c>
      <c r="J2041" s="14" t="s">
        <v>1554</v>
      </c>
      <c r="K2041" s="15" t="n">
        <v>4.536</v>
      </c>
      <c r="L2041" s="0" t="n">
        <v>7</v>
      </c>
      <c r="M2041" s="16" t="n">
        <v>0.7</v>
      </c>
      <c r="N2041" s="17" t="n">
        <v>-3.3264</v>
      </c>
      <c r="O2041" s="0" t="str">
        <f aca="false">TEXT(B2041,"YYYY-MM")</f>
        <v>2016-06</v>
      </c>
      <c r="P2041" s="18" t="n">
        <f aca="false">IFERROR(N2041/K2041,0)</f>
        <v>-0.733333333333333</v>
      </c>
      <c r="Q2041" s="0" t="str">
        <f aca="false">IF(M2041=0,"No Discount",IF(M2041&lt;0.2,"Low (1-19%)",IF(M2041&lt;0.4,"Medium (20-39%)","High (40%+)")))</f>
        <v>High (40%+)</v>
      </c>
      <c r="R2041" s="0" t="str">
        <f aca="false">INDEX('Lookup Tables'!$B$2:$B$5,MATCH(F2041,'Lookup Tables'!$A$2:$A$5,0))</f>
        <v>Manager D</v>
      </c>
    </row>
    <row r="2042" customFormat="false" ht="15" hidden="false" customHeight="false" outlineLevel="0" collapsed="false">
      <c r="A2042" s="0" t="s">
        <v>2325</v>
      </c>
      <c r="B2042" s="13" t="n">
        <v>42539</v>
      </c>
      <c r="C2042" s="13" t="n">
        <v>42544</v>
      </c>
      <c r="D2042" s="14" t="s">
        <v>69</v>
      </c>
      <c r="E2042" s="14" t="s">
        <v>97</v>
      </c>
      <c r="F2042" s="14" t="s">
        <v>63</v>
      </c>
      <c r="G2042" s="14" t="s">
        <v>189</v>
      </c>
      <c r="H2042" s="14" t="s">
        <v>65</v>
      </c>
      <c r="I2042" s="14" t="s">
        <v>83</v>
      </c>
      <c r="J2042" s="14" t="s">
        <v>1406</v>
      </c>
      <c r="K2042" s="15" t="n">
        <v>9.156</v>
      </c>
      <c r="L2042" s="0" t="n">
        <v>2</v>
      </c>
      <c r="M2042" s="16" t="n">
        <v>0.7</v>
      </c>
      <c r="N2042" s="17" t="n">
        <v>-6.104</v>
      </c>
      <c r="O2042" s="0" t="str">
        <f aca="false">TEXT(B2042,"YYYY-MM")</f>
        <v>2016-06</v>
      </c>
      <c r="P2042" s="18" t="n">
        <f aca="false">IFERROR(N2042/K2042,0)</f>
        <v>-0.666666666666667</v>
      </c>
      <c r="Q2042" s="0" t="str">
        <f aca="false">IF(M2042=0,"No Discount",IF(M2042&lt;0.2,"Low (1-19%)",IF(M2042&lt;0.4,"Medium (20-39%)","High (40%+)")))</f>
        <v>High (40%+)</v>
      </c>
      <c r="R2042" s="0" t="str">
        <f aca="false">INDEX('Lookup Tables'!$B$2:$B$5,MATCH(F2042,'Lookup Tables'!$A$2:$A$5,0))</f>
        <v>Manager D</v>
      </c>
    </row>
    <row r="2043" customFormat="false" ht="15" hidden="false" customHeight="false" outlineLevel="0" collapsed="false">
      <c r="A2043" s="0" t="s">
        <v>2325</v>
      </c>
      <c r="B2043" s="13" t="n">
        <v>42539</v>
      </c>
      <c r="C2043" s="13" t="n">
        <v>42544</v>
      </c>
      <c r="D2043" s="14" t="s">
        <v>69</v>
      </c>
      <c r="E2043" s="14" t="s">
        <v>97</v>
      </c>
      <c r="F2043" s="14" t="s">
        <v>63</v>
      </c>
      <c r="G2043" s="14" t="s">
        <v>189</v>
      </c>
      <c r="H2043" s="14" t="s">
        <v>56</v>
      </c>
      <c r="I2043" s="14" t="s">
        <v>76</v>
      </c>
      <c r="J2043" s="14" t="s">
        <v>2166</v>
      </c>
      <c r="K2043" s="15" t="n">
        <v>75.36</v>
      </c>
      <c r="L2043" s="0" t="n">
        <v>5</v>
      </c>
      <c r="M2043" s="16" t="n">
        <v>0.2</v>
      </c>
      <c r="N2043" s="17" t="n">
        <v>20.724</v>
      </c>
      <c r="O2043" s="0" t="str">
        <f aca="false">TEXT(B2043,"YYYY-MM")</f>
        <v>2016-06</v>
      </c>
      <c r="P2043" s="18" t="n">
        <f aca="false">IFERROR(N2043/K2043,0)</f>
        <v>0.275</v>
      </c>
      <c r="Q2043" s="0" t="str">
        <f aca="false">IF(M2043=0,"No Discount",IF(M2043&lt;0.2,"Low (1-19%)",IF(M2043&lt;0.4,"Medium (20-39%)","High (40%+)")))</f>
        <v>Medium (20-39%)</v>
      </c>
      <c r="R2043" s="0" t="str">
        <f aca="false">INDEX('Lookup Tables'!$B$2:$B$5,MATCH(F2043,'Lookup Tables'!$A$2:$A$5,0))</f>
        <v>Manager D</v>
      </c>
    </row>
    <row r="2044" customFormat="false" ht="15" hidden="false" customHeight="false" outlineLevel="0" collapsed="false">
      <c r="A2044" s="0" t="s">
        <v>2327</v>
      </c>
      <c r="B2044" s="13" t="n">
        <v>42645</v>
      </c>
      <c r="C2044" s="13" t="n">
        <v>42651</v>
      </c>
      <c r="D2044" s="14" t="s">
        <v>69</v>
      </c>
      <c r="E2044" s="14" t="s">
        <v>62</v>
      </c>
      <c r="F2044" s="14" t="s">
        <v>63</v>
      </c>
      <c r="G2044" s="14" t="s">
        <v>64</v>
      </c>
      <c r="H2044" s="14" t="s">
        <v>65</v>
      </c>
      <c r="I2044" s="14" t="s">
        <v>83</v>
      </c>
      <c r="J2044" s="14" t="s">
        <v>2328</v>
      </c>
      <c r="K2044" s="15" t="n">
        <v>57.504</v>
      </c>
      <c r="L2044" s="0" t="n">
        <v>6</v>
      </c>
      <c r="M2044" s="16" t="n">
        <v>0.2</v>
      </c>
      <c r="N2044" s="17" t="n">
        <v>20.1264</v>
      </c>
      <c r="O2044" s="0" t="str">
        <f aca="false">TEXT(B2044,"YYYY-MM")</f>
        <v>2016-10</v>
      </c>
      <c r="P2044" s="18" t="n">
        <f aca="false">IFERROR(N2044/K2044,0)</f>
        <v>0.35</v>
      </c>
      <c r="Q2044" s="0" t="str">
        <f aca="false">IF(M2044=0,"No Discount",IF(M2044&lt;0.2,"Low (1-19%)",IF(M2044&lt;0.4,"Medium (20-39%)","High (40%+)")))</f>
        <v>Medium (20-39%)</v>
      </c>
      <c r="R2044" s="0" t="str">
        <f aca="false">INDEX('Lookup Tables'!$B$2:$B$5,MATCH(F2044,'Lookup Tables'!$A$2:$A$5,0))</f>
        <v>Manager D</v>
      </c>
    </row>
    <row r="2045" customFormat="false" ht="15" hidden="false" customHeight="false" outlineLevel="0" collapsed="false">
      <c r="A2045" s="0" t="s">
        <v>2329</v>
      </c>
      <c r="B2045" s="13" t="n">
        <v>43422</v>
      </c>
      <c r="C2045" s="13" t="n">
        <v>43427</v>
      </c>
      <c r="D2045" s="14" t="s">
        <v>69</v>
      </c>
      <c r="E2045" s="14" t="s">
        <v>62</v>
      </c>
      <c r="F2045" s="14" t="s">
        <v>117</v>
      </c>
      <c r="G2045" s="14" t="s">
        <v>269</v>
      </c>
      <c r="H2045" s="14" t="s">
        <v>65</v>
      </c>
      <c r="I2045" s="14" t="s">
        <v>78</v>
      </c>
      <c r="J2045" s="14" t="s">
        <v>1646</v>
      </c>
      <c r="K2045" s="15" t="n">
        <v>38.864</v>
      </c>
      <c r="L2045" s="0" t="n">
        <v>7</v>
      </c>
      <c r="M2045" s="16" t="n">
        <v>0.2</v>
      </c>
      <c r="N2045" s="17" t="n">
        <v>7.7728</v>
      </c>
      <c r="O2045" s="0" t="str">
        <f aca="false">TEXT(B2045,"YYYY-MM")</f>
        <v>2018-11</v>
      </c>
      <c r="P2045" s="18" t="n">
        <f aca="false">IFERROR(N2045/K2045,0)</f>
        <v>0.2</v>
      </c>
      <c r="Q2045" s="0" t="str">
        <f aca="false">IF(M2045=0,"No Discount",IF(M2045&lt;0.2,"Low (1-19%)",IF(M2045&lt;0.4,"Medium (20-39%)","High (40%+)")))</f>
        <v>Medium (20-39%)</v>
      </c>
      <c r="R2045" s="0" t="str">
        <f aca="false">INDEX('Lookup Tables'!$B$2:$B$5,MATCH(F2045,'Lookup Tables'!$A$2:$A$5,0))</f>
        <v>Manager B</v>
      </c>
    </row>
    <row r="2046" customFormat="false" ht="15" hidden="false" customHeight="false" outlineLevel="0" collapsed="false">
      <c r="A2046" s="0" t="s">
        <v>2330</v>
      </c>
      <c r="B2046" s="13" t="n">
        <v>42233</v>
      </c>
      <c r="C2046" s="13" t="n">
        <v>42239</v>
      </c>
      <c r="D2046" s="14" t="s">
        <v>69</v>
      </c>
      <c r="E2046" s="14" t="s">
        <v>62</v>
      </c>
      <c r="F2046" s="14" t="s">
        <v>98</v>
      </c>
      <c r="G2046" s="14" t="s">
        <v>99</v>
      </c>
      <c r="H2046" s="14" t="s">
        <v>65</v>
      </c>
      <c r="I2046" s="14" t="s">
        <v>91</v>
      </c>
      <c r="J2046" s="14" t="s">
        <v>1781</v>
      </c>
      <c r="K2046" s="15" t="n">
        <v>15.552</v>
      </c>
      <c r="L2046" s="0" t="n">
        <v>3</v>
      </c>
      <c r="M2046" s="16" t="n">
        <v>0.2</v>
      </c>
      <c r="N2046" s="17" t="n">
        <v>5.4432</v>
      </c>
      <c r="O2046" s="0" t="str">
        <f aca="false">TEXT(B2046,"YYYY-MM")</f>
        <v>2015-08</v>
      </c>
      <c r="P2046" s="18" t="n">
        <f aca="false">IFERROR(N2046/K2046,0)</f>
        <v>0.35</v>
      </c>
      <c r="Q2046" s="0" t="str">
        <f aca="false">IF(M2046=0,"No Discount",IF(M2046&lt;0.2,"Low (1-19%)",IF(M2046&lt;0.4,"Medium (20-39%)","High (40%+)")))</f>
        <v>Medium (20-39%)</v>
      </c>
      <c r="R2046" s="0" t="str">
        <f aca="false">INDEX('Lookup Tables'!$B$2:$B$5,MATCH(F2046,'Lookup Tables'!$A$2:$A$5,0))</f>
        <v>Manager A</v>
      </c>
    </row>
    <row r="2047" customFormat="false" ht="15" hidden="false" customHeight="false" outlineLevel="0" collapsed="false">
      <c r="A2047" s="0" t="s">
        <v>2331</v>
      </c>
      <c r="B2047" s="13" t="n">
        <v>42933</v>
      </c>
      <c r="C2047" s="13" t="n">
        <v>42937</v>
      </c>
      <c r="D2047" s="14" t="s">
        <v>69</v>
      </c>
      <c r="E2047" s="14" t="s">
        <v>62</v>
      </c>
      <c r="F2047" s="14" t="s">
        <v>117</v>
      </c>
      <c r="G2047" s="14" t="s">
        <v>391</v>
      </c>
      <c r="H2047" s="14" t="s">
        <v>65</v>
      </c>
      <c r="I2047" s="14" t="s">
        <v>85</v>
      </c>
      <c r="J2047" s="14" t="s">
        <v>1284</v>
      </c>
      <c r="K2047" s="15" t="n">
        <v>162.64</v>
      </c>
      <c r="L2047" s="0" t="n">
        <v>2</v>
      </c>
      <c r="M2047" s="16" t="n">
        <v>0</v>
      </c>
      <c r="N2047" s="17" t="n">
        <v>45.5392</v>
      </c>
      <c r="O2047" s="0" t="str">
        <f aca="false">TEXT(B2047,"YYYY-MM")</f>
        <v>2017-07</v>
      </c>
      <c r="P2047" s="18" t="n">
        <f aca="false">IFERROR(N2047/K2047,0)</f>
        <v>0.28</v>
      </c>
      <c r="Q2047" s="0" t="str">
        <f aca="false">IF(M2047=0,"No Discount",IF(M2047&lt;0.2,"Low (1-19%)",IF(M2047&lt;0.4,"Medium (20-39%)","High (40%+)")))</f>
        <v>No Discount</v>
      </c>
      <c r="R2047" s="0" t="str">
        <f aca="false">INDEX('Lookup Tables'!$B$2:$B$5,MATCH(F2047,'Lookup Tables'!$A$2:$A$5,0))</f>
        <v>Manager B</v>
      </c>
    </row>
    <row r="2048" customFormat="false" ht="15" hidden="false" customHeight="false" outlineLevel="0" collapsed="false">
      <c r="A2048" s="0" t="s">
        <v>2331</v>
      </c>
      <c r="B2048" s="13" t="n">
        <v>42933</v>
      </c>
      <c r="C2048" s="13" t="n">
        <v>42937</v>
      </c>
      <c r="D2048" s="14" t="s">
        <v>69</v>
      </c>
      <c r="E2048" s="14" t="s">
        <v>62</v>
      </c>
      <c r="F2048" s="14" t="s">
        <v>117</v>
      </c>
      <c r="G2048" s="14" t="s">
        <v>391</v>
      </c>
      <c r="H2048" s="14" t="s">
        <v>80</v>
      </c>
      <c r="I2048" s="14" t="s">
        <v>81</v>
      </c>
      <c r="J2048" s="14" t="s">
        <v>499</v>
      </c>
      <c r="K2048" s="15" t="n">
        <v>597</v>
      </c>
      <c r="L2048" s="0" t="n">
        <v>3</v>
      </c>
      <c r="M2048" s="16" t="n">
        <v>0</v>
      </c>
      <c r="N2048" s="17" t="n">
        <v>280.59</v>
      </c>
      <c r="O2048" s="0" t="str">
        <f aca="false">TEXT(B2048,"YYYY-MM")</f>
        <v>2017-07</v>
      </c>
      <c r="P2048" s="18" t="n">
        <f aca="false">IFERROR(N2048/K2048,0)</f>
        <v>0.47</v>
      </c>
      <c r="Q2048" s="0" t="str">
        <f aca="false">IF(M2048=0,"No Discount",IF(M2048&lt;0.2,"Low (1-19%)",IF(M2048&lt;0.4,"Medium (20-39%)","High (40%+)")))</f>
        <v>No Discount</v>
      </c>
      <c r="R2048" s="0" t="str">
        <f aca="false">INDEX('Lookup Tables'!$B$2:$B$5,MATCH(F2048,'Lookup Tables'!$A$2:$A$5,0))</f>
        <v>Manager B</v>
      </c>
    </row>
    <row r="2049" customFormat="false" ht="15" hidden="false" customHeight="false" outlineLevel="0" collapsed="false">
      <c r="A2049" s="0" t="s">
        <v>2331</v>
      </c>
      <c r="B2049" s="13" t="n">
        <v>42933</v>
      </c>
      <c r="C2049" s="13" t="n">
        <v>42937</v>
      </c>
      <c r="D2049" s="14" t="s">
        <v>69</v>
      </c>
      <c r="E2049" s="14" t="s">
        <v>62</v>
      </c>
      <c r="F2049" s="14" t="s">
        <v>117</v>
      </c>
      <c r="G2049" s="14" t="s">
        <v>391</v>
      </c>
      <c r="H2049" s="14" t="s">
        <v>65</v>
      </c>
      <c r="I2049" s="14" t="s">
        <v>91</v>
      </c>
      <c r="J2049" s="14" t="s">
        <v>752</v>
      </c>
      <c r="K2049" s="15" t="n">
        <v>55.48</v>
      </c>
      <c r="L2049" s="0" t="n">
        <v>1</v>
      </c>
      <c r="M2049" s="16" t="n">
        <v>0</v>
      </c>
      <c r="N2049" s="17" t="n">
        <v>26.6304</v>
      </c>
      <c r="O2049" s="0" t="str">
        <f aca="false">TEXT(B2049,"YYYY-MM")</f>
        <v>2017-07</v>
      </c>
      <c r="P2049" s="18" t="n">
        <f aca="false">IFERROR(N2049/K2049,0)</f>
        <v>0.48</v>
      </c>
      <c r="Q2049" s="0" t="str">
        <f aca="false">IF(M2049=0,"No Discount",IF(M2049&lt;0.2,"Low (1-19%)",IF(M2049&lt;0.4,"Medium (20-39%)","High (40%+)")))</f>
        <v>No Discount</v>
      </c>
      <c r="R2049" s="0" t="str">
        <f aca="false">INDEX('Lookup Tables'!$B$2:$B$5,MATCH(F2049,'Lookup Tables'!$A$2:$A$5,0))</f>
        <v>Manager B</v>
      </c>
    </row>
    <row r="2050" customFormat="false" ht="15" hidden="false" customHeight="false" outlineLevel="0" collapsed="false">
      <c r="A2050" s="0" t="s">
        <v>2332</v>
      </c>
      <c r="B2050" s="13" t="n">
        <v>42562</v>
      </c>
      <c r="C2050" s="13" t="n">
        <v>42564</v>
      </c>
      <c r="D2050" s="14" t="s">
        <v>137</v>
      </c>
      <c r="E2050" s="14" t="s">
        <v>53</v>
      </c>
      <c r="F2050" s="14" t="s">
        <v>117</v>
      </c>
      <c r="G2050" s="14" t="s">
        <v>118</v>
      </c>
      <c r="H2050" s="14" t="s">
        <v>56</v>
      </c>
      <c r="I2050" s="14" t="s">
        <v>76</v>
      </c>
      <c r="J2050" s="14" t="s">
        <v>128</v>
      </c>
      <c r="K2050" s="15" t="n">
        <v>289.8</v>
      </c>
      <c r="L2050" s="0" t="n">
        <v>7</v>
      </c>
      <c r="M2050" s="16" t="n">
        <v>0.2</v>
      </c>
      <c r="N2050" s="17" t="n">
        <v>36.225</v>
      </c>
      <c r="O2050" s="0" t="str">
        <f aca="false">TEXT(B2050,"YYYY-MM")</f>
        <v>2016-07</v>
      </c>
      <c r="P2050" s="18" t="n">
        <f aca="false">IFERROR(N2050/K2050,0)</f>
        <v>0.125</v>
      </c>
      <c r="Q2050" s="0" t="str">
        <f aca="false">IF(M2050=0,"No Discount",IF(M2050&lt;0.2,"Low (1-19%)",IF(M2050&lt;0.4,"Medium (20-39%)","High (40%+)")))</f>
        <v>Medium (20-39%)</v>
      </c>
      <c r="R2050" s="0" t="str">
        <f aca="false">INDEX('Lookup Tables'!$B$2:$B$5,MATCH(F2050,'Lookup Tables'!$A$2:$A$5,0))</f>
        <v>Manager B</v>
      </c>
    </row>
    <row r="2051" customFormat="false" ht="15" hidden="false" customHeight="false" outlineLevel="0" collapsed="false">
      <c r="A2051" s="0" t="s">
        <v>2332</v>
      </c>
      <c r="B2051" s="13" t="n">
        <v>42562</v>
      </c>
      <c r="C2051" s="13" t="n">
        <v>42564</v>
      </c>
      <c r="D2051" s="14" t="s">
        <v>137</v>
      </c>
      <c r="E2051" s="14" t="s">
        <v>53</v>
      </c>
      <c r="F2051" s="14" t="s">
        <v>117</v>
      </c>
      <c r="G2051" s="14" t="s">
        <v>118</v>
      </c>
      <c r="H2051" s="14" t="s">
        <v>65</v>
      </c>
      <c r="I2051" s="14" t="s">
        <v>83</v>
      </c>
      <c r="J2051" s="14" t="s">
        <v>1350</v>
      </c>
      <c r="K2051" s="15" t="n">
        <v>2.502</v>
      </c>
      <c r="L2051" s="0" t="n">
        <v>3</v>
      </c>
      <c r="M2051" s="16" t="n">
        <v>0.7</v>
      </c>
      <c r="N2051" s="17" t="n">
        <v>-2.0016</v>
      </c>
      <c r="O2051" s="0" t="str">
        <f aca="false">TEXT(B2051,"YYYY-MM")</f>
        <v>2016-07</v>
      </c>
      <c r="P2051" s="18" t="n">
        <f aca="false">IFERROR(N2051/K2051,0)</f>
        <v>-0.8</v>
      </c>
      <c r="Q2051" s="0" t="str">
        <f aca="false">IF(M2051=0,"No Discount",IF(M2051&lt;0.2,"Low (1-19%)",IF(M2051&lt;0.4,"Medium (20-39%)","High (40%+)")))</f>
        <v>High (40%+)</v>
      </c>
      <c r="R2051" s="0" t="str">
        <f aca="false">INDEX('Lookup Tables'!$B$2:$B$5,MATCH(F2051,'Lookup Tables'!$A$2:$A$5,0))</f>
        <v>Manager B</v>
      </c>
    </row>
    <row r="2052" customFormat="false" ht="15" hidden="false" customHeight="false" outlineLevel="0" collapsed="false">
      <c r="A2052" s="0" t="s">
        <v>2332</v>
      </c>
      <c r="B2052" s="13" t="n">
        <v>42562</v>
      </c>
      <c r="C2052" s="13" t="n">
        <v>42564</v>
      </c>
      <c r="D2052" s="14" t="s">
        <v>137</v>
      </c>
      <c r="E2052" s="14" t="s">
        <v>53</v>
      </c>
      <c r="F2052" s="14" t="s">
        <v>117</v>
      </c>
      <c r="G2052" s="14" t="s">
        <v>118</v>
      </c>
      <c r="H2052" s="14" t="s">
        <v>65</v>
      </c>
      <c r="I2052" s="14" t="s">
        <v>83</v>
      </c>
      <c r="J2052" s="14" t="s">
        <v>1445</v>
      </c>
      <c r="K2052" s="15" t="n">
        <v>6.48</v>
      </c>
      <c r="L2052" s="0" t="n">
        <v>4</v>
      </c>
      <c r="M2052" s="16" t="n">
        <v>0.7</v>
      </c>
      <c r="N2052" s="17" t="n">
        <v>-4.752</v>
      </c>
      <c r="O2052" s="0" t="str">
        <f aca="false">TEXT(B2052,"YYYY-MM")</f>
        <v>2016-07</v>
      </c>
      <c r="P2052" s="18" t="n">
        <f aca="false">IFERROR(N2052/K2052,0)</f>
        <v>-0.733333333333333</v>
      </c>
      <c r="Q2052" s="0" t="str">
        <f aca="false">IF(M2052=0,"No Discount",IF(M2052&lt;0.2,"Low (1-19%)",IF(M2052&lt;0.4,"Medium (20-39%)","High (40%+)")))</f>
        <v>High (40%+)</v>
      </c>
      <c r="R2052" s="0" t="str">
        <f aca="false">INDEX('Lookup Tables'!$B$2:$B$5,MATCH(F2052,'Lookup Tables'!$A$2:$A$5,0))</f>
        <v>Manager B</v>
      </c>
    </row>
    <row r="2053" customFormat="false" ht="15" hidden="false" customHeight="false" outlineLevel="0" collapsed="false">
      <c r="A2053" s="0" t="s">
        <v>2332</v>
      </c>
      <c r="B2053" s="13" t="n">
        <v>42562</v>
      </c>
      <c r="C2053" s="13" t="n">
        <v>42564</v>
      </c>
      <c r="D2053" s="14" t="s">
        <v>137</v>
      </c>
      <c r="E2053" s="14" t="s">
        <v>53</v>
      </c>
      <c r="F2053" s="14" t="s">
        <v>117</v>
      </c>
      <c r="G2053" s="14" t="s">
        <v>118</v>
      </c>
      <c r="H2053" s="14" t="s">
        <v>56</v>
      </c>
      <c r="I2053" s="14" t="s">
        <v>59</v>
      </c>
      <c r="J2053" s="14" t="s">
        <v>2333</v>
      </c>
      <c r="K2053" s="15" t="n">
        <v>341.488</v>
      </c>
      <c r="L2053" s="0" t="n">
        <v>8</v>
      </c>
      <c r="M2053" s="16" t="n">
        <v>0.3</v>
      </c>
      <c r="N2053" s="17" t="n">
        <v>-73.176</v>
      </c>
      <c r="O2053" s="0" t="str">
        <f aca="false">TEXT(B2053,"YYYY-MM")</f>
        <v>2016-07</v>
      </c>
      <c r="P2053" s="18" t="n">
        <f aca="false">IFERROR(N2053/K2053,0)</f>
        <v>-0.214285714285714</v>
      </c>
      <c r="Q2053" s="0" t="str">
        <f aca="false">IF(M2053=0,"No Discount",IF(M2053&lt;0.2,"Low (1-19%)",IF(M2053&lt;0.4,"Medium (20-39%)","High (40%+)")))</f>
        <v>Medium (20-39%)</v>
      </c>
      <c r="R2053" s="0" t="str">
        <f aca="false">INDEX('Lookup Tables'!$B$2:$B$5,MATCH(F2053,'Lookup Tables'!$A$2:$A$5,0))</f>
        <v>Manager B</v>
      </c>
    </row>
    <row r="2054" customFormat="false" ht="15" hidden="false" customHeight="false" outlineLevel="0" collapsed="false">
      <c r="A2054" s="0" t="s">
        <v>2332</v>
      </c>
      <c r="B2054" s="13" t="n">
        <v>42562</v>
      </c>
      <c r="C2054" s="13" t="n">
        <v>42564</v>
      </c>
      <c r="D2054" s="14" t="s">
        <v>137</v>
      </c>
      <c r="E2054" s="14" t="s">
        <v>53</v>
      </c>
      <c r="F2054" s="14" t="s">
        <v>117</v>
      </c>
      <c r="G2054" s="14" t="s">
        <v>118</v>
      </c>
      <c r="H2054" s="14" t="s">
        <v>65</v>
      </c>
      <c r="I2054" s="14" t="s">
        <v>78</v>
      </c>
      <c r="J2054" s="14" t="s">
        <v>602</v>
      </c>
      <c r="K2054" s="15" t="n">
        <v>11.12</v>
      </c>
      <c r="L2054" s="0" t="n">
        <v>5</v>
      </c>
      <c r="M2054" s="16" t="n">
        <v>0.2</v>
      </c>
      <c r="N2054" s="17" t="n">
        <v>0.834</v>
      </c>
      <c r="O2054" s="0" t="str">
        <f aca="false">TEXT(B2054,"YYYY-MM")</f>
        <v>2016-07</v>
      </c>
      <c r="P2054" s="18" t="n">
        <f aca="false">IFERROR(N2054/K2054,0)</f>
        <v>0.075</v>
      </c>
      <c r="Q2054" s="0" t="str">
        <f aca="false">IF(M2054=0,"No Discount",IF(M2054&lt;0.2,"Low (1-19%)",IF(M2054&lt;0.4,"Medium (20-39%)","High (40%+)")))</f>
        <v>Medium (20-39%)</v>
      </c>
      <c r="R2054" s="0" t="str">
        <f aca="false">INDEX('Lookup Tables'!$B$2:$B$5,MATCH(F2054,'Lookup Tables'!$A$2:$A$5,0))</f>
        <v>Manager B</v>
      </c>
    </row>
    <row r="2055" customFormat="false" ht="15" hidden="false" customHeight="false" outlineLevel="0" collapsed="false">
      <c r="A2055" s="0" t="s">
        <v>2332</v>
      </c>
      <c r="B2055" s="13" t="n">
        <v>42562</v>
      </c>
      <c r="C2055" s="13" t="n">
        <v>42564</v>
      </c>
      <c r="D2055" s="14" t="s">
        <v>137</v>
      </c>
      <c r="E2055" s="14" t="s">
        <v>53</v>
      </c>
      <c r="F2055" s="14" t="s">
        <v>117</v>
      </c>
      <c r="G2055" s="14" t="s">
        <v>118</v>
      </c>
      <c r="H2055" s="14" t="s">
        <v>56</v>
      </c>
      <c r="I2055" s="14" t="s">
        <v>76</v>
      </c>
      <c r="J2055" s="14" t="s">
        <v>2334</v>
      </c>
      <c r="K2055" s="15" t="n">
        <v>25.344</v>
      </c>
      <c r="L2055" s="0" t="n">
        <v>6</v>
      </c>
      <c r="M2055" s="16" t="n">
        <v>0.2</v>
      </c>
      <c r="N2055" s="17" t="n">
        <v>3.4848</v>
      </c>
      <c r="O2055" s="0" t="str">
        <f aca="false">TEXT(B2055,"YYYY-MM")</f>
        <v>2016-07</v>
      </c>
      <c r="P2055" s="18" t="n">
        <f aca="false">IFERROR(N2055/K2055,0)</f>
        <v>0.1375</v>
      </c>
      <c r="Q2055" s="0" t="str">
        <f aca="false">IF(M2055=0,"No Discount",IF(M2055&lt;0.2,"Low (1-19%)",IF(M2055&lt;0.4,"Medium (20-39%)","High (40%+)")))</f>
        <v>Medium (20-39%)</v>
      </c>
      <c r="R2055" s="0" t="str">
        <f aca="false">INDEX('Lookup Tables'!$B$2:$B$5,MATCH(F2055,'Lookup Tables'!$A$2:$A$5,0))</f>
        <v>Manager B</v>
      </c>
    </row>
    <row r="2056" customFormat="false" ht="15" hidden="false" customHeight="false" outlineLevel="0" collapsed="false">
      <c r="A2056" s="0" t="s">
        <v>2335</v>
      </c>
      <c r="B2056" s="13" t="n">
        <v>43070</v>
      </c>
      <c r="C2056" s="13" t="n">
        <v>43076</v>
      </c>
      <c r="D2056" s="14" t="s">
        <v>69</v>
      </c>
      <c r="E2056" s="14" t="s">
        <v>53</v>
      </c>
      <c r="F2056" s="14" t="s">
        <v>98</v>
      </c>
      <c r="G2056" s="14" t="s">
        <v>164</v>
      </c>
      <c r="H2056" s="14" t="s">
        <v>56</v>
      </c>
      <c r="I2056" s="14" t="s">
        <v>76</v>
      </c>
      <c r="J2056" s="14" t="s">
        <v>2127</v>
      </c>
      <c r="K2056" s="15" t="n">
        <v>17.31</v>
      </c>
      <c r="L2056" s="0" t="n">
        <v>3</v>
      </c>
      <c r="M2056" s="16" t="n">
        <v>0</v>
      </c>
      <c r="N2056" s="17" t="n">
        <v>5.193</v>
      </c>
      <c r="O2056" s="0" t="str">
        <f aca="false">TEXT(B2056,"YYYY-MM")</f>
        <v>2017-12</v>
      </c>
      <c r="P2056" s="18" t="n">
        <f aca="false">IFERROR(N2056/K2056,0)</f>
        <v>0.3</v>
      </c>
      <c r="Q2056" s="0" t="str">
        <f aca="false">IF(M2056=0,"No Discount",IF(M2056&lt;0.2,"Low (1-19%)",IF(M2056&lt;0.4,"Medium (20-39%)","High (40%+)")))</f>
        <v>No Discount</v>
      </c>
      <c r="R2056" s="0" t="str">
        <f aca="false">INDEX('Lookup Tables'!$B$2:$B$5,MATCH(F2056,'Lookup Tables'!$A$2:$A$5,0))</f>
        <v>Manager A</v>
      </c>
    </row>
    <row r="2057" customFormat="false" ht="15" hidden="false" customHeight="false" outlineLevel="0" collapsed="false">
      <c r="A2057" s="0" t="s">
        <v>2336</v>
      </c>
      <c r="B2057" s="13" t="n">
        <v>43456</v>
      </c>
      <c r="C2057" s="13" t="n">
        <v>43459</v>
      </c>
      <c r="D2057" s="14" t="s">
        <v>137</v>
      </c>
      <c r="E2057" s="14" t="s">
        <v>53</v>
      </c>
      <c r="F2057" s="14" t="s">
        <v>98</v>
      </c>
      <c r="G2057" s="14" t="s">
        <v>157</v>
      </c>
      <c r="H2057" s="14" t="s">
        <v>80</v>
      </c>
      <c r="I2057" s="14" t="s">
        <v>123</v>
      </c>
      <c r="J2057" s="14" t="s">
        <v>2337</v>
      </c>
      <c r="K2057" s="15" t="n">
        <v>199.95</v>
      </c>
      <c r="L2057" s="0" t="n">
        <v>5</v>
      </c>
      <c r="M2057" s="16" t="n">
        <v>0</v>
      </c>
      <c r="N2057" s="17" t="n">
        <v>63.984</v>
      </c>
      <c r="O2057" s="0" t="str">
        <f aca="false">TEXT(B2057,"YYYY-MM")</f>
        <v>2018-12</v>
      </c>
      <c r="P2057" s="18" t="n">
        <f aca="false">IFERROR(N2057/K2057,0)</f>
        <v>0.32</v>
      </c>
      <c r="Q2057" s="0" t="str">
        <f aca="false">IF(M2057=0,"No Discount",IF(M2057&lt;0.2,"Low (1-19%)",IF(M2057&lt;0.4,"Medium (20-39%)","High (40%+)")))</f>
        <v>No Discount</v>
      </c>
      <c r="R2057" s="0" t="str">
        <f aca="false">INDEX('Lookup Tables'!$B$2:$B$5,MATCH(F2057,'Lookup Tables'!$A$2:$A$5,0))</f>
        <v>Manager A</v>
      </c>
    </row>
    <row r="2058" customFormat="false" ht="15" hidden="false" customHeight="false" outlineLevel="0" collapsed="false">
      <c r="A2058" s="0" t="s">
        <v>2336</v>
      </c>
      <c r="B2058" s="13" t="n">
        <v>43456</v>
      </c>
      <c r="C2058" s="13" t="n">
        <v>43459</v>
      </c>
      <c r="D2058" s="14" t="s">
        <v>137</v>
      </c>
      <c r="E2058" s="14" t="s">
        <v>53</v>
      </c>
      <c r="F2058" s="14" t="s">
        <v>98</v>
      </c>
      <c r="G2058" s="14" t="s">
        <v>157</v>
      </c>
      <c r="H2058" s="14" t="s">
        <v>56</v>
      </c>
      <c r="I2058" s="14" t="s">
        <v>59</v>
      </c>
      <c r="J2058" s="14" t="s">
        <v>1112</v>
      </c>
      <c r="K2058" s="15" t="n">
        <v>1586.69</v>
      </c>
      <c r="L2058" s="0" t="n">
        <v>7</v>
      </c>
      <c r="M2058" s="16" t="n">
        <v>0</v>
      </c>
      <c r="N2058" s="17" t="n">
        <v>412.5394</v>
      </c>
      <c r="O2058" s="0" t="str">
        <f aca="false">TEXT(B2058,"YYYY-MM")</f>
        <v>2018-12</v>
      </c>
      <c r="P2058" s="18" t="n">
        <f aca="false">IFERROR(N2058/K2058,0)</f>
        <v>0.26</v>
      </c>
      <c r="Q2058" s="0" t="str">
        <f aca="false">IF(M2058=0,"No Discount",IF(M2058&lt;0.2,"Low (1-19%)",IF(M2058&lt;0.4,"Medium (20-39%)","High (40%+)")))</f>
        <v>No Discount</v>
      </c>
      <c r="R2058" s="0" t="str">
        <f aca="false">INDEX('Lookup Tables'!$B$2:$B$5,MATCH(F2058,'Lookup Tables'!$A$2:$A$5,0))</f>
        <v>Manager A</v>
      </c>
    </row>
    <row r="2059" customFormat="false" ht="15" hidden="false" customHeight="false" outlineLevel="0" collapsed="false">
      <c r="A2059" s="0" t="s">
        <v>2336</v>
      </c>
      <c r="B2059" s="13" t="n">
        <v>43456</v>
      </c>
      <c r="C2059" s="13" t="n">
        <v>43459</v>
      </c>
      <c r="D2059" s="14" t="s">
        <v>137</v>
      </c>
      <c r="E2059" s="14" t="s">
        <v>53</v>
      </c>
      <c r="F2059" s="14" t="s">
        <v>98</v>
      </c>
      <c r="G2059" s="14" t="s">
        <v>157</v>
      </c>
      <c r="H2059" s="14" t="s">
        <v>80</v>
      </c>
      <c r="I2059" s="14" t="s">
        <v>123</v>
      </c>
      <c r="J2059" s="14" t="s">
        <v>261</v>
      </c>
      <c r="K2059" s="15" t="n">
        <v>84.99</v>
      </c>
      <c r="L2059" s="0" t="n">
        <v>1</v>
      </c>
      <c r="M2059" s="16" t="n">
        <v>0</v>
      </c>
      <c r="N2059" s="17" t="n">
        <v>30.5964</v>
      </c>
      <c r="O2059" s="0" t="str">
        <f aca="false">TEXT(B2059,"YYYY-MM")</f>
        <v>2018-12</v>
      </c>
      <c r="P2059" s="18" t="n">
        <f aca="false">IFERROR(N2059/K2059,0)</f>
        <v>0.36</v>
      </c>
      <c r="Q2059" s="0" t="str">
        <f aca="false">IF(M2059=0,"No Discount",IF(M2059&lt;0.2,"Low (1-19%)",IF(M2059&lt;0.4,"Medium (20-39%)","High (40%+)")))</f>
        <v>No Discount</v>
      </c>
      <c r="R2059" s="0" t="str">
        <f aca="false">INDEX('Lookup Tables'!$B$2:$B$5,MATCH(F2059,'Lookup Tables'!$A$2:$A$5,0))</f>
        <v>Manager A</v>
      </c>
    </row>
    <row r="2060" customFormat="false" ht="15" hidden="false" customHeight="false" outlineLevel="0" collapsed="false">
      <c r="A2060" s="0" t="s">
        <v>2336</v>
      </c>
      <c r="B2060" s="13" t="n">
        <v>43456</v>
      </c>
      <c r="C2060" s="13" t="n">
        <v>43459</v>
      </c>
      <c r="D2060" s="14" t="s">
        <v>137</v>
      </c>
      <c r="E2060" s="14" t="s">
        <v>53</v>
      </c>
      <c r="F2060" s="14" t="s">
        <v>98</v>
      </c>
      <c r="G2060" s="14" t="s">
        <v>157</v>
      </c>
      <c r="H2060" s="14" t="s">
        <v>56</v>
      </c>
      <c r="I2060" s="14" t="s">
        <v>71</v>
      </c>
      <c r="J2060" s="14" t="s">
        <v>286</v>
      </c>
      <c r="K2060" s="15" t="n">
        <v>411.8</v>
      </c>
      <c r="L2060" s="0" t="n">
        <v>2</v>
      </c>
      <c r="M2060" s="16" t="n">
        <v>0</v>
      </c>
      <c r="N2060" s="17" t="n">
        <v>70.006</v>
      </c>
      <c r="O2060" s="0" t="str">
        <f aca="false">TEXT(B2060,"YYYY-MM")</f>
        <v>2018-12</v>
      </c>
      <c r="P2060" s="18" t="n">
        <f aca="false">IFERROR(N2060/K2060,0)</f>
        <v>0.17</v>
      </c>
      <c r="Q2060" s="0" t="str">
        <f aca="false">IF(M2060=0,"No Discount",IF(M2060&lt;0.2,"Low (1-19%)",IF(M2060&lt;0.4,"Medium (20-39%)","High (40%+)")))</f>
        <v>No Discount</v>
      </c>
      <c r="R2060" s="0" t="str">
        <f aca="false">INDEX('Lookup Tables'!$B$2:$B$5,MATCH(F2060,'Lookup Tables'!$A$2:$A$5,0))</f>
        <v>Manager A</v>
      </c>
    </row>
    <row r="2061" customFormat="false" ht="15" hidden="false" customHeight="false" outlineLevel="0" collapsed="false">
      <c r="A2061" s="0" t="s">
        <v>2338</v>
      </c>
      <c r="B2061" s="13" t="n">
        <v>42308</v>
      </c>
      <c r="C2061" s="13" t="n">
        <v>42312</v>
      </c>
      <c r="D2061" s="14" t="s">
        <v>69</v>
      </c>
      <c r="E2061" s="14" t="s">
        <v>62</v>
      </c>
      <c r="F2061" s="14" t="s">
        <v>63</v>
      </c>
      <c r="G2061" s="14" t="s">
        <v>64</v>
      </c>
      <c r="H2061" s="14" t="s">
        <v>65</v>
      </c>
      <c r="I2061" s="14" t="s">
        <v>171</v>
      </c>
      <c r="J2061" s="14" t="s">
        <v>296</v>
      </c>
      <c r="K2061" s="15" t="n">
        <v>11.34</v>
      </c>
      <c r="L2061" s="0" t="n">
        <v>3</v>
      </c>
      <c r="M2061" s="16" t="n">
        <v>0</v>
      </c>
      <c r="N2061" s="17" t="n">
        <v>5.2164</v>
      </c>
      <c r="O2061" s="0" t="str">
        <f aca="false">TEXT(B2061,"YYYY-MM")</f>
        <v>2015-10</v>
      </c>
      <c r="P2061" s="18" t="n">
        <f aca="false">IFERROR(N2061/K2061,0)</f>
        <v>0.46</v>
      </c>
      <c r="Q2061" s="0" t="str">
        <f aca="false">IF(M2061=0,"No Discount",IF(M2061&lt;0.2,"Low (1-19%)",IF(M2061&lt;0.4,"Medium (20-39%)","High (40%+)")))</f>
        <v>No Discount</v>
      </c>
      <c r="R2061" s="0" t="str">
        <f aca="false">INDEX('Lookup Tables'!$B$2:$B$5,MATCH(F2061,'Lookup Tables'!$A$2:$A$5,0))</f>
        <v>Manager D</v>
      </c>
    </row>
    <row r="2062" customFormat="false" ht="15" hidden="false" customHeight="false" outlineLevel="0" collapsed="false">
      <c r="A2062" s="0" t="s">
        <v>2338</v>
      </c>
      <c r="B2062" s="13" t="n">
        <v>42308</v>
      </c>
      <c r="C2062" s="13" t="n">
        <v>42312</v>
      </c>
      <c r="D2062" s="14" t="s">
        <v>69</v>
      </c>
      <c r="E2062" s="14" t="s">
        <v>62</v>
      </c>
      <c r="F2062" s="14" t="s">
        <v>63</v>
      </c>
      <c r="G2062" s="14" t="s">
        <v>64</v>
      </c>
      <c r="H2062" s="14" t="s">
        <v>65</v>
      </c>
      <c r="I2062" s="14" t="s">
        <v>73</v>
      </c>
      <c r="J2062" s="14" t="s">
        <v>2339</v>
      </c>
      <c r="K2062" s="15" t="n">
        <v>80.3</v>
      </c>
      <c r="L2062" s="0" t="n">
        <v>5</v>
      </c>
      <c r="M2062" s="16" t="n">
        <v>0</v>
      </c>
      <c r="N2062" s="17" t="n">
        <v>20.878</v>
      </c>
      <c r="O2062" s="0" t="str">
        <f aca="false">TEXT(B2062,"YYYY-MM")</f>
        <v>2015-10</v>
      </c>
      <c r="P2062" s="18" t="n">
        <f aca="false">IFERROR(N2062/K2062,0)</f>
        <v>0.26</v>
      </c>
      <c r="Q2062" s="0" t="str">
        <f aca="false">IF(M2062=0,"No Discount",IF(M2062&lt;0.2,"Low (1-19%)",IF(M2062&lt;0.4,"Medium (20-39%)","High (40%+)")))</f>
        <v>No Discount</v>
      </c>
      <c r="R2062" s="0" t="str">
        <f aca="false">INDEX('Lookup Tables'!$B$2:$B$5,MATCH(F2062,'Lookup Tables'!$A$2:$A$5,0))</f>
        <v>Manager D</v>
      </c>
    </row>
    <row r="2063" customFormat="false" ht="15" hidden="false" customHeight="false" outlineLevel="0" collapsed="false">
      <c r="A2063" s="0" t="s">
        <v>2338</v>
      </c>
      <c r="B2063" s="13" t="n">
        <v>42308</v>
      </c>
      <c r="C2063" s="13" t="n">
        <v>42312</v>
      </c>
      <c r="D2063" s="14" t="s">
        <v>69</v>
      </c>
      <c r="E2063" s="14" t="s">
        <v>62</v>
      </c>
      <c r="F2063" s="14" t="s">
        <v>63</v>
      </c>
      <c r="G2063" s="14" t="s">
        <v>64</v>
      </c>
      <c r="H2063" s="14" t="s">
        <v>65</v>
      </c>
      <c r="I2063" s="14" t="s">
        <v>83</v>
      </c>
      <c r="J2063" s="14" t="s">
        <v>2340</v>
      </c>
      <c r="K2063" s="15" t="n">
        <v>15.968</v>
      </c>
      <c r="L2063" s="0" t="n">
        <v>2</v>
      </c>
      <c r="M2063" s="16" t="n">
        <v>0.2</v>
      </c>
      <c r="N2063" s="17" t="n">
        <v>5.3892</v>
      </c>
      <c r="O2063" s="0" t="str">
        <f aca="false">TEXT(B2063,"YYYY-MM")</f>
        <v>2015-10</v>
      </c>
      <c r="P2063" s="18" t="n">
        <f aca="false">IFERROR(N2063/K2063,0)</f>
        <v>0.3375</v>
      </c>
      <c r="Q2063" s="0" t="str">
        <f aca="false">IF(M2063=0,"No Discount",IF(M2063&lt;0.2,"Low (1-19%)",IF(M2063&lt;0.4,"Medium (20-39%)","High (40%+)")))</f>
        <v>Medium (20-39%)</v>
      </c>
      <c r="R2063" s="0" t="str">
        <f aca="false">INDEX('Lookup Tables'!$B$2:$B$5,MATCH(F2063,'Lookup Tables'!$A$2:$A$5,0))</f>
        <v>Manager D</v>
      </c>
    </row>
    <row r="2064" customFormat="false" ht="15" hidden="false" customHeight="false" outlineLevel="0" collapsed="false">
      <c r="A2064" s="0" t="s">
        <v>2338</v>
      </c>
      <c r="B2064" s="13" t="n">
        <v>42308</v>
      </c>
      <c r="C2064" s="13" t="n">
        <v>42312</v>
      </c>
      <c r="D2064" s="14" t="s">
        <v>69</v>
      </c>
      <c r="E2064" s="14" t="s">
        <v>62</v>
      </c>
      <c r="F2064" s="14" t="s">
        <v>63</v>
      </c>
      <c r="G2064" s="14" t="s">
        <v>64</v>
      </c>
      <c r="H2064" s="14" t="s">
        <v>65</v>
      </c>
      <c r="I2064" s="14" t="s">
        <v>91</v>
      </c>
      <c r="J2064" s="14" t="s">
        <v>2341</v>
      </c>
      <c r="K2064" s="15" t="n">
        <v>64.74</v>
      </c>
      <c r="L2064" s="0" t="n">
        <v>13</v>
      </c>
      <c r="M2064" s="16" t="n">
        <v>0</v>
      </c>
      <c r="N2064" s="17" t="n">
        <v>30.4278</v>
      </c>
      <c r="O2064" s="0" t="str">
        <f aca="false">TEXT(B2064,"YYYY-MM")</f>
        <v>2015-10</v>
      </c>
      <c r="P2064" s="18" t="n">
        <f aca="false">IFERROR(N2064/K2064,0)</f>
        <v>0.47</v>
      </c>
      <c r="Q2064" s="0" t="str">
        <f aca="false">IF(M2064=0,"No Discount",IF(M2064&lt;0.2,"Low (1-19%)",IF(M2064&lt;0.4,"Medium (20-39%)","High (40%+)")))</f>
        <v>No Discount</v>
      </c>
      <c r="R2064" s="0" t="str">
        <f aca="false">INDEX('Lookup Tables'!$B$2:$B$5,MATCH(F2064,'Lookup Tables'!$A$2:$A$5,0))</f>
        <v>Manager D</v>
      </c>
    </row>
    <row r="2065" customFormat="false" ht="15" hidden="false" customHeight="false" outlineLevel="0" collapsed="false">
      <c r="A2065" s="0" t="s">
        <v>2338</v>
      </c>
      <c r="B2065" s="13" t="n">
        <v>42308</v>
      </c>
      <c r="C2065" s="13" t="n">
        <v>42312</v>
      </c>
      <c r="D2065" s="14" t="s">
        <v>69</v>
      </c>
      <c r="E2065" s="14" t="s">
        <v>62</v>
      </c>
      <c r="F2065" s="14" t="s">
        <v>63</v>
      </c>
      <c r="G2065" s="14" t="s">
        <v>64</v>
      </c>
      <c r="H2065" s="14" t="s">
        <v>65</v>
      </c>
      <c r="I2065" s="14" t="s">
        <v>83</v>
      </c>
      <c r="J2065" s="14" t="s">
        <v>2342</v>
      </c>
      <c r="K2065" s="15" t="n">
        <v>19.296</v>
      </c>
      <c r="L2065" s="0" t="n">
        <v>3</v>
      </c>
      <c r="M2065" s="16" t="n">
        <v>0.2</v>
      </c>
      <c r="N2065" s="17" t="n">
        <v>6.03</v>
      </c>
      <c r="O2065" s="0" t="str">
        <f aca="false">TEXT(B2065,"YYYY-MM")</f>
        <v>2015-10</v>
      </c>
      <c r="P2065" s="18" t="n">
        <f aca="false">IFERROR(N2065/K2065,0)</f>
        <v>0.3125</v>
      </c>
      <c r="Q2065" s="0" t="str">
        <f aca="false">IF(M2065=0,"No Discount",IF(M2065&lt;0.2,"Low (1-19%)",IF(M2065&lt;0.4,"Medium (20-39%)","High (40%+)")))</f>
        <v>Medium (20-39%)</v>
      </c>
      <c r="R2065" s="0" t="str">
        <f aca="false">INDEX('Lookup Tables'!$B$2:$B$5,MATCH(F2065,'Lookup Tables'!$A$2:$A$5,0))</f>
        <v>Manager D</v>
      </c>
    </row>
    <row r="2066" customFormat="false" ht="15" hidden="false" customHeight="false" outlineLevel="0" collapsed="false">
      <c r="A2066" s="0" t="s">
        <v>2338</v>
      </c>
      <c r="B2066" s="13" t="n">
        <v>42308</v>
      </c>
      <c r="C2066" s="13" t="n">
        <v>42312</v>
      </c>
      <c r="D2066" s="14" t="s">
        <v>69</v>
      </c>
      <c r="E2066" s="14" t="s">
        <v>62</v>
      </c>
      <c r="F2066" s="14" t="s">
        <v>63</v>
      </c>
      <c r="G2066" s="14" t="s">
        <v>64</v>
      </c>
      <c r="H2066" s="14" t="s">
        <v>65</v>
      </c>
      <c r="I2066" s="14" t="s">
        <v>73</v>
      </c>
      <c r="J2066" s="14" t="s">
        <v>949</v>
      </c>
      <c r="K2066" s="15" t="n">
        <v>405.64</v>
      </c>
      <c r="L2066" s="0" t="n">
        <v>4</v>
      </c>
      <c r="M2066" s="16" t="n">
        <v>0</v>
      </c>
      <c r="N2066" s="17" t="n">
        <v>12.1692</v>
      </c>
      <c r="O2066" s="0" t="str">
        <f aca="false">TEXT(B2066,"YYYY-MM")</f>
        <v>2015-10</v>
      </c>
      <c r="P2066" s="18" t="n">
        <f aca="false">IFERROR(N2066/K2066,0)</f>
        <v>0.03</v>
      </c>
      <c r="Q2066" s="0" t="str">
        <f aca="false">IF(M2066=0,"No Discount",IF(M2066&lt;0.2,"Low (1-19%)",IF(M2066&lt;0.4,"Medium (20-39%)","High (40%+)")))</f>
        <v>No Discount</v>
      </c>
      <c r="R2066" s="0" t="str">
        <f aca="false">INDEX('Lookup Tables'!$B$2:$B$5,MATCH(F2066,'Lookup Tables'!$A$2:$A$5,0))</f>
        <v>Manager D</v>
      </c>
    </row>
    <row r="2067" customFormat="false" ht="15" hidden="false" customHeight="false" outlineLevel="0" collapsed="false">
      <c r="A2067" s="0" t="s">
        <v>2338</v>
      </c>
      <c r="B2067" s="13" t="n">
        <v>42308</v>
      </c>
      <c r="C2067" s="13" t="n">
        <v>42312</v>
      </c>
      <c r="D2067" s="14" t="s">
        <v>69</v>
      </c>
      <c r="E2067" s="14" t="s">
        <v>62</v>
      </c>
      <c r="F2067" s="14" t="s">
        <v>63</v>
      </c>
      <c r="G2067" s="14" t="s">
        <v>64</v>
      </c>
      <c r="H2067" s="14" t="s">
        <v>56</v>
      </c>
      <c r="I2067" s="14" t="s">
        <v>59</v>
      </c>
      <c r="J2067" s="14" t="s">
        <v>2333</v>
      </c>
      <c r="K2067" s="15" t="n">
        <v>146.352</v>
      </c>
      <c r="L2067" s="0" t="n">
        <v>3</v>
      </c>
      <c r="M2067" s="16" t="n">
        <v>0.2</v>
      </c>
      <c r="N2067" s="17" t="n">
        <v>-9.147</v>
      </c>
      <c r="O2067" s="0" t="str">
        <f aca="false">TEXT(B2067,"YYYY-MM")</f>
        <v>2015-10</v>
      </c>
      <c r="P2067" s="18" t="n">
        <f aca="false">IFERROR(N2067/K2067,0)</f>
        <v>-0.0625</v>
      </c>
      <c r="Q2067" s="0" t="str">
        <f aca="false">IF(M2067=0,"No Discount",IF(M2067&lt;0.2,"Low (1-19%)",IF(M2067&lt;0.4,"Medium (20-39%)","High (40%+)")))</f>
        <v>Medium (20-39%)</v>
      </c>
      <c r="R2067" s="0" t="str">
        <f aca="false">INDEX('Lookup Tables'!$B$2:$B$5,MATCH(F2067,'Lookup Tables'!$A$2:$A$5,0))</f>
        <v>Manager D</v>
      </c>
    </row>
    <row r="2068" customFormat="false" ht="15" hidden="false" customHeight="false" outlineLevel="0" collapsed="false">
      <c r="A2068" s="0" t="s">
        <v>2338</v>
      </c>
      <c r="B2068" s="13" t="n">
        <v>42308</v>
      </c>
      <c r="C2068" s="13" t="n">
        <v>42312</v>
      </c>
      <c r="D2068" s="14" t="s">
        <v>69</v>
      </c>
      <c r="E2068" s="14" t="s">
        <v>62</v>
      </c>
      <c r="F2068" s="14" t="s">
        <v>63</v>
      </c>
      <c r="G2068" s="14" t="s">
        <v>64</v>
      </c>
      <c r="H2068" s="14" t="s">
        <v>80</v>
      </c>
      <c r="I2068" s="14" t="s">
        <v>123</v>
      </c>
      <c r="J2068" s="14" t="s">
        <v>2107</v>
      </c>
      <c r="K2068" s="15" t="n">
        <v>251.91</v>
      </c>
      <c r="L2068" s="0" t="n">
        <v>9</v>
      </c>
      <c r="M2068" s="16" t="n">
        <v>0</v>
      </c>
      <c r="N2068" s="17" t="n">
        <v>47.8629</v>
      </c>
      <c r="O2068" s="0" t="str">
        <f aca="false">TEXT(B2068,"YYYY-MM")</f>
        <v>2015-10</v>
      </c>
      <c r="P2068" s="18" t="n">
        <f aca="false">IFERROR(N2068/K2068,0)</f>
        <v>0.19</v>
      </c>
      <c r="Q2068" s="0" t="str">
        <f aca="false">IF(M2068=0,"No Discount",IF(M2068&lt;0.2,"Low (1-19%)",IF(M2068&lt;0.4,"Medium (20-39%)","High (40%+)")))</f>
        <v>No Discount</v>
      </c>
      <c r="R2068" s="0" t="str">
        <f aca="false">INDEX('Lookup Tables'!$B$2:$B$5,MATCH(F2068,'Lookup Tables'!$A$2:$A$5,0))</f>
        <v>Manager D</v>
      </c>
    </row>
    <row r="2069" customFormat="false" ht="15" hidden="false" customHeight="false" outlineLevel="0" collapsed="false">
      <c r="A2069" s="0" t="s">
        <v>2338</v>
      </c>
      <c r="B2069" s="13" t="n">
        <v>42308</v>
      </c>
      <c r="C2069" s="13" t="n">
        <v>42312</v>
      </c>
      <c r="D2069" s="14" t="s">
        <v>69</v>
      </c>
      <c r="E2069" s="14" t="s">
        <v>62</v>
      </c>
      <c r="F2069" s="14" t="s">
        <v>63</v>
      </c>
      <c r="G2069" s="14" t="s">
        <v>64</v>
      </c>
      <c r="H2069" s="14" t="s">
        <v>65</v>
      </c>
      <c r="I2069" s="14" t="s">
        <v>78</v>
      </c>
      <c r="J2069" s="14" t="s">
        <v>1870</v>
      </c>
      <c r="K2069" s="15" t="n">
        <v>12.39</v>
      </c>
      <c r="L2069" s="0" t="n">
        <v>3</v>
      </c>
      <c r="M2069" s="16" t="n">
        <v>0</v>
      </c>
      <c r="N2069" s="17" t="n">
        <v>3.717</v>
      </c>
      <c r="O2069" s="0" t="str">
        <f aca="false">TEXT(B2069,"YYYY-MM")</f>
        <v>2015-10</v>
      </c>
      <c r="P2069" s="18" t="n">
        <f aca="false">IFERROR(N2069/K2069,0)</f>
        <v>0.3</v>
      </c>
      <c r="Q2069" s="0" t="str">
        <f aca="false">IF(M2069=0,"No Discount",IF(M2069&lt;0.2,"Low (1-19%)",IF(M2069&lt;0.4,"Medium (20-39%)","High (40%+)")))</f>
        <v>No Discount</v>
      </c>
      <c r="R2069" s="0" t="str">
        <f aca="false">INDEX('Lookup Tables'!$B$2:$B$5,MATCH(F2069,'Lookup Tables'!$A$2:$A$5,0))</f>
        <v>Manager D</v>
      </c>
    </row>
    <row r="2070" customFormat="false" ht="15" hidden="false" customHeight="false" outlineLevel="0" collapsed="false">
      <c r="A2070" s="0" t="s">
        <v>2343</v>
      </c>
      <c r="B2070" s="13" t="n">
        <v>42473</v>
      </c>
      <c r="C2070" s="13" t="n">
        <v>42479</v>
      </c>
      <c r="D2070" s="14" t="s">
        <v>69</v>
      </c>
      <c r="E2070" s="14" t="s">
        <v>53</v>
      </c>
      <c r="F2070" s="14" t="s">
        <v>63</v>
      </c>
      <c r="G2070" s="14" t="s">
        <v>64</v>
      </c>
      <c r="H2070" s="14" t="s">
        <v>80</v>
      </c>
      <c r="I2070" s="14" t="s">
        <v>123</v>
      </c>
      <c r="J2070" s="14" t="s">
        <v>2344</v>
      </c>
      <c r="K2070" s="15" t="n">
        <v>199.96</v>
      </c>
      <c r="L2070" s="0" t="n">
        <v>4</v>
      </c>
      <c r="M2070" s="16" t="n">
        <v>0</v>
      </c>
      <c r="N2070" s="17" t="n">
        <v>69.986</v>
      </c>
      <c r="O2070" s="0" t="str">
        <f aca="false">TEXT(B2070,"YYYY-MM")</f>
        <v>2016-04</v>
      </c>
      <c r="P2070" s="18" t="n">
        <f aca="false">IFERROR(N2070/K2070,0)</f>
        <v>0.35</v>
      </c>
      <c r="Q2070" s="0" t="str">
        <f aca="false">IF(M2070=0,"No Discount",IF(M2070&lt;0.2,"Low (1-19%)",IF(M2070&lt;0.4,"Medium (20-39%)","High (40%+)")))</f>
        <v>No Discount</v>
      </c>
      <c r="R2070" s="0" t="str">
        <f aca="false">INDEX('Lookup Tables'!$B$2:$B$5,MATCH(F2070,'Lookup Tables'!$A$2:$A$5,0))</f>
        <v>Manager D</v>
      </c>
    </row>
    <row r="2071" customFormat="false" ht="15" hidden="false" customHeight="false" outlineLevel="0" collapsed="false">
      <c r="A2071" s="0" t="s">
        <v>2343</v>
      </c>
      <c r="B2071" s="13" t="n">
        <v>42473</v>
      </c>
      <c r="C2071" s="13" t="n">
        <v>42479</v>
      </c>
      <c r="D2071" s="14" t="s">
        <v>69</v>
      </c>
      <c r="E2071" s="14" t="s">
        <v>53</v>
      </c>
      <c r="F2071" s="14" t="s">
        <v>63</v>
      </c>
      <c r="G2071" s="14" t="s">
        <v>64</v>
      </c>
      <c r="H2071" s="14" t="s">
        <v>56</v>
      </c>
      <c r="I2071" s="14" t="s">
        <v>71</v>
      </c>
      <c r="J2071" s="14" t="s">
        <v>2345</v>
      </c>
      <c r="K2071" s="15" t="n">
        <v>710.832</v>
      </c>
      <c r="L2071" s="0" t="n">
        <v>3</v>
      </c>
      <c r="M2071" s="16" t="n">
        <v>0.2</v>
      </c>
      <c r="N2071" s="17" t="n">
        <v>-97.7394</v>
      </c>
      <c r="O2071" s="0" t="str">
        <f aca="false">TEXT(B2071,"YYYY-MM")</f>
        <v>2016-04</v>
      </c>
      <c r="P2071" s="18" t="n">
        <f aca="false">IFERROR(N2071/K2071,0)</f>
        <v>-0.1375</v>
      </c>
      <c r="Q2071" s="0" t="str">
        <f aca="false">IF(M2071=0,"No Discount",IF(M2071&lt;0.2,"Low (1-19%)",IF(M2071&lt;0.4,"Medium (20-39%)","High (40%+)")))</f>
        <v>Medium (20-39%)</v>
      </c>
      <c r="R2071" s="0" t="str">
        <f aca="false">INDEX('Lookup Tables'!$B$2:$B$5,MATCH(F2071,'Lookup Tables'!$A$2:$A$5,0))</f>
        <v>Manager D</v>
      </c>
    </row>
    <row r="2072" customFormat="false" ht="15" hidden="false" customHeight="false" outlineLevel="0" collapsed="false">
      <c r="A2072" s="0" t="s">
        <v>2346</v>
      </c>
      <c r="B2072" s="13" t="n">
        <v>42937</v>
      </c>
      <c r="C2072" s="13" t="n">
        <v>42939</v>
      </c>
      <c r="D2072" s="14" t="s">
        <v>52</v>
      </c>
      <c r="E2072" s="14" t="s">
        <v>62</v>
      </c>
      <c r="F2072" s="14" t="s">
        <v>117</v>
      </c>
      <c r="G2072" s="14" t="s">
        <v>118</v>
      </c>
      <c r="H2072" s="14" t="s">
        <v>65</v>
      </c>
      <c r="I2072" s="14" t="s">
        <v>83</v>
      </c>
      <c r="J2072" s="14" t="s">
        <v>1106</v>
      </c>
      <c r="K2072" s="15" t="n">
        <v>1.941</v>
      </c>
      <c r="L2072" s="0" t="n">
        <v>1</v>
      </c>
      <c r="M2072" s="16" t="n">
        <v>0.7</v>
      </c>
      <c r="N2072" s="17" t="n">
        <v>-1.294</v>
      </c>
      <c r="O2072" s="0" t="str">
        <f aca="false">TEXT(B2072,"YYYY-MM")</f>
        <v>2017-07</v>
      </c>
      <c r="P2072" s="18" t="n">
        <f aca="false">IFERROR(N2072/K2072,0)</f>
        <v>-0.666666666666667</v>
      </c>
      <c r="Q2072" s="0" t="str">
        <f aca="false">IF(M2072=0,"No Discount",IF(M2072&lt;0.2,"Low (1-19%)",IF(M2072&lt;0.4,"Medium (20-39%)","High (40%+)")))</f>
        <v>High (40%+)</v>
      </c>
      <c r="R2072" s="0" t="str">
        <f aca="false">INDEX('Lookup Tables'!$B$2:$B$5,MATCH(F2072,'Lookup Tables'!$A$2:$A$5,0))</f>
        <v>Manager B</v>
      </c>
    </row>
    <row r="2073" customFormat="false" ht="15" hidden="false" customHeight="false" outlineLevel="0" collapsed="false">
      <c r="A2073" s="0" t="s">
        <v>2347</v>
      </c>
      <c r="B2073" s="13" t="n">
        <v>43424</v>
      </c>
      <c r="C2073" s="13" t="n">
        <v>43429</v>
      </c>
      <c r="D2073" s="14" t="s">
        <v>69</v>
      </c>
      <c r="E2073" s="14" t="s">
        <v>53</v>
      </c>
      <c r="F2073" s="14" t="s">
        <v>63</v>
      </c>
      <c r="G2073" s="14" t="s">
        <v>64</v>
      </c>
      <c r="H2073" s="14" t="s">
        <v>56</v>
      </c>
      <c r="I2073" s="14" t="s">
        <v>59</v>
      </c>
      <c r="J2073" s="14" t="s">
        <v>672</v>
      </c>
      <c r="K2073" s="15" t="n">
        <v>283.92</v>
      </c>
      <c r="L2073" s="0" t="n">
        <v>5</v>
      </c>
      <c r="M2073" s="16" t="n">
        <v>0.2</v>
      </c>
      <c r="N2073" s="17" t="n">
        <v>-46.137</v>
      </c>
      <c r="O2073" s="0" t="str">
        <f aca="false">TEXT(B2073,"YYYY-MM")</f>
        <v>2018-11</v>
      </c>
      <c r="P2073" s="18" t="n">
        <f aca="false">IFERROR(N2073/K2073,0)</f>
        <v>-0.1625</v>
      </c>
      <c r="Q2073" s="0" t="str">
        <f aca="false">IF(M2073=0,"No Discount",IF(M2073&lt;0.2,"Low (1-19%)",IF(M2073&lt;0.4,"Medium (20-39%)","High (40%+)")))</f>
        <v>Medium (20-39%)</v>
      </c>
      <c r="R2073" s="0" t="str">
        <f aca="false">INDEX('Lookup Tables'!$B$2:$B$5,MATCH(F2073,'Lookup Tables'!$A$2:$A$5,0))</f>
        <v>Manager D</v>
      </c>
    </row>
    <row r="2074" customFormat="false" ht="15" hidden="false" customHeight="false" outlineLevel="0" collapsed="false">
      <c r="A2074" s="0" t="s">
        <v>2348</v>
      </c>
      <c r="B2074" s="13" t="n">
        <v>43065</v>
      </c>
      <c r="C2074" s="13" t="n">
        <v>43071</v>
      </c>
      <c r="D2074" s="14" t="s">
        <v>69</v>
      </c>
      <c r="E2074" s="14" t="s">
        <v>62</v>
      </c>
      <c r="F2074" s="14" t="s">
        <v>63</v>
      </c>
      <c r="G2074" s="14" t="s">
        <v>94</v>
      </c>
      <c r="H2074" s="14" t="s">
        <v>65</v>
      </c>
      <c r="I2074" s="14" t="s">
        <v>83</v>
      </c>
      <c r="J2074" s="14" t="s">
        <v>2273</v>
      </c>
      <c r="K2074" s="15" t="n">
        <v>7.312</v>
      </c>
      <c r="L2074" s="0" t="n">
        <v>2</v>
      </c>
      <c r="M2074" s="16" t="n">
        <v>0.2</v>
      </c>
      <c r="N2074" s="17" t="n">
        <v>2.5592</v>
      </c>
      <c r="O2074" s="0" t="str">
        <f aca="false">TEXT(B2074,"YYYY-MM")</f>
        <v>2017-11</v>
      </c>
      <c r="P2074" s="18" t="n">
        <f aca="false">IFERROR(N2074/K2074,0)</f>
        <v>0.35</v>
      </c>
      <c r="Q2074" s="0" t="str">
        <f aca="false">IF(M2074=0,"No Discount",IF(M2074&lt;0.2,"Low (1-19%)",IF(M2074&lt;0.4,"Medium (20-39%)","High (40%+)")))</f>
        <v>Medium (20-39%)</v>
      </c>
      <c r="R2074" s="0" t="str">
        <f aca="false">INDEX('Lookup Tables'!$B$2:$B$5,MATCH(F2074,'Lookup Tables'!$A$2:$A$5,0))</f>
        <v>Manager D</v>
      </c>
    </row>
    <row r="2075" customFormat="false" ht="15" hidden="false" customHeight="false" outlineLevel="0" collapsed="false">
      <c r="A2075" s="0" t="s">
        <v>2349</v>
      </c>
      <c r="B2075" s="13" t="n">
        <v>43411</v>
      </c>
      <c r="C2075" s="13" t="n">
        <v>43416</v>
      </c>
      <c r="D2075" s="14" t="s">
        <v>52</v>
      </c>
      <c r="E2075" s="14" t="s">
        <v>97</v>
      </c>
      <c r="F2075" s="14" t="s">
        <v>63</v>
      </c>
      <c r="G2075" s="14" t="s">
        <v>64</v>
      </c>
      <c r="H2075" s="14" t="s">
        <v>80</v>
      </c>
      <c r="I2075" s="14" t="s">
        <v>123</v>
      </c>
      <c r="J2075" s="14" t="s">
        <v>2350</v>
      </c>
      <c r="K2075" s="15" t="n">
        <v>59.97</v>
      </c>
      <c r="L2075" s="0" t="n">
        <v>3</v>
      </c>
      <c r="M2075" s="16" t="n">
        <v>0</v>
      </c>
      <c r="N2075" s="17" t="n">
        <v>13.7931</v>
      </c>
      <c r="O2075" s="0" t="str">
        <f aca="false">TEXT(B2075,"YYYY-MM")</f>
        <v>2018-11</v>
      </c>
      <c r="P2075" s="18" t="n">
        <f aca="false">IFERROR(N2075/K2075,0)</f>
        <v>0.23</v>
      </c>
      <c r="Q2075" s="0" t="str">
        <f aca="false">IF(M2075=0,"No Discount",IF(M2075&lt;0.2,"Low (1-19%)",IF(M2075&lt;0.4,"Medium (20-39%)","High (40%+)")))</f>
        <v>No Discount</v>
      </c>
      <c r="R2075" s="0" t="str">
        <f aca="false">INDEX('Lookup Tables'!$B$2:$B$5,MATCH(F2075,'Lookup Tables'!$A$2:$A$5,0))</f>
        <v>Manager D</v>
      </c>
    </row>
    <row r="2076" customFormat="false" ht="15" hidden="false" customHeight="false" outlineLevel="0" collapsed="false">
      <c r="A2076" s="0" t="s">
        <v>2349</v>
      </c>
      <c r="B2076" s="13" t="n">
        <v>43411</v>
      </c>
      <c r="C2076" s="13" t="n">
        <v>43416</v>
      </c>
      <c r="D2076" s="14" t="s">
        <v>52</v>
      </c>
      <c r="E2076" s="14" t="s">
        <v>97</v>
      </c>
      <c r="F2076" s="14" t="s">
        <v>63</v>
      </c>
      <c r="G2076" s="14" t="s">
        <v>64</v>
      </c>
      <c r="H2076" s="14" t="s">
        <v>80</v>
      </c>
      <c r="I2076" s="14" t="s">
        <v>81</v>
      </c>
      <c r="J2076" s="14" t="s">
        <v>2351</v>
      </c>
      <c r="K2076" s="15" t="n">
        <v>761.544</v>
      </c>
      <c r="L2076" s="0" t="n">
        <v>7</v>
      </c>
      <c r="M2076" s="16" t="n">
        <v>0.2</v>
      </c>
      <c r="N2076" s="17" t="n">
        <v>66.6351</v>
      </c>
      <c r="O2076" s="0" t="str">
        <f aca="false">TEXT(B2076,"YYYY-MM")</f>
        <v>2018-11</v>
      </c>
      <c r="P2076" s="18" t="n">
        <f aca="false">IFERROR(N2076/K2076,0)</f>
        <v>0.0875</v>
      </c>
      <c r="Q2076" s="0" t="str">
        <f aca="false">IF(M2076=0,"No Discount",IF(M2076&lt;0.2,"Low (1-19%)",IF(M2076&lt;0.4,"Medium (20-39%)","High (40%+)")))</f>
        <v>Medium (20-39%)</v>
      </c>
      <c r="R2076" s="0" t="str">
        <f aca="false">INDEX('Lookup Tables'!$B$2:$B$5,MATCH(F2076,'Lookup Tables'!$A$2:$A$5,0))</f>
        <v>Manager D</v>
      </c>
    </row>
    <row r="2077" customFormat="false" ht="15" hidden="false" customHeight="false" outlineLevel="0" collapsed="false">
      <c r="A2077" s="0" t="s">
        <v>2352</v>
      </c>
      <c r="B2077" s="13" t="n">
        <v>42339</v>
      </c>
      <c r="C2077" s="13" t="n">
        <v>42343</v>
      </c>
      <c r="D2077" s="14" t="s">
        <v>69</v>
      </c>
      <c r="E2077" s="14" t="s">
        <v>53</v>
      </c>
      <c r="F2077" s="14" t="s">
        <v>63</v>
      </c>
      <c r="G2077" s="14" t="s">
        <v>64</v>
      </c>
      <c r="H2077" s="14" t="s">
        <v>56</v>
      </c>
      <c r="I2077" s="14" t="s">
        <v>76</v>
      </c>
      <c r="J2077" s="14" t="s">
        <v>523</v>
      </c>
      <c r="K2077" s="15" t="n">
        <v>58.2</v>
      </c>
      <c r="L2077" s="0" t="n">
        <v>3</v>
      </c>
      <c r="M2077" s="16" t="n">
        <v>0</v>
      </c>
      <c r="N2077" s="17" t="n">
        <v>28.518</v>
      </c>
      <c r="O2077" s="0" t="str">
        <f aca="false">TEXT(B2077,"YYYY-MM")</f>
        <v>2015-12</v>
      </c>
      <c r="P2077" s="18" t="n">
        <f aca="false">IFERROR(N2077/K2077,0)</f>
        <v>0.49</v>
      </c>
      <c r="Q2077" s="0" t="str">
        <f aca="false">IF(M2077=0,"No Discount",IF(M2077&lt;0.2,"Low (1-19%)",IF(M2077&lt;0.4,"Medium (20-39%)","High (40%+)")))</f>
        <v>No Discount</v>
      </c>
      <c r="R2077" s="0" t="str">
        <f aca="false">INDEX('Lookup Tables'!$B$2:$B$5,MATCH(F2077,'Lookup Tables'!$A$2:$A$5,0))</f>
        <v>Manager D</v>
      </c>
    </row>
    <row r="2078" customFormat="false" ht="15" hidden="false" customHeight="false" outlineLevel="0" collapsed="false">
      <c r="A2078" s="0" t="s">
        <v>2353</v>
      </c>
      <c r="B2078" s="13" t="n">
        <v>43355</v>
      </c>
      <c r="C2078" s="13" t="n">
        <v>43358</v>
      </c>
      <c r="D2078" s="14" t="s">
        <v>137</v>
      </c>
      <c r="E2078" s="14" t="s">
        <v>53</v>
      </c>
      <c r="F2078" s="14" t="s">
        <v>117</v>
      </c>
      <c r="G2078" s="14" t="s">
        <v>1243</v>
      </c>
      <c r="H2078" s="14" t="s">
        <v>65</v>
      </c>
      <c r="I2078" s="14" t="s">
        <v>91</v>
      </c>
      <c r="J2078" s="14" t="s">
        <v>452</v>
      </c>
      <c r="K2078" s="15" t="n">
        <v>39.9</v>
      </c>
      <c r="L2078" s="0" t="n">
        <v>5</v>
      </c>
      <c r="M2078" s="16" t="n">
        <v>0</v>
      </c>
      <c r="N2078" s="17" t="n">
        <v>19.95</v>
      </c>
      <c r="O2078" s="0" t="str">
        <f aca="false">TEXT(B2078,"YYYY-MM")</f>
        <v>2018-09</v>
      </c>
      <c r="P2078" s="18" t="n">
        <f aca="false">IFERROR(N2078/K2078,0)</f>
        <v>0.5</v>
      </c>
      <c r="Q2078" s="0" t="str">
        <f aca="false">IF(M2078=0,"No Discount",IF(M2078&lt;0.2,"Low (1-19%)",IF(M2078&lt;0.4,"Medium (20-39%)","High (40%+)")))</f>
        <v>No Discount</v>
      </c>
      <c r="R2078" s="0" t="str">
        <f aca="false">INDEX('Lookup Tables'!$B$2:$B$5,MATCH(F2078,'Lookup Tables'!$A$2:$A$5,0))</f>
        <v>Manager B</v>
      </c>
    </row>
    <row r="2079" customFormat="false" ht="15" hidden="false" customHeight="false" outlineLevel="0" collapsed="false">
      <c r="A2079" s="0" t="s">
        <v>2353</v>
      </c>
      <c r="B2079" s="13" t="n">
        <v>43355</v>
      </c>
      <c r="C2079" s="13" t="n">
        <v>43358</v>
      </c>
      <c r="D2079" s="14" t="s">
        <v>137</v>
      </c>
      <c r="E2079" s="14" t="s">
        <v>53</v>
      </c>
      <c r="F2079" s="14" t="s">
        <v>117</v>
      </c>
      <c r="G2079" s="14" t="s">
        <v>1243</v>
      </c>
      <c r="H2079" s="14" t="s">
        <v>65</v>
      </c>
      <c r="I2079" s="14" t="s">
        <v>85</v>
      </c>
      <c r="J2079" s="14" t="s">
        <v>244</v>
      </c>
      <c r="K2079" s="15" t="n">
        <v>90.86</v>
      </c>
      <c r="L2079" s="0" t="n">
        <v>7</v>
      </c>
      <c r="M2079" s="16" t="n">
        <v>0</v>
      </c>
      <c r="N2079" s="17" t="n">
        <v>26.3494</v>
      </c>
      <c r="O2079" s="0" t="str">
        <f aca="false">TEXT(B2079,"YYYY-MM")</f>
        <v>2018-09</v>
      </c>
      <c r="P2079" s="18" t="n">
        <f aca="false">IFERROR(N2079/K2079,0)</f>
        <v>0.29</v>
      </c>
      <c r="Q2079" s="0" t="str">
        <f aca="false">IF(M2079=0,"No Discount",IF(M2079&lt;0.2,"Low (1-19%)",IF(M2079&lt;0.4,"Medium (20-39%)","High (40%+)")))</f>
        <v>No Discount</v>
      </c>
      <c r="R2079" s="0" t="str">
        <f aca="false">INDEX('Lookup Tables'!$B$2:$B$5,MATCH(F2079,'Lookup Tables'!$A$2:$A$5,0))</f>
        <v>Manager B</v>
      </c>
    </row>
    <row r="2080" customFormat="false" ht="15" hidden="false" customHeight="false" outlineLevel="0" collapsed="false">
      <c r="A2080" s="0" t="s">
        <v>2353</v>
      </c>
      <c r="B2080" s="13" t="n">
        <v>43355</v>
      </c>
      <c r="C2080" s="13" t="n">
        <v>43358</v>
      </c>
      <c r="D2080" s="14" t="s">
        <v>137</v>
      </c>
      <c r="E2080" s="14" t="s">
        <v>53</v>
      </c>
      <c r="F2080" s="14" t="s">
        <v>117</v>
      </c>
      <c r="G2080" s="14" t="s">
        <v>1243</v>
      </c>
      <c r="H2080" s="14" t="s">
        <v>65</v>
      </c>
      <c r="I2080" s="14" t="s">
        <v>91</v>
      </c>
      <c r="J2080" s="14" t="s">
        <v>522</v>
      </c>
      <c r="K2080" s="15" t="n">
        <v>94.85</v>
      </c>
      <c r="L2080" s="0" t="n">
        <v>5</v>
      </c>
      <c r="M2080" s="16" t="n">
        <v>0</v>
      </c>
      <c r="N2080" s="17" t="n">
        <v>45.528</v>
      </c>
      <c r="O2080" s="0" t="str">
        <f aca="false">TEXT(B2080,"YYYY-MM")</f>
        <v>2018-09</v>
      </c>
      <c r="P2080" s="18" t="n">
        <f aca="false">IFERROR(N2080/K2080,0)</f>
        <v>0.48</v>
      </c>
      <c r="Q2080" s="0" t="str">
        <f aca="false">IF(M2080=0,"No Discount",IF(M2080&lt;0.2,"Low (1-19%)",IF(M2080&lt;0.4,"Medium (20-39%)","High (40%+)")))</f>
        <v>No Discount</v>
      </c>
      <c r="R2080" s="0" t="str">
        <f aca="false">INDEX('Lookup Tables'!$B$2:$B$5,MATCH(F2080,'Lookup Tables'!$A$2:$A$5,0))</f>
        <v>Manager B</v>
      </c>
    </row>
    <row r="2081" customFormat="false" ht="15" hidden="false" customHeight="false" outlineLevel="0" collapsed="false">
      <c r="A2081" s="0" t="s">
        <v>2354</v>
      </c>
      <c r="B2081" s="13" t="n">
        <v>42728</v>
      </c>
      <c r="C2081" s="13" t="n">
        <v>42733</v>
      </c>
      <c r="D2081" s="14" t="s">
        <v>69</v>
      </c>
      <c r="E2081" s="14" t="s">
        <v>53</v>
      </c>
      <c r="F2081" s="14" t="s">
        <v>63</v>
      </c>
      <c r="G2081" s="14" t="s">
        <v>189</v>
      </c>
      <c r="H2081" s="14" t="s">
        <v>65</v>
      </c>
      <c r="I2081" s="14" t="s">
        <v>91</v>
      </c>
      <c r="J2081" s="14" t="s">
        <v>2355</v>
      </c>
      <c r="K2081" s="15" t="n">
        <v>106.232</v>
      </c>
      <c r="L2081" s="0" t="n">
        <v>7</v>
      </c>
      <c r="M2081" s="16" t="n">
        <v>0.2</v>
      </c>
      <c r="N2081" s="17" t="n">
        <v>37.1812</v>
      </c>
      <c r="O2081" s="0" t="str">
        <f aca="false">TEXT(B2081,"YYYY-MM")</f>
        <v>2016-12</v>
      </c>
      <c r="P2081" s="18" t="n">
        <f aca="false">IFERROR(N2081/K2081,0)</f>
        <v>0.35</v>
      </c>
      <c r="Q2081" s="0" t="str">
        <f aca="false">IF(M2081=0,"No Discount",IF(M2081&lt;0.2,"Low (1-19%)",IF(M2081&lt;0.4,"Medium (20-39%)","High (40%+)")))</f>
        <v>Medium (20-39%)</v>
      </c>
      <c r="R2081" s="0" t="str">
        <f aca="false">INDEX('Lookup Tables'!$B$2:$B$5,MATCH(F2081,'Lookup Tables'!$A$2:$A$5,0))</f>
        <v>Manager D</v>
      </c>
    </row>
    <row r="2082" customFormat="false" ht="15" hidden="false" customHeight="false" outlineLevel="0" collapsed="false">
      <c r="A2082" s="0" t="s">
        <v>2354</v>
      </c>
      <c r="B2082" s="13" t="n">
        <v>42728</v>
      </c>
      <c r="C2082" s="13" t="n">
        <v>42733</v>
      </c>
      <c r="D2082" s="14" t="s">
        <v>69</v>
      </c>
      <c r="E2082" s="14" t="s">
        <v>53</v>
      </c>
      <c r="F2082" s="14" t="s">
        <v>63</v>
      </c>
      <c r="G2082" s="14" t="s">
        <v>189</v>
      </c>
      <c r="H2082" s="14" t="s">
        <v>80</v>
      </c>
      <c r="I2082" s="14" t="s">
        <v>81</v>
      </c>
      <c r="J2082" s="14" t="s">
        <v>1059</v>
      </c>
      <c r="K2082" s="15" t="n">
        <v>111.984</v>
      </c>
      <c r="L2082" s="0" t="n">
        <v>2</v>
      </c>
      <c r="M2082" s="16" t="n">
        <v>0.2</v>
      </c>
      <c r="N2082" s="17" t="n">
        <v>11.1984</v>
      </c>
      <c r="O2082" s="0" t="str">
        <f aca="false">TEXT(B2082,"YYYY-MM")</f>
        <v>2016-12</v>
      </c>
      <c r="P2082" s="18" t="n">
        <f aca="false">IFERROR(N2082/K2082,0)</f>
        <v>0.1</v>
      </c>
      <c r="Q2082" s="0" t="str">
        <f aca="false">IF(M2082=0,"No Discount",IF(M2082&lt;0.2,"Low (1-19%)",IF(M2082&lt;0.4,"Medium (20-39%)","High (40%+)")))</f>
        <v>Medium (20-39%)</v>
      </c>
      <c r="R2082" s="0" t="str">
        <f aca="false">INDEX('Lookup Tables'!$B$2:$B$5,MATCH(F2082,'Lookup Tables'!$A$2:$A$5,0))</f>
        <v>Manager D</v>
      </c>
    </row>
    <row r="2083" customFormat="false" ht="15" hidden="false" customHeight="false" outlineLevel="0" collapsed="false">
      <c r="A2083" s="0" t="s">
        <v>2354</v>
      </c>
      <c r="B2083" s="13" t="n">
        <v>42728</v>
      </c>
      <c r="C2083" s="13" t="n">
        <v>42733</v>
      </c>
      <c r="D2083" s="14" t="s">
        <v>69</v>
      </c>
      <c r="E2083" s="14" t="s">
        <v>53</v>
      </c>
      <c r="F2083" s="14" t="s">
        <v>63</v>
      </c>
      <c r="G2083" s="14" t="s">
        <v>189</v>
      </c>
      <c r="H2083" s="14" t="s">
        <v>56</v>
      </c>
      <c r="I2083" s="14" t="s">
        <v>76</v>
      </c>
      <c r="J2083" s="14" t="s">
        <v>1363</v>
      </c>
      <c r="K2083" s="15" t="n">
        <v>7.712</v>
      </c>
      <c r="L2083" s="0" t="n">
        <v>2</v>
      </c>
      <c r="M2083" s="16" t="n">
        <v>0.2</v>
      </c>
      <c r="N2083" s="17" t="n">
        <v>1.7352</v>
      </c>
      <c r="O2083" s="0" t="str">
        <f aca="false">TEXT(B2083,"YYYY-MM")</f>
        <v>2016-12</v>
      </c>
      <c r="P2083" s="18" t="n">
        <f aca="false">IFERROR(N2083/K2083,0)</f>
        <v>0.225</v>
      </c>
      <c r="Q2083" s="0" t="str">
        <f aca="false">IF(M2083=0,"No Discount",IF(M2083&lt;0.2,"Low (1-19%)",IF(M2083&lt;0.4,"Medium (20-39%)","High (40%+)")))</f>
        <v>Medium (20-39%)</v>
      </c>
      <c r="R2083" s="0" t="str">
        <f aca="false">INDEX('Lookup Tables'!$B$2:$B$5,MATCH(F2083,'Lookup Tables'!$A$2:$A$5,0))</f>
        <v>Manager D</v>
      </c>
    </row>
    <row r="2084" customFormat="false" ht="15" hidden="false" customHeight="false" outlineLevel="0" collapsed="false">
      <c r="A2084" s="0" t="s">
        <v>2356</v>
      </c>
      <c r="B2084" s="13" t="n">
        <v>43154</v>
      </c>
      <c r="C2084" s="13" t="n">
        <v>43160</v>
      </c>
      <c r="D2084" s="14" t="s">
        <v>69</v>
      </c>
      <c r="E2084" s="14" t="s">
        <v>53</v>
      </c>
      <c r="F2084" s="14" t="s">
        <v>63</v>
      </c>
      <c r="G2084" s="14" t="s">
        <v>64</v>
      </c>
      <c r="H2084" s="14" t="s">
        <v>65</v>
      </c>
      <c r="I2084" s="14" t="s">
        <v>91</v>
      </c>
      <c r="J2084" s="14" t="s">
        <v>1622</v>
      </c>
      <c r="K2084" s="15" t="n">
        <v>37.44</v>
      </c>
      <c r="L2084" s="0" t="n">
        <v>6</v>
      </c>
      <c r="M2084" s="16" t="n">
        <v>0</v>
      </c>
      <c r="N2084" s="17" t="n">
        <v>16.848</v>
      </c>
      <c r="O2084" s="0" t="str">
        <f aca="false">TEXT(B2084,"YYYY-MM")</f>
        <v>2018-02</v>
      </c>
      <c r="P2084" s="18" t="n">
        <f aca="false">IFERROR(N2084/K2084,0)</f>
        <v>0.45</v>
      </c>
      <c r="Q2084" s="0" t="str">
        <f aca="false">IF(M2084=0,"No Discount",IF(M2084&lt;0.2,"Low (1-19%)",IF(M2084&lt;0.4,"Medium (20-39%)","High (40%+)")))</f>
        <v>No Discount</v>
      </c>
      <c r="R2084" s="0" t="str">
        <f aca="false">INDEX('Lookup Tables'!$B$2:$B$5,MATCH(F2084,'Lookup Tables'!$A$2:$A$5,0))</f>
        <v>Manager D</v>
      </c>
    </row>
    <row r="2085" customFormat="false" ht="15" hidden="false" customHeight="false" outlineLevel="0" collapsed="false">
      <c r="A2085" s="0" t="s">
        <v>2357</v>
      </c>
      <c r="B2085" s="13" t="n">
        <v>42331</v>
      </c>
      <c r="C2085" s="13" t="n">
        <v>42337</v>
      </c>
      <c r="D2085" s="14" t="s">
        <v>69</v>
      </c>
      <c r="E2085" s="14" t="s">
        <v>97</v>
      </c>
      <c r="F2085" s="14" t="s">
        <v>98</v>
      </c>
      <c r="G2085" s="14" t="s">
        <v>99</v>
      </c>
      <c r="H2085" s="14" t="s">
        <v>65</v>
      </c>
      <c r="I2085" s="14" t="s">
        <v>66</v>
      </c>
      <c r="J2085" s="14" t="s">
        <v>771</v>
      </c>
      <c r="K2085" s="15" t="n">
        <v>23.68</v>
      </c>
      <c r="L2085" s="0" t="n">
        <v>2</v>
      </c>
      <c r="M2085" s="16" t="n">
        <v>0.2</v>
      </c>
      <c r="N2085" s="17" t="n">
        <v>8.88</v>
      </c>
      <c r="O2085" s="0" t="str">
        <f aca="false">TEXT(B2085,"YYYY-MM")</f>
        <v>2015-11</v>
      </c>
      <c r="P2085" s="18" t="n">
        <f aca="false">IFERROR(N2085/K2085,0)</f>
        <v>0.375</v>
      </c>
      <c r="Q2085" s="0" t="str">
        <f aca="false">IF(M2085=0,"No Discount",IF(M2085&lt;0.2,"Low (1-19%)",IF(M2085&lt;0.4,"Medium (20-39%)","High (40%+)")))</f>
        <v>Medium (20-39%)</v>
      </c>
      <c r="R2085" s="0" t="str">
        <f aca="false">INDEX('Lookup Tables'!$B$2:$B$5,MATCH(F2085,'Lookup Tables'!$A$2:$A$5,0))</f>
        <v>Manager A</v>
      </c>
    </row>
    <row r="2086" customFormat="false" ht="15" hidden="false" customHeight="false" outlineLevel="0" collapsed="false">
      <c r="A2086" s="0" t="s">
        <v>2358</v>
      </c>
      <c r="B2086" s="13" t="n">
        <v>42909</v>
      </c>
      <c r="C2086" s="13" t="n">
        <v>42914</v>
      </c>
      <c r="D2086" s="14" t="s">
        <v>69</v>
      </c>
      <c r="E2086" s="14" t="s">
        <v>53</v>
      </c>
      <c r="F2086" s="14" t="s">
        <v>117</v>
      </c>
      <c r="G2086" s="14" t="s">
        <v>170</v>
      </c>
      <c r="H2086" s="14" t="s">
        <v>65</v>
      </c>
      <c r="I2086" s="14" t="s">
        <v>66</v>
      </c>
      <c r="J2086" s="14" t="s">
        <v>1023</v>
      </c>
      <c r="K2086" s="15" t="n">
        <v>122.12</v>
      </c>
      <c r="L2086" s="0" t="n">
        <v>4</v>
      </c>
      <c r="M2086" s="16" t="n">
        <v>0</v>
      </c>
      <c r="N2086" s="17" t="n">
        <v>56.1752</v>
      </c>
      <c r="O2086" s="0" t="str">
        <f aca="false">TEXT(B2086,"YYYY-MM")</f>
        <v>2017-06</v>
      </c>
      <c r="P2086" s="18" t="n">
        <f aca="false">IFERROR(N2086/K2086,0)</f>
        <v>0.46</v>
      </c>
      <c r="Q2086" s="0" t="str">
        <f aca="false">IF(M2086=0,"No Discount",IF(M2086&lt;0.2,"Low (1-19%)",IF(M2086&lt;0.4,"Medium (20-39%)","High (40%+)")))</f>
        <v>No Discount</v>
      </c>
      <c r="R2086" s="0" t="str">
        <f aca="false">INDEX('Lookup Tables'!$B$2:$B$5,MATCH(F2086,'Lookup Tables'!$A$2:$A$5,0))</f>
        <v>Manager B</v>
      </c>
    </row>
    <row r="2087" customFormat="false" ht="15" hidden="false" customHeight="false" outlineLevel="0" collapsed="false">
      <c r="A2087" s="0" t="s">
        <v>2358</v>
      </c>
      <c r="B2087" s="13" t="n">
        <v>42909</v>
      </c>
      <c r="C2087" s="13" t="n">
        <v>42914</v>
      </c>
      <c r="D2087" s="14" t="s">
        <v>69</v>
      </c>
      <c r="E2087" s="14" t="s">
        <v>53</v>
      </c>
      <c r="F2087" s="14" t="s">
        <v>117</v>
      </c>
      <c r="G2087" s="14" t="s">
        <v>170</v>
      </c>
      <c r="H2087" s="14" t="s">
        <v>65</v>
      </c>
      <c r="I2087" s="14" t="s">
        <v>66</v>
      </c>
      <c r="J2087" s="14" t="s">
        <v>2359</v>
      </c>
      <c r="K2087" s="15" t="n">
        <v>18.45</v>
      </c>
      <c r="L2087" s="0" t="n">
        <v>5</v>
      </c>
      <c r="M2087" s="16" t="n">
        <v>0</v>
      </c>
      <c r="N2087" s="17" t="n">
        <v>8.6715</v>
      </c>
      <c r="O2087" s="0" t="str">
        <f aca="false">TEXT(B2087,"YYYY-MM")</f>
        <v>2017-06</v>
      </c>
      <c r="P2087" s="18" t="n">
        <f aca="false">IFERROR(N2087/K2087,0)</f>
        <v>0.47</v>
      </c>
      <c r="Q2087" s="0" t="str">
        <f aca="false">IF(M2087=0,"No Discount",IF(M2087&lt;0.2,"Low (1-19%)",IF(M2087&lt;0.4,"Medium (20-39%)","High (40%+)")))</f>
        <v>No Discount</v>
      </c>
      <c r="R2087" s="0" t="str">
        <f aca="false">INDEX('Lookup Tables'!$B$2:$B$5,MATCH(F2087,'Lookup Tables'!$A$2:$A$5,0))</f>
        <v>Manager B</v>
      </c>
    </row>
    <row r="2088" customFormat="false" ht="15" hidden="false" customHeight="false" outlineLevel="0" collapsed="false">
      <c r="A2088" s="0" t="s">
        <v>2358</v>
      </c>
      <c r="B2088" s="13" t="n">
        <v>42909</v>
      </c>
      <c r="C2088" s="13" t="n">
        <v>42914</v>
      </c>
      <c r="D2088" s="14" t="s">
        <v>69</v>
      </c>
      <c r="E2088" s="14" t="s">
        <v>53</v>
      </c>
      <c r="F2088" s="14" t="s">
        <v>117</v>
      </c>
      <c r="G2088" s="14" t="s">
        <v>170</v>
      </c>
      <c r="H2088" s="14" t="s">
        <v>65</v>
      </c>
      <c r="I2088" s="14" t="s">
        <v>73</v>
      </c>
      <c r="J2088" s="14" t="s">
        <v>715</v>
      </c>
      <c r="K2088" s="15" t="n">
        <v>324.9</v>
      </c>
      <c r="L2088" s="0" t="n">
        <v>5</v>
      </c>
      <c r="M2088" s="16" t="n">
        <v>0</v>
      </c>
      <c r="N2088" s="17" t="n">
        <v>38.988</v>
      </c>
      <c r="O2088" s="0" t="str">
        <f aca="false">TEXT(B2088,"YYYY-MM")</f>
        <v>2017-06</v>
      </c>
      <c r="P2088" s="18" t="n">
        <f aca="false">IFERROR(N2088/K2088,0)</f>
        <v>0.12</v>
      </c>
      <c r="Q2088" s="0" t="str">
        <f aca="false">IF(M2088=0,"No Discount",IF(M2088&lt;0.2,"Low (1-19%)",IF(M2088&lt;0.4,"Medium (20-39%)","High (40%+)")))</f>
        <v>No Discount</v>
      </c>
      <c r="R2088" s="0" t="str">
        <f aca="false">INDEX('Lookup Tables'!$B$2:$B$5,MATCH(F2088,'Lookup Tables'!$A$2:$A$5,0))</f>
        <v>Manager B</v>
      </c>
    </row>
    <row r="2089" customFormat="false" ht="15" hidden="false" customHeight="false" outlineLevel="0" collapsed="false">
      <c r="A2089" s="0" t="s">
        <v>2358</v>
      </c>
      <c r="B2089" s="13" t="n">
        <v>42909</v>
      </c>
      <c r="C2089" s="13" t="n">
        <v>42914</v>
      </c>
      <c r="D2089" s="14" t="s">
        <v>69</v>
      </c>
      <c r="E2089" s="14" t="s">
        <v>53</v>
      </c>
      <c r="F2089" s="14" t="s">
        <v>117</v>
      </c>
      <c r="G2089" s="14" t="s">
        <v>170</v>
      </c>
      <c r="H2089" s="14" t="s">
        <v>65</v>
      </c>
      <c r="I2089" s="14" t="s">
        <v>91</v>
      </c>
      <c r="J2089" s="14" t="s">
        <v>2171</v>
      </c>
      <c r="K2089" s="15" t="n">
        <v>146.73</v>
      </c>
      <c r="L2089" s="0" t="n">
        <v>3</v>
      </c>
      <c r="M2089" s="16" t="n">
        <v>0</v>
      </c>
      <c r="N2089" s="17" t="n">
        <v>68.9631</v>
      </c>
      <c r="O2089" s="0" t="str">
        <f aca="false">TEXT(B2089,"YYYY-MM")</f>
        <v>2017-06</v>
      </c>
      <c r="P2089" s="18" t="n">
        <f aca="false">IFERROR(N2089/K2089,0)</f>
        <v>0.47</v>
      </c>
      <c r="Q2089" s="0" t="str">
        <f aca="false">IF(M2089=0,"No Discount",IF(M2089&lt;0.2,"Low (1-19%)",IF(M2089&lt;0.4,"Medium (20-39%)","High (40%+)")))</f>
        <v>No Discount</v>
      </c>
      <c r="R2089" s="0" t="str">
        <f aca="false">INDEX('Lookup Tables'!$B$2:$B$5,MATCH(F2089,'Lookup Tables'!$A$2:$A$5,0))</f>
        <v>Manager B</v>
      </c>
    </row>
    <row r="2090" customFormat="false" ht="15" hidden="false" customHeight="false" outlineLevel="0" collapsed="false">
      <c r="A2090" s="0" t="s">
        <v>2358</v>
      </c>
      <c r="B2090" s="13" t="n">
        <v>42909</v>
      </c>
      <c r="C2090" s="13" t="n">
        <v>42914</v>
      </c>
      <c r="D2090" s="14" t="s">
        <v>69</v>
      </c>
      <c r="E2090" s="14" t="s">
        <v>53</v>
      </c>
      <c r="F2090" s="14" t="s">
        <v>117</v>
      </c>
      <c r="G2090" s="14" t="s">
        <v>170</v>
      </c>
      <c r="H2090" s="14" t="s">
        <v>65</v>
      </c>
      <c r="I2090" s="14" t="s">
        <v>171</v>
      </c>
      <c r="J2090" s="14" t="s">
        <v>2360</v>
      </c>
      <c r="K2090" s="15" t="n">
        <v>3.96</v>
      </c>
      <c r="L2090" s="0" t="n">
        <v>2</v>
      </c>
      <c r="M2090" s="16" t="n">
        <v>0</v>
      </c>
      <c r="N2090" s="17" t="n">
        <v>1.4652</v>
      </c>
      <c r="O2090" s="0" t="str">
        <f aca="false">TEXT(B2090,"YYYY-MM")</f>
        <v>2017-06</v>
      </c>
      <c r="P2090" s="18" t="n">
        <f aca="false">IFERROR(N2090/K2090,0)</f>
        <v>0.37</v>
      </c>
      <c r="Q2090" s="0" t="str">
        <f aca="false">IF(M2090=0,"No Discount",IF(M2090&lt;0.2,"Low (1-19%)",IF(M2090&lt;0.4,"Medium (20-39%)","High (40%+)")))</f>
        <v>No Discount</v>
      </c>
      <c r="R2090" s="0" t="str">
        <f aca="false">INDEX('Lookup Tables'!$B$2:$B$5,MATCH(F2090,'Lookup Tables'!$A$2:$A$5,0))</f>
        <v>Manager B</v>
      </c>
    </row>
    <row r="2091" customFormat="false" ht="15" hidden="false" customHeight="false" outlineLevel="0" collapsed="false">
      <c r="A2091" s="0" t="s">
        <v>2361</v>
      </c>
      <c r="B2091" s="13" t="n">
        <v>42669</v>
      </c>
      <c r="C2091" s="13" t="n">
        <v>42673</v>
      </c>
      <c r="D2091" s="14" t="s">
        <v>69</v>
      </c>
      <c r="E2091" s="14" t="s">
        <v>62</v>
      </c>
      <c r="F2091" s="14" t="s">
        <v>63</v>
      </c>
      <c r="G2091" s="14" t="s">
        <v>64</v>
      </c>
      <c r="H2091" s="14" t="s">
        <v>65</v>
      </c>
      <c r="I2091" s="14" t="s">
        <v>66</v>
      </c>
      <c r="J2091" s="14" t="s">
        <v>2362</v>
      </c>
      <c r="K2091" s="15" t="n">
        <v>5.76</v>
      </c>
      <c r="L2091" s="0" t="n">
        <v>2</v>
      </c>
      <c r="M2091" s="16" t="n">
        <v>0</v>
      </c>
      <c r="N2091" s="17" t="n">
        <v>2.6496</v>
      </c>
      <c r="O2091" s="0" t="str">
        <f aca="false">TEXT(B2091,"YYYY-MM")</f>
        <v>2016-10</v>
      </c>
      <c r="P2091" s="18" t="n">
        <f aca="false">IFERROR(N2091/K2091,0)</f>
        <v>0.46</v>
      </c>
      <c r="Q2091" s="0" t="str">
        <f aca="false">IF(M2091=0,"No Discount",IF(M2091&lt;0.2,"Low (1-19%)",IF(M2091&lt;0.4,"Medium (20-39%)","High (40%+)")))</f>
        <v>No Discount</v>
      </c>
      <c r="R2091" s="0" t="str">
        <f aca="false">INDEX('Lookup Tables'!$B$2:$B$5,MATCH(F2091,'Lookup Tables'!$A$2:$A$5,0))</f>
        <v>Manager D</v>
      </c>
    </row>
    <row r="2092" customFormat="false" ht="15" hidden="false" customHeight="false" outlineLevel="0" collapsed="false">
      <c r="A2092" s="0" t="s">
        <v>2363</v>
      </c>
      <c r="B2092" s="13" t="n">
        <v>43296</v>
      </c>
      <c r="C2092" s="13" t="n">
        <v>43300</v>
      </c>
      <c r="D2092" s="14" t="s">
        <v>69</v>
      </c>
      <c r="E2092" s="14" t="s">
        <v>53</v>
      </c>
      <c r="F2092" s="14" t="s">
        <v>117</v>
      </c>
      <c r="G2092" s="14" t="s">
        <v>160</v>
      </c>
      <c r="H2092" s="14" t="s">
        <v>65</v>
      </c>
      <c r="I2092" s="14" t="s">
        <v>83</v>
      </c>
      <c r="J2092" s="14" t="s">
        <v>1072</v>
      </c>
      <c r="K2092" s="15" t="n">
        <v>26.55</v>
      </c>
      <c r="L2092" s="0" t="n">
        <v>3</v>
      </c>
      <c r="M2092" s="16" t="n">
        <v>0</v>
      </c>
      <c r="N2092" s="17" t="n">
        <v>13.0095</v>
      </c>
      <c r="O2092" s="0" t="str">
        <f aca="false">TEXT(B2092,"YYYY-MM")</f>
        <v>2018-07</v>
      </c>
      <c r="P2092" s="18" t="n">
        <f aca="false">IFERROR(N2092/K2092,0)</f>
        <v>0.49</v>
      </c>
      <c r="Q2092" s="0" t="str">
        <f aca="false">IF(M2092=0,"No Discount",IF(M2092&lt;0.2,"Low (1-19%)",IF(M2092&lt;0.4,"Medium (20-39%)","High (40%+)")))</f>
        <v>No Discount</v>
      </c>
      <c r="R2092" s="0" t="str">
        <f aca="false">INDEX('Lookup Tables'!$B$2:$B$5,MATCH(F2092,'Lookup Tables'!$A$2:$A$5,0))</f>
        <v>Manager B</v>
      </c>
    </row>
    <row r="2093" customFormat="false" ht="15" hidden="false" customHeight="false" outlineLevel="0" collapsed="false">
      <c r="A2093" s="0" t="s">
        <v>2363</v>
      </c>
      <c r="B2093" s="13" t="n">
        <v>43296</v>
      </c>
      <c r="C2093" s="13" t="n">
        <v>43300</v>
      </c>
      <c r="D2093" s="14" t="s">
        <v>69</v>
      </c>
      <c r="E2093" s="14" t="s">
        <v>53</v>
      </c>
      <c r="F2093" s="14" t="s">
        <v>117</v>
      </c>
      <c r="G2093" s="14" t="s">
        <v>160</v>
      </c>
      <c r="H2093" s="14" t="s">
        <v>56</v>
      </c>
      <c r="I2093" s="14" t="s">
        <v>71</v>
      </c>
      <c r="J2093" s="14" t="s">
        <v>2076</v>
      </c>
      <c r="K2093" s="15" t="n">
        <v>310.443</v>
      </c>
      <c r="L2093" s="0" t="n">
        <v>3</v>
      </c>
      <c r="M2093" s="16" t="n">
        <v>0.3</v>
      </c>
      <c r="N2093" s="17" t="n">
        <v>-48.7839</v>
      </c>
      <c r="O2093" s="0" t="str">
        <f aca="false">TEXT(B2093,"YYYY-MM")</f>
        <v>2018-07</v>
      </c>
      <c r="P2093" s="18" t="n">
        <f aca="false">IFERROR(N2093/K2093,0)</f>
        <v>-0.157142857142857</v>
      </c>
      <c r="Q2093" s="0" t="str">
        <f aca="false">IF(M2093=0,"No Discount",IF(M2093&lt;0.2,"Low (1-19%)",IF(M2093&lt;0.4,"Medium (20-39%)","High (40%+)")))</f>
        <v>Medium (20-39%)</v>
      </c>
      <c r="R2093" s="0" t="str">
        <f aca="false">INDEX('Lookup Tables'!$B$2:$B$5,MATCH(F2093,'Lookup Tables'!$A$2:$A$5,0))</f>
        <v>Manager B</v>
      </c>
    </row>
    <row r="2094" customFormat="false" ht="15" hidden="false" customHeight="false" outlineLevel="0" collapsed="false">
      <c r="A2094" s="0" t="s">
        <v>2364</v>
      </c>
      <c r="B2094" s="13" t="n">
        <v>42325</v>
      </c>
      <c r="C2094" s="13" t="n">
        <v>42329</v>
      </c>
      <c r="D2094" s="14" t="s">
        <v>69</v>
      </c>
      <c r="E2094" s="14" t="s">
        <v>97</v>
      </c>
      <c r="F2094" s="14" t="s">
        <v>98</v>
      </c>
      <c r="G2094" s="14" t="s">
        <v>153</v>
      </c>
      <c r="H2094" s="14" t="s">
        <v>56</v>
      </c>
      <c r="I2094" s="14" t="s">
        <v>59</v>
      </c>
      <c r="J2094" s="14" t="s">
        <v>1791</v>
      </c>
      <c r="K2094" s="15" t="n">
        <v>479.9</v>
      </c>
      <c r="L2094" s="0" t="n">
        <v>5</v>
      </c>
      <c r="M2094" s="16" t="n">
        <v>0</v>
      </c>
      <c r="N2094" s="17" t="n">
        <v>81.583</v>
      </c>
      <c r="O2094" s="0" t="str">
        <f aca="false">TEXT(B2094,"YYYY-MM")</f>
        <v>2015-11</v>
      </c>
      <c r="P2094" s="18" t="n">
        <f aca="false">IFERROR(N2094/K2094,0)</f>
        <v>0.17</v>
      </c>
      <c r="Q2094" s="0" t="str">
        <f aca="false">IF(M2094=0,"No Discount",IF(M2094&lt;0.2,"Low (1-19%)",IF(M2094&lt;0.4,"Medium (20-39%)","High (40%+)")))</f>
        <v>No Discount</v>
      </c>
      <c r="R2094" s="0" t="str">
        <f aca="false">INDEX('Lookup Tables'!$B$2:$B$5,MATCH(F2094,'Lookup Tables'!$A$2:$A$5,0))</f>
        <v>Manager A</v>
      </c>
    </row>
    <row r="2095" customFormat="false" ht="15" hidden="false" customHeight="false" outlineLevel="0" collapsed="false">
      <c r="A2095" s="0" t="s">
        <v>2365</v>
      </c>
      <c r="B2095" s="13" t="n">
        <v>42473</v>
      </c>
      <c r="C2095" s="13" t="n">
        <v>42475</v>
      </c>
      <c r="D2095" s="14" t="s">
        <v>52</v>
      </c>
      <c r="E2095" s="14" t="s">
        <v>53</v>
      </c>
      <c r="F2095" s="14" t="s">
        <v>63</v>
      </c>
      <c r="G2095" s="14" t="s">
        <v>339</v>
      </c>
      <c r="H2095" s="14" t="s">
        <v>65</v>
      </c>
      <c r="I2095" s="14" t="s">
        <v>303</v>
      </c>
      <c r="J2095" s="14" t="s">
        <v>898</v>
      </c>
      <c r="K2095" s="15" t="n">
        <v>12.88</v>
      </c>
      <c r="L2095" s="0" t="n">
        <v>1</v>
      </c>
      <c r="M2095" s="16" t="n">
        <v>0</v>
      </c>
      <c r="N2095" s="17" t="n">
        <v>0.3864</v>
      </c>
      <c r="O2095" s="0" t="str">
        <f aca="false">TEXT(B2095,"YYYY-MM")</f>
        <v>2016-04</v>
      </c>
      <c r="P2095" s="18" t="n">
        <f aca="false">IFERROR(N2095/K2095,0)</f>
        <v>0.03</v>
      </c>
      <c r="Q2095" s="0" t="str">
        <f aca="false">IF(M2095=0,"No Discount",IF(M2095&lt;0.2,"Low (1-19%)",IF(M2095&lt;0.4,"Medium (20-39%)","High (40%+)")))</f>
        <v>No Discount</v>
      </c>
      <c r="R2095" s="0" t="str">
        <f aca="false">INDEX('Lookup Tables'!$B$2:$B$5,MATCH(F2095,'Lookup Tables'!$A$2:$A$5,0))</f>
        <v>Manager D</v>
      </c>
    </row>
    <row r="2096" customFormat="false" ht="15" hidden="false" customHeight="false" outlineLevel="0" collapsed="false">
      <c r="A2096" s="0" t="s">
        <v>2366</v>
      </c>
      <c r="B2096" s="13" t="n">
        <v>42699</v>
      </c>
      <c r="C2096" s="13" t="n">
        <v>42703</v>
      </c>
      <c r="D2096" s="14" t="s">
        <v>69</v>
      </c>
      <c r="E2096" s="14" t="s">
        <v>53</v>
      </c>
      <c r="F2096" s="14" t="s">
        <v>54</v>
      </c>
      <c r="G2096" s="14" t="s">
        <v>90</v>
      </c>
      <c r="H2096" s="14" t="s">
        <v>65</v>
      </c>
      <c r="I2096" s="14" t="s">
        <v>78</v>
      </c>
      <c r="J2096" s="14" t="s">
        <v>2367</v>
      </c>
      <c r="K2096" s="15" t="n">
        <v>13.12</v>
      </c>
      <c r="L2096" s="0" t="n">
        <v>5</v>
      </c>
      <c r="M2096" s="16" t="n">
        <v>0.2</v>
      </c>
      <c r="N2096" s="17" t="n">
        <v>1.476</v>
      </c>
      <c r="O2096" s="0" t="str">
        <f aca="false">TEXT(B2096,"YYYY-MM")</f>
        <v>2016-11</v>
      </c>
      <c r="P2096" s="18" t="n">
        <f aca="false">IFERROR(N2096/K2096,0)</f>
        <v>0.1125</v>
      </c>
      <c r="Q2096" s="0" t="str">
        <f aca="false">IF(M2096=0,"No Discount",IF(M2096&lt;0.2,"Low (1-19%)",IF(M2096&lt;0.4,"Medium (20-39%)","High (40%+)")))</f>
        <v>Medium (20-39%)</v>
      </c>
      <c r="R2096" s="0" t="str">
        <f aca="false">INDEX('Lookup Tables'!$B$2:$B$5,MATCH(F2096,'Lookup Tables'!$A$2:$A$5,0))</f>
        <v>Manager C</v>
      </c>
    </row>
    <row r="2097" customFormat="false" ht="15" hidden="false" customHeight="false" outlineLevel="0" collapsed="false">
      <c r="A2097" s="0" t="s">
        <v>2368</v>
      </c>
      <c r="B2097" s="13" t="n">
        <v>42870</v>
      </c>
      <c r="C2097" s="13" t="n">
        <v>42875</v>
      </c>
      <c r="D2097" s="14" t="s">
        <v>69</v>
      </c>
      <c r="E2097" s="14" t="s">
        <v>97</v>
      </c>
      <c r="F2097" s="14" t="s">
        <v>54</v>
      </c>
      <c r="G2097" s="14" t="s">
        <v>690</v>
      </c>
      <c r="H2097" s="14" t="s">
        <v>65</v>
      </c>
      <c r="I2097" s="14" t="s">
        <v>83</v>
      </c>
      <c r="J2097" s="14" t="s">
        <v>2369</v>
      </c>
      <c r="K2097" s="15" t="n">
        <v>511.84</v>
      </c>
      <c r="L2097" s="0" t="n">
        <v>8</v>
      </c>
      <c r="M2097" s="16" t="n">
        <v>0</v>
      </c>
      <c r="N2097" s="17" t="n">
        <v>240.5648</v>
      </c>
      <c r="O2097" s="0" t="str">
        <f aca="false">TEXT(B2097,"YYYY-MM")</f>
        <v>2017-05</v>
      </c>
      <c r="P2097" s="18" t="n">
        <f aca="false">IFERROR(N2097/K2097,0)</f>
        <v>0.47</v>
      </c>
      <c r="Q2097" s="0" t="str">
        <f aca="false">IF(M2097=0,"No Discount",IF(M2097&lt;0.2,"Low (1-19%)",IF(M2097&lt;0.4,"Medium (20-39%)","High (40%+)")))</f>
        <v>No Discount</v>
      </c>
      <c r="R2097" s="0" t="str">
        <f aca="false">INDEX('Lookup Tables'!$B$2:$B$5,MATCH(F2097,'Lookup Tables'!$A$2:$A$5,0))</f>
        <v>Manager C</v>
      </c>
    </row>
    <row r="2098" customFormat="false" ht="15" hidden="false" customHeight="false" outlineLevel="0" collapsed="false">
      <c r="A2098" s="0" t="s">
        <v>2368</v>
      </c>
      <c r="B2098" s="13" t="n">
        <v>42870</v>
      </c>
      <c r="C2098" s="13" t="n">
        <v>42875</v>
      </c>
      <c r="D2098" s="14" t="s">
        <v>69</v>
      </c>
      <c r="E2098" s="14" t="s">
        <v>97</v>
      </c>
      <c r="F2098" s="14" t="s">
        <v>54</v>
      </c>
      <c r="G2098" s="14" t="s">
        <v>690</v>
      </c>
      <c r="H2098" s="14" t="s">
        <v>65</v>
      </c>
      <c r="I2098" s="14" t="s">
        <v>78</v>
      </c>
      <c r="J2098" s="14" t="s">
        <v>2370</v>
      </c>
      <c r="K2098" s="15" t="n">
        <v>91.96</v>
      </c>
      <c r="L2098" s="0" t="n">
        <v>4</v>
      </c>
      <c r="M2098" s="16" t="n">
        <v>0</v>
      </c>
      <c r="N2098" s="17" t="n">
        <v>25.7488</v>
      </c>
      <c r="O2098" s="0" t="str">
        <f aca="false">TEXT(B2098,"YYYY-MM")</f>
        <v>2017-05</v>
      </c>
      <c r="P2098" s="18" t="n">
        <f aca="false">IFERROR(N2098/K2098,0)</f>
        <v>0.28</v>
      </c>
      <c r="Q2098" s="0" t="str">
        <f aca="false">IF(M2098=0,"No Discount",IF(M2098&lt;0.2,"Low (1-19%)",IF(M2098&lt;0.4,"Medium (20-39%)","High (40%+)")))</f>
        <v>No Discount</v>
      </c>
      <c r="R2098" s="0" t="str">
        <f aca="false">INDEX('Lookup Tables'!$B$2:$B$5,MATCH(F2098,'Lookup Tables'!$A$2:$A$5,0))</f>
        <v>Manager C</v>
      </c>
    </row>
    <row r="2099" customFormat="false" ht="15" hidden="false" customHeight="false" outlineLevel="0" collapsed="false">
      <c r="A2099" s="0" t="s">
        <v>2368</v>
      </c>
      <c r="B2099" s="13" t="n">
        <v>42870</v>
      </c>
      <c r="C2099" s="13" t="n">
        <v>42875</v>
      </c>
      <c r="D2099" s="14" t="s">
        <v>69</v>
      </c>
      <c r="E2099" s="14" t="s">
        <v>97</v>
      </c>
      <c r="F2099" s="14" t="s">
        <v>54</v>
      </c>
      <c r="G2099" s="14" t="s">
        <v>690</v>
      </c>
      <c r="H2099" s="14" t="s">
        <v>65</v>
      </c>
      <c r="I2099" s="14" t="s">
        <v>78</v>
      </c>
      <c r="J2099" s="14" t="s">
        <v>802</v>
      </c>
      <c r="K2099" s="15" t="n">
        <v>8.34</v>
      </c>
      <c r="L2099" s="0" t="n">
        <v>3</v>
      </c>
      <c r="M2099" s="16" t="n">
        <v>0</v>
      </c>
      <c r="N2099" s="17" t="n">
        <v>2.1684</v>
      </c>
      <c r="O2099" s="0" t="str">
        <f aca="false">TEXT(B2099,"YYYY-MM")</f>
        <v>2017-05</v>
      </c>
      <c r="P2099" s="18" t="n">
        <f aca="false">IFERROR(N2099/K2099,0)</f>
        <v>0.26</v>
      </c>
      <c r="Q2099" s="0" t="str">
        <f aca="false">IF(M2099=0,"No Discount",IF(M2099&lt;0.2,"Low (1-19%)",IF(M2099&lt;0.4,"Medium (20-39%)","High (40%+)")))</f>
        <v>No Discount</v>
      </c>
      <c r="R2099" s="0" t="str">
        <f aca="false">INDEX('Lookup Tables'!$B$2:$B$5,MATCH(F2099,'Lookup Tables'!$A$2:$A$5,0))</f>
        <v>Manager C</v>
      </c>
    </row>
    <row r="2100" customFormat="false" ht="15" hidden="false" customHeight="false" outlineLevel="0" collapsed="false">
      <c r="A2100" s="0" t="s">
        <v>2371</v>
      </c>
      <c r="B2100" s="13" t="n">
        <v>43350</v>
      </c>
      <c r="C2100" s="13" t="n">
        <v>43355</v>
      </c>
      <c r="D2100" s="14" t="s">
        <v>69</v>
      </c>
      <c r="E2100" s="14" t="s">
        <v>53</v>
      </c>
      <c r="F2100" s="14" t="s">
        <v>63</v>
      </c>
      <c r="G2100" s="14" t="s">
        <v>237</v>
      </c>
      <c r="H2100" s="14" t="s">
        <v>65</v>
      </c>
      <c r="I2100" s="14" t="s">
        <v>73</v>
      </c>
      <c r="J2100" s="14" t="s">
        <v>1712</v>
      </c>
      <c r="K2100" s="15" t="n">
        <v>37.68</v>
      </c>
      <c r="L2100" s="0" t="n">
        <v>3</v>
      </c>
      <c r="M2100" s="16" t="n">
        <v>0.2</v>
      </c>
      <c r="N2100" s="17" t="n">
        <v>2.355</v>
      </c>
      <c r="O2100" s="0" t="str">
        <f aca="false">TEXT(B2100,"YYYY-MM")</f>
        <v>2018-09</v>
      </c>
      <c r="P2100" s="18" t="n">
        <f aca="false">IFERROR(N2100/K2100,0)</f>
        <v>0.0625</v>
      </c>
      <c r="Q2100" s="0" t="str">
        <f aca="false">IF(M2100=0,"No Discount",IF(M2100&lt;0.2,"Low (1-19%)",IF(M2100&lt;0.4,"Medium (20-39%)","High (40%+)")))</f>
        <v>Medium (20-39%)</v>
      </c>
      <c r="R2100" s="0" t="str">
        <f aca="false">INDEX('Lookup Tables'!$B$2:$B$5,MATCH(F2100,'Lookup Tables'!$A$2:$A$5,0))</f>
        <v>Manager D</v>
      </c>
    </row>
    <row r="2101" customFormat="false" ht="15" hidden="false" customHeight="false" outlineLevel="0" collapsed="false">
      <c r="A2101" s="0" t="s">
        <v>2371</v>
      </c>
      <c r="B2101" s="13" t="n">
        <v>43350</v>
      </c>
      <c r="C2101" s="13" t="n">
        <v>43355</v>
      </c>
      <c r="D2101" s="14" t="s">
        <v>69</v>
      </c>
      <c r="E2101" s="14" t="s">
        <v>53</v>
      </c>
      <c r="F2101" s="14" t="s">
        <v>63</v>
      </c>
      <c r="G2101" s="14" t="s">
        <v>237</v>
      </c>
      <c r="H2101" s="14" t="s">
        <v>80</v>
      </c>
      <c r="I2101" s="14" t="s">
        <v>123</v>
      </c>
      <c r="J2101" s="14" t="s">
        <v>2122</v>
      </c>
      <c r="K2101" s="15" t="n">
        <v>279.944</v>
      </c>
      <c r="L2101" s="0" t="n">
        <v>7</v>
      </c>
      <c r="M2101" s="16" t="n">
        <v>0.2</v>
      </c>
      <c r="N2101" s="17" t="n">
        <v>80.4839</v>
      </c>
      <c r="O2101" s="0" t="str">
        <f aca="false">TEXT(B2101,"YYYY-MM")</f>
        <v>2018-09</v>
      </c>
      <c r="P2101" s="18" t="n">
        <f aca="false">IFERROR(N2101/K2101,0)</f>
        <v>0.2875</v>
      </c>
      <c r="Q2101" s="0" t="str">
        <f aca="false">IF(M2101=0,"No Discount",IF(M2101&lt;0.2,"Low (1-19%)",IF(M2101&lt;0.4,"Medium (20-39%)","High (40%+)")))</f>
        <v>Medium (20-39%)</v>
      </c>
      <c r="R2101" s="0" t="str">
        <f aca="false">INDEX('Lookup Tables'!$B$2:$B$5,MATCH(F2101,'Lookup Tables'!$A$2:$A$5,0))</f>
        <v>Manager D</v>
      </c>
    </row>
    <row r="2102" customFormat="false" ht="15" hidden="false" customHeight="false" outlineLevel="0" collapsed="false">
      <c r="A2102" s="0" t="s">
        <v>2372</v>
      </c>
      <c r="B2102" s="13" t="n">
        <v>42073</v>
      </c>
      <c r="C2102" s="13" t="n">
        <v>42080</v>
      </c>
      <c r="D2102" s="14" t="s">
        <v>69</v>
      </c>
      <c r="E2102" s="14" t="s">
        <v>53</v>
      </c>
      <c r="F2102" s="14" t="s">
        <v>63</v>
      </c>
      <c r="G2102" s="14" t="s">
        <v>252</v>
      </c>
      <c r="H2102" s="14" t="s">
        <v>65</v>
      </c>
      <c r="I2102" s="14" t="s">
        <v>73</v>
      </c>
      <c r="J2102" s="14" t="s">
        <v>2373</v>
      </c>
      <c r="K2102" s="15" t="n">
        <v>636.408</v>
      </c>
      <c r="L2102" s="0" t="n">
        <v>3</v>
      </c>
      <c r="M2102" s="16" t="n">
        <v>0.2</v>
      </c>
      <c r="N2102" s="17" t="n">
        <v>-15.9102</v>
      </c>
      <c r="O2102" s="0" t="str">
        <f aca="false">TEXT(B2102,"YYYY-MM")</f>
        <v>2015-03</v>
      </c>
      <c r="P2102" s="18" t="n">
        <f aca="false">IFERROR(N2102/K2102,0)</f>
        <v>-0.025</v>
      </c>
      <c r="Q2102" s="0" t="str">
        <f aca="false">IF(M2102=0,"No Discount",IF(M2102&lt;0.2,"Low (1-19%)",IF(M2102&lt;0.4,"Medium (20-39%)","High (40%+)")))</f>
        <v>Medium (20-39%)</v>
      </c>
      <c r="R2102" s="0" t="str">
        <f aca="false">INDEX('Lookup Tables'!$B$2:$B$5,MATCH(F2102,'Lookup Tables'!$A$2:$A$5,0))</f>
        <v>Manager D</v>
      </c>
    </row>
    <row r="2103" customFormat="false" ht="15" hidden="false" customHeight="false" outlineLevel="0" collapsed="false">
      <c r="A2103" s="0" t="s">
        <v>2372</v>
      </c>
      <c r="B2103" s="13" t="n">
        <v>42073</v>
      </c>
      <c r="C2103" s="13" t="n">
        <v>42080</v>
      </c>
      <c r="D2103" s="14" t="s">
        <v>69</v>
      </c>
      <c r="E2103" s="14" t="s">
        <v>53</v>
      </c>
      <c r="F2103" s="14" t="s">
        <v>63</v>
      </c>
      <c r="G2103" s="14" t="s">
        <v>252</v>
      </c>
      <c r="H2103" s="14" t="s">
        <v>65</v>
      </c>
      <c r="I2103" s="14" t="s">
        <v>78</v>
      </c>
      <c r="J2103" s="14" t="s">
        <v>1955</v>
      </c>
      <c r="K2103" s="15" t="n">
        <v>83.168</v>
      </c>
      <c r="L2103" s="0" t="n">
        <v>4</v>
      </c>
      <c r="M2103" s="16" t="n">
        <v>0.2</v>
      </c>
      <c r="N2103" s="17" t="n">
        <v>9.3564</v>
      </c>
      <c r="O2103" s="0" t="str">
        <f aca="false">TEXT(B2103,"YYYY-MM")</f>
        <v>2015-03</v>
      </c>
      <c r="P2103" s="18" t="n">
        <f aca="false">IFERROR(N2103/K2103,0)</f>
        <v>0.1125</v>
      </c>
      <c r="Q2103" s="0" t="str">
        <f aca="false">IF(M2103=0,"No Discount",IF(M2103&lt;0.2,"Low (1-19%)",IF(M2103&lt;0.4,"Medium (20-39%)","High (40%+)")))</f>
        <v>Medium (20-39%)</v>
      </c>
      <c r="R2103" s="0" t="str">
        <f aca="false">INDEX('Lookup Tables'!$B$2:$B$5,MATCH(F2103,'Lookup Tables'!$A$2:$A$5,0))</f>
        <v>Manager D</v>
      </c>
    </row>
    <row r="2104" customFormat="false" ht="15" hidden="false" customHeight="false" outlineLevel="0" collapsed="false">
      <c r="A2104" s="0" t="s">
        <v>2374</v>
      </c>
      <c r="B2104" s="13" t="n">
        <v>42203</v>
      </c>
      <c r="C2104" s="13" t="n">
        <v>42203</v>
      </c>
      <c r="D2104" s="14" t="s">
        <v>606</v>
      </c>
      <c r="E2104" s="14" t="s">
        <v>97</v>
      </c>
      <c r="F2104" s="14" t="s">
        <v>63</v>
      </c>
      <c r="G2104" s="14" t="s">
        <v>189</v>
      </c>
      <c r="H2104" s="14" t="s">
        <v>56</v>
      </c>
      <c r="I2104" s="14" t="s">
        <v>59</v>
      </c>
      <c r="J2104" s="14" t="s">
        <v>718</v>
      </c>
      <c r="K2104" s="15" t="n">
        <v>259.136</v>
      </c>
      <c r="L2104" s="0" t="n">
        <v>4</v>
      </c>
      <c r="M2104" s="16" t="n">
        <v>0.2</v>
      </c>
      <c r="N2104" s="17" t="n">
        <v>-25.9136</v>
      </c>
      <c r="O2104" s="0" t="str">
        <f aca="false">TEXT(B2104,"YYYY-MM")</f>
        <v>2015-07</v>
      </c>
      <c r="P2104" s="18" t="n">
        <f aca="false">IFERROR(N2104/K2104,0)</f>
        <v>-0.1</v>
      </c>
      <c r="Q2104" s="0" t="str">
        <f aca="false">IF(M2104=0,"No Discount",IF(M2104&lt;0.2,"Low (1-19%)",IF(M2104&lt;0.4,"Medium (20-39%)","High (40%+)")))</f>
        <v>Medium (20-39%)</v>
      </c>
      <c r="R2104" s="0" t="str">
        <f aca="false">INDEX('Lookup Tables'!$B$2:$B$5,MATCH(F2104,'Lookup Tables'!$A$2:$A$5,0))</f>
        <v>Manager D</v>
      </c>
    </row>
    <row r="2105" customFormat="false" ht="15" hidden="false" customHeight="false" outlineLevel="0" collapsed="false">
      <c r="A2105" s="0" t="s">
        <v>2375</v>
      </c>
      <c r="B2105" s="13" t="n">
        <v>43183</v>
      </c>
      <c r="C2105" s="13" t="n">
        <v>43187</v>
      </c>
      <c r="D2105" s="14" t="s">
        <v>52</v>
      </c>
      <c r="E2105" s="14" t="s">
        <v>62</v>
      </c>
      <c r="F2105" s="14" t="s">
        <v>117</v>
      </c>
      <c r="G2105" s="14" t="s">
        <v>170</v>
      </c>
      <c r="H2105" s="14" t="s">
        <v>65</v>
      </c>
      <c r="I2105" s="14" t="s">
        <v>91</v>
      </c>
      <c r="J2105" s="14" t="s">
        <v>2376</v>
      </c>
      <c r="K2105" s="15" t="n">
        <v>221.92</v>
      </c>
      <c r="L2105" s="0" t="n">
        <v>4</v>
      </c>
      <c r="M2105" s="16" t="n">
        <v>0</v>
      </c>
      <c r="N2105" s="17" t="n">
        <v>106.5216</v>
      </c>
      <c r="O2105" s="0" t="str">
        <f aca="false">TEXT(B2105,"YYYY-MM")</f>
        <v>2018-03</v>
      </c>
      <c r="P2105" s="18" t="n">
        <f aca="false">IFERROR(N2105/K2105,0)</f>
        <v>0.48</v>
      </c>
      <c r="Q2105" s="0" t="str">
        <f aca="false">IF(M2105=0,"No Discount",IF(M2105&lt;0.2,"Low (1-19%)",IF(M2105&lt;0.4,"Medium (20-39%)","High (40%+)")))</f>
        <v>No Discount</v>
      </c>
      <c r="R2105" s="0" t="str">
        <f aca="false">INDEX('Lookup Tables'!$B$2:$B$5,MATCH(F2105,'Lookup Tables'!$A$2:$A$5,0))</f>
        <v>Manager B</v>
      </c>
    </row>
    <row r="2106" customFormat="false" ht="15" hidden="false" customHeight="false" outlineLevel="0" collapsed="false">
      <c r="A2106" s="0" t="s">
        <v>2375</v>
      </c>
      <c r="B2106" s="13" t="n">
        <v>43183</v>
      </c>
      <c r="C2106" s="13" t="n">
        <v>43187</v>
      </c>
      <c r="D2106" s="14" t="s">
        <v>52</v>
      </c>
      <c r="E2106" s="14" t="s">
        <v>62</v>
      </c>
      <c r="F2106" s="14" t="s">
        <v>117</v>
      </c>
      <c r="G2106" s="14" t="s">
        <v>170</v>
      </c>
      <c r="H2106" s="14" t="s">
        <v>80</v>
      </c>
      <c r="I2106" s="14" t="s">
        <v>123</v>
      </c>
      <c r="J2106" s="14" t="s">
        <v>413</v>
      </c>
      <c r="K2106" s="15" t="n">
        <v>26</v>
      </c>
      <c r="L2106" s="0" t="n">
        <v>2</v>
      </c>
      <c r="M2106" s="16" t="n">
        <v>0</v>
      </c>
      <c r="N2106" s="17" t="n">
        <v>11.7</v>
      </c>
      <c r="O2106" s="0" t="str">
        <f aca="false">TEXT(B2106,"YYYY-MM")</f>
        <v>2018-03</v>
      </c>
      <c r="P2106" s="18" t="n">
        <f aca="false">IFERROR(N2106/K2106,0)</f>
        <v>0.45</v>
      </c>
      <c r="Q2106" s="0" t="str">
        <f aca="false">IF(M2106=0,"No Discount",IF(M2106&lt;0.2,"Low (1-19%)",IF(M2106&lt;0.4,"Medium (20-39%)","High (40%+)")))</f>
        <v>No Discount</v>
      </c>
      <c r="R2106" s="0" t="str">
        <f aca="false">INDEX('Lookup Tables'!$B$2:$B$5,MATCH(F2106,'Lookup Tables'!$A$2:$A$5,0))</f>
        <v>Manager B</v>
      </c>
    </row>
    <row r="2107" customFormat="false" ht="15" hidden="false" customHeight="false" outlineLevel="0" collapsed="false">
      <c r="A2107" s="0" t="s">
        <v>2377</v>
      </c>
      <c r="B2107" s="13" t="n">
        <v>42277</v>
      </c>
      <c r="C2107" s="13" t="n">
        <v>42282</v>
      </c>
      <c r="D2107" s="14" t="s">
        <v>69</v>
      </c>
      <c r="E2107" s="14" t="s">
        <v>53</v>
      </c>
      <c r="F2107" s="14" t="s">
        <v>54</v>
      </c>
      <c r="G2107" s="14" t="s">
        <v>70</v>
      </c>
      <c r="H2107" s="14" t="s">
        <v>65</v>
      </c>
      <c r="I2107" s="14" t="s">
        <v>91</v>
      </c>
      <c r="J2107" s="14" t="s">
        <v>1752</v>
      </c>
      <c r="K2107" s="15" t="n">
        <v>15.552</v>
      </c>
      <c r="L2107" s="0" t="n">
        <v>3</v>
      </c>
      <c r="M2107" s="16" t="n">
        <v>0.2</v>
      </c>
      <c r="N2107" s="17" t="n">
        <v>5.4432</v>
      </c>
      <c r="O2107" s="0" t="str">
        <f aca="false">TEXT(B2107,"YYYY-MM")</f>
        <v>2015-09</v>
      </c>
      <c r="P2107" s="18" t="n">
        <f aca="false">IFERROR(N2107/K2107,0)</f>
        <v>0.35</v>
      </c>
      <c r="Q2107" s="0" t="str">
        <f aca="false">IF(M2107=0,"No Discount",IF(M2107&lt;0.2,"Low (1-19%)",IF(M2107&lt;0.4,"Medium (20-39%)","High (40%+)")))</f>
        <v>Medium (20-39%)</v>
      </c>
      <c r="R2107" s="0" t="str">
        <f aca="false">INDEX('Lookup Tables'!$B$2:$B$5,MATCH(F2107,'Lookup Tables'!$A$2:$A$5,0))</f>
        <v>Manager C</v>
      </c>
    </row>
    <row r="2108" customFormat="false" ht="15" hidden="false" customHeight="false" outlineLevel="0" collapsed="false">
      <c r="A2108" s="0" t="s">
        <v>2378</v>
      </c>
      <c r="B2108" s="13" t="n">
        <v>42273</v>
      </c>
      <c r="C2108" s="13" t="n">
        <v>42273</v>
      </c>
      <c r="D2108" s="14" t="s">
        <v>606</v>
      </c>
      <c r="E2108" s="14" t="s">
        <v>62</v>
      </c>
      <c r="F2108" s="14" t="s">
        <v>98</v>
      </c>
      <c r="G2108" s="14" t="s">
        <v>99</v>
      </c>
      <c r="H2108" s="14" t="s">
        <v>65</v>
      </c>
      <c r="I2108" s="14" t="s">
        <v>83</v>
      </c>
      <c r="J2108" s="14" t="s">
        <v>467</v>
      </c>
      <c r="K2108" s="15" t="n">
        <v>0.876</v>
      </c>
      <c r="L2108" s="0" t="n">
        <v>1</v>
      </c>
      <c r="M2108" s="16" t="n">
        <v>0.8</v>
      </c>
      <c r="N2108" s="17" t="n">
        <v>-1.4016</v>
      </c>
      <c r="O2108" s="0" t="str">
        <f aca="false">TEXT(B2108,"YYYY-MM")</f>
        <v>2015-09</v>
      </c>
      <c r="P2108" s="18" t="n">
        <f aca="false">IFERROR(N2108/K2108,0)</f>
        <v>-1.6</v>
      </c>
      <c r="Q2108" s="0" t="str">
        <f aca="false">IF(M2108=0,"No Discount",IF(M2108&lt;0.2,"Low (1-19%)",IF(M2108&lt;0.4,"Medium (20-39%)","High (40%+)")))</f>
        <v>High (40%+)</v>
      </c>
      <c r="R2108" s="0" t="str">
        <f aca="false">INDEX('Lookup Tables'!$B$2:$B$5,MATCH(F2108,'Lookup Tables'!$A$2:$A$5,0))</f>
        <v>Manager A</v>
      </c>
    </row>
    <row r="2109" customFormat="false" ht="15" hidden="false" customHeight="false" outlineLevel="0" collapsed="false">
      <c r="A2109" s="0" t="s">
        <v>2379</v>
      </c>
      <c r="B2109" s="13" t="n">
        <v>42674</v>
      </c>
      <c r="C2109" s="13" t="n">
        <v>42674</v>
      </c>
      <c r="D2109" s="14" t="s">
        <v>606</v>
      </c>
      <c r="E2109" s="14" t="s">
        <v>53</v>
      </c>
      <c r="F2109" s="14" t="s">
        <v>63</v>
      </c>
      <c r="G2109" s="14" t="s">
        <v>64</v>
      </c>
      <c r="H2109" s="14" t="s">
        <v>65</v>
      </c>
      <c r="I2109" s="14" t="s">
        <v>91</v>
      </c>
      <c r="J2109" s="14" t="s">
        <v>674</v>
      </c>
      <c r="K2109" s="15" t="n">
        <v>19.98</v>
      </c>
      <c r="L2109" s="0" t="n">
        <v>1</v>
      </c>
      <c r="M2109" s="16" t="n">
        <v>0</v>
      </c>
      <c r="N2109" s="17" t="n">
        <v>9.3906</v>
      </c>
      <c r="O2109" s="0" t="str">
        <f aca="false">TEXT(B2109,"YYYY-MM")</f>
        <v>2016-10</v>
      </c>
      <c r="P2109" s="18" t="n">
        <f aca="false">IFERROR(N2109/K2109,0)</f>
        <v>0.47</v>
      </c>
      <c r="Q2109" s="0" t="str">
        <f aca="false">IF(M2109=0,"No Discount",IF(M2109&lt;0.2,"Low (1-19%)",IF(M2109&lt;0.4,"Medium (20-39%)","High (40%+)")))</f>
        <v>No Discount</v>
      </c>
      <c r="R2109" s="0" t="str">
        <f aca="false">INDEX('Lookup Tables'!$B$2:$B$5,MATCH(F2109,'Lookup Tables'!$A$2:$A$5,0))</f>
        <v>Manager D</v>
      </c>
    </row>
    <row r="2110" customFormat="false" ht="15" hidden="false" customHeight="false" outlineLevel="0" collapsed="false">
      <c r="A2110" s="0" t="s">
        <v>2379</v>
      </c>
      <c r="B2110" s="13" t="n">
        <v>42674</v>
      </c>
      <c r="C2110" s="13" t="n">
        <v>42674</v>
      </c>
      <c r="D2110" s="14" t="s">
        <v>606</v>
      </c>
      <c r="E2110" s="14" t="s">
        <v>53</v>
      </c>
      <c r="F2110" s="14" t="s">
        <v>63</v>
      </c>
      <c r="G2110" s="14" t="s">
        <v>64</v>
      </c>
      <c r="H2110" s="14" t="s">
        <v>65</v>
      </c>
      <c r="I2110" s="14" t="s">
        <v>83</v>
      </c>
      <c r="J2110" s="14" t="s">
        <v>1595</v>
      </c>
      <c r="K2110" s="15" t="n">
        <v>398.352</v>
      </c>
      <c r="L2110" s="0" t="n">
        <v>3</v>
      </c>
      <c r="M2110" s="16" t="n">
        <v>0.2</v>
      </c>
      <c r="N2110" s="17" t="n">
        <v>124.485</v>
      </c>
      <c r="O2110" s="0" t="str">
        <f aca="false">TEXT(B2110,"YYYY-MM")</f>
        <v>2016-10</v>
      </c>
      <c r="P2110" s="18" t="n">
        <f aca="false">IFERROR(N2110/K2110,0)</f>
        <v>0.3125</v>
      </c>
      <c r="Q2110" s="0" t="str">
        <f aca="false">IF(M2110=0,"No Discount",IF(M2110&lt;0.2,"Low (1-19%)",IF(M2110&lt;0.4,"Medium (20-39%)","High (40%+)")))</f>
        <v>Medium (20-39%)</v>
      </c>
      <c r="R2110" s="0" t="str">
        <f aca="false">INDEX('Lookup Tables'!$B$2:$B$5,MATCH(F2110,'Lookup Tables'!$A$2:$A$5,0))</f>
        <v>Manager D</v>
      </c>
    </row>
    <row r="2111" customFormat="false" ht="15" hidden="false" customHeight="false" outlineLevel="0" collapsed="false">
      <c r="A2111" s="0" t="s">
        <v>2379</v>
      </c>
      <c r="B2111" s="13" t="n">
        <v>42674</v>
      </c>
      <c r="C2111" s="13" t="n">
        <v>42674</v>
      </c>
      <c r="D2111" s="14" t="s">
        <v>606</v>
      </c>
      <c r="E2111" s="14" t="s">
        <v>53</v>
      </c>
      <c r="F2111" s="14" t="s">
        <v>63</v>
      </c>
      <c r="G2111" s="14" t="s">
        <v>64</v>
      </c>
      <c r="H2111" s="14" t="s">
        <v>65</v>
      </c>
      <c r="I2111" s="14" t="s">
        <v>78</v>
      </c>
      <c r="J2111" s="14" t="s">
        <v>2380</v>
      </c>
      <c r="K2111" s="15" t="n">
        <v>5.04</v>
      </c>
      <c r="L2111" s="0" t="n">
        <v>3</v>
      </c>
      <c r="M2111" s="16" t="n">
        <v>0</v>
      </c>
      <c r="N2111" s="17" t="n">
        <v>1.26</v>
      </c>
      <c r="O2111" s="0" t="str">
        <f aca="false">TEXT(B2111,"YYYY-MM")</f>
        <v>2016-10</v>
      </c>
      <c r="P2111" s="18" t="n">
        <f aca="false">IFERROR(N2111/K2111,0)</f>
        <v>0.25</v>
      </c>
      <c r="Q2111" s="0" t="str">
        <f aca="false">IF(M2111=0,"No Discount",IF(M2111&lt;0.2,"Low (1-19%)",IF(M2111&lt;0.4,"Medium (20-39%)","High (40%+)")))</f>
        <v>No Discount</v>
      </c>
      <c r="R2111" s="0" t="str">
        <f aca="false">INDEX('Lookup Tables'!$B$2:$B$5,MATCH(F2111,'Lookup Tables'!$A$2:$A$5,0))</f>
        <v>Manager D</v>
      </c>
    </row>
    <row r="2112" customFormat="false" ht="15" hidden="false" customHeight="false" outlineLevel="0" collapsed="false">
      <c r="A2112" s="0" t="s">
        <v>2379</v>
      </c>
      <c r="B2112" s="13" t="n">
        <v>42674</v>
      </c>
      <c r="C2112" s="13" t="n">
        <v>42674</v>
      </c>
      <c r="D2112" s="14" t="s">
        <v>606</v>
      </c>
      <c r="E2112" s="14" t="s">
        <v>53</v>
      </c>
      <c r="F2112" s="14" t="s">
        <v>63</v>
      </c>
      <c r="G2112" s="14" t="s">
        <v>64</v>
      </c>
      <c r="H2112" s="14" t="s">
        <v>65</v>
      </c>
      <c r="I2112" s="14" t="s">
        <v>171</v>
      </c>
      <c r="J2112" s="14" t="s">
        <v>422</v>
      </c>
      <c r="K2112" s="15" t="n">
        <v>17.45</v>
      </c>
      <c r="L2112" s="0" t="n">
        <v>5</v>
      </c>
      <c r="M2112" s="16" t="n">
        <v>0</v>
      </c>
      <c r="N2112" s="17" t="n">
        <v>8.027</v>
      </c>
      <c r="O2112" s="0" t="str">
        <f aca="false">TEXT(B2112,"YYYY-MM")</f>
        <v>2016-10</v>
      </c>
      <c r="P2112" s="18" t="n">
        <f aca="false">IFERROR(N2112/K2112,0)</f>
        <v>0.46</v>
      </c>
      <c r="Q2112" s="0" t="str">
        <f aca="false">IF(M2112=0,"No Discount",IF(M2112&lt;0.2,"Low (1-19%)",IF(M2112&lt;0.4,"Medium (20-39%)","High (40%+)")))</f>
        <v>No Discount</v>
      </c>
      <c r="R2112" s="0" t="str">
        <f aca="false">INDEX('Lookup Tables'!$B$2:$B$5,MATCH(F2112,'Lookup Tables'!$A$2:$A$5,0))</f>
        <v>Manager D</v>
      </c>
    </row>
    <row r="2113" customFormat="false" ht="15" hidden="false" customHeight="false" outlineLevel="0" collapsed="false">
      <c r="A2113" s="0" t="s">
        <v>2379</v>
      </c>
      <c r="B2113" s="13" t="n">
        <v>42674</v>
      </c>
      <c r="C2113" s="13" t="n">
        <v>42674</v>
      </c>
      <c r="D2113" s="14" t="s">
        <v>606</v>
      </c>
      <c r="E2113" s="14" t="s">
        <v>53</v>
      </c>
      <c r="F2113" s="14" t="s">
        <v>63</v>
      </c>
      <c r="G2113" s="14" t="s">
        <v>64</v>
      </c>
      <c r="H2113" s="14" t="s">
        <v>56</v>
      </c>
      <c r="I2113" s="14" t="s">
        <v>59</v>
      </c>
      <c r="J2113" s="14" t="s">
        <v>143</v>
      </c>
      <c r="K2113" s="15" t="n">
        <v>323.136</v>
      </c>
      <c r="L2113" s="0" t="n">
        <v>4</v>
      </c>
      <c r="M2113" s="16" t="n">
        <v>0.2</v>
      </c>
      <c r="N2113" s="17" t="n">
        <v>20.196</v>
      </c>
      <c r="O2113" s="0" t="str">
        <f aca="false">TEXT(B2113,"YYYY-MM")</f>
        <v>2016-10</v>
      </c>
      <c r="P2113" s="18" t="n">
        <f aca="false">IFERROR(N2113/K2113,0)</f>
        <v>0.0625</v>
      </c>
      <c r="Q2113" s="0" t="str">
        <f aca="false">IF(M2113=0,"No Discount",IF(M2113&lt;0.2,"Low (1-19%)",IF(M2113&lt;0.4,"Medium (20-39%)","High (40%+)")))</f>
        <v>Medium (20-39%)</v>
      </c>
      <c r="R2113" s="0" t="str">
        <f aca="false">INDEX('Lookup Tables'!$B$2:$B$5,MATCH(F2113,'Lookup Tables'!$A$2:$A$5,0))</f>
        <v>Manager D</v>
      </c>
    </row>
    <row r="2114" customFormat="false" ht="15" hidden="false" customHeight="false" outlineLevel="0" collapsed="false">
      <c r="A2114" s="0" t="s">
        <v>2379</v>
      </c>
      <c r="B2114" s="13" t="n">
        <v>42674</v>
      </c>
      <c r="C2114" s="13" t="n">
        <v>42674</v>
      </c>
      <c r="D2114" s="14" t="s">
        <v>606</v>
      </c>
      <c r="E2114" s="14" t="s">
        <v>53</v>
      </c>
      <c r="F2114" s="14" t="s">
        <v>63</v>
      </c>
      <c r="G2114" s="14" t="s">
        <v>64</v>
      </c>
      <c r="H2114" s="14" t="s">
        <v>65</v>
      </c>
      <c r="I2114" s="14" t="s">
        <v>303</v>
      </c>
      <c r="J2114" s="14" t="s">
        <v>988</v>
      </c>
      <c r="K2114" s="15" t="n">
        <v>29.7</v>
      </c>
      <c r="L2114" s="0" t="n">
        <v>3</v>
      </c>
      <c r="M2114" s="16" t="n">
        <v>0</v>
      </c>
      <c r="N2114" s="17" t="n">
        <v>8.019</v>
      </c>
      <c r="O2114" s="0" t="str">
        <f aca="false">TEXT(B2114,"YYYY-MM")</f>
        <v>2016-10</v>
      </c>
      <c r="P2114" s="18" t="n">
        <f aca="false">IFERROR(N2114/K2114,0)</f>
        <v>0.27</v>
      </c>
      <c r="Q2114" s="0" t="str">
        <f aca="false">IF(M2114=0,"No Discount",IF(M2114&lt;0.2,"Low (1-19%)",IF(M2114&lt;0.4,"Medium (20-39%)","High (40%+)")))</f>
        <v>No Discount</v>
      </c>
      <c r="R2114" s="0" t="str">
        <f aca="false">INDEX('Lookup Tables'!$B$2:$B$5,MATCH(F2114,'Lookup Tables'!$A$2:$A$5,0))</f>
        <v>Manager D</v>
      </c>
    </row>
    <row r="2115" customFormat="false" ht="15" hidden="false" customHeight="false" outlineLevel="0" collapsed="false">
      <c r="A2115" s="0" t="s">
        <v>2379</v>
      </c>
      <c r="B2115" s="13" t="n">
        <v>42674</v>
      </c>
      <c r="C2115" s="13" t="n">
        <v>42674</v>
      </c>
      <c r="D2115" s="14" t="s">
        <v>606</v>
      </c>
      <c r="E2115" s="14" t="s">
        <v>53</v>
      </c>
      <c r="F2115" s="14" t="s">
        <v>63</v>
      </c>
      <c r="G2115" s="14" t="s">
        <v>64</v>
      </c>
      <c r="H2115" s="14" t="s">
        <v>80</v>
      </c>
      <c r="I2115" s="14" t="s">
        <v>81</v>
      </c>
      <c r="J2115" s="14" t="s">
        <v>2381</v>
      </c>
      <c r="K2115" s="15" t="n">
        <v>1295.84</v>
      </c>
      <c r="L2115" s="0" t="n">
        <v>4</v>
      </c>
      <c r="M2115" s="16" t="n">
        <v>0.2</v>
      </c>
      <c r="N2115" s="17" t="n">
        <v>145.782</v>
      </c>
      <c r="O2115" s="0" t="str">
        <f aca="false">TEXT(B2115,"YYYY-MM")</f>
        <v>2016-10</v>
      </c>
      <c r="P2115" s="18" t="n">
        <f aca="false">IFERROR(N2115/K2115,0)</f>
        <v>0.1125</v>
      </c>
      <c r="Q2115" s="0" t="str">
        <f aca="false">IF(M2115=0,"No Discount",IF(M2115&lt;0.2,"Low (1-19%)",IF(M2115&lt;0.4,"Medium (20-39%)","High (40%+)")))</f>
        <v>Medium (20-39%)</v>
      </c>
      <c r="R2115" s="0" t="str">
        <f aca="false">INDEX('Lookup Tables'!$B$2:$B$5,MATCH(F2115,'Lookup Tables'!$A$2:$A$5,0))</f>
        <v>Manager D</v>
      </c>
    </row>
    <row r="2116" customFormat="false" ht="15" hidden="false" customHeight="false" outlineLevel="0" collapsed="false">
      <c r="A2116" s="0" t="s">
        <v>2379</v>
      </c>
      <c r="B2116" s="13" t="n">
        <v>42674</v>
      </c>
      <c r="C2116" s="13" t="n">
        <v>42674</v>
      </c>
      <c r="D2116" s="14" t="s">
        <v>606</v>
      </c>
      <c r="E2116" s="14" t="s">
        <v>53</v>
      </c>
      <c r="F2116" s="14" t="s">
        <v>63</v>
      </c>
      <c r="G2116" s="14" t="s">
        <v>64</v>
      </c>
      <c r="H2116" s="14" t="s">
        <v>65</v>
      </c>
      <c r="I2116" s="14" t="s">
        <v>73</v>
      </c>
      <c r="J2116" s="14" t="s">
        <v>2382</v>
      </c>
      <c r="K2116" s="15" t="n">
        <v>46.84</v>
      </c>
      <c r="L2116" s="0" t="n">
        <v>2</v>
      </c>
      <c r="M2116" s="16" t="n">
        <v>0</v>
      </c>
      <c r="N2116" s="17" t="n">
        <v>12.6468</v>
      </c>
      <c r="O2116" s="0" t="str">
        <f aca="false">TEXT(B2116,"YYYY-MM")</f>
        <v>2016-10</v>
      </c>
      <c r="P2116" s="18" t="n">
        <f aca="false">IFERROR(N2116/K2116,0)</f>
        <v>0.27</v>
      </c>
      <c r="Q2116" s="0" t="str">
        <f aca="false">IF(M2116=0,"No Discount",IF(M2116&lt;0.2,"Low (1-19%)",IF(M2116&lt;0.4,"Medium (20-39%)","High (40%+)")))</f>
        <v>No Discount</v>
      </c>
      <c r="R2116" s="0" t="str">
        <f aca="false">INDEX('Lookup Tables'!$B$2:$B$5,MATCH(F2116,'Lookup Tables'!$A$2:$A$5,0))</f>
        <v>Manager D</v>
      </c>
    </row>
    <row r="2117" customFormat="false" ht="15" hidden="false" customHeight="false" outlineLevel="0" collapsed="false">
      <c r="A2117" s="0" t="s">
        <v>2379</v>
      </c>
      <c r="B2117" s="13" t="n">
        <v>42674</v>
      </c>
      <c r="C2117" s="13" t="n">
        <v>42674</v>
      </c>
      <c r="D2117" s="14" t="s">
        <v>606</v>
      </c>
      <c r="E2117" s="14" t="s">
        <v>53</v>
      </c>
      <c r="F2117" s="14" t="s">
        <v>63</v>
      </c>
      <c r="G2117" s="14" t="s">
        <v>64</v>
      </c>
      <c r="H2117" s="14" t="s">
        <v>56</v>
      </c>
      <c r="I2117" s="14" t="s">
        <v>57</v>
      </c>
      <c r="J2117" s="14" t="s">
        <v>2383</v>
      </c>
      <c r="K2117" s="15" t="n">
        <v>425.833</v>
      </c>
      <c r="L2117" s="0" t="n">
        <v>1</v>
      </c>
      <c r="M2117" s="16" t="n">
        <v>0.15</v>
      </c>
      <c r="N2117" s="17" t="n">
        <v>20.0392</v>
      </c>
      <c r="O2117" s="0" t="str">
        <f aca="false">TEXT(B2117,"YYYY-MM")</f>
        <v>2016-10</v>
      </c>
      <c r="P2117" s="18" t="n">
        <f aca="false">IFERROR(N2117/K2117,0)</f>
        <v>0.0470588235294118</v>
      </c>
      <c r="Q2117" s="0" t="str">
        <f aca="false">IF(M2117=0,"No Discount",IF(M2117&lt;0.2,"Low (1-19%)",IF(M2117&lt;0.4,"Medium (20-39%)","High (40%+)")))</f>
        <v>Low (1-19%)</v>
      </c>
      <c r="R2117" s="0" t="str">
        <f aca="false">INDEX('Lookup Tables'!$B$2:$B$5,MATCH(F2117,'Lookup Tables'!$A$2:$A$5,0))</f>
        <v>Manager D</v>
      </c>
    </row>
    <row r="2118" customFormat="false" ht="15" hidden="false" customHeight="false" outlineLevel="0" collapsed="false">
      <c r="A2118" s="0" t="s">
        <v>2384</v>
      </c>
      <c r="B2118" s="13" t="n">
        <v>42655</v>
      </c>
      <c r="C2118" s="13" t="n">
        <v>42660</v>
      </c>
      <c r="D2118" s="14" t="s">
        <v>52</v>
      </c>
      <c r="E2118" s="14" t="s">
        <v>53</v>
      </c>
      <c r="F2118" s="14" t="s">
        <v>117</v>
      </c>
      <c r="G2118" s="14" t="s">
        <v>170</v>
      </c>
      <c r="H2118" s="14" t="s">
        <v>56</v>
      </c>
      <c r="I2118" s="14" t="s">
        <v>71</v>
      </c>
      <c r="J2118" s="14" t="s">
        <v>2060</v>
      </c>
      <c r="K2118" s="15" t="n">
        <v>209.67</v>
      </c>
      <c r="L2118" s="0" t="n">
        <v>1</v>
      </c>
      <c r="M2118" s="16" t="n">
        <v>0.4</v>
      </c>
      <c r="N2118" s="17" t="n">
        <v>-13.978</v>
      </c>
      <c r="O2118" s="0" t="str">
        <f aca="false">TEXT(B2118,"YYYY-MM")</f>
        <v>2016-10</v>
      </c>
      <c r="P2118" s="18" t="n">
        <f aca="false">IFERROR(N2118/K2118,0)</f>
        <v>-0.0666666666666667</v>
      </c>
      <c r="Q2118" s="0" t="str">
        <f aca="false">IF(M2118=0,"No Discount",IF(M2118&lt;0.2,"Low (1-19%)",IF(M2118&lt;0.4,"Medium (20-39%)","High (40%+)")))</f>
        <v>High (40%+)</v>
      </c>
      <c r="R2118" s="0" t="str">
        <f aca="false">INDEX('Lookup Tables'!$B$2:$B$5,MATCH(F2118,'Lookup Tables'!$A$2:$A$5,0))</f>
        <v>Manager B</v>
      </c>
    </row>
    <row r="2119" customFormat="false" ht="15" hidden="false" customHeight="false" outlineLevel="0" collapsed="false">
      <c r="A2119" s="0" t="s">
        <v>2385</v>
      </c>
      <c r="B2119" s="13" t="n">
        <v>42997</v>
      </c>
      <c r="C2119" s="13" t="n">
        <v>43001</v>
      </c>
      <c r="D2119" s="14" t="s">
        <v>69</v>
      </c>
      <c r="E2119" s="14" t="s">
        <v>53</v>
      </c>
      <c r="F2119" s="14" t="s">
        <v>63</v>
      </c>
      <c r="G2119" s="14" t="s">
        <v>64</v>
      </c>
      <c r="H2119" s="14" t="s">
        <v>65</v>
      </c>
      <c r="I2119" s="14" t="s">
        <v>91</v>
      </c>
      <c r="J2119" s="14" t="s">
        <v>717</v>
      </c>
      <c r="K2119" s="15" t="n">
        <v>159.88</v>
      </c>
      <c r="L2119" s="0" t="n">
        <v>7</v>
      </c>
      <c r="M2119" s="16" t="n">
        <v>0</v>
      </c>
      <c r="N2119" s="17" t="n">
        <v>73.5448</v>
      </c>
      <c r="O2119" s="0" t="str">
        <f aca="false">TEXT(B2119,"YYYY-MM")</f>
        <v>2017-09</v>
      </c>
      <c r="P2119" s="18" t="n">
        <f aca="false">IFERROR(N2119/K2119,0)</f>
        <v>0.46</v>
      </c>
      <c r="Q2119" s="0" t="str">
        <f aca="false">IF(M2119=0,"No Discount",IF(M2119&lt;0.2,"Low (1-19%)",IF(M2119&lt;0.4,"Medium (20-39%)","High (40%+)")))</f>
        <v>No Discount</v>
      </c>
      <c r="R2119" s="0" t="str">
        <f aca="false">INDEX('Lookup Tables'!$B$2:$B$5,MATCH(F2119,'Lookup Tables'!$A$2:$A$5,0))</f>
        <v>Manager D</v>
      </c>
    </row>
    <row r="2120" customFormat="false" ht="15" hidden="false" customHeight="false" outlineLevel="0" collapsed="false">
      <c r="A2120" s="0" t="s">
        <v>2386</v>
      </c>
      <c r="B2120" s="13" t="n">
        <v>43203</v>
      </c>
      <c r="C2120" s="13" t="n">
        <v>43205</v>
      </c>
      <c r="D2120" s="14" t="s">
        <v>137</v>
      </c>
      <c r="E2120" s="14" t="s">
        <v>62</v>
      </c>
      <c r="F2120" s="14" t="s">
        <v>63</v>
      </c>
      <c r="G2120" s="14" t="s">
        <v>94</v>
      </c>
      <c r="H2120" s="14" t="s">
        <v>65</v>
      </c>
      <c r="I2120" s="14" t="s">
        <v>91</v>
      </c>
      <c r="J2120" s="14" t="s">
        <v>442</v>
      </c>
      <c r="K2120" s="15" t="n">
        <v>5.28</v>
      </c>
      <c r="L2120" s="0" t="n">
        <v>1</v>
      </c>
      <c r="M2120" s="16" t="n">
        <v>0</v>
      </c>
      <c r="N2120" s="17" t="n">
        <v>2.376</v>
      </c>
      <c r="O2120" s="0" t="str">
        <f aca="false">TEXT(B2120,"YYYY-MM")</f>
        <v>2018-04</v>
      </c>
      <c r="P2120" s="18" t="n">
        <f aca="false">IFERROR(N2120/K2120,0)</f>
        <v>0.45</v>
      </c>
      <c r="Q2120" s="0" t="str">
        <f aca="false">IF(M2120=0,"No Discount",IF(M2120&lt;0.2,"Low (1-19%)",IF(M2120&lt;0.4,"Medium (20-39%)","High (40%+)")))</f>
        <v>No Discount</v>
      </c>
      <c r="R2120" s="0" t="str">
        <f aca="false">INDEX('Lookup Tables'!$B$2:$B$5,MATCH(F2120,'Lookup Tables'!$A$2:$A$5,0))</f>
        <v>Manager D</v>
      </c>
    </row>
    <row r="2121" customFormat="false" ht="15" hidden="false" customHeight="false" outlineLevel="0" collapsed="false">
      <c r="A2121" s="0" t="s">
        <v>2386</v>
      </c>
      <c r="B2121" s="13" t="n">
        <v>43203</v>
      </c>
      <c r="C2121" s="13" t="n">
        <v>43205</v>
      </c>
      <c r="D2121" s="14" t="s">
        <v>137</v>
      </c>
      <c r="E2121" s="14" t="s">
        <v>62</v>
      </c>
      <c r="F2121" s="14" t="s">
        <v>63</v>
      </c>
      <c r="G2121" s="14" t="s">
        <v>94</v>
      </c>
      <c r="H2121" s="14" t="s">
        <v>65</v>
      </c>
      <c r="I2121" s="14" t="s">
        <v>83</v>
      </c>
      <c r="J2121" s="14" t="s">
        <v>2243</v>
      </c>
      <c r="K2121" s="15" t="n">
        <v>895.92</v>
      </c>
      <c r="L2121" s="0" t="n">
        <v>5</v>
      </c>
      <c r="M2121" s="16" t="n">
        <v>0.2</v>
      </c>
      <c r="N2121" s="17" t="n">
        <v>302.373</v>
      </c>
      <c r="O2121" s="0" t="str">
        <f aca="false">TEXT(B2121,"YYYY-MM")</f>
        <v>2018-04</v>
      </c>
      <c r="P2121" s="18" t="n">
        <f aca="false">IFERROR(N2121/K2121,0)</f>
        <v>0.3375</v>
      </c>
      <c r="Q2121" s="0" t="str">
        <f aca="false">IF(M2121=0,"No Discount",IF(M2121&lt;0.2,"Low (1-19%)",IF(M2121&lt;0.4,"Medium (20-39%)","High (40%+)")))</f>
        <v>Medium (20-39%)</v>
      </c>
      <c r="R2121" s="0" t="str">
        <f aca="false">INDEX('Lookup Tables'!$B$2:$B$5,MATCH(F2121,'Lookup Tables'!$A$2:$A$5,0))</f>
        <v>Manager D</v>
      </c>
    </row>
    <row r="2122" customFormat="false" ht="15" hidden="false" customHeight="false" outlineLevel="0" collapsed="false">
      <c r="A2122" s="0" t="s">
        <v>2387</v>
      </c>
      <c r="B2122" s="13" t="n">
        <v>43107</v>
      </c>
      <c r="C2122" s="13" t="n">
        <v>43113</v>
      </c>
      <c r="D2122" s="14" t="s">
        <v>69</v>
      </c>
      <c r="E2122" s="14" t="s">
        <v>53</v>
      </c>
      <c r="F2122" s="14" t="s">
        <v>54</v>
      </c>
      <c r="G2122" s="14" t="s">
        <v>70</v>
      </c>
      <c r="H2122" s="14" t="s">
        <v>65</v>
      </c>
      <c r="I2122" s="14" t="s">
        <v>83</v>
      </c>
      <c r="J2122" s="14" t="s">
        <v>1324</v>
      </c>
      <c r="K2122" s="15" t="n">
        <v>2.808</v>
      </c>
      <c r="L2122" s="0" t="n">
        <v>3</v>
      </c>
      <c r="M2122" s="16" t="n">
        <v>0.7</v>
      </c>
      <c r="N2122" s="17" t="n">
        <v>-1.9656</v>
      </c>
      <c r="O2122" s="0" t="str">
        <f aca="false">TEXT(B2122,"YYYY-MM")</f>
        <v>2018-01</v>
      </c>
      <c r="P2122" s="18" t="n">
        <f aca="false">IFERROR(N2122/K2122,0)</f>
        <v>-0.7</v>
      </c>
      <c r="Q2122" s="0" t="str">
        <f aca="false">IF(M2122=0,"No Discount",IF(M2122&lt;0.2,"Low (1-19%)",IF(M2122&lt;0.4,"Medium (20-39%)","High (40%+)")))</f>
        <v>High (40%+)</v>
      </c>
      <c r="R2122" s="0" t="str">
        <f aca="false">INDEX('Lookup Tables'!$B$2:$B$5,MATCH(F2122,'Lookup Tables'!$A$2:$A$5,0))</f>
        <v>Manager C</v>
      </c>
    </row>
    <row r="2123" customFormat="false" ht="15" hidden="false" customHeight="false" outlineLevel="0" collapsed="false">
      <c r="A2123" s="0" t="s">
        <v>2388</v>
      </c>
      <c r="B2123" s="13" t="n">
        <v>43413</v>
      </c>
      <c r="C2123" s="13" t="n">
        <v>43415</v>
      </c>
      <c r="D2123" s="14" t="s">
        <v>137</v>
      </c>
      <c r="E2123" s="14" t="s">
        <v>62</v>
      </c>
      <c r="F2123" s="14" t="s">
        <v>63</v>
      </c>
      <c r="G2123" s="14" t="s">
        <v>64</v>
      </c>
      <c r="H2123" s="14" t="s">
        <v>56</v>
      </c>
      <c r="I2123" s="14" t="s">
        <v>59</v>
      </c>
      <c r="J2123" s="14" t="s">
        <v>168</v>
      </c>
      <c r="K2123" s="15" t="n">
        <v>215.976</v>
      </c>
      <c r="L2123" s="0" t="n">
        <v>3</v>
      </c>
      <c r="M2123" s="16" t="n">
        <v>0.2</v>
      </c>
      <c r="N2123" s="17" t="n">
        <v>-2.6997</v>
      </c>
      <c r="O2123" s="0" t="str">
        <f aca="false">TEXT(B2123,"YYYY-MM")</f>
        <v>2018-11</v>
      </c>
      <c r="P2123" s="18" t="n">
        <f aca="false">IFERROR(N2123/K2123,0)</f>
        <v>-0.0125</v>
      </c>
      <c r="Q2123" s="0" t="str">
        <f aca="false">IF(M2123=0,"No Discount",IF(M2123&lt;0.2,"Low (1-19%)",IF(M2123&lt;0.4,"Medium (20-39%)","High (40%+)")))</f>
        <v>Medium (20-39%)</v>
      </c>
      <c r="R2123" s="0" t="str">
        <f aca="false">INDEX('Lookup Tables'!$B$2:$B$5,MATCH(F2123,'Lookup Tables'!$A$2:$A$5,0))</f>
        <v>Manager D</v>
      </c>
    </row>
    <row r="2124" customFormat="false" ht="15" hidden="false" customHeight="false" outlineLevel="0" collapsed="false">
      <c r="A2124" s="0" t="s">
        <v>2389</v>
      </c>
      <c r="B2124" s="13" t="n">
        <v>43365</v>
      </c>
      <c r="C2124" s="13" t="n">
        <v>43367</v>
      </c>
      <c r="D2124" s="14" t="s">
        <v>52</v>
      </c>
      <c r="E2124" s="14" t="s">
        <v>97</v>
      </c>
      <c r="F2124" s="14" t="s">
        <v>98</v>
      </c>
      <c r="G2124" s="14" t="s">
        <v>157</v>
      </c>
      <c r="H2124" s="14" t="s">
        <v>56</v>
      </c>
      <c r="I2124" s="14" t="s">
        <v>57</v>
      </c>
      <c r="J2124" s="14" t="s">
        <v>671</v>
      </c>
      <c r="K2124" s="15" t="n">
        <v>241.96</v>
      </c>
      <c r="L2124" s="0" t="n">
        <v>2</v>
      </c>
      <c r="M2124" s="16" t="n">
        <v>0</v>
      </c>
      <c r="N2124" s="17" t="n">
        <v>41.1332</v>
      </c>
      <c r="O2124" s="0" t="str">
        <f aca="false">TEXT(B2124,"YYYY-MM")</f>
        <v>2018-09</v>
      </c>
      <c r="P2124" s="18" t="n">
        <f aca="false">IFERROR(N2124/K2124,0)</f>
        <v>0.17</v>
      </c>
      <c r="Q2124" s="0" t="str">
        <f aca="false">IF(M2124=0,"No Discount",IF(M2124&lt;0.2,"Low (1-19%)",IF(M2124&lt;0.4,"Medium (20-39%)","High (40%+)")))</f>
        <v>No Discount</v>
      </c>
      <c r="R2124" s="0" t="str">
        <f aca="false">INDEX('Lookup Tables'!$B$2:$B$5,MATCH(F2124,'Lookup Tables'!$A$2:$A$5,0))</f>
        <v>Manager A</v>
      </c>
    </row>
    <row r="2125" customFormat="false" ht="15" hidden="false" customHeight="false" outlineLevel="0" collapsed="false">
      <c r="A2125" s="0" t="s">
        <v>2389</v>
      </c>
      <c r="B2125" s="13" t="n">
        <v>43365</v>
      </c>
      <c r="C2125" s="13" t="n">
        <v>43367</v>
      </c>
      <c r="D2125" s="14" t="s">
        <v>52</v>
      </c>
      <c r="E2125" s="14" t="s">
        <v>97</v>
      </c>
      <c r="F2125" s="14" t="s">
        <v>98</v>
      </c>
      <c r="G2125" s="14" t="s">
        <v>157</v>
      </c>
      <c r="H2125" s="14" t="s">
        <v>65</v>
      </c>
      <c r="I2125" s="14" t="s">
        <v>66</v>
      </c>
      <c r="J2125" s="14" t="s">
        <v>226</v>
      </c>
      <c r="K2125" s="15" t="n">
        <v>27.72</v>
      </c>
      <c r="L2125" s="0" t="n">
        <v>9</v>
      </c>
      <c r="M2125" s="16" t="n">
        <v>0</v>
      </c>
      <c r="N2125" s="17" t="n">
        <v>13.3056</v>
      </c>
      <c r="O2125" s="0" t="str">
        <f aca="false">TEXT(B2125,"YYYY-MM")</f>
        <v>2018-09</v>
      </c>
      <c r="P2125" s="18" t="n">
        <f aca="false">IFERROR(N2125/K2125,0)</f>
        <v>0.48</v>
      </c>
      <c r="Q2125" s="0" t="str">
        <f aca="false">IF(M2125=0,"No Discount",IF(M2125&lt;0.2,"Low (1-19%)",IF(M2125&lt;0.4,"Medium (20-39%)","High (40%+)")))</f>
        <v>No Discount</v>
      </c>
      <c r="R2125" s="0" t="str">
        <f aca="false">INDEX('Lookup Tables'!$B$2:$B$5,MATCH(F2125,'Lookup Tables'!$A$2:$A$5,0))</f>
        <v>Manager A</v>
      </c>
    </row>
    <row r="2126" customFormat="false" ht="15" hidden="false" customHeight="false" outlineLevel="0" collapsed="false">
      <c r="A2126" s="0" t="s">
        <v>2390</v>
      </c>
      <c r="B2126" s="13" t="n">
        <v>43435</v>
      </c>
      <c r="C2126" s="13" t="n">
        <v>43439</v>
      </c>
      <c r="D2126" s="14" t="s">
        <v>69</v>
      </c>
      <c r="E2126" s="14" t="s">
        <v>97</v>
      </c>
      <c r="F2126" s="14" t="s">
        <v>117</v>
      </c>
      <c r="G2126" s="14" t="s">
        <v>118</v>
      </c>
      <c r="H2126" s="14" t="s">
        <v>65</v>
      </c>
      <c r="I2126" s="14" t="s">
        <v>129</v>
      </c>
      <c r="J2126" s="14" t="s">
        <v>2391</v>
      </c>
      <c r="K2126" s="15" t="n">
        <v>104.68</v>
      </c>
      <c r="L2126" s="0" t="n">
        <v>5</v>
      </c>
      <c r="M2126" s="16" t="n">
        <v>0.2</v>
      </c>
      <c r="N2126" s="17" t="n">
        <v>35.3295</v>
      </c>
      <c r="O2126" s="0" t="str">
        <f aca="false">TEXT(B2126,"YYYY-MM")</f>
        <v>2018-12</v>
      </c>
      <c r="P2126" s="18" t="n">
        <f aca="false">IFERROR(N2126/K2126,0)</f>
        <v>0.3375</v>
      </c>
      <c r="Q2126" s="0" t="str">
        <f aca="false">IF(M2126=0,"No Discount",IF(M2126&lt;0.2,"Low (1-19%)",IF(M2126&lt;0.4,"Medium (20-39%)","High (40%+)")))</f>
        <v>Medium (20-39%)</v>
      </c>
      <c r="R2126" s="0" t="str">
        <f aca="false">INDEX('Lookup Tables'!$B$2:$B$5,MATCH(F2126,'Lookup Tables'!$A$2:$A$5,0))</f>
        <v>Manager B</v>
      </c>
    </row>
    <row r="2127" customFormat="false" ht="15" hidden="false" customHeight="false" outlineLevel="0" collapsed="false">
      <c r="A2127" s="0" t="s">
        <v>2390</v>
      </c>
      <c r="B2127" s="13" t="n">
        <v>43435</v>
      </c>
      <c r="C2127" s="13" t="n">
        <v>43439</v>
      </c>
      <c r="D2127" s="14" t="s">
        <v>69</v>
      </c>
      <c r="E2127" s="14" t="s">
        <v>97</v>
      </c>
      <c r="F2127" s="14" t="s">
        <v>117</v>
      </c>
      <c r="G2127" s="14" t="s">
        <v>118</v>
      </c>
      <c r="H2127" s="14" t="s">
        <v>80</v>
      </c>
      <c r="I2127" s="14" t="s">
        <v>81</v>
      </c>
      <c r="J2127" s="14" t="s">
        <v>2392</v>
      </c>
      <c r="K2127" s="15" t="n">
        <v>62.958</v>
      </c>
      <c r="L2127" s="0" t="n">
        <v>7</v>
      </c>
      <c r="M2127" s="16" t="n">
        <v>0.4</v>
      </c>
      <c r="N2127" s="17" t="n">
        <v>9.4437</v>
      </c>
      <c r="O2127" s="0" t="str">
        <f aca="false">TEXT(B2127,"YYYY-MM")</f>
        <v>2018-12</v>
      </c>
      <c r="P2127" s="18" t="n">
        <f aca="false">IFERROR(N2127/K2127,0)</f>
        <v>0.15</v>
      </c>
      <c r="Q2127" s="0" t="str">
        <f aca="false">IF(M2127=0,"No Discount",IF(M2127&lt;0.2,"Low (1-19%)",IF(M2127&lt;0.4,"Medium (20-39%)","High (40%+)")))</f>
        <v>High (40%+)</v>
      </c>
      <c r="R2127" s="0" t="str">
        <f aca="false">INDEX('Lookup Tables'!$B$2:$B$5,MATCH(F2127,'Lookup Tables'!$A$2:$A$5,0))</f>
        <v>Manager B</v>
      </c>
    </row>
    <row r="2128" customFormat="false" ht="15" hidden="false" customHeight="false" outlineLevel="0" collapsed="false">
      <c r="A2128" s="0" t="s">
        <v>2393</v>
      </c>
      <c r="B2128" s="13" t="n">
        <v>42178</v>
      </c>
      <c r="C2128" s="13" t="n">
        <v>42183</v>
      </c>
      <c r="D2128" s="14" t="s">
        <v>69</v>
      </c>
      <c r="E2128" s="14" t="s">
        <v>53</v>
      </c>
      <c r="F2128" s="14" t="s">
        <v>117</v>
      </c>
      <c r="G2128" s="14" t="s">
        <v>118</v>
      </c>
      <c r="H2128" s="14" t="s">
        <v>80</v>
      </c>
      <c r="I2128" s="14" t="s">
        <v>123</v>
      </c>
      <c r="J2128" s="14" t="s">
        <v>657</v>
      </c>
      <c r="K2128" s="15" t="n">
        <v>86.376</v>
      </c>
      <c r="L2128" s="0" t="n">
        <v>3</v>
      </c>
      <c r="M2128" s="16" t="n">
        <v>0.2</v>
      </c>
      <c r="N2128" s="17" t="n">
        <v>1.0797</v>
      </c>
      <c r="O2128" s="0" t="str">
        <f aca="false">TEXT(B2128,"YYYY-MM")</f>
        <v>2015-06</v>
      </c>
      <c r="P2128" s="18" t="n">
        <f aca="false">IFERROR(N2128/K2128,0)</f>
        <v>0.0125</v>
      </c>
      <c r="Q2128" s="0" t="str">
        <f aca="false">IF(M2128=0,"No Discount",IF(M2128&lt;0.2,"Low (1-19%)",IF(M2128&lt;0.4,"Medium (20-39%)","High (40%+)")))</f>
        <v>Medium (20-39%)</v>
      </c>
      <c r="R2128" s="0" t="str">
        <f aca="false">INDEX('Lookup Tables'!$B$2:$B$5,MATCH(F2128,'Lookup Tables'!$A$2:$A$5,0))</f>
        <v>Manager B</v>
      </c>
    </row>
    <row r="2129" customFormat="false" ht="15" hidden="false" customHeight="false" outlineLevel="0" collapsed="false">
      <c r="A2129" s="0" t="s">
        <v>2394</v>
      </c>
      <c r="B2129" s="13" t="n">
        <v>42647</v>
      </c>
      <c r="C2129" s="13" t="n">
        <v>42652</v>
      </c>
      <c r="D2129" s="14" t="s">
        <v>69</v>
      </c>
      <c r="E2129" s="14" t="s">
        <v>97</v>
      </c>
      <c r="F2129" s="14" t="s">
        <v>117</v>
      </c>
      <c r="G2129" s="14" t="s">
        <v>118</v>
      </c>
      <c r="H2129" s="14" t="s">
        <v>56</v>
      </c>
      <c r="I2129" s="14" t="s">
        <v>76</v>
      </c>
      <c r="J2129" s="14" t="s">
        <v>2395</v>
      </c>
      <c r="K2129" s="15" t="n">
        <v>64.944</v>
      </c>
      <c r="L2129" s="0" t="n">
        <v>3</v>
      </c>
      <c r="M2129" s="16" t="n">
        <v>0.2</v>
      </c>
      <c r="N2129" s="17" t="n">
        <v>6.4944</v>
      </c>
      <c r="O2129" s="0" t="str">
        <f aca="false">TEXT(B2129,"YYYY-MM")</f>
        <v>2016-10</v>
      </c>
      <c r="P2129" s="18" t="n">
        <f aca="false">IFERROR(N2129/K2129,0)</f>
        <v>0.1</v>
      </c>
      <c r="Q2129" s="0" t="str">
        <f aca="false">IF(M2129=0,"No Discount",IF(M2129&lt;0.2,"Low (1-19%)",IF(M2129&lt;0.4,"Medium (20-39%)","High (40%+)")))</f>
        <v>Medium (20-39%)</v>
      </c>
      <c r="R2129" s="0" t="str">
        <f aca="false">INDEX('Lookup Tables'!$B$2:$B$5,MATCH(F2129,'Lookup Tables'!$A$2:$A$5,0))</f>
        <v>Manager B</v>
      </c>
    </row>
    <row r="2130" customFormat="false" ht="15" hidden="false" customHeight="false" outlineLevel="0" collapsed="false">
      <c r="A2130" s="0" t="s">
        <v>2394</v>
      </c>
      <c r="B2130" s="13" t="n">
        <v>42647</v>
      </c>
      <c r="C2130" s="13" t="n">
        <v>42652</v>
      </c>
      <c r="D2130" s="14" t="s">
        <v>69</v>
      </c>
      <c r="E2130" s="14" t="s">
        <v>97</v>
      </c>
      <c r="F2130" s="14" t="s">
        <v>117</v>
      </c>
      <c r="G2130" s="14" t="s">
        <v>118</v>
      </c>
      <c r="H2130" s="14" t="s">
        <v>65</v>
      </c>
      <c r="I2130" s="14" t="s">
        <v>91</v>
      </c>
      <c r="J2130" s="14" t="s">
        <v>1818</v>
      </c>
      <c r="K2130" s="15" t="n">
        <v>20.736</v>
      </c>
      <c r="L2130" s="0" t="n">
        <v>4</v>
      </c>
      <c r="M2130" s="16" t="n">
        <v>0.2</v>
      </c>
      <c r="N2130" s="17" t="n">
        <v>7.2576</v>
      </c>
      <c r="O2130" s="0" t="str">
        <f aca="false">TEXT(B2130,"YYYY-MM")</f>
        <v>2016-10</v>
      </c>
      <c r="P2130" s="18" t="n">
        <f aca="false">IFERROR(N2130/K2130,0)</f>
        <v>0.35</v>
      </c>
      <c r="Q2130" s="0" t="str">
        <f aca="false">IF(M2130=0,"No Discount",IF(M2130&lt;0.2,"Low (1-19%)",IF(M2130&lt;0.4,"Medium (20-39%)","High (40%+)")))</f>
        <v>Medium (20-39%)</v>
      </c>
      <c r="R2130" s="0" t="str">
        <f aca="false">INDEX('Lookup Tables'!$B$2:$B$5,MATCH(F2130,'Lookup Tables'!$A$2:$A$5,0))</f>
        <v>Manager B</v>
      </c>
    </row>
    <row r="2131" customFormat="false" ht="15" hidden="false" customHeight="false" outlineLevel="0" collapsed="false">
      <c r="A2131" s="0" t="s">
        <v>2396</v>
      </c>
      <c r="B2131" s="13" t="n">
        <v>42144</v>
      </c>
      <c r="C2131" s="13" t="n">
        <v>42146</v>
      </c>
      <c r="D2131" s="14" t="s">
        <v>52</v>
      </c>
      <c r="E2131" s="14" t="s">
        <v>62</v>
      </c>
      <c r="F2131" s="14" t="s">
        <v>117</v>
      </c>
      <c r="G2131" s="14" t="s">
        <v>1222</v>
      </c>
      <c r="H2131" s="14" t="s">
        <v>65</v>
      </c>
      <c r="I2131" s="14" t="s">
        <v>85</v>
      </c>
      <c r="J2131" s="14" t="s">
        <v>2397</v>
      </c>
      <c r="K2131" s="15" t="n">
        <v>33.28</v>
      </c>
      <c r="L2131" s="0" t="n">
        <v>4</v>
      </c>
      <c r="M2131" s="16" t="n">
        <v>0</v>
      </c>
      <c r="N2131" s="17" t="n">
        <v>9.3184</v>
      </c>
      <c r="O2131" s="0" t="str">
        <f aca="false">TEXT(B2131,"YYYY-MM")</f>
        <v>2015-05</v>
      </c>
      <c r="P2131" s="18" t="n">
        <f aca="false">IFERROR(N2131/K2131,0)</f>
        <v>0.28</v>
      </c>
      <c r="Q2131" s="0" t="str">
        <f aca="false">IF(M2131=0,"No Discount",IF(M2131&lt;0.2,"Low (1-19%)",IF(M2131&lt;0.4,"Medium (20-39%)","High (40%+)")))</f>
        <v>No Discount</v>
      </c>
      <c r="R2131" s="0" t="str">
        <f aca="false">INDEX('Lookup Tables'!$B$2:$B$5,MATCH(F2131,'Lookup Tables'!$A$2:$A$5,0))</f>
        <v>Manager B</v>
      </c>
    </row>
    <row r="2132" customFormat="false" ht="15" hidden="false" customHeight="false" outlineLevel="0" collapsed="false">
      <c r="A2132" s="0" t="s">
        <v>2396</v>
      </c>
      <c r="B2132" s="13" t="n">
        <v>42144</v>
      </c>
      <c r="C2132" s="13" t="n">
        <v>42146</v>
      </c>
      <c r="D2132" s="14" t="s">
        <v>52</v>
      </c>
      <c r="E2132" s="14" t="s">
        <v>62</v>
      </c>
      <c r="F2132" s="14" t="s">
        <v>117</v>
      </c>
      <c r="G2132" s="14" t="s">
        <v>1222</v>
      </c>
      <c r="H2132" s="14" t="s">
        <v>65</v>
      </c>
      <c r="I2132" s="14" t="s">
        <v>78</v>
      </c>
      <c r="J2132" s="14" t="s">
        <v>2398</v>
      </c>
      <c r="K2132" s="15" t="n">
        <v>38.52</v>
      </c>
      <c r="L2132" s="0" t="n">
        <v>9</v>
      </c>
      <c r="M2132" s="16" t="n">
        <v>0</v>
      </c>
      <c r="N2132" s="17" t="n">
        <v>11.9412</v>
      </c>
      <c r="O2132" s="0" t="str">
        <f aca="false">TEXT(B2132,"YYYY-MM")</f>
        <v>2015-05</v>
      </c>
      <c r="P2132" s="18" t="n">
        <f aca="false">IFERROR(N2132/K2132,0)</f>
        <v>0.31</v>
      </c>
      <c r="Q2132" s="0" t="str">
        <f aca="false">IF(M2132=0,"No Discount",IF(M2132&lt;0.2,"Low (1-19%)",IF(M2132&lt;0.4,"Medium (20-39%)","High (40%+)")))</f>
        <v>No Discount</v>
      </c>
      <c r="R2132" s="0" t="str">
        <f aca="false">INDEX('Lookup Tables'!$B$2:$B$5,MATCH(F2132,'Lookup Tables'!$A$2:$A$5,0))</f>
        <v>Manager B</v>
      </c>
    </row>
    <row r="2133" customFormat="false" ht="15" hidden="false" customHeight="false" outlineLevel="0" collapsed="false">
      <c r="A2133" s="0" t="s">
        <v>2396</v>
      </c>
      <c r="B2133" s="13" t="n">
        <v>42144</v>
      </c>
      <c r="C2133" s="13" t="n">
        <v>42146</v>
      </c>
      <c r="D2133" s="14" t="s">
        <v>52</v>
      </c>
      <c r="E2133" s="14" t="s">
        <v>62</v>
      </c>
      <c r="F2133" s="14" t="s">
        <v>117</v>
      </c>
      <c r="G2133" s="14" t="s">
        <v>1222</v>
      </c>
      <c r="H2133" s="14" t="s">
        <v>56</v>
      </c>
      <c r="I2133" s="14" t="s">
        <v>76</v>
      </c>
      <c r="J2133" s="14" t="s">
        <v>1587</v>
      </c>
      <c r="K2133" s="15" t="n">
        <v>139.86</v>
      </c>
      <c r="L2133" s="0" t="n">
        <v>7</v>
      </c>
      <c r="M2133" s="16" t="n">
        <v>0</v>
      </c>
      <c r="N2133" s="17" t="n">
        <v>60.1398</v>
      </c>
      <c r="O2133" s="0" t="str">
        <f aca="false">TEXT(B2133,"YYYY-MM")</f>
        <v>2015-05</v>
      </c>
      <c r="P2133" s="18" t="n">
        <f aca="false">IFERROR(N2133/K2133,0)</f>
        <v>0.43</v>
      </c>
      <c r="Q2133" s="0" t="str">
        <f aca="false">IF(M2133=0,"No Discount",IF(M2133&lt;0.2,"Low (1-19%)",IF(M2133&lt;0.4,"Medium (20-39%)","High (40%+)")))</f>
        <v>No Discount</v>
      </c>
      <c r="R2133" s="0" t="str">
        <f aca="false">INDEX('Lookup Tables'!$B$2:$B$5,MATCH(F2133,'Lookup Tables'!$A$2:$A$5,0))</f>
        <v>Manager B</v>
      </c>
    </row>
    <row r="2134" customFormat="false" ht="15" hidden="false" customHeight="false" outlineLevel="0" collapsed="false">
      <c r="A2134" s="0" t="s">
        <v>2399</v>
      </c>
      <c r="B2134" s="13" t="n">
        <v>42694</v>
      </c>
      <c r="C2134" s="13" t="n">
        <v>42700</v>
      </c>
      <c r="D2134" s="14" t="s">
        <v>69</v>
      </c>
      <c r="E2134" s="14" t="s">
        <v>53</v>
      </c>
      <c r="F2134" s="14" t="s">
        <v>117</v>
      </c>
      <c r="G2134" s="14" t="s">
        <v>170</v>
      </c>
      <c r="H2134" s="14" t="s">
        <v>65</v>
      </c>
      <c r="I2134" s="14" t="s">
        <v>91</v>
      </c>
      <c r="J2134" s="14" t="s">
        <v>2400</v>
      </c>
      <c r="K2134" s="15" t="n">
        <v>19.65</v>
      </c>
      <c r="L2134" s="0" t="n">
        <v>3</v>
      </c>
      <c r="M2134" s="16" t="n">
        <v>0</v>
      </c>
      <c r="N2134" s="17" t="n">
        <v>9.039</v>
      </c>
      <c r="O2134" s="0" t="str">
        <f aca="false">TEXT(B2134,"YYYY-MM")</f>
        <v>2016-11</v>
      </c>
      <c r="P2134" s="18" t="n">
        <f aca="false">IFERROR(N2134/K2134,0)</f>
        <v>0.46</v>
      </c>
      <c r="Q2134" s="0" t="str">
        <f aca="false">IF(M2134=0,"No Discount",IF(M2134&lt;0.2,"Low (1-19%)",IF(M2134&lt;0.4,"Medium (20-39%)","High (40%+)")))</f>
        <v>No Discount</v>
      </c>
      <c r="R2134" s="0" t="str">
        <f aca="false">INDEX('Lookup Tables'!$B$2:$B$5,MATCH(F2134,'Lookup Tables'!$A$2:$A$5,0))</f>
        <v>Manager B</v>
      </c>
    </row>
    <row r="2135" customFormat="false" ht="15" hidden="false" customHeight="false" outlineLevel="0" collapsed="false">
      <c r="A2135" s="0" t="s">
        <v>2401</v>
      </c>
      <c r="B2135" s="13" t="n">
        <v>42704</v>
      </c>
      <c r="C2135" s="13" t="n">
        <v>42708</v>
      </c>
      <c r="D2135" s="14" t="s">
        <v>69</v>
      </c>
      <c r="E2135" s="14" t="s">
        <v>53</v>
      </c>
      <c r="F2135" s="14" t="s">
        <v>117</v>
      </c>
      <c r="G2135" s="14" t="s">
        <v>118</v>
      </c>
      <c r="H2135" s="14" t="s">
        <v>65</v>
      </c>
      <c r="I2135" s="14" t="s">
        <v>83</v>
      </c>
      <c r="J2135" s="14" t="s">
        <v>95</v>
      </c>
      <c r="K2135" s="15" t="n">
        <v>152.991</v>
      </c>
      <c r="L2135" s="0" t="n">
        <v>3</v>
      </c>
      <c r="M2135" s="16" t="n">
        <v>0.7</v>
      </c>
      <c r="N2135" s="17" t="n">
        <v>-122.3928</v>
      </c>
      <c r="O2135" s="0" t="str">
        <f aca="false">TEXT(B2135,"YYYY-MM")</f>
        <v>2016-11</v>
      </c>
      <c r="P2135" s="18" t="n">
        <f aca="false">IFERROR(N2135/K2135,0)</f>
        <v>-0.8</v>
      </c>
      <c r="Q2135" s="0" t="str">
        <f aca="false">IF(M2135=0,"No Discount",IF(M2135&lt;0.2,"Low (1-19%)",IF(M2135&lt;0.4,"Medium (20-39%)","High (40%+)")))</f>
        <v>High (40%+)</v>
      </c>
      <c r="R2135" s="0" t="str">
        <f aca="false">INDEX('Lookup Tables'!$B$2:$B$5,MATCH(F2135,'Lookup Tables'!$A$2:$A$5,0))</f>
        <v>Manager B</v>
      </c>
    </row>
    <row r="2136" customFormat="false" ht="15" hidden="false" customHeight="false" outlineLevel="0" collapsed="false">
      <c r="A2136" s="0" t="s">
        <v>2401</v>
      </c>
      <c r="B2136" s="13" t="n">
        <v>42704</v>
      </c>
      <c r="C2136" s="13" t="n">
        <v>42708</v>
      </c>
      <c r="D2136" s="14" t="s">
        <v>69</v>
      </c>
      <c r="E2136" s="14" t="s">
        <v>53</v>
      </c>
      <c r="F2136" s="14" t="s">
        <v>117</v>
      </c>
      <c r="G2136" s="14" t="s">
        <v>118</v>
      </c>
      <c r="H2136" s="14" t="s">
        <v>65</v>
      </c>
      <c r="I2136" s="14" t="s">
        <v>171</v>
      </c>
      <c r="J2136" s="14" t="s">
        <v>1743</v>
      </c>
      <c r="K2136" s="15" t="n">
        <v>10.584</v>
      </c>
      <c r="L2136" s="0" t="n">
        <v>7</v>
      </c>
      <c r="M2136" s="16" t="n">
        <v>0.2</v>
      </c>
      <c r="N2136" s="17" t="n">
        <v>-2.3814</v>
      </c>
      <c r="O2136" s="0" t="str">
        <f aca="false">TEXT(B2136,"YYYY-MM")</f>
        <v>2016-11</v>
      </c>
      <c r="P2136" s="18" t="n">
        <f aca="false">IFERROR(N2136/K2136,0)</f>
        <v>-0.225</v>
      </c>
      <c r="Q2136" s="0" t="str">
        <f aca="false">IF(M2136=0,"No Discount",IF(M2136&lt;0.2,"Low (1-19%)",IF(M2136&lt;0.4,"Medium (20-39%)","High (40%+)")))</f>
        <v>Medium (20-39%)</v>
      </c>
      <c r="R2136" s="0" t="str">
        <f aca="false">INDEX('Lookup Tables'!$B$2:$B$5,MATCH(F2136,'Lookup Tables'!$A$2:$A$5,0))</f>
        <v>Manager B</v>
      </c>
    </row>
    <row r="2137" customFormat="false" ht="15" hidden="false" customHeight="false" outlineLevel="0" collapsed="false">
      <c r="A2137" s="0" t="s">
        <v>2401</v>
      </c>
      <c r="B2137" s="13" t="n">
        <v>42704</v>
      </c>
      <c r="C2137" s="13" t="n">
        <v>42708</v>
      </c>
      <c r="D2137" s="14" t="s">
        <v>69</v>
      </c>
      <c r="E2137" s="14" t="s">
        <v>53</v>
      </c>
      <c r="F2137" s="14" t="s">
        <v>117</v>
      </c>
      <c r="G2137" s="14" t="s">
        <v>118</v>
      </c>
      <c r="H2137" s="14" t="s">
        <v>80</v>
      </c>
      <c r="I2137" s="14" t="s">
        <v>81</v>
      </c>
      <c r="J2137" s="14" t="s">
        <v>2402</v>
      </c>
      <c r="K2137" s="15" t="n">
        <v>94.92</v>
      </c>
      <c r="L2137" s="0" t="n">
        <v>4</v>
      </c>
      <c r="M2137" s="16" t="n">
        <v>0.4</v>
      </c>
      <c r="N2137" s="17" t="n">
        <v>15.82</v>
      </c>
      <c r="O2137" s="0" t="str">
        <f aca="false">TEXT(B2137,"YYYY-MM")</f>
        <v>2016-11</v>
      </c>
      <c r="P2137" s="18" t="n">
        <f aca="false">IFERROR(N2137/K2137,0)</f>
        <v>0.166666666666667</v>
      </c>
      <c r="Q2137" s="0" t="str">
        <f aca="false">IF(M2137=0,"No Discount",IF(M2137&lt;0.2,"Low (1-19%)",IF(M2137&lt;0.4,"Medium (20-39%)","High (40%+)")))</f>
        <v>High (40%+)</v>
      </c>
      <c r="R2137" s="0" t="str">
        <f aca="false">INDEX('Lookup Tables'!$B$2:$B$5,MATCH(F2137,'Lookup Tables'!$A$2:$A$5,0))</f>
        <v>Manager B</v>
      </c>
    </row>
    <row r="2138" customFormat="false" ht="15" hidden="false" customHeight="false" outlineLevel="0" collapsed="false">
      <c r="A2138" s="0" t="s">
        <v>2403</v>
      </c>
      <c r="B2138" s="13" t="n">
        <v>42735</v>
      </c>
      <c r="C2138" s="13" t="n">
        <v>42740</v>
      </c>
      <c r="D2138" s="14" t="s">
        <v>69</v>
      </c>
      <c r="E2138" s="14" t="s">
        <v>53</v>
      </c>
      <c r="F2138" s="14" t="s">
        <v>98</v>
      </c>
      <c r="G2138" s="14" t="s">
        <v>99</v>
      </c>
      <c r="H2138" s="14" t="s">
        <v>56</v>
      </c>
      <c r="I2138" s="14" t="s">
        <v>76</v>
      </c>
      <c r="J2138" s="14" t="s">
        <v>2404</v>
      </c>
      <c r="K2138" s="15" t="n">
        <v>14.76</v>
      </c>
      <c r="L2138" s="0" t="n">
        <v>5</v>
      </c>
      <c r="M2138" s="16" t="n">
        <v>0.6</v>
      </c>
      <c r="N2138" s="17" t="n">
        <v>-11.439</v>
      </c>
      <c r="O2138" s="0" t="str">
        <f aca="false">TEXT(B2138,"YYYY-MM")</f>
        <v>2016-12</v>
      </c>
      <c r="P2138" s="18" t="n">
        <f aca="false">IFERROR(N2138/K2138,0)</f>
        <v>-0.775</v>
      </c>
      <c r="Q2138" s="0" t="str">
        <f aca="false">IF(M2138=0,"No Discount",IF(M2138&lt;0.2,"Low (1-19%)",IF(M2138&lt;0.4,"Medium (20-39%)","High (40%+)")))</f>
        <v>High (40%+)</v>
      </c>
      <c r="R2138" s="0" t="str">
        <f aca="false">INDEX('Lookup Tables'!$B$2:$B$5,MATCH(F2138,'Lookup Tables'!$A$2:$A$5,0))</f>
        <v>Manager A</v>
      </c>
    </row>
    <row r="2139" customFormat="false" ht="15" hidden="false" customHeight="false" outlineLevel="0" collapsed="false">
      <c r="A2139" s="0" t="s">
        <v>2403</v>
      </c>
      <c r="B2139" s="13" t="n">
        <v>42735</v>
      </c>
      <c r="C2139" s="13" t="n">
        <v>42740</v>
      </c>
      <c r="D2139" s="14" t="s">
        <v>69</v>
      </c>
      <c r="E2139" s="14" t="s">
        <v>53</v>
      </c>
      <c r="F2139" s="14" t="s">
        <v>98</v>
      </c>
      <c r="G2139" s="14" t="s">
        <v>99</v>
      </c>
      <c r="H2139" s="14" t="s">
        <v>65</v>
      </c>
      <c r="I2139" s="14" t="s">
        <v>83</v>
      </c>
      <c r="J2139" s="14" t="s">
        <v>2273</v>
      </c>
      <c r="K2139" s="15" t="n">
        <v>3.656</v>
      </c>
      <c r="L2139" s="0" t="n">
        <v>4</v>
      </c>
      <c r="M2139" s="16" t="n">
        <v>0.8</v>
      </c>
      <c r="N2139" s="17" t="n">
        <v>-5.8496</v>
      </c>
      <c r="O2139" s="0" t="str">
        <f aca="false">TEXT(B2139,"YYYY-MM")</f>
        <v>2016-12</v>
      </c>
      <c r="P2139" s="18" t="n">
        <f aca="false">IFERROR(N2139/K2139,0)</f>
        <v>-1.6</v>
      </c>
      <c r="Q2139" s="0" t="str">
        <f aca="false">IF(M2139=0,"No Discount",IF(M2139&lt;0.2,"Low (1-19%)",IF(M2139&lt;0.4,"Medium (20-39%)","High (40%+)")))</f>
        <v>High (40%+)</v>
      </c>
      <c r="R2139" s="0" t="str">
        <f aca="false">INDEX('Lookup Tables'!$B$2:$B$5,MATCH(F2139,'Lookup Tables'!$A$2:$A$5,0))</f>
        <v>Manager A</v>
      </c>
    </row>
    <row r="2140" customFormat="false" ht="15" hidden="false" customHeight="false" outlineLevel="0" collapsed="false">
      <c r="A2140" s="0" t="s">
        <v>2405</v>
      </c>
      <c r="B2140" s="13" t="n">
        <v>43420</v>
      </c>
      <c r="C2140" s="13" t="n">
        <v>43420</v>
      </c>
      <c r="D2140" s="14" t="s">
        <v>606</v>
      </c>
      <c r="E2140" s="14" t="s">
        <v>53</v>
      </c>
      <c r="F2140" s="14" t="s">
        <v>117</v>
      </c>
      <c r="G2140" s="14" t="s">
        <v>170</v>
      </c>
      <c r="H2140" s="14" t="s">
        <v>65</v>
      </c>
      <c r="I2140" s="14" t="s">
        <v>91</v>
      </c>
      <c r="J2140" s="14" t="s">
        <v>1049</v>
      </c>
      <c r="K2140" s="15" t="n">
        <v>146.82</v>
      </c>
      <c r="L2140" s="0" t="n">
        <v>3</v>
      </c>
      <c r="M2140" s="16" t="n">
        <v>0</v>
      </c>
      <c r="N2140" s="17" t="n">
        <v>73.41</v>
      </c>
      <c r="O2140" s="0" t="str">
        <f aca="false">TEXT(B2140,"YYYY-MM")</f>
        <v>2018-11</v>
      </c>
      <c r="P2140" s="18" t="n">
        <f aca="false">IFERROR(N2140/K2140,0)</f>
        <v>0.5</v>
      </c>
      <c r="Q2140" s="0" t="str">
        <f aca="false">IF(M2140=0,"No Discount",IF(M2140&lt;0.2,"Low (1-19%)",IF(M2140&lt;0.4,"Medium (20-39%)","High (40%+)")))</f>
        <v>No Discount</v>
      </c>
      <c r="R2140" s="0" t="str">
        <f aca="false">INDEX('Lookup Tables'!$B$2:$B$5,MATCH(F2140,'Lookup Tables'!$A$2:$A$5,0))</f>
        <v>Manager B</v>
      </c>
    </row>
    <row r="2141" customFormat="false" ht="15" hidden="false" customHeight="false" outlineLevel="0" collapsed="false">
      <c r="A2141" s="0" t="s">
        <v>2406</v>
      </c>
      <c r="B2141" s="13" t="n">
        <v>42161</v>
      </c>
      <c r="C2141" s="13" t="n">
        <v>42166</v>
      </c>
      <c r="D2141" s="14" t="s">
        <v>69</v>
      </c>
      <c r="E2141" s="14" t="s">
        <v>62</v>
      </c>
      <c r="F2141" s="14" t="s">
        <v>117</v>
      </c>
      <c r="G2141" s="14" t="s">
        <v>170</v>
      </c>
      <c r="H2141" s="14" t="s">
        <v>65</v>
      </c>
      <c r="I2141" s="14" t="s">
        <v>83</v>
      </c>
      <c r="J2141" s="14" t="s">
        <v>644</v>
      </c>
      <c r="K2141" s="15" t="n">
        <v>149.544</v>
      </c>
      <c r="L2141" s="0" t="n">
        <v>9</v>
      </c>
      <c r="M2141" s="16" t="n">
        <v>0.2</v>
      </c>
      <c r="N2141" s="17" t="n">
        <v>50.4711</v>
      </c>
      <c r="O2141" s="0" t="str">
        <f aca="false">TEXT(B2141,"YYYY-MM")</f>
        <v>2015-06</v>
      </c>
      <c r="P2141" s="18" t="n">
        <f aca="false">IFERROR(N2141/K2141,0)</f>
        <v>0.3375</v>
      </c>
      <c r="Q2141" s="0" t="str">
        <f aca="false">IF(M2141=0,"No Discount",IF(M2141&lt;0.2,"Low (1-19%)",IF(M2141&lt;0.4,"Medium (20-39%)","High (40%+)")))</f>
        <v>Medium (20-39%)</v>
      </c>
      <c r="R2141" s="0" t="str">
        <f aca="false">INDEX('Lookup Tables'!$B$2:$B$5,MATCH(F2141,'Lookup Tables'!$A$2:$A$5,0))</f>
        <v>Manager B</v>
      </c>
    </row>
    <row r="2142" customFormat="false" ht="15" hidden="false" customHeight="false" outlineLevel="0" collapsed="false">
      <c r="A2142" s="0" t="s">
        <v>2406</v>
      </c>
      <c r="B2142" s="13" t="n">
        <v>42161</v>
      </c>
      <c r="C2142" s="13" t="n">
        <v>42166</v>
      </c>
      <c r="D2142" s="14" t="s">
        <v>69</v>
      </c>
      <c r="E2142" s="14" t="s">
        <v>62</v>
      </c>
      <c r="F2142" s="14" t="s">
        <v>117</v>
      </c>
      <c r="G2142" s="14" t="s">
        <v>170</v>
      </c>
      <c r="H2142" s="14" t="s">
        <v>65</v>
      </c>
      <c r="I2142" s="14" t="s">
        <v>303</v>
      </c>
      <c r="J2142" s="14" t="s">
        <v>2407</v>
      </c>
      <c r="K2142" s="15" t="n">
        <v>17.14</v>
      </c>
      <c r="L2142" s="0" t="n">
        <v>2</v>
      </c>
      <c r="M2142" s="16" t="n">
        <v>0</v>
      </c>
      <c r="N2142" s="17" t="n">
        <v>4.4564</v>
      </c>
      <c r="O2142" s="0" t="str">
        <f aca="false">TEXT(B2142,"YYYY-MM")</f>
        <v>2015-06</v>
      </c>
      <c r="P2142" s="18" t="n">
        <f aca="false">IFERROR(N2142/K2142,0)</f>
        <v>0.26</v>
      </c>
      <c r="Q2142" s="0" t="str">
        <f aca="false">IF(M2142=0,"No Discount",IF(M2142&lt;0.2,"Low (1-19%)",IF(M2142&lt;0.4,"Medium (20-39%)","High (40%+)")))</f>
        <v>No Discount</v>
      </c>
      <c r="R2142" s="0" t="str">
        <f aca="false">INDEX('Lookup Tables'!$B$2:$B$5,MATCH(F2142,'Lookup Tables'!$A$2:$A$5,0))</f>
        <v>Manager B</v>
      </c>
    </row>
    <row r="2143" customFormat="false" ht="15" hidden="false" customHeight="false" outlineLevel="0" collapsed="false">
      <c r="A2143" s="0" t="s">
        <v>2406</v>
      </c>
      <c r="B2143" s="13" t="n">
        <v>42161</v>
      </c>
      <c r="C2143" s="13" t="n">
        <v>42166</v>
      </c>
      <c r="D2143" s="14" t="s">
        <v>69</v>
      </c>
      <c r="E2143" s="14" t="s">
        <v>62</v>
      </c>
      <c r="F2143" s="14" t="s">
        <v>117</v>
      </c>
      <c r="G2143" s="14" t="s">
        <v>170</v>
      </c>
      <c r="H2143" s="14" t="s">
        <v>56</v>
      </c>
      <c r="I2143" s="14" t="s">
        <v>71</v>
      </c>
      <c r="J2143" s="14" t="s">
        <v>2408</v>
      </c>
      <c r="K2143" s="15" t="n">
        <v>991.764</v>
      </c>
      <c r="L2143" s="0" t="n">
        <v>3</v>
      </c>
      <c r="M2143" s="16" t="n">
        <v>0.4</v>
      </c>
      <c r="N2143" s="17" t="n">
        <v>-347.1174</v>
      </c>
      <c r="O2143" s="0" t="str">
        <f aca="false">TEXT(B2143,"YYYY-MM")</f>
        <v>2015-06</v>
      </c>
      <c r="P2143" s="18" t="n">
        <f aca="false">IFERROR(N2143/K2143,0)</f>
        <v>-0.35</v>
      </c>
      <c r="Q2143" s="0" t="str">
        <f aca="false">IF(M2143=0,"No Discount",IF(M2143&lt;0.2,"Low (1-19%)",IF(M2143&lt;0.4,"Medium (20-39%)","High (40%+)")))</f>
        <v>High (40%+)</v>
      </c>
      <c r="R2143" s="0" t="str">
        <f aca="false">INDEX('Lookup Tables'!$B$2:$B$5,MATCH(F2143,'Lookup Tables'!$A$2:$A$5,0))</f>
        <v>Manager B</v>
      </c>
    </row>
    <row r="2144" customFormat="false" ht="15" hidden="false" customHeight="false" outlineLevel="0" collapsed="false">
      <c r="A2144" s="0" t="s">
        <v>2409</v>
      </c>
      <c r="B2144" s="13" t="n">
        <v>42979</v>
      </c>
      <c r="C2144" s="13" t="n">
        <v>42983</v>
      </c>
      <c r="D2144" s="14" t="s">
        <v>69</v>
      </c>
      <c r="E2144" s="14" t="s">
        <v>62</v>
      </c>
      <c r="F2144" s="14" t="s">
        <v>117</v>
      </c>
      <c r="G2144" s="14" t="s">
        <v>118</v>
      </c>
      <c r="H2144" s="14" t="s">
        <v>65</v>
      </c>
      <c r="I2144" s="14" t="s">
        <v>91</v>
      </c>
      <c r="J2144" s="14" t="s">
        <v>198</v>
      </c>
      <c r="K2144" s="15" t="n">
        <v>30.48</v>
      </c>
      <c r="L2144" s="0" t="n">
        <v>6</v>
      </c>
      <c r="M2144" s="16" t="n">
        <v>0.2</v>
      </c>
      <c r="N2144" s="17" t="n">
        <v>9.906</v>
      </c>
      <c r="O2144" s="0" t="str">
        <f aca="false">TEXT(B2144,"YYYY-MM")</f>
        <v>2017-09</v>
      </c>
      <c r="P2144" s="18" t="n">
        <f aca="false">IFERROR(N2144/K2144,0)</f>
        <v>0.325</v>
      </c>
      <c r="Q2144" s="0" t="str">
        <f aca="false">IF(M2144=0,"No Discount",IF(M2144&lt;0.2,"Low (1-19%)",IF(M2144&lt;0.4,"Medium (20-39%)","High (40%+)")))</f>
        <v>Medium (20-39%)</v>
      </c>
      <c r="R2144" s="0" t="str">
        <f aca="false">INDEX('Lookup Tables'!$B$2:$B$5,MATCH(F2144,'Lookup Tables'!$A$2:$A$5,0))</f>
        <v>Manager B</v>
      </c>
    </row>
    <row r="2145" customFormat="false" ht="15" hidden="false" customHeight="false" outlineLevel="0" collapsed="false">
      <c r="A2145" s="0" t="s">
        <v>2409</v>
      </c>
      <c r="B2145" s="13" t="n">
        <v>42979</v>
      </c>
      <c r="C2145" s="13" t="n">
        <v>42983</v>
      </c>
      <c r="D2145" s="14" t="s">
        <v>69</v>
      </c>
      <c r="E2145" s="14" t="s">
        <v>62</v>
      </c>
      <c r="F2145" s="14" t="s">
        <v>117</v>
      </c>
      <c r="G2145" s="14" t="s">
        <v>118</v>
      </c>
      <c r="H2145" s="14" t="s">
        <v>80</v>
      </c>
      <c r="I2145" s="14" t="s">
        <v>81</v>
      </c>
      <c r="J2145" s="14" t="s">
        <v>294</v>
      </c>
      <c r="K2145" s="15" t="n">
        <v>23.988</v>
      </c>
      <c r="L2145" s="0" t="n">
        <v>2</v>
      </c>
      <c r="M2145" s="16" t="n">
        <v>0.4</v>
      </c>
      <c r="N2145" s="17" t="n">
        <v>-4.7976</v>
      </c>
      <c r="O2145" s="0" t="str">
        <f aca="false">TEXT(B2145,"YYYY-MM")</f>
        <v>2017-09</v>
      </c>
      <c r="P2145" s="18" t="n">
        <f aca="false">IFERROR(N2145/K2145,0)</f>
        <v>-0.2</v>
      </c>
      <c r="Q2145" s="0" t="str">
        <f aca="false">IF(M2145=0,"No Discount",IF(M2145&lt;0.2,"Low (1-19%)",IF(M2145&lt;0.4,"Medium (20-39%)","High (40%+)")))</f>
        <v>High (40%+)</v>
      </c>
      <c r="R2145" s="0" t="str">
        <f aca="false">INDEX('Lookup Tables'!$B$2:$B$5,MATCH(F2145,'Lookup Tables'!$A$2:$A$5,0))</f>
        <v>Manager B</v>
      </c>
    </row>
    <row r="2146" customFormat="false" ht="15" hidden="false" customHeight="false" outlineLevel="0" collapsed="false">
      <c r="A2146" s="0" t="s">
        <v>2409</v>
      </c>
      <c r="B2146" s="13" t="n">
        <v>42979</v>
      </c>
      <c r="C2146" s="13" t="n">
        <v>42983</v>
      </c>
      <c r="D2146" s="14" t="s">
        <v>69</v>
      </c>
      <c r="E2146" s="14" t="s">
        <v>62</v>
      </c>
      <c r="F2146" s="14" t="s">
        <v>117</v>
      </c>
      <c r="G2146" s="14" t="s">
        <v>118</v>
      </c>
      <c r="H2146" s="14" t="s">
        <v>65</v>
      </c>
      <c r="I2146" s="14" t="s">
        <v>171</v>
      </c>
      <c r="J2146" s="14" t="s">
        <v>296</v>
      </c>
      <c r="K2146" s="15" t="n">
        <v>16.688</v>
      </c>
      <c r="L2146" s="0" t="n">
        <v>7</v>
      </c>
      <c r="M2146" s="16" t="n">
        <v>0.2</v>
      </c>
      <c r="N2146" s="17" t="n">
        <v>5.4236</v>
      </c>
      <c r="O2146" s="0" t="str">
        <f aca="false">TEXT(B2146,"YYYY-MM")</f>
        <v>2017-09</v>
      </c>
      <c r="P2146" s="18" t="n">
        <f aca="false">IFERROR(N2146/K2146,0)</f>
        <v>0.325</v>
      </c>
      <c r="Q2146" s="0" t="str">
        <f aca="false">IF(M2146=0,"No Discount",IF(M2146&lt;0.2,"Low (1-19%)",IF(M2146&lt;0.4,"Medium (20-39%)","High (40%+)")))</f>
        <v>Medium (20-39%)</v>
      </c>
      <c r="R2146" s="0" t="str">
        <f aca="false">INDEX('Lookup Tables'!$B$2:$B$5,MATCH(F2146,'Lookup Tables'!$A$2:$A$5,0))</f>
        <v>Manager B</v>
      </c>
    </row>
    <row r="2147" customFormat="false" ht="15" hidden="false" customHeight="false" outlineLevel="0" collapsed="false">
      <c r="A2147" s="0" t="s">
        <v>2410</v>
      </c>
      <c r="B2147" s="13" t="n">
        <v>42911</v>
      </c>
      <c r="C2147" s="13" t="n">
        <v>42915</v>
      </c>
      <c r="D2147" s="14" t="s">
        <v>69</v>
      </c>
      <c r="E2147" s="14" t="s">
        <v>62</v>
      </c>
      <c r="F2147" s="14" t="s">
        <v>117</v>
      </c>
      <c r="G2147" s="14" t="s">
        <v>118</v>
      </c>
      <c r="H2147" s="14" t="s">
        <v>56</v>
      </c>
      <c r="I2147" s="14" t="s">
        <v>59</v>
      </c>
      <c r="J2147" s="14" t="s">
        <v>455</v>
      </c>
      <c r="K2147" s="15" t="n">
        <v>422.058</v>
      </c>
      <c r="L2147" s="0" t="n">
        <v>3</v>
      </c>
      <c r="M2147" s="16" t="n">
        <v>0.3</v>
      </c>
      <c r="N2147" s="17" t="n">
        <v>-18.0882</v>
      </c>
      <c r="O2147" s="0" t="str">
        <f aca="false">TEXT(B2147,"YYYY-MM")</f>
        <v>2017-06</v>
      </c>
      <c r="P2147" s="18" t="n">
        <f aca="false">IFERROR(N2147/K2147,0)</f>
        <v>-0.0428571428571429</v>
      </c>
      <c r="Q2147" s="0" t="str">
        <f aca="false">IF(M2147=0,"No Discount",IF(M2147&lt;0.2,"Low (1-19%)",IF(M2147&lt;0.4,"Medium (20-39%)","High (40%+)")))</f>
        <v>Medium (20-39%)</v>
      </c>
      <c r="R2147" s="0" t="str">
        <f aca="false">INDEX('Lookup Tables'!$B$2:$B$5,MATCH(F2147,'Lookup Tables'!$A$2:$A$5,0))</f>
        <v>Manager B</v>
      </c>
    </row>
    <row r="2148" customFormat="false" ht="15" hidden="false" customHeight="false" outlineLevel="0" collapsed="false">
      <c r="A2148" s="0" t="s">
        <v>2410</v>
      </c>
      <c r="B2148" s="13" t="n">
        <v>42911</v>
      </c>
      <c r="C2148" s="13" t="n">
        <v>42915</v>
      </c>
      <c r="D2148" s="14" t="s">
        <v>69</v>
      </c>
      <c r="E2148" s="14" t="s">
        <v>62</v>
      </c>
      <c r="F2148" s="14" t="s">
        <v>117</v>
      </c>
      <c r="G2148" s="14" t="s">
        <v>118</v>
      </c>
      <c r="H2148" s="14" t="s">
        <v>65</v>
      </c>
      <c r="I2148" s="14" t="s">
        <v>83</v>
      </c>
      <c r="J2148" s="14" t="s">
        <v>302</v>
      </c>
      <c r="K2148" s="15" t="n">
        <v>38.088</v>
      </c>
      <c r="L2148" s="0" t="n">
        <v>4</v>
      </c>
      <c r="M2148" s="16" t="n">
        <v>0.7</v>
      </c>
      <c r="N2148" s="17" t="n">
        <v>-27.9312</v>
      </c>
      <c r="O2148" s="0" t="str">
        <f aca="false">TEXT(B2148,"YYYY-MM")</f>
        <v>2017-06</v>
      </c>
      <c r="P2148" s="18" t="n">
        <f aca="false">IFERROR(N2148/K2148,0)</f>
        <v>-0.733333333333333</v>
      </c>
      <c r="Q2148" s="0" t="str">
        <f aca="false">IF(M2148=0,"No Discount",IF(M2148&lt;0.2,"Low (1-19%)",IF(M2148&lt;0.4,"Medium (20-39%)","High (40%+)")))</f>
        <v>High (40%+)</v>
      </c>
      <c r="R2148" s="0" t="str">
        <f aca="false">INDEX('Lookup Tables'!$B$2:$B$5,MATCH(F2148,'Lookup Tables'!$A$2:$A$5,0))</f>
        <v>Manager B</v>
      </c>
    </row>
    <row r="2149" customFormat="false" ht="15" hidden="false" customHeight="false" outlineLevel="0" collapsed="false">
      <c r="A2149" s="0" t="s">
        <v>2410</v>
      </c>
      <c r="B2149" s="13" t="n">
        <v>42911</v>
      </c>
      <c r="C2149" s="13" t="n">
        <v>42915</v>
      </c>
      <c r="D2149" s="14" t="s">
        <v>69</v>
      </c>
      <c r="E2149" s="14" t="s">
        <v>62</v>
      </c>
      <c r="F2149" s="14" t="s">
        <v>117</v>
      </c>
      <c r="G2149" s="14" t="s">
        <v>118</v>
      </c>
      <c r="H2149" s="14" t="s">
        <v>65</v>
      </c>
      <c r="I2149" s="14" t="s">
        <v>73</v>
      </c>
      <c r="J2149" s="14" t="s">
        <v>158</v>
      </c>
      <c r="K2149" s="15" t="n">
        <v>254.352</v>
      </c>
      <c r="L2149" s="0" t="n">
        <v>6</v>
      </c>
      <c r="M2149" s="16" t="n">
        <v>0.2</v>
      </c>
      <c r="N2149" s="17" t="n">
        <v>-50.8704</v>
      </c>
      <c r="O2149" s="0" t="str">
        <f aca="false">TEXT(B2149,"YYYY-MM")</f>
        <v>2017-06</v>
      </c>
      <c r="P2149" s="18" t="n">
        <f aca="false">IFERROR(N2149/K2149,0)</f>
        <v>-0.2</v>
      </c>
      <c r="Q2149" s="0" t="str">
        <f aca="false">IF(M2149=0,"No Discount",IF(M2149&lt;0.2,"Low (1-19%)",IF(M2149&lt;0.4,"Medium (20-39%)","High (40%+)")))</f>
        <v>Medium (20-39%)</v>
      </c>
      <c r="R2149" s="0" t="str">
        <f aca="false">INDEX('Lookup Tables'!$B$2:$B$5,MATCH(F2149,'Lookup Tables'!$A$2:$A$5,0))</f>
        <v>Manager B</v>
      </c>
    </row>
    <row r="2150" customFormat="false" ht="15" hidden="false" customHeight="false" outlineLevel="0" collapsed="false">
      <c r="A2150" s="0" t="s">
        <v>2411</v>
      </c>
      <c r="B2150" s="13" t="n">
        <v>42350</v>
      </c>
      <c r="C2150" s="13" t="n">
        <v>42355</v>
      </c>
      <c r="D2150" s="14" t="s">
        <v>69</v>
      </c>
      <c r="E2150" s="14" t="s">
        <v>53</v>
      </c>
      <c r="F2150" s="14" t="s">
        <v>63</v>
      </c>
      <c r="G2150" s="14" t="s">
        <v>64</v>
      </c>
      <c r="H2150" s="14" t="s">
        <v>56</v>
      </c>
      <c r="I2150" s="14" t="s">
        <v>76</v>
      </c>
      <c r="J2150" s="14" t="s">
        <v>1404</v>
      </c>
      <c r="K2150" s="15" t="n">
        <v>43.31</v>
      </c>
      <c r="L2150" s="0" t="n">
        <v>1</v>
      </c>
      <c r="M2150" s="16" t="n">
        <v>0</v>
      </c>
      <c r="N2150" s="17" t="n">
        <v>4.331</v>
      </c>
      <c r="O2150" s="0" t="str">
        <f aca="false">TEXT(B2150,"YYYY-MM")</f>
        <v>2015-12</v>
      </c>
      <c r="P2150" s="18" t="n">
        <f aca="false">IFERROR(N2150/K2150,0)</f>
        <v>0.1</v>
      </c>
      <c r="Q2150" s="0" t="str">
        <f aca="false">IF(M2150=0,"No Discount",IF(M2150&lt;0.2,"Low (1-19%)",IF(M2150&lt;0.4,"Medium (20-39%)","High (40%+)")))</f>
        <v>No Discount</v>
      </c>
      <c r="R2150" s="0" t="str">
        <f aca="false">INDEX('Lookup Tables'!$B$2:$B$5,MATCH(F2150,'Lookup Tables'!$A$2:$A$5,0))</f>
        <v>Manager D</v>
      </c>
    </row>
    <row r="2151" customFormat="false" ht="15" hidden="false" customHeight="false" outlineLevel="0" collapsed="false">
      <c r="A2151" s="0" t="s">
        <v>2412</v>
      </c>
      <c r="B2151" s="13" t="n">
        <v>43190</v>
      </c>
      <c r="C2151" s="13" t="n">
        <v>43195</v>
      </c>
      <c r="D2151" s="14" t="s">
        <v>69</v>
      </c>
      <c r="E2151" s="14" t="s">
        <v>53</v>
      </c>
      <c r="F2151" s="14" t="s">
        <v>117</v>
      </c>
      <c r="G2151" s="14" t="s">
        <v>170</v>
      </c>
      <c r="H2151" s="14" t="s">
        <v>80</v>
      </c>
      <c r="I2151" s="14" t="s">
        <v>81</v>
      </c>
      <c r="J2151" s="14" t="s">
        <v>2413</v>
      </c>
      <c r="K2151" s="15" t="n">
        <v>84.95</v>
      </c>
      <c r="L2151" s="0" t="n">
        <v>5</v>
      </c>
      <c r="M2151" s="16" t="n">
        <v>0</v>
      </c>
      <c r="N2151" s="17" t="n">
        <v>22.087</v>
      </c>
      <c r="O2151" s="0" t="str">
        <f aca="false">TEXT(B2151,"YYYY-MM")</f>
        <v>2018-03</v>
      </c>
      <c r="P2151" s="18" t="n">
        <f aca="false">IFERROR(N2151/K2151,0)</f>
        <v>0.26</v>
      </c>
      <c r="Q2151" s="0" t="str">
        <f aca="false">IF(M2151=0,"No Discount",IF(M2151&lt;0.2,"Low (1-19%)",IF(M2151&lt;0.4,"Medium (20-39%)","High (40%+)")))</f>
        <v>No Discount</v>
      </c>
      <c r="R2151" s="0" t="str">
        <f aca="false">INDEX('Lookup Tables'!$B$2:$B$5,MATCH(F2151,'Lookup Tables'!$A$2:$A$5,0))</f>
        <v>Manager B</v>
      </c>
    </row>
    <row r="2152" customFormat="false" ht="15" hidden="false" customHeight="false" outlineLevel="0" collapsed="false">
      <c r="A2152" s="0" t="s">
        <v>2414</v>
      </c>
      <c r="B2152" s="13" t="n">
        <v>43423</v>
      </c>
      <c r="C2152" s="13" t="n">
        <v>43430</v>
      </c>
      <c r="D2152" s="14" t="s">
        <v>69</v>
      </c>
      <c r="E2152" s="14" t="s">
        <v>53</v>
      </c>
      <c r="F2152" s="14" t="s">
        <v>98</v>
      </c>
      <c r="G2152" s="14" t="s">
        <v>99</v>
      </c>
      <c r="H2152" s="14" t="s">
        <v>56</v>
      </c>
      <c r="I2152" s="14" t="s">
        <v>59</v>
      </c>
      <c r="J2152" s="14" t="s">
        <v>1627</v>
      </c>
      <c r="K2152" s="15" t="n">
        <v>233.058</v>
      </c>
      <c r="L2152" s="0" t="n">
        <v>3</v>
      </c>
      <c r="M2152" s="16" t="n">
        <v>0.3</v>
      </c>
      <c r="N2152" s="17" t="n">
        <v>-53.2704</v>
      </c>
      <c r="O2152" s="0" t="str">
        <f aca="false">TEXT(B2152,"YYYY-MM")</f>
        <v>2018-11</v>
      </c>
      <c r="P2152" s="18" t="n">
        <f aca="false">IFERROR(N2152/K2152,0)</f>
        <v>-0.228571428571429</v>
      </c>
      <c r="Q2152" s="0" t="str">
        <f aca="false">IF(M2152=0,"No Discount",IF(M2152&lt;0.2,"Low (1-19%)",IF(M2152&lt;0.4,"Medium (20-39%)","High (40%+)")))</f>
        <v>Medium (20-39%)</v>
      </c>
      <c r="R2152" s="0" t="str">
        <f aca="false">INDEX('Lookup Tables'!$B$2:$B$5,MATCH(F2152,'Lookup Tables'!$A$2:$A$5,0))</f>
        <v>Manager A</v>
      </c>
    </row>
    <row r="2153" customFormat="false" ht="15" hidden="false" customHeight="false" outlineLevel="0" collapsed="false">
      <c r="A2153" s="0" t="s">
        <v>2415</v>
      </c>
      <c r="B2153" s="13" t="n">
        <v>42332</v>
      </c>
      <c r="C2153" s="13" t="n">
        <v>42337</v>
      </c>
      <c r="D2153" s="14" t="s">
        <v>52</v>
      </c>
      <c r="E2153" s="14" t="s">
        <v>53</v>
      </c>
      <c r="F2153" s="14" t="s">
        <v>98</v>
      </c>
      <c r="G2153" s="14" t="s">
        <v>311</v>
      </c>
      <c r="H2153" s="14" t="s">
        <v>80</v>
      </c>
      <c r="I2153" s="14" t="s">
        <v>123</v>
      </c>
      <c r="J2153" s="14" t="s">
        <v>732</v>
      </c>
      <c r="K2153" s="15" t="n">
        <v>111.79</v>
      </c>
      <c r="L2153" s="0" t="n">
        <v>7</v>
      </c>
      <c r="M2153" s="16" t="n">
        <v>0</v>
      </c>
      <c r="N2153" s="17" t="n">
        <v>43.5981</v>
      </c>
      <c r="O2153" s="0" t="str">
        <f aca="false">TEXT(B2153,"YYYY-MM")</f>
        <v>2015-11</v>
      </c>
      <c r="P2153" s="18" t="n">
        <f aca="false">IFERROR(N2153/K2153,0)</f>
        <v>0.39</v>
      </c>
      <c r="Q2153" s="0" t="str">
        <f aca="false">IF(M2153=0,"No Discount",IF(M2153&lt;0.2,"Low (1-19%)",IF(M2153&lt;0.4,"Medium (20-39%)","High (40%+)")))</f>
        <v>No Discount</v>
      </c>
      <c r="R2153" s="0" t="str">
        <f aca="false">INDEX('Lookup Tables'!$B$2:$B$5,MATCH(F2153,'Lookup Tables'!$A$2:$A$5,0))</f>
        <v>Manager A</v>
      </c>
    </row>
    <row r="2154" customFormat="false" ht="15" hidden="false" customHeight="false" outlineLevel="0" collapsed="false">
      <c r="A2154" s="0" t="s">
        <v>2416</v>
      </c>
      <c r="B2154" s="13" t="n">
        <v>42696</v>
      </c>
      <c r="C2154" s="13" t="n">
        <v>42700</v>
      </c>
      <c r="D2154" s="14" t="s">
        <v>69</v>
      </c>
      <c r="E2154" s="14" t="s">
        <v>53</v>
      </c>
      <c r="F2154" s="14" t="s">
        <v>117</v>
      </c>
      <c r="G2154" s="14" t="s">
        <v>584</v>
      </c>
      <c r="H2154" s="14" t="s">
        <v>65</v>
      </c>
      <c r="I2154" s="14" t="s">
        <v>91</v>
      </c>
      <c r="J2154" s="14" t="s">
        <v>1872</v>
      </c>
      <c r="K2154" s="15" t="n">
        <v>14.94</v>
      </c>
      <c r="L2154" s="0" t="n">
        <v>3</v>
      </c>
      <c r="M2154" s="16" t="n">
        <v>0</v>
      </c>
      <c r="N2154" s="17" t="n">
        <v>7.0218</v>
      </c>
      <c r="O2154" s="0" t="str">
        <f aca="false">TEXT(B2154,"YYYY-MM")</f>
        <v>2016-11</v>
      </c>
      <c r="P2154" s="18" t="n">
        <f aca="false">IFERROR(N2154/K2154,0)</f>
        <v>0.47</v>
      </c>
      <c r="Q2154" s="0" t="str">
        <f aca="false">IF(M2154=0,"No Discount",IF(M2154&lt;0.2,"Low (1-19%)",IF(M2154&lt;0.4,"Medium (20-39%)","High (40%+)")))</f>
        <v>No Discount</v>
      </c>
      <c r="R2154" s="0" t="str">
        <f aca="false">INDEX('Lookup Tables'!$B$2:$B$5,MATCH(F2154,'Lookup Tables'!$A$2:$A$5,0))</f>
        <v>Manager B</v>
      </c>
    </row>
    <row r="2155" customFormat="false" ht="15" hidden="false" customHeight="false" outlineLevel="0" collapsed="false">
      <c r="A2155" s="0" t="s">
        <v>2417</v>
      </c>
      <c r="B2155" s="13" t="n">
        <v>42930</v>
      </c>
      <c r="C2155" s="13" t="n">
        <v>42934</v>
      </c>
      <c r="D2155" s="14" t="s">
        <v>69</v>
      </c>
      <c r="E2155" s="14" t="s">
        <v>62</v>
      </c>
      <c r="F2155" s="14" t="s">
        <v>117</v>
      </c>
      <c r="G2155" s="14" t="s">
        <v>170</v>
      </c>
      <c r="H2155" s="14" t="s">
        <v>65</v>
      </c>
      <c r="I2155" s="14" t="s">
        <v>83</v>
      </c>
      <c r="J2155" s="14" t="s">
        <v>1072</v>
      </c>
      <c r="K2155" s="15" t="n">
        <v>14.16</v>
      </c>
      <c r="L2155" s="0" t="n">
        <v>2</v>
      </c>
      <c r="M2155" s="16" t="n">
        <v>0.2</v>
      </c>
      <c r="N2155" s="17" t="n">
        <v>5.133</v>
      </c>
      <c r="O2155" s="0" t="str">
        <f aca="false">TEXT(B2155,"YYYY-MM")</f>
        <v>2017-07</v>
      </c>
      <c r="P2155" s="18" t="n">
        <f aca="false">IFERROR(N2155/K2155,0)</f>
        <v>0.3625</v>
      </c>
      <c r="Q2155" s="0" t="str">
        <f aca="false">IF(M2155=0,"No Discount",IF(M2155&lt;0.2,"Low (1-19%)",IF(M2155&lt;0.4,"Medium (20-39%)","High (40%+)")))</f>
        <v>Medium (20-39%)</v>
      </c>
      <c r="R2155" s="0" t="str">
        <f aca="false">INDEX('Lookup Tables'!$B$2:$B$5,MATCH(F2155,'Lookup Tables'!$A$2:$A$5,0))</f>
        <v>Manager B</v>
      </c>
    </row>
    <row r="2156" customFormat="false" ht="15" hidden="false" customHeight="false" outlineLevel="0" collapsed="false">
      <c r="A2156" s="0" t="s">
        <v>2418</v>
      </c>
      <c r="B2156" s="13" t="n">
        <v>42855</v>
      </c>
      <c r="C2156" s="13" t="n">
        <v>42860</v>
      </c>
      <c r="D2156" s="14" t="s">
        <v>69</v>
      </c>
      <c r="E2156" s="14" t="s">
        <v>97</v>
      </c>
      <c r="F2156" s="14" t="s">
        <v>98</v>
      </c>
      <c r="G2156" s="14" t="s">
        <v>99</v>
      </c>
      <c r="H2156" s="14" t="s">
        <v>56</v>
      </c>
      <c r="I2156" s="14" t="s">
        <v>76</v>
      </c>
      <c r="J2156" s="14" t="s">
        <v>2166</v>
      </c>
      <c r="K2156" s="15" t="n">
        <v>22.608</v>
      </c>
      <c r="L2156" s="0" t="n">
        <v>3</v>
      </c>
      <c r="M2156" s="16" t="n">
        <v>0.6</v>
      </c>
      <c r="N2156" s="17" t="n">
        <v>-10.1736</v>
      </c>
      <c r="O2156" s="0" t="str">
        <f aca="false">TEXT(B2156,"YYYY-MM")</f>
        <v>2017-04</v>
      </c>
      <c r="P2156" s="18" t="n">
        <f aca="false">IFERROR(N2156/K2156,0)</f>
        <v>-0.45</v>
      </c>
      <c r="Q2156" s="0" t="str">
        <f aca="false">IF(M2156=0,"No Discount",IF(M2156&lt;0.2,"Low (1-19%)",IF(M2156&lt;0.4,"Medium (20-39%)","High (40%+)")))</f>
        <v>High (40%+)</v>
      </c>
      <c r="R2156" s="0" t="str">
        <f aca="false">INDEX('Lookup Tables'!$B$2:$B$5,MATCH(F2156,'Lookup Tables'!$A$2:$A$5,0))</f>
        <v>Manager A</v>
      </c>
    </row>
    <row r="2157" customFormat="false" ht="15" hidden="false" customHeight="false" outlineLevel="0" collapsed="false">
      <c r="A2157" s="0" t="s">
        <v>2419</v>
      </c>
      <c r="B2157" s="13" t="n">
        <v>42941</v>
      </c>
      <c r="C2157" s="13" t="n">
        <v>42943</v>
      </c>
      <c r="D2157" s="14" t="s">
        <v>52</v>
      </c>
      <c r="E2157" s="14" t="s">
        <v>53</v>
      </c>
      <c r="F2157" s="14" t="s">
        <v>63</v>
      </c>
      <c r="G2157" s="14" t="s">
        <v>64</v>
      </c>
      <c r="H2157" s="14" t="s">
        <v>65</v>
      </c>
      <c r="I2157" s="14" t="s">
        <v>171</v>
      </c>
      <c r="J2157" s="14" t="s">
        <v>553</v>
      </c>
      <c r="K2157" s="15" t="n">
        <v>21.48</v>
      </c>
      <c r="L2157" s="0" t="n">
        <v>6</v>
      </c>
      <c r="M2157" s="16" t="n">
        <v>0</v>
      </c>
      <c r="N2157" s="17" t="n">
        <v>10.74</v>
      </c>
      <c r="O2157" s="0" t="str">
        <f aca="false">TEXT(B2157,"YYYY-MM")</f>
        <v>2017-07</v>
      </c>
      <c r="P2157" s="18" t="n">
        <f aca="false">IFERROR(N2157/K2157,0)</f>
        <v>0.5</v>
      </c>
      <c r="Q2157" s="0" t="str">
        <f aca="false">IF(M2157=0,"No Discount",IF(M2157&lt;0.2,"Low (1-19%)",IF(M2157&lt;0.4,"Medium (20-39%)","High (40%+)")))</f>
        <v>No Discount</v>
      </c>
      <c r="R2157" s="0" t="str">
        <f aca="false">INDEX('Lookup Tables'!$B$2:$B$5,MATCH(F2157,'Lookup Tables'!$A$2:$A$5,0))</f>
        <v>Manager D</v>
      </c>
    </row>
    <row r="2158" customFormat="false" ht="15" hidden="false" customHeight="false" outlineLevel="0" collapsed="false">
      <c r="A2158" s="0" t="s">
        <v>2420</v>
      </c>
      <c r="B2158" s="13" t="n">
        <v>42177</v>
      </c>
      <c r="C2158" s="13" t="n">
        <v>42179</v>
      </c>
      <c r="D2158" s="14" t="s">
        <v>137</v>
      </c>
      <c r="E2158" s="14" t="s">
        <v>53</v>
      </c>
      <c r="F2158" s="14" t="s">
        <v>98</v>
      </c>
      <c r="G2158" s="14" t="s">
        <v>153</v>
      </c>
      <c r="H2158" s="14" t="s">
        <v>65</v>
      </c>
      <c r="I2158" s="14" t="s">
        <v>73</v>
      </c>
      <c r="J2158" s="14" t="s">
        <v>1332</v>
      </c>
      <c r="K2158" s="15" t="n">
        <v>501.81</v>
      </c>
      <c r="L2158" s="0" t="n">
        <v>3</v>
      </c>
      <c r="M2158" s="16" t="n">
        <v>0</v>
      </c>
      <c r="N2158" s="17" t="n">
        <v>0</v>
      </c>
      <c r="O2158" s="0" t="str">
        <f aca="false">TEXT(B2158,"YYYY-MM")</f>
        <v>2015-06</v>
      </c>
      <c r="P2158" s="18" t="n">
        <f aca="false">IFERROR(N2158/K2158,0)</f>
        <v>0</v>
      </c>
      <c r="Q2158" s="0" t="str">
        <f aca="false">IF(M2158=0,"No Discount",IF(M2158&lt;0.2,"Low (1-19%)",IF(M2158&lt;0.4,"Medium (20-39%)","High (40%+)")))</f>
        <v>No Discount</v>
      </c>
      <c r="R2158" s="0" t="str">
        <f aca="false">INDEX('Lookup Tables'!$B$2:$B$5,MATCH(F2158,'Lookup Tables'!$A$2:$A$5,0))</f>
        <v>Manager A</v>
      </c>
    </row>
    <row r="2159" customFormat="false" ht="15" hidden="false" customHeight="false" outlineLevel="0" collapsed="false">
      <c r="A2159" s="0" t="s">
        <v>2420</v>
      </c>
      <c r="B2159" s="13" t="n">
        <v>42177</v>
      </c>
      <c r="C2159" s="13" t="n">
        <v>42179</v>
      </c>
      <c r="D2159" s="14" t="s">
        <v>137</v>
      </c>
      <c r="E2159" s="14" t="s">
        <v>53</v>
      </c>
      <c r="F2159" s="14" t="s">
        <v>98</v>
      </c>
      <c r="G2159" s="14" t="s">
        <v>153</v>
      </c>
      <c r="H2159" s="14" t="s">
        <v>65</v>
      </c>
      <c r="I2159" s="14" t="s">
        <v>73</v>
      </c>
      <c r="J2159" s="14" t="s">
        <v>724</v>
      </c>
      <c r="K2159" s="15" t="n">
        <v>161.94</v>
      </c>
      <c r="L2159" s="0" t="n">
        <v>3</v>
      </c>
      <c r="M2159" s="16" t="n">
        <v>0</v>
      </c>
      <c r="N2159" s="17" t="n">
        <v>9.7164</v>
      </c>
      <c r="O2159" s="0" t="str">
        <f aca="false">TEXT(B2159,"YYYY-MM")</f>
        <v>2015-06</v>
      </c>
      <c r="P2159" s="18" t="n">
        <f aca="false">IFERROR(N2159/K2159,0)</f>
        <v>0.06</v>
      </c>
      <c r="Q2159" s="0" t="str">
        <f aca="false">IF(M2159=0,"No Discount",IF(M2159&lt;0.2,"Low (1-19%)",IF(M2159&lt;0.4,"Medium (20-39%)","High (40%+)")))</f>
        <v>No Discount</v>
      </c>
      <c r="R2159" s="0" t="str">
        <f aca="false">INDEX('Lookup Tables'!$B$2:$B$5,MATCH(F2159,'Lookup Tables'!$A$2:$A$5,0))</f>
        <v>Manager A</v>
      </c>
    </row>
    <row r="2160" customFormat="false" ht="15" hidden="false" customHeight="false" outlineLevel="0" collapsed="false">
      <c r="A2160" s="0" t="s">
        <v>2421</v>
      </c>
      <c r="B2160" s="13" t="n">
        <v>43394</v>
      </c>
      <c r="C2160" s="13" t="n">
        <v>43399</v>
      </c>
      <c r="D2160" s="14" t="s">
        <v>69</v>
      </c>
      <c r="E2160" s="14" t="s">
        <v>97</v>
      </c>
      <c r="F2160" s="14" t="s">
        <v>54</v>
      </c>
      <c r="G2160" s="14" t="s">
        <v>70</v>
      </c>
      <c r="H2160" s="14" t="s">
        <v>65</v>
      </c>
      <c r="I2160" s="14" t="s">
        <v>78</v>
      </c>
      <c r="J2160" s="14" t="s">
        <v>2422</v>
      </c>
      <c r="K2160" s="15" t="n">
        <v>17.856</v>
      </c>
      <c r="L2160" s="0" t="n">
        <v>4</v>
      </c>
      <c r="M2160" s="16" t="n">
        <v>0.2</v>
      </c>
      <c r="N2160" s="17" t="n">
        <v>2.0088</v>
      </c>
      <c r="O2160" s="0" t="str">
        <f aca="false">TEXT(B2160,"YYYY-MM")</f>
        <v>2018-10</v>
      </c>
      <c r="P2160" s="18" t="n">
        <f aca="false">IFERROR(N2160/K2160,0)</f>
        <v>0.1125</v>
      </c>
      <c r="Q2160" s="0" t="str">
        <f aca="false">IF(M2160=0,"No Discount",IF(M2160&lt;0.2,"Low (1-19%)",IF(M2160&lt;0.4,"Medium (20-39%)","High (40%+)")))</f>
        <v>Medium (20-39%)</v>
      </c>
      <c r="R2160" s="0" t="str">
        <f aca="false">INDEX('Lookup Tables'!$B$2:$B$5,MATCH(F2160,'Lookup Tables'!$A$2:$A$5,0))</f>
        <v>Manager C</v>
      </c>
    </row>
    <row r="2161" customFormat="false" ht="15" hidden="false" customHeight="false" outlineLevel="0" collapsed="false">
      <c r="A2161" s="0" t="s">
        <v>2423</v>
      </c>
      <c r="B2161" s="13" t="n">
        <v>42981</v>
      </c>
      <c r="C2161" s="13" t="n">
        <v>42987</v>
      </c>
      <c r="D2161" s="14" t="s">
        <v>69</v>
      </c>
      <c r="E2161" s="14" t="s">
        <v>53</v>
      </c>
      <c r="F2161" s="14" t="s">
        <v>98</v>
      </c>
      <c r="G2161" s="14" t="s">
        <v>146</v>
      </c>
      <c r="H2161" s="14" t="s">
        <v>65</v>
      </c>
      <c r="I2161" s="14" t="s">
        <v>83</v>
      </c>
      <c r="J2161" s="14" t="s">
        <v>1614</v>
      </c>
      <c r="K2161" s="15" t="n">
        <v>8.808</v>
      </c>
      <c r="L2161" s="0" t="n">
        <v>3</v>
      </c>
      <c r="M2161" s="16" t="n">
        <v>0.8</v>
      </c>
      <c r="N2161" s="17" t="n">
        <v>-14.9736</v>
      </c>
      <c r="O2161" s="0" t="str">
        <f aca="false">TEXT(B2161,"YYYY-MM")</f>
        <v>2017-09</v>
      </c>
      <c r="P2161" s="18" t="n">
        <f aca="false">IFERROR(N2161/K2161,0)</f>
        <v>-1.7</v>
      </c>
      <c r="Q2161" s="0" t="str">
        <f aca="false">IF(M2161=0,"No Discount",IF(M2161&lt;0.2,"Low (1-19%)",IF(M2161&lt;0.4,"Medium (20-39%)","High (40%+)")))</f>
        <v>High (40%+)</v>
      </c>
      <c r="R2161" s="0" t="str">
        <f aca="false">INDEX('Lookup Tables'!$B$2:$B$5,MATCH(F2161,'Lookup Tables'!$A$2:$A$5,0))</f>
        <v>Manager A</v>
      </c>
    </row>
    <row r="2162" customFormat="false" ht="15" hidden="false" customHeight="false" outlineLevel="0" collapsed="false">
      <c r="A2162" s="0" t="s">
        <v>2424</v>
      </c>
      <c r="B2162" s="13" t="n">
        <v>42869</v>
      </c>
      <c r="C2162" s="13" t="n">
        <v>42869</v>
      </c>
      <c r="D2162" s="14" t="s">
        <v>606</v>
      </c>
      <c r="E2162" s="14" t="s">
        <v>53</v>
      </c>
      <c r="F2162" s="14" t="s">
        <v>117</v>
      </c>
      <c r="G2162" s="14" t="s">
        <v>269</v>
      </c>
      <c r="H2162" s="14" t="s">
        <v>56</v>
      </c>
      <c r="I2162" s="14" t="s">
        <v>76</v>
      </c>
      <c r="J2162" s="14" t="s">
        <v>1971</v>
      </c>
      <c r="K2162" s="15" t="n">
        <v>79.384</v>
      </c>
      <c r="L2162" s="0" t="n">
        <v>1</v>
      </c>
      <c r="M2162" s="16" t="n">
        <v>0.2</v>
      </c>
      <c r="N2162" s="17" t="n">
        <v>29.769</v>
      </c>
      <c r="O2162" s="0" t="str">
        <f aca="false">TEXT(B2162,"YYYY-MM")</f>
        <v>2017-05</v>
      </c>
      <c r="P2162" s="18" t="n">
        <f aca="false">IFERROR(N2162/K2162,0)</f>
        <v>0.375</v>
      </c>
      <c r="Q2162" s="0" t="str">
        <f aca="false">IF(M2162=0,"No Discount",IF(M2162&lt;0.2,"Low (1-19%)",IF(M2162&lt;0.4,"Medium (20-39%)","High (40%+)")))</f>
        <v>Medium (20-39%)</v>
      </c>
      <c r="R2162" s="0" t="str">
        <f aca="false">INDEX('Lookup Tables'!$B$2:$B$5,MATCH(F2162,'Lookup Tables'!$A$2:$A$5,0))</f>
        <v>Manager B</v>
      </c>
    </row>
    <row r="2163" customFormat="false" ht="15" hidden="false" customHeight="false" outlineLevel="0" collapsed="false">
      <c r="A2163" s="0" t="s">
        <v>2425</v>
      </c>
      <c r="B2163" s="13" t="n">
        <v>42742</v>
      </c>
      <c r="C2163" s="13" t="n">
        <v>42747</v>
      </c>
      <c r="D2163" s="14" t="s">
        <v>69</v>
      </c>
      <c r="E2163" s="14" t="s">
        <v>97</v>
      </c>
      <c r="F2163" s="14" t="s">
        <v>63</v>
      </c>
      <c r="G2163" s="14" t="s">
        <v>64</v>
      </c>
      <c r="H2163" s="14" t="s">
        <v>65</v>
      </c>
      <c r="I2163" s="14" t="s">
        <v>78</v>
      </c>
      <c r="J2163" s="14" t="s">
        <v>2426</v>
      </c>
      <c r="K2163" s="15" t="n">
        <v>34.58</v>
      </c>
      <c r="L2163" s="0" t="n">
        <v>1</v>
      </c>
      <c r="M2163" s="16" t="n">
        <v>0</v>
      </c>
      <c r="N2163" s="17" t="n">
        <v>10.0282</v>
      </c>
      <c r="O2163" s="0" t="str">
        <f aca="false">TEXT(B2163,"YYYY-MM")</f>
        <v>2017-01</v>
      </c>
      <c r="P2163" s="18" t="n">
        <f aca="false">IFERROR(N2163/K2163,0)</f>
        <v>0.29</v>
      </c>
      <c r="Q2163" s="0" t="str">
        <f aca="false">IF(M2163=0,"No Discount",IF(M2163&lt;0.2,"Low (1-19%)",IF(M2163&lt;0.4,"Medium (20-39%)","High (40%+)")))</f>
        <v>No Discount</v>
      </c>
      <c r="R2163" s="0" t="str">
        <f aca="false">INDEX('Lookup Tables'!$B$2:$B$5,MATCH(F2163,'Lookup Tables'!$A$2:$A$5,0))</f>
        <v>Manager D</v>
      </c>
    </row>
    <row r="2164" customFormat="false" ht="15" hidden="false" customHeight="false" outlineLevel="0" collapsed="false">
      <c r="A2164" s="0" t="s">
        <v>2427</v>
      </c>
      <c r="B2164" s="13" t="n">
        <v>43172</v>
      </c>
      <c r="C2164" s="13" t="n">
        <v>43178</v>
      </c>
      <c r="D2164" s="14" t="s">
        <v>69</v>
      </c>
      <c r="E2164" s="14" t="s">
        <v>97</v>
      </c>
      <c r="F2164" s="14" t="s">
        <v>63</v>
      </c>
      <c r="G2164" s="14" t="s">
        <v>64</v>
      </c>
      <c r="H2164" s="14" t="s">
        <v>65</v>
      </c>
      <c r="I2164" s="14" t="s">
        <v>91</v>
      </c>
      <c r="J2164" s="14" t="s">
        <v>1988</v>
      </c>
      <c r="K2164" s="15" t="n">
        <v>314.55</v>
      </c>
      <c r="L2164" s="0" t="n">
        <v>3</v>
      </c>
      <c r="M2164" s="16" t="n">
        <v>0</v>
      </c>
      <c r="N2164" s="17" t="n">
        <v>150.984</v>
      </c>
      <c r="O2164" s="0" t="str">
        <f aca="false">TEXT(B2164,"YYYY-MM")</f>
        <v>2018-03</v>
      </c>
      <c r="P2164" s="18" t="n">
        <f aca="false">IFERROR(N2164/K2164,0)</f>
        <v>0.48</v>
      </c>
      <c r="Q2164" s="0" t="str">
        <f aca="false">IF(M2164=0,"No Discount",IF(M2164&lt;0.2,"Low (1-19%)",IF(M2164&lt;0.4,"Medium (20-39%)","High (40%+)")))</f>
        <v>No Discount</v>
      </c>
      <c r="R2164" s="0" t="str">
        <f aca="false">INDEX('Lookup Tables'!$B$2:$B$5,MATCH(F2164,'Lookup Tables'!$A$2:$A$5,0))</f>
        <v>Manager D</v>
      </c>
    </row>
    <row r="2165" customFormat="false" ht="15" hidden="false" customHeight="false" outlineLevel="0" collapsed="false">
      <c r="A2165" s="0" t="s">
        <v>2428</v>
      </c>
      <c r="B2165" s="13" t="n">
        <v>43021</v>
      </c>
      <c r="C2165" s="13" t="n">
        <v>43027</v>
      </c>
      <c r="D2165" s="14" t="s">
        <v>69</v>
      </c>
      <c r="E2165" s="14" t="s">
        <v>53</v>
      </c>
      <c r="F2165" s="14" t="s">
        <v>98</v>
      </c>
      <c r="G2165" s="14" t="s">
        <v>99</v>
      </c>
      <c r="H2165" s="14" t="s">
        <v>80</v>
      </c>
      <c r="I2165" s="14" t="s">
        <v>123</v>
      </c>
      <c r="J2165" s="14" t="s">
        <v>1162</v>
      </c>
      <c r="K2165" s="15" t="n">
        <v>191.976</v>
      </c>
      <c r="L2165" s="0" t="n">
        <v>3</v>
      </c>
      <c r="M2165" s="16" t="n">
        <v>0.2</v>
      </c>
      <c r="N2165" s="17" t="n">
        <v>23.997</v>
      </c>
      <c r="O2165" s="0" t="str">
        <f aca="false">TEXT(B2165,"YYYY-MM")</f>
        <v>2017-10</v>
      </c>
      <c r="P2165" s="18" t="n">
        <f aca="false">IFERROR(N2165/K2165,0)</f>
        <v>0.125</v>
      </c>
      <c r="Q2165" s="0" t="str">
        <f aca="false">IF(M2165=0,"No Discount",IF(M2165&lt;0.2,"Low (1-19%)",IF(M2165&lt;0.4,"Medium (20-39%)","High (40%+)")))</f>
        <v>Medium (20-39%)</v>
      </c>
      <c r="R2165" s="0" t="str">
        <f aca="false">INDEX('Lookup Tables'!$B$2:$B$5,MATCH(F2165,'Lookup Tables'!$A$2:$A$5,0))</f>
        <v>Manager A</v>
      </c>
    </row>
    <row r="2166" customFormat="false" ht="15" hidden="false" customHeight="false" outlineLevel="0" collapsed="false">
      <c r="A2166" s="0" t="s">
        <v>2428</v>
      </c>
      <c r="B2166" s="13" t="n">
        <v>43021</v>
      </c>
      <c r="C2166" s="13" t="n">
        <v>43027</v>
      </c>
      <c r="D2166" s="14" t="s">
        <v>69</v>
      </c>
      <c r="E2166" s="14" t="s">
        <v>53</v>
      </c>
      <c r="F2166" s="14" t="s">
        <v>98</v>
      </c>
      <c r="G2166" s="14" t="s">
        <v>99</v>
      </c>
      <c r="H2166" s="14" t="s">
        <v>65</v>
      </c>
      <c r="I2166" s="14" t="s">
        <v>91</v>
      </c>
      <c r="J2166" s="14" t="s">
        <v>2429</v>
      </c>
      <c r="K2166" s="15" t="n">
        <v>8.288</v>
      </c>
      <c r="L2166" s="0" t="n">
        <v>2</v>
      </c>
      <c r="M2166" s="16" t="n">
        <v>0.2</v>
      </c>
      <c r="N2166" s="17" t="n">
        <v>3.0044</v>
      </c>
      <c r="O2166" s="0" t="str">
        <f aca="false">TEXT(B2166,"YYYY-MM")</f>
        <v>2017-10</v>
      </c>
      <c r="P2166" s="18" t="n">
        <f aca="false">IFERROR(N2166/K2166,0)</f>
        <v>0.3625</v>
      </c>
      <c r="Q2166" s="0" t="str">
        <f aca="false">IF(M2166=0,"No Discount",IF(M2166&lt;0.2,"Low (1-19%)",IF(M2166&lt;0.4,"Medium (20-39%)","High (40%+)")))</f>
        <v>Medium (20-39%)</v>
      </c>
      <c r="R2166" s="0" t="str">
        <f aca="false">INDEX('Lookup Tables'!$B$2:$B$5,MATCH(F2166,'Lookup Tables'!$A$2:$A$5,0))</f>
        <v>Manager A</v>
      </c>
    </row>
    <row r="2167" customFormat="false" ht="15" hidden="false" customHeight="false" outlineLevel="0" collapsed="false">
      <c r="A2167" s="0" t="s">
        <v>2428</v>
      </c>
      <c r="B2167" s="13" t="n">
        <v>43021</v>
      </c>
      <c r="C2167" s="13" t="n">
        <v>43027</v>
      </c>
      <c r="D2167" s="14" t="s">
        <v>69</v>
      </c>
      <c r="E2167" s="14" t="s">
        <v>53</v>
      </c>
      <c r="F2167" s="14" t="s">
        <v>98</v>
      </c>
      <c r="G2167" s="14" t="s">
        <v>99</v>
      </c>
      <c r="H2167" s="14" t="s">
        <v>56</v>
      </c>
      <c r="I2167" s="14" t="s">
        <v>76</v>
      </c>
      <c r="J2167" s="14" t="s">
        <v>1028</v>
      </c>
      <c r="K2167" s="15" t="n">
        <v>139.92</v>
      </c>
      <c r="L2167" s="0" t="n">
        <v>5</v>
      </c>
      <c r="M2167" s="16" t="n">
        <v>0.6</v>
      </c>
      <c r="N2167" s="17" t="n">
        <v>-150.414</v>
      </c>
      <c r="O2167" s="0" t="str">
        <f aca="false">TEXT(B2167,"YYYY-MM")</f>
        <v>2017-10</v>
      </c>
      <c r="P2167" s="18" t="n">
        <f aca="false">IFERROR(N2167/K2167,0)</f>
        <v>-1.075</v>
      </c>
      <c r="Q2167" s="0" t="str">
        <f aca="false">IF(M2167=0,"No Discount",IF(M2167&lt;0.2,"Low (1-19%)",IF(M2167&lt;0.4,"Medium (20-39%)","High (40%+)")))</f>
        <v>High (40%+)</v>
      </c>
      <c r="R2167" s="0" t="str">
        <f aca="false">INDEX('Lookup Tables'!$B$2:$B$5,MATCH(F2167,'Lookup Tables'!$A$2:$A$5,0))</f>
        <v>Manager A</v>
      </c>
    </row>
    <row r="2168" customFormat="false" ht="15" hidden="false" customHeight="false" outlineLevel="0" collapsed="false">
      <c r="A2168" s="0" t="s">
        <v>2428</v>
      </c>
      <c r="B2168" s="13" t="n">
        <v>43021</v>
      </c>
      <c r="C2168" s="13" t="n">
        <v>43027</v>
      </c>
      <c r="D2168" s="14" t="s">
        <v>69</v>
      </c>
      <c r="E2168" s="14" t="s">
        <v>53</v>
      </c>
      <c r="F2168" s="14" t="s">
        <v>98</v>
      </c>
      <c r="G2168" s="14" t="s">
        <v>99</v>
      </c>
      <c r="H2168" s="14" t="s">
        <v>65</v>
      </c>
      <c r="I2168" s="14" t="s">
        <v>78</v>
      </c>
      <c r="J2168" s="14" t="s">
        <v>2190</v>
      </c>
      <c r="K2168" s="15" t="n">
        <v>15.872</v>
      </c>
      <c r="L2168" s="0" t="n">
        <v>1</v>
      </c>
      <c r="M2168" s="16" t="n">
        <v>0.2</v>
      </c>
      <c r="N2168" s="17" t="n">
        <v>1.1904</v>
      </c>
      <c r="O2168" s="0" t="str">
        <f aca="false">TEXT(B2168,"YYYY-MM")</f>
        <v>2017-10</v>
      </c>
      <c r="P2168" s="18" t="n">
        <f aca="false">IFERROR(N2168/K2168,0)</f>
        <v>0.075</v>
      </c>
      <c r="Q2168" s="0" t="str">
        <f aca="false">IF(M2168=0,"No Discount",IF(M2168&lt;0.2,"Low (1-19%)",IF(M2168&lt;0.4,"Medium (20-39%)","High (40%+)")))</f>
        <v>Medium (20-39%)</v>
      </c>
      <c r="R2168" s="0" t="str">
        <f aca="false">INDEX('Lookup Tables'!$B$2:$B$5,MATCH(F2168,'Lookup Tables'!$A$2:$A$5,0))</f>
        <v>Manager A</v>
      </c>
    </row>
    <row r="2169" customFormat="false" ht="15" hidden="false" customHeight="false" outlineLevel="0" collapsed="false">
      <c r="A2169" s="0" t="s">
        <v>2428</v>
      </c>
      <c r="B2169" s="13" t="n">
        <v>43021</v>
      </c>
      <c r="C2169" s="13" t="n">
        <v>43027</v>
      </c>
      <c r="D2169" s="14" t="s">
        <v>69</v>
      </c>
      <c r="E2169" s="14" t="s">
        <v>53</v>
      </c>
      <c r="F2169" s="14" t="s">
        <v>98</v>
      </c>
      <c r="G2169" s="14" t="s">
        <v>99</v>
      </c>
      <c r="H2169" s="14" t="s">
        <v>65</v>
      </c>
      <c r="I2169" s="14" t="s">
        <v>83</v>
      </c>
      <c r="J2169" s="14" t="s">
        <v>572</v>
      </c>
      <c r="K2169" s="15" t="n">
        <v>6.286</v>
      </c>
      <c r="L2169" s="0" t="n">
        <v>7</v>
      </c>
      <c r="M2169" s="16" t="n">
        <v>0.8</v>
      </c>
      <c r="N2169" s="17" t="n">
        <v>-11.0005</v>
      </c>
      <c r="O2169" s="0" t="str">
        <f aca="false">TEXT(B2169,"YYYY-MM")</f>
        <v>2017-10</v>
      </c>
      <c r="P2169" s="18" t="n">
        <f aca="false">IFERROR(N2169/K2169,0)</f>
        <v>-1.75</v>
      </c>
      <c r="Q2169" s="0" t="str">
        <f aca="false">IF(M2169=0,"No Discount",IF(M2169&lt;0.2,"Low (1-19%)",IF(M2169&lt;0.4,"Medium (20-39%)","High (40%+)")))</f>
        <v>High (40%+)</v>
      </c>
      <c r="R2169" s="0" t="str">
        <f aca="false">INDEX('Lookup Tables'!$B$2:$B$5,MATCH(F2169,'Lookup Tables'!$A$2:$A$5,0))</f>
        <v>Manager A</v>
      </c>
    </row>
    <row r="2170" customFormat="false" ht="15" hidden="false" customHeight="false" outlineLevel="0" collapsed="false">
      <c r="A2170" s="0" t="s">
        <v>2430</v>
      </c>
      <c r="B2170" s="13" t="n">
        <v>43127</v>
      </c>
      <c r="C2170" s="13" t="n">
        <v>43130</v>
      </c>
      <c r="D2170" s="14" t="s">
        <v>52</v>
      </c>
      <c r="E2170" s="14" t="s">
        <v>53</v>
      </c>
      <c r="F2170" s="14" t="s">
        <v>117</v>
      </c>
      <c r="G2170" s="14" t="s">
        <v>269</v>
      </c>
      <c r="H2170" s="14" t="s">
        <v>65</v>
      </c>
      <c r="I2170" s="14" t="s">
        <v>78</v>
      </c>
      <c r="J2170" s="14" t="s">
        <v>909</v>
      </c>
      <c r="K2170" s="15" t="n">
        <v>14.016</v>
      </c>
      <c r="L2170" s="0" t="n">
        <v>3</v>
      </c>
      <c r="M2170" s="16" t="n">
        <v>0.2</v>
      </c>
      <c r="N2170" s="17" t="n">
        <v>1.752</v>
      </c>
      <c r="O2170" s="0" t="str">
        <f aca="false">TEXT(B2170,"YYYY-MM")</f>
        <v>2018-01</v>
      </c>
      <c r="P2170" s="18" t="n">
        <f aca="false">IFERROR(N2170/K2170,0)</f>
        <v>0.125</v>
      </c>
      <c r="Q2170" s="0" t="str">
        <f aca="false">IF(M2170=0,"No Discount",IF(M2170&lt;0.2,"Low (1-19%)",IF(M2170&lt;0.4,"Medium (20-39%)","High (40%+)")))</f>
        <v>Medium (20-39%)</v>
      </c>
      <c r="R2170" s="0" t="str">
        <f aca="false">INDEX('Lookup Tables'!$B$2:$B$5,MATCH(F2170,'Lookup Tables'!$A$2:$A$5,0))</f>
        <v>Manager B</v>
      </c>
    </row>
    <row r="2171" customFormat="false" ht="15" hidden="false" customHeight="false" outlineLevel="0" collapsed="false">
      <c r="A2171" s="0" t="s">
        <v>2430</v>
      </c>
      <c r="B2171" s="13" t="n">
        <v>43127</v>
      </c>
      <c r="C2171" s="13" t="n">
        <v>43130</v>
      </c>
      <c r="D2171" s="14" t="s">
        <v>52</v>
      </c>
      <c r="E2171" s="14" t="s">
        <v>53</v>
      </c>
      <c r="F2171" s="14" t="s">
        <v>117</v>
      </c>
      <c r="G2171" s="14" t="s">
        <v>269</v>
      </c>
      <c r="H2171" s="14" t="s">
        <v>80</v>
      </c>
      <c r="I2171" s="14" t="s">
        <v>123</v>
      </c>
      <c r="J2171" s="14" t="s">
        <v>1246</v>
      </c>
      <c r="K2171" s="15" t="n">
        <v>71.976</v>
      </c>
      <c r="L2171" s="0" t="n">
        <v>3</v>
      </c>
      <c r="M2171" s="16" t="n">
        <v>0.2</v>
      </c>
      <c r="N2171" s="17" t="n">
        <v>-8.997</v>
      </c>
      <c r="O2171" s="0" t="str">
        <f aca="false">TEXT(B2171,"YYYY-MM")</f>
        <v>2018-01</v>
      </c>
      <c r="P2171" s="18" t="n">
        <f aca="false">IFERROR(N2171/K2171,0)</f>
        <v>-0.125</v>
      </c>
      <c r="Q2171" s="0" t="str">
        <f aca="false">IF(M2171=0,"No Discount",IF(M2171&lt;0.2,"Low (1-19%)",IF(M2171&lt;0.4,"Medium (20-39%)","High (40%+)")))</f>
        <v>Medium (20-39%)</v>
      </c>
      <c r="R2171" s="0" t="str">
        <f aca="false">INDEX('Lookup Tables'!$B$2:$B$5,MATCH(F2171,'Lookup Tables'!$A$2:$A$5,0))</f>
        <v>Manager B</v>
      </c>
    </row>
    <row r="2172" customFormat="false" ht="15" hidden="false" customHeight="false" outlineLevel="0" collapsed="false">
      <c r="A2172" s="0" t="s">
        <v>2430</v>
      </c>
      <c r="B2172" s="13" t="n">
        <v>43127</v>
      </c>
      <c r="C2172" s="13" t="n">
        <v>43130</v>
      </c>
      <c r="D2172" s="14" t="s">
        <v>52</v>
      </c>
      <c r="E2172" s="14" t="s">
        <v>53</v>
      </c>
      <c r="F2172" s="14" t="s">
        <v>117</v>
      </c>
      <c r="G2172" s="14" t="s">
        <v>269</v>
      </c>
      <c r="H2172" s="14" t="s">
        <v>80</v>
      </c>
      <c r="I2172" s="14" t="s">
        <v>81</v>
      </c>
      <c r="J2172" s="14" t="s">
        <v>351</v>
      </c>
      <c r="K2172" s="15" t="n">
        <v>107.982</v>
      </c>
      <c r="L2172" s="0" t="n">
        <v>3</v>
      </c>
      <c r="M2172" s="16" t="n">
        <v>0.4</v>
      </c>
      <c r="N2172" s="17" t="n">
        <v>-26.9955</v>
      </c>
      <c r="O2172" s="0" t="str">
        <f aca="false">TEXT(B2172,"YYYY-MM")</f>
        <v>2018-01</v>
      </c>
      <c r="P2172" s="18" t="n">
        <f aca="false">IFERROR(N2172/K2172,0)</f>
        <v>-0.25</v>
      </c>
      <c r="Q2172" s="0" t="str">
        <f aca="false">IF(M2172=0,"No Discount",IF(M2172&lt;0.2,"Low (1-19%)",IF(M2172&lt;0.4,"Medium (20-39%)","High (40%+)")))</f>
        <v>High (40%+)</v>
      </c>
      <c r="R2172" s="0" t="str">
        <f aca="false">INDEX('Lookup Tables'!$B$2:$B$5,MATCH(F2172,'Lookup Tables'!$A$2:$A$5,0))</f>
        <v>Manager B</v>
      </c>
    </row>
    <row r="2173" customFormat="false" ht="15" hidden="false" customHeight="false" outlineLevel="0" collapsed="false">
      <c r="A2173" s="0" t="s">
        <v>2431</v>
      </c>
      <c r="B2173" s="13" t="n">
        <v>43423</v>
      </c>
      <c r="C2173" s="13" t="n">
        <v>43429</v>
      </c>
      <c r="D2173" s="14" t="s">
        <v>69</v>
      </c>
      <c r="E2173" s="14" t="s">
        <v>62</v>
      </c>
      <c r="F2173" s="14" t="s">
        <v>98</v>
      </c>
      <c r="G2173" s="14" t="s">
        <v>99</v>
      </c>
      <c r="H2173" s="14" t="s">
        <v>56</v>
      </c>
      <c r="I2173" s="14" t="s">
        <v>59</v>
      </c>
      <c r="J2173" s="14" t="s">
        <v>1122</v>
      </c>
      <c r="K2173" s="15" t="n">
        <v>305.312</v>
      </c>
      <c r="L2173" s="0" t="n">
        <v>2</v>
      </c>
      <c r="M2173" s="16" t="n">
        <v>0.3</v>
      </c>
      <c r="N2173" s="17" t="n">
        <v>-8.7232</v>
      </c>
      <c r="O2173" s="0" t="str">
        <f aca="false">TEXT(B2173,"YYYY-MM")</f>
        <v>2018-11</v>
      </c>
      <c r="P2173" s="18" t="n">
        <f aca="false">IFERROR(N2173/K2173,0)</f>
        <v>-0.0285714285714286</v>
      </c>
      <c r="Q2173" s="0" t="str">
        <f aca="false">IF(M2173=0,"No Discount",IF(M2173&lt;0.2,"Low (1-19%)",IF(M2173&lt;0.4,"Medium (20-39%)","High (40%+)")))</f>
        <v>Medium (20-39%)</v>
      </c>
      <c r="R2173" s="0" t="str">
        <f aca="false">INDEX('Lookup Tables'!$B$2:$B$5,MATCH(F2173,'Lookup Tables'!$A$2:$A$5,0))</f>
        <v>Manager A</v>
      </c>
    </row>
    <row r="2174" customFormat="false" ht="15" hidden="false" customHeight="false" outlineLevel="0" collapsed="false">
      <c r="A2174" s="0" t="s">
        <v>2432</v>
      </c>
      <c r="B2174" s="13" t="n">
        <v>42217</v>
      </c>
      <c r="C2174" s="13" t="n">
        <v>42219</v>
      </c>
      <c r="D2174" s="14" t="s">
        <v>137</v>
      </c>
      <c r="E2174" s="14" t="s">
        <v>53</v>
      </c>
      <c r="F2174" s="14" t="s">
        <v>63</v>
      </c>
      <c r="G2174" s="14" t="s">
        <v>64</v>
      </c>
      <c r="H2174" s="14" t="s">
        <v>65</v>
      </c>
      <c r="I2174" s="14" t="s">
        <v>83</v>
      </c>
      <c r="J2174" s="14" t="s">
        <v>2433</v>
      </c>
      <c r="K2174" s="15" t="n">
        <v>19.752</v>
      </c>
      <c r="L2174" s="0" t="n">
        <v>3</v>
      </c>
      <c r="M2174" s="16" t="n">
        <v>0.2</v>
      </c>
      <c r="N2174" s="17" t="n">
        <v>6.9132</v>
      </c>
      <c r="O2174" s="0" t="str">
        <f aca="false">TEXT(B2174,"YYYY-MM")</f>
        <v>2015-08</v>
      </c>
      <c r="P2174" s="18" t="n">
        <f aca="false">IFERROR(N2174/K2174,0)</f>
        <v>0.35</v>
      </c>
      <c r="Q2174" s="0" t="str">
        <f aca="false">IF(M2174=0,"No Discount",IF(M2174&lt;0.2,"Low (1-19%)",IF(M2174&lt;0.4,"Medium (20-39%)","High (40%+)")))</f>
        <v>Medium (20-39%)</v>
      </c>
      <c r="R2174" s="0" t="str">
        <f aca="false">INDEX('Lookup Tables'!$B$2:$B$5,MATCH(F2174,'Lookup Tables'!$A$2:$A$5,0))</f>
        <v>Manager D</v>
      </c>
    </row>
    <row r="2175" customFormat="false" ht="15" hidden="false" customHeight="false" outlineLevel="0" collapsed="false">
      <c r="A2175" s="0" t="s">
        <v>2434</v>
      </c>
      <c r="B2175" s="13" t="n">
        <v>42946</v>
      </c>
      <c r="C2175" s="13" t="n">
        <v>42951</v>
      </c>
      <c r="D2175" s="14" t="s">
        <v>69</v>
      </c>
      <c r="E2175" s="14" t="s">
        <v>97</v>
      </c>
      <c r="F2175" s="14" t="s">
        <v>98</v>
      </c>
      <c r="G2175" s="14" t="s">
        <v>99</v>
      </c>
      <c r="H2175" s="14" t="s">
        <v>65</v>
      </c>
      <c r="I2175" s="14" t="s">
        <v>83</v>
      </c>
      <c r="J2175" s="14" t="s">
        <v>2005</v>
      </c>
      <c r="K2175" s="15" t="n">
        <v>9.264</v>
      </c>
      <c r="L2175" s="0" t="n">
        <v>3</v>
      </c>
      <c r="M2175" s="16" t="n">
        <v>0.8</v>
      </c>
      <c r="N2175" s="17" t="n">
        <v>-13.896</v>
      </c>
      <c r="O2175" s="0" t="str">
        <f aca="false">TEXT(B2175,"YYYY-MM")</f>
        <v>2017-07</v>
      </c>
      <c r="P2175" s="18" t="n">
        <f aca="false">IFERROR(N2175/K2175,0)</f>
        <v>-1.5</v>
      </c>
      <c r="Q2175" s="0" t="str">
        <f aca="false">IF(M2175=0,"No Discount",IF(M2175&lt;0.2,"Low (1-19%)",IF(M2175&lt;0.4,"Medium (20-39%)","High (40%+)")))</f>
        <v>High (40%+)</v>
      </c>
      <c r="R2175" s="0" t="str">
        <f aca="false">INDEX('Lookup Tables'!$B$2:$B$5,MATCH(F2175,'Lookup Tables'!$A$2:$A$5,0))</f>
        <v>Manager A</v>
      </c>
    </row>
    <row r="2176" customFormat="false" ht="15" hidden="false" customHeight="false" outlineLevel="0" collapsed="false">
      <c r="A2176" s="0" t="s">
        <v>2435</v>
      </c>
      <c r="B2176" s="13" t="n">
        <v>42581</v>
      </c>
      <c r="C2176" s="13" t="n">
        <v>42585</v>
      </c>
      <c r="D2176" s="14" t="s">
        <v>52</v>
      </c>
      <c r="E2176" s="14" t="s">
        <v>62</v>
      </c>
      <c r="F2176" s="14" t="s">
        <v>98</v>
      </c>
      <c r="G2176" s="14" t="s">
        <v>99</v>
      </c>
      <c r="H2176" s="14" t="s">
        <v>65</v>
      </c>
      <c r="I2176" s="14" t="s">
        <v>73</v>
      </c>
      <c r="J2176" s="14" t="s">
        <v>2312</v>
      </c>
      <c r="K2176" s="15" t="n">
        <v>61.792</v>
      </c>
      <c r="L2176" s="0" t="n">
        <v>4</v>
      </c>
      <c r="M2176" s="16" t="n">
        <v>0.2</v>
      </c>
      <c r="N2176" s="17" t="n">
        <v>6.1792</v>
      </c>
      <c r="O2176" s="0" t="str">
        <f aca="false">TEXT(B2176,"YYYY-MM")</f>
        <v>2016-07</v>
      </c>
      <c r="P2176" s="18" t="n">
        <f aca="false">IFERROR(N2176/K2176,0)</f>
        <v>0.1</v>
      </c>
      <c r="Q2176" s="0" t="str">
        <f aca="false">IF(M2176=0,"No Discount",IF(M2176&lt;0.2,"Low (1-19%)",IF(M2176&lt;0.4,"Medium (20-39%)","High (40%+)")))</f>
        <v>Medium (20-39%)</v>
      </c>
      <c r="R2176" s="0" t="str">
        <f aca="false">INDEX('Lookup Tables'!$B$2:$B$5,MATCH(F2176,'Lookup Tables'!$A$2:$A$5,0))</f>
        <v>Manager A</v>
      </c>
    </row>
    <row r="2177" customFormat="false" ht="15" hidden="false" customHeight="false" outlineLevel="0" collapsed="false">
      <c r="A2177" s="0" t="s">
        <v>2436</v>
      </c>
      <c r="B2177" s="13" t="n">
        <v>43023</v>
      </c>
      <c r="C2177" s="13" t="n">
        <v>43029</v>
      </c>
      <c r="D2177" s="14" t="s">
        <v>69</v>
      </c>
      <c r="E2177" s="14" t="s">
        <v>97</v>
      </c>
      <c r="F2177" s="14" t="s">
        <v>63</v>
      </c>
      <c r="G2177" s="14" t="s">
        <v>106</v>
      </c>
      <c r="H2177" s="14" t="s">
        <v>65</v>
      </c>
      <c r="I2177" s="14" t="s">
        <v>91</v>
      </c>
      <c r="J2177" s="14" t="s">
        <v>2437</v>
      </c>
      <c r="K2177" s="15" t="n">
        <v>45.68</v>
      </c>
      <c r="L2177" s="0" t="n">
        <v>2</v>
      </c>
      <c r="M2177" s="16" t="n">
        <v>0</v>
      </c>
      <c r="N2177" s="17" t="n">
        <v>21.0128</v>
      </c>
      <c r="O2177" s="0" t="str">
        <f aca="false">TEXT(B2177,"YYYY-MM")</f>
        <v>2017-10</v>
      </c>
      <c r="P2177" s="18" t="n">
        <f aca="false">IFERROR(N2177/K2177,0)</f>
        <v>0.46</v>
      </c>
      <c r="Q2177" s="0" t="str">
        <f aca="false">IF(M2177=0,"No Discount",IF(M2177&lt;0.2,"Low (1-19%)",IF(M2177&lt;0.4,"Medium (20-39%)","High (40%+)")))</f>
        <v>No Discount</v>
      </c>
      <c r="R2177" s="0" t="str">
        <f aca="false">INDEX('Lookup Tables'!$B$2:$B$5,MATCH(F2177,'Lookup Tables'!$A$2:$A$5,0))</f>
        <v>Manager D</v>
      </c>
    </row>
    <row r="2178" customFormat="false" ht="15" hidden="false" customHeight="false" outlineLevel="0" collapsed="false">
      <c r="A2178" s="0" t="s">
        <v>2436</v>
      </c>
      <c r="B2178" s="13" t="n">
        <v>43023</v>
      </c>
      <c r="C2178" s="13" t="n">
        <v>43029</v>
      </c>
      <c r="D2178" s="14" t="s">
        <v>69</v>
      </c>
      <c r="E2178" s="14" t="s">
        <v>97</v>
      </c>
      <c r="F2178" s="14" t="s">
        <v>63</v>
      </c>
      <c r="G2178" s="14" t="s">
        <v>106</v>
      </c>
      <c r="H2178" s="14" t="s">
        <v>65</v>
      </c>
      <c r="I2178" s="14" t="s">
        <v>91</v>
      </c>
      <c r="J2178" s="14" t="s">
        <v>1996</v>
      </c>
      <c r="K2178" s="15" t="n">
        <v>60.12</v>
      </c>
      <c r="L2178" s="0" t="n">
        <v>9</v>
      </c>
      <c r="M2178" s="16" t="n">
        <v>0</v>
      </c>
      <c r="N2178" s="17" t="n">
        <v>28.8576</v>
      </c>
      <c r="O2178" s="0" t="str">
        <f aca="false">TEXT(B2178,"YYYY-MM")</f>
        <v>2017-10</v>
      </c>
      <c r="P2178" s="18" t="n">
        <f aca="false">IFERROR(N2178/K2178,0)</f>
        <v>0.48</v>
      </c>
      <c r="Q2178" s="0" t="str">
        <f aca="false">IF(M2178=0,"No Discount",IF(M2178&lt;0.2,"Low (1-19%)",IF(M2178&lt;0.4,"Medium (20-39%)","High (40%+)")))</f>
        <v>No Discount</v>
      </c>
      <c r="R2178" s="0" t="str">
        <f aca="false">INDEX('Lookup Tables'!$B$2:$B$5,MATCH(F2178,'Lookup Tables'!$A$2:$A$5,0))</f>
        <v>Manager D</v>
      </c>
    </row>
    <row r="2179" customFormat="false" ht="15" hidden="false" customHeight="false" outlineLevel="0" collapsed="false">
      <c r="A2179" s="0" t="s">
        <v>2436</v>
      </c>
      <c r="B2179" s="13" t="n">
        <v>43023</v>
      </c>
      <c r="C2179" s="13" t="n">
        <v>43029</v>
      </c>
      <c r="D2179" s="14" t="s">
        <v>69</v>
      </c>
      <c r="E2179" s="14" t="s">
        <v>97</v>
      </c>
      <c r="F2179" s="14" t="s">
        <v>63</v>
      </c>
      <c r="G2179" s="14" t="s">
        <v>106</v>
      </c>
      <c r="H2179" s="14" t="s">
        <v>65</v>
      </c>
      <c r="I2179" s="14" t="s">
        <v>83</v>
      </c>
      <c r="J2179" s="14" t="s">
        <v>2096</v>
      </c>
      <c r="K2179" s="15" t="n">
        <v>41.72</v>
      </c>
      <c r="L2179" s="0" t="n">
        <v>5</v>
      </c>
      <c r="M2179" s="16" t="n">
        <v>0.2</v>
      </c>
      <c r="N2179" s="17" t="n">
        <v>13.0375</v>
      </c>
      <c r="O2179" s="0" t="str">
        <f aca="false">TEXT(B2179,"YYYY-MM")</f>
        <v>2017-10</v>
      </c>
      <c r="P2179" s="18" t="n">
        <f aca="false">IFERROR(N2179/K2179,0)</f>
        <v>0.3125</v>
      </c>
      <c r="Q2179" s="0" t="str">
        <f aca="false">IF(M2179=0,"No Discount",IF(M2179&lt;0.2,"Low (1-19%)",IF(M2179&lt;0.4,"Medium (20-39%)","High (40%+)")))</f>
        <v>Medium (20-39%)</v>
      </c>
      <c r="R2179" s="0" t="str">
        <f aca="false">INDEX('Lookup Tables'!$B$2:$B$5,MATCH(F2179,'Lookup Tables'!$A$2:$A$5,0))</f>
        <v>Manager D</v>
      </c>
    </row>
    <row r="2180" customFormat="false" ht="15" hidden="false" customHeight="false" outlineLevel="0" collapsed="false">
      <c r="A2180" s="0" t="s">
        <v>2436</v>
      </c>
      <c r="B2180" s="13" t="n">
        <v>43023</v>
      </c>
      <c r="C2180" s="13" t="n">
        <v>43029</v>
      </c>
      <c r="D2180" s="14" t="s">
        <v>69</v>
      </c>
      <c r="E2180" s="14" t="s">
        <v>97</v>
      </c>
      <c r="F2180" s="14" t="s">
        <v>63</v>
      </c>
      <c r="G2180" s="14" t="s">
        <v>106</v>
      </c>
      <c r="H2180" s="14" t="s">
        <v>65</v>
      </c>
      <c r="I2180" s="14" t="s">
        <v>91</v>
      </c>
      <c r="J2180" s="14" t="s">
        <v>758</v>
      </c>
      <c r="K2180" s="15" t="n">
        <v>71.6</v>
      </c>
      <c r="L2180" s="0" t="n">
        <v>8</v>
      </c>
      <c r="M2180" s="16" t="n">
        <v>0</v>
      </c>
      <c r="N2180" s="17" t="n">
        <v>32.936</v>
      </c>
      <c r="O2180" s="0" t="str">
        <f aca="false">TEXT(B2180,"YYYY-MM")</f>
        <v>2017-10</v>
      </c>
      <c r="P2180" s="18" t="n">
        <f aca="false">IFERROR(N2180/K2180,0)</f>
        <v>0.46</v>
      </c>
      <c r="Q2180" s="0" t="str">
        <f aca="false">IF(M2180=0,"No Discount",IF(M2180&lt;0.2,"Low (1-19%)",IF(M2180&lt;0.4,"Medium (20-39%)","High (40%+)")))</f>
        <v>No Discount</v>
      </c>
      <c r="R2180" s="0" t="str">
        <f aca="false">INDEX('Lookup Tables'!$B$2:$B$5,MATCH(F2180,'Lookup Tables'!$A$2:$A$5,0))</f>
        <v>Manager D</v>
      </c>
    </row>
    <row r="2181" customFormat="false" ht="15" hidden="false" customHeight="false" outlineLevel="0" collapsed="false">
      <c r="A2181" s="0" t="s">
        <v>2438</v>
      </c>
      <c r="B2181" s="13" t="n">
        <v>42862</v>
      </c>
      <c r="C2181" s="13" t="n">
        <v>42866</v>
      </c>
      <c r="D2181" s="14" t="s">
        <v>69</v>
      </c>
      <c r="E2181" s="14" t="s">
        <v>53</v>
      </c>
      <c r="F2181" s="14" t="s">
        <v>117</v>
      </c>
      <c r="G2181" s="14" t="s">
        <v>170</v>
      </c>
      <c r="H2181" s="14" t="s">
        <v>65</v>
      </c>
      <c r="I2181" s="14" t="s">
        <v>83</v>
      </c>
      <c r="J2181" s="14" t="s">
        <v>624</v>
      </c>
      <c r="K2181" s="15" t="n">
        <v>85.232</v>
      </c>
      <c r="L2181" s="0" t="n">
        <v>7</v>
      </c>
      <c r="M2181" s="16" t="n">
        <v>0.2</v>
      </c>
      <c r="N2181" s="17" t="n">
        <v>30.8966</v>
      </c>
      <c r="O2181" s="0" t="str">
        <f aca="false">TEXT(B2181,"YYYY-MM")</f>
        <v>2017-05</v>
      </c>
      <c r="P2181" s="18" t="n">
        <f aca="false">IFERROR(N2181/K2181,0)</f>
        <v>0.3625</v>
      </c>
      <c r="Q2181" s="0" t="str">
        <f aca="false">IF(M2181=0,"No Discount",IF(M2181&lt;0.2,"Low (1-19%)",IF(M2181&lt;0.4,"Medium (20-39%)","High (40%+)")))</f>
        <v>Medium (20-39%)</v>
      </c>
      <c r="R2181" s="0" t="str">
        <f aca="false">INDEX('Lookup Tables'!$B$2:$B$5,MATCH(F2181,'Lookup Tables'!$A$2:$A$5,0))</f>
        <v>Manager B</v>
      </c>
    </row>
    <row r="2182" customFormat="false" ht="15" hidden="false" customHeight="false" outlineLevel="0" collapsed="false">
      <c r="A2182" s="0" t="s">
        <v>2438</v>
      </c>
      <c r="B2182" s="13" t="n">
        <v>42862</v>
      </c>
      <c r="C2182" s="13" t="n">
        <v>42866</v>
      </c>
      <c r="D2182" s="14" t="s">
        <v>69</v>
      </c>
      <c r="E2182" s="14" t="s">
        <v>53</v>
      </c>
      <c r="F2182" s="14" t="s">
        <v>117</v>
      </c>
      <c r="G2182" s="14" t="s">
        <v>170</v>
      </c>
      <c r="H2182" s="14" t="s">
        <v>65</v>
      </c>
      <c r="I2182" s="14" t="s">
        <v>66</v>
      </c>
      <c r="J2182" s="14" t="s">
        <v>771</v>
      </c>
      <c r="K2182" s="15" t="n">
        <v>44.4</v>
      </c>
      <c r="L2182" s="0" t="n">
        <v>3</v>
      </c>
      <c r="M2182" s="16" t="n">
        <v>0</v>
      </c>
      <c r="N2182" s="17" t="n">
        <v>22.2</v>
      </c>
      <c r="O2182" s="0" t="str">
        <f aca="false">TEXT(B2182,"YYYY-MM")</f>
        <v>2017-05</v>
      </c>
      <c r="P2182" s="18" t="n">
        <f aca="false">IFERROR(N2182/K2182,0)</f>
        <v>0.5</v>
      </c>
      <c r="Q2182" s="0" t="str">
        <f aca="false">IF(M2182=0,"No Discount",IF(M2182&lt;0.2,"Low (1-19%)",IF(M2182&lt;0.4,"Medium (20-39%)","High (40%+)")))</f>
        <v>No Discount</v>
      </c>
      <c r="R2182" s="0" t="str">
        <f aca="false">INDEX('Lookup Tables'!$B$2:$B$5,MATCH(F2182,'Lookup Tables'!$A$2:$A$5,0))</f>
        <v>Manager B</v>
      </c>
    </row>
    <row r="2183" customFormat="false" ht="15" hidden="false" customHeight="false" outlineLevel="0" collapsed="false">
      <c r="A2183" s="0" t="s">
        <v>2438</v>
      </c>
      <c r="B2183" s="13" t="n">
        <v>42862</v>
      </c>
      <c r="C2183" s="13" t="n">
        <v>42866</v>
      </c>
      <c r="D2183" s="14" t="s">
        <v>69</v>
      </c>
      <c r="E2183" s="14" t="s">
        <v>53</v>
      </c>
      <c r="F2183" s="14" t="s">
        <v>117</v>
      </c>
      <c r="G2183" s="14" t="s">
        <v>170</v>
      </c>
      <c r="H2183" s="14" t="s">
        <v>56</v>
      </c>
      <c r="I2183" s="14" t="s">
        <v>59</v>
      </c>
      <c r="J2183" s="14" t="s">
        <v>2439</v>
      </c>
      <c r="K2183" s="15" t="n">
        <v>442.764</v>
      </c>
      <c r="L2183" s="0" t="n">
        <v>4</v>
      </c>
      <c r="M2183" s="16" t="n">
        <v>0.1</v>
      </c>
      <c r="N2183" s="17" t="n">
        <v>59.0352</v>
      </c>
      <c r="O2183" s="0" t="str">
        <f aca="false">TEXT(B2183,"YYYY-MM")</f>
        <v>2017-05</v>
      </c>
      <c r="P2183" s="18" t="n">
        <f aca="false">IFERROR(N2183/K2183,0)</f>
        <v>0.133333333333333</v>
      </c>
      <c r="Q2183" s="0" t="str">
        <f aca="false">IF(M2183=0,"No Discount",IF(M2183&lt;0.2,"Low (1-19%)",IF(M2183&lt;0.4,"Medium (20-39%)","High (40%+)")))</f>
        <v>Low (1-19%)</v>
      </c>
      <c r="R2183" s="0" t="str">
        <f aca="false">INDEX('Lookup Tables'!$B$2:$B$5,MATCH(F2183,'Lookup Tables'!$A$2:$A$5,0))</f>
        <v>Manager B</v>
      </c>
    </row>
    <row r="2184" customFormat="false" ht="15" hidden="false" customHeight="false" outlineLevel="0" collapsed="false">
      <c r="A2184" s="0" t="s">
        <v>2438</v>
      </c>
      <c r="B2184" s="13" t="n">
        <v>42862</v>
      </c>
      <c r="C2184" s="13" t="n">
        <v>42866</v>
      </c>
      <c r="D2184" s="14" t="s">
        <v>69</v>
      </c>
      <c r="E2184" s="14" t="s">
        <v>53</v>
      </c>
      <c r="F2184" s="14" t="s">
        <v>117</v>
      </c>
      <c r="G2184" s="14" t="s">
        <v>170</v>
      </c>
      <c r="H2184" s="14" t="s">
        <v>80</v>
      </c>
      <c r="I2184" s="14" t="s">
        <v>345</v>
      </c>
      <c r="J2184" s="14" t="s">
        <v>2154</v>
      </c>
      <c r="K2184" s="15" t="n">
        <v>3999.95</v>
      </c>
      <c r="L2184" s="0" t="n">
        <v>5</v>
      </c>
      <c r="M2184" s="16" t="n">
        <v>0</v>
      </c>
      <c r="N2184" s="17" t="n">
        <v>1159.9855</v>
      </c>
      <c r="O2184" s="0" t="str">
        <f aca="false">TEXT(B2184,"YYYY-MM")</f>
        <v>2017-05</v>
      </c>
      <c r="P2184" s="18" t="n">
        <f aca="false">IFERROR(N2184/K2184,0)</f>
        <v>0.29</v>
      </c>
      <c r="Q2184" s="0" t="str">
        <f aca="false">IF(M2184=0,"No Discount",IF(M2184&lt;0.2,"Low (1-19%)",IF(M2184&lt;0.4,"Medium (20-39%)","High (40%+)")))</f>
        <v>No Discount</v>
      </c>
      <c r="R2184" s="0" t="str">
        <f aca="false">INDEX('Lookup Tables'!$B$2:$B$5,MATCH(F2184,'Lookup Tables'!$A$2:$A$5,0))</f>
        <v>Manager B</v>
      </c>
    </row>
    <row r="2185" customFormat="false" ht="15" hidden="false" customHeight="false" outlineLevel="0" collapsed="false">
      <c r="A2185" s="0" t="s">
        <v>2438</v>
      </c>
      <c r="B2185" s="13" t="n">
        <v>42862</v>
      </c>
      <c r="C2185" s="13" t="n">
        <v>42866</v>
      </c>
      <c r="D2185" s="14" t="s">
        <v>69</v>
      </c>
      <c r="E2185" s="14" t="s">
        <v>53</v>
      </c>
      <c r="F2185" s="14" t="s">
        <v>117</v>
      </c>
      <c r="G2185" s="14" t="s">
        <v>170</v>
      </c>
      <c r="H2185" s="14" t="s">
        <v>80</v>
      </c>
      <c r="I2185" s="14" t="s">
        <v>123</v>
      </c>
      <c r="J2185" s="14" t="s">
        <v>247</v>
      </c>
      <c r="K2185" s="15" t="n">
        <v>199.95</v>
      </c>
      <c r="L2185" s="0" t="n">
        <v>5</v>
      </c>
      <c r="M2185" s="16" t="n">
        <v>0</v>
      </c>
      <c r="N2185" s="17" t="n">
        <v>21.9945</v>
      </c>
      <c r="O2185" s="0" t="str">
        <f aca="false">TEXT(B2185,"YYYY-MM")</f>
        <v>2017-05</v>
      </c>
      <c r="P2185" s="18" t="n">
        <f aca="false">IFERROR(N2185/K2185,0)</f>
        <v>0.11</v>
      </c>
      <c r="Q2185" s="0" t="str">
        <f aca="false">IF(M2185=0,"No Discount",IF(M2185&lt;0.2,"Low (1-19%)",IF(M2185&lt;0.4,"Medium (20-39%)","High (40%+)")))</f>
        <v>No Discount</v>
      </c>
      <c r="R2185" s="0" t="str">
        <f aca="false">INDEX('Lookup Tables'!$B$2:$B$5,MATCH(F2185,'Lookup Tables'!$A$2:$A$5,0))</f>
        <v>Manager B</v>
      </c>
    </row>
    <row r="2186" customFormat="false" ht="15" hidden="false" customHeight="false" outlineLevel="0" collapsed="false">
      <c r="A2186" s="0" t="s">
        <v>2438</v>
      </c>
      <c r="B2186" s="13" t="n">
        <v>42862</v>
      </c>
      <c r="C2186" s="13" t="n">
        <v>42866</v>
      </c>
      <c r="D2186" s="14" t="s">
        <v>69</v>
      </c>
      <c r="E2186" s="14" t="s">
        <v>53</v>
      </c>
      <c r="F2186" s="14" t="s">
        <v>117</v>
      </c>
      <c r="G2186" s="14" t="s">
        <v>170</v>
      </c>
      <c r="H2186" s="14" t="s">
        <v>56</v>
      </c>
      <c r="I2186" s="14" t="s">
        <v>76</v>
      </c>
      <c r="J2186" s="14" t="s">
        <v>446</v>
      </c>
      <c r="K2186" s="15" t="n">
        <v>63.68</v>
      </c>
      <c r="L2186" s="0" t="n">
        <v>8</v>
      </c>
      <c r="M2186" s="16" t="n">
        <v>0</v>
      </c>
      <c r="N2186" s="17" t="n">
        <v>28.0192</v>
      </c>
      <c r="O2186" s="0" t="str">
        <f aca="false">TEXT(B2186,"YYYY-MM")</f>
        <v>2017-05</v>
      </c>
      <c r="P2186" s="18" t="n">
        <f aca="false">IFERROR(N2186/K2186,0)</f>
        <v>0.44</v>
      </c>
      <c r="Q2186" s="0" t="str">
        <f aca="false">IF(M2186=0,"No Discount",IF(M2186&lt;0.2,"Low (1-19%)",IF(M2186&lt;0.4,"Medium (20-39%)","High (40%+)")))</f>
        <v>No Discount</v>
      </c>
      <c r="R2186" s="0" t="str">
        <f aca="false">INDEX('Lookup Tables'!$B$2:$B$5,MATCH(F2186,'Lookup Tables'!$A$2:$A$5,0))</f>
        <v>Manager B</v>
      </c>
    </row>
    <row r="2187" customFormat="false" ht="15" hidden="false" customHeight="false" outlineLevel="0" collapsed="false">
      <c r="A2187" s="0" t="s">
        <v>2440</v>
      </c>
      <c r="B2187" s="13" t="n">
        <v>43313</v>
      </c>
      <c r="C2187" s="13" t="n">
        <v>43316</v>
      </c>
      <c r="D2187" s="14" t="s">
        <v>52</v>
      </c>
      <c r="E2187" s="14" t="s">
        <v>62</v>
      </c>
      <c r="F2187" s="14" t="s">
        <v>63</v>
      </c>
      <c r="G2187" s="14" t="s">
        <v>64</v>
      </c>
      <c r="H2187" s="14" t="s">
        <v>65</v>
      </c>
      <c r="I2187" s="14" t="s">
        <v>83</v>
      </c>
      <c r="J2187" s="14" t="s">
        <v>319</v>
      </c>
      <c r="K2187" s="15" t="n">
        <v>54.896</v>
      </c>
      <c r="L2187" s="0" t="n">
        <v>2</v>
      </c>
      <c r="M2187" s="16" t="n">
        <v>0.2</v>
      </c>
      <c r="N2187" s="17" t="n">
        <v>18.5274</v>
      </c>
      <c r="O2187" s="0" t="str">
        <f aca="false">TEXT(B2187,"YYYY-MM")</f>
        <v>2018-08</v>
      </c>
      <c r="P2187" s="18" t="n">
        <f aca="false">IFERROR(N2187/K2187,0)</f>
        <v>0.3375</v>
      </c>
      <c r="Q2187" s="0" t="str">
        <f aca="false">IF(M2187=0,"No Discount",IF(M2187&lt;0.2,"Low (1-19%)",IF(M2187&lt;0.4,"Medium (20-39%)","High (40%+)")))</f>
        <v>Medium (20-39%)</v>
      </c>
      <c r="R2187" s="0" t="str">
        <f aca="false">INDEX('Lookup Tables'!$B$2:$B$5,MATCH(F2187,'Lookup Tables'!$A$2:$A$5,0))</f>
        <v>Manager D</v>
      </c>
    </row>
    <row r="2188" customFormat="false" ht="15" hidden="false" customHeight="false" outlineLevel="0" collapsed="false">
      <c r="A2188" s="0" t="s">
        <v>2441</v>
      </c>
      <c r="B2188" s="13" t="n">
        <v>42930</v>
      </c>
      <c r="C2188" s="13" t="n">
        <v>42930</v>
      </c>
      <c r="D2188" s="14" t="s">
        <v>606</v>
      </c>
      <c r="E2188" s="14" t="s">
        <v>53</v>
      </c>
      <c r="F2188" s="14" t="s">
        <v>54</v>
      </c>
      <c r="G2188" s="14" t="s">
        <v>211</v>
      </c>
      <c r="H2188" s="14" t="s">
        <v>80</v>
      </c>
      <c r="I2188" s="14" t="s">
        <v>123</v>
      </c>
      <c r="J2188" s="14" t="s">
        <v>373</v>
      </c>
      <c r="K2188" s="15" t="n">
        <v>29</v>
      </c>
      <c r="L2188" s="0" t="n">
        <v>2</v>
      </c>
      <c r="M2188" s="16" t="n">
        <v>0</v>
      </c>
      <c r="N2188" s="17" t="n">
        <v>7.25</v>
      </c>
      <c r="O2188" s="0" t="str">
        <f aca="false">TEXT(B2188,"YYYY-MM")</f>
        <v>2017-07</v>
      </c>
      <c r="P2188" s="18" t="n">
        <f aca="false">IFERROR(N2188/K2188,0)</f>
        <v>0.25</v>
      </c>
      <c r="Q2188" s="0" t="str">
        <f aca="false">IF(M2188=0,"No Discount",IF(M2188&lt;0.2,"Low (1-19%)",IF(M2188&lt;0.4,"Medium (20-39%)","High (40%+)")))</f>
        <v>No Discount</v>
      </c>
      <c r="R2188" s="0" t="str">
        <f aca="false">INDEX('Lookup Tables'!$B$2:$B$5,MATCH(F2188,'Lookup Tables'!$A$2:$A$5,0))</f>
        <v>Manager C</v>
      </c>
    </row>
    <row r="2189" customFormat="false" ht="15" hidden="false" customHeight="false" outlineLevel="0" collapsed="false">
      <c r="A2189" s="0" t="s">
        <v>2442</v>
      </c>
      <c r="B2189" s="13" t="n">
        <v>43322</v>
      </c>
      <c r="C2189" s="13" t="n">
        <v>43327</v>
      </c>
      <c r="D2189" s="14" t="s">
        <v>69</v>
      </c>
      <c r="E2189" s="14" t="s">
        <v>53</v>
      </c>
      <c r="F2189" s="14" t="s">
        <v>98</v>
      </c>
      <c r="G2189" s="14" t="s">
        <v>164</v>
      </c>
      <c r="H2189" s="14" t="s">
        <v>65</v>
      </c>
      <c r="I2189" s="14" t="s">
        <v>129</v>
      </c>
      <c r="J2189" s="14" t="s">
        <v>340</v>
      </c>
      <c r="K2189" s="15" t="n">
        <v>70.08</v>
      </c>
      <c r="L2189" s="0" t="n">
        <v>6</v>
      </c>
      <c r="M2189" s="16" t="n">
        <v>0</v>
      </c>
      <c r="N2189" s="17" t="n">
        <v>35.04</v>
      </c>
      <c r="O2189" s="0" t="str">
        <f aca="false">TEXT(B2189,"YYYY-MM")</f>
        <v>2018-08</v>
      </c>
      <c r="P2189" s="18" t="n">
        <f aca="false">IFERROR(N2189/K2189,0)</f>
        <v>0.5</v>
      </c>
      <c r="Q2189" s="0" t="str">
        <f aca="false">IF(M2189=0,"No Discount",IF(M2189&lt;0.2,"Low (1-19%)",IF(M2189&lt;0.4,"Medium (20-39%)","High (40%+)")))</f>
        <v>No Discount</v>
      </c>
      <c r="R2189" s="0" t="str">
        <f aca="false">INDEX('Lookup Tables'!$B$2:$B$5,MATCH(F2189,'Lookup Tables'!$A$2:$A$5,0))</f>
        <v>Manager A</v>
      </c>
    </row>
    <row r="2190" customFormat="false" ht="15" hidden="false" customHeight="false" outlineLevel="0" collapsed="false">
      <c r="A2190" s="0" t="s">
        <v>2442</v>
      </c>
      <c r="B2190" s="13" t="n">
        <v>43322</v>
      </c>
      <c r="C2190" s="13" t="n">
        <v>43327</v>
      </c>
      <c r="D2190" s="14" t="s">
        <v>69</v>
      </c>
      <c r="E2190" s="14" t="s">
        <v>53</v>
      </c>
      <c r="F2190" s="14" t="s">
        <v>98</v>
      </c>
      <c r="G2190" s="14" t="s">
        <v>164</v>
      </c>
      <c r="H2190" s="14" t="s">
        <v>56</v>
      </c>
      <c r="I2190" s="14" t="s">
        <v>76</v>
      </c>
      <c r="J2190" s="14" t="s">
        <v>202</v>
      </c>
      <c r="K2190" s="15" t="n">
        <v>121.3</v>
      </c>
      <c r="L2190" s="0" t="n">
        <v>2</v>
      </c>
      <c r="M2190" s="16" t="n">
        <v>0</v>
      </c>
      <c r="N2190" s="17" t="n">
        <v>25.473</v>
      </c>
      <c r="O2190" s="0" t="str">
        <f aca="false">TEXT(B2190,"YYYY-MM")</f>
        <v>2018-08</v>
      </c>
      <c r="P2190" s="18" t="n">
        <f aca="false">IFERROR(N2190/K2190,0)</f>
        <v>0.21</v>
      </c>
      <c r="Q2190" s="0" t="str">
        <f aca="false">IF(M2190=0,"No Discount",IF(M2190&lt;0.2,"Low (1-19%)",IF(M2190&lt;0.4,"Medium (20-39%)","High (40%+)")))</f>
        <v>No Discount</v>
      </c>
      <c r="R2190" s="0" t="str">
        <f aca="false">INDEX('Lookup Tables'!$B$2:$B$5,MATCH(F2190,'Lookup Tables'!$A$2:$A$5,0))</f>
        <v>Manager A</v>
      </c>
    </row>
    <row r="2191" customFormat="false" ht="15" hidden="false" customHeight="false" outlineLevel="0" collapsed="false">
      <c r="A2191" s="0" t="s">
        <v>2442</v>
      </c>
      <c r="B2191" s="13" t="n">
        <v>43322</v>
      </c>
      <c r="C2191" s="13" t="n">
        <v>43327</v>
      </c>
      <c r="D2191" s="14" t="s">
        <v>69</v>
      </c>
      <c r="E2191" s="14" t="s">
        <v>53</v>
      </c>
      <c r="F2191" s="14" t="s">
        <v>98</v>
      </c>
      <c r="G2191" s="14" t="s">
        <v>164</v>
      </c>
      <c r="H2191" s="14" t="s">
        <v>80</v>
      </c>
      <c r="I2191" s="14" t="s">
        <v>81</v>
      </c>
      <c r="J2191" s="14" t="s">
        <v>559</v>
      </c>
      <c r="K2191" s="15" t="n">
        <v>1454.49</v>
      </c>
      <c r="L2191" s="0" t="n">
        <v>9</v>
      </c>
      <c r="M2191" s="16" t="n">
        <v>0</v>
      </c>
      <c r="N2191" s="17" t="n">
        <v>378.1674</v>
      </c>
      <c r="O2191" s="0" t="str">
        <f aca="false">TEXT(B2191,"YYYY-MM")</f>
        <v>2018-08</v>
      </c>
      <c r="P2191" s="18" t="n">
        <f aca="false">IFERROR(N2191/K2191,0)</f>
        <v>0.26</v>
      </c>
      <c r="Q2191" s="0" t="str">
        <f aca="false">IF(M2191=0,"No Discount",IF(M2191&lt;0.2,"Low (1-19%)",IF(M2191&lt;0.4,"Medium (20-39%)","High (40%+)")))</f>
        <v>No Discount</v>
      </c>
      <c r="R2191" s="0" t="str">
        <f aca="false">INDEX('Lookup Tables'!$B$2:$B$5,MATCH(F2191,'Lookup Tables'!$A$2:$A$5,0))</f>
        <v>Manager A</v>
      </c>
    </row>
    <row r="2192" customFormat="false" ht="15" hidden="false" customHeight="false" outlineLevel="0" collapsed="false">
      <c r="A2192" s="0" t="s">
        <v>2443</v>
      </c>
      <c r="B2192" s="13" t="n">
        <v>42911</v>
      </c>
      <c r="C2192" s="13" t="n">
        <v>42915</v>
      </c>
      <c r="D2192" s="14" t="s">
        <v>69</v>
      </c>
      <c r="E2192" s="14" t="s">
        <v>53</v>
      </c>
      <c r="F2192" s="14" t="s">
        <v>63</v>
      </c>
      <c r="G2192" s="14" t="s">
        <v>64</v>
      </c>
      <c r="H2192" s="14" t="s">
        <v>65</v>
      </c>
      <c r="I2192" s="14" t="s">
        <v>85</v>
      </c>
      <c r="J2192" s="14" t="s">
        <v>2444</v>
      </c>
      <c r="K2192" s="15" t="n">
        <v>60.81</v>
      </c>
      <c r="L2192" s="0" t="n">
        <v>3</v>
      </c>
      <c r="M2192" s="16" t="n">
        <v>0</v>
      </c>
      <c r="N2192" s="17" t="n">
        <v>17.0268</v>
      </c>
      <c r="O2192" s="0" t="str">
        <f aca="false">TEXT(B2192,"YYYY-MM")</f>
        <v>2017-06</v>
      </c>
      <c r="P2192" s="18" t="n">
        <f aca="false">IFERROR(N2192/K2192,0)</f>
        <v>0.28</v>
      </c>
      <c r="Q2192" s="0" t="str">
        <f aca="false">IF(M2192=0,"No Discount",IF(M2192&lt;0.2,"Low (1-19%)",IF(M2192&lt;0.4,"Medium (20-39%)","High (40%+)")))</f>
        <v>No Discount</v>
      </c>
      <c r="R2192" s="0" t="str">
        <f aca="false">INDEX('Lookup Tables'!$B$2:$B$5,MATCH(F2192,'Lookup Tables'!$A$2:$A$5,0))</f>
        <v>Manager D</v>
      </c>
    </row>
    <row r="2193" customFormat="false" ht="15" hidden="false" customHeight="false" outlineLevel="0" collapsed="false">
      <c r="A2193" s="0" t="s">
        <v>2445</v>
      </c>
      <c r="B2193" s="13" t="n">
        <v>43079</v>
      </c>
      <c r="C2193" s="13" t="n">
        <v>43086</v>
      </c>
      <c r="D2193" s="14" t="s">
        <v>69</v>
      </c>
      <c r="E2193" s="14" t="s">
        <v>53</v>
      </c>
      <c r="F2193" s="14" t="s">
        <v>63</v>
      </c>
      <c r="G2193" s="14" t="s">
        <v>94</v>
      </c>
      <c r="H2193" s="14" t="s">
        <v>65</v>
      </c>
      <c r="I2193" s="14" t="s">
        <v>83</v>
      </c>
      <c r="J2193" s="14" t="s">
        <v>2369</v>
      </c>
      <c r="K2193" s="15" t="n">
        <v>153.552</v>
      </c>
      <c r="L2193" s="0" t="n">
        <v>3</v>
      </c>
      <c r="M2193" s="16" t="n">
        <v>0.2</v>
      </c>
      <c r="N2193" s="17" t="n">
        <v>51.8238</v>
      </c>
      <c r="O2193" s="0" t="str">
        <f aca="false">TEXT(B2193,"YYYY-MM")</f>
        <v>2017-12</v>
      </c>
      <c r="P2193" s="18" t="n">
        <f aca="false">IFERROR(N2193/K2193,0)</f>
        <v>0.3375</v>
      </c>
      <c r="Q2193" s="0" t="str">
        <f aca="false">IF(M2193=0,"No Discount",IF(M2193&lt;0.2,"Low (1-19%)",IF(M2193&lt;0.4,"Medium (20-39%)","High (40%+)")))</f>
        <v>Medium (20-39%)</v>
      </c>
      <c r="R2193" s="0" t="str">
        <f aca="false">INDEX('Lookup Tables'!$B$2:$B$5,MATCH(F2193,'Lookup Tables'!$A$2:$A$5,0))</f>
        <v>Manager D</v>
      </c>
    </row>
    <row r="2194" customFormat="false" ht="15" hidden="false" customHeight="false" outlineLevel="0" collapsed="false">
      <c r="A2194" s="0" t="s">
        <v>2445</v>
      </c>
      <c r="B2194" s="13" t="n">
        <v>43079</v>
      </c>
      <c r="C2194" s="13" t="n">
        <v>43086</v>
      </c>
      <c r="D2194" s="14" t="s">
        <v>69</v>
      </c>
      <c r="E2194" s="14" t="s">
        <v>53</v>
      </c>
      <c r="F2194" s="14" t="s">
        <v>63</v>
      </c>
      <c r="G2194" s="14" t="s">
        <v>94</v>
      </c>
      <c r="H2194" s="14" t="s">
        <v>65</v>
      </c>
      <c r="I2194" s="14" t="s">
        <v>85</v>
      </c>
      <c r="J2194" s="14" t="s">
        <v>2066</v>
      </c>
      <c r="K2194" s="15" t="n">
        <v>65.34</v>
      </c>
      <c r="L2194" s="0" t="n">
        <v>3</v>
      </c>
      <c r="M2194" s="16" t="n">
        <v>0</v>
      </c>
      <c r="N2194" s="17" t="n">
        <v>22.869</v>
      </c>
      <c r="O2194" s="0" t="str">
        <f aca="false">TEXT(B2194,"YYYY-MM")</f>
        <v>2017-12</v>
      </c>
      <c r="P2194" s="18" t="n">
        <f aca="false">IFERROR(N2194/K2194,0)</f>
        <v>0.35</v>
      </c>
      <c r="Q2194" s="0" t="str">
        <f aca="false">IF(M2194=0,"No Discount",IF(M2194&lt;0.2,"Low (1-19%)",IF(M2194&lt;0.4,"Medium (20-39%)","High (40%+)")))</f>
        <v>No Discount</v>
      </c>
      <c r="R2194" s="0" t="str">
        <f aca="false">INDEX('Lookup Tables'!$B$2:$B$5,MATCH(F2194,'Lookup Tables'!$A$2:$A$5,0))</f>
        <v>Manager D</v>
      </c>
    </row>
    <row r="2195" customFormat="false" ht="15" hidden="false" customHeight="false" outlineLevel="0" collapsed="false">
      <c r="A2195" s="0" t="s">
        <v>2445</v>
      </c>
      <c r="B2195" s="13" t="n">
        <v>43079</v>
      </c>
      <c r="C2195" s="13" t="n">
        <v>43086</v>
      </c>
      <c r="D2195" s="14" t="s">
        <v>69</v>
      </c>
      <c r="E2195" s="14" t="s">
        <v>53</v>
      </c>
      <c r="F2195" s="14" t="s">
        <v>63</v>
      </c>
      <c r="G2195" s="14" t="s">
        <v>94</v>
      </c>
      <c r="H2195" s="14" t="s">
        <v>65</v>
      </c>
      <c r="I2195" s="14" t="s">
        <v>91</v>
      </c>
      <c r="J2195" s="14" t="s">
        <v>1880</v>
      </c>
      <c r="K2195" s="15" t="n">
        <v>123.92</v>
      </c>
      <c r="L2195" s="0" t="n">
        <v>4</v>
      </c>
      <c r="M2195" s="16" t="n">
        <v>0</v>
      </c>
      <c r="N2195" s="17" t="n">
        <v>55.764</v>
      </c>
      <c r="O2195" s="0" t="str">
        <f aca="false">TEXT(B2195,"YYYY-MM")</f>
        <v>2017-12</v>
      </c>
      <c r="P2195" s="18" t="n">
        <f aca="false">IFERROR(N2195/K2195,0)</f>
        <v>0.45</v>
      </c>
      <c r="Q2195" s="0" t="str">
        <f aca="false">IF(M2195=0,"No Discount",IF(M2195&lt;0.2,"Low (1-19%)",IF(M2195&lt;0.4,"Medium (20-39%)","High (40%+)")))</f>
        <v>No Discount</v>
      </c>
      <c r="R2195" s="0" t="str">
        <f aca="false">INDEX('Lookup Tables'!$B$2:$B$5,MATCH(F2195,'Lookup Tables'!$A$2:$A$5,0))</f>
        <v>Manager D</v>
      </c>
    </row>
    <row r="2196" customFormat="false" ht="15" hidden="false" customHeight="false" outlineLevel="0" collapsed="false">
      <c r="A2196" s="0" t="s">
        <v>2445</v>
      </c>
      <c r="B2196" s="13" t="n">
        <v>43079</v>
      </c>
      <c r="C2196" s="13" t="n">
        <v>43086</v>
      </c>
      <c r="D2196" s="14" t="s">
        <v>69</v>
      </c>
      <c r="E2196" s="14" t="s">
        <v>53</v>
      </c>
      <c r="F2196" s="14" t="s">
        <v>63</v>
      </c>
      <c r="G2196" s="14" t="s">
        <v>94</v>
      </c>
      <c r="H2196" s="14" t="s">
        <v>65</v>
      </c>
      <c r="I2196" s="14" t="s">
        <v>85</v>
      </c>
      <c r="J2196" s="14" t="s">
        <v>2446</v>
      </c>
      <c r="K2196" s="15" t="n">
        <v>35.1</v>
      </c>
      <c r="L2196" s="0" t="n">
        <v>3</v>
      </c>
      <c r="M2196" s="16" t="n">
        <v>0</v>
      </c>
      <c r="N2196" s="17" t="n">
        <v>12.285</v>
      </c>
      <c r="O2196" s="0" t="str">
        <f aca="false">TEXT(B2196,"YYYY-MM")</f>
        <v>2017-12</v>
      </c>
      <c r="P2196" s="18" t="n">
        <f aca="false">IFERROR(N2196/K2196,0)</f>
        <v>0.35</v>
      </c>
      <c r="Q2196" s="0" t="str">
        <f aca="false">IF(M2196=0,"No Discount",IF(M2196&lt;0.2,"Low (1-19%)",IF(M2196&lt;0.4,"Medium (20-39%)","High (40%+)")))</f>
        <v>No Discount</v>
      </c>
      <c r="R2196" s="0" t="str">
        <f aca="false">INDEX('Lookup Tables'!$B$2:$B$5,MATCH(F2196,'Lookup Tables'!$A$2:$A$5,0))</f>
        <v>Manager D</v>
      </c>
    </row>
    <row r="2197" customFormat="false" ht="15" hidden="false" customHeight="false" outlineLevel="0" collapsed="false">
      <c r="A2197" s="0" t="s">
        <v>2445</v>
      </c>
      <c r="B2197" s="13" t="n">
        <v>43079</v>
      </c>
      <c r="C2197" s="13" t="n">
        <v>43086</v>
      </c>
      <c r="D2197" s="14" t="s">
        <v>69</v>
      </c>
      <c r="E2197" s="14" t="s">
        <v>53</v>
      </c>
      <c r="F2197" s="14" t="s">
        <v>63</v>
      </c>
      <c r="G2197" s="14" t="s">
        <v>94</v>
      </c>
      <c r="H2197" s="14" t="s">
        <v>80</v>
      </c>
      <c r="I2197" s="14" t="s">
        <v>123</v>
      </c>
      <c r="J2197" s="14" t="s">
        <v>1918</v>
      </c>
      <c r="K2197" s="15" t="n">
        <v>44.75</v>
      </c>
      <c r="L2197" s="0" t="n">
        <v>5</v>
      </c>
      <c r="M2197" s="16" t="n">
        <v>0</v>
      </c>
      <c r="N2197" s="17" t="n">
        <v>8.5025</v>
      </c>
      <c r="O2197" s="0" t="str">
        <f aca="false">TEXT(B2197,"YYYY-MM")</f>
        <v>2017-12</v>
      </c>
      <c r="P2197" s="18" t="n">
        <f aca="false">IFERROR(N2197/K2197,0)</f>
        <v>0.19</v>
      </c>
      <c r="Q2197" s="0" t="str">
        <f aca="false">IF(M2197=0,"No Discount",IF(M2197&lt;0.2,"Low (1-19%)",IF(M2197&lt;0.4,"Medium (20-39%)","High (40%+)")))</f>
        <v>No Discount</v>
      </c>
      <c r="R2197" s="0" t="str">
        <f aca="false">INDEX('Lookup Tables'!$B$2:$B$5,MATCH(F2197,'Lookup Tables'!$A$2:$A$5,0))</f>
        <v>Manager D</v>
      </c>
    </row>
    <row r="2198" customFormat="false" ht="15" hidden="false" customHeight="false" outlineLevel="0" collapsed="false">
      <c r="A2198" s="0" t="s">
        <v>2447</v>
      </c>
      <c r="B2198" s="13" t="n">
        <v>43070</v>
      </c>
      <c r="C2198" s="13" t="n">
        <v>43075</v>
      </c>
      <c r="D2198" s="14" t="s">
        <v>69</v>
      </c>
      <c r="E2198" s="14" t="s">
        <v>53</v>
      </c>
      <c r="F2198" s="14" t="s">
        <v>54</v>
      </c>
      <c r="G2198" s="14" t="s">
        <v>200</v>
      </c>
      <c r="H2198" s="14" t="s">
        <v>65</v>
      </c>
      <c r="I2198" s="14" t="s">
        <v>78</v>
      </c>
      <c r="J2198" s="14" t="s">
        <v>307</v>
      </c>
      <c r="K2198" s="15" t="n">
        <v>4.704</v>
      </c>
      <c r="L2198" s="0" t="n">
        <v>2</v>
      </c>
      <c r="M2198" s="16" t="n">
        <v>0.2</v>
      </c>
      <c r="N2198" s="17" t="n">
        <v>0.4116</v>
      </c>
      <c r="O2198" s="0" t="str">
        <f aca="false">TEXT(B2198,"YYYY-MM")</f>
        <v>2017-12</v>
      </c>
      <c r="P2198" s="18" t="n">
        <f aca="false">IFERROR(N2198/K2198,0)</f>
        <v>0.0875</v>
      </c>
      <c r="Q2198" s="0" t="str">
        <f aca="false">IF(M2198=0,"No Discount",IF(M2198&lt;0.2,"Low (1-19%)",IF(M2198&lt;0.4,"Medium (20-39%)","High (40%+)")))</f>
        <v>Medium (20-39%)</v>
      </c>
      <c r="R2198" s="0" t="str">
        <f aca="false">INDEX('Lookup Tables'!$B$2:$B$5,MATCH(F2198,'Lookup Tables'!$A$2:$A$5,0))</f>
        <v>Manager C</v>
      </c>
    </row>
    <row r="2199" customFormat="false" ht="15" hidden="false" customHeight="false" outlineLevel="0" collapsed="false">
      <c r="A2199" s="0" t="s">
        <v>2448</v>
      </c>
      <c r="B2199" s="13" t="n">
        <v>42336</v>
      </c>
      <c r="C2199" s="13" t="n">
        <v>42342</v>
      </c>
      <c r="D2199" s="14" t="s">
        <v>69</v>
      </c>
      <c r="E2199" s="14" t="s">
        <v>53</v>
      </c>
      <c r="F2199" s="14" t="s">
        <v>54</v>
      </c>
      <c r="G2199" s="14" t="s">
        <v>211</v>
      </c>
      <c r="H2199" s="14" t="s">
        <v>65</v>
      </c>
      <c r="I2199" s="14" t="s">
        <v>78</v>
      </c>
      <c r="J2199" s="14" t="s">
        <v>997</v>
      </c>
      <c r="K2199" s="15" t="n">
        <v>14.67</v>
      </c>
      <c r="L2199" s="0" t="n">
        <v>3</v>
      </c>
      <c r="M2199" s="16" t="n">
        <v>0</v>
      </c>
      <c r="N2199" s="17" t="n">
        <v>3.9609</v>
      </c>
      <c r="O2199" s="0" t="str">
        <f aca="false">TEXT(B2199,"YYYY-MM")</f>
        <v>2015-11</v>
      </c>
      <c r="P2199" s="18" t="n">
        <f aca="false">IFERROR(N2199/K2199,0)</f>
        <v>0.27</v>
      </c>
      <c r="Q2199" s="0" t="str">
        <f aca="false">IF(M2199=0,"No Discount",IF(M2199&lt;0.2,"Low (1-19%)",IF(M2199&lt;0.4,"Medium (20-39%)","High (40%+)")))</f>
        <v>No Discount</v>
      </c>
      <c r="R2199" s="0" t="str">
        <f aca="false">INDEX('Lookup Tables'!$B$2:$B$5,MATCH(F2199,'Lookup Tables'!$A$2:$A$5,0))</f>
        <v>Manager C</v>
      </c>
    </row>
    <row r="2200" customFormat="false" ht="15" hidden="false" customHeight="false" outlineLevel="0" collapsed="false">
      <c r="A2200" s="0" t="s">
        <v>2449</v>
      </c>
      <c r="B2200" s="13" t="n">
        <v>42457</v>
      </c>
      <c r="C2200" s="13" t="n">
        <v>42462</v>
      </c>
      <c r="D2200" s="14" t="s">
        <v>69</v>
      </c>
      <c r="E2200" s="14" t="s">
        <v>53</v>
      </c>
      <c r="F2200" s="14" t="s">
        <v>117</v>
      </c>
      <c r="G2200" s="14" t="s">
        <v>118</v>
      </c>
      <c r="H2200" s="14" t="s">
        <v>65</v>
      </c>
      <c r="I2200" s="14" t="s">
        <v>91</v>
      </c>
      <c r="J2200" s="14" t="s">
        <v>233</v>
      </c>
      <c r="K2200" s="15" t="n">
        <v>15.552</v>
      </c>
      <c r="L2200" s="0" t="n">
        <v>3</v>
      </c>
      <c r="M2200" s="16" t="n">
        <v>0.2</v>
      </c>
      <c r="N2200" s="17" t="n">
        <v>5.4432</v>
      </c>
      <c r="O2200" s="0" t="str">
        <f aca="false">TEXT(B2200,"YYYY-MM")</f>
        <v>2016-03</v>
      </c>
      <c r="P2200" s="18" t="n">
        <f aca="false">IFERROR(N2200/K2200,0)</f>
        <v>0.35</v>
      </c>
      <c r="Q2200" s="0" t="str">
        <f aca="false">IF(M2200=0,"No Discount",IF(M2200&lt;0.2,"Low (1-19%)",IF(M2200&lt;0.4,"Medium (20-39%)","High (40%+)")))</f>
        <v>Medium (20-39%)</v>
      </c>
      <c r="R2200" s="0" t="str">
        <f aca="false">INDEX('Lookup Tables'!$B$2:$B$5,MATCH(F2200,'Lookup Tables'!$A$2:$A$5,0))</f>
        <v>Manager B</v>
      </c>
    </row>
    <row r="2201" customFormat="false" ht="15" hidden="false" customHeight="false" outlineLevel="0" collapsed="false">
      <c r="A2201" s="0" t="s">
        <v>2449</v>
      </c>
      <c r="B2201" s="13" t="n">
        <v>42457</v>
      </c>
      <c r="C2201" s="13" t="n">
        <v>42462</v>
      </c>
      <c r="D2201" s="14" t="s">
        <v>69</v>
      </c>
      <c r="E2201" s="14" t="s">
        <v>53</v>
      </c>
      <c r="F2201" s="14" t="s">
        <v>117</v>
      </c>
      <c r="G2201" s="14" t="s">
        <v>118</v>
      </c>
      <c r="H2201" s="14" t="s">
        <v>65</v>
      </c>
      <c r="I2201" s="14" t="s">
        <v>91</v>
      </c>
      <c r="J2201" s="14" t="s">
        <v>2314</v>
      </c>
      <c r="K2201" s="15" t="n">
        <v>5.232</v>
      </c>
      <c r="L2201" s="0" t="n">
        <v>1</v>
      </c>
      <c r="M2201" s="16" t="n">
        <v>0.2</v>
      </c>
      <c r="N2201" s="17" t="n">
        <v>1.7004</v>
      </c>
      <c r="O2201" s="0" t="str">
        <f aca="false">TEXT(B2201,"YYYY-MM")</f>
        <v>2016-03</v>
      </c>
      <c r="P2201" s="18" t="n">
        <f aca="false">IFERROR(N2201/K2201,0)</f>
        <v>0.325</v>
      </c>
      <c r="Q2201" s="0" t="str">
        <f aca="false">IF(M2201=0,"No Discount",IF(M2201&lt;0.2,"Low (1-19%)",IF(M2201&lt;0.4,"Medium (20-39%)","High (40%+)")))</f>
        <v>Medium (20-39%)</v>
      </c>
      <c r="R2201" s="0" t="str">
        <f aca="false">INDEX('Lookup Tables'!$B$2:$B$5,MATCH(F2201,'Lookup Tables'!$A$2:$A$5,0))</f>
        <v>Manager B</v>
      </c>
    </row>
    <row r="2202" customFormat="false" ht="15" hidden="false" customHeight="false" outlineLevel="0" collapsed="false">
      <c r="A2202" s="0" t="s">
        <v>2450</v>
      </c>
      <c r="B2202" s="13" t="n">
        <v>42156</v>
      </c>
      <c r="C2202" s="13" t="n">
        <v>42161</v>
      </c>
      <c r="D2202" s="14" t="s">
        <v>69</v>
      </c>
      <c r="E2202" s="14" t="s">
        <v>53</v>
      </c>
      <c r="F2202" s="14" t="s">
        <v>54</v>
      </c>
      <c r="G2202" s="14" t="s">
        <v>787</v>
      </c>
      <c r="H2202" s="14" t="s">
        <v>56</v>
      </c>
      <c r="I2202" s="14" t="s">
        <v>76</v>
      </c>
      <c r="J2202" s="14" t="s">
        <v>635</v>
      </c>
      <c r="K2202" s="15" t="n">
        <v>22.2</v>
      </c>
      <c r="L2202" s="0" t="n">
        <v>6</v>
      </c>
      <c r="M2202" s="16" t="n">
        <v>0</v>
      </c>
      <c r="N2202" s="17" t="n">
        <v>9.102</v>
      </c>
      <c r="O2202" s="0" t="str">
        <f aca="false">TEXT(B2202,"YYYY-MM")</f>
        <v>2015-06</v>
      </c>
      <c r="P2202" s="18" t="n">
        <f aca="false">IFERROR(N2202/K2202,0)</f>
        <v>0.41</v>
      </c>
      <c r="Q2202" s="0" t="str">
        <f aca="false">IF(M2202=0,"No Discount",IF(M2202&lt;0.2,"Low (1-19%)",IF(M2202&lt;0.4,"Medium (20-39%)","High (40%+)")))</f>
        <v>No Discount</v>
      </c>
      <c r="R2202" s="0" t="str">
        <f aca="false">INDEX('Lookup Tables'!$B$2:$B$5,MATCH(F2202,'Lookup Tables'!$A$2:$A$5,0))</f>
        <v>Manager C</v>
      </c>
    </row>
    <row r="2203" customFormat="false" ht="15" hidden="false" customHeight="false" outlineLevel="0" collapsed="false">
      <c r="A2203" s="0" t="s">
        <v>2450</v>
      </c>
      <c r="B2203" s="13" t="n">
        <v>42156</v>
      </c>
      <c r="C2203" s="13" t="n">
        <v>42161</v>
      </c>
      <c r="D2203" s="14" t="s">
        <v>69</v>
      </c>
      <c r="E2203" s="14" t="s">
        <v>53</v>
      </c>
      <c r="F2203" s="14" t="s">
        <v>54</v>
      </c>
      <c r="G2203" s="14" t="s">
        <v>787</v>
      </c>
      <c r="H2203" s="14" t="s">
        <v>80</v>
      </c>
      <c r="I2203" s="14" t="s">
        <v>81</v>
      </c>
      <c r="J2203" s="14" t="s">
        <v>420</v>
      </c>
      <c r="K2203" s="15" t="n">
        <v>881.93</v>
      </c>
      <c r="L2203" s="0" t="n">
        <v>7</v>
      </c>
      <c r="M2203" s="16" t="n">
        <v>0</v>
      </c>
      <c r="N2203" s="17" t="n">
        <v>229.3018</v>
      </c>
      <c r="O2203" s="0" t="str">
        <f aca="false">TEXT(B2203,"YYYY-MM")</f>
        <v>2015-06</v>
      </c>
      <c r="P2203" s="18" t="n">
        <f aca="false">IFERROR(N2203/K2203,0)</f>
        <v>0.26</v>
      </c>
      <c r="Q2203" s="0" t="str">
        <f aca="false">IF(M2203=0,"No Discount",IF(M2203&lt;0.2,"Low (1-19%)",IF(M2203&lt;0.4,"Medium (20-39%)","High (40%+)")))</f>
        <v>No Discount</v>
      </c>
      <c r="R2203" s="0" t="str">
        <f aca="false">INDEX('Lookup Tables'!$B$2:$B$5,MATCH(F2203,'Lookup Tables'!$A$2:$A$5,0))</f>
        <v>Manager C</v>
      </c>
    </row>
    <row r="2204" customFormat="false" ht="15" hidden="false" customHeight="false" outlineLevel="0" collapsed="false">
      <c r="A2204" s="0" t="s">
        <v>2451</v>
      </c>
      <c r="B2204" s="13" t="n">
        <v>42619</v>
      </c>
      <c r="C2204" s="13" t="n">
        <v>42625</v>
      </c>
      <c r="D2204" s="14" t="s">
        <v>69</v>
      </c>
      <c r="E2204" s="14" t="s">
        <v>97</v>
      </c>
      <c r="F2204" s="14" t="s">
        <v>63</v>
      </c>
      <c r="G2204" s="14" t="s">
        <v>94</v>
      </c>
      <c r="H2204" s="14" t="s">
        <v>65</v>
      </c>
      <c r="I2204" s="14" t="s">
        <v>83</v>
      </c>
      <c r="J2204" s="14" t="s">
        <v>588</v>
      </c>
      <c r="K2204" s="15" t="n">
        <v>6.096</v>
      </c>
      <c r="L2204" s="0" t="n">
        <v>2</v>
      </c>
      <c r="M2204" s="16" t="n">
        <v>0.2</v>
      </c>
      <c r="N2204" s="17" t="n">
        <v>2.1336</v>
      </c>
      <c r="O2204" s="0" t="str">
        <f aca="false">TEXT(B2204,"YYYY-MM")</f>
        <v>2016-09</v>
      </c>
      <c r="P2204" s="18" t="n">
        <f aca="false">IFERROR(N2204/K2204,0)</f>
        <v>0.35</v>
      </c>
      <c r="Q2204" s="0" t="str">
        <f aca="false">IF(M2204=0,"No Discount",IF(M2204&lt;0.2,"Low (1-19%)",IF(M2204&lt;0.4,"Medium (20-39%)","High (40%+)")))</f>
        <v>Medium (20-39%)</v>
      </c>
      <c r="R2204" s="0" t="str">
        <f aca="false">INDEX('Lookup Tables'!$B$2:$B$5,MATCH(F2204,'Lookup Tables'!$A$2:$A$5,0))</f>
        <v>Manager D</v>
      </c>
    </row>
    <row r="2205" customFormat="false" ht="15" hidden="false" customHeight="false" outlineLevel="0" collapsed="false">
      <c r="A2205" s="0" t="s">
        <v>2451</v>
      </c>
      <c r="B2205" s="13" t="n">
        <v>42619</v>
      </c>
      <c r="C2205" s="13" t="n">
        <v>42625</v>
      </c>
      <c r="D2205" s="14" t="s">
        <v>69</v>
      </c>
      <c r="E2205" s="14" t="s">
        <v>97</v>
      </c>
      <c r="F2205" s="14" t="s">
        <v>63</v>
      </c>
      <c r="G2205" s="14" t="s">
        <v>94</v>
      </c>
      <c r="H2205" s="14" t="s">
        <v>56</v>
      </c>
      <c r="I2205" s="14" t="s">
        <v>76</v>
      </c>
      <c r="J2205" s="14" t="s">
        <v>2452</v>
      </c>
      <c r="K2205" s="15" t="n">
        <v>191.82</v>
      </c>
      <c r="L2205" s="0" t="n">
        <v>3</v>
      </c>
      <c r="M2205" s="16" t="n">
        <v>0</v>
      </c>
      <c r="N2205" s="17" t="n">
        <v>74.8098</v>
      </c>
      <c r="O2205" s="0" t="str">
        <f aca="false">TEXT(B2205,"YYYY-MM")</f>
        <v>2016-09</v>
      </c>
      <c r="P2205" s="18" t="n">
        <f aca="false">IFERROR(N2205/K2205,0)</f>
        <v>0.39</v>
      </c>
      <c r="Q2205" s="0" t="str">
        <f aca="false">IF(M2205=0,"No Discount",IF(M2205&lt;0.2,"Low (1-19%)",IF(M2205&lt;0.4,"Medium (20-39%)","High (40%+)")))</f>
        <v>No Discount</v>
      </c>
      <c r="R2205" s="0" t="str">
        <f aca="false">INDEX('Lookup Tables'!$B$2:$B$5,MATCH(F2205,'Lookup Tables'!$A$2:$A$5,0))</f>
        <v>Manager D</v>
      </c>
    </row>
    <row r="2206" customFormat="false" ht="15" hidden="false" customHeight="false" outlineLevel="0" collapsed="false">
      <c r="A2206" s="0" t="s">
        <v>2453</v>
      </c>
      <c r="B2206" s="13" t="n">
        <v>42550</v>
      </c>
      <c r="C2206" s="13" t="n">
        <v>42556</v>
      </c>
      <c r="D2206" s="14" t="s">
        <v>69</v>
      </c>
      <c r="E2206" s="14" t="s">
        <v>53</v>
      </c>
      <c r="F2206" s="14" t="s">
        <v>117</v>
      </c>
      <c r="G2206" s="14" t="s">
        <v>118</v>
      </c>
      <c r="H2206" s="14" t="s">
        <v>56</v>
      </c>
      <c r="I2206" s="14" t="s">
        <v>76</v>
      </c>
      <c r="J2206" s="14" t="s">
        <v>2454</v>
      </c>
      <c r="K2206" s="15" t="n">
        <v>20.104</v>
      </c>
      <c r="L2206" s="0" t="n">
        <v>1</v>
      </c>
      <c r="M2206" s="16" t="n">
        <v>0.2</v>
      </c>
      <c r="N2206" s="17" t="n">
        <v>1.7591</v>
      </c>
      <c r="O2206" s="0" t="str">
        <f aca="false">TEXT(B2206,"YYYY-MM")</f>
        <v>2016-06</v>
      </c>
      <c r="P2206" s="18" t="n">
        <f aca="false">IFERROR(N2206/K2206,0)</f>
        <v>0.0875</v>
      </c>
      <c r="Q2206" s="0" t="str">
        <f aca="false">IF(M2206=0,"No Discount",IF(M2206&lt;0.2,"Low (1-19%)",IF(M2206&lt;0.4,"Medium (20-39%)","High (40%+)")))</f>
        <v>Medium (20-39%)</v>
      </c>
      <c r="R2206" s="0" t="str">
        <f aca="false">INDEX('Lookup Tables'!$B$2:$B$5,MATCH(F2206,'Lookup Tables'!$A$2:$A$5,0))</f>
        <v>Manager B</v>
      </c>
    </row>
    <row r="2207" customFormat="false" ht="15" hidden="false" customHeight="false" outlineLevel="0" collapsed="false">
      <c r="A2207" s="0" t="s">
        <v>2455</v>
      </c>
      <c r="B2207" s="13" t="n">
        <v>42988</v>
      </c>
      <c r="C2207" s="13" t="n">
        <v>42990</v>
      </c>
      <c r="D2207" s="14" t="s">
        <v>52</v>
      </c>
      <c r="E2207" s="14" t="s">
        <v>97</v>
      </c>
      <c r="F2207" s="14" t="s">
        <v>54</v>
      </c>
      <c r="G2207" s="14" t="s">
        <v>200</v>
      </c>
      <c r="H2207" s="14" t="s">
        <v>65</v>
      </c>
      <c r="I2207" s="14" t="s">
        <v>78</v>
      </c>
      <c r="J2207" s="14" t="s">
        <v>2456</v>
      </c>
      <c r="K2207" s="15" t="n">
        <v>67.56</v>
      </c>
      <c r="L2207" s="0" t="n">
        <v>3</v>
      </c>
      <c r="M2207" s="16" t="n">
        <v>0.2</v>
      </c>
      <c r="N2207" s="17" t="n">
        <v>8.445</v>
      </c>
      <c r="O2207" s="0" t="str">
        <f aca="false">TEXT(B2207,"YYYY-MM")</f>
        <v>2017-09</v>
      </c>
      <c r="P2207" s="18" t="n">
        <f aca="false">IFERROR(N2207/K2207,0)</f>
        <v>0.125</v>
      </c>
      <c r="Q2207" s="0" t="str">
        <f aca="false">IF(M2207=0,"No Discount",IF(M2207&lt;0.2,"Low (1-19%)",IF(M2207&lt;0.4,"Medium (20-39%)","High (40%+)")))</f>
        <v>Medium (20-39%)</v>
      </c>
      <c r="R2207" s="0" t="str">
        <f aca="false">INDEX('Lookup Tables'!$B$2:$B$5,MATCH(F2207,'Lookup Tables'!$A$2:$A$5,0))</f>
        <v>Manager C</v>
      </c>
    </row>
    <row r="2208" customFormat="false" ht="15" hidden="false" customHeight="false" outlineLevel="0" collapsed="false">
      <c r="A2208" s="0" t="s">
        <v>2457</v>
      </c>
      <c r="B2208" s="13" t="n">
        <v>42199</v>
      </c>
      <c r="C2208" s="13" t="n">
        <v>42205</v>
      </c>
      <c r="D2208" s="14" t="s">
        <v>69</v>
      </c>
      <c r="E2208" s="14" t="s">
        <v>97</v>
      </c>
      <c r="F2208" s="14" t="s">
        <v>98</v>
      </c>
      <c r="G2208" s="14" t="s">
        <v>146</v>
      </c>
      <c r="H2208" s="14" t="s">
        <v>65</v>
      </c>
      <c r="I2208" s="14" t="s">
        <v>83</v>
      </c>
      <c r="J2208" s="14" t="s">
        <v>740</v>
      </c>
      <c r="K2208" s="15" t="n">
        <v>29.932</v>
      </c>
      <c r="L2208" s="0" t="n">
        <v>7</v>
      </c>
      <c r="M2208" s="16" t="n">
        <v>0.8</v>
      </c>
      <c r="N2208" s="17" t="n">
        <v>-46.3946</v>
      </c>
      <c r="O2208" s="0" t="str">
        <f aca="false">TEXT(B2208,"YYYY-MM")</f>
        <v>2015-07</v>
      </c>
      <c r="P2208" s="18" t="n">
        <f aca="false">IFERROR(N2208/K2208,0)</f>
        <v>-1.55</v>
      </c>
      <c r="Q2208" s="0" t="str">
        <f aca="false">IF(M2208=0,"No Discount",IF(M2208&lt;0.2,"Low (1-19%)",IF(M2208&lt;0.4,"Medium (20-39%)","High (40%+)")))</f>
        <v>High (40%+)</v>
      </c>
      <c r="R2208" s="0" t="str">
        <f aca="false">INDEX('Lookup Tables'!$B$2:$B$5,MATCH(F2208,'Lookup Tables'!$A$2:$A$5,0))</f>
        <v>Manager A</v>
      </c>
    </row>
    <row r="2209" customFormat="false" ht="15" hidden="false" customHeight="false" outlineLevel="0" collapsed="false">
      <c r="A2209" s="0" t="s">
        <v>2457</v>
      </c>
      <c r="B2209" s="13" t="n">
        <v>42199</v>
      </c>
      <c r="C2209" s="13" t="n">
        <v>42205</v>
      </c>
      <c r="D2209" s="14" t="s">
        <v>69</v>
      </c>
      <c r="E2209" s="14" t="s">
        <v>97</v>
      </c>
      <c r="F2209" s="14" t="s">
        <v>98</v>
      </c>
      <c r="G2209" s="14" t="s">
        <v>146</v>
      </c>
      <c r="H2209" s="14" t="s">
        <v>80</v>
      </c>
      <c r="I2209" s="14" t="s">
        <v>81</v>
      </c>
      <c r="J2209" s="14" t="s">
        <v>383</v>
      </c>
      <c r="K2209" s="15" t="n">
        <v>38.272</v>
      </c>
      <c r="L2209" s="0" t="n">
        <v>4</v>
      </c>
      <c r="M2209" s="16" t="n">
        <v>0.2</v>
      </c>
      <c r="N2209" s="17" t="n">
        <v>3.8272</v>
      </c>
      <c r="O2209" s="0" t="str">
        <f aca="false">TEXT(B2209,"YYYY-MM")</f>
        <v>2015-07</v>
      </c>
      <c r="P2209" s="18" t="n">
        <f aca="false">IFERROR(N2209/K2209,0)</f>
        <v>0.1</v>
      </c>
      <c r="Q2209" s="0" t="str">
        <f aca="false">IF(M2209=0,"No Discount",IF(M2209&lt;0.2,"Low (1-19%)",IF(M2209&lt;0.4,"Medium (20-39%)","High (40%+)")))</f>
        <v>Medium (20-39%)</v>
      </c>
      <c r="R2209" s="0" t="str">
        <f aca="false">INDEX('Lookup Tables'!$B$2:$B$5,MATCH(F2209,'Lookup Tables'!$A$2:$A$5,0))</f>
        <v>Manager A</v>
      </c>
    </row>
    <row r="2210" customFormat="false" ht="15" hidden="false" customHeight="false" outlineLevel="0" collapsed="false">
      <c r="A2210" s="0" t="s">
        <v>2458</v>
      </c>
      <c r="B2210" s="13" t="n">
        <v>42604</v>
      </c>
      <c r="C2210" s="13" t="n">
        <v>42608</v>
      </c>
      <c r="D2210" s="14" t="s">
        <v>69</v>
      </c>
      <c r="E2210" s="14" t="s">
        <v>97</v>
      </c>
      <c r="F2210" s="14" t="s">
        <v>117</v>
      </c>
      <c r="G2210" s="14" t="s">
        <v>170</v>
      </c>
      <c r="H2210" s="14" t="s">
        <v>65</v>
      </c>
      <c r="I2210" s="14" t="s">
        <v>78</v>
      </c>
      <c r="J2210" s="14" t="s">
        <v>259</v>
      </c>
      <c r="K2210" s="15" t="n">
        <v>16.52</v>
      </c>
      <c r="L2210" s="0" t="n">
        <v>4</v>
      </c>
      <c r="M2210" s="16" t="n">
        <v>0</v>
      </c>
      <c r="N2210" s="17" t="n">
        <v>7.5992</v>
      </c>
      <c r="O2210" s="0" t="str">
        <f aca="false">TEXT(B2210,"YYYY-MM")</f>
        <v>2016-08</v>
      </c>
      <c r="P2210" s="18" t="n">
        <f aca="false">IFERROR(N2210/K2210,0)</f>
        <v>0.46</v>
      </c>
      <c r="Q2210" s="0" t="str">
        <f aca="false">IF(M2210=0,"No Discount",IF(M2210&lt;0.2,"Low (1-19%)",IF(M2210&lt;0.4,"Medium (20-39%)","High (40%+)")))</f>
        <v>No Discount</v>
      </c>
      <c r="R2210" s="0" t="str">
        <f aca="false">INDEX('Lookup Tables'!$B$2:$B$5,MATCH(F2210,'Lookup Tables'!$A$2:$A$5,0))</f>
        <v>Manager B</v>
      </c>
    </row>
    <row r="2211" customFormat="false" ht="15" hidden="false" customHeight="false" outlineLevel="0" collapsed="false">
      <c r="A2211" s="0" t="s">
        <v>2459</v>
      </c>
      <c r="B2211" s="13" t="n">
        <v>42322</v>
      </c>
      <c r="C2211" s="13" t="n">
        <v>42324</v>
      </c>
      <c r="D2211" s="14" t="s">
        <v>52</v>
      </c>
      <c r="E2211" s="14" t="s">
        <v>53</v>
      </c>
      <c r="F2211" s="14" t="s">
        <v>117</v>
      </c>
      <c r="G2211" s="14" t="s">
        <v>375</v>
      </c>
      <c r="H2211" s="14" t="s">
        <v>80</v>
      </c>
      <c r="I2211" s="14" t="s">
        <v>81</v>
      </c>
      <c r="J2211" s="14" t="s">
        <v>2460</v>
      </c>
      <c r="K2211" s="15" t="n">
        <v>832.93</v>
      </c>
      <c r="L2211" s="0" t="n">
        <v>7</v>
      </c>
      <c r="M2211" s="16" t="n">
        <v>0</v>
      </c>
      <c r="N2211" s="17" t="n">
        <v>233.2204</v>
      </c>
      <c r="O2211" s="0" t="str">
        <f aca="false">TEXT(B2211,"YYYY-MM")</f>
        <v>2015-11</v>
      </c>
      <c r="P2211" s="18" t="n">
        <f aca="false">IFERROR(N2211/K2211,0)</f>
        <v>0.28</v>
      </c>
      <c r="Q2211" s="0" t="str">
        <f aca="false">IF(M2211=0,"No Discount",IF(M2211&lt;0.2,"Low (1-19%)",IF(M2211&lt;0.4,"Medium (20-39%)","High (40%+)")))</f>
        <v>No Discount</v>
      </c>
      <c r="R2211" s="0" t="str">
        <f aca="false">INDEX('Lookup Tables'!$B$2:$B$5,MATCH(F2211,'Lookup Tables'!$A$2:$A$5,0))</f>
        <v>Manager B</v>
      </c>
    </row>
    <row r="2212" customFormat="false" ht="15" hidden="false" customHeight="false" outlineLevel="0" collapsed="false">
      <c r="A2212" s="0" t="s">
        <v>2459</v>
      </c>
      <c r="B2212" s="13" t="n">
        <v>42322</v>
      </c>
      <c r="C2212" s="13" t="n">
        <v>42324</v>
      </c>
      <c r="D2212" s="14" t="s">
        <v>52</v>
      </c>
      <c r="E2212" s="14" t="s">
        <v>53</v>
      </c>
      <c r="F2212" s="14" t="s">
        <v>117</v>
      </c>
      <c r="G2212" s="14" t="s">
        <v>375</v>
      </c>
      <c r="H2212" s="14" t="s">
        <v>65</v>
      </c>
      <c r="I2212" s="14" t="s">
        <v>83</v>
      </c>
      <c r="J2212" s="14" t="s">
        <v>467</v>
      </c>
      <c r="K2212" s="15" t="n">
        <v>43.8</v>
      </c>
      <c r="L2212" s="0" t="n">
        <v>10</v>
      </c>
      <c r="M2212" s="16" t="n">
        <v>0</v>
      </c>
      <c r="N2212" s="17" t="n">
        <v>21.024</v>
      </c>
      <c r="O2212" s="0" t="str">
        <f aca="false">TEXT(B2212,"YYYY-MM")</f>
        <v>2015-11</v>
      </c>
      <c r="P2212" s="18" t="n">
        <f aca="false">IFERROR(N2212/K2212,0)</f>
        <v>0.48</v>
      </c>
      <c r="Q2212" s="0" t="str">
        <f aca="false">IF(M2212=0,"No Discount",IF(M2212&lt;0.2,"Low (1-19%)",IF(M2212&lt;0.4,"Medium (20-39%)","High (40%+)")))</f>
        <v>No Discount</v>
      </c>
      <c r="R2212" s="0" t="str">
        <f aca="false">INDEX('Lookup Tables'!$B$2:$B$5,MATCH(F2212,'Lookup Tables'!$A$2:$A$5,0))</f>
        <v>Manager B</v>
      </c>
    </row>
    <row r="2213" customFormat="false" ht="15" hidden="false" customHeight="false" outlineLevel="0" collapsed="false">
      <c r="A2213" s="0" t="s">
        <v>2461</v>
      </c>
      <c r="B2213" s="13" t="n">
        <v>43066</v>
      </c>
      <c r="C2213" s="13" t="n">
        <v>43069</v>
      </c>
      <c r="D2213" s="14" t="s">
        <v>137</v>
      </c>
      <c r="E2213" s="14" t="s">
        <v>62</v>
      </c>
      <c r="F2213" s="14" t="s">
        <v>98</v>
      </c>
      <c r="G2213" s="14" t="s">
        <v>157</v>
      </c>
      <c r="H2213" s="14" t="s">
        <v>65</v>
      </c>
      <c r="I2213" s="14" t="s">
        <v>85</v>
      </c>
      <c r="J2213" s="14" t="s">
        <v>2462</v>
      </c>
      <c r="K2213" s="15" t="n">
        <v>167.292</v>
      </c>
      <c r="L2213" s="0" t="n">
        <v>6</v>
      </c>
      <c r="M2213" s="16" t="n">
        <v>0.1</v>
      </c>
      <c r="N2213" s="17" t="n">
        <v>29.7408</v>
      </c>
      <c r="O2213" s="0" t="str">
        <f aca="false">TEXT(B2213,"YYYY-MM")</f>
        <v>2017-11</v>
      </c>
      <c r="P2213" s="18" t="n">
        <f aca="false">IFERROR(N2213/K2213,0)</f>
        <v>0.177777777777778</v>
      </c>
      <c r="Q2213" s="0" t="str">
        <f aca="false">IF(M2213=0,"No Discount",IF(M2213&lt;0.2,"Low (1-19%)",IF(M2213&lt;0.4,"Medium (20-39%)","High (40%+)")))</f>
        <v>Low (1-19%)</v>
      </c>
      <c r="R2213" s="0" t="str">
        <f aca="false">INDEX('Lookup Tables'!$B$2:$B$5,MATCH(F2213,'Lookup Tables'!$A$2:$A$5,0))</f>
        <v>Manager A</v>
      </c>
    </row>
    <row r="2214" customFormat="false" ht="15" hidden="false" customHeight="false" outlineLevel="0" collapsed="false">
      <c r="A2214" s="0" t="s">
        <v>2463</v>
      </c>
      <c r="B2214" s="13" t="n">
        <v>43425</v>
      </c>
      <c r="C2214" s="13" t="n">
        <v>43429</v>
      </c>
      <c r="D2214" s="14" t="s">
        <v>69</v>
      </c>
      <c r="E2214" s="14" t="s">
        <v>53</v>
      </c>
      <c r="F2214" s="14" t="s">
        <v>117</v>
      </c>
      <c r="G2214" s="14" t="s">
        <v>170</v>
      </c>
      <c r="H2214" s="14" t="s">
        <v>56</v>
      </c>
      <c r="I2214" s="14" t="s">
        <v>76</v>
      </c>
      <c r="J2214" s="14" t="s">
        <v>1608</v>
      </c>
      <c r="K2214" s="15" t="n">
        <v>27.42</v>
      </c>
      <c r="L2214" s="0" t="n">
        <v>1</v>
      </c>
      <c r="M2214" s="16" t="n">
        <v>0</v>
      </c>
      <c r="N2214" s="17" t="n">
        <v>11.2422</v>
      </c>
      <c r="O2214" s="0" t="str">
        <f aca="false">TEXT(B2214,"YYYY-MM")</f>
        <v>2018-11</v>
      </c>
      <c r="P2214" s="18" t="n">
        <f aca="false">IFERROR(N2214/K2214,0)</f>
        <v>0.41</v>
      </c>
      <c r="Q2214" s="0" t="str">
        <f aca="false">IF(M2214=0,"No Discount",IF(M2214&lt;0.2,"Low (1-19%)",IF(M2214&lt;0.4,"Medium (20-39%)","High (40%+)")))</f>
        <v>No Discount</v>
      </c>
      <c r="R2214" s="0" t="str">
        <f aca="false">INDEX('Lookup Tables'!$B$2:$B$5,MATCH(F2214,'Lookup Tables'!$A$2:$A$5,0))</f>
        <v>Manager B</v>
      </c>
    </row>
    <row r="2215" customFormat="false" ht="15" hidden="false" customHeight="false" outlineLevel="0" collapsed="false">
      <c r="A2215" s="0" t="s">
        <v>2464</v>
      </c>
      <c r="B2215" s="13" t="n">
        <v>43374</v>
      </c>
      <c r="C2215" s="13" t="n">
        <v>43375</v>
      </c>
      <c r="D2215" s="14" t="s">
        <v>137</v>
      </c>
      <c r="E2215" s="14" t="s">
        <v>53</v>
      </c>
      <c r="F2215" s="14" t="s">
        <v>63</v>
      </c>
      <c r="G2215" s="14" t="s">
        <v>64</v>
      </c>
      <c r="H2215" s="14" t="s">
        <v>65</v>
      </c>
      <c r="I2215" s="14" t="s">
        <v>83</v>
      </c>
      <c r="J2215" s="14" t="s">
        <v>1337</v>
      </c>
      <c r="K2215" s="15" t="n">
        <v>1.44</v>
      </c>
      <c r="L2215" s="0" t="n">
        <v>1</v>
      </c>
      <c r="M2215" s="16" t="n">
        <v>0.2</v>
      </c>
      <c r="N2215" s="17" t="n">
        <v>0.504</v>
      </c>
      <c r="O2215" s="0" t="str">
        <f aca="false">TEXT(B2215,"YYYY-MM")</f>
        <v>2018-10</v>
      </c>
      <c r="P2215" s="18" t="n">
        <f aca="false">IFERROR(N2215/K2215,0)</f>
        <v>0.35</v>
      </c>
      <c r="Q2215" s="0" t="str">
        <f aca="false">IF(M2215=0,"No Discount",IF(M2215&lt;0.2,"Low (1-19%)",IF(M2215&lt;0.4,"Medium (20-39%)","High (40%+)")))</f>
        <v>Medium (20-39%)</v>
      </c>
      <c r="R2215" s="0" t="str">
        <f aca="false">INDEX('Lookup Tables'!$B$2:$B$5,MATCH(F2215,'Lookup Tables'!$A$2:$A$5,0))</f>
        <v>Manager D</v>
      </c>
    </row>
    <row r="2216" customFormat="false" ht="15" hidden="false" customHeight="false" outlineLevel="0" collapsed="false">
      <c r="A2216" s="0" t="s">
        <v>2464</v>
      </c>
      <c r="B2216" s="13" t="n">
        <v>43374</v>
      </c>
      <c r="C2216" s="13" t="n">
        <v>43375</v>
      </c>
      <c r="D2216" s="14" t="s">
        <v>137</v>
      </c>
      <c r="E2216" s="14" t="s">
        <v>53</v>
      </c>
      <c r="F2216" s="14" t="s">
        <v>63</v>
      </c>
      <c r="G2216" s="14" t="s">
        <v>64</v>
      </c>
      <c r="H2216" s="14" t="s">
        <v>65</v>
      </c>
      <c r="I2216" s="14" t="s">
        <v>83</v>
      </c>
      <c r="J2216" s="14" t="s">
        <v>569</v>
      </c>
      <c r="K2216" s="15" t="n">
        <v>61.776</v>
      </c>
      <c r="L2216" s="0" t="n">
        <v>13</v>
      </c>
      <c r="M2216" s="16" t="n">
        <v>0.2</v>
      </c>
      <c r="N2216" s="17" t="n">
        <v>20.8494</v>
      </c>
      <c r="O2216" s="0" t="str">
        <f aca="false">TEXT(B2216,"YYYY-MM")</f>
        <v>2018-10</v>
      </c>
      <c r="P2216" s="18" t="n">
        <f aca="false">IFERROR(N2216/K2216,0)</f>
        <v>0.3375</v>
      </c>
      <c r="Q2216" s="0" t="str">
        <f aca="false">IF(M2216=0,"No Discount",IF(M2216&lt;0.2,"Low (1-19%)",IF(M2216&lt;0.4,"Medium (20-39%)","High (40%+)")))</f>
        <v>Medium (20-39%)</v>
      </c>
      <c r="R2216" s="0" t="str">
        <f aca="false">INDEX('Lookup Tables'!$B$2:$B$5,MATCH(F2216,'Lookup Tables'!$A$2:$A$5,0))</f>
        <v>Manager D</v>
      </c>
    </row>
    <row r="2217" customFormat="false" ht="15" hidden="false" customHeight="false" outlineLevel="0" collapsed="false">
      <c r="A2217" s="0" t="s">
        <v>2464</v>
      </c>
      <c r="B2217" s="13" t="n">
        <v>43374</v>
      </c>
      <c r="C2217" s="13" t="n">
        <v>43375</v>
      </c>
      <c r="D2217" s="14" t="s">
        <v>137</v>
      </c>
      <c r="E2217" s="14" t="s">
        <v>53</v>
      </c>
      <c r="F2217" s="14" t="s">
        <v>63</v>
      </c>
      <c r="G2217" s="14" t="s">
        <v>64</v>
      </c>
      <c r="H2217" s="14" t="s">
        <v>65</v>
      </c>
      <c r="I2217" s="14" t="s">
        <v>85</v>
      </c>
      <c r="J2217" s="14" t="s">
        <v>1524</v>
      </c>
      <c r="K2217" s="15" t="n">
        <v>241.96</v>
      </c>
      <c r="L2217" s="0" t="n">
        <v>2</v>
      </c>
      <c r="M2217" s="16" t="n">
        <v>0</v>
      </c>
      <c r="N2217" s="17" t="n">
        <v>60.49</v>
      </c>
      <c r="O2217" s="0" t="str">
        <f aca="false">TEXT(B2217,"YYYY-MM")</f>
        <v>2018-10</v>
      </c>
      <c r="P2217" s="18" t="n">
        <f aca="false">IFERROR(N2217/K2217,0)</f>
        <v>0.25</v>
      </c>
      <c r="Q2217" s="0" t="str">
        <f aca="false">IF(M2217=0,"No Discount",IF(M2217&lt;0.2,"Low (1-19%)",IF(M2217&lt;0.4,"Medium (20-39%)","High (40%+)")))</f>
        <v>No Discount</v>
      </c>
      <c r="R2217" s="0" t="str">
        <f aca="false">INDEX('Lookup Tables'!$B$2:$B$5,MATCH(F2217,'Lookup Tables'!$A$2:$A$5,0))</f>
        <v>Manager D</v>
      </c>
    </row>
    <row r="2218" customFormat="false" ht="15" hidden="false" customHeight="false" outlineLevel="0" collapsed="false">
      <c r="A2218" s="0" t="s">
        <v>2464</v>
      </c>
      <c r="B2218" s="13" t="n">
        <v>43374</v>
      </c>
      <c r="C2218" s="13" t="n">
        <v>43375</v>
      </c>
      <c r="D2218" s="14" t="s">
        <v>137</v>
      </c>
      <c r="E2218" s="14" t="s">
        <v>53</v>
      </c>
      <c r="F2218" s="14" t="s">
        <v>63</v>
      </c>
      <c r="G2218" s="14" t="s">
        <v>64</v>
      </c>
      <c r="H2218" s="14" t="s">
        <v>56</v>
      </c>
      <c r="I2218" s="14" t="s">
        <v>59</v>
      </c>
      <c r="J2218" s="14" t="s">
        <v>2465</v>
      </c>
      <c r="K2218" s="15" t="n">
        <v>108.608</v>
      </c>
      <c r="L2218" s="0" t="n">
        <v>4</v>
      </c>
      <c r="M2218" s="16" t="n">
        <v>0.2</v>
      </c>
      <c r="N2218" s="17" t="n">
        <v>9.5032</v>
      </c>
      <c r="O2218" s="0" t="str">
        <f aca="false">TEXT(B2218,"YYYY-MM")</f>
        <v>2018-10</v>
      </c>
      <c r="P2218" s="18" t="n">
        <f aca="false">IFERROR(N2218/K2218,0)</f>
        <v>0.0875</v>
      </c>
      <c r="Q2218" s="0" t="str">
        <f aca="false">IF(M2218=0,"No Discount",IF(M2218&lt;0.2,"Low (1-19%)",IF(M2218&lt;0.4,"Medium (20-39%)","High (40%+)")))</f>
        <v>Medium (20-39%)</v>
      </c>
      <c r="R2218" s="0" t="str">
        <f aca="false">INDEX('Lookup Tables'!$B$2:$B$5,MATCH(F2218,'Lookup Tables'!$A$2:$A$5,0))</f>
        <v>Manager D</v>
      </c>
    </row>
    <row r="2219" customFormat="false" ht="15" hidden="false" customHeight="false" outlineLevel="0" collapsed="false">
      <c r="A2219" s="0" t="s">
        <v>2466</v>
      </c>
      <c r="B2219" s="13" t="n">
        <v>42267</v>
      </c>
      <c r="C2219" s="13" t="n">
        <v>42272</v>
      </c>
      <c r="D2219" s="14" t="s">
        <v>69</v>
      </c>
      <c r="E2219" s="14" t="s">
        <v>62</v>
      </c>
      <c r="F2219" s="14" t="s">
        <v>54</v>
      </c>
      <c r="G2219" s="14" t="s">
        <v>70</v>
      </c>
      <c r="H2219" s="14" t="s">
        <v>65</v>
      </c>
      <c r="I2219" s="14" t="s">
        <v>78</v>
      </c>
      <c r="J2219" s="14" t="s">
        <v>2467</v>
      </c>
      <c r="K2219" s="15" t="n">
        <v>2.816</v>
      </c>
      <c r="L2219" s="0" t="n">
        <v>2</v>
      </c>
      <c r="M2219" s="16" t="n">
        <v>0.2</v>
      </c>
      <c r="N2219" s="17" t="n">
        <v>0.9856</v>
      </c>
      <c r="O2219" s="0" t="str">
        <f aca="false">TEXT(B2219,"YYYY-MM")</f>
        <v>2015-09</v>
      </c>
      <c r="P2219" s="18" t="n">
        <f aca="false">IFERROR(N2219/K2219,0)</f>
        <v>0.35</v>
      </c>
      <c r="Q2219" s="0" t="str">
        <f aca="false">IF(M2219=0,"No Discount",IF(M2219&lt;0.2,"Low (1-19%)",IF(M2219&lt;0.4,"Medium (20-39%)","High (40%+)")))</f>
        <v>Medium (20-39%)</v>
      </c>
      <c r="R2219" s="0" t="str">
        <f aca="false">INDEX('Lookup Tables'!$B$2:$B$5,MATCH(F2219,'Lookup Tables'!$A$2:$A$5,0))</f>
        <v>Manager C</v>
      </c>
    </row>
    <row r="2220" customFormat="false" ht="15" hidden="false" customHeight="false" outlineLevel="0" collapsed="false">
      <c r="A2220" s="0" t="s">
        <v>2468</v>
      </c>
      <c r="B2220" s="13" t="n">
        <v>43309</v>
      </c>
      <c r="C2220" s="13" t="n">
        <v>43313</v>
      </c>
      <c r="D2220" s="14" t="s">
        <v>69</v>
      </c>
      <c r="E2220" s="14" t="s">
        <v>62</v>
      </c>
      <c r="F2220" s="14" t="s">
        <v>63</v>
      </c>
      <c r="G2220" s="14" t="s">
        <v>64</v>
      </c>
      <c r="H2220" s="14" t="s">
        <v>65</v>
      </c>
      <c r="I2220" s="14" t="s">
        <v>83</v>
      </c>
      <c r="J2220" s="14" t="s">
        <v>1324</v>
      </c>
      <c r="K2220" s="15" t="n">
        <v>9.984</v>
      </c>
      <c r="L2220" s="0" t="n">
        <v>4</v>
      </c>
      <c r="M2220" s="16" t="n">
        <v>0.2</v>
      </c>
      <c r="N2220" s="17" t="n">
        <v>3.6192</v>
      </c>
      <c r="O2220" s="0" t="str">
        <f aca="false">TEXT(B2220,"YYYY-MM")</f>
        <v>2018-07</v>
      </c>
      <c r="P2220" s="18" t="n">
        <f aca="false">IFERROR(N2220/K2220,0)</f>
        <v>0.3625</v>
      </c>
      <c r="Q2220" s="0" t="str">
        <f aca="false">IF(M2220=0,"No Discount",IF(M2220&lt;0.2,"Low (1-19%)",IF(M2220&lt;0.4,"Medium (20-39%)","High (40%+)")))</f>
        <v>Medium (20-39%)</v>
      </c>
      <c r="R2220" s="0" t="str">
        <f aca="false">INDEX('Lookup Tables'!$B$2:$B$5,MATCH(F2220,'Lookup Tables'!$A$2:$A$5,0))</f>
        <v>Manager D</v>
      </c>
    </row>
    <row r="2221" customFormat="false" ht="15" hidden="false" customHeight="false" outlineLevel="0" collapsed="false">
      <c r="A2221" s="0" t="s">
        <v>2468</v>
      </c>
      <c r="B2221" s="13" t="n">
        <v>43309</v>
      </c>
      <c r="C2221" s="13" t="n">
        <v>43313</v>
      </c>
      <c r="D2221" s="14" t="s">
        <v>69</v>
      </c>
      <c r="E2221" s="14" t="s">
        <v>62</v>
      </c>
      <c r="F2221" s="14" t="s">
        <v>63</v>
      </c>
      <c r="G2221" s="14" t="s">
        <v>64</v>
      </c>
      <c r="H2221" s="14" t="s">
        <v>65</v>
      </c>
      <c r="I2221" s="14" t="s">
        <v>73</v>
      </c>
      <c r="J2221" s="14" t="s">
        <v>655</v>
      </c>
      <c r="K2221" s="15" t="n">
        <v>14.98</v>
      </c>
      <c r="L2221" s="0" t="n">
        <v>1</v>
      </c>
      <c r="M2221" s="16" t="n">
        <v>0</v>
      </c>
      <c r="N2221" s="17" t="n">
        <v>4.1944</v>
      </c>
      <c r="O2221" s="0" t="str">
        <f aca="false">TEXT(B2221,"YYYY-MM")</f>
        <v>2018-07</v>
      </c>
      <c r="P2221" s="18" t="n">
        <f aca="false">IFERROR(N2221/K2221,0)</f>
        <v>0.28</v>
      </c>
      <c r="Q2221" s="0" t="str">
        <f aca="false">IF(M2221=0,"No Discount",IF(M2221&lt;0.2,"Low (1-19%)",IF(M2221&lt;0.4,"Medium (20-39%)","High (40%+)")))</f>
        <v>No Discount</v>
      </c>
      <c r="R2221" s="0" t="str">
        <f aca="false">INDEX('Lookup Tables'!$B$2:$B$5,MATCH(F2221,'Lookup Tables'!$A$2:$A$5,0))</f>
        <v>Manager D</v>
      </c>
    </row>
    <row r="2222" customFormat="false" ht="15" hidden="false" customHeight="false" outlineLevel="0" collapsed="false">
      <c r="A2222" s="0" t="s">
        <v>2468</v>
      </c>
      <c r="B2222" s="13" t="n">
        <v>43309</v>
      </c>
      <c r="C2222" s="13" t="n">
        <v>43313</v>
      </c>
      <c r="D2222" s="14" t="s">
        <v>69</v>
      </c>
      <c r="E2222" s="14" t="s">
        <v>62</v>
      </c>
      <c r="F2222" s="14" t="s">
        <v>63</v>
      </c>
      <c r="G2222" s="14" t="s">
        <v>64</v>
      </c>
      <c r="H2222" s="14" t="s">
        <v>80</v>
      </c>
      <c r="I2222" s="14" t="s">
        <v>81</v>
      </c>
      <c r="J2222" s="14" t="s">
        <v>2081</v>
      </c>
      <c r="K2222" s="15" t="n">
        <v>1145.6</v>
      </c>
      <c r="L2222" s="0" t="n">
        <v>4</v>
      </c>
      <c r="M2222" s="16" t="n">
        <v>0.2</v>
      </c>
      <c r="N2222" s="17" t="n">
        <v>100.24</v>
      </c>
      <c r="O2222" s="0" t="str">
        <f aca="false">TEXT(B2222,"YYYY-MM")</f>
        <v>2018-07</v>
      </c>
      <c r="P2222" s="18" t="n">
        <f aca="false">IFERROR(N2222/K2222,0)</f>
        <v>0.0875</v>
      </c>
      <c r="Q2222" s="0" t="str">
        <f aca="false">IF(M2222=0,"No Discount",IF(M2222&lt;0.2,"Low (1-19%)",IF(M2222&lt;0.4,"Medium (20-39%)","High (40%+)")))</f>
        <v>Medium (20-39%)</v>
      </c>
      <c r="R2222" s="0" t="str">
        <f aca="false">INDEX('Lookup Tables'!$B$2:$B$5,MATCH(F2222,'Lookup Tables'!$A$2:$A$5,0))</f>
        <v>Manager D</v>
      </c>
    </row>
    <row r="2223" customFormat="false" ht="15" hidden="false" customHeight="false" outlineLevel="0" collapsed="false">
      <c r="A2223" s="0" t="s">
        <v>2469</v>
      </c>
      <c r="B2223" s="13" t="n">
        <v>42710</v>
      </c>
      <c r="C2223" s="13" t="n">
        <v>42710</v>
      </c>
      <c r="D2223" s="14" t="s">
        <v>606</v>
      </c>
      <c r="E2223" s="14" t="s">
        <v>53</v>
      </c>
      <c r="F2223" s="14" t="s">
        <v>117</v>
      </c>
      <c r="G2223" s="14" t="s">
        <v>269</v>
      </c>
      <c r="H2223" s="14" t="s">
        <v>80</v>
      </c>
      <c r="I2223" s="14" t="s">
        <v>81</v>
      </c>
      <c r="J2223" s="14" t="s">
        <v>2381</v>
      </c>
      <c r="K2223" s="15" t="n">
        <v>485.94</v>
      </c>
      <c r="L2223" s="0" t="n">
        <v>2</v>
      </c>
      <c r="M2223" s="16" t="n">
        <v>0.4</v>
      </c>
      <c r="N2223" s="17" t="n">
        <v>-89.089</v>
      </c>
      <c r="O2223" s="0" t="str">
        <f aca="false">TEXT(B2223,"YYYY-MM")</f>
        <v>2016-12</v>
      </c>
      <c r="P2223" s="18" t="n">
        <f aca="false">IFERROR(N2223/K2223,0)</f>
        <v>-0.183333333333333</v>
      </c>
      <c r="Q2223" s="0" t="str">
        <f aca="false">IF(M2223=0,"No Discount",IF(M2223&lt;0.2,"Low (1-19%)",IF(M2223&lt;0.4,"Medium (20-39%)","High (40%+)")))</f>
        <v>High (40%+)</v>
      </c>
      <c r="R2223" s="0" t="str">
        <f aca="false">INDEX('Lookup Tables'!$B$2:$B$5,MATCH(F2223,'Lookup Tables'!$A$2:$A$5,0))</f>
        <v>Manager B</v>
      </c>
    </row>
    <row r="2224" customFormat="false" ht="15" hidden="false" customHeight="false" outlineLevel="0" collapsed="false">
      <c r="A2224" s="0" t="s">
        <v>2469</v>
      </c>
      <c r="B2224" s="13" t="n">
        <v>42710</v>
      </c>
      <c r="C2224" s="13" t="n">
        <v>42710</v>
      </c>
      <c r="D2224" s="14" t="s">
        <v>606</v>
      </c>
      <c r="E2224" s="14" t="s">
        <v>53</v>
      </c>
      <c r="F2224" s="14" t="s">
        <v>117</v>
      </c>
      <c r="G2224" s="14" t="s">
        <v>269</v>
      </c>
      <c r="H2224" s="14" t="s">
        <v>65</v>
      </c>
      <c r="I2224" s="14" t="s">
        <v>78</v>
      </c>
      <c r="J2224" s="14" t="s">
        <v>909</v>
      </c>
      <c r="K2224" s="15" t="n">
        <v>37.376</v>
      </c>
      <c r="L2224" s="0" t="n">
        <v>8</v>
      </c>
      <c r="M2224" s="16" t="n">
        <v>0.2</v>
      </c>
      <c r="N2224" s="17" t="n">
        <v>4.672</v>
      </c>
      <c r="O2224" s="0" t="str">
        <f aca="false">TEXT(B2224,"YYYY-MM")</f>
        <v>2016-12</v>
      </c>
      <c r="P2224" s="18" t="n">
        <f aca="false">IFERROR(N2224/K2224,0)</f>
        <v>0.125</v>
      </c>
      <c r="Q2224" s="0" t="str">
        <f aca="false">IF(M2224=0,"No Discount",IF(M2224&lt;0.2,"Low (1-19%)",IF(M2224&lt;0.4,"Medium (20-39%)","High (40%+)")))</f>
        <v>Medium (20-39%)</v>
      </c>
      <c r="R2224" s="0" t="str">
        <f aca="false">INDEX('Lookup Tables'!$B$2:$B$5,MATCH(F2224,'Lookup Tables'!$A$2:$A$5,0))</f>
        <v>Manager B</v>
      </c>
    </row>
    <row r="2225" customFormat="false" ht="15" hidden="false" customHeight="false" outlineLevel="0" collapsed="false">
      <c r="A2225" s="0" t="s">
        <v>2469</v>
      </c>
      <c r="B2225" s="13" t="n">
        <v>42710</v>
      </c>
      <c r="C2225" s="13" t="n">
        <v>42710</v>
      </c>
      <c r="D2225" s="14" t="s">
        <v>606</v>
      </c>
      <c r="E2225" s="14" t="s">
        <v>53</v>
      </c>
      <c r="F2225" s="14" t="s">
        <v>117</v>
      </c>
      <c r="G2225" s="14" t="s">
        <v>269</v>
      </c>
      <c r="H2225" s="14" t="s">
        <v>56</v>
      </c>
      <c r="I2225" s="14" t="s">
        <v>59</v>
      </c>
      <c r="J2225" s="14" t="s">
        <v>432</v>
      </c>
      <c r="K2225" s="15" t="n">
        <v>70.686</v>
      </c>
      <c r="L2225" s="0" t="n">
        <v>1</v>
      </c>
      <c r="M2225" s="16" t="n">
        <v>0.3</v>
      </c>
      <c r="N2225" s="17" t="n">
        <v>-24.2352</v>
      </c>
      <c r="O2225" s="0" t="str">
        <f aca="false">TEXT(B2225,"YYYY-MM")</f>
        <v>2016-12</v>
      </c>
      <c r="P2225" s="18" t="n">
        <f aca="false">IFERROR(N2225/K2225,0)</f>
        <v>-0.342857142857143</v>
      </c>
      <c r="Q2225" s="0" t="str">
        <f aca="false">IF(M2225=0,"No Discount",IF(M2225&lt;0.2,"Low (1-19%)",IF(M2225&lt;0.4,"Medium (20-39%)","High (40%+)")))</f>
        <v>Medium (20-39%)</v>
      </c>
      <c r="R2225" s="0" t="str">
        <f aca="false">INDEX('Lookup Tables'!$B$2:$B$5,MATCH(F2225,'Lookup Tables'!$A$2:$A$5,0))</f>
        <v>Manager B</v>
      </c>
    </row>
    <row r="2226" customFormat="false" ht="15" hidden="false" customHeight="false" outlineLevel="0" collapsed="false">
      <c r="A2226" s="0" t="s">
        <v>2470</v>
      </c>
      <c r="B2226" s="13" t="n">
        <v>43312</v>
      </c>
      <c r="C2226" s="13" t="n">
        <v>43317</v>
      </c>
      <c r="D2226" s="14" t="s">
        <v>69</v>
      </c>
      <c r="E2226" s="14" t="s">
        <v>62</v>
      </c>
      <c r="F2226" s="14" t="s">
        <v>117</v>
      </c>
      <c r="G2226" s="14" t="s">
        <v>118</v>
      </c>
      <c r="H2226" s="14" t="s">
        <v>65</v>
      </c>
      <c r="I2226" s="14" t="s">
        <v>91</v>
      </c>
      <c r="J2226" s="14" t="s">
        <v>2471</v>
      </c>
      <c r="K2226" s="15" t="n">
        <v>54.816</v>
      </c>
      <c r="L2226" s="0" t="n">
        <v>3</v>
      </c>
      <c r="M2226" s="16" t="n">
        <v>0.2</v>
      </c>
      <c r="N2226" s="17" t="n">
        <v>17.8152</v>
      </c>
      <c r="O2226" s="0" t="str">
        <f aca="false">TEXT(B2226,"YYYY-MM")</f>
        <v>2018-07</v>
      </c>
      <c r="P2226" s="18" t="n">
        <f aca="false">IFERROR(N2226/K2226,0)</f>
        <v>0.325</v>
      </c>
      <c r="Q2226" s="0" t="str">
        <f aca="false">IF(M2226=0,"No Discount",IF(M2226&lt;0.2,"Low (1-19%)",IF(M2226&lt;0.4,"Medium (20-39%)","High (40%+)")))</f>
        <v>Medium (20-39%)</v>
      </c>
      <c r="R2226" s="0" t="str">
        <f aca="false">INDEX('Lookup Tables'!$B$2:$B$5,MATCH(F2226,'Lookup Tables'!$A$2:$A$5,0))</f>
        <v>Manager B</v>
      </c>
    </row>
    <row r="2227" customFormat="false" ht="15" hidden="false" customHeight="false" outlineLevel="0" collapsed="false">
      <c r="A2227" s="0" t="s">
        <v>2472</v>
      </c>
      <c r="B2227" s="13" t="n">
        <v>42813</v>
      </c>
      <c r="C2227" s="13" t="n">
        <v>42815</v>
      </c>
      <c r="D2227" s="14" t="s">
        <v>52</v>
      </c>
      <c r="E2227" s="14" t="s">
        <v>53</v>
      </c>
      <c r="F2227" s="14" t="s">
        <v>63</v>
      </c>
      <c r="G2227" s="14" t="s">
        <v>252</v>
      </c>
      <c r="H2227" s="14" t="s">
        <v>56</v>
      </c>
      <c r="I2227" s="14" t="s">
        <v>57</v>
      </c>
      <c r="J2227" s="14" t="s">
        <v>2473</v>
      </c>
      <c r="K2227" s="15" t="n">
        <v>72.294</v>
      </c>
      <c r="L2227" s="0" t="n">
        <v>1</v>
      </c>
      <c r="M2227" s="16" t="n">
        <v>0.7</v>
      </c>
      <c r="N2227" s="17" t="n">
        <v>-98.8018</v>
      </c>
      <c r="O2227" s="0" t="str">
        <f aca="false">TEXT(B2227,"YYYY-MM")</f>
        <v>2017-03</v>
      </c>
      <c r="P2227" s="18" t="n">
        <f aca="false">IFERROR(N2227/K2227,0)</f>
        <v>-1.36666666666667</v>
      </c>
      <c r="Q2227" s="0" t="str">
        <f aca="false">IF(M2227=0,"No Discount",IF(M2227&lt;0.2,"Low (1-19%)",IF(M2227&lt;0.4,"Medium (20-39%)","High (40%+)")))</f>
        <v>High (40%+)</v>
      </c>
      <c r="R2227" s="0" t="str">
        <f aca="false">INDEX('Lookup Tables'!$B$2:$B$5,MATCH(F2227,'Lookup Tables'!$A$2:$A$5,0))</f>
        <v>Manager D</v>
      </c>
    </row>
    <row r="2228" customFormat="false" ht="15" hidden="false" customHeight="false" outlineLevel="0" collapsed="false">
      <c r="A2228" s="0" t="s">
        <v>2474</v>
      </c>
      <c r="B2228" s="13" t="n">
        <v>43310</v>
      </c>
      <c r="C2228" s="13" t="n">
        <v>43315</v>
      </c>
      <c r="D2228" s="14" t="s">
        <v>69</v>
      </c>
      <c r="E2228" s="14" t="s">
        <v>62</v>
      </c>
      <c r="F2228" s="14" t="s">
        <v>98</v>
      </c>
      <c r="G2228" s="14" t="s">
        <v>99</v>
      </c>
      <c r="H2228" s="14" t="s">
        <v>65</v>
      </c>
      <c r="I2228" s="14" t="s">
        <v>171</v>
      </c>
      <c r="J2228" s="14" t="s">
        <v>1437</v>
      </c>
      <c r="K2228" s="15" t="n">
        <v>2.896</v>
      </c>
      <c r="L2228" s="0" t="n">
        <v>2</v>
      </c>
      <c r="M2228" s="16" t="n">
        <v>0.2</v>
      </c>
      <c r="N2228" s="17" t="n">
        <v>0.4706</v>
      </c>
      <c r="O2228" s="0" t="str">
        <f aca="false">TEXT(B2228,"YYYY-MM")</f>
        <v>2018-07</v>
      </c>
      <c r="P2228" s="18" t="n">
        <f aca="false">IFERROR(N2228/K2228,0)</f>
        <v>0.1625</v>
      </c>
      <c r="Q2228" s="0" t="str">
        <f aca="false">IF(M2228=0,"No Discount",IF(M2228&lt;0.2,"Low (1-19%)",IF(M2228&lt;0.4,"Medium (20-39%)","High (40%+)")))</f>
        <v>Medium (20-39%)</v>
      </c>
      <c r="R2228" s="0" t="str">
        <f aca="false">INDEX('Lookup Tables'!$B$2:$B$5,MATCH(F2228,'Lookup Tables'!$A$2:$A$5,0))</f>
        <v>Manager A</v>
      </c>
    </row>
    <row r="2229" customFormat="false" ht="15" hidden="false" customHeight="false" outlineLevel="0" collapsed="false">
      <c r="A2229" s="0" t="s">
        <v>2474</v>
      </c>
      <c r="B2229" s="13" t="n">
        <v>43310</v>
      </c>
      <c r="C2229" s="13" t="n">
        <v>43315</v>
      </c>
      <c r="D2229" s="14" t="s">
        <v>69</v>
      </c>
      <c r="E2229" s="14" t="s">
        <v>62</v>
      </c>
      <c r="F2229" s="14" t="s">
        <v>98</v>
      </c>
      <c r="G2229" s="14" t="s">
        <v>99</v>
      </c>
      <c r="H2229" s="14" t="s">
        <v>80</v>
      </c>
      <c r="I2229" s="14" t="s">
        <v>81</v>
      </c>
      <c r="J2229" s="14" t="s">
        <v>882</v>
      </c>
      <c r="K2229" s="15" t="n">
        <v>124.792</v>
      </c>
      <c r="L2229" s="0" t="n">
        <v>1</v>
      </c>
      <c r="M2229" s="16" t="n">
        <v>0.2</v>
      </c>
      <c r="N2229" s="17" t="n">
        <v>15.599</v>
      </c>
      <c r="O2229" s="0" t="str">
        <f aca="false">TEXT(B2229,"YYYY-MM")</f>
        <v>2018-07</v>
      </c>
      <c r="P2229" s="18" t="n">
        <f aca="false">IFERROR(N2229/K2229,0)</f>
        <v>0.125</v>
      </c>
      <c r="Q2229" s="0" t="str">
        <f aca="false">IF(M2229=0,"No Discount",IF(M2229&lt;0.2,"Low (1-19%)",IF(M2229&lt;0.4,"Medium (20-39%)","High (40%+)")))</f>
        <v>Medium (20-39%)</v>
      </c>
      <c r="R2229" s="0" t="str">
        <f aca="false">INDEX('Lookup Tables'!$B$2:$B$5,MATCH(F2229,'Lookup Tables'!$A$2:$A$5,0))</f>
        <v>Manager A</v>
      </c>
    </row>
    <row r="2230" customFormat="false" ht="15" hidden="false" customHeight="false" outlineLevel="0" collapsed="false">
      <c r="A2230" s="0" t="s">
        <v>2475</v>
      </c>
      <c r="B2230" s="13" t="n">
        <v>43009</v>
      </c>
      <c r="C2230" s="13" t="n">
        <v>43013</v>
      </c>
      <c r="D2230" s="14" t="s">
        <v>69</v>
      </c>
      <c r="E2230" s="14" t="s">
        <v>53</v>
      </c>
      <c r="F2230" s="14" t="s">
        <v>117</v>
      </c>
      <c r="G2230" s="14" t="s">
        <v>170</v>
      </c>
      <c r="H2230" s="14" t="s">
        <v>56</v>
      </c>
      <c r="I2230" s="14" t="s">
        <v>71</v>
      </c>
      <c r="J2230" s="14" t="s">
        <v>2408</v>
      </c>
      <c r="K2230" s="15" t="n">
        <v>330.588</v>
      </c>
      <c r="L2230" s="0" t="n">
        <v>1</v>
      </c>
      <c r="M2230" s="16" t="n">
        <v>0.4</v>
      </c>
      <c r="N2230" s="17" t="n">
        <v>-115.7058</v>
      </c>
      <c r="O2230" s="0" t="str">
        <f aca="false">TEXT(B2230,"YYYY-MM")</f>
        <v>2017-10</v>
      </c>
      <c r="P2230" s="18" t="n">
        <f aca="false">IFERROR(N2230/K2230,0)</f>
        <v>-0.35</v>
      </c>
      <c r="Q2230" s="0" t="str">
        <f aca="false">IF(M2230=0,"No Discount",IF(M2230&lt;0.2,"Low (1-19%)",IF(M2230&lt;0.4,"Medium (20-39%)","High (40%+)")))</f>
        <v>High (40%+)</v>
      </c>
      <c r="R2230" s="0" t="str">
        <f aca="false">INDEX('Lookup Tables'!$B$2:$B$5,MATCH(F2230,'Lookup Tables'!$A$2:$A$5,0))</f>
        <v>Manager B</v>
      </c>
    </row>
    <row r="2231" customFormat="false" ht="15" hidden="false" customHeight="false" outlineLevel="0" collapsed="false">
      <c r="A2231" s="0" t="s">
        <v>2476</v>
      </c>
      <c r="B2231" s="13" t="n">
        <v>42094</v>
      </c>
      <c r="C2231" s="13" t="n">
        <v>42099</v>
      </c>
      <c r="D2231" s="14" t="s">
        <v>69</v>
      </c>
      <c r="E2231" s="14" t="s">
        <v>53</v>
      </c>
      <c r="F2231" s="14" t="s">
        <v>63</v>
      </c>
      <c r="G2231" s="14" t="s">
        <v>64</v>
      </c>
      <c r="H2231" s="14" t="s">
        <v>65</v>
      </c>
      <c r="I2231" s="14" t="s">
        <v>83</v>
      </c>
      <c r="J2231" s="14" t="s">
        <v>2219</v>
      </c>
      <c r="K2231" s="15" t="n">
        <v>673.568</v>
      </c>
      <c r="L2231" s="0" t="n">
        <v>2</v>
      </c>
      <c r="M2231" s="16" t="n">
        <v>0.2</v>
      </c>
      <c r="N2231" s="17" t="n">
        <v>252.588</v>
      </c>
      <c r="O2231" s="0" t="str">
        <f aca="false">TEXT(B2231,"YYYY-MM")</f>
        <v>2015-03</v>
      </c>
      <c r="P2231" s="18" t="n">
        <f aca="false">IFERROR(N2231/K2231,0)</f>
        <v>0.375</v>
      </c>
      <c r="Q2231" s="0" t="str">
        <f aca="false">IF(M2231=0,"No Discount",IF(M2231&lt;0.2,"Low (1-19%)",IF(M2231&lt;0.4,"Medium (20-39%)","High (40%+)")))</f>
        <v>Medium (20-39%)</v>
      </c>
      <c r="R2231" s="0" t="str">
        <f aca="false">INDEX('Lookup Tables'!$B$2:$B$5,MATCH(F2231,'Lookup Tables'!$A$2:$A$5,0))</f>
        <v>Manager D</v>
      </c>
    </row>
    <row r="2232" customFormat="false" ht="15" hidden="false" customHeight="false" outlineLevel="0" collapsed="false">
      <c r="A2232" s="0" t="s">
        <v>2476</v>
      </c>
      <c r="B2232" s="13" t="n">
        <v>42094</v>
      </c>
      <c r="C2232" s="13" t="n">
        <v>42099</v>
      </c>
      <c r="D2232" s="14" t="s">
        <v>69</v>
      </c>
      <c r="E2232" s="14" t="s">
        <v>53</v>
      </c>
      <c r="F2232" s="14" t="s">
        <v>63</v>
      </c>
      <c r="G2232" s="14" t="s">
        <v>64</v>
      </c>
      <c r="H2232" s="14" t="s">
        <v>65</v>
      </c>
      <c r="I2232" s="14" t="s">
        <v>85</v>
      </c>
      <c r="J2232" s="14" t="s">
        <v>2477</v>
      </c>
      <c r="K2232" s="15" t="n">
        <v>52.98</v>
      </c>
      <c r="L2232" s="0" t="n">
        <v>2</v>
      </c>
      <c r="M2232" s="16" t="n">
        <v>0</v>
      </c>
      <c r="N2232" s="17" t="n">
        <v>14.8344</v>
      </c>
      <c r="O2232" s="0" t="str">
        <f aca="false">TEXT(B2232,"YYYY-MM")</f>
        <v>2015-03</v>
      </c>
      <c r="P2232" s="18" t="n">
        <f aca="false">IFERROR(N2232/K2232,0)</f>
        <v>0.28</v>
      </c>
      <c r="Q2232" s="0" t="str">
        <f aca="false">IF(M2232=0,"No Discount",IF(M2232&lt;0.2,"Low (1-19%)",IF(M2232&lt;0.4,"Medium (20-39%)","High (40%+)")))</f>
        <v>No Discount</v>
      </c>
      <c r="R2232" s="0" t="str">
        <f aca="false">INDEX('Lookup Tables'!$B$2:$B$5,MATCH(F2232,'Lookup Tables'!$A$2:$A$5,0))</f>
        <v>Manager D</v>
      </c>
    </row>
    <row r="2233" customFormat="false" ht="15" hidden="false" customHeight="false" outlineLevel="0" collapsed="false">
      <c r="A2233" s="0" t="s">
        <v>2478</v>
      </c>
      <c r="B2233" s="13" t="n">
        <v>43277</v>
      </c>
      <c r="C2233" s="13" t="n">
        <v>43282</v>
      </c>
      <c r="D2233" s="14" t="s">
        <v>69</v>
      </c>
      <c r="E2233" s="14" t="s">
        <v>53</v>
      </c>
      <c r="F2233" s="14" t="s">
        <v>98</v>
      </c>
      <c r="G2233" s="14" t="s">
        <v>164</v>
      </c>
      <c r="H2233" s="14" t="s">
        <v>56</v>
      </c>
      <c r="I2233" s="14" t="s">
        <v>76</v>
      </c>
      <c r="J2233" s="14" t="s">
        <v>1421</v>
      </c>
      <c r="K2233" s="15" t="n">
        <v>526.45</v>
      </c>
      <c r="L2233" s="0" t="n">
        <v>5</v>
      </c>
      <c r="M2233" s="16" t="n">
        <v>0</v>
      </c>
      <c r="N2233" s="17" t="n">
        <v>31.587</v>
      </c>
      <c r="O2233" s="0" t="str">
        <f aca="false">TEXT(B2233,"YYYY-MM")</f>
        <v>2018-06</v>
      </c>
      <c r="P2233" s="18" t="n">
        <f aca="false">IFERROR(N2233/K2233,0)</f>
        <v>0.06</v>
      </c>
      <c r="Q2233" s="0" t="str">
        <f aca="false">IF(M2233=0,"No Discount",IF(M2233&lt;0.2,"Low (1-19%)",IF(M2233&lt;0.4,"Medium (20-39%)","High (40%+)")))</f>
        <v>No Discount</v>
      </c>
      <c r="R2233" s="0" t="str">
        <f aca="false">INDEX('Lookup Tables'!$B$2:$B$5,MATCH(F2233,'Lookup Tables'!$A$2:$A$5,0))</f>
        <v>Manager A</v>
      </c>
    </row>
    <row r="2234" customFormat="false" ht="15" hidden="false" customHeight="false" outlineLevel="0" collapsed="false">
      <c r="A2234" s="0" t="s">
        <v>2479</v>
      </c>
      <c r="B2234" s="13" t="n">
        <v>43290</v>
      </c>
      <c r="C2234" s="13" t="n">
        <v>43295</v>
      </c>
      <c r="D2234" s="14" t="s">
        <v>69</v>
      </c>
      <c r="E2234" s="14" t="s">
        <v>53</v>
      </c>
      <c r="F2234" s="14" t="s">
        <v>98</v>
      </c>
      <c r="G2234" s="14" t="s">
        <v>146</v>
      </c>
      <c r="H2234" s="14" t="s">
        <v>65</v>
      </c>
      <c r="I2234" s="14" t="s">
        <v>73</v>
      </c>
      <c r="J2234" s="14" t="s">
        <v>2480</v>
      </c>
      <c r="K2234" s="15" t="n">
        <v>228.92</v>
      </c>
      <c r="L2234" s="0" t="n">
        <v>5</v>
      </c>
      <c r="M2234" s="16" t="n">
        <v>0.2</v>
      </c>
      <c r="N2234" s="17" t="n">
        <v>14.3075</v>
      </c>
      <c r="O2234" s="0" t="str">
        <f aca="false">TEXT(B2234,"YYYY-MM")</f>
        <v>2018-07</v>
      </c>
      <c r="P2234" s="18" t="n">
        <f aca="false">IFERROR(N2234/K2234,0)</f>
        <v>0.0625</v>
      </c>
      <c r="Q2234" s="0" t="str">
        <f aca="false">IF(M2234=0,"No Discount",IF(M2234&lt;0.2,"Low (1-19%)",IF(M2234&lt;0.4,"Medium (20-39%)","High (40%+)")))</f>
        <v>Medium (20-39%)</v>
      </c>
      <c r="R2234" s="0" t="str">
        <f aca="false">INDEX('Lookup Tables'!$B$2:$B$5,MATCH(F2234,'Lookup Tables'!$A$2:$A$5,0))</f>
        <v>Manager A</v>
      </c>
    </row>
    <row r="2235" customFormat="false" ht="15" hidden="false" customHeight="false" outlineLevel="0" collapsed="false">
      <c r="A2235" s="0" t="s">
        <v>2481</v>
      </c>
      <c r="B2235" s="13" t="n">
        <v>42718</v>
      </c>
      <c r="C2235" s="13" t="n">
        <v>42720</v>
      </c>
      <c r="D2235" s="14" t="s">
        <v>52</v>
      </c>
      <c r="E2235" s="14" t="s">
        <v>53</v>
      </c>
      <c r="F2235" s="14" t="s">
        <v>63</v>
      </c>
      <c r="G2235" s="14" t="s">
        <v>237</v>
      </c>
      <c r="H2235" s="14" t="s">
        <v>80</v>
      </c>
      <c r="I2235" s="14" t="s">
        <v>81</v>
      </c>
      <c r="J2235" s="14" t="s">
        <v>2482</v>
      </c>
      <c r="K2235" s="15" t="n">
        <v>319.968</v>
      </c>
      <c r="L2235" s="0" t="n">
        <v>4</v>
      </c>
      <c r="M2235" s="16" t="n">
        <v>0.2</v>
      </c>
      <c r="N2235" s="17" t="n">
        <v>35.9964</v>
      </c>
      <c r="O2235" s="0" t="str">
        <f aca="false">TEXT(B2235,"YYYY-MM")</f>
        <v>2016-12</v>
      </c>
      <c r="P2235" s="18" t="n">
        <f aca="false">IFERROR(N2235/K2235,0)</f>
        <v>0.1125</v>
      </c>
      <c r="Q2235" s="0" t="str">
        <f aca="false">IF(M2235=0,"No Discount",IF(M2235&lt;0.2,"Low (1-19%)",IF(M2235&lt;0.4,"Medium (20-39%)","High (40%+)")))</f>
        <v>Medium (20-39%)</v>
      </c>
      <c r="R2235" s="0" t="str">
        <f aca="false">INDEX('Lookup Tables'!$B$2:$B$5,MATCH(F2235,'Lookup Tables'!$A$2:$A$5,0))</f>
        <v>Manager D</v>
      </c>
    </row>
    <row r="2236" customFormat="false" ht="15" hidden="false" customHeight="false" outlineLevel="0" collapsed="false">
      <c r="A2236" s="0" t="s">
        <v>2483</v>
      </c>
      <c r="B2236" s="13" t="n">
        <v>43439</v>
      </c>
      <c r="C2236" s="13" t="n">
        <v>43444</v>
      </c>
      <c r="D2236" s="14" t="s">
        <v>69</v>
      </c>
      <c r="E2236" s="14" t="s">
        <v>62</v>
      </c>
      <c r="F2236" s="14" t="s">
        <v>117</v>
      </c>
      <c r="G2236" s="14" t="s">
        <v>2484</v>
      </c>
      <c r="H2236" s="14" t="s">
        <v>80</v>
      </c>
      <c r="I2236" s="14" t="s">
        <v>123</v>
      </c>
      <c r="J2236" s="14" t="s">
        <v>1475</v>
      </c>
      <c r="K2236" s="15" t="n">
        <v>205.03</v>
      </c>
      <c r="L2236" s="0" t="n">
        <v>7</v>
      </c>
      <c r="M2236" s="16" t="n">
        <v>0</v>
      </c>
      <c r="N2236" s="17" t="n">
        <v>67.6599</v>
      </c>
      <c r="O2236" s="0" t="str">
        <f aca="false">TEXT(B2236,"YYYY-MM")</f>
        <v>2018-12</v>
      </c>
      <c r="P2236" s="18" t="n">
        <f aca="false">IFERROR(N2236/K2236,0)</f>
        <v>0.33</v>
      </c>
      <c r="Q2236" s="0" t="str">
        <f aca="false">IF(M2236=0,"No Discount",IF(M2236&lt;0.2,"Low (1-19%)",IF(M2236&lt;0.4,"Medium (20-39%)","High (40%+)")))</f>
        <v>No Discount</v>
      </c>
      <c r="R2236" s="0" t="str">
        <f aca="false">INDEX('Lookup Tables'!$B$2:$B$5,MATCH(F2236,'Lookup Tables'!$A$2:$A$5,0))</f>
        <v>Manager B</v>
      </c>
    </row>
    <row r="2237" customFormat="false" ht="15" hidden="false" customHeight="false" outlineLevel="0" collapsed="false">
      <c r="A2237" s="0" t="s">
        <v>2485</v>
      </c>
      <c r="B2237" s="13" t="n">
        <v>42628</v>
      </c>
      <c r="C2237" s="13" t="n">
        <v>42630</v>
      </c>
      <c r="D2237" s="14" t="s">
        <v>52</v>
      </c>
      <c r="E2237" s="14" t="s">
        <v>53</v>
      </c>
      <c r="F2237" s="14" t="s">
        <v>98</v>
      </c>
      <c r="G2237" s="14" t="s">
        <v>164</v>
      </c>
      <c r="H2237" s="14" t="s">
        <v>65</v>
      </c>
      <c r="I2237" s="14" t="s">
        <v>73</v>
      </c>
      <c r="J2237" s="14" t="s">
        <v>1099</v>
      </c>
      <c r="K2237" s="15" t="n">
        <v>190.86</v>
      </c>
      <c r="L2237" s="0" t="n">
        <v>2</v>
      </c>
      <c r="M2237" s="16" t="n">
        <v>0</v>
      </c>
      <c r="N2237" s="17" t="n">
        <v>11.4516</v>
      </c>
      <c r="O2237" s="0" t="str">
        <f aca="false">TEXT(B2237,"YYYY-MM")</f>
        <v>2016-09</v>
      </c>
      <c r="P2237" s="18" t="n">
        <f aca="false">IFERROR(N2237/K2237,0)</f>
        <v>0.06</v>
      </c>
      <c r="Q2237" s="0" t="str">
        <f aca="false">IF(M2237=0,"No Discount",IF(M2237&lt;0.2,"Low (1-19%)",IF(M2237&lt;0.4,"Medium (20-39%)","High (40%+)")))</f>
        <v>No Discount</v>
      </c>
      <c r="R2237" s="0" t="str">
        <f aca="false">INDEX('Lookup Tables'!$B$2:$B$5,MATCH(F2237,'Lookup Tables'!$A$2:$A$5,0))</f>
        <v>Manager A</v>
      </c>
    </row>
    <row r="2238" customFormat="false" ht="15" hidden="false" customHeight="false" outlineLevel="0" collapsed="false">
      <c r="A2238" s="0" t="s">
        <v>2485</v>
      </c>
      <c r="B2238" s="13" t="n">
        <v>42628</v>
      </c>
      <c r="C2238" s="13" t="n">
        <v>42630</v>
      </c>
      <c r="D2238" s="14" t="s">
        <v>52</v>
      </c>
      <c r="E2238" s="14" t="s">
        <v>53</v>
      </c>
      <c r="F2238" s="14" t="s">
        <v>98</v>
      </c>
      <c r="G2238" s="14" t="s">
        <v>164</v>
      </c>
      <c r="H2238" s="14" t="s">
        <v>65</v>
      </c>
      <c r="I2238" s="14" t="s">
        <v>78</v>
      </c>
      <c r="J2238" s="14" t="s">
        <v>2486</v>
      </c>
      <c r="K2238" s="15" t="n">
        <v>24.32</v>
      </c>
      <c r="L2238" s="0" t="n">
        <v>8</v>
      </c>
      <c r="M2238" s="16" t="n">
        <v>0</v>
      </c>
      <c r="N2238" s="17" t="n">
        <v>8.2688</v>
      </c>
      <c r="O2238" s="0" t="str">
        <f aca="false">TEXT(B2238,"YYYY-MM")</f>
        <v>2016-09</v>
      </c>
      <c r="P2238" s="18" t="n">
        <f aca="false">IFERROR(N2238/K2238,0)</f>
        <v>0.34</v>
      </c>
      <c r="Q2238" s="0" t="str">
        <f aca="false">IF(M2238=0,"No Discount",IF(M2238&lt;0.2,"Low (1-19%)",IF(M2238&lt;0.4,"Medium (20-39%)","High (40%+)")))</f>
        <v>No Discount</v>
      </c>
      <c r="R2238" s="0" t="str">
        <f aca="false">INDEX('Lookup Tables'!$B$2:$B$5,MATCH(F2238,'Lookup Tables'!$A$2:$A$5,0))</f>
        <v>Manager A</v>
      </c>
    </row>
    <row r="2239" customFormat="false" ht="15" hidden="false" customHeight="false" outlineLevel="0" collapsed="false">
      <c r="A2239" s="0" t="s">
        <v>2487</v>
      </c>
      <c r="B2239" s="13" t="n">
        <v>42931</v>
      </c>
      <c r="C2239" s="13" t="n">
        <v>42937</v>
      </c>
      <c r="D2239" s="14" t="s">
        <v>69</v>
      </c>
      <c r="E2239" s="14" t="s">
        <v>97</v>
      </c>
      <c r="F2239" s="14" t="s">
        <v>63</v>
      </c>
      <c r="G2239" s="14" t="s">
        <v>106</v>
      </c>
      <c r="H2239" s="14" t="s">
        <v>65</v>
      </c>
      <c r="I2239" s="14" t="s">
        <v>303</v>
      </c>
      <c r="J2239" s="14" t="s">
        <v>2488</v>
      </c>
      <c r="K2239" s="15" t="n">
        <v>44.4</v>
      </c>
      <c r="L2239" s="0" t="n">
        <v>5</v>
      </c>
      <c r="M2239" s="16" t="n">
        <v>0</v>
      </c>
      <c r="N2239" s="17" t="n">
        <v>12.432</v>
      </c>
      <c r="O2239" s="0" t="str">
        <f aca="false">TEXT(B2239,"YYYY-MM")</f>
        <v>2017-07</v>
      </c>
      <c r="P2239" s="18" t="n">
        <f aca="false">IFERROR(N2239/K2239,0)</f>
        <v>0.28</v>
      </c>
      <c r="Q2239" s="0" t="str">
        <f aca="false">IF(M2239=0,"No Discount",IF(M2239&lt;0.2,"Low (1-19%)",IF(M2239&lt;0.4,"Medium (20-39%)","High (40%+)")))</f>
        <v>No Discount</v>
      </c>
      <c r="R2239" s="0" t="str">
        <f aca="false">INDEX('Lookup Tables'!$B$2:$B$5,MATCH(F2239,'Lookup Tables'!$A$2:$A$5,0))</f>
        <v>Manager D</v>
      </c>
    </row>
    <row r="2240" customFormat="false" ht="15" hidden="false" customHeight="false" outlineLevel="0" collapsed="false">
      <c r="A2240" s="0" t="s">
        <v>2489</v>
      </c>
      <c r="B2240" s="13" t="n">
        <v>43210</v>
      </c>
      <c r="C2240" s="13" t="n">
        <v>43216</v>
      </c>
      <c r="D2240" s="14" t="s">
        <v>69</v>
      </c>
      <c r="E2240" s="14" t="s">
        <v>97</v>
      </c>
      <c r="F2240" s="14" t="s">
        <v>98</v>
      </c>
      <c r="G2240" s="14" t="s">
        <v>146</v>
      </c>
      <c r="H2240" s="14" t="s">
        <v>56</v>
      </c>
      <c r="I2240" s="14" t="s">
        <v>76</v>
      </c>
      <c r="J2240" s="14" t="s">
        <v>2490</v>
      </c>
      <c r="K2240" s="15" t="n">
        <v>44.4</v>
      </c>
      <c r="L2240" s="0" t="n">
        <v>2</v>
      </c>
      <c r="M2240" s="16" t="n">
        <v>0.6</v>
      </c>
      <c r="N2240" s="17" t="n">
        <v>-52.17</v>
      </c>
      <c r="O2240" s="0" t="str">
        <f aca="false">TEXT(B2240,"YYYY-MM")</f>
        <v>2018-04</v>
      </c>
      <c r="P2240" s="18" t="n">
        <f aca="false">IFERROR(N2240/K2240,0)</f>
        <v>-1.175</v>
      </c>
      <c r="Q2240" s="0" t="str">
        <f aca="false">IF(M2240=0,"No Discount",IF(M2240&lt;0.2,"Low (1-19%)",IF(M2240&lt;0.4,"Medium (20-39%)","High (40%+)")))</f>
        <v>High (40%+)</v>
      </c>
      <c r="R2240" s="0" t="str">
        <f aca="false">INDEX('Lookup Tables'!$B$2:$B$5,MATCH(F2240,'Lookup Tables'!$A$2:$A$5,0))</f>
        <v>Manager A</v>
      </c>
    </row>
    <row r="2241" customFormat="false" ht="15" hidden="false" customHeight="false" outlineLevel="0" collapsed="false">
      <c r="A2241" s="0" t="s">
        <v>2491</v>
      </c>
      <c r="B2241" s="13" t="n">
        <v>43054</v>
      </c>
      <c r="C2241" s="13" t="n">
        <v>43056</v>
      </c>
      <c r="D2241" s="14" t="s">
        <v>52</v>
      </c>
      <c r="E2241" s="14" t="s">
        <v>53</v>
      </c>
      <c r="F2241" s="14" t="s">
        <v>63</v>
      </c>
      <c r="G2241" s="14" t="s">
        <v>64</v>
      </c>
      <c r="H2241" s="14" t="s">
        <v>65</v>
      </c>
      <c r="I2241" s="14" t="s">
        <v>83</v>
      </c>
      <c r="J2241" s="14" t="s">
        <v>804</v>
      </c>
      <c r="K2241" s="15" t="n">
        <v>1016.792</v>
      </c>
      <c r="L2241" s="0" t="n">
        <v>1</v>
      </c>
      <c r="M2241" s="16" t="n">
        <v>0.2</v>
      </c>
      <c r="N2241" s="17" t="n">
        <v>381.297</v>
      </c>
      <c r="O2241" s="0" t="str">
        <f aca="false">TEXT(B2241,"YYYY-MM")</f>
        <v>2017-11</v>
      </c>
      <c r="P2241" s="18" t="n">
        <f aca="false">IFERROR(N2241/K2241,0)</f>
        <v>0.375</v>
      </c>
      <c r="Q2241" s="0" t="str">
        <f aca="false">IF(M2241=0,"No Discount",IF(M2241&lt;0.2,"Low (1-19%)",IF(M2241&lt;0.4,"Medium (20-39%)","High (40%+)")))</f>
        <v>Medium (20-39%)</v>
      </c>
      <c r="R2241" s="0" t="str">
        <f aca="false">INDEX('Lookup Tables'!$B$2:$B$5,MATCH(F2241,'Lookup Tables'!$A$2:$A$5,0))</f>
        <v>Manager D</v>
      </c>
    </row>
    <row r="2242" customFormat="false" ht="15" hidden="false" customHeight="false" outlineLevel="0" collapsed="false">
      <c r="A2242" s="0" t="s">
        <v>2491</v>
      </c>
      <c r="B2242" s="13" t="n">
        <v>43054</v>
      </c>
      <c r="C2242" s="13" t="n">
        <v>43056</v>
      </c>
      <c r="D2242" s="14" t="s">
        <v>52</v>
      </c>
      <c r="E2242" s="14" t="s">
        <v>53</v>
      </c>
      <c r="F2242" s="14" t="s">
        <v>63</v>
      </c>
      <c r="G2242" s="14" t="s">
        <v>64</v>
      </c>
      <c r="H2242" s="14" t="s">
        <v>65</v>
      </c>
      <c r="I2242" s="14" t="s">
        <v>83</v>
      </c>
      <c r="J2242" s="14" t="s">
        <v>2492</v>
      </c>
      <c r="K2242" s="15" t="n">
        <v>38.136</v>
      </c>
      <c r="L2242" s="0" t="n">
        <v>7</v>
      </c>
      <c r="M2242" s="16" t="n">
        <v>0.2</v>
      </c>
      <c r="N2242" s="17" t="n">
        <v>13.3476</v>
      </c>
      <c r="O2242" s="0" t="str">
        <f aca="false">TEXT(B2242,"YYYY-MM")</f>
        <v>2017-11</v>
      </c>
      <c r="P2242" s="18" t="n">
        <f aca="false">IFERROR(N2242/K2242,0)</f>
        <v>0.35</v>
      </c>
      <c r="Q2242" s="0" t="str">
        <f aca="false">IF(M2242=0,"No Discount",IF(M2242&lt;0.2,"Low (1-19%)",IF(M2242&lt;0.4,"Medium (20-39%)","High (40%+)")))</f>
        <v>Medium (20-39%)</v>
      </c>
      <c r="R2242" s="0" t="str">
        <f aca="false">INDEX('Lookup Tables'!$B$2:$B$5,MATCH(F2242,'Lookup Tables'!$A$2:$A$5,0))</f>
        <v>Manager D</v>
      </c>
    </row>
    <row r="2243" customFormat="false" ht="15" hidden="false" customHeight="false" outlineLevel="0" collapsed="false">
      <c r="A2243" s="0" t="s">
        <v>2493</v>
      </c>
      <c r="B2243" s="13" t="n">
        <v>43065</v>
      </c>
      <c r="C2243" s="13" t="n">
        <v>43070</v>
      </c>
      <c r="D2243" s="14" t="s">
        <v>69</v>
      </c>
      <c r="E2243" s="14" t="s">
        <v>53</v>
      </c>
      <c r="F2243" s="14" t="s">
        <v>117</v>
      </c>
      <c r="G2243" s="14" t="s">
        <v>118</v>
      </c>
      <c r="H2243" s="14" t="s">
        <v>80</v>
      </c>
      <c r="I2243" s="14" t="s">
        <v>81</v>
      </c>
      <c r="J2243" s="14" t="s">
        <v>1605</v>
      </c>
      <c r="K2243" s="15" t="n">
        <v>494.982</v>
      </c>
      <c r="L2243" s="0" t="n">
        <v>3</v>
      </c>
      <c r="M2243" s="16" t="n">
        <v>0.4</v>
      </c>
      <c r="N2243" s="17" t="n">
        <v>-115.4958</v>
      </c>
      <c r="O2243" s="0" t="str">
        <f aca="false">TEXT(B2243,"YYYY-MM")</f>
        <v>2017-11</v>
      </c>
      <c r="P2243" s="18" t="n">
        <f aca="false">IFERROR(N2243/K2243,0)</f>
        <v>-0.233333333333333</v>
      </c>
      <c r="Q2243" s="0" t="str">
        <f aca="false">IF(M2243=0,"No Discount",IF(M2243&lt;0.2,"Low (1-19%)",IF(M2243&lt;0.4,"Medium (20-39%)","High (40%+)")))</f>
        <v>High (40%+)</v>
      </c>
      <c r="R2243" s="0" t="str">
        <f aca="false">INDEX('Lookup Tables'!$B$2:$B$5,MATCH(F2243,'Lookup Tables'!$A$2:$A$5,0))</f>
        <v>Manager B</v>
      </c>
    </row>
    <row r="2244" customFormat="false" ht="15" hidden="false" customHeight="false" outlineLevel="0" collapsed="false">
      <c r="A2244" s="0" t="s">
        <v>2494</v>
      </c>
      <c r="B2244" s="13" t="n">
        <v>43425</v>
      </c>
      <c r="C2244" s="13" t="n">
        <v>43429</v>
      </c>
      <c r="D2244" s="14" t="s">
        <v>69</v>
      </c>
      <c r="E2244" s="14" t="s">
        <v>97</v>
      </c>
      <c r="F2244" s="14" t="s">
        <v>63</v>
      </c>
      <c r="G2244" s="14" t="s">
        <v>64</v>
      </c>
      <c r="H2244" s="14" t="s">
        <v>65</v>
      </c>
      <c r="I2244" s="14" t="s">
        <v>73</v>
      </c>
      <c r="J2244" s="14" t="s">
        <v>228</v>
      </c>
      <c r="K2244" s="15" t="n">
        <v>56.56</v>
      </c>
      <c r="L2244" s="0" t="n">
        <v>2</v>
      </c>
      <c r="M2244" s="16" t="n">
        <v>0</v>
      </c>
      <c r="N2244" s="17" t="n">
        <v>15.2712</v>
      </c>
      <c r="O2244" s="0" t="str">
        <f aca="false">TEXT(B2244,"YYYY-MM")</f>
        <v>2018-11</v>
      </c>
      <c r="P2244" s="18" t="n">
        <f aca="false">IFERROR(N2244/K2244,0)</f>
        <v>0.27</v>
      </c>
      <c r="Q2244" s="0" t="str">
        <f aca="false">IF(M2244=0,"No Discount",IF(M2244&lt;0.2,"Low (1-19%)",IF(M2244&lt;0.4,"Medium (20-39%)","High (40%+)")))</f>
        <v>No Discount</v>
      </c>
      <c r="R2244" s="0" t="str">
        <f aca="false">INDEX('Lookup Tables'!$B$2:$B$5,MATCH(F2244,'Lookup Tables'!$A$2:$A$5,0))</f>
        <v>Manager D</v>
      </c>
    </row>
    <row r="2245" customFormat="false" ht="15" hidden="false" customHeight="false" outlineLevel="0" collapsed="false">
      <c r="A2245" s="0" t="s">
        <v>2494</v>
      </c>
      <c r="B2245" s="13" t="n">
        <v>43425</v>
      </c>
      <c r="C2245" s="13" t="n">
        <v>43429</v>
      </c>
      <c r="D2245" s="14" t="s">
        <v>69</v>
      </c>
      <c r="E2245" s="14" t="s">
        <v>97</v>
      </c>
      <c r="F2245" s="14" t="s">
        <v>63</v>
      </c>
      <c r="G2245" s="14" t="s">
        <v>64</v>
      </c>
      <c r="H2245" s="14" t="s">
        <v>65</v>
      </c>
      <c r="I2245" s="14" t="s">
        <v>78</v>
      </c>
      <c r="J2245" s="14" t="s">
        <v>802</v>
      </c>
      <c r="K2245" s="15" t="n">
        <v>5.56</v>
      </c>
      <c r="L2245" s="0" t="n">
        <v>2</v>
      </c>
      <c r="M2245" s="16" t="n">
        <v>0</v>
      </c>
      <c r="N2245" s="17" t="n">
        <v>1.4456</v>
      </c>
      <c r="O2245" s="0" t="str">
        <f aca="false">TEXT(B2245,"YYYY-MM")</f>
        <v>2018-11</v>
      </c>
      <c r="P2245" s="18" t="n">
        <f aca="false">IFERROR(N2245/K2245,0)</f>
        <v>0.26</v>
      </c>
      <c r="Q2245" s="0" t="str">
        <f aca="false">IF(M2245=0,"No Discount",IF(M2245&lt;0.2,"Low (1-19%)",IF(M2245&lt;0.4,"Medium (20-39%)","High (40%+)")))</f>
        <v>No Discount</v>
      </c>
      <c r="R2245" s="0" t="str">
        <f aca="false">INDEX('Lookup Tables'!$B$2:$B$5,MATCH(F2245,'Lookup Tables'!$A$2:$A$5,0))</f>
        <v>Manager D</v>
      </c>
    </row>
    <row r="2246" customFormat="false" ht="15" hidden="false" customHeight="false" outlineLevel="0" collapsed="false">
      <c r="A2246" s="0" t="s">
        <v>2494</v>
      </c>
      <c r="B2246" s="13" t="n">
        <v>43425</v>
      </c>
      <c r="C2246" s="13" t="n">
        <v>43429</v>
      </c>
      <c r="D2246" s="14" t="s">
        <v>69</v>
      </c>
      <c r="E2246" s="14" t="s">
        <v>97</v>
      </c>
      <c r="F2246" s="14" t="s">
        <v>63</v>
      </c>
      <c r="G2246" s="14" t="s">
        <v>64</v>
      </c>
      <c r="H2246" s="14" t="s">
        <v>65</v>
      </c>
      <c r="I2246" s="14" t="s">
        <v>171</v>
      </c>
      <c r="J2246" s="14" t="s">
        <v>865</v>
      </c>
      <c r="K2246" s="15" t="n">
        <v>9.02</v>
      </c>
      <c r="L2246" s="0" t="n">
        <v>2</v>
      </c>
      <c r="M2246" s="16" t="n">
        <v>0</v>
      </c>
      <c r="N2246" s="17" t="n">
        <v>3.5178</v>
      </c>
      <c r="O2246" s="0" t="str">
        <f aca="false">TEXT(B2246,"YYYY-MM")</f>
        <v>2018-11</v>
      </c>
      <c r="P2246" s="18" t="n">
        <f aca="false">IFERROR(N2246/K2246,0)</f>
        <v>0.39</v>
      </c>
      <c r="Q2246" s="0" t="str">
        <f aca="false">IF(M2246=0,"No Discount",IF(M2246&lt;0.2,"Low (1-19%)",IF(M2246&lt;0.4,"Medium (20-39%)","High (40%+)")))</f>
        <v>No Discount</v>
      </c>
      <c r="R2246" s="0" t="str">
        <f aca="false">INDEX('Lookup Tables'!$B$2:$B$5,MATCH(F2246,'Lookup Tables'!$A$2:$A$5,0))</f>
        <v>Manager D</v>
      </c>
    </row>
    <row r="2247" customFormat="false" ht="15" hidden="false" customHeight="false" outlineLevel="0" collapsed="false">
      <c r="A2247" s="0" t="s">
        <v>2494</v>
      </c>
      <c r="B2247" s="13" t="n">
        <v>43425</v>
      </c>
      <c r="C2247" s="13" t="n">
        <v>43429</v>
      </c>
      <c r="D2247" s="14" t="s">
        <v>69</v>
      </c>
      <c r="E2247" s="14" t="s">
        <v>97</v>
      </c>
      <c r="F2247" s="14" t="s">
        <v>63</v>
      </c>
      <c r="G2247" s="14" t="s">
        <v>64</v>
      </c>
      <c r="H2247" s="14" t="s">
        <v>65</v>
      </c>
      <c r="I2247" s="14" t="s">
        <v>85</v>
      </c>
      <c r="J2247" s="14" t="s">
        <v>115</v>
      </c>
      <c r="K2247" s="15" t="n">
        <v>8.62</v>
      </c>
      <c r="L2247" s="0" t="n">
        <v>1</v>
      </c>
      <c r="M2247" s="16" t="n">
        <v>0</v>
      </c>
      <c r="N2247" s="17" t="n">
        <v>2.2412</v>
      </c>
      <c r="O2247" s="0" t="str">
        <f aca="false">TEXT(B2247,"YYYY-MM")</f>
        <v>2018-11</v>
      </c>
      <c r="P2247" s="18" t="n">
        <f aca="false">IFERROR(N2247/K2247,0)</f>
        <v>0.26</v>
      </c>
      <c r="Q2247" s="0" t="str">
        <f aca="false">IF(M2247=0,"No Discount",IF(M2247&lt;0.2,"Low (1-19%)",IF(M2247&lt;0.4,"Medium (20-39%)","High (40%+)")))</f>
        <v>No Discount</v>
      </c>
      <c r="R2247" s="0" t="str">
        <f aca="false">INDEX('Lookup Tables'!$B$2:$B$5,MATCH(F2247,'Lookup Tables'!$A$2:$A$5,0))</f>
        <v>Manager D</v>
      </c>
    </row>
    <row r="2248" customFormat="false" ht="15" hidden="false" customHeight="false" outlineLevel="0" collapsed="false">
      <c r="A2248" s="0" t="s">
        <v>2494</v>
      </c>
      <c r="B2248" s="13" t="n">
        <v>43425</v>
      </c>
      <c r="C2248" s="13" t="n">
        <v>43429</v>
      </c>
      <c r="D2248" s="14" t="s">
        <v>69</v>
      </c>
      <c r="E2248" s="14" t="s">
        <v>97</v>
      </c>
      <c r="F2248" s="14" t="s">
        <v>63</v>
      </c>
      <c r="G2248" s="14" t="s">
        <v>64</v>
      </c>
      <c r="H2248" s="14" t="s">
        <v>80</v>
      </c>
      <c r="I2248" s="14" t="s">
        <v>81</v>
      </c>
      <c r="J2248" s="14" t="s">
        <v>1605</v>
      </c>
      <c r="K2248" s="15" t="n">
        <v>659.976</v>
      </c>
      <c r="L2248" s="0" t="n">
        <v>3</v>
      </c>
      <c r="M2248" s="16" t="n">
        <v>0.2</v>
      </c>
      <c r="N2248" s="17" t="n">
        <v>49.4982</v>
      </c>
      <c r="O2248" s="0" t="str">
        <f aca="false">TEXT(B2248,"YYYY-MM")</f>
        <v>2018-11</v>
      </c>
      <c r="P2248" s="18" t="n">
        <f aca="false">IFERROR(N2248/K2248,0)</f>
        <v>0.075</v>
      </c>
      <c r="Q2248" s="0" t="str">
        <f aca="false">IF(M2248=0,"No Discount",IF(M2248&lt;0.2,"Low (1-19%)",IF(M2248&lt;0.4,"Medium (20-39%)","High (40%+)")))</f>
        <v>Medium (20-39%)</v>
      </c>
      <c r="R2248" s="0" t="str">
        <f aca="false">INDEX('Lookup Tables'!$B$2:$B$5,MATCH(F2248,'Lookup Tables'!$A$2:$A$5,0))</f>
        <v>Manager D</v>
      </c>
    </row>
    <row r="2249" customFormat="false" ht="15" hidden="false" customHeight="false" outlineLevel="0" collapsed="false">
      <c r="A2249" s="0" t="s">
        <v>2495</v>
      </c>
      <c r="B2249" s="13" t="n">
        <v>42415</v>
      </c>
      <c r="C2249" s="13" t="n">
        <v>42418</v>
      </c>
      <c r="D2249" s="14" t="s">
        <v>52</v>
      </c>
      <c r="E2249" s="14" t="s">
        <v>53</v>
      </c>
      <c r="F2249" s="14" t="s">
        <v>63</v>
      </c>
      <c r="G2249" s="14" t="s">
        <v>64</v>
      </c>
      <c r="H2249" s="14" t="s">
        <v>65</v>
      </c>
      <c r="I2249" s="14" t="s">
        <v>91</v>
      </c>
      <c r="J2249" s="14" t="s">
        <v>2496</v>
      </c>
      <c r="K2249" s="15" t="n">
        <v>13.36</v>
      </c>
      <c r="L2249" s="0" t="n">
        <v>2</v>
      </c>
      <c r="M2249" s="16" t="n">
        <v>0</v>
      </c>
      <c r="N2249" s="17" t="n">
        <v>6.4128</v>
      </c>
      <c r="O2249" s="0" t="str">
        <f aca="false">TEXT(B2249,"YYYY-MM")</f>
        <v>2016-02</v>
      </c>
      <c r="P2249" s="18" t="n">
        <f aca="false">IFERROR(N2249/K2249,0)</f>
        <v>0.48</v>
      </c>
      <c r="Q2249" s="0" t="str">
        <f aca="false">IF(M2249=0,"No Discount",IF(M2249&lt;0.2,"Low (1-19%)",IF(M2249&lt;0.4,"Medium (20-39%)","High (40%+)")))</f>
        <v>No Discount</v>
      </c>
      <c r="R2249" s="0" t="str">
        <f aca="false">INDEX('Lookup Tables'!$B$2:$B$5,MATCH(F2249,'Lookup Tables'!$A$2:$A$5,0))</f>
        <v>Manager D</v>
      </c>
    </row>
    <row r="2250" customFormat="false" ht="15" hidden="false" customHeight="false" outlineLevel="0" collapsed="false">
      <c r="A2250" s="0" t="s">
        <v>2495</v>
      </c>
      <c r="B2250" s="13" t="n">
        <v>42415</v>
      </c>
      <c r="C2250" s="13" t="n">
        <v>42418</v>
      </c>
      <c r="D2250" s="14" t="s">
        <v>52</v>
      </c>
      <c r="E2250" s="14" t="s">
        <v>53</v>
      </c>
      <c r="F2250" s="14" t="s">
        <v>63</v>
      </c>
      <c r="G2250" s="14" t="s">
        <v>64</v>
      </c>
      <c r="H2250" s="14" t="s">
        <v>65</v>
      </c>
      <c r="I2250" s="14" t="s">
        <v>83</v>
      </c>
      <c r="J2250" s="14" t="s">
        <v>2096</v>
      </c>
      <c r="K2250" s="15" t="n">
        <v>41.72</v>
      </c>
      <c r="L2250" s="0" t="n">
        <v>5</v>
      </c>
      <c r="M2250" s="16" t="n">
        <v>0.2</v>
      </c>
      <c r="N2250" s="17" t="n">
        <v>13.0375</v>
      </c>
      <c r="O2250" s="0" t="str">
        <f aca="false">TEXT(B2250,"YYYY-MM")</f>
        <v>2016-02</v>
      </c>
      <c r="P2250" s="18" t="n">
        <f aca="false">IFERROR(N2250/K2250,0)</f>
        <v>0.3125</v>
      </c>
      <c r="Q2250" s="0" t="str">
        <f aca="false">IF(M2250=0,"No Discount",IF(M2250&lt;0.2,"Low (1-19%)",IF(M2250&lt;0.4,"Medium (20-39%)","High (40%+)")))</f>
        <v>Medium (20-39%)</v>
      </c>
      <c r="R2250" s="0" t="str">
        <f aca="false">INDEX('Lookup Tables'!$B$2:$B$5,MATCH(F2250,'Lookup Tables'!$A$2:$A$5,0))</f>
        <v>Manager D</v>
      </c>
    </row>
    <row r="2251" customFormat="false" ht="15" hidden="false" customHeight="false" outlineLevel="0" collapsed="false">
      <c r="A2251" s="0" t="s">
        <v>2495</v>
      </c>
      <c r="B2251" s="13" t="n">
        <v>42415</v>
      </c>
      <c r="C2251" s="13" t="n">
        <v>42418</v>
      </c>
      <c r="D2251" s="14" t="s">
        <v>52</v>
      </c>
      <c r="E2251" s="14" t="s">
        <v>53</v>
      </c>
      <c r="F2251" s="14" t="s">
        <v>63</v>
      </c>
      <c r="G2251" s="14" t="s">
        <v>64</v>
      </c>
      <c r="H2251" s="14" t="s">
        <v>65</v>
      </c>
      <c r="I2251" s="14" t="s">
        <v>83</v>
      </c>
      <c r="J2251" s="14" t="s">
        <v>1082</v>
      </c>
      <c r="K2251" s="15" t="n">
        <v>11.52</v>
      </c>
      <c r="L2251" s="0" t="n">
        <v>5</v>
      </c>
      <c r="M2251" s="16" t="n">
        <v>0.2</v>
      </c>
      <c r="N2251" s="17" t="n">
        <v>4.176</v>
      </c>
      <c r="O2251" s="0" t="str">
        <f aca="false">TEXT(B2251,"YYYY-MM")</f>
        <v>2016-02</v>
      </c>
      <c r="P2251" s="18" t="n">
        <f aca="false">IFERROR(N2251/K2251,0)</f>
        <v>0.3625</v>
      </c>
      <c r="Q2251" s="0" t="str">
        <f aca="false">IF(M2251=0,"No Discount",IF(M2251&lt;0.2,"Low (1-19%)",IF(M2251&lt;0.4,"Medium (20-39%)","High (40%+)")))</f>
        <v>Medium (20-39%)</v>
      </c>
      <c r="R2251" s="0" t="str">
        <f aca="false">INDEX('Lookup Tables'!$B$2:$B$5,MATCH(F2251,'Lookup Tables'!$A$2:$A$5,0))</f>
        <v>Manager D</v>
      </c>
    </row>
    <row r="2252" customFormat="false" ht="15" hidden="false" customHeight="false" outlineLevel="0" collapsed="false">
      <c r="A2252" s="0" t="s">
        <v>2495</v>
      </c>
      <c r="B2252" s="13" t="n">
        <v>42415</v>
      </c>
      <c r="C2252" s="13" t="n">
        <v>42418</v>
      </c>
      <c r="D2252" s="14" t="s">
        <v>52</v>
      </c>
      <c r="E2252" s="14" t="s">
        <v>53</v>
      </c>
      <c r="F2252" s="14" t="s">
        <v>63</v>
      </c>
      <c r="G2252" s="14" t="s">
        <v>64</v>
      </c>
      <c r="H2252" s="14" t="s">
        <v>65</v>
      </c>
      <c r="I2252" s="14" t="s">
        <v>85</v>
      </c>
      <c r="J2252" s="14" t="s">
        <v>2497</v>
      </c>
      <c r="K2252" s="15" t="n">
        <v>541.44</v>
      </c>
      <c r="L2252" s="0" t="n">
        <v>6</v>
      </c>
      <c r="M2252" s="16" t="n">
        <v>0</v>
      </c>
      <c r="N2252" s="17" t="n">
        <v>157.0176</v>
      </c>
      <c r="O2252" s="0" t="str">
        <f aca="false">TEXT(B2252,"YYYY-MM")</f>
        <v>2016-02</v>
      </c>
      <c r="P2252" s="18" t="n">
        <f aca="false">IFERROR(N2252/K2252,0)</f>
        <v>0.29</v>
      </c>
      <c r="Q2252" s="0" t="str">
        <f aca="false">IF(M2252=0,"No Discount",IF(M2252&lt;0.2,"Low (1-19%)",IF(M2252&lt;0.4,"Medium (20-39%)","High (40%+)")))</f>
        <v>No Discount</v>
      </c>
      <c r="R2252" s="0" t="str">
        <f aca="false">INDEX('Lookup Tables'!$B$2:$B$5,MATCH(F2252,'Lookup Tables'!$A$2:$A$5,0))</f>
        <v>Manager D</v>
      </c>
    </row>
    <row r="2253" customFormat="false" ht="15" hidden="false" customHeight="false" outlineLevel="0" collapsed="false">
      <c r="A2253" s="0" t="s">
        <v>2495</v>
      </c>
      <c r="B2253" s="13" t="n">
        <v>42415</v>
      </c>
      <c r="C2253" s="13" t="n">
        <v>42418</v>
      </c>
      <c r="D2253" s="14" t="s">
        <v>52</v>
      </c>
      <c r="E2253" s="14" t="s">
        <v>53</v>
      </c>
      <c r="F2253" s="14" t="s">
        <v>63</v>
      </c>
      <c r="G2253" s="14" t="s">
        <v>64</v>
      </c>
      <c r="H2253" s="14" t="s">
        <v>65</v>
      </c>
      <c r="I2253" s="14" t="s">
        <v>91</v>
      </c>
      <c r="J2253" s="14" t="s">
        <v>2498</v>
      </c>
      <c r="K2253" s="15" t="n">
        <v>19.44</v>
      </c>
      <c r="L2253" s="0" t="n">
        <v>3</v>
      </c>
      <c r="M2253" s="16" t="n">
        <v>0</v>
      </c>
      <c r="N2253" s="17" t="n">
        <v>9.3312</v>
      </c>
      <c r="O2253" s="0" t="str">
        <f aca="false">TEXT(B2253,"YYYY-MM")</f>
        <v>2016-02</v>
      </c>
      <c r="P2253" s="18" t="n">
        <f aca="false">IFERROR(N2253/K2253,0)</f>
        <v>0.48</v>
      </c>
      <c r="Q2253" s="0" t="str">
        <f aca="false">IF(M2253=0,"No Discount",IF(M2253&lt;0.2,"Low (1-19%)",IF(M2253&lt;0.4,"Medium (20-39%)","High (40%+)")))</f>
        <v>No Discount</v>
      </c>
      <c r="R2253" s="0" t="str">
        <f aca="false">INDEX('Lookup Tables'!$B$2:$B$5,MATCH(F2253,'Lookup Tables'!$A$2:$A$5,0))</f>
        <v>Manager D</v>
      </c>
    </row>
    <row r="2254" customFormat="false" ht="15" hidden="false" customHeight="false" outlineLevel="0" collapsed="false">
      <c r="A2254" s="0" t="s">
        <v>2499</v>
      </c>
      <c r="B2254" s="13" t="n">
        <v>42840</v>
      </c>
      <c r="C2254" s="13" t="n">
        <v>42842</v>
      </c>
      <c r="D2254" s="14" t="s">
        <v>52</v>
      </c>
      <c r="E2254" s="14" t="s">
        <v>97</v>
      </c>
      <c r="F2254" s="14" t="s">
        <v>63</v>
      </c>
      <c r="G2254" s="14" t="s">
        <v>64</v>
      </c>
      <c r="H2254" s="14" t="s">
        <v>65</v>
      </c>
      <c r="I2254" s="14" t="s">
        <v>91</v>
      </c>
      <c r="J2254" s="14" t="s">
        <v>309</v>
      </c>
      <c r="K2254" s="15" t="n">
        <v>143.7</v>
      </c>
      <c r="L2254" s="0" t="n">
        <v>3</v>
      </c>
      <c r="M2254" s="16" t="n">
        <v>0</v>
      </c>
      <c r="N2254" s="17" t="n">
        <v>68.976</v>
      </c>
      <c r="O2254" s="0" t="str">
        <f aca="false">TEXT(B2254,"YYYY-MM")</f>
        <v>2017-04</v>
      </c>
      <c r="P2254" s="18" t="n">
        <f aca="false">IFERROR(N2254/K2254,0)</f>
        <v>0.48</v>
      </c>
      <c r="Q2254" s="0" t="str">
        <f aca="false">IF(M2254=0,"No Discount",IF(M2254&lt;0.2,"Low (1-19%)",IF(M2254&lt;0.4,"Medium (20-39%)","High (40%+)")))</f>
        <v>No Discount</v>
      </c>
      <c r="R2254" s="0" t="str">
        <f aca="false">INDEX('Lookup Tables'!$B$2:$B$5,MATCH(F2254,'Lookup Tables'!$A$2:$A$5,0))</f>
        <v>Manager D</v>
      </c>
    </row>
    <row r="2255" customFormat="false" ht="15" hidden="false" customHeight="false" outlineLevel="0" collapsed="false">
      <c r="A2255" s="0" t="s">
        <v>2500</v>
      </c>
      <c r="B2255" s="13" t="n">
        <v>42641</v>
      </c>
      <c r="C2255" s="13" t="n">
        <v>42644</v>
      </c>
      <c r="D2255" s="14" t="s">
        <v>137</v>
      </c>
      <c r="E2255" s="14" t="s">
        <v>62</v>
      </c>
      <c r="F2255" s="14" t="s">
        <v>63</v>
      </c>
      <c r="G2255" s="14" t="s">
        <v>64</v>
      </c>
      <c r="H2255" s="14" t="s">
        <v>65</v>
      </c>
      <c r="I2255" s="14" t="s">
        <v>85</v>
      </c>
      <c r="J2255" s="14" t="s">
        <v>622</v>
      </c>
      <c r="K2255" s="15" t="n">
        <v>43.26</v>
      </c>
      <c r="L2255" s="0" t="n">
        <v>3</v>
      </c>
      <c r="M2255" s="16" t="n">
        <v>0</v>
      </c>
      <c r="N2255" s="17" t="n">
        <v>14.2758</v>
      </c>
      <c r="O2255" s="0" t="str">
        <f aca="false">TEXT(B2255,"YYYY-MM")</f>
        <v>2016-09</v>
      </c>
      <c r="P2255" s="18" t="n">
        <f aca="false">IFERROR(N2255/K2255,0)</f>
        <v>0.33</v>
      </c>
      <c r="Q2255" s="0" t="str">
        <f aca="false">IF(M2255=0,"No Discount",IF(M2255&lt;0.2,"Low (1-19%)",IF(M2255&lt;0.4,"Medium (20-39%)","High (40%+)")))</f>
        <v>No Discount</v>
      </c>
      <c r="R2255" s="0" t="str">
        <f aca="false">INDEX('Lookup Tables'!$B$2:$B$5,MATCH(F2255,'Lookup Tables'!$A$2:$A$5,0))</f>
        <v>Manager D</v>
      </c>
    </row>
    <row r="2256" customFormat="false" ht="15" hidden="false" customHeight="false" outlineLevel="0" collapsed="false">
      <c r="A2256" s="0" t="s">
        <v>2500</v>
      </c>
      <c r="B2256" s="13" t="n">
        <v>42641</v>
      </c>
      <c r="C2256" s="13" t="n">
        <v>42644</v>
      </c>
      <c r="D2256" s="14" t="s">
        <v>137</v>
      </c>
      <c r="E2256" s="14" t="s">
        <v>62</v>
      </c>
      <c r="F2256" s="14" t="s">
        <v>63</v>
      </c>
      <c r="G2256" s="14" t="s">
        <v>64</v>
      </c>
      <c r="H2256" s="14" t="s">
        <v>65</v>
      </c>
      <c r="I2256" s="14" t="s">
        <v>85</v>
      </c>
      <c r="J2256" s="14" t="s">
        <v>2066</v>
      </c>
      <c r="K2256" s="15" t="n">
        <v>43.56</v>
      </c>
      <c r="L2256" s="0" t="n">
        <v>2</v>
      </c>
      <c r="M2256" s="16" t="n">
        <v>0</v>
      </c>
      <c r="N2256" s="17" t="n">
        <v>15.246</v>
      </c>
      <c r="O2256" s="0" t="str">
        <f aca="false">TEXT(B2256,"YYYY-MM")</f>
        <v>2016-09</v>
      </c>
      <c r="P2256" s="18" t="n">
        <f aca="false">IFERROR(N2256/K2256,0)</f>
        <v>0.35</v>
      </c>
      <c r="Q2256" s="0" t="str">
        <f aca="false">IF(M2256=0,"No Discount",IF(M2256&lt;0.2,"Low (1-19%)",IF(M2256&lt;0.4,"Medium (20-39%)","High (40%+)")))</f>
        <v>No Discount</v>
      </c>
      <c r="R2256" s="0" t="str">
        <f aca="false">INDEX('Lookup Tables'!$B$2:$B$5,MATCH(F2256,'Lookup Tables'!$A$2:$A$5,0))</f>
        <v>Manager D</v>
      </c>
    </row>
    <row r="2257" customFormat="false" ht="15" hidden="false" customHeight="false" outlineLevel="0" collapsed="false">
      <c r="A2257" s="0" t="s">
        <v>2501</v>
      </c>
      <c r="B2257" s="13" t="n">
        <v>42995</v>
      </c>
      <c r="C2257" s="13" t="n">
        <v>43000</v>
      </c>
      <c r="D2257" s="14" t="s">
        <v>69</v>
      </c>
      <c r="E2257" s="14" t="s">
        <v>62</v>
      </c>
      <c r="F2257" s="14" t="s">
        <v>117</v>
      </c>
      <c r="G2257" s="14" t="s">
        <v>2502</v>
      </c>
      <c r="H2257" s="14" t="s">
        <v>80</v>
      </c>
      <c r="I2257" s="14" t="s">
        <v>81</v>
      </c>
      <c r="J2257" s="14" t="s">
        <v>2503</v>
      </c>
      <c r="K2257" s="15" t="n">
        <v>437.85</v>
      </c>
      <c r="L2257" s="0" t="n">
        <v>3</v>
      </c>
      <c r="M2257" s="16" t="n">
        <v>0</v>
      </c>
      <c r="N2257" s="17" t="n">
        <v>131.355</v>
      </c>
      <c r="O2257" s="0" t="str">
        <f aca="false">TEXT(B2257,"YYYY-MM")</f>
        <v>2017-09</v>
      </c>
      <c r="P2257" s="18" t="n">
        <f aca="false">IFERROR(N2257/K2257,0)</f>
        <v>0.3</v>
      </c>
      <c r="Q2257" s="0" t="str">
        <f aca="false">IF(M2257=0,"No Discount",IF(M2257&lt;0.2,"Low (1-19%)",IF(M2257&lt;0.4,"Medium (20-39%)","High (40%+)")))</f>
        <v>No Discount</v>
      </c>
      <c r="R2257" s="0" t="str">
        <f aca="false">INDEX('Lookup Tables'!$B$2:$B$5,MATCH(F2257,'Lookup Tables'!$A$2:$A$5,0))</f>
        <v>Manager B</v>
      </c>
    </row>
    <row r="2258" customFormat="false" ht="15" hidden="false" customHeight="false" outlineLevel="0" collapsed="false">
      <c r="A2258" s="0" t="s">
        <v>2501</v>
      </c>
      <c r="B2258" s="13" t="n">
        <v>42995</v>
      </c>
      <c r="C2258" s="13" t="n">
        <v>43000</v>
      </c>
      <c r="D2258" s="14" t="s">
        <v>69</v>
      </c>
      <c r="E2258" s="14" t="s">
        <v>62</v>
      </c>
      <c r="F2258" s="14" t="s">
        <v>117</v>
      </c>
      <c r="G2258" s="14" t="s">
        <v>2502</v>
      </c>
      <c r="H2258" s="14" t="s">
        <v>56</v>
      </c>
      <c r="I2258" s="14" t="s">
        <v>76</v>
      </c>
      <c r="J2258" s="14" t="s">
        <v>1532</v>
      </c>
      <c r="K2258" s="15" t="n">
        <v>109.48</v>
      </c>
      <c r="L2258" s="0" t="n">
        <v>2</v>
      </c>
      <c r="M2258" s="16" t="n">
        <v>0</v>
      </c>
      <c r="N2258" s="17" t="n">
        <v>33.9388</v>
      </c>
      <c r="O2258" s="0" t="str">
        <f aca="false">TEXT(B2258,"YYYY-MM")</f>
        <v>2017-09</v>
      </c>
      <c r="P2258" s="18" t="n">
        <f aca="false">IFERROR(N2258/K2258,0)</f>
        <v>0.31</v>
      </c>
      <c r="Q2258" s="0" t="str">
        <f aca="false">IF(M2258=0,"No Discount",IF(M2258&lt;0.2,"Low (1-19%)",IF(M2258&lt;0.4,"Medium (20-39%)","High (40%+)")))</f>
        <v>No Discount</v>
      </c>
      <c r="R2258" s="0" t="str">
        <f aca="false">INDEX('Lookup Tables'!$B$2:$B$5,MATCH(F2258,'Lookup Tables'!$A$2:$A$5,0))</f>
        <v>Manager B</v>
      </c>
    </row>
    <row r="2259" customFormat="false" ht="15" hidden="false" customHeight="false" outlineLevel="0" collapsed="false">
      <c r="A2259" s="0" t="s">
        <v>2504</v>
      </c>
      <c r="B2259" s="13" t="n">
        <v>43267</v>
      </c>
      <c r="C2259" s="13" t="n">
        <v>43270</v>
      </c>
      <c r="D2259" s="14" t="s">
        <v>137</v>
      </c>
      <c r="E2259" s="14" t="s">
        <v>53</v>
      </c>
      <c r="F2259" s="14" t="s">
        <v>63</v>
      </c>
      <c r="G2259" s="14" t="s">
        <v>64</v>
      </c>
      <c r="H2259" s="14" t="s">
        <v>56</v>
      </c>
      <c r="I2259" s="14" t="s">
        <v>59</v>
      </c>
      <c r="J2259" s="14" t="s">
        <v>691</v>
      </c>
      <c r="K2259" s="15" t="n">
        <v>1212.96</v>
      </c>
      <c r="L2259" s="0" t="n">
        <v>7</v>
      </c>
      <c r="M2259" s="16" t="n">
        <v>0.2</v>
      </c>
      <c r="N2259" s="17" t="n">
        <v>90.972</v>
      </c>
      <c r="O2259" s="0" t="str">
        <f aca="false">TEXT(B2259,"YYYY-MM")</f>
        <v>2018-06</v>
      </c>
      <c r="P2259" s="18" t="n">
        <f aca="false">IFERROR(N2259/K2259,0)</f>
        <v>0.075</v>
      </c>
      <c r="Q2259" s="0" t="str">
        <f aca="false">IF(M2259=0,"No Discount",IF(M2259&lt;0.2,"Low (1-19%)",IF(M2259&lt;0.4,"Medium (20-39%)","High (40%+)")))</f>
        <v>Medium (20-39%)</v>
      </c>
      <c r="R2259" s="0" t="str">
        <f aca="false">INDEX('Lookup Tables'!$B$2:$B$5,MATCH(F2259,'Lookup Tables'!$A$2:$A$5,0))</f>
        <v>Manager D</v>
      </c>
    </row>
    <row r="2260" customFormat="false" ht="15" hidden="false" customHeight="false" outlineLevel="0" collapsed="false">
      <c r="A2260" s="0" t="s">
        <v>2504</v>
      </c>
      <c r="B2260" s="13" t="n">
        <v>43267</v>
      </c>
      <c r="C2260" s="13" t="n">
        <v>43270</v>
      </c>
      <c r="D2260" s="14" t="s">
        <v>137</v>
      </c>
      <c r="E2260" s="14" t="s">
        <v>53</v>
      </c>
      <c r="F2260" s="14" t="s">
        <v>63</v>
      </c>
      <c r="G2260" s="14" t="s">
        <v>64</v>
      </c>
      <c r="H2260" s="14" t="s">
        <v>65</v>
      </c>
      <c r="I2260" s="14" t="s">
        <v>91</v>
      </c>
      <c r="J2260" s="14" t="s">
        <v>2505</v>
      </c>
      <c r="K2260" s="15" t="n">
        <v>18.54</v>
      </c>
      <c r="L2260" s="0" t="n">
        <v>2</v>
      </c>
      <c r="M2260" s="16" t="n">
        <v>0</v>
      </c>
      <c r="N2260" s="17" t="n">
        <v>8.7138</v>
      </c>
      <c r="O2260" s="0" t="str">
        <f aca="false">TEXT(B2260,"YYYY-MM")</f>
        <v>2018-06</v>
      </c>
      <c r="P2260" s="18" t="n">
        <f aca="false">IFERROR(N2260/K2260,0)</f>
        <v>0.47</v>
      </c>
      <c r="Q2260" s="0" t="str">
        <f aca="false">IF(M2260=0,"No Discount",IF(M2260&lt;0.2,"Low (1-19%)",IF(M2260&lt;0.4,"Medium (20-39%)","High (40%+)")))</f>
        <v>No Discount</v>
      </c>
      <c r="R2260" s="0" t="str">
        <f aca="false">INDEX('Lookup Tables'!$B$2:$B$5,MATCH(F2260,'Lookup Tables'!$A$2:$A$5,0))</f>
        <v>Manager D</v>
      </c>
    </row>
    <row r="2261" customFormat="false" ht="15" hidden="false" customHeight="false" outlineLevel="0" collapsed="false">
      <c r="A2261" s="0" t="s">
        <v>2506</v>
      </c>
      <c r="B2261" s="13" t="n">
        <v>42682</v>
      </c>
      <c r="C2261" s="13" t="n">
        <v>42684</v>
      </c>
      <c r="D2261" s="14" t="s">
        <v>52</v>
      </c>
      <c r="E2261" s="14" t="s">
        <v>97</v>
      </c>
      <c r="F2261" s="14" t="s">
        <v>63</v>
      </c>
      <c r="G2261" s="14" t="s">
        <v>64</v>
      </c>
      <c r="H2261" s="14" t="s">
        <v>65</v>
      </c>
      <c r="I2261" s="14" t="s">
        <v>171</v>
      </c>
      <c r="J2261" s="14" t="s">
        <v>1166</v>
      </c>
      <c r="K2261" s="15" t="n">
        <v>5</v>
      </c>
      <c r="L2261" s="0" t="n">
        <v>1</v>
      </c>
      <c r="M2261" s="16" t="n">
        <v>0</v>
      </c>
      <c r="N2261" s="17" t="n">
        <v>2.4</v>
      </c>
      <c r="O2261" s="0" t="str">
        <f aca="false">TEXT(B2261,"YYYY-MM")</f>
        <v>2016-11</v>
      </c>
      <c r="P2261" s="18" t="n">
        <f aca="false">IFERROR(N2261/K2261,0)</f>
        <v>0.48</v>
      </c>
      <c r="Q2261" s="0" t="str">
        <f aca="false">IF(M2261=0,"No Discount",IF(M2261&lt;0.2,"Low (1-19%)",IF(M2261&lt;0.4,"Medium (20-39%)","High (40%+)")))</f>
        <v>No Discount</v>
      </c>
      <c r="R2261" s="0" t="str">
        <f aca="false">INDEX('Lookup Tables'!$B$2:$B$5,MATCH(F2261,'Lookup Tables'!$A$2:$A$5,0))</f>
        <v>Manager D</v>
      </c>
    </row>
    <row r="2262" customFormat="false" ht="15" hidden="false" customHeight="false" outlineLevel="0" collapsed="false">
      <c r="A2262" s="0" t="s">
        <v>2506</v>
      </c>
      <c r="B2262" s="13" t="n">
        <v>42682</v>
      </c>
      <c r="C2262" s="13" t="n">
        <v>42684</v>
      </c>
      <c r="D2262" s="14" t="s">
        <v>52</v>
      </c>
      <c r="E2262" s="14" t="s">
        <v>97</v>
      </c>
      <c r="F2262" s="14" t="s">
        <v>63</v>
      </c>
      <c r="G2262" s="14" t="s">
        <v>64</v>
      </c>
      <c r="H2262" s="14" t="s">
        <v>80</v>
      </c>
      <c r="I2262" s="14" t="s">
        <v>123</v>
      </c>
      <c r="J2262" s="14" t="s">
        <v>1228</v>
      </c>
      <c r="K2262" s="15" t="n">
        <v>371.97</v>
      </c>
      <c r="L2262" s="0" t="n">
        <v>3</v>
      </c>
      <c r="M2262" s="16" t="n">
        <v>0</v>
      </c>
      <c r="N2262" s="17" t="n">
        <v>66.9546</v>
      </c>
      <c r="O2262" s="0" t="str">
        <f aca="false">TEXT(B2262,"YYYY-MM")</f>
        <v>2016-11</v>
      </c>
      <c r="P2262" s="18" t="n">
        <f aca="false">IFERROR(N2262/K2262,0)</f>
        <v>0.18</v>
      </c>
      <c r="Q2262" s="0" t="str">
        <f aca="false">IF(M2262=0,"No Discount",IF(M2262&lt;0.2,"Low (1-19%)",IF(M2262&lt;0.4,"Medium (20-39%)","High (40%+)")))</f>
        <v>No Discount</v>
      </c>
      <c r="R2262" s="0" t="str">
        <f aca="false">INDEX('Lookup Tables'!$B$2:$B$5,MATCH(F2262,'Lookup Tables'!$A$2:$A$5,0))</f>
        <v>Manager D</v>
      </c>
    </row>
    <row r="2263" customFormat="false" ht="15" hidden="false" customHeight="false" outlineLevel="0" collapsed="false">
      <c r="A2263" s="0" t="s">
        <v>2507</v>
      </c>
      <c r="B2263" s="13" t="n">
        <v>42722</v>
      </c>
      <c r="C2263" s="13" t="n">
        <v>42722</v>
      </c>
      <c r="D2263" s="14" t="s">
        <v>606</v>
      </c>
      <c r="E2263" s="14" t="s">
        <v>53</v>
      </c>
      <c r="F2263" s="14" t="s">
        <v>117</v>
      </c>
      <c r="G2263" s="14" t="s">
        <v>170</v>
      </c>
      <c r="H2263" s="14" t="s">
        <v>80</v>
      </c>
      <c r="I2263" s="14" t="s">
        <v>123</v>
      </c>
      <c r="J2263" s="14" t="s">
        <v>1019</v>
      </c>
      <c r="K2263" s="15" t="n">
        <v>166.24</v>
      </c>
      <c r="L2263" s="0" t="n">
        <v>1</v>
      </c>
      <c r="M2263" s="16" t="n">
        <v>0</v>
      </c>
      <c r="N2263" s="17" t="n">
        <v>24.936</v>
      </c>
      <c r="O2263" s="0" t="str">
        <f aca="false">TEXT(B2263,"YYYY-MM")</f>
        <v>2016-12</v>
      </c>
      <c r="P2263" s="18" t="n">
        <f aca="false">IFERROR(N2263/K2263,0)</f>
        <v>0.15</v>
      </c>
      <c r="Q2263" s="0" t="str">
        <f aca="false">IF(M2263=0,"No Discount",IF(M2263&lt;0.2,"Low (1-19%)",IF(M2263&lt;0.4,"Medium (20-39%)","High (40%+)")))</f>
        <v>No Discount</v>
      </c>
      <c r="R2263" s="0" t="str">
        <f aca="false">INDEX('Lookup Tables'!$B$2:$B$5,MATCH(F2263,'Lookup Tables'!$A$2:$A$5,0))</f>
        <v>Manager B</v>
      </c>
    </row>
    <row r="2264" customFormat="false" ht="15" hidden="false" customHeight="false" outlineLevel="0" collapsed="false">
      <c r="A2264" s="0" t="s">
        <v>2508</v>
      </c>
      <c r="B2264" s="13" t="n">
        <v>43137</v>
      </c>
      <c r="C2264" s="13" t="n">
        <v>43140</v>
      </c>
      <c r="D2264" s="14" t="s">
        <v>137</v>
      </c>
      <c r="E2264" s="14" t="s">
        <v>53</v>
      </c>
      <c r="F2264" s="14" t="s">
        <v>54</v>
      </c>
      <c r="G2264" s="14" t="s">
        <v>193</v>
      </c>
      <c r="H2264" s="14" t="s">
        <v>56</v>
      </c>
      <c r="I2264" s="14" t="s">
        <v>57</v>
      </c>
      <c r="J2264" s="14" t="s">
        <v>1014</v>
      </c>
      <c r="K2264" s="15" t="n">
        <v>359.97</v>
      </c>
      <c r="L2264" s="0" t="n">
        <v>3</v>
      </c>
      <c r="M2264" s="16" t="n">
        <v>0</v>
      </c>
      <c r="N2264" s="17" t="n">
        <v>79.1934</v>
      </c>
      <c r="O2264" s="0" t="str">
        <f aca="false">TEXT(B2264,"YYYY-MM")</f>
        <v>2018-02</v>
      </c>
      <c r="P2264" s="18" t="n">
        <f aca="false">IFERROR(N2264/K2264,0)</f>
        <v>0.22</v>
      </c>
      <c r="Q2264" s="0" t="str">
        <f aca="false">IF(M2264=0,"No Discount",IF(M2264&lt;0.2,"Low (1-19%)",IF(M2264&lt;0.4,"Medium (20-39%)","High (40%+)")))</f>
        <v>No Discount</v>
      </c>
      <c r="R2264" s="0" t="str">
        <f aca="false">INDEX('Lookup Tables'!$B$2:$B$5,MATCH(F2264,'Lookup Tables'!$A$2:$A$5,0))</f>
        <v>Manager C</v>
      </c>
    </row>
    <row r="2265" customFormat="false" ht="15" hidden="false" customHeight="false" outlineLevel="0" collapsed="false">
      <c r="A2265" s="0" t="s">
        <v>2509</v>
      </c>
      <c r="B2265" s="13" t="n">
        <v>43053</v>
      </c>
      <c r="C2265" s="13" t="n">
        <v>43055</v>
      </c>
      <c r="D2265" s="14" t="s">
        <v>52</v>
      </c>
      <c r="E2265" s="14" t="s">
        <v>53</v>
      </c>
      <c r="F2265" s="14" t="s">
        <v>54</v>
      </c>
      <c r="G2265" s="14" t="s">
        <v>597</v>
      </c>
      <c r="H2265" s="14" t="s">
        <v>80</v>
      </c>
      <c r="I2265" s="14" t="s">
        <v>123</v>
      </c>
      <c r="J2265" s="14" t="s">
        <v>2510</v>
      </c>
      <c r="K2265" s="15" t="n">
        <v>499.98</v>
      </c>
      <c r="L2265" s="0" t="n">
        <v>2</v>
      </c>
      <c r="M2265" s="16" t="n">
        <v>0</v>
      </c>
      <c r="N2265" s="17" t="n">
        <v>114.9954</v>
      </c>
      <c r="O2265" s="0" t="str">
        <f aca="false">TEXT(B2265,"YYYY-MM")</f>
        <v>2017-11</v>
      </c>
      <c r="P2265" s="18" t="n">
        <f aca="false">IFERROR(N2265/K2265,0)</f>
        <v>0.23</v>
      </c>
      <c r="Q2265" s="0" t="str">
        <f aca="false">IF(M2265=0,"No Discount",IF(M2265&lt;0.2,"Low (1-19%)",IF(M2265&lt;0.4,"Medium (20-39%)","High (40%+)")))</f>
        <v>No Discount</v>
      </c>
      <c r="R2265" s="0" t="str">
        <f aca="false">INDEX('Lookup Tables'!$B$2:$B$5,MATCH(F2265,'Lookup Tables'!$A$2:$A$5,0))</f>
        <v>Manager C</v>
      </c>
    </row>
    <row r="2266" customFormat="false" ht="15" hidden="false" customHeight="false" outlineLevel="0" collapsed="false">
      <c r="A2266" s="0" t="s">
        <v>2509</v>
      </c>
      <c r="B2266" s="13" t="n">
        <v>43053</v>
      </c>
      <c r="C2266" s="13" t="n">
        <v>43055</v>
      </c>
      <c r="D2266" s="14" t="s">
        <v>52</v>
      </c>
      <c r="E2266" s="14" t="s">
        <v>53</v>
      </c>
      <c r="F2266" s="14" t="s">
        <v>54</v>
      </c>
      <c r="G2266" s="14" t="s">
        <v>597</v>
      </c>
      <c r="H2266" s="14" t="s">
        <v>65</v>
      </c>
      <c r="I2266" s="14" t="s">
        <v>91</v>
      </c>
      <c r="J2266" s="14" t="s">
        <v>442</v>
      </c>
      <c r="K2266" s="15" t="n">
        <v>5.28</v>
      </c>
      <c r="L2266" s="0" t="n">
        <v>1</v>
      </c>
      <c r="M2266" s="16" t="n">
        <v>0</v>
      </c>
      <c r="N2266" s="17" t="n">
        <v>2.376</v>
      </c>
      <c r="O2266" s="0" t="str">
        <f aca="false">TEXT(B2266,"YYYY-MM")</f>
        <v>2017-11</v>
      </c>
      <c r="P2266" s="18" t="n">
        <f aca="false">IFERROR(N2266/K2266,0)</f>
        <v>0.45</v>
      </c>
      <c r="Q2266" s="0" t="str">
        <f aca="false">IF(M2266=0,"No Discount",IF(M2266&lt;0.2,"Low (1-19%)",IF(M2266&lt;0.4,"Medium (20-39%)","High (40%+)")))</f>
        <v>No Discount</v>
      </c>
      <c r="R2266" s="0" t="str">
        <f aca="false">INDEX('Lookup Tables'!$B$2:$B$5,MATCH(F2266,'Lookup Tables'!$A$2:$A$5,0))</f>
        <v>Manager C</v>
      </c>
    </row>
    <row r="2267" customFormat="false" ht="15" hidden="false" customHeight="false" outlineLevel="0" collapsed="false">
      <c r="A2267" s="0" t="s">
        <v>2509</v>
      </c>
      <c r="B2267" s="13" t="n">
        <v>43053</v>
      </c>
      <c r="C2267" s="13" t="n">
        <v>43055</v>
      </c>
      <c r="D2267" s="14" t="s">
        <v>52</v>
      </c>
      <c r="E2267" s="14" t="s">
        <v>53</v>
      </c>
      <c r="F2267" s="14" t="s">
        <v>54</v>
      </c>
      <c r="G2267" s="14" t="s">
        <v>597</v>
      </c>
      <c r="H2267" s="14" t="s">
        <v>65</v>
      </c>
      <c r="I2267" s="14" t="s">
        <v>83</v>
      </c>
      <c r="J2267" s="14" t="s">
        <v>1648</v>
      </c>
      <c r="K2267" s="15" t="n">
        <v>8.26</v>
      </c>
      <c r="L2267" s="0" t="n">
        <v>2</v>
      </c>
      <c r="M2267" s="16" t="n">
        <v>0</v>
      </c>
      <c r="N2267" s="17" t="n">
        <v>3.8822</v>
      </c>
      <c r="O2267" s="0" t="str">
        <f aca="false">TEXT(B2267,"YYYY-MM")</f>
        <v>2017-11</v>
      </c>
      <c r="P2267" s="18" t="n">
        <f aca="false">IFERROR(N2267/K2267,0)</f>
        <v>0.47</v>
      </c>
      <c r="Q2267" s="0" t="str">
        <f aca="false">IF(M2267=0,"No Discount",IF(M2267&lt;0.2,"Low (1-19%)",IF(M2267&lt;0.4,"Medium (20-39%)","High (40%+)")))</f>
        <v>No Discount</v>
      </c>
      <c r="R2267" s="0" t="str">
        <f aca="false">INDEX('Lookup Tables'!$B$2:$B$5,MATCH(F2267,'Lookup Tables'!$A$2:$A$5,0))</f>
        <v>Manager C</v>
      </c>
    </row>
    <row r="2268" customFormat="false" ht="15" hidden="false" customHeight="false" outlineLevel="0" collapsed="false">
      <c r="A2268" s="0" t="s">
        <v>2511</v>
      </c>
      <c r="B2268" s="13" t="n">
        <v>43385</v>
      </c>
      <c r="C2268" s="13" t="n">
        <v>43385</v>
      </c>
      <c r="D2268" s="14" t="s">
        <v>606</v>
      </c>
      <c r="E2268" s="14" t="s">
        <v>97</v>
      </c>
      <c r="F2268" s="14" t="s">
        <v>54</v>
      </c>
      <c r="G2268" s="14" t="s">
        <v>90</v>
      </c>
      <c r="H2268" s="14" t="s">
        <v>65</v>
      </c>
      <c r="I2268" s="14" t="s">
        <v>91</v>
      </c>
      <c r="J2268" s="14" t="s">
        <v>2512</v>
      </c>
      <c r="K2268" s="15" t="n">
        <v>7.968</v>
      </c>
      <c r="L2268" s="0" t="n">
        <v>2</v>
      </c>
      <c r="M2268" s="16" t="n">
        <v>0.2</v>
      </c>
      <c r="N2268" s="17" t="n">
        <v>2.6892</v>
      </c>
      <c r="O2268" s="0" t="str">
        <f aca="false">TEXT(B2268,"YYYY-MM")</f>
        <v>2018-10</v>
      </c>
      <c r="P2268" s="18" t="n">
        <f aca="false">IFERROR(N2268/K2268,0)</f>
        <v>0.3375</v>
      </c>
      <c r="Q2268" s="0" t="str">
        <f aca="false">IF(M2268=0,"No Discount",IF(M2268&lt;0.2,"Low (1-19%)",IF(M2268&lt;0.4,"Medium (20-39%)","High (40%+)")))</f>
        <v>Medium (20-39%)</v>
      </c>
      <c r="R2268" s="0" t="str">
        <f aca="false">INDEX('Lookup Tables'!$B$2:$B$5,MATCH(F2268,'Lookup Tables'!$A$2:$A$5,0))</f>
        <v>Manager C</v>
      </c>
    </row>
    <row r="2269" customFormat="false" ht="15" hidden="false" customHeight="false" outlineLevel="0" collapsed="false">
      <c r="A2269" s="0" t="s">
        <v>2513</v>
      </c>
      <c r="B2269" s="13" t="n">
        <v>43360</v>
      </c>
      <c r="C2269" s="13" t="n">
        <v>43360</v>
      </c>
      <c r="D2269" s="14" t="s">
        <v>606</v>
      </c>
      <c r="E2269" s="14" t="s">
        <v>53</v>
      </c>
      <c r="F2269" s="14" t="s">
        <v>63</v>
      </c>
      <c r="G2269" s="14" t="s">
        <v>94</v>
      </c>
      <c r="H2269" s="14" t="s">
        <v>65</v>
      </c>
      <c r="I2269" s="14" t="s">
        <v>91</v>
      </c>
      <c r="J2269" s="14" t="s">
        <v>2514</v>
      </c>
      <c r="K2269" s="15" t="n">
        <v>12.96</v>
      </c>
      <c r="L2269" s="0" t="n">
        <v>2</v>
      </c>
      <c r="M2269" s="16" t="n">
        <v>0</v>
      </c>
      <c r="N2269" s="17" t="n">
        <v>6.3504</v>
      </c>
      <c r="O2269" s="0" t="str">
        <f aca="false">TEXT(B2269,"YYYY-MM")</f>
        <v>2018-09</v>
      </c>
      <c r="P2269" s="18" t="n">
        <f aca="false">IFERROR(N2269/K2269,0)</f>
        <v>0.49</v>
      </c>
      <c r="Q2269" s="0" t="str">
        <f aca="false">IF(M2269=0,"No Discount",IF(M2269&lt;0.2,"Low (1-19%)",IF(M2269&lt;0.4,"Medium (20-39%)","High (40%+)")))</f>
        <v>No Discount</v>
      </c>
      <c r="R2269" s="0" t="str">
        <f aca="false">INDEX('Lookup Tables'!$B$2:$B$5,MATCH(F2269,'Lookup Tables'!$A$2:$A$5,0))</f>
        <v>Manager D</v>
      </c>
    </row>
    <row r="2270" customFormat="false" ht="15" hidden="false" customHeight="false" outlineLevel="0" collapsed="false">
      <c r="A2270" s="0" t="s">
        <v>2515</v>
      </c>
      <c r="B2270" s="13" t="n">
        <v>43454</v>
      </c>
      <c r="C2270" s="13" t="n">
        <v>43460</v>
      </c>
      <c r="D2270" s="14" t="s">
        <v>69</v>
      </c>
      <c r="E2270" s="14" t="s">
        <v>62</v>
      </c>
      <c r="F2270" s="14" t="s">
        <v>117</v>
      </c>
      <c r="G2270" s="14" t="s">
        <v>170</v>
      </c>
      <c r="H2270" s="14" t="s">
        <v>65</v>
      </c>
      <c r="I2270" s="14" t="s">
        <v>91</v>
      </c>
      <c r="J2270" s="14" t="s">
        <v>2516</v>
      </c>
      <c r="K2270" s="15" t="n">
        <v>6.48</v>
      </c>
      <c r="L2270" s="0" t="n">
        <v>1</v>
      </c>
      <c r="M2270" s="16" t="n">
        <v>0</v>
      </c>
      <c r="N2270" s="17" t="n">
        <v>3.1104</v>
      </c>
      <c r="O2270" s="0" t="str">
        <f aca="false">TEXT(B2270,"YYYY-MM")</f>
        <v>2018-12</v>
      </c>
      <c r="P2270" s="18" t="n">
        <f aca="false">IFERROR(N2270/K2270,0)</f>
        <v>0.48</v>
      </c>
      <c r="Q2270" s="0" t="str">
        <f aca="false">IF(M2270=0,"No Discount",IF(M2270&lt;0.2,"Low (1-19%)",IF(M2270&lt;0.4,"Medium (20-39%)","High (40%+)")))</f>
        <v>No Discount</v>
      </c>
      <c r="R2270" s="0" t="str">
        <f aca="false">INDEX('Lookup Tables'!$B$2:$B$5,MATCH(F2270,'Lookup Tables'!$A$2:$A$5,0))</f>
        <v>Manager B</v>
      </c>
    </row>
    <row r="2271" customFormat="false" ht="15" hidden="false" customHeight="false" outlineLevel="0" collapsed="false">
      <c r="A2271" s="0" t="s">
        <v>2515</v>
      </c>
      <c r="B2271" s="13" t="n">
        <v>43454</v>
      </c>
      <c r="C2271" s="13" t="n">
        <v>43460</v>
      </c>
      <c r="D2271" s="14" t="s">
        <v>69</v>
      </c>
      <c r="E2271" s="14" t="s">
        <v>62</v>
      </c>
      <c r="F2271" s="14" t="s">
        <v>117</v>
      </c>
      <c r="G2271" s="14" t="s">
        <v>170</v>
      </c>
      <c r="H2271" s="14" t="s">
        <v>65</v>
      </c>
      <c r="I2271" s="14" t="s">
        <v>83</v>
      </c>
      <c r="J2271" s="14" t="s">
        <v>155</v>
      </c>
      <c r="K2271" s="15" t="n">
        <v>6.984</v>
      </c>
      <c r="L2271" s="0" t="n">
        <v>1</v>
      </c>
      <c r="M2271" s="16" t="n">
        <v>0.2</v>
      </c>
      <c r="N2271" s="17" t="n">
        <v>2.3571</v>
      </c>
      <c r="O2271" s="0" t="str">
        <f aca="false">TEXT(B2271,"YYYY-MM")</f>
        <v>2018-12</v>
      </c>
      <c r="P2271" s="18" t="n">
        <f aca="false">IFERROR(N2271/K2271,0)</f>
        <v>0.3375</v>
      </c>
      <c r="Q2271" s="0" t="str">
        <f aca="false">IF(M2271=0,"No Discount",IF(M2271&lt;0.2,"Low (1-19%)",IF(M2271&lt;0.4,"Medium (20-39%)","High (40%+)")))</f>
        <v>Medium (20-39%)</v>
      </c>
      <c r="R2271" s="0" t="str">
        <f aca="false">INDEX('Lookup Tables'!$B$2:$B$5,MATCH(F2271,'Lookup Tables'!$A$2:$A$5,0))</f>
        <v>Manager B</v>
      </c>
    </row>
    <row r="2272" customFormat="false" ht="15" hidden="false" customHeight="false" outlineLevel="0" collapsed="false">
      <c r="A2272" s="0" t="s">
        <v>2517</v>
      </c>
      <c r="B2272" s="13" t="n">
        <v>43436</v>
      </c>
      <c r="C2272" s="13" t="n">
        <v>43441</v>
      </c>
      <c r="D2272" s="14" t="s">
        <v>69</v>
      </c>
      <c r="E2272" s="14" t="s">
        <v>62</v>
      </c>
      <c r="F2272" s="14" t="s">
        <v>54</v>
      </c>
      <c r="G2272" s="14" t="s">
        <v>70</v>
      </c>
      <c r="H2272" s="14" t="s">
        <v>65</v>
      </c>
      <c r="I2272" s="14" t="s">
        <v>78</v>
      </c>
      <c r="J2272" s="14" t="s">
        <v>676</v>
      </c>
      <c r="K2272" s="15" t="n">
        <v>47.96</v>
      </c>
      <c r="L2272" s="0" t="n">
        <v>5</v>
      </c>
      <c r="M2272" s="16" t="n">
        <v>0.2</v>
      </c>
      <c r="N2272" s="17" t="n">
        <v>4.1965</v>
      </c>
      <c r="O2272" s="0" t="str">
        <f aca="false">TEXT(B2272,"YYYY-MM")</f>
        <v>2018-12</v>
      </c>
      <c r="P2272" s="18" t="n">
        <f aca="false">IFERROR(N2272/K2272,0)</f>
        <v>0.0875</v>
      </c>
      <c r="Q2272" s="0" t="str">
        <f aca="false">IF(M2272=0,"No Discount",IF(M2272&lt;0.2,"Low (1-19%)",IF(M2272&lt;0.4,"Medium (20-39%)","High (40%+)")))</f>
        <v>Medium (20-39%)</v>
      </c>
      <c r="R2272" s="0" t="str">
        <f aca="false">INDEX('Lookup Tables'!$B$2:$B$5,MATCH(F2272,'Lookup Tables'!$A$2:$A$5,0))</f>
        <v>Manager C</v>
      </c>
    </row>
    <row r="2273" customFormat="false" ht="15" hidden="false" customHeight="false" outlineLevel="0" collapsed="false">
      <c r="A2273" s="0" t="s">
        <v>2518</v>
      </c>
      <c r="B2273" s="13" t="n">
        <v>42634</v>
      </c>
      <c r="C2273" s="13" t="n">
        <v>42640</v>
      </c>
      <c r="D2273" s="14" t="s">
        <v>69</v>
      </c>
      <c r="E2273" s="14" t="s">
        <v>53</v>
      </c>
      <c r="F2273" s="14" t="s">
        <v>63</v>
      </c>
      <c r="G2273" s="14" t="s">
        <v>94</v>
      </c>
      <c r="H2273" s="14" t="s">
        <v>65</v>
      </c>
      <c r="I2273" s="14" t="s">
        <v>73</v>
      </c>
      <c r="J2273" s="14" t="s">
        <v>2519</v>
      </c>
      <c r="K2273" s="15" t="n">
        <v>199.74</v>
      </c>
      <c r="L2273" s="0" t="n">
        <v>6</v>
      </c>
      <c r="M2273" s="16" t="n">
        <v>0</v>
      </c>
      <c r="N2273" s="17" t="n">
        <v>47.9376</v>
      </c>
      <c r="O2273" s="0" t="str">
        <f aca="false">TEXT(B2273,"YYYY-MM")</f>
        <v>2016-09</v>
      </c>
      <c r="P2273" s="18" t="n">
        <f aca="false">IFERROR(N2273/K2273,0)</f>
        <v>0.24</v>
      </c>
      <c r="Q2273" s="0" t="str">
        <f aca="false">IF(M2273=0,"No Discount",IF(M2273&lt;0.2,"Low (1-19%)",IF(M2273&lt;0.4,"Medium (20-39%)","High (40%+)")))</f>
        <v>No Discount</v>
      </c>
      <c r="R2273" s="0" t="str">
        <f aca="false">INDEX('Lookup Tables'!$B$2:$B$5,MATCH(F2273,'Lookup Tables'!$A$2:$A$5,0))</f>
        <v>Manager D</v>
      </c>
    </row>
    <row r="2274" customFormat="false" ht="15" hidden="false" customHeight="false" outlineLevel="0" collapsed="false">
      <c r="A2274" s="0" t="s">
        <v>2520</v>
      </c>
      <c r="B2274" s="13" t="n">
        <v>42435</v>
      </c>
      <c r="C2274" s="13" t="n">
        <v>42440</v>
      </c>
      <c r="D2274" s="14" t="s">
        <v>69</v>
      </c>
      <c r="E2274" s="14" t="s">
        <v>53</v>
      </c>
      <c r="F2274" s="14" t="s">
        <v>63</v>
      </c>
      <c r="G2274" s="14" t="s">
        <v>64</v>
      </c>
      <c r="H2274" s="14" t="s">
        <v>56</v>
      </c>
      <c r="I2274" s="14" t="s">
        <v>76</v>
      </c>
      <c r="J2274" s="14" t="s">
        <v>2521</v>
      </c>
      <c r="K2274" s="15" t="n">
        <v>435.26</v>
      </c>
      <c r="L2274" s="0" t="n">
        <v>7</v>
      </c>
      <c r="M2274" s="16" t="n">
        <v>0</v>
      </c>
      <c r="N2274" s="17" t="n">
        <v>95.7572</v>
      </c>
      <c r="O2274" s="0" t="str">
        <f aca="false">TEXT(B2274,"YYYY-MM")</f>
        <v>2016-03</v>
      </c>
      <c r="P2274" s="18" t="n">
        <f aca="false">IFERROR(N2274/K2274,0)</f>
        <v>0.22</v>
      </c>
      <c r="Q2274" s="0" t="str">
        <f aca="false">IF(M2274=0,"No Discount",IF(M2274&lt;0.2,"Low (1-19%)",IF(M2274&lt;0.4,"Medium (20-39%)","High (40%+)")))</f>
        <v>No Discount</v>
      </c>
      <c r="R2274" s="0" t="str">
        <f aca="false">INDEX('Lookup Tables'!$B$2:$B$5,MATCH(F2274,'Lookup Tables'!$A$2:$A$5,0))</f>
        <v>Manager D</v>
      </c>
    </row>
    <row r="2275" customFormat="false" ht="15" hidden="false" customHeight="false" outlineLevel="0" collapsed="false">
      <c r="A2275" s="0" t="s">
        <v>2520</v>
      </c>
      <c r="B2275" s="13" t="n">
        <v>42435</v>
      </c>
      <c r="C2275" s="13" t="n">
        <v>42440</v>
      </c>
      <c r="D2275" s="14" t="s">
        <v>69</v>
      </c>
      <c r="E2275" s="14" t="s">
        <v>53</v>
      </c>
      <c r="F2275" s="14" t="s">
        <v>63</v>
      </c>
      <c r="G2275" s="14" t="s">
        <v>64</v>
      </c>
      <c r="H2275" s="14" t="s">
        <v>80</v>
      </c>
      <c r="I2275" s="14" t="s">
        <v>570</v>
      </c>
      <c r="J2275" s="14" t="s">
        <v>2522</v>
      </c>
      <c r="K2275" s="15" t="n">
        <v>1119.984</v>
      </c>
      <c r="L2275" s="0" t="n">
        <v>2</v>
      </c>
      <c r="M2275" s="16" t="n">
        <v>0.2</v>
      </c>
      <c r="N2275" s="17" t="n">
        <v>377.9946</v>
      </c>
      <c r="O2275" s="0" t="str">
        <f aca="false">TEXT(B2275,"YYYY-MM")</f>
        <v>2016-03</v>
      </c>
      <c r="P2275" s="18" t="n">
        <f aca="false">IFERROR(N2275/K2275,0)</f>
        <v>0.3375</v>
      </c>
      <c r="Q2275" s="0" t="str">
        <f aca="false">IF(M2275=0,"No Discount",IF(M2275&lt;0.2,"Low (1-19%)",IF(M2275&lt;0.4,"Medium (20-39%)","High (40%+)")))</f>
        <v>Medium (20-39%)</v>
      </c>
      <c r="R2275" s="0" t="str">
        <f aca="false">INDEX('Lookup Tables'!$B$2:$B$5,MATCH(F2275,'Lookup Tables'!$A$2:$A$5,0))</f>
        <v>Manager D</v>
      </c>
    </row>
    <row r="2276" customFormat="false" ht="15" hidden="false" customHeight="false" outlineLevel="0" collapsed="false">
      <c r="A2276" s="0" t="s">
        <v>2523</v>
      </c>
      <c r="B2276" s="13" t="n">
        <v>42280</v>
      </c>
      <c r="C2276" s="13" t="n">
        <v>42285</v>
      </c>
      <c r="D2276" s="14" t="s">
        <v>52</v>
      </c>
      <c r="E2276" s="14" t="s">
        <v>62</v>
      </c>
      <c r="F2276" s="14" t="s">
        <v>63</v>
      </c>
      <c r="G2276" s="14" t="s">
        <v>64</v>
      </c>
      <c r="H2276" s="14" t="s">
        <v>56</v>
      </c>
      <c r="I2276" s="14" t="s">
        <v>71</v>
      </c>
      <c r="J2276" s="14" t="s">
        <v>2524</v>
      </c>
      <c r="K2276" s="15" t="n">
        <v>143.432</v>
      </c>
      <c r="L2276" s="0" t="n">
        <v>1</v>
      </c>
      <c r="M2276" s="16" t="n">
        <v>0.2</v>
      </c>
      <c r="N2276" s="17" t="n">
        <v>3.5858</v>
      </c>
      <c r="O2276" s="0" t="str">
        <f aca="false">TEXT(B2276,"YYYY-MM")</f>
        <v>2015-10</v>
      </c>
      <c r="P2276" s="18" t="n">
        <f aca="false">IFERROR(N2276/K2276,0)</f>
        <v>0.025</v>
      </c>
      <c r="Q2276" s="0" t="str">
        <f aca="false">IF(M2276=0,"No Discount",IF(M2276&lt;0.2,"Low (1-19%)",IF(M2276&lt;0.4,"Medium (20-39%)","High (40%+)")))</f>
        <v>Medium (20-39%)</v>
      </c>
      <c r="R2276" s="0" t="str">
        <f aca="false">INDEX('Lookup Tables'!$B$2:$B$5,MATCH(F2276,'Lookup Tables'!$A$2:$A$5,0))</f>
        <v>Manager D</v>
      </c>
    </row>
    <row r="2277" customFormat="false" ht="15" hidden="false" customHeight="false" outlineLevel="0" collapsed="false">
      <c r="A2277" s="0" t="s">
        <v>2523</v>
      </c>
      <c r="B2277" s="13" t="n">
        <v>42280</v>
      </c>
      <c r="C2277" s="13" t="n">
        <v>42285</v>
      </c>
      <c r="D2277" s="14" t="s">
        <v>52</v>
      </c>
      <c r="E2277" s="14" t="s">
        <v>62</v>
      </c>
      <c r="F2277" s="14" t="s">
        <v>63</v>
      </c>
      <c r="G2277" s="14" t="s">
        <v>64</v>
      </c>
      <c r="H2277" s="14" t="s">
        <v>56</v>
      </c>
      <c r="I2277" s="14" t="s">
        <v>59</v>
      </c>
      <c r="J2277" s="14" t="s">
        <v>119</v>
      </c>
      <c r="K2277" s="15" t="n">
        <v>122.352</v>
      </c>
      <c r="L2277" s="0" t="n">
        <v>3</v>
      </c>
      <c r="M2277" s="16" t="n">
        <v>0.2</v>
      </c>
      <c r="N2277" s="17" t="n">
        <v>13.7646</v>
      </c>
      <c r="O2277" s="0" t="str">
        <f aca="false">TEXT(B2277,"YYYY-MM")</f>
        <v>2015-10</v>
      </c>
      <c r="P2277" s="18" t="n">
        <f aca="false">IFERROR(N2277/K2277,0)</f>
        <v>0.1125</v>
      </c>
      <c r="Q2277" s="0" t="str">
        <f aca="false">IF(M2277=0,"No Discount",IF(M2277&lt;0.2,"Low (1-19%)",IF(M2277&lt;0.4,"Medium (20-39%)","High (40%+)")))</f>
        <v>Medium (20-39%)</v>
      </c>
      <c r="R2277" s="0" t="str">
        <f aca="false">INDEX('Lookup Tables'!$B$2:$B$5,MATCH(F2277,'Lookup Tables'!$A$2:$A$5,0))</f>
        <v>Manager D</v>
      </c>
    </row>
    <row r="2278" customFormat="false" ht="15" hidden="false" customHeight="false" outlineLevel="0" collapsed="false">
      <c r="A2278" s="0" t="s">
        <v>2525</v>
      </c>
      <c r="B2278" s="13" t="n">
        <v>42182</v>
      </c>
      <c r="C2278" s="13" t="n">
        <v>42186</v>
      </c>
      <c r="D2278" s="14" t="s">
        <v>69</v>
      </c>
      <c r="E2278" s="14" t="s">
        <v>53</v>
      </c>
      <c r="F2278" s="14" t="s">
        <v>54</v>
      </c>
      <c r="G2278" s="14" t="s">
        <v>690</v>
      </c>
      <c r="H2278" s="14" t="s">
        <v>65</v>
      </c>
      <c r="I2278" s="14" t="s">
        <v>73</v>
      </c>
      <c r="J2278" s="14" t="s">
        <v>1519</v>
      </c>
      <c r="K2278" s="15" t="n">
        <v>306.2</v>
      </c>
      <c r="L2278" s="0" t="n">
        <v>5</v>
      </c>
      <c r="M2278" s="16" t="n">
        <v>0</v>
      </c>
      <c r="N2278" s="17" t="n">
        <v>0</v>
      </c>
      <c r="O2278" s="0" t="str">
        <f aca="false">TEXT(B2278,"YYYY-MM")</f>
        <v>2015-06</v>
      </c>
      <c r="P2278" s="18" t="n">
        <f aca="false">IFERROR(N2278/K2278,0)</f>
        <v>0</v>
      </c>
      <c r="Q2278" s="0" t="str">
        <f aca="false">IF(M2278=0,"No Discount",IF(M2278&lt;0.2,"Low (1-19%)",IF(M2278&lt;0.4,"Medium (20-39%)","High (40%+)")))</f>
        <v>No Discount</v>
      </c>
      <c r="R2278" s="0" t="str">
        <f aca="false">INDEX('Lookup Tables'!$B$2:$B$5,MATCH(F2278,'Lookup Tables'!$A$2:$A$5,0))</f>
        <v>Manager C</v>
      </c>
    </row>
    <row r="2279" customFormat="false" ht="15" hidden="false" customHeight="false" outlineLevel="0" collapsed="false">
      <c r="A2279" s="0" t="s">
        <v>2525</v>
      </c>
      <c r="B2279" s="13" t="n">
        <v>42182</v>
      </c>
      <c r="C2279" s="13" t="n">
        <v>42186</v>
      </c>
      <c r="D2279" s="14" t="s">
        <v>69</v>
      </c>
      <c r="E2279" s="14" t="s">
        <v>53</v>
      </c>
      <c r="F2279" s="14" t="s">
        <v>54</v>
      </c>
      <c r="G2279" s="14" t="s">
        <v>690</v>
      </c>
      <c r="H2279" s="14" t="s">
        <v>56</v>
      </c>
      <c r="I2279" s="14" t="s">
        <v>71</v>
      </c>
      <c r="J2279" s="14" t="s">
        <v>1495</v>
      </c>
      <c r="K2279" s="15" t="n">
        <v>85.98</v>
      </c>
      <c r="L2279" s="0" t="n">
        <v>1</v>
      </c>
      <c r="M2279" s="16" t="n">
        <v>0</v>
      </c>
      <c r="N2279" s="17" t="n">
        <v>22.3548</v>
      </c>
      <c r="O2279" s="0" t="str">
        <f aca="false">TEXT(B2279,"YYYY-MM")</f>
        <v>2015-06</v>
      </c>
      <c r="P2279" s="18" t="n">
        <f aca="false">IFERROR(N2279/K2279,0)</f>
        <v>0.26</v>
      </c>
      <c r="Q2279" s="0" t="str">
        <f aca="false">IF(M2279=0,"No Discount",IF(M2279&lt;0.2,"Low (1-19%)",IF(M2279&lt;0.4,"Medium (20-39%)","High (40%+)")))</f>
        <v>No Discount</v>
      </c>
      <c r="R2279" s="0" t="str">
        <f aca="false">INDEX('Lookup Tables'!$B$2:$B$5,MATCH(F2279,'Lookup Tables'!$A$2:$A$5,0))</f>
        <v>Manager C</v>
      </c>
    </row>
    <row r="2280" customFormat="false" ht="15" hidden="false" customHeight="false" outlineLevel="0" collapsed="false">
      <c r="A2280" s="0" t="s">
        <v>2525</v>
      </c>
      <c r="B2280" s="13" t="n">
        <v>42182</v>
      </c>
      <c r="C2280" s="13" t="n">
        <v>42186</v>
      </c>
      <c r="D2280" s="14" t="s">
        <v>69</v>
      </c>
      <c r="E2280" s="14" t="s">
        <v>53</v>
      </c>
      <c r="F2280" s="14" t="s">
        <v>54</v>
      </c>
      <c r="G2280" s="14" t="s">
        <v>690</v>
      </c>
      <c r="H2280" s="14" t="s">
        <v>80</v>
      </c>
      <c r="I2280" s="14" t="s">
        <v>123</v>
      </c>
      <c r="J2280" s="14" t="s">
        <v>418</v>
      </c>
      <c r="K2280" s="15" t="n">
        <v>223.96</v>
      </c>
      <c r="L2280" s="0" t="n">
        <v>4</v>
      </c>
      <c r="M2280" s="16" t="n">
        <v>0</v>
      </c>
      <c r="N2280" s="17" t="n">
        <v>53.7504</v>
      </c>
      <c r="O2280" s="0" t="str">
        <f aca="false">TEXT(B2280,"YYYY-MM")</f>
        <v>2015-06</v>
      </c>
      <c r="P2280" s="18" t="n">
        <f aca="false">IFERROR(N2280/K2280,0)</f>
        <v>0.24</v>
      </c>
      <c r="Q2280" s="0" t="str">
        <f aca="false">IF(M2280=0,"No Discount",IF(M2280&lt;0.2,"Low (1-19%)",IF(M2280&lt;0.4,"Medium (20-39%)","High (40%+)")))</f>
        <v>No Discount</v>
      </c>
      <c r="R2280" s="0" t="str">
        <f aca="false">INDEX('Lookup Tables'!$B$2:$B$5,MATCH(F2280,'Lookup Tables'!$A$2:$A$5,0))</f>
        <v>Manager C</v>
      </c>
    </row>
    <row r="2281" customFormat="false" ht="15" hidden="false" customHeight="false" outlineLevel="0" collapsed="false">
      <c r="A2281" s="0" t="s">
        <v>2526</v>
      </c>
      <c r="B2281" s="13" t="n">
        <v>43403</v>
      </c>
      <c r="C2281" s="13" t="n">
        <v>43406</v>
      </c>
      <c r="D2281" s="14" t="s">
        <v>137</v>
      </c>
      <c r="E2281" s="14" t="s">
        <v>53</v>
      </c>
      <c r="F2281" s="14" t="s">
        <v>63</v>
      </c>
      <c r="G2281" s="14" t="s">
        <v>94</v>
      </c>
      <c r="H2281" s="14" t="s">
        <v>56</v>
      </c>
      <c r="I2281" s="14" t="s">
        <v>59</v>
      </c>
      <c r="J2281" s="14" t="s">
        <v>2333</v>
      </c>
      <c r="K2281" s="15" t="n">
        <v>97.568</v>
      </c>
      <c r="L2281" s="0" t="n">
        <v>2</v>
      </c>
      <c r="M2281" s="16" t="n">
        <v>0.2</v>
      </c>
      <c r="N2281" s="17" t="n">
        <v>-6.098</v>
      </c>
      <c r="O2281" s="0" t="str">
        <f aca="false">TEXT(B2281,"YYYY-MM")</f>
        <v>2018-10</v>
      </c>
      <c r="P2281" s="18" t="n">
        <f aca="false">IFERROR(N2281/K2281,0)</f>
        <v>-0.0625</v>
      </c>
      <c r="Q2281" s="0" t="str">
        <f aca="false">IF(M2281=0,"No Discount",IF(M2281&lt;0.2,"Low (1-19%)",IF(M2281&lt;0.4,"Medium (20-39%)","High (40%+)")))</f>
        <v>Medium (20-39%)</v>
      </c>
      <c r="R2281" s="0" t="str">
        <f aca="false">INDEX('Lookup Tables'!$B$2:$B$5,MATCH(F2281,'Lookup Tables'!$A$2:$A$5,0))</f>
        <v>Manager D</v>
      </c>
    </row>
    <row r="2282" customFormat="false" ht="15" hidden="false" customHeight="false" outlineLevel="0" collapsed="false">
      <c r="A2282" s="0" t="s">
        <v>2526</v>
      </c>
      <c r="B2282" s="13" t="n">
        <v>43403</v>
      </c>
      <c r="C2282" s="13" t="n">
        <v>43406</v>
      </c>
      <c r="D2282" s="14" t="s">
        <v>137</v>
      </c>
      <c r="E2282" s="14" t="s">
        <v>53</v>
      </c>
      <c r="F2282" s="14" t="s">
        <v>63</v>
      </c>
      <c r="G2282" s="14" t="s">
        <v>94</v>
      </c>
      <c r="H2282" s="14" t="s">
        <v>56</v>
      </c>
      <c r="I2282" s="14" t="s">
        <v>59</v>
      </c>
      <c r="J2282" s="14" t="s">
        <v>1791</v>
      </c>
      <c r="K2282" s="15" t="n">
        <v>614.272</v>
      </c>
      <c r="L2282" s="0" t="n">
        <v>8</v>
      </c>
      <c r="M2282" s="16" t="n">
        <v>0.2</v>
      </c>
      <c r="N2282" s="17" t="n">
        <v>-23.0352</v>
      </c>
      <c r="O2282" s="0" t="str">
        <f aca="false">TEXT(B2282,"YYYY-MM")</f>
        <v>2018-10</v>
      </c>
      <c r="P2282" s="18" t="n">
        <f aca="false">IFERROR(N2282/K2282,0)</f>
        <v>-0.0375</v>
      </c>
      <c r="Q2282" s="0" t="str">
        <f aca="false">IF(M2282=0,"No Discount",IF(M2282&lt;0.2,"Low (1-19%)",IF(M2282&lt;0.4,"Medium (20-39%)","High (40%+)")))</f>
        <v>Medium (20-39%)</v>
      </c>
      <c r="R2282" s="0" t="str">
        <f aca="false">INDEX('Lookup Tables'!$B$2:$B$5,MATCH(F2282,'Lookup Tables'!$A$2:$A$5,0))</f>
        <v>Manager D</v>
      </c>
    </row>
    <row r="2283" customFormat="false" ht="15" hidden="false" customHeight="false" outlineLevel="0" collapsed="false">
      <c r="A2283" s="0" t="s">
        <v>2526</v>
      </c>
      <c r="B2283" s="13" t="n">
        <v>43403</v>
      </c>
      <c r="C2283" s="13" t="n">
        <v>43406</v>
      </c>
      <c r="D2283" s="14" t="s">
        <v>137</v>
      </c>
      <c r="E2283" s="14" t="s">
        <v>53</v>
      </c>
      <c r="F2283" s="14" t="s">
        <v>63</v>
      </c>
      <c r="G2283" s="14" t="s">
        <v>94</v>
      </c>
      <c r="H2283" s="14" t="s">
        <v>56</v>
      </c>
      <c r="I2283" s="14" t="s">
        <v>57</v>
      </c>
      <c r="J2283" s="14" t="s">
        <v>1600</v>
      </c>
      <c r="K2283" s="15" t="n">
        <v>199.98</v>
      </c>
      <c r="L2283" s="0" t="n">
        <v>2</v>
      </c>
      <c r="M2283" s="16" t="n">
        <v>0</v>
      </c>
      <c r="N2283" s="17" t="n">
        <v>37.9962</v>
      </c>
      <c r="O2283" s="0" t="str">
        <f aca="false">TEXT(B2283,"YYYY-MM")</f>
        <v>2018-10</v>
      </c>
      <c r="P2283" s="18" t="n">
        <f aca="false">IFERROR(N2283/K2283,0)</f>
        <v>0.19</v>
      </c>
      <c r="Q2283" s="0" t="str">
        <f aca="false">IF(M2283=0,"No Discount",IF(M2283&lt;0.2,"Low (1-19%)",IF(M2283&lt;0.4,"Medium (20-39%)","High (40%+)")))</f>
        <v>No Discount</v>
      </c>
      <c r="R2283" s="0" t="str">
        <f aca="false">INDEX('Lookup Tables'!$B$2:$B$5,MATCH(F2283,'Lookup Tables'!$A$2:$A$5,0))</f>
        <v>Manager D</v>
      </c>
    </row>
    <row r="2284" customFormat="false" ht="15" hidden="false" customHeight="false" outlineLevel="0" collapsed="false">
      <c r="A2284" s="0" t="s">
        <v>2527</v>
      </c>
      <c r="B2284" s="13" t="n">
        <v>42981</v>
      </c>
      <c r="C2284" s="13" t="n">
        <v>42983</v>
      </c>
      <c r="D2284" s="14" t="s">
        <v>137</v>
      </c>
      <c r="E2284" s="14" t="s">
        <v>62</v>
      </c>
      <c r="F2284" s="14" t="s">
        <v>117</v>
      </c>
      <c r="G2284" s="14" t="s">
        <v>375</v>
      </c>
      <c r="H2284" s="14" t="s">
        <v>65</v>
      </c>
      <c r="I2284" s="14" t="s">
        <v>91</v>
      </c>
      <c r="J2284" s="14" t="s">
        <v>594</v>
      </c>
      <c r="K2284" s="15" t="n">
        <v>48.16</v>
      </c>
      <c r="L2284" s="0" t="n">
        <v>7</v>
      </c>
      <c r="M2284" s="16" t="n">
        <v>0</v>
      </c>
      <c r="N2284" s="17" t="n">
        <v>22.1536</v>
      </c>
      <c r="O2284" s="0" t="str">
        <f aca="false">TEXT(B2284,"YYYY-MM")</f>
        <v>2017-09</v>
      </c>
      <c r="P2284" s="18" t="n">
        <f aca="false">IFERROR(N2284/K2284,0)</f>
        <v>0.46</v>
      </c>
      <c r="Q2284" s="0" t="str">
        <f aca="false">IF(M2284=0,"No Discount",IF(M2284&lt;0.2,"Low (1-19%)",IF(M2284&lt;0.4,"Medium (20-39%)","High (40%+)")))</f>
        <v>No Discount</v>
      </c>
      <c r="R2284" s="0" t="str">
        <f aca="false">INDEX('Lookup Tables'!$B$2:$B$5,MATCH(F2284,'Lookup Tables'!$A$2:$A$5,0))</f>
        <v>Manager B</v>
      </c>
    </row>
    <row r="2285" customFormat="false" ht="15" hidden="false" customHeight="false" outlineLevel="0" collapsed="false">
      <c r="A2285" s="0" t="s">
        <v>2528</v>
      </c>
      <c r="B2285" s="13" t="n">
        <v>42434</v>
      </c>
      <c r="C2285" s="13" t="n">
        <v>42438</v>
      </c>
      <c r="D2285" s="14" t="s">
        <v>69</v>
      </c>
      <c r="E2285" s="14" t="s">
        <v>53</v>
      </c>
      <c r="F2285" s="14" t="s">
        <v>98</v>
      </c>
      <c r="G2285" s="14" t="s">
        <v>164</v>
      </c>
      <c r="H2285" s="14" t="s">
        <v>80</v>
      </c>
      <c r="I2285" s="14" t="s">
        <v>81</v>
      </c>
      <c r="J2285" s="14" t="s">
        <v>383</v>
      </c>
      <c r="K2285" s="15" t="n">
        <v>23.92</v>
      </c>
      <c r="L2285" s="0" t="n">
        <v>2</v>
      </c>
      <c r="M2285" s="16" t="n">
        <v>0</v>
      </c>
      <c r="N2285" s="17" t="n">
        <v>6.6976</v>
      </c>
      <c r="O2285" s="0" t="str">
        <f aca="false">TEXT(B2285,"YYYY-MM")</f>
        <v>2016-03</v>
      </c>
      <c r="P2285" s="18" t="n">
        <f aca="false">IFERROR(N2285/K2285,0)</f>
        <v>0.28</v>
      </c>
      <c r="Q2285" s="0" t="str">
        <f aca="false">IF(M2285=0,"No Discount",IF(M2285&lt;0.2,"Low (1-19%)",IF(M2285&lt;0.4,"Medium (20-39%)","High (40%+)")))</f>
        <v>No Discount</v>
      </c>
      <c r="R2285" s="0" t="str">
        <f aca="false">INDEX('Lookup Tables'!$B$2:$B$5,MATCH(F2285,'Lookup Tables'!$A$2:$A$5,0))</f>
        <v>Manager A</v>
      </c>
    </row>
    <row r="2286" customFormat="false" ht="15" hidden="false" customHeight="false" outlineLevel="0" collapsed="false">
      <c r="A2286" s="0" t="s">
        <v>2528</v>
      </c>
      <c r="B2286" s="13" t="n">
        <v>42434</v>
      </c>
      <c r="C2286" s="13" t="n">
        <v>42438</v>
      </c>
      <c r="D2286" s="14" t="s">
        <v>69</v>
      </c>
      <c r="E2286" s="14" t="s">
        <v>53</v>
      </c>
      <c r="F2286" s="14" t="s">
        <v>98</v>
      </c>
      <c r="G2286" s="14" t="s">
        <v>164</v>
      </c>
      <c r="H2286" s="14" t="s">
        <v>65</v>
      </c>
      <c r="I2286" s="14" t="s">
        <v>85</v>
      </c>
      <c r="J2286" s="14" t="s">
        <v>663</v>
      </c>
      <c r="K2286" s="15" t="n">
        <v>60.69</v>
      </c>
      <c r="L2286" s="0" t="n">
        <v>7</v>
      </c>
      <c r="M2286" s="16" t="n">
        <v>0</v>
      </c>
      <c r="N2286" s="17" t="n">
        <v>16.3863</v>
      </c>
      <c r="O2286" s="0" t="str">
        <f aca="false">TEXT(B2286,"YYYY-MM")</f>
        <v>2016-03</v>
      </c>
      <c r="P2286" s="18" t="n">
        <f aca="false">IFERROR(N2286/K2286,0)</f>
        <v>0.27</v>
      </c>
      <c r="Q2286" s="0" t="str">
        <f aca="false">IF(M2286=0,"No Discount",IF(M2286&lt;0.2,"Low (1-19%)",IF(M2286&lt;0.4,"Medium (20-39%)","High (40%+)")))</f>
        <v>No Discount</v>
      </c>
      <c r="R2286" s="0" t="str">
        <f aca="false">INDEX('Lookup Tables'!$B$2:$B$5,MATCH(F2286,'Lookup Tables'!$A$2:$A$5,0))</f>
        <v>Manager A</v>
      </c>
    </row>
    <row r="2287" customFormat="false" ht="15" hidden="false" customHeight="false" outlineLevel="0" collapsed="false">
      <c r="A2287" s="0" t="s">
        <v>2529</v>
      </c>
      <c r="B2287" s="13" t="n">
        <v>42860</v>
      </c>
      <c r="C2287" s="13" t="n">
        <v>42863</v>
      </c>
      <c r="D2287" s="14" t="s">
        <v>137</v>
      </c>
      <c r="E2287" s="14" t="s">
        <v>62</v>
      </c>
      <c r="F2287" s="14" t="s">
        <v>54</v>
      </c>
      <c r="G2287" s="14" t="s">
        <v>200</v>
      </c>
      <c r="H2287" s="14" t="s">
        <v>65</v>
      </c>
      <c r="I2287" s="14" t="s">
        <v>91</v>
      </c>
      <c r="J2287" s="14" t="s">
        <v>2530</v>
      </c>
      <c r="K2287" s="15" t="n">
        <v>14.352</v>
      </c>
      <c r="L2287" s="0" t="n">
        <v>3</v>
      </c>
      <c r="M2287" s="16" t="n">
        <v>0.2</v>
      </c>
      <c r="N2287" s="17" t="n">
        <v>5.2026</v>
      </c>
      <c r="O2287" s="0" t="str">
        <f aca="false">TEXT(B2287,"YYYY-MM")</f>
        <v>2017-05</v>
      </c>
      <c r="P2287" s="18" t="n">
        <f aca="false">IFERROR(N2287/K2287,0)</f>
        <v>0.3625</v>
      </c>
      <c r="Q2287" s="0" t="str">
        <f aca="false">IF(M2287=0,"No Discount",IF(M2287&lt;0.2,"Low (1-19%)",IF(M2287&lt;0.4,"Medium (20-39%)","High (40%+)")))</f>
        <v>Medium (20-39%)</v>
      </c>
      <c r="R2287" s="0" t="str">
        <f aca="false">INDEX('Lookup Tables'!$B$2:$B$5,MATCH(F2287,'Lookup Tables'!$A$2:$A$5,0))</f>
        <v>Manager C</v>
      </c>
    </row>
    <row r="2288" customFormat="false" ht="15" hidden="false" customHeight="false" outlineLevel="0" collapsed="false">
      <c r="A2288" s="0" t="s">
        <v>2531</v>
      </c>
      <c r="B2288" s="13" t="n">
        <v>43421</v>
      </c>
      <c r="C2288" s="13" t="n">
        <v>43427</v>
      </c>
      <c r="D2288" s="14" t="s">
        <v>69</v>
      </c>
      <c r="E2288" s="14" t="s">
        <v>53</v>
      </c>
      <c r="F2288" s="14" t="s">
        <v>54</v>
      </c>
      <c r="G2288" s="14" t="s">
        <v>193</v>
      </c>
      <c r="H2288" s="14" t="s">
        <v>65</v>
      </c>
      <c r="I2288" s="14" t="s">
        <v>85</v>
      </c>
      <c r="J2288" s="14" t="s">
        <v>2532</v>
      </c>
      <c r="K2288" s="15" t="n">
        <v>35.04</v>
      </c>
      <c r="L2288" s="0" t="n">
        <v>2</v>
      </c>
      <c r="M2288" s="16" t="n">
        <v>0</v>
      </c>
      <c r="N2288" s="17" t="n">
        <v>12.264</v>
      </c>
      <c r="O2288" s="0" t="str">
        <f aca="false">TEXT(B2288,"YYYY-MM")</f>
        <v>2018-11</v>
      </c>
      <c r="P2288" s="18" t="n">
        <f aca="false">IFERROR(N2288/K2288,0)</f>
        <v>0.35</v>
      </c>
      <c r="Q2288" s="0" t="str">
        <f aca="false">IF(M2288=0,"No Discount",IF(M2288&lt;0.2,"Low (1-19%)",IF(M2288&lt;0.4,"Medium (20-39%)","High (40%+)")))</f>
        <v>No Discount</v>
      </c>
      <c r="R2288" s="0" t="str">
        <f aca="false">INDEX('Lookup Tables'!$B$2:$B$5,MATCH(F2288,'Lookup Tables'!$A$2:$A$5,0))</f>
        <v>Manager C</v>
      </c>
    </row>
    <row r="2289" customFormat="false" ht="15" hidden="false" customHeight="false" outlineLevel="0" collapsed="false">
      <c r="A2289" s="0" t="s">
        <v>2533</v>
      </c>
      <c r="B2289" s="13" t="n">
        <v>43252</v>
      </c>
      <c r="C2289" s="13" t="n">
        <v>43256</v>
      </c>
      <c r="D2289" s="14" t="s">
        <v>52</v>
      </c>
      <c r="E2289" s="14" t="s">
        <v>62</v>
      </c>
      <c r="F2289" s="14" t="s">
        <v>117</v>
      </c>
      <c r="G2289" s="14" t="s">
        <v>269</v>
      </c>
      <c r="H2289" s="14" t="s">
        <v>65</v>
      </c>
      <c r="I2289" s="14" t="s">
        <v>85</v>
      </c>
      <c r="J2289" s="14" t="s">
        <v>2534</v>
      </c>
      <c r="K2289" s="15" t="n">
        <v>17.48</v>
      </c>
      <c r="L2289" s="0" t="n">
        <v>5</v>
      </c>
      <c r="M2289" s="16" t="n">
        <v>0.2</v>
      </c>
      <c r="N2289" s="17" t="n">
        <v>1.311</v>
      </c>
      <c r="O2289" s="0" t="str">
        <f aca="false">TEXT(B2289,"YYYY-MM")</f>
        <v>2018-06</v>
      </c>
      <c r="P2289" s="18" t="n">
        <f aca="false">IFERROR(N2289/K2289,0)</f>
        <v>0.075</v>
      </c>
      <c r="Q2289" s="0" t="str">
        <f aca="false">IF(M2289=0,"No Discount",IF(M2289&lt;0.2,"Low (1-19%)",IF(M2289&lt;0.4,"Medium (20-39%)","High (40%+)")))</f>
        <v>Medium (20-39%)</v>
      </c>
      <c r="R2289" s="0" t="str">
        <f aca="false">INDEX('Lookup Tables'!$B$2:$B$5,MATCH(F2289,'Lookup Tables'!$A$2:$A$5,0))</f>
        <v>Manager B</v>
      </c>
    </row>
    <row r="2290" customFormat="false" ht="15" hidden="false" customHeight="false" outlineLevel="0" collapsed="false">
      <c r="A2290" s="0" t="s">
        <v>2535</v>
      </c>
      <c r="B2290" s="13" t="n">
        <v>43261</v>
      </c>
      <c r="C2290" s="13" t="n">
        <v>43264</v>
      </c>
      <c r="D2290" s="14" t="s">
        <v>137</v>
      </c>
      <c r="E2290" s="14" t="s">
        <v>53</v>
      </c>
      <c r="F2290" s="14" t="s">
        <v>63</v>
      </c>
      <c r="G2290" s="14" t="s">
        <v>64</v>
      </c>
      <c r="H2290" s="14" t="s">
        <v>65</v>
      </c>
      <c r="I2290" s="14" t="s">
        <v>78</v>
      </c>
      <c r="J2290" s="14" t="s">
        <v>1492</v>
      </c>
      <c r="K2290" s="15" t="n">
        <v>16.4</v>
      </c>
      <c r="L2290" s="0" t="n">
        <v>5</v>
      </c>
      <c r="M2290" s="16" t="n">
        <v>0</v>
      </c>
      <c r="N2290" s="17" t="n">
        <v>4.756</v>
      </c>
      <c r="O2290" s="0" t="str">
        <f aca="false">TEXT(B2290,"YYYY-MM")</f>
        <v>2018-06</v>
      </c>
      <c r="P2290" s="18" t="n">
        <f aca="false">IFERROR(N2290/K2290,0)</f>
        <v>0.29</v>
      </c>
      <c r="Q2290" s="0" t="str">
        <f aca="false">IF(M2290=0,"No Discount",IF(M2290&lt;0.2,"Low (1-19%)",IF(M2290&lt;0.4,"Medium (20-39%)","High (40%+)")))</f>
        <v>No Discount</v>
      </c>
      <c r="R2290" s="0" t="str">
        <f aca="false">INDEX('Lookup Tables'!$B$2:$B$5,MATCH(F2290,'Lookup Tables'!$A$2:$A$5,0))</f>
        <v>Manager D</v>
      </c>
    </row>
    <row r="2291" customFormat="false" ht="15" hidden="false" customHeight="false" outlineLevel="0" collapsed="false">
      <c r="A2291" s="0" t="s">
        <v>2536</v>
      </c>
      <c r="B2291" s="13" t="n">
        <v>43108</v>
      </c>
      <c r="C2291" s="13" t="n">
        <v>43111</v>
      </c>
      <c r="D2291" s="14" t="s">
        <v>137</v>
      </c>
      <c r="E2291" s="14" t="s">
        <v>62</v>
      </c>
      <c r="F2291" s="14" t="s">
        <v>63</v>
      </c>
      <c r="G2291" s="14" t="s">
        <v>94</v>
      </c>
      <c r="H2291" s="14" t="s">
        <v>56</v>
      </c>
      <c r="I2291" s="14" t="s">
        <v>71</v>
      </c>
      <c r="J2291" s="14" t="s">
        <v>2537</v>
      </c>
      <c r="K2291" s="15" t="n">
        <v>892.98</v>
      </c>
      <c r="L2291" s="0" t="n">
        <v>2</v>
      </c>
      <c r="M2291" s="16" t="n">
        <v>0</v>
      </c>
      <c r="N2291" s="17" t="n">
        <v>80.3682</v>
      </c>
      <c r="O2291" s="0" t="str">
        <f aca="false">TEXT(B2291,"YYYY-MM")</f>
        <v>2018-01</v>
      </c>
      <c r="P2291" s="18" t="n">
        <f aca="false">IFERROR(N2291/K2291,0)</f>
        <v>0.09</v>
      </c>
      <c r="Q2291" s="0" t="str">
        <f aca="false">IF(M2291=0,"No Discount",IF(M2291&lt;0.2,"Low (1-19%)",IF(M2291&lt;0.4,"Medium (20-39%)","High (40%+)")))</f>
        <v>No Discount</v>
      </c>
      <c r="R2291" s="0" t="str">
        <f aca="false">INDEX('Lookup Tables'!$B$2:$B$5,MATCH(F2291,'Lookup Tables'!$A$2:$A$5,0))</f>
        <v>Manager D</v>
      </c>
    </row>
    <row r="2292" customFormat="false" ht="15" hidden="false" customHeight="false" outlineLevel="0" collapsed="false">
      <c r="A2292" s="0" t="s">
        <v>2538</v>
      </c>
      <c r="B2292" s="13" t="n">
        <v>42480</v>
      </c>
      <c r="C2292" s="13" t="n">
        <v>42485</v>
      </c>
      <c r="D2292" s="14" t="s">
        <v>69</v>
      </c>
      <c r="E2292" s="14" t="s">
        <v>62</v>
      </c>
      <c r="F2292" s="14" t="s">
        <v>54</v>
      </c>
      <c r="G2292" s="14" t="s">
        <v>597</v>
      </c>
      <c r="H2292" s="14" t="s">
        <v>80</v>
      </c>
      <c r="I2292" s="14" t="s">
        <v>81</v>
      </c>
      <c r="J2292" s="14" t="s">
        <v>1172</v>
      </c>
      <c r="K2292" s="15" t="n">
        <v>287.97</v>
      </c>
      <c r="L2292" s="0" t="n">
        <v>3</v>
      </c>
      <c r="M2292" s="16" t="n">
        <v>0</v>
      </c>
      <c r="N2292" s="17" t="n">
        <v>77.7519</v>
      </c>
      <c r="O2292" s="0" t="str">
        <f aca="false">TEXT(B2292,"YYYY-MM")</f>
        <v>2016-04</v>
      </c>
      <c r="P2292" s="18" t="n">
        <f aca="false">IFERROR(N2292/K2292,0)</f>
        <v>0.27</v>
      </c>
      <c r="Q2292" s="0" t="str">
        <f aca="false">IF(M2292=0,"No Discount",IF(M2292&lt;0.2,"Low (1-19%)",IF(M2292&lt;0.4,"Medium (20-39%)","High (40%+)")))</f>
        <v>No Discount</v>
      </c>
      <c r="R2292" s="0" t="str">
        <f aca="false">INDEX('Lookup Tables'!$B$2:$B$5,MATCH(F2292,'Lookup Tables'!$A$2:$A$5,0))</f>
        <v>Manager C</v>
      </c>
    </row>
    <row r="2293" customFormat="false" ht="15" hidden="false" customHeight="false" outlineLevel="0" collapsed="false">
      <c r="A2293" s="0" t="s">
        <v>2538</v>
      </c>
      <c r="B2293" s="13" t="n">
        <v>42480</v>
      </c>
      <c r="C2293" s="13" t="n">
        <v>42485</v>
      </c>
      <c r="D2293" s="14" t="s">
        <v>69</v>
      </c>
      <c r="E2293" s="14" t="s">
        <v>62</v>
      </c>
      <c r="F2293" s="14" t="s">
        <v>54</v>
      </c>
      <c r="G2293" s="14" t="s">
        <v>597</v>
      </c>
      <c r="H2293" s="14" t="s">
        <v>56</v>
      </c>
      <c r="I2293" s="14" t="s">
        <v>76</v>
      </c>
      <c r="J2293" s="14" t="s">
        <v>1971</v>
      </c>
      <c r="K2293" s="15" t="n">
        <v>595.38</v>
      </c>
      <c r="L2293" s="0" t="n">
        <v>6</v>
      </c>
      <c r="M2293" s="16" t="n">
        <v>0</v>
      </c>
      <c r="N2293" s="17" t="n">
        <v>297.69</v>
      </c>
      <c r="O2293" s="0" t="str">
        <f aca="false">TEXT(B2293,"YYYY-MM")</f>
        <v>2016-04</v>
      </c>
      <c r="P2293" s="18" t="n">
        <f aca="false">IFERROR(N2293/K2293,0)</f>
        <v>0.5</v>
      </c>
      <c r="Q2293" s="0" t="str">
        <f aca="false">IF(M2293=0,"No Discount",IF(M2293&lt;0.2,"Low (1-19%)",IF(M2293&lt;0.4,"Medium (20-39%)","High (40%+)")))</f>
        <v>No Discount</v>
      </c>
      <c r="R2293" s="0" t="str">
        <f aca="false">INDEX('Lookup Tables'!$B$2:$B$5,MATCH(F2293,'Lookup Tables'!$A$2:$A$5,0))</f>
        <v>Manager C</v>
      </c>
    </row>
    <row r="2294" customFormat="false" ht="15" hidden="false" customHeight="false" outlineLevel="0" collapsed="false">
      <c r="A2294" s="0" t="s">
        <v>2538</v>
      </c>
      <c r="B2294" s="13" t="n">
        <v>42480</v>
      </c>
      <c r="C2294" s="13" t="n">
        <v>42485</v>
      </c>
      <c r="D2294" s="14" t="s">
        <v>69</v>
      </c>
      <c r="E2294" s="14" t="s">
        <v>62</v>
      </c>
      <c r="F2294" s="14" t="s">
        <v>54</v>
      </c>
      <c r="G2294" s="14" t="s">
        <v>597</v>
      </c>
      <c r="H2294" s="14" t="s">
        <v>65</v>
      </c>
      <c r="I2294" s="14" t="s">
        <v>91</v>
      </c>
      <c r="J2294" s="14" t="s">
        <v>1395</v>
      </c>
      <c r="K2294" s="15" t="n">
        <v>12.96</v>
      </c>
      <c r="L2294" s="0" t="n">
        <v>2</v>
      </c>
      <c r="M2294" s="16" t="n">
        <v>0</v>
      </c>
      <c r="N2294" s="17" t="n">
        <v>6.2208</v>
      </c>
      <c r="O2294" s="0" t="str">
        <f aca="false">TEXT(B2294,"YYYY-MM")</f>
        <v>2016-04</v>
      </c>
      <c r="P2294" s="18" t="n">
        <f aca="false">IFERROR(N2294/K2294,0)</f>
        <v>0.48</v>
      </c>
      <c r="Q2294" s="0" t="str">
        <f aca="false">IF(M2294=0,"No Discount",IF(M2294&lt;0.2,"Low (1-19%)",IF(M2294&lt;0.4,"Medium (20-39%)","High (40%+)")))</f>
        <v>No Discount</v>
      </c>
      <c r="R2294" s="0" t="str">
        <f aca="false">INDEX('Lookup Tables'!$B$2:$B$5,MATCH(F2294,'Lookup Tables'!$A$2:$A$5,0))</f>
        <v>Manager C</v>
      </c>
    </row>
    <row r="2295" customFormat="false" ht="15" hidden="false" customHeight="false" outlineLevel="0" collapsed="false">
      <c r="A2295" s="0" t="s">
        <v>2539</v>
      </c>
      <c r="B2295" s="13" t="n">
        <v>42675</v>
      </c>
      <c r="C2295" s="13" t="n">
        <v>42680</v>
      </c>
      <c r="D2295" s="14" t="s">
        <v>69</v>
      </c>
      <c r="E2295" s="14" t="s">
        <v>62</v>
      </c>
      <c r="F2295" s="14" t="s">
        <v>117</v>
      </c>
      <c r="G2295" s="14" t="s">
        <v>170</v>
      </c>
      <c r="H2295" s="14" t="s">
        <v>80</v>
      </c>
      <c r="I2295" s="14" t="s">
        <v>81</v>
      </c>
      <c r="J2295" s="14" t="s">
        <v>889</v>
      </c>
      <c r="K2295" s="15" t="n">
        <v>4.95</v>
      </c>
      <c r="L2295" s="0" t="n">
        <v>1</v>
      </c>
      <c r="M2295" s="16" t="n">
        <v>0</v>
      </c>
      <c r="N2295" s="17" t="n">
        <v>1.3365</v>
      </c>
      <c r="O2295" s="0" t="str">
        <f aca="false">TEXT(B2295,"YYYY-MM")</f>
        <v>2016-11</v>
      </c>
      <c r="P2295" s="18" t="n">
        <f aca="false">IFERROR(N2295/K2295,0)</f>
        <v>0.27</v>
      </c>
      <c r="Q2295" s="0" t="str">
        <f aca="false">IF(M2295=0,"No Discount",IF(M2295&lt;0.2,"Low (1-19%)",IF(M2295&lt;0.4,"Medium (20-39%)","High (40%+)")))</f>
        <v>No Discount</v>
      </c>
      <c r="R2295" s="0" t="str">
        <f aca="false">INDEX('Lookup Tables'!$B$2:$B$5,MATCH(F2295,'Lookup Tables'!$A$2:$A$5,0))</f>
        <v>Manager B</v>
      </c>
    </row>
    <row r="2296" customFormat="false" ht="15" hidden="false" customHeight="false" outlineLevel="0" collapsed="false">
      <c r="A2296" s="0" t="s">
        <v>2540</v>
      </c>
      <c r="B2296" s="13" t="n">
        <v>43457</v>
      </c>
      <c r="C2296" s="13" t="n">
        <v>43461</v>
      </c>
      <c r="D2296" s="14" t="s">
        <v>69</v>
      </c>
      <c r="E2296" s="14" t="s">
        <v>62</v>
      </c>
      <c r="F2296" s="14" t="s">
        <v>117</v>
      </c>
      <c r="G2296" s="14" t="s">
        <v>375</v>
      </c>
      <c r="H2296" s="14" t="s">
        <v>56</v>
      </c>
      <c r="I2296" s="14" t="s">
        <v>76</v>
      </c>
      <c r="J2296" s="14" t="s">
        <v>202</v>
      </c>
      <c r="K2296" s="15" t="n">
        <v>181.95</v>
      </c>
      <c r="L2296" s="0" t="n">
        <v>3</v>
      </c>
      <c r="M2296" s="16" t="n">
        <v>0</v>
      </c>
      <c r="N2296" s="17" t="n">
        <v>38.2095</v>
      </c>
      <c r="O2296" s="0" t="str">
        <f aca="false">TEXT(B2296,"YYYY-MM")</f>
        <v>2018-12</v>
      </c>
      <c r="P2296" s="18" t="n">
        <f aca="false">IFERROR(N2296/K2296,0)</f>
        <v>0.21</v>
      </c>
      <c r="Q2296" s="0" t="str">
        <f aca="false">IF(M2296=0,"No Discount",IF(M2296&lt;0.2,"Low (1-19%)",IF(M2296&lt;0.4,"Medium (20-39%)","High (40%+)")))</f>
        <v>No Discount</v>
      </c>
      <c r="R2296" s="0" t="str">
        <f aca="false">INDEX('Lookup Tables'!$B$2:$B$5,MATCH(F2296,'Lookup Tables'!$A$2:$A$5,0))</f>
        <v>Manager B</v>
      </c>
    </row>
    <row r="2297" customFormat="false" ht="15" hidden="false" customHeight="false" outlineLevel="0" collapsed="false">
      <c r="A2297" s="0" t="s">
        <v>2541</v>
      </c>
      <c r="B2297" s="13" t="n">
        <v>42675</v>
      </c>
      <c r="C2297" s="13" t="n">
        <v>42679</v>
      </c>
      <c r="D2297" s="14" t="s">
        <v>69</v>
      </c>
      <c r="E2297" s="14" t="s">
        <v>53</v>
      </c>
      <c r="F2297" s="14" t="s">
        <v>117</v>
      </c>
      <c r="G2297" s="14" t="s">
        <v>170</v>
      </c>
      <c r="H2297" s="14" t="s">
        <v>65</v>
      </c>
      <c r="I2297" s="14" t="s">
        <v>91</v>
      </c>
      <c r="J2297" s="14" t="s">
        <v>1680</v>
      </c>
      <c r="K2297" s="15" t="n">
        <v>13.52</v>
      </c>
      <c r="L2297" s="0" t="n">
        <v>4</v>
      </c>
      <c r="M2297" s="16" t="n">
        <v>0</v>
      </c>
      <c r="N2297" s="17" t="n">
        <v>6.2192</v>
      </c>
      <c r="O2297" s="0" t="str">
        <f aca="false">TEXT(B2297,"YYYY-MM")</f>
        <v>2016-11</v>
      </c>
      <c r="P2297" s="18" t="n">
        <f aca="false">IFERROR(N2297/K2297,0)</f>
        <v>0.46</v>
      </c>
      <c r="Q2297" s="0" t="str">
        <f aca="false">IF(M2297=0,"No Discount",IF(M2297&lt;0.2,"Low (1-19%)",IF(M2297&lt;0.4,"Medium (20-39%)","High (40%+)")))</f>
        <v>No Discount</v>
      </c>
      <c r="R2297" s="0" t="str">
        <f aca="false">INDEX('Lookup Tables'!$B$2:$B$5,MATCH(F2297,'Lookup Tables'!$A$2:$A$5,0))</f>
        <v>Manager B</v>
      </c>
    </row>
    <row r="2298" customFormat="false" ht="15" hidden="false" customHeight="false" outlineLevel="0" collapsed="false">
      <c r="A2298" s="0" t="s">
        <v>2541</v>
      </c>
      <c r="B2298" s="13" t="n">
        <v>42675</v>
      </c>
      <c r="C2298" s="13" t="n">
        <v>42679</v>
      </c>
      <c r="D2298" s="14" t="s">
        <v>69</v>
      </c>
      <c r="E2298" s="14" t="s">
        <v>53</v>
      </c>
      <c r="F2298" s="14" t="s">
        <v>117</v>
      </c>
      <c r="G2298" s="14" t="s">
        <v>170</v>
      </c>
      <c r="H2298" s="14" t="s">
        <v>56</v>
      </c>
      <c r="I2298" s="14" t="s">
        <v>76</v>
      </c>
      <c r="J2298" s="14" t="s">
        <v>1214</v>
      </c>
      <c r="K2298" s="15" t="n">
        <v>259.7</v>
      </c>
      <c r="L2298" s="0" t="n">
        <v>5</v>
      </c>
      <c r="M2298" s="16" t="n">
        <v>0</v>
      </c>
      <c r="N2298" s="17" t="n">
        <v>106.477</v>
      </c>
      <c r="O2298" s="0" t="str">
        <f aca="false">TEXT(B2298,"YYYY-MM")</f>
        <v>2016-11</v>
      </c>
      <c r="P2298" s="18" t="n">
        <f aca="false">IFERROR(N2298/K2298,0)</f>
        <v>0.41</v>
      </c>
      <c r="Q2298" s="0" t="str">
        <f aca="false">IF(M2298=0,"No Discount",IF(M2298&lt;0.2,"Low (1-19%)",IF(M2298&lt;0.4,"Medium (20-39%)","High (40%+)")))</f>
        <v>No Discount</v>
      </c>
      <c r="R2298" s="0" t="str">
        <f aca="false">INDEX('Lookup Tables'!$B$2:$B$5,MATCH(F2298,'Lookup Tables'!$A$2:$A$5,0))</f>
        <v>Manager B</v>
      </c>
    </row>
    <row r="2299" customFormat="false" ht="15" hidden="false" customHeight="false" outlineLevel="0" collapsed="false">
      <c r="A2299" s="0" t="s">
        <v>2541</v>
      </c>
      <c r="B2299" s="13" t="n">
        <v>42675</v>
      </c>
      <c r="C2299" s="13" t="n">
        <v>42679</v>
      </c>
      <c r="D2299" s="14" t="s">
        <v>69</v>
      </c>
      <c r="E2299" s="14" t="s">
        <v>53</v>
      </c>
      <c r="F2299" s="14" t="s">
        <v>117</v>
      </c>
      <c r="G2299" s="14" t="s">
        <v>170</v>
      </c>
      <c r="H2299" s="14" t="s">
        <v>80</v>
      </c>
      <c r="I2299" s="14" t="s">
        <v>81</v>
      </c>
      <c r="J2299" s="14" t="s">
        <v>2542</v>
      </c>
      <c r="K2299" s="15" t="n">
        <v>42.95</v>
      </c>
      <c r="L2299" s="0" t="n">
        <v>1</v>
      </c>
      <c r="M2299" s="16" t="n">
        <v>0</v>
      </c>
      <c r="N2299" s="17" t="n">
        <v>1.2885</v>
      </c>
      <c r="O2299" s="0" t="str">
        <f aca="false">TEXT(B2299,"YYYY-MM")</f>
        <v>2016-11</v>
      </c>
      <c r="P2299" s="18" t="n">
        <f aca="false">IFERROR(N2299/K2299,0)</f>
        <v>0.03</v>
      </c>
      <c r="Q2299" s="0" t="str">
        <f aca="false">IF(M2299=0,"No Discount",IF(M2299&lt;0.2,"Low (1-19%)",IF(M2299&lt;0.4,"Medium (20-39%)","High (40%+)")))</f>
        <v>No Discount</v>
      </c>
      <c r="R2299" s="0" t="str">
        <f aca="false">INDEX('Lookup Tables'!$B$2:$B$5,MATCH(F2299,'Lookup Tables'!$A$2:$A$5,0))</f>
        <v>Manager B</v>
      </c>
    </row>
    <row r="2300" customFormat="false" ht="15" hidden="false" customHeight="false" outlineLevel="0" collapsed="false">
      <c r="A2300" s="0" t="s">
        <v>2541</v>
      </c>
      <c r="B2300" s="13" t="n">
        <v>42675</v>
      </c>
      <c r="C2300" s="13" t="n">
        <v>42679</v>
      </c>
      <c r="D2300" s="14" t="s">
        <v>69</v>
      </c>
      <c r="E2300" s="14" t="s">
        <v>53</v>
      </c>
      <c r="F2300" s="14" t="s">
        <v>117</v>
      </c>
      <c r="G2300" s="14" t="s">
        <v>170</v>
      </c>
      <c r="H2300" s="14" t="s">
        <v>80</v>
      </c>
      <c r="I2300" s="14" t="s">
        <v>123</v>
      </c>
      <c r="J2300" s="14" t="s">
        <v>1152</v>
      </c>
      <c r="K2300" s="15" t="n">
        <v>1399.93</v>
      </c>
      <c r="L2300" s="0" t="n">
        <v>7</v>
      </c>
      <c r="M2300" s="16" t="n">
        <v>0</v>
      </c>
      <c r="N2300" s="17" t="n">
        <v>601.9699</v>
      </c>
      <c r="O2300" s="0" t="str">
        <f aca="false">TEXT(B2300,"YYYY-MM")</f>
        <v>2016-11</v>
      </c>
      <c r="P2300" s="18" t="n">
        <f aca="false">IFERROR(N2300/K2300,0)</f>
        <v>0.43</v>
      </c>
      <c r="Q2300" s="0" t="str">
        <f aca="false">IF(M2300=0,"No Discount",IF(M2300&lt;0.2,"Low (1-19%)",IF(M2300&lt;0.4,"Medium (20-39%)","High (40%+)")))</f>
        <v>No Discount</v>
      </c>
      <c r="R2300" s="0" t="str">
        <f aca="false">INDEX('Lookup Tables'!$B$2:$B$5,MATCH(F2300,'Lookup Tables'!$A$2:$A$5,0))</f>
        <v>Manager B</v>
      </c>
    </row>
    <row r="2301" customFormat="false" ht="15" hidden="false" customHeight="false" outlineLevel="0" collapsed="false">
      <c r="A2301" s="0" t="s">
        <v>2541</v>
      </c>
      <c r="B2301" s="13" t="n">
        <v>42675</v>
      </c>
      <c r="C2301" s="13" t="n">
        <v>42679</v>
      </c>
      <c r="D2301" s="14" t="s">
        <v>69</v>
      </c>
      <c r="E2301" s="14" t="s">
        <v>53</v>
      </c>
      <c r="F2301" s="14" t="s">
        <v>117</v>
      </c>
      <c r="G2301" s="14" t="s">
        <v>170</v>
      </c>
      <c r="H2301" s="14" t="s">
        <v>80</v>
      </c>
      <c r="I2301" s="14" t="s">
        <v>81</v>
      </c>
      <c r="J2301" s="14" t="s">
        <v>854</v>
      </c>
      <c r="K2301" s="15" t="n">
        <v>503.96</v>
      </c>
      <c r="L2301" s="0" t="n">
        <v>4</v>
      </c>
      <c r="M2301" s="16" t="n">
        <v>0</v>
      </c>
      <c r="N2301" s="17" t="n">
        <v>125.99</v>
      </c>
      <c r="O2301" s="0" t="str">
        <f aca="false">TEXT(B2301,"YYYY-MM")</f>
        <v>2016-11</v>
      </c>
      <c r="P2301" s="18" t="n">
        <f aca="false">IFERROR(N2301/K2301,0)</f>
        <v>0.25</v>
      </c>
      <c r="Q2301" s="0" t="str">
        <f aca="false">IF(M2301=0,"No Discount",IF(M2301&lt;0.2,"Low (1-19%)",IF(M2301&lt;0.4,"Medium (20-39%)","High (40%+)")))</f>
        <v>No Discount</v>
      </c>
      <c r="R2301" s="0" t="str">
        <f aca="false">INDEX('Lookup Tables'!$B$2:$B$5,MATCH(F2301,'Lookup Tables'!$A$2:$A$5,0))</f>
        <v>Manager B</v>
      </c>
    </row>
    <row r="2302" customFormat="false" ht="15" hidden="false" customHeight="false" outlineLevel="0" collapsed="false">
      <c r="A2302" s="0" t="s">
        <v>2543</v>
      </c>
      <c r="B2302" s="13" t="n">
        <v>42322</v>
      </c>
      <c r="C2302" s="13" t="n">
        <v>42326</v>
      </c>
      <c r="D2302" s="14" t="s">
        <v>69</v>
      </c>
      <c r="E2302" s="14" t="s">
        <v>53</v>
      </c>
      <c r="F2302" s="14" t="s">
        <v>98</v>
      </c>
      <c r="G2302" s="14" t="s">
        <v>157</v>
      </c>
      <c r="H2302" s="14" t="s">
        <v>65</v>
      </c>
      <c r="I2302" s="14" t="s">
        <v>83</v>
      </c>
      <c r="J2302" s="14" t="s">
        <v>101</v>
      </c>
      <c r="K2302" s="15" t="n">
        <v>12.72</v>
      </c>
      <c r="L2302" s="0" t="n">
        <v>3</v>
      </c>
      <c r="M2302" s="16" t="n">
        <v>0</v>
      </c>
      <c r="N2302" s="17" t="n">
        <v>6.36</v>
      </c>
      <c r="O2302" s="0" t="str">
        <f aca="false">TEXT(B2302,"YYYY-MM")</f>
        <v>2015-11</v>
      </c>
      <c r="P2302" s="18" t="n">
        <f aca="false">IFERROR(N2302/K2302,0)</f>
        <v>0.5</v>
      </c>
      <c r="Q2302" s="0" t="str">
        <f aca="false">IF(M2302=0,"No Discount",IF(M2302&lt;0.2,"Low (1-19%)",IF(M2302&lt;0.4,"Medium (20-39%)","High (40%+)")))</f>
        <v>No Discount</v>
      </c>
      <c r="R2302" s="0" t="str">
        <f aca="false">INDEX('Lookup Tables'!$B$2:$B$5,MATCH(F2302,'Lookup Tables'!$A$2:$A$5,0))</f>
        <v>Manager A</v>
      </c>
    </row>
    <row r="2303" customFormat="false" ht="15" hidden="false" customHeight="false" outlineLevel="0" collapsed="false">
      <c r="A2303" s="0" t="s">
        <v>2543</v>
      </c>
      <c r="B2303" s="13" t="n">
        <v>42322</v>
      </c>
      <c r="C2303" s="13" t="n">
        <v>42326</v>
      </c>
      <c r="D2303" s="14" t="s">
        <v>69</v>
      </c>
      <c r="E2303" s="14" t="s">
        <v>53</v>
      </c>
      <c r="F2303" s="14" t="s">
        <v>98</v>
      </c>
      <c r="G2303" s="14" t="s">
        <v>157</v>
      </c>
      <c r="H2303" s="14" t="s">
        <v>65</v>
      </c>
      <c r="I2303" s="14" t="s">
        <v>83</v>
      </c>
      <c r="J2303" s="14" t="s">
        <v>1082</v>
      </c>
      <c r="K2303" s="15" t="n">
        <v>11.52</v>
      </c>
      <c r="L2303" s="0" t="n">
        <v>4</v>
      </c>
      <c r="M2303" s="16" t="n">
        <v>0</v>
      </c>
      <c r="N2303" s="17" t="n">
        <v>5.6448</v>
      </c>
      <c r="O2303" s="0" t="str">
        <f aca="false">TEXT(B2303,"YYYY-MM")</f>
        <v>2015-11</v>
      </c>
      <c r="P2303" s="18" t="n">
        <f aca="false">IFERROR(N2303/K2303,0)</f>
        <v>0.49</v>
      </c>
      <c r="Q2303" s="0" t="str">
        <f aca="false">IF(M2303=0,"No Discount",IF(M2303&lt;0.2,"Low (1-19%)",IF(M2303&lt;0.4,"Medium (20-39%)","High (40%+)")))</f>
        <v>No Discount</v>
      </c>
      <c r="R2303" s="0" t="str">
        <f aca="false">INDEX('Lookup Tables'!$B$2:$B$5,MATCH(F2303,'Lookup Tables'!$A$2:$A$5,0))</f>
        <v>Manager A</v>
      </c>
    </row>
    <row r="2304" customFormat="false" ht="15" hidden="false" customHeight="false" outlineLevel="0" collapsed="false">
      <c r="A2304" s="0" t="s">
        <v>2544</v>
      </c>
      <c r="B2304" s="13" t="n">
        <v>42752</v>
      </c>
      <c r="C2304" s="13" t="n">
        <v>42756</v>
      </c>
      <c r="D2304" s="14" t="s">
        <v>69</v>
      </c>
      <c r="E2304" s="14" t="s">
        <v>62</v>
      </c>
      <c r="F2304" s="14" t="s">
        <v>54</v>
      </c>
      <c r="G2304" s="14" t="s">
        <v>597</v>
      </c>
      <c r="H2304" s="14" t="s">
        <v>80</v>
      </c>
      <c r="I2304" s="14" t="s">
        <v>123</v>
      </c>
      <c r="J2304" s="14" t="s">
        <v>974</v>
      </c>
      <c r="K2304" s="15" t="n">
        <v>316</v>
      </c>
      <c r="L2304" s="0" t="n">
        <v>4</v>
      </c>
      <c r="M2304" s="16" t="n">
        <v>0</v>
      </c>
      <c r="N2304" s="17" t="n">
        <v>31.6</v>
      </c>
      <c r="O2304" s="0" t="str">
        <f aca="false">TEXT(B2304,"YYYY-MM")</f>
        <v>2017-01</v>
      </c>
      <c r="P2304" s="18" t="n">
        <f aca="false">IFERROR(N2304/K2304,0)</f>
        <v>0.1</v>
      </c>
      <c r="Q2304" s="0" t="str">
        <f aca="false">IF(M2304=0,"No Discount",IF(M2304&lt;0.2,"Low (1-19%)",IF(M2304&lt;0.4,"Medium (20-39%)","High (40%+)")))</f>
        <v>No Discount</v>
      </c>
      <c r="R2304" s="0" t="str">
        <f aca="false">INDEX('Lookup Tables'!$B$2:$B$5,MATCH(F2304,'Lookup Tables'!$A$2:$A$5,0))</f>
        <v>Manager C</v>
      </c>
    </row>
    <row r="2305" customFormat="false" ht="15" hidden="false" customHeight="false" outlineLevel="0" collapsed="false">
      <c r="A2305" s="0" t="s">
        <v>2545</v>
      </c>
      <c r="B2305" s="13" t="n">
        <v>43360</v>
      </c>
      <c r="C2305" s="13" t="n">
        <v>43365</v>
      </c>
      <c r="D2305" s="14" t="s">
        <v>52</v>
      </c>
      <c r="E2305" s="14" t="s">
        <v>97</v>
      </c>
      <c r="F2305" s="14" t="s">
        <v>54</v>
      </c>
      <c r="G2305" s="14" t="s">
        <v>597</v>
      </c>
      <c r="H2305" s="14" t="s">
        <v>56</v>
      </c>
      <c r="I2305" s="14" t="s">
        <v>59</v>
      </c>
      <c r="J2305" s="14" t="s">
        <v>601</v>
      </c>
      <c r="K2305" s="15" t="n">
        <v>723.92</v>
      </c>
      <c r="L2305" s="0" t="n">
        <v>4</v>
      </c>
      <c r="M2305" s="16" t="n">
        <v>0</v>
      </c>
      <c r="N2305" s="17" t="n">
        <v>188.2192</v>
      </c>
      <c r="O2305" s="0" t="str">
        <f aca="false">TEXT(B2305,"YYYY-MM")</f>
        <v>2018-09</v>
      </c>
      <c r="P2305" s="18" t="n">
        <f aca="false">IFERROR(N2305/K2305,0)</f>
        <v>0.26</v>
      </c>
      <c r="Q2305" s="0" t="str">
        <f aca="false">IF(M2305=0,"No Discount",IF(M2305&lt;0.2,"Low (1-19%)",IF(M2305&lt;0.4,"Medium (20-39%)","High (40%+)")))</f>
        <v>No Discount</v>
      </c>
      <c r="R2305" s="0" t="str">
        <f aca="false">INDEX('Lookup Tables'!$B$2:$B$5,MATCH(F2305,'Lookup Tables'!$A$2:$A$5,0))</f>
        <v>Manager C</v>
      </c>
    </row>
    <row r="2306" customFormat="false" ht="15" hidden="false" customHeight="false" outlineLevel="0" collapsed="false">
      <c r="A2306" s="0" t="s">
        <v>2545</v>
      </c>
      <c r="B2306" s="13" t="n">
        <v>43360</v>
      </c>
      <c r="C2306" s="13" t="n">
        <v>43365</v>
      </c>
      <c r="D2306" s="14" t="s">
        <v>52</v>
      </c>
      <c r="E2306" s="14" t="s">
        <v>97</v>
      </c>
      <c r="F2306" s="14" t="s">
        <v>54</v>
      </c>
      <c r="G2306" s="14" t="s">
        <v>597</v>
      </c>
      <c r="H2306" s="14" t="s">
        <v>65</v>
      </c>
      <c r="I2306" s="14" t="s">
        <v>91</v>
      </c>
      <c r="J2306" s="14" t="s">
        <v>135</v>
      </c>
      <c r="K2306" s="15" t="n">
        <v>106.32</v>
      </c>
      <c r="L2306" s="0" t="n">
        <v>3</v>
      </c>
      <c r="M2306" s="16" t="n">
        <v>0</v>
      </c>
      <c r="N2306" s="17" t="n">
        <v>49.9704</v>
      </c>
      <c r="O2306" s="0" t="str">
        <f aca="false">TEXT(B2306,"YYYY-MM")</f>
        <v>2018-09</v>
      </c>
      <c r="P2306" s="18" t="n">
        <f aca="false">IFERROR(N2306/K2306,0)</f>
        <v>0.47</v>
      </c>
      <c r="Q2306" s="0" t="str">
        <f aca="false">IF(M2306=0,"No Discount",IF(M2306&lt;0.2,"Low (1-19%)",IF(M2306&lt;0.4,"Medium (20-39%)","High (40%+)")))</f>
        <v>No Discount</v>
      </c>
      <c r="R2306" s="0" t="str">
        <f aca="false">INDEX('Lookup Tables'!$B$2:$B$5,MATCH(F2306,'Lookup Tables'!$A$2:$A$5,0))</f>
        <v>Manager C</v>
      </c>
    </row>
    <row r="2307" customFormat="false" ht="15" hidden="false" customHeight="false" outlineLevel="0" collapsed="false">
      <c r="A2307" s="0" t="s">
        <v>2546</v>
      </c>
      <c r="B2307" s="13" t="n">
        <v>43092</v>
      </c>
      <c r="C2307" s="13" t="n">
        <v>43093</v>
      </c>
      <c r="D2307" s="14" t="s">
        <v>137</v>
      </c>
      <c r="E2307" s="14" t="s">
        <v>62</v>
      </c>
      <c r="F2307" s="14" t="s">
        <v>98</v>
      </c>
      <c r="G2307" s="14" t="s">
        <v>146</v>
      </c>
      <c r="H2307" s="14" t="s">
        <v>56</v>
      </c>
      <c r="I2307" s="14" t="s">
        <v>57</v>
      </c>
      <c r="J2307" s="14" t="s">
        <v>1267</v>
      </c>
      <c r="K2307" s="15" t="n">
        <v>141.372</v>
      </c>
      <c r="L2307" s="0" t="n">
        <v>2</v>
      </c>
      <c r="M2307" s="16" t="n">
        <v>0.3</v>
      </c>
      <c r="N2307" s="17" t="n">
        <v>-14.1372</v>
      </c>
      <c r="O2307" s="0" t="str">
        <f aca="false">TEXT(B2307,"YYYY-MM")</f>
        <v>2017-12</v>
      </c>
      <c r="P2307" s="18" t="n">
        <f aca="false">IFERROR(N2307/K2307,0)</f>
        <v>-0.1</v>
      </c>
      <c r="Q2307" s="0" t="str">
        <f aca="false">IF(M2307=0,"No Discount",IF(M2307&lt;0.2,"Low (1-19%)",IF(M2307&lt;0.4,"Medium (20-39%)","High (40%+)")))</f>
        <v>Medium (20-39%)</v>
      </c>
      <c r="R2307" s="0" t="str">
        <f aca="false">INDEX('Lookup Tables'!$B$2:$B$5,MATCH(F2307,'Lookup Tables'!$A$2:$A$5,0))</f>
        <v>Manager A</v>
      </c>
    </row>
    <row r="2308" customFormat="false" ht="15" hidden="false" customHeight="false" outlineLevel="0" collapsed="false">
      <c r="A2308" s="0" t="s">
        <v>2547</v>
      </c>
      <c r="B2308" s="13" t="n">
        <v>42588</v>
      </c>
      <c r="C2308" s="13" t="n">
        <v>42590</v>
      </c>
      <c r="D2308" s="14" t="s">
        <v>137</v>
      </c>
      <c r="E2308" s="14" t="s">
        <v>62</v>
      </c>
      <c r="F2308" s="14" t="s">
        <v>98</v>
      </c>
      <c r="G2308" s="14" t="s">
        <v>99</v>
      </c>
      <c r="H2308" s="14" t="s">
        <v>65</v>
      </c>
      <c r="I2308" s="14" t="s">
        <v>91</v>
      </c>
      <c r="J2308" s="14" t="s">
        <v>1341</v>
      </c>
      <c r="K2308" s="15" t="n">
        <v>27.216</v>
      </c>
      <c r="L2308" s="0" t="n">
        <v>3</v>
      </c>
      <c r="M2308" s="16" t="n">
        <v>0.2</v>
      </c>
      <c r="N2308" s="17" t="n">
        <v>9.8658</v>
      </c>
      <c r="O2308" s="0" t="str">
        <f aca="false">TEXT(B2308,"YYYY-MM")</f>
        <v>2016-08</v>
      </c>
      <c r="P2308" s="18" t="n">
        <f aca="false">IFERROR(N2308/K2308,0)</f>
        <v>0.3625</v>
      </c>
      <c r="Q2308" s="0" t="str">
        <f aca="false">IF(M2308=0,"No Discount",IF(M2308&lt;0.2,"Low (1-19%)",IF(M2308&lt;0.4,"Medium (20-39%)","High (40%+)")))</f>
        <v>Medium (20-39%)</v>
      </c>
      <c r="R2308" s="0" t="str">
        <f aca="false">INDEX('Lookup Tables'!$B$2:$B$5,MATCH(F2308,'Lookup Tables'!$A$2:$A$5,0))</f>
        <v>Manager A</v>
      </c>
    </row>
    <row r="2309" customFormat="false" ht="15" hidden="false" customHeight="false" outlineLevel="0" collapsed="false">
      <c r="A2309" s="0" t="s">
        <v>2548</v>
      </c>
      <c r="B2309" s="13" t="n">
        <v>43409</v>
      </c>
      <c r="C2309" s="13" t="n">
        <v>43413</v>
      </c>
      <c r="D2309" s="14" t="s">
        <v>69</v>
      </c>
      <c r="E2309" s="14" t="s">
        <v>53</v>
      </c>
      <c r="F2309" s="14" t="s">
        <v>117</v>
      </c>
      <c r="G2309" s="14" t="s">
        <v>170</v>
      </c>
      <c r="H2309" s="14" t="s">
        <v>80</v>
      </c>
      <c r="I2309" s="14" t="s">
        <v>123</v>
      </c>
      <c r="J2309" s="14" t="s">
        <v>848</v>
      </c>
      <c r="K2309" s="15" t="n">
        <v>390.75</v>
      </c>
      <c r="L2309" s="0" t="n">
        <v>5</v>
      </c>
      <c r="M2309" s="16" t="n">
        <v>0</v>
      </c>
      <c r="N2309" s="17" t="n">
        <v>171.93</v>
      </c>
      <c r="O2309" s="0" t="str">
        <f aca="false">TEXT(B2309,"YYYY-MM")</f>
        <v>2018-11</v>
      </c>
      <c r="P2309" s="18" t="n">
        <f aca="false">IFERROR(N2309/K2309,0)</f>
        <v>0.44</v>
      </c>
      <c r="Q2309" s="0" t="str">
        <f aca="false">IF(M2309=0,"No Discount",IF(M2309&lt;0.2,"Low (1-19%)",IF(M2309&lt;0.4,"Medium (20-39%)","High (40%+)")))</f>
        <v>No Discount</v>
      </c>
      <c r="R2309" s="0" t="str">
        <f aca="false">INDEX('Lookup Tables'!$B$2:$B$5,MATCH(F2309,'Lookup Tables'!$A$2:$A$5,0))</f>
        <v>Manager B</v>
      </c>
    </row>
    <row r="2310" customFormat="false" ht="15" hidden="false" customHeight="false" outlineLevel="0" collapsed="false">
      <c r="A2310" s="0" t="s">
        <v>2549</v>
      </c>
      <c r="B2310" s="13" t="n">
        <v>43262</v>
      </c>
      <c r="C2310" s="13" t="n">
        <v>43263</v>
      </c>
      <c r="D2310" s="14" t="s">
        <v>137</v>
      </c>
      <c r="E2310" s="14" t="s">
        <v>97</v>
      </c>
      <c r="F2310" s="14" t="s">
        <v>63</v>
      </c>
      <c r="G2310" s="14" t="s">
        <v>189</v>
      </c>
      <c r="H2310" s="14" t="s">
        <v>56</v>
      </c>
      <c r="I2310" s="14" t="s">
        <v>59</v>
      </c>
      <c r="J2310" s="14" t="s">
        <v>1158</v>
      </c>
      <c r="K2310" s="15" t="n">
        <v>280.792</v>
      </c>
      <c r="L2310" s="0" t="n">
        <v>1</v>
      </c>
      <c r="M2310" s="16" t="n">
        <v>0.2</v>
      </c>
      <c r="N2310" s="17" t="n">
        <v>35.099</v>
      </c>
      <c r="O2310" s="0" t="str">
        <f aca="false">TEXT(B2310,"YYYY-MM")</f>
        <v>2018-06</v>
      </c>
      <c r="P2310" s="18" t="n">
        <f aca="false">IFERROR(N2310/K2310,0)</f>
        <v>0.125</v>
      </c>
      <c r="Q2310" s="0" t="str">
        <f aca="false">IF(M2310=0,"No Discount",IF(M2310&lt;0.2,"Low (1-19%)",IF(M2310&lt;0.4,"Medium (20-39%)","High (40%+)")))</f>
        <v>Medium (20-39%)</v>
      </c>
      <c r="R2310" s="0" t="str">
        <f aca="false">INDEX('Lookup Tables'!$B$2:$B$5,MATCH(F2310,'Lookup Tables'!$A$2:$A$5,0))</f>
        <v>Manager D</v>
      </c>
    </row>
    <row r="2311" customFormat="false" ht="15" hidden="false" customHeight="false" outlineLevel="0" collapsed="false">
      <c r="A2311" s="0" t="s">
        <v>2549</v>
      </c>
      <c r="B2311" s="13" t="n">
        <v>43262</v>
      </c>
      <c r="C2311" s="13" t="n">
        <v>43263</v>
      </c>
      <c r="D2311" s="14" t="s">
        <v>137</v>
      </c>
      <c r="E2311" s="14" t="s">
        <v>97</v>
      </c>
      <c r="F2311" s="14" t="s">
        <v>63</v>
      </c>
      <c r="G2311" s="14" t="s">
        <v>189</v>
      </c>
      <c r="H2311" s="14" t="s">
        <v>65</v>
      </c>
      <c r="I2311" s="14" t="s">
        <v>73</v>
      </c>
      <c r="J2311" s="14" t="s">
        <v>216</v>
      </c>
      <c r="K2311" s="15" t="n">
        <v>68.448</v>
      </c>
      <c r="L2311" s="0" t="n">
        <v>4</v>
      </c>
      <c r="M2311" s="16" t="n">
        <v>0.2</v>
      </c>
      <c r="N2311" s="17" t="n">
        <v>7.7004</v>
      </c>
      <c r="O2311" s="0" t="str">
        <f aca="false">TEXT(B2311,"YYYY-MM")</f>
        <v>2018-06</v>
      </c>
      <c r="P2311" s="18" t="n">
        <f aca="false">IFERROR(N2311/K2311,0)</f>
        <v>0.1125</v>
      </c>
      <c r="Q2311" s="0" t="str">
        <f aca="false">IF(M2311=0,"No Discount",IF(M2311&lt;0.2,"Low (1-19%)",IF(M2311&lt;0.4,"Medium (20-39%)","High (40%+)")))</f>
        <v>Medium (20-39%)</v>
      </c>
      <c r="R2311" s="0" t="str">
        <f aca="false">INDEX('Lookup Tables'!$B$2:$B$5,MATCH(F2311,'Lookup Tables'!$A$2:$A$5,0))</f>
        <v>Manager D</v>
      </c>
    </row>
    <row r="2312" customFormat="false" ht="15" hidden="false" customHeight="false" outlineLevel="0" collapsed="false">
      <c r="A2312" s="0" t="s">
        <v>2549</v>
      </c>
      <c r="B2312" s="13" t="n">
        <v>43262</v>
      </c>
      <c r="C2312" s="13" t="n">
        <v>43263</v>
      </c>
      <c r="D2312" s="14" t="s">
        <v>137</v>
      </c>
      <c r="E2312" s="14" t="s">
        <v>97</v>
      </c>
      <c r="F2312" s="14" t="s">
        <v>63</v>
      </c>
      <c r="G2312" s="14" t="s">
        <v>189</v>
      </c>
      <c r="H2312" s="14" t="s">
        <v>65</v>
      </c>
      <c r="I2312" s="14" t="s">
        <v>78</v>
      </c>
      <c r="J2312" s="14" t="s">
        <v>1175</v>
      </c>
      <c r="K2312" s="15" t="n">
        <v>88.04</v>
      </c>
      <c r="L2312" s="0" t="n">
        <v>5</v>
      </c>
      <c r="M2312" s="16" t="n">
        <v>0.2</v>
      </c>
      <c r="N2312" s="17" t="n">
        <v>6.603</v>
      </c>
      <c r="O2312" s="0" t="str">
        <f aca="false">TEXT(B2312,"YYYY-MM")</f>
        <v>2018-06</v>
      </c>
      <c r="P2312" s="18" t="n">
        <f aca="false">IFERROR(N2312/K2312,0)</f>
        <v>0.075</v>
      </c>
      <c r="Q2312" s="0" t="str">
        <f aca="false">IF(M2312=0,"No Discount",IF(M2312&lt;0.2,"Low (1-19%)",IF(M2312&lt;0.4,"Medium (20-39%)","High (40%+)")))</f>
        <v>Medium (20-39%)</v>
      </c>
      <c r="R2312" s="0" t="str">
        <f aca="false">INDEX('Lookup Tables'!$B$2:$B$5,MATCH(F2312,'Lookup Tables'!$A$2:$A$5,0))</f>
        <v>Manager D</v>
      </c>
    </row>
    <row r="2313" customFormat="false" ht="15" hidden="false" customHeight="false" outlineLevel="0" collapsed="false">
      <c r="A2313" s="0" t="s">
        <v>2549</v>
      </c>
      <c r="B2313" s="13" t="n">
        <v>43262</v>
      </c>
      <c r="C2313" s="13" t="n">
        <v>43263</v>
      </c>
      <c r="D2313" s="14" t="s">
        <v>137</v>
      </c>
      <c r="E2313" s="14" t="s">
        <v>97</v>
      </c>
      <c r="F2313" s="14" t="s">
        <v>63</v>
      </c>
      <c r="G2313" s="14" t="s">
        <v>189</v>
      </c>
      <c r="H2313" s="14" t="s">
        <v>65</v>
      </c>
      <c r="I2313" s="14" t="s">
        <v>78</v>
      </c>
      <c r="J2313" s="14" t="s">
        <v>1906</v>
      </c>
      <c r="K2313" s="15" t="n">
        <v>15.872</v>
      </c>
      <c r="L2313" s="0" t="n">
        <v>1</v>
      </c>
      <c r="M2313" s="16" t="n">
        <v>0.2</v>
      </c>
      <c r="N2313" s="17" t="n">
        <v>1.984</v>
      </c>
      <c r="O2313" s="0" t="str">
        <f aca="false">TEXT(B2313,"YYYY-MM")</f>
        <v>2018-06</v>
      </c>
      <c r="P2313" s="18" t="n">
        <f aca="false">IFERROR(N2313/K2313,0)</f>
        <v>0.125</v>
      </c>
      <c r="Q2313" s="0" t="str">
        <f aca="false">IF(M2313=0,"No Discount",IF(M2313&lt;0.2,"Low (1-19%)",IF(M2313&lt;0.4,"Medium (20-39%)","High (40%+)")))</f>
        <v>Medium (20-39%)</v>
      </c>
      <c r="R2313" s="0" t="str">
        <f aca="false">INDEX('Lookup Tables'!$B$2:$B$5,MATCH(F2313,'Lookup Tables'!$A$2:$A$5,0))</f>
        <v>Manager D</v>
      </c>
    </row>
    <row r="2314" customFormat="false" ht="15" hidden="false" customHeight="false" outlineLevel="0" collapsed="false">
      <c r="A2314" s="0" t="s">
        <v>2549</v>
      </c>
      <c r="B2314" s="13" t="n">
        <v>43262</v>
      </c>
      <c r="C2314" s="13" t="n">
        <v>43263</v>
      </c>
      <c r="D2314" s="14" t="s">
        <v>137</v>
      </c>
      <c r="E2314" s="14" t="s">
        <v>97</v>
      </c>
      <c r="F2314" s="14" t="s">
        <v>63</v>
      </c>
      <c r="G2314" s="14" t="s">
        <v>189</v>
      </c>
      <c r="H2314" s="14" t="s">
        <v>65</v>
      </c>
      <c r="I2314" s="14" t="s">
        <v>73</v>
      </c>
      <c r="J2314" s="14" t="s">
        <v>780</v>
      </c>
      <c r="K2314" s="15" t="n">
        <v>215.592</v>
      </c>
      <c r="L2314" s="0" t="n">
        <v>3</v>
      </c>
      <c r="M2314" s="16" t="n">
        <v>0.2</v>
      </c>
      <c r="N2314" s="17" t="n">
        <v>-48.5082</v>
      </c>
      <c r="O2314" s="0" t="str">
        <f aca="false">TEXT(B2314,"YYYY-MM")</f>
        <v>2018-06</v>
      </c>
      <c r="P2314" s="18" t="n">
        <f aca="false">IFERROR(N2314/K2314,0)</f>
        <v>-0.225</v>
      </c>
      <c r="Q2314" s="0" t="str">
        <f aca="false">IF(M2314=0,"No Discount",IF(M2314&lt;0.2,"Low (1-19%)",IF(M2314&lt;0.4,"Medium (20-39%)","High (40%+)")))</f>
        <v>Medium (20-39%)</v>
      </c>
      <c r="R2314" s="0" t="str">
        <f aca="false">INDEX('Lookup Tables'!$B$2:$B$5,MATCH(F2314,'Lookup Tables'!$A$2:$A$5,0))</f>
        <v>Manager D</v>
      </c>
    </row>
    <row r="2315" customFormat="false" ht="15" hidden="false" customHeight="false" outlineLevel="0" collapsed="false">
      <c r="A2315" s="0" t="s">
        <v>2550</v>
      </c>
      <c r="B2315" s="13" t="n">
        <v>43301</v>
      </c>
      <c r="C2315" s="13" t="n">
        <v>43306</v>
      </c>
      <c r="D2315" s="14" t="s">
        <v>69</v>
      </c>
      <c r="E2315" s="14" t="s">
        <v>62</v>
      </c>
      <c r="F2315" s="14" t="s">
        <v>98</v>
      </c>
      <c r="G2315" s="14" t="s">
        <v>2551</v>
      </c>
      <c r="H2315" s="14" t="s">
        <v>65</v>
      </c>
      <c r="I2315" s="14" t="s">
        <v>66</v>
      </c>
      <c r="J2315" s="14" t="s">
        <v>1190</v>
      </c>
      <c r="K2315" s="15" t="n">
        <v>14.62</v>
      </c>
      <c r="L2315" s="0" t="n">
        <v>2</v>
      </c>
      <c r="M2315" s="16" t="n">
        <v>0</v>
      </c>
      <c r="N2315" s="17" t="n">
        <v>6.8714</v>
      </c>
      <c r="O2315" s="0" t="str">
        <f aca="false">TEXT(B2315,"YYYY-MM")</f>
        <v>2018-07</v>
      </c>
      <c r="P2315" s="18" t="n">
        <f aca="false">IFERROR(N2315/K2315,0)</f>
        <v>0.47</v>
      </c>
      <c r="Q2315" s="0" t="str">
        <f aca="false">IF(M2315=0,"No Discount",IF(M2315&lt;0.2,"Low (1-19%)",IF(M2315&lt;0.4,"Medium (20-39%)","High (40%+)")))</f>
        <v>No Discount</v>
      </c>
      <c r="R2315" s="0" t="str">
        <f aca="false">INDEX('Lookup Tables'!$B$2:$B$5,MATCH(F2315,'Lookup Tables'!$A$2:$A$5,0))</f>
        <v>Manager A</v>
      </c>
    </row>
    <row r="2316" customFormat="false" ht="15" hidden="false" customHeight="false" outlineLevel="0" collapsed="false">
      <c r="A2316" s="0" t="s">
        <v>2550</v>
      </c>
      <c r="B2316" s="13" t="n">
        <v>43301</v>
      </c>
      <c r="C2316" s="13" t="n">
        <v>43306</v>
      </c>
      <c r="D2316" s="14" t="s">
        <v>69</v>
      </c>
      <c r="E2316" s="14" t="s">
        <v>62</v>
      </c>
      <c r="F2316" s="14" t="s">
        <v>98</v>
      </c>
      <c r="G2316" s="14" t="s">
        <v>2551</v>
      </c>
      <c r="H2316" s="14" t="s">
        <v>65</v>
      </c>
      <c r="I2316" s="14" t="s">
        <v>85</v>
      </c>
      <c r="J2316" s="14" t="s">
        <v>212</v>
      </c>
      <c r="K2316" s="15" t="n">
        <v>416.32</v>
      </c>
      <c r="L2316" s="0" t="n">
        <v>2</v>
      </c>
      <c r="M2316" s="16" t="n">
        <v>0</v>
      </c>
      <c r="N2316" s="17" t="n">
        <v>112.4064</v>
      </c>
      <c r="O2316" s="0" t="str">
        <f aca="false">TEXT(B2316,"YYYY-MM")</f>
        <v>2018-07</v>
      </c>
      <c r="P2316" s="18" t="n">
        <f aca="false">IFERROR(N2316/K2316,0)</f>
        <v>0.27</v>
      </c>
      <c r="Q2316" s="0" t="str">
        <f aca="false">IF(M2316=0,"No Discount",IF(M2316&lt;0.2,"Low (1-19%)",IF(M2316&lt;0.4,"Medium (20-39%)","High (40%+)")))</f>
        <v>No Discount</v>
      </c>
      <c r="R2316" s="0" t="str">
        <f aca="false">INDEX('Lookup Tables'!$B$2:$B$5,MATCH(F2316,'Lookup Tables'!$A$2:$A$5,0))</f>
        <v>Manager A</v>
      </c>
    </row>
    <row r="2317" customFormat="false" ht="15" hidden="false" customHeight="false" outlineLevel="0" collapsed="false">
      <c r="A2317" s="0" t="s">
        <v>2550</v>
      </c>
      <c r="B2317" s="13" t="n">
        <v>43301</v>
      </c>
      <c r="C2317" s="13" t="n">
        <v>43306</v>
      </c>
      <c r="D2317" s="14" t="s">
        <v>69</v>
      </c>
      <c r="E2317" s="14" t="s">
        <v>62</v>
      </c>
      <c r="F2317" s="14" t="s">
        <v>98</v>
      </c>
      <c r="G2317" s="14" t="s">
        <v>2551</v>
      </c>
      <c r="H2317" s="14" t="s">
        <v>65</v>
      </c>
      <c r="I2317" s="14" t="s">
        <v>83</v>
      </c>
      <c r="J2317" s="14" t="s">
        <v>857</v>
      </c>
      <c r="K2317" s="15" t="n">
        <v>43</v>
      </c>
      <c r="L2317" s="0" t="n">
        <v>5</v>
      </c>
      <c r="M2317" s="16" t="n">
        <v>0</v>
      </c>
      <c r="N2317" s="17" t="n">
        <v>20.21</v>
      </c>
      <c r="O2317" s="0" t="str">
        <f aca="false">TEXT(B2317,"YYYY-MM")</f>
        <v>2018-07</v>
      </c>
      <c r="P2317" s="18" t="n">
        <f aca="false">IFERROR(N2317/K2317,0)</f>
        <v>0.47</v>
      </c>
      <c r="Q2317" s="0" t="str">
        <f aca="false">IF(M2317=0,"No Discount",IF(M2317&lt;0.2,"Low (1-19%)",IF(M2317&lt;0.4,"Medium (20-39%)","High (40%+)")))</f>
        <v>No Discount</v>
      </c>
      <c r="R2317" s="0" t="str">
        <f aca="false">INDEX('Lookup Tables'!$B$2:$B$5,MATCH(F2317,'Lookup Tables'!$A$2:$A$5,0))</f>
        <v>Manager A</v>
      </c>
    </row>
    <row r="2318" customFormat="false" ht="15" hidden="false" customHeight="false" outlineLevel="0" collapsed="false">
      <c r="A2318" s="0" t="s">
        <v>2550</v>
      </c>
      <c r="B2318" s="13" t="n">
        <v>43301</v>
      </c>
      <c r="C2318" s="13" t="n">
        <v>43306</v>
      </c>
      <c r="D2318" s="14" t="s">
        <v>69</v>
      </c>
      <c r="E2318" s="14" t="s">
        <v>62</v>
      </c>
      <c r="F2318" s="14" t="s">
        <v>98</v>
      </c>
      <c r="G2318" s="14" t="s">
        <v>2551</v>
      </c>
      <c r="H2318" s="14" t="s">
        <v>56</v>
      </c>
      <c r="I2318" s="14" t="s">
        <v>59</v>
      </c>
      <c r="J2318" s="14" t="s">
        <v>2333</v>
      </c>
      <c r="K2318" s="15" t="n">
        <v>182.94</v>
      </c>
      <c r="L2318" s="0" t="n">
        <v>3</v>
      </c>
      <c r="M2318" s="16" t="n">
        <v>0</v>
      </c>
      <c r="N2318" s="17" t="n">
        <v>27.441</v>
      </c>
      <c r="O2318" s="0" t="str">
        <f aca="false">TEXT(B2318,"YYYY-MM")</f>
        <v>2018-07</v>
      </c>
      <c r="P2318" s="18" t="n">
        <f aca="false">IFERROR(N2318/K2318,0)</f>
        <v>0.15</v>
      </c>
      <c r="Q2318" s="0" t="str">
        <f aca="false">IF(M2318=0,"No Discount",IF(M2318&lt;0.2,"Low (1-19%)",IF(M2318&lt;0.4,"Medium (20-39%)","High (40%+)")))</f>
        <v>No Discount</v>
      </c>
      <c r="R2318" s="0" t="str">
        <f aca="false">INDEX('Lookup Tables'!$B$2:$B$5,MATCH(F2318,'Lookup Tables'!$A$2:$A$5,0))</f>
        <v>Manager A</v>
      </c>
    </row>
    <row r="2319" customFormat="false" ht="15" hidden="false" customHeight="false" outlineLevel="0" collapsed="false">
      <c r="A2319" s="0" t="s">
        <v>2550</v>
      </c>
      <c r="B2319" s="13" t="n">
        <v>43301</v>
      </c>
      <c r="C2319" s="13" t="n">
        <v>43306</v>
      </c>
      <c r="D2319" s="14" t="s">
        <v>69</v>
      </c>
      <c r="E2319" s="14" t="s">
        <v>62</v>
      </c>
      <c r="F2319" s="14" t="s">
        <v>98</v>
      </c>
      <c r="G2319" s="14" t="s">
        <v>2551</v>
      </c>
      <c r="H2319" s="14" t="s">
        <v>65</v>
      </c>
      <c r="I2319" s="14" t="s">
        <v>83</v>
      </c>
      <c r="J2319" s="14" t="s">
        <v>1505</v>
      </c>
      <c r="K2319" s="15" t="n">
        <v>60.83</v>
      </c>
      <c r="L2319" s="0" t="n">
        <v>7</v>
      </c>
      <c r="M2319" s="16" t="n">
        <v>0</v>
      </c>
      <c r="N2319" s="17" t="n">
        <v>30.415</v>
      </c>
      <c r="O2319" s="0" t="str">
        <f aca="false">TEXT(B2319,"YYYY-MM")</f>
        <v>2018-07</v>
      </c>
      <c r="P2319" s="18" t="n">
        <f aca="false">IFERROR(N2319/K2319,0)</f>
        <v>0.5</v>
      </c>
      <c r="Q2319" s="0" t="str">
        <f aca="false">IF(M2319=0,"No Discount",IF(M2319&lt;0.2,"Low (1-19%)",IF(M2319&lt;0.4,"Medium (20-39%)","High (40%+)")))</f>
        <v>No Discount</v>
      </c>
      <c r="R2319" s="0" t="str">
        <f aca="false">INDEX('Lookup Tables'!$B$2:$B$5,MATCH(F2319,'Lookup Tables'!$A$2:$A$5,0))</f>
        <v>Manager A</v>
      </c>
    </row>
    <row r="2320" customFormat="false" ht="15" hidden="false" customHeight="false" outlineLevel="0" collapsed="false">
      <c r="A2320" s="0" t="s">
        <v>2550</v>
      </c>
      <c r="B2320" s="13" t="n">
        <v>43301</v>
      </c>
      <c r="C2320" s="13" t="n">
        <v>43306</v>
      </c>
      <c r="D2320" s="14" t="s">
        <v>69</v>
      </c>
      <c r="E2320" s="14" t="s">
        <v>62</v>
      </c>
      <c r="F2320" s="14" t="s">
        <v>98</v>
      </c>
      <c r="G2320" s="14" t="s">
        <v>2551</v>
      </c>
      <c r="H2320" s="14" t="s">
        <v>80</v>
      </c>
      <c r="I2320" s="14" t="s">
        <v>123</v>
      </c>
      <c r="J2320" s="14" t="s">
        <v>2552</v>
      </c>
      <c r="K2320" s="15" t="n">
        <v>389.97</v>
      </c>
      <c r="L2320" s="0" t="n">
        <v>3</v>
      </c>
      <c r="M2320" s="16" t="n">
        <v>0</v>
      </c>
      <c r="N2320" s="17" t="n">
        <v>132.5898</v>
      </c>
      <c r="O2320" s="0" t="str">
        <f aca="false">TEXT(B2320,"YYYY-MM")</f>
        <v>2018-07</v>
      </c>
      <c r="P2320" s="18" t="n">
        <f aca="false">IFERROR(N2320/K2320,0)</f>
        <v>0.34</v>
      </c>
      <c r="Q2320" s="0" t="str">
        <f aca="false">IF(M2320=0,"No Discount",IF(M2320&lt;0.2,"Low (1-19%)",IF(M2320&lt;0.4,"Medium (20-39%)","High (40%+)")))</f>
        <v>No Discount</v>
      </c>
      <c r="R2320" s="0" t="str">
        <f aca="false">INDEX('Lookup Tables'!$B$2:$B$5,MATCH(F2320,'Lookup Tables'!$A$2:$A$5,0))</f>
        <v>Manager A</v>
      </c>
    </row>
    <row r="2321" customFormat="false" ht="15" hidden="false" customHeight="false" outlineLevel="0" collapsed="false">
      <c r="A2321" s="0" t="s">
        <v>2553</v>
      </c>
      <c r="B2321" s="13" t="n">
        <v>42727</v>
      </c>
      <c r="C2321" s="13" t="n">
        <v>42730</v>
      </c>
      <c r="D2321" s="14" t="s">
        <v>137</v>
      </c>
      <c r="E2321" s="14" t="s">
        <v>53</v>
      </c>
      <c r="F2321" s="14" t="s">
        <v>54</v>
      </c>
      <c r="G2321" s="14" t="s">
        <v>193</v>
      </c>
      <c r="H2321" s="14" t="s">
        <v>65</v>
      </c>
      <c r="I2321" s="14" t="s">
        <v>85</v>
      </c>
      <c r="J2321" s="14" t="s">
        <v>945</v>
      </c>
      <c r="K2321" s="15" t="n">
        <v>194.32</v>
      </c>
      <c r="L2321" s="0" t="n">
        <v>4</v>
      </c>
      <c r="M2321" s="16" t="n">
        <v>0</v>
      </c>
      <c r="N2321" s="17" t="n">
        <v>56.3528</v>
      </c>
      <c r="O2321" s="0" t="str">
        <f aca="false">TEXT(B2321,"YYYY-MM")</f>
        <v>2016-12</v>
      </c>
      <c r="P2321" s="18" t="n">
        <f aca="false">IFERROR(N2321/K2321,0)</f>
        <v>0.29</v>
      </c>
      <c r="Q2321" s="0" t="str">
        <f aca="false">IF(M2321=0,"No Discount",IF(M2321&lt;0.2,"Low (1-19%)",IF(M2321&lt;0.4,"Medium (20-39%)","High (40%+)")))</f>
        <v>No Discount</v>
      </c>
      <c r="R2321" s="0" t="str">
        <f aca="false">INDEX('Lookup Tables'!$B$2:$B$5,MATCH(F2321,'Lookup Tables'!$A$2:$A$5,0))</f>
        <v>Manager C</v>
      </c>
    </row>
    <row r="2322" customFormat="false" ht="15" hidden="false" customHeight="false" outlineLevel="0" collapsed="false">
      <c r="A2322" s="0" t="s">
        <v>2554</v>
      </c>
      <c r="B2322" s="13" t="n">
        <v>43179</v>
      </c>
      <c r="C2322" s="13" t="n">
        <v>43183</v>
      </c>
      <c r="D2322" s="14" t="s">
        <v>69</v>
      </c>
      <c r="E2322" s="14" t="s">
        <v>62</v>
      </c>
      <c r="F2322" s="14" t="s">
        <v>63</v>
      </c>
      <c r="G2322" s="14" t="s">
        <v>94</v>
      </c>
      <c r="H2322" s="14" t="s">
        <v>80</v>
      </c>
      <c r="I2322" s="14" t="s">
        <v>123</v>
      </c>
      <c r="J2322" s="14" t="s">
        <v>2555</v>
      </c>
      <c r="K2322" s="15" t="n">
        <v>265.93</v>
      </c>
      <c r="L2322" s="0" t="n">
        <v>7</v>
      </c>
      <c r="M2322" s="16" t="n">
        <v>0</v>
      </c>
      <c r="N2322" s="17" t="n">
        <v>63.8232</v>
      </c>
      <c r="O2322" s="0" t="str">
        <f aca="false">TEXT(B2322,"YYYY-MM")</f>
        <v>2018-03</v>
      </c>
      <c r="P2322" s="18" t="n">
        <f aca="false">IFERROR(N2322/K2322,0)</f>
        <v>0.24</v>
      </c>
      <c r="Q2322" s="0" t="str">
        <f aca="false">IF(M2322=0,"No Discount",IF(M2322&lt;0.2,"Low (1-19%)",IF(M2322&lt;0.4,"Medium (20-39%)","High (40%+)")))</f>
        <v>No Discount</v>
      </c>
      <c r="R2322" s="0" t="str">
        <f aca="false">INDEX('Lookup Tables'!$B$2:$B$5,MATCH(F2322,'Lookup Tables'!$A$2:$A$5,0))</f>
        <v>Manager D</v>
      </c>
    </row>
    <row r="2323" customFormat="false" ht="15" hidden="false" customHeight="false" outlineLevel="0" collapsed="false">
      <c r="A2323" s="0" t="s">
        <v>2556</v>
      </c>
      <c r="B2323" s="13" t="n">
        <v>42735</v>
      </c>
      <c r="C2323" s="13" t="n">
        <v>42738</v>
      </c>
      <c r="D2323" s="14" t="s">
        <v>52</v>
      </c>
      <c r="E2323" s="14" t="s">
        <v>62</v>
      </c>
      <c r="F2323" s="14" t="s">
        <v>54</v>
      </c>
      <c r="G2323" s="14" t="s">
        <v>55</v>
      </c>
      <c r="H2323" s="14" t="s">
        <v>65</v>
      </c>
      <c r="I2323" s="14" t="s">
        <v>83</v>
      </c>
      <c r="J2323" s="14" t="s">
        <v>647</v>
      </c>
      <c r="K2323" s="15" t="n">
        <v>94.74</v>
      </c>
      <c r="L2323" s="0" t="n">
        <v>3</v>
      </c>
      <c r="M2323" s="16" t="n">
        <v>0</v>
      </c>
      <c r="N2323" s="17" t="n">
        <v>44.5278</v>
      </c>
      <c r="O2323" s="0" t="str">
        <f aca="false">TEXT(B2323,"YYYY-MM")</f>
        <v>2016-12</v>
      </c>
      <c r="P2323" s="18" t="n">
        <f aca="false">IFERROR(N2323/K2323,0)</f>
        <v>0.47</v>
      </c>
      <c r="Q2323" s="0" t="str">
        <f aca="false">IF(M2323=0,"No Discount",IF(M2323&lt;0.2,"Low (1-19%)",IF(M2323&lt;0.4,"Medium (20-39%)","High (40%+)")))</f>
        <v>No Discount</v>
      </c>
      <c r="R2323" s="0" t="str">
        <f aca="false">INDEX('Lookup Tables'!$B$2:$B$5,MATCH(F2323,'Lookup Tables'!$A$2:$A$5,0))</f>
        <v>Manager C</v>
      </c>
    </row>
    <row r="2324" customFormat="false" ht="15" hidden="false" customHeight="false" outlineLevel="0" collapsed="false">
      <c r="A2324" s="0" t="s">
        <v>2556</v>
      </c>
      <c r="B2324" s="13" t="n">
        <v>42735</v>
      </c>
      <c r="C2324" s="13" t="n">
        <v>42738</v>
      </c>
      <c r="D2324" s="14" t="s">
        <v>52</v>
      </c>
      <c r="E2324" s="14" t="s">
        <v>62</v>
      </c>
      <c r="F2324" s="14" t="s">
        <v>54</v>
      </c>
      <c r="G2324" s="14" t="s">
        <v>55</v>
      </c>
      <c r="H2324" s="14" t="s">
        <v>65</v>
      </c>
      <c r="I2324" s="14" t="s">
        <v>83</v>
      </c>
      <c r="J2324" s="14" t="s">
        <v>532</v>
      </c>
      <c r="K2324" s="15" t="n">
        <v>60.64</v>
      </c>
      <c r="L2324" s="0" t="n">
        <v>4</v>
      </c>
      <c r="M2324" s="16" t="n">
        <v>0</v>
      </c>
      <c r="N2324" s="17" t="n">
        <v>27.8944</v>
      </c>
      <c r="O2324" s="0" t="str">
        <f aca="false">TEXT(B2324,"YYYY-MM")</f>
        <v>2016-12</v>
      </c>
      <c r="P2324" s="18" t="n">
        <f aca="false">IFERROR(N2324/K2324,0)</f>
        <v>0.46</v>
      </c>
      <c r="Q2324" s="0" t="str">
        <f aca="false">IF(M2324=0,"No Discount",IF(M2324&lt;0.2,"Low (1-19%)",IF(M2324&lt;0.4,"Medium (20-39%)","High (40%+)")))</f>
        <v>No Discount</v>
      </c>
      <c r="R2324" s="0" t="str">
        <f aca="false">INDEX('Lookup Tables'!$B$2:$B$5,MATCH(F2324,'Lookup Tables'!$A$2:$A$5,0))</f>
        <v>Manager C</v>
      </c>
    </row>
    <row r="2325" customFormat="false" ht="15" hidden="false" customHeight="false" outlineLevel="0" collapsed="false">
      <c r="A2325" s="0" t="s">
        <v>2556</v>
      </c>
      <c r="B2325" s="13" t="n">
        <v>42735</v>
      </c>
      <c r="C2325" s="13" t="n">
        <v>42738</v>
      </c>
      <c r="D2325" s="14" t="s">
        <v>52</v>
      </c>
      <c r="E2325" s="14" t="s">
        <v>62</v>
      </c>
      <c r="F2325" s="14" t="s">
        <v>54</v>
      </c>
      <c r="G2325" s="14" t="s">
        <v>55</v>
      </c>
      <c r="H2325" s="14" t="s">
        <v>65</v>
      </c>
      <c r="I2325" s="14" t="s">
        <v>83</v>
      </c>
      <c r="J2325" s="14" t="s">
        <v>1406</v>
      </c>
      <c r="K2325" s="15" t="n">
        <v>76.3</v>
      </c>
      <c r="L2325" s="0" t="n">
        <v>5</v>
      </c>
      <c r="M2325" s="16" t="n">
        <v>0</v>
      </c>
      <c r="N2325" s="17" t="n">
        <v>38.15</v>
      </c>
      <c r="O2325" s="0" t="str">
        <f aca="false">TEXT(B2325,"YYYY-MM")</f>
        <v>2016-12</v>
      </c>
      <c r="P2325" s="18" t="n">
        <f aca="false">IFERROR(N2325/K2325,0)</f>
        <v>0.5</v>
      </c>
      <c r="Q2325" s="0" t="str">
        <f aca="false">IF(M2325=0,"No Discount",IF(M2325&lt;0.2,"Low (1-19%)",IF(M2325&lt;0.4,"Medium (20-39%)","High (40%+)")))</f>
        <v>No Discount</v>
      </c>
      <c r="R2325" s="0" t="str">
        <f aca="false">INDEX('Lookup Tables'!$B$2:$B$5,MATCH(F2325,'Lookup Tables'!$A$2:$A$5,0))</f>
        <v>Manager C</v>
      </c>
    </row>
    <row r="2326" customFormat="false" ht="15" hidden="false" customHeight="false" outlineLevel="0" collapsed="false">
      <c r="A2326" s="0" t="s">
        <v>2556</v>
      </c>
      <c r="B2326" s="13" t="n">
        <v>42735</v>
      </c>
      <c r="C2326" s="13" t="n">
        <v>42738</v>
      </c>
      <c r="D2326" s="14" t="s">
        <v>52</v>
      </c>
      <c r="E2326" s="14" t="s">
        <v>62</v>
      </c>
      <c r="F2326" s="14" t="s">
        <v>54</v>
      </c>
      <c r="G2326" s="14" t="s">
        <v>55</v>
      </c>
      <c r="H2326" s="14" t="s">
        <v>65</v>
      </c>
      <c r="I2326" s="14" t="s">
        <v>83</v>
      </c>
      <c r="J2326" s="14" t="s">
        <v>1803</v>
      </c>
      <c r="K2326" s="15" t="n">
        <v>364.8</v>
      </c>
      <c r="L2326" s="0" t="n">
        <v>12</v>
      </c>
      <c r="M2326" s="16" t="n">
        <v>0</v>
      </c>
      <c r="N2326" s="17" t="n">
        <v>167.808</v>
      </c>
      <c r="O2326" s="0" t="str">
        <f aca="false">TEXT(B2326,"YYYY-MM")</f>
        <v>2016-12</v>
      </c>
      <c r="P2326" s="18" t="n">
        <f aca="false">IFERROR(N2326/K2326,0)</f>
        <v>0.46</v>
      </c>
      <c r="Q2326" s="0" t="str">
        <f aca="false">IF(M2326=0,"No Discount",IF(M2326&lt;0.2,"Low (1-19%)",IF(M2326&lt;0.4,"Medium (20-39%)","High (40%+)")))</f>
        <v>No Discount</v>
      </c>
      <c r="R2326" s="0" t="str">
        <f aca="false">INDEX('Lookup Tables'!$B$2:$B$5,MATCH(F2326,'Lookup Tables'!$A$2:$A$5,0))</f>
        <v>Manager C</v>
      </c>
    </row>
    <row r="2327" customFormat="false" ht="15" hidden="false" customHeight="false" outlineLevel="0" collapsed="false">
      <c r="A2327" s="0" t="s">
        <v>2557</v>
      </c>
      <c r="B2327" s="13" t="n">
        <v>42628</v>
      </c>
      <c r="C2327" s="13" t="n">
        <v>42632</v>
      </c>
      <c r="D2327" s="14" t="s">
        <v>52</v>
      </c>
      <c r="E2327" s="14" t="s">
        <v>62</v>
      </c>
      <c r="F2327" s="14" t="s">
        <v>117</v>
      </c>
      <c r="G2327" s="14" t="s">
        <v>170</v>
      </c>
      <c r="H2327" s="14" t="s">
        <v>65</v>
      </c>
      <c r="I2327" s="14" t="s">
        <v>83</v>
      </c>
      <c r="J2327" s="14" t="s">
        <v>2263</v>
      </c>
      <c r="K2327" s="15" t="n">
        <v>79.872</v>
      </c>
      <c r="L2327" s="0" t="n">
        <v>3</v>
      </c>
      <c r="M2327" s="16" t="n">
        <v>0.2</v>
      </c>
      <c r="N2327" s="17" t="n">
        <v>29.952</v>
      </c>
      <c r="O2327" s="0" t="str">
        <f aca="false">TEXT(B2327,"YYYY-MM")</f>
        <v>2016-09</v>
      </c>
      <c r="P2327" s="18" t="n">
        <f aca="false">IFERROR(N2327/K2327,0)</f>
        <v>0.375</v>
      </c>
      <c r="Q2327" s="0" t="str">
        <f aca="false">IF(M2327=0,"No Discount",IF(M2327&lt;0.2,"Low (1-19%)",IF(M2327&lt;0.4,"Medium (20-39%)","High (40%+)")))</f>
        <v>Medium (20-39%)</v>
      </c>
      <c r="R2327" s="0" t="str">
        <f aca="false">INDEX('Lookup Tables'!$B$2:$B$5,MATCH(F2327,'Lookup Tables'!$A$2:$A$5,0))</f>
        <v>Manager B</v>
      </c>
    </row>
    <row r="2328" customFormat="false" ht="15" hidden="false" customHeight="false" outlineLevel="0" collapsed="false">
      <c r="A2328" s="0" t="s">
        <v>2557</v>
      </c>
      <c r="B2328" s="13" t="n">
        <v>42628</v>
      </c>
      <c r="C2328" s="13" t="n">
        <v>42632</v>
      </c>
      <c r="D2328" s="14" t="s">
        <v>52</v>
      </c>
      <c r="E2328" s="14" t="s">
        <v>62</v>
      </c>
      <c r="F2328" s="14" t="s">
        <v>117</v>
      </c>
      <c r="G2328" s="14" t="s">
        <v>170</v>
      </c>
      <c r="H2328" s="14" t="s">
        <v>56</v>
      </c>
      <c r="I2328" s="14" t="s">
        <v>57</v>
      </c>
      <c r="J2328" s="14" t="s">
        <v>512</v>
      </c>
      <c r="K2328" s="15" t="n">
        <v>46.384</v>
      </c>
      <c r="L2328" s="0" t="n">
        <v>1</v>
      </c>
      <c r="M2328" s="16" t="n">
        <v>0.2</v>
      </c>
      <c r="N2328" s="17" t="n">
        <v>1.1596</v>
      </c>
      <c r="O2328" s="0" t="str">
        <f aca="false">TEXT(B2328,"YYYY-MM")</f>
        <v>2016-09</v>
      </c>
      <c r="P2328" s="18" t="n">
        <f aca="false">IFERROR(N2328/K2328,0)</f>
        <v>0.025</v>
      </c>
      <c r="Q2328" s="0" t="str">
        <f aca="false">IF(M2328=0,"No Discount",IF(M2328&lt;0.2,"Low (1-19%)",IF(M2328&lt;0.4,"Medium (20-39%)","High (40%+)")))</f>
        <v>Medium (20-39%)</v>
      </c>
      <c r="R2328" s="0" t="str">
        <f aca="false">INDEX('Lookup Tables'!$B$2:$B$5,MATCH(F2328,'Lookup Tables'!$A$2:$A$5,0))</f>
        <v>Manager B</v>
      </c>
    </row>
    <row r="2329" customFormat="false" ht="15" hidden="false" customHeight="false" outlineLevel="0" collapsed="false">
      <c r="A2329" s="0" t="s">
        <v>2557</v>
      </c>
      <c r="B2329" s="13" t="n">
        <v>42628</v>
      </c>
      <c r="C2329" s="13" t="n">
        <v>42632</v>
      </c>
      <c r="D2329" s="14" t="s">
        <v>52</v>
      </c>
      <c r="E2329" s="14" t="s">
        <v>62</v>
      </c>
      <c r="F2329" s="14" t="s">
        <v>117</v>
      </c>
      <c r="G2329" s="14" t="s">
        <v>170</v>
      </c>
      <c r="H2329" s="14" t="s">
        <v>65</v>
      </c>
      <c r="I2329" s="14" t="s">
        <v>91</v>
      </c>
      <c r="J2329" s="14" t="s">
        <v>92</v>
      </c>
      <c r="K2329" s="15" t="n">
        <v>12.96</v>
      </c>
      <c r="L2329" s="0" t="n">
        <v>2</v>
      </c>
      <c r="M2329" s="16" t="n">
        <v>0</v>
      </c>
      <c r="N2329" s="17" t="n">
        <v>6.2208</v>
      </c>
      <c r="O2329" s="0" t="str">
        <f aca="false">TEXT(B2329,"YYYY-MM")</f>
        <v>2016-09</v>
      </c>
      <c r="P2329" s="18" t="n">
        <f aca="false">IFERROR(N2329/K2329,0)</f>
        <v>0.48</v>
      </c>
      <c r="Q2329" s="0" t="str">
        <f aca="false">IF(M2329=0,"No Discount",IF(M2329&lt;0.2,"Low (1-19%)",IF(M2329&lt;0.4,"Medium (20-39%)","High (40%+)")))</f>
        <v>No Discount</v>
      </c>
      <c r="R2329" s="0" t="str">
        <f aca="false">INDEX('Lookup Tables'!$B$2:$B$5,MATCH(F2329,'Lookup Tables'!$A$2:$A$5,0))</f>
        <v>Manager B</v>
      </c>
    </row>
    <row r="2330" customFormat="false" ht="15" hidden="false" customHeight="false" outlineLevel="0" collapsed="false">
      <c r="A2330" s="0" t="s">
        <v>2558</v>
      </c>
      <c r="B2330" s="13" t="n">
        <v>43366</v>
      </c>
      <c r="C2330" s="13" t="n">
        <v>43369</v>
      </c>
      <c r="D2330" s="14" t="s">
        <v>137</v>
      </c>
      <c r="E2330" s="14" t="s">
        <v>97</v>
      </c>
      <c r="F2330" s="14" t="s">
        <v>63</v>
      </c>
      <c r="G2330" s="14" t="s">
        <v>252</v>
      </c>
      <c r="H2330" s="14" t="s">
        <v>65</v>
      </c>
      <c r="I2330" s="14" t="s">
        <v>129</v>
      </c>
      <c r="J2330" s="14" t="s">
        <v>2559</v>
      </c>
      <c r="K2330" s="15" t="n">
        <v>14.352</v>
      </c>
      <c r="L2330" s="0" t="n">
        <v>3</v>
      </c>
      <c r="M2330" s="16" t="n">
        <v>0.2</v>
      </c>
      <c r="N2330" s="17" t="n">
        <v>5.2026</v>
      </c>
      <c r="O2330" s="0" t="str">
        <f aca="false">TEXT(B2330,"YYYY-MM")</f>
        <v>2018-09</v>
      </c>
      <c r="P2330" s="18" t="n">
        <f aca="false">IFERROR(N2330/K2330,0)</f>
        <v>0.3625</v>
      </c>
      <c r="Q2330" s="0" t="str">
        <f aca="false">IF(M2330=0,"No Discount",IF(M2330&lt;0.2,"Low (1-19%)",IF(M2330&lt;0.4,"Medium (20-39%)","High (40%+)")))</f>
        <v>Medium (20-39%)</v>
      </c>
      <c r="R2330" s="0" t="str">
        <f aca="false">INDEX('Lookup Tables'!$B$2:$B$5,MATCH(F2330,'Lookup Tables'!$A$2:$A$5,0))</f>
        <v>Manager D</v>
      </c>
    </row>
    <row r="2331" customFormat="false" ht="15" hidden="false" customHeight="false" outlineLevel="0" collapsed="false">
      <c r="A2331" s="0" t="s">
        <v>2560</v>
      </c>
      <c r="B2331" s="13" t="n">
        <v>42729</v>
      </c>
      <c r="C2331" s="13" t="n">
        <v>42733</v>
      </c>
      <c r="D2331" s="14" t="s">
        <v>69</v>
      </c>
      <c r="E2331" s="14" t="s">
        <v>62</v>
      </c>
      <c r="F2331" s="14" t="s">
        <v>117</v>
      </c>
      <c r="G2331" s="14" t="s">
        <v>118</v>
      </c>
      <c r="H2331" s="14" t="s">
        <v>56</v>
      </c>
      <c r="I2331" s="14" t="s">
        <v>76</v>
      </c>
      <c r="J2331" s="14" t="s">
        <v>2561</v>
      </c>
      <c r="K2331" s="15" t="n">
        <v>547.136</v>
      </c>
      <c r="L2331" s="0" t="n">
        <v>4</v>
      </c>
      <c r="M2331" s="16" t="n">
        <v>0.2</v>
      </c>
      <c r="N2331" s="17" t="n">
        <v>-68.392</v>
      </c>
      <c r="O2331" s="0" t="str">
        <f aca="false">TEXT(B2331,"YYYY-MM")</f>
        <v>2016-12</v>
      </c>
      <c r="P2331" s="18" t="n">
        <f aca="false">IFERROR(N2331/K2331,0)</f>
        <v>-0.125</v>
      </c>
      <c r="Q2331" s="0" t="str">
        <f aca="false">IF(M2331=0,"No Discount",IF(M2331&lt;0.2,"Low (1-19%)",IF(M2331&lt;0.4,"Medium (20-39%)","High (40%+)")))</f>
        <v>Medium (20-39%)</v>
      </c>
      <c r="R2331" s="0" t="str">
        <f aca="false">INDEX('Lookup Tables'!$B$2:$B$5,MATCH(F2331,'Lookup Tables'!$A$2:$A$5,0))</f>
        <v>Manager B</v>
      </c>
    </row>
    <row r="2332" customFormat="false" ht="15" hidden="false" customHeight="false" outlineLevel="0" collapsed="false">
      <c r="A2332" s="0" t="s">
        <v>2562</v>
      </c>
      <c r="B2332" s="13" t="n">
        <v>43002</v>
      </c>
      <c r="C2332" s="13" t="n">
        <v>43004</v>
      </c>
      <c r="D2332" s="14" t="s">
        <v>52</v>
      </c>
      <c r="E2332" s="14" t="s">
        <v>62</v>
      </c>
      <c r="F2332" s="14" t="s">
        <v>63</v>
      </c>
      <c r="G2332" s="14" t="s">
        <v>64</v>
      </c>
      <c r="H2332" s="14" t="s">
        <v>65</v>
      </c>
      <c r="I2332" s="14" t="s">
        <v>73</v>
      </c>
      <c r="J2332" s="14" t="s">
        <v>408</v>
      </c>
      <c r="K2332" s="15" t="n">
        <v>41.96</v>
      </c>
      <c r="L2332" s="0" t="n">
        <v>2</v>
      </c>
      <c r="M2332" s="16" t="n">
        <v>0</v>
      </c>
      <c r="N2332" s="17" t="n">
        <v>2.9372</v>
      </c>
      <c r="O2332" s="0" t="str">
        <f aca="false">TEXT(B2332,"YYYY-MM")</f>
        <v>2017-09</v>
      </c>
      <c r="P2332" s="18" t="n">
        <f aca="false">IFERROR(N2332/K2332,0)</f>
        <v>0.07</v>
      </c>
      <c r="Q2332" s="0" t="str">
        <f aca="false">IF(M2332=0,"No Discount",IF(M2332&lt;0.2,"Low (1-19%)",IF(M2332&lt;0.4,"Medium (20-39%)","High (40%+)")))</f>
        <v>No Discount</v>
      </c>
      <c r="R2332" s="0" t="str">
        <f aca="false">INDEX('Lookup Tables'!$B$2:$B$5,MATCH(F2332,'Lookup Tables'!$A$2:$A$5,0))</f>
        <v>Manager D</v>
      </c>
    </row>
    <row r="2333" customFormat="false" ht="15" hidden="false" customHeight="false" outlineLevel="0" collapsed="false">
      <c r="A2333" s="0" t="s">
        <v>2562</v>
      </c>
      <c r="B2333" s="13" t="n">
        <v>43002</v>
      </c>
      <c r="C2333" s="13" t="n">
        <v>43004</v>
      </c>
      <c r="D2333" s="14" t="s">
        <v>52</v>
      </c>
      <c r="E2333" s="14" t="s">
        <v>62</v>
      </c>
      <c r="F2333" s="14" t="s">
        <v>63</v>
      </c>
      <c r="G2333" s="14" t="s">
        <v>64</v>
      </c>
      <c r="H2333" s="14" t="s">
        <v>65</v>
      </c>
      <c r="I2333" s="14" t="s">
        <v>91</v>
      </c>
      <c r="J2333" s="14" t="s">
        <v>2563</v>
      </c>
      <c r="K2333" s="15" t="n">
        <v>41.7</v>
      </c>
      <c r="L2333" s="0" t="n">
        <v>5</v>
      </c>
      <c r="M2333" s="16" t="n">
        <v>0</v>
      </c>
      <c r="N2333" s="17" t="n">
        <v>20.85</v>
      </c>
      <c r="O2333" s="0" t="str">
        <f aca="false">TEXT(B2333,"YYYY-MM")</f>
        <v>2017-09</v>
      </c>
      <c r="P2333" s="18" t="n">
        <f aca="false">IFERROR(N2333/K2333,0)</f>
        <v>0.5</v>
      </c>
      <c r="Q2333" s="0" t="str">
        <f aca="false">IF(M2333=0,"No Discount",IF(M2333&lt;0.2,"Low (1-19%)",IF(M2333&lt;0.4,"Medium (20-39%)","High (40%+)")))</f>
        <v>No Discount</v>
      </c>
      <c r="R2333" s="0" t="str">
        <f aca="false">INDEX('Lookup Tables'!$B$2:$B$5,MATCH(F2333,'Lookup Tables'!$A$2:$A$5,0))</f>
        <v>Manager D</v>
      </c>
    </row>
    <row r="2334" customFormat="false" ht="15" hidden="false" customHeight="false" outlineLevel="0" collapsed="false">
      <c r="A2334" s="0" t="s">
        <v>2564</v>
      </c>
      <c r="B2334" s="13" t="n">
        <v>43180</v>
      </c>
      <c r="C2334" s="13" t="n">
        <v>43184</v>
      </c>
      <c r="D2334" s="14" t="s">
        <v>69</v>
      </c>
      <c r="E2334" s="14" t="s">
        <v>53</v>
      </c>
      <c r="F2334" s="14" t="s">
        <v>98</v>
      </c>
      <c r="G2334" s="14" t="s">
        <v>164</v>
      </c>
      <c r="H2334" s="14" t="s">
        <v>65</v>
      </c>
      <c r="I2334" s="14" t="s">
        <v>91</v>
      </c>
      <c r="J2334" s="14" t="s">
        <v>752</v>
      </c>
      <c r="K2334" s="15" t="n">
        <v>277.4</v>
      </c>
      <c r="L2334" s="0" t="n">
        <v>5</v>
      </c>
      <c r="M2334" s="16" t="n">
        <v>0</v>
      </c>
      <c r="N2334" s="17" t="n">
        <v>133.152</v>
      </c>
      <c r="O2334" s="0" t="str">
        <f aca="false">TEXT(B2334,"YYYY-MM")</f>
        <v>2018-03</v>
      </c>
      <c r="P2334" s="18" t="n">
        <f aca="false">IFERROR(N2334/K2334,0)</f>
        <v>0.48</v>
      </c>
      <c r="Q2334" s="0" t="str">
        <f aca="false">IF(M2334=0,"No Discount",IF(M2334&lt;0.2,"Low (1-19%)",IF(M2334&lt;0.4,"Medium (20-39%)","High (40%+)")))</f>
        <v>No Discount</v>
      </c>
      <c r="R2334" s="0" t="str">
        <f aca="false">INDEX('Lookup Tables'!$B$2:$B$5,MATCH(F2334,'Lookup Tables'!$A$2:$A$5,0))</f>
        <v>Manager A</v>
      </c>
    </row>
    <row r="2335" customFormat="false" ht="15" hidden="false" customHeight="false" outlineLevel="0" collapsed="false">
      <c r="A2335" s="0" t="s">
        <v>2564</v>
      </c>
      <c r="B2335" s="13" t="n">
        <v>43180</v>
      </c>
      <c r="C2335" s="13" t="n">
        <v>43184</v>
      </c>
      <c r="D2335" s="14" t="s">
        <v>69</v>
      </c>
      <c r="E2335" s="14" t="s">
        <v>53</v>
      </c>
      <c r="F2335" s="14" t="s">
        <v>98</v>
      </c>
      <c r="G2335" s="14" t="s">
        <v>164</v>
      </c>
      <c r="H2335" s="14" t="s">
        <v>65</v>
      </c>
      <c r="I2335" s="14" t="s">
        <v>91</v>
      </c>
      <c r="J2335" s="14" t="s">
        <v>1074</v>
      </c>
      <c r="K2335" s="15" t="n">
        <v>5.78</v>
      </c>
      <c r="L2335" s="0" t="n">
        <v>1</v>
      </c>
      <c r="M2335" s="16" t="n">
        <v>0</v>
      </c>
      <c r="N2335" s="17" t="n">
        <v>2.8322</v>
      </c>
      <c r="O2335" s="0" t="str">
        <f aca="false">TEXT(B2335,"YYYY-MM")</f>
        <v>2018-03</v>
      </c>
      <c r="P2335" s="18" t="n">
        <f aca="false">IFERROR(N2335/K2335,0)</f>
        <v>0.49</v>
      </c>
      <c r="Q2335" s="0" t="str">
        <f aca="false">IF(M2335=0,"No Discount",IF(M2335&lt;0.2,"Low (1-19%)",IF(M2335&lt;0.4,"Medium (20-39%)","High (40%+)")))</f>
        <v>No Discount</v>
      </c>
      <c r="R2335" s="0" t="str">
        <f aca="false">INDEX('Lookup Tables'!$B$2:$B$5,MATCH(F2335,'Lookup Tables'!$A$2:$A$5,0))</f>
        <v>Manager A</v>
      </c>
    </row>
    <row r="2336" customFormat="false" ht="15" hidden="false" customHeight="false" outlineLevel="0" collapsed="false">
      <c r="A2336" s="0" t="s">
        <v>2565</v>
      </c>
      <c r="B2336" s="13" t="n">
        <v>42277</v>
      </c>
      <c r="C2336" s="13" t="n">
        <v>42281</v>
      </c>
      <c r="D2336" s="14" t="s">
        <v>69</v>
      </c>
      <c r="E2336" s="14" t="s">
        <v>53</v>
      </c>
      <c r="F2336" s="14" t="s">
        <v>54</v>
      </c>
      <c r="G2336" s="14" t="s">
        <v>200</v>
      </c>
      <c r="H2336" s="14" t="s">
        <v>65</v>
      </c>
      <c r="I2336" s="14" t="s">
        <v>85</v>
      </c>
      <c r="J2336" s="14" t="s">
        <v>622</v>
      </c>
      <c r="K2336" s="15" t="n">
        <v>69.216</v>
      </c>
      <c r="L2336" s="0" t="n">
        <v>6</v>
      </c>
      <c r="M2336" s="16" t="n">
        <v>0.2</v>
      </c>
      <c r="N2336" s="17" t="n">
        <v>11.2476</v>
      </c>
      <c r="O2336" s="0" t="str">
        <f aca="false">TEXT(B2336,"YYYY-MM")</f>
        <v>2015-09</v>
      </c>
      <c r="P2336" s="18" t="n">
        <f aca="false">IFERROR(N2336/K2336,0)</f>
        <v>0.1625</v>
      </c>
      <c r="Q2336" s="0" t="str">
        <f aca="false">IF(M2336=0,"No Discount",IF(M2336&lt;0.2,"Low (1-19%)",IF(M2336&lt;0.4,"Medium (20-39%)","High (40%+)")))</f>
        <v>Medium (20-39%)</v>
      </c>
      <c r="R2336" s="0" t="str">
        <f aca="false">INDEX('Lookup Tables'!$B$2:$B$5,MATCH(F2336,'Lookup Tables'!$A$2:$A$5,0))</f>
        <v>Manager C</v>
      </c>
    </row>
    <row r="2337" customFormat="false" ht="15" hidden="false" customHeight="false" outlineLevel="0" collapsed="false">
      <c r="A2337" s="0" t="s">
        <v>2566</v>
      </c>
      <c r="B2337" s="13" t="n">
        <v>43444</v>
      </c>
      <c r="C2337" s="13" t="n">
        <v>43444</v>
      </c>
      <c r="D2337" s="14" t="s">
        <v>606</v>
      </c>
      <c r="E2337" s="14" t="s">
        <v>53</v>
      </c>
      <c r="F2337" s="14" t="s">
        <v>117</v>
      </c>
      <c r="G2337" s="14" t="s">
        <v>375</v>
      </c>
      <c r="H2337" s="14" t="s">
        <v>65</v>
      </c>
      <c r="I2337" s="14" t="s">
        <v>129</v>
      </c>
      <c r="J2337" s="14" t="s">
        <v>308</v>
      </c>
      <c r="K2337" s="15" t="n">
        <v>10.86</v>
      </c>
      <c r="L2337" s="0" t="n">
        <v>3</v>
      </c>
      <c r="M2337" s="16" t="n">
        <v>0</v>
      </c>
      <c r="N2337" s="17" t="n">
        <v>5.1042</v>
      </c>
      <c r="O2337" s="0" t="str">
        <f aca="false">TEXT(B2337,"YYYY-MM")</f>
        <v>2018-12</v>
      </c>
      <c r="P2337" s="18" t="n">
        <f aca="false">IFERROR(N2337/K2337,0)</f>
        <v>0.47</v>
      </c>
      <c r="Q2337" s="0" t="str">
        <f aca="false">IF(M2337=0,"No Discount",IF(M2337&lt;0.2,"Low (1-19%)",IF(M2337&lt;0.4,"Medium (20-39%)","High (40%+)")))</f>
        <v>No Discount</v>
      </c>
      <c r="R2337" s="0" t="str">
        <f aca="false">INDEX('Lookup Tables'!$B$2:$B$5,MATCH(F2337,'Lookup Tables'!$A$2:$A$5,0))</f>
        <v>Manager B</v>
      </c>
    </row>
    <row r="2338" customFormat="false" ht="15" hidden="false" customHeight="false" outlineLevel="0" collapsed="false">
      <c r="A2338" s="0" t="s">
        <v>2566</v>
      </c>
      <c r="B2338" s="13" t="n">
        <v>43444</v>
      </c>
      <c r="C2338" s="13" t="n">
        <v>43444</v>
      </c>
      <c r="D2338" s="14" t="s">
        <v>606</v>
      </c>
      <c r="E2338" s="14" t="s">
        <v>53</v>
      </c>
      <c r="F2338" s="14" t="s">
        <v>117</v>
      </c>
      <c r="G2338" s="14" t="s">
        <v>375</v>
      </c>
      <c r="H2338" s="14" t="s">
        <v>65</v>
      </c>
      <c r="I2338" s="14" t="s">
        <v>85</v>
      </c>
      <c r="J2338" s="14" t="s">
        <v>2567</v>
      </c>
      <c r="K2338" s="15" t="n">
        <v>426.79</v>
      </c>
      <c r="L2338" s="0" t="n">
        <v>7</v>
      </c>
      <c r="M2338" s="16" t="n">
        <v>0</v>
      </c>
      <c r="N2338" s="17" t="n">
        <v>123.7691</v>
      </c>
      <c r="O2338" s="0" t="str">
        <f aca="false">TEXT(B2338,"YYYY-MM")</f>
        <v>2018-12</v>
      </c>
      <c r="P2338" s="18" t="n">
        <f aca="false">IFERROR(N2338/K2338,0)</f>
        <v>0.29</v>
      </c>
      <c r="Q2338" s="0" t="str">
        <f aca="false">IF(M2338=0,"No Discount",IF(M2338&lt;0.2,"Low (1-19%)",IF(M2338&lt;0.4,"Medium (20-39%)","High (40%+)")))</f>
        <v>No Discount</v>
      </c>
      <c r="R2338" s="0" t="str">
        <f aca="false">INDEX('Lookup Tables'!$B$2:$B$5,MATCH(F2338,'Lookup Tables'!$A$2:$A$5,0))</f>
        <v>Manager B</v>
      </c>
    </row>
    <row r="2339" customFormat="false" ht="15" hidden="false" customHeight="false" outlineLevel="0" collapsed="false">
      <c r="A2339" s="0" t="s">
        <v>2568</v>
      </c>
      <c r="B2339" s="13" t="n">
        <v>42239</v>
      </c>
      <c r="C2339" s="13" t="n">
        <v>42239</v>
      </c>
      <c r="D2339" s="14" t="s">
        <v>606</v>
      </c>
      <c r="E2339" s="14" t="s">
        <v>53</v>
      </c>
      <c r="F2339" s="14" t="s">
        <v>117</v>
      </c>
      <c r="G2339" s="14" t="s">
        <v>170</v>
      </c>
      <c r="H2339" s="14" t="s">
        <v>65</v>
      </c>
      <c r="I2339" s="14" t="s">
        <v>91</v>
      </c>
      <c r="J2339" s="14" t="s">
        <v>2569</v>
      </c>
      <c r="K2339" s="15" t="n">
        <v>25.92</v>
      </c>
      <c r="L2339" s="0" t="n">
        <v>4</v>
      </c>
      <c r="M2339" s="16" t="n">
        <v>0</v>
      </c>
      <c r="N2339" s="17" t="n">
        <v>12.4416</v>
      </c>
      <c r="O2339" s="0" t="str">
        <f aca="false">TEXT(B2339,"YYYY-MM")</f>
        <v>2015-08</v>
      </c>
      <c r="P2339" s="18" t="n">
        <f aca="false">IFERROR(N2339/K2339,0)</f>
        <v>0.48</v>
      </c>
      <c r="Q2339" s="0" t="str">
        <f aca="false">IF(M2339=0,"No Discount",IF(M2339&lt;0.2,"Low (1-19%)",IF(M2339&lt;0.4,"Medium (20-39%)","High (40%+)")))</f>
        <v>No Discount</v>
      </c>
      <c r="R2339" s="0" t="str">
        <f aca="false">INDEX('Lookup Tables'!$B$2:$B$5,MATCH(F2339,'Lookup Tables'!$A$2:$A$5,0))</f>
        <v>Manager B</v>
      </c>
    </row>
    <row r="2340" customFormat="false" ht="15" hidden="false" customHeight="false" outlineLevel="0" collapsed="false">
      <c r="A2340" s="0" t="s">
        <v>2568</v>
      </c>
      <c r="B2340" s="13" t="n">
        <v>42239</v>
      </c>
      <c r="C2340" s="13" t="n">
        <v>42239</v>
      </c>
      <c r="D2340" s="14" t="s">
        <v>606</v>
      </c>
      <c r="E2340" s="14" t="s">
        <v>53</v>
      </c>
      <c r="F2340" s="14" t="s">
        <v>117</v>
      </c>
      <c r="G2340" s="14" t="s">
        <v>170</v>
      </c>
      <c r="H2340" s="14" t="s">
        <v>65</v>
      </c>
      <c r="I2340" s="14" t="s">
        <v>91</v>
      </c>
      <c r="J2340" s="14" t="s">
        <v>884</v>
      </c>
      <c r="K2340" s="15" t="n">
        <v>45.92</v>
      </c>
      <c r="L2340" s="0" t="n">
        <v>4</v>
      </c>
      <c r="M2340" s="16" t="n">
        <v>0</v>
      </c>
      <c r="N2340" s="17" t="n">
        <v>22.5008</v>
      </c>
      <c r="O2340" s="0" t="str">
        <f aca="false">TEXT(B2340,"YYYY-MM")</f>
        <v>2015-08</v>
      </c>
      <c r="P2340" s="18" t="n">
        <f aca="false">IFERROR(N2340/K2340,0)</f>
        <v>0.49</v>
      </c>
      <c r="Q2340" s="0" t="str">
        <f aca="false">IF(M2340=0,"No Discount",IF(M2340&lt;0.2,"Low (1-19%)",IF(M2340&lt;0.4,"Medium (20-39%)","High (40%+)")))</f>
        <v>No Discount</v>
      </c>
      <c r="R2340" s="0" t="str">
        <f aca="false">INDEX('Lookup Tables'!$B$2:$B$5,MATCH(F2340,'Lookup Tables'!$A$2:$A$5,0))</f>
        <v>Manager B</v>
      </c>
    </row>
    <row r="2341" customFormat="false" ht="15" hidden="false" customHeight="false" outlineLevel="0" collapsed="false">
      <c r="A2341" s="0" t="s">
        <v>2570</v>
      </c>
      <c r="B2341" s="13" t="n">
        <v>42235</v>
      </c>
      <c r="C2341" s="13" t="n">
        <v>42240</v>
      </c>
      <c r="D2341" s="14" t="s">
        <v>69</v>
      </c>
      <c r="E2341" s="14" t="s">
        <v>53</v>
      </c>
      <c r="F2341" s="14" t="s">
        <v>117</v>
      </c>
      <c r="G2341" s="14" t="s">
        <v>269</v>
      </c>
      <c r="H2341" s="14" t="s">
        <v>65</v>
      </c>
      <c r="I2341" s="14" t="s">
        <v>78</v>
      </c>
      <c r="J2341" s="14" t="s">
        <v>230</v>
      </c>
      <c r="K2341" s="15" t="n">
        <v>10.72</v>
      </c>
      <c r="L2341" s="0" t="n">
        <v>2</v>
      </c>
      <c r="M2341" s="16" t="n">
        <v>0.2</v>
      </c>
      <c r="N2341" s="17" t="n">
        <v>1.742</v>
      </c>
      <c r="O2341" s="0" t="str">
        <f aca="false">TEXT(B2341,"YYYY-MM")</f>
        <v>2015-08</v>
      </c>
      <c r="P2341" s="18" t="n">
        <f aca="false">IFERROR(N2341/K2341,0)</f>
        <v>0.1625</v>
      </c>
      <c r="Q2341" s="0" t="str">
        <f aca="false">IF(M2341=0,"No Discount",IF(M2341&lt;0.2,"Low (1-19%)",IF(M2341&lt;0.4,"Medium (20-39%)","High (40%+)")))</f>
        <v>Medium (20-39%)</v>
      </c>
      <c r="R2341" s="0" t="str">
        <f aca="false">INDEX('Lookup Tables'!$B$2:$B$5,MATCH(F2341,'Lookup Tables'!$A$2:$A$5,0))</f>
        <v>Manager B</v>
      </c>
    </row>
    <row r="2342" customFormat="false" ht="15" hidden="false" customHeight="false" outlineLevel="0" collapsed="false">
      <c r="A2342" s="0" t="s">
        <v>2571</v>
      </c>
      <c r="B2342" s="13" t="n">
        <v>43049</v>
      </c>
      <c r="C2342" s="13" t="n">
        <v>43054</v>
      </c>
      <c r="D2342" s="14" t="s">
        <v>69</v>
      </c>
      <c r="E2342" s="14" t="s">
        <v>53</v>
      </c>
      <c r="F2342" s="14" t="s">
        <v>54</v>
      </c>
      <c r="G2342" s="14" t="s">
        <v>597</v>
      </c>
      <c r="H2342" s="14" t="s">
        <v>65</v>
      </c>
      <c r="I2342" s="14" t="s">
        <v>78</v>
      </c>
      <c r="J2342" s="14" t="s">
        <v>1569</v>
      </c>
      <c r="K2342" s="15" t="n">
        <v>41.86</v>
      </c>
      <c r="L2342" s="0" t="n">
        <v>7</v>
      </c>
      <c r="M2342" s="16" t="n">
        <v>0</v>
      </c>
      <c r="N2342" s="17" t="n">
        <v>10.465</v>
      </c>
      <c r="O2342" s="0" t="str">
        <f aca="false">TEXT(B2342,"YYYY-MM")</f>
        <v>2017-11</v>
      </c>
      <c r="P2342" s="18" t="n">
        <f aca="false">IFERROR(N2342/K2342,0)</f>
        <v>0.25</v>
      </c>
      <c r="Q2342" s="0" t="str">
        <f aca="false">IF(M2342=0,"No Discount",IF(M2342&lt;0.2,"Low (1-19%)",IF(M2342&lt;0.4,"Medium (20-39%)","High (40%+)")))</f>
        <v>No Discount</v>
      </c>
      <c r="R2342" s="0" t="str">
        <f aca="false">INDEX('Lookup Tables'!$B$2:$B$5,MATCH(F2342,'Lookup Tables'!$A$2:$A$5,0))</f>
        <v>Manager C</v>
      </c>
    </row>
    <row r="2343" customFormat="false" ht="15" hidden="false" customHeight="false" outlineLevel="0" collapsed="false">
      <c r="A2343" s="0" t="s">
        <v>2572</v>
      </c>
      <c r="B2343" s="13" t="n">
        <v>42369</v>
      </c>
      <c r="C2343" s="13" t="n">
        <v>42372</v>
      </c>
      <c r="D2343" s="14" t="s">
        <v>137</v>
      </c>
      <c r="E2343" s="14" t="s">
        <v>97</v>
      </c>
      <c r="F2343" s="14" t="s">
        <v>117</v>
      </c>
      <c r="G2343" s="14" t="s">
        <v>584</v>
      </c>
      <c r="H2343" s="14" t="s">
        <v>56</v>
      </c>
      <c r="I2343" s="14" t="s">
        <v>76</v>
      </c>
      <c r="J2343" s="14" t="s">
        <v>2573</v>
      </c>
      <c r="K2343" s="15" t="n">
        <v>63.2</v>
      </c>
      <c r="L2343" s="0" t="n">
        <v>5</v>
      </c>
      <c r="M2343" s="16" t="n">
        <v>0</v>
      </c>
      <c r="N2343" s="17" t="n">
        <v>23.384</v>
      </c>
      <c r="O2343" s="0" t="str">
        <f aca="false">TEXT(B2343,"YYYY-MM")</f>
        <v>2015-12</v>
      </c>
      <c r="P2343" s="18" t="n">
        <f aca="false">IFERROR(N2343/K2343,0)</f>
        <v>0.37</v>
      </c>
      <c r="Q2343" s="0" t="str">
        <f aca="false">IF(M2343=0,"No Discount",IF(M2343&lt;0.2,"Low (1-19%)",IF(M2343&lt;0.4,"Medium (20-39%)","High (40%+)")))</f>
        <v>No Discount</v>
      </c>
      <c r="R2343" s="0" t="str">
        <f aca="false">INDEX('Lookup Tables'!$B$2:$B$5,MATCH(F2343,'Lookup Tables'!$A$2:$A$5,0))</f>
        <v>Manager B</v>
      </c>
    </row>
    <row r="2344" customFormat="false" ht="15" hidden="false" customHeight="false" outlineLevel="0" collapsed="false">
      <c r="A2344" s="0" t="s">
        <v>2572</v>
      </c>
      <c r="B2344" s="13" t="n">
        <v>42369</v>
      </c>
      <c r="C2344" s="13" t="n">
        <v>42372</v>
      </c>
      <c r="D2344" s="14" t="s">
        <v>137</v>
      </c>
      <c r="E2344" s="14" t="s">
        <v>97</v>
      </c>
      <c r="F2344" s="14" t="s">
        <v>117</v>
      </c>
      <c r="G2344" s="14" t="s">
        <v>584</v>
      </c>
      <c r="H2344" s="14" t="s">
        <v>80</v>
      </c>
      <c r="I2344" s="14" t="s">
        <v>123</v>
      </c>
      <c r="J2344" s="14" t="s">
        <v>2555</v>
      </c>
      <c r="K2344" s="15" t="n">
        <v>113.97</v>
      </c>
      <c r="L2344" s="0" t="n">
        <v>3</v>
      </c>
      <c r="M2344" s="16" t="n">
        <v>0</v>
      </c>
      <c r="N2344" s="17" t="n">
        <v>27.3528</v>
      </c>
      <c r="O2344" s="0" t="str">
        <f aca="false">TEXT(B2344,"YYYY-MM")</f>
        <v>2015-12</v>
      </c>
      <c r="P2344" s="18" t="n">
        <f aca="false">IFERROR(N2344/K2344,0)</f>
        <v>0.24</v>
      </c>
      <c r="Q2344" s="0" t="str">
        <f aca="false">IF(M2344=0,"No Discount",IF(M2344&lt;0.2,"Low (1-19%)",IF(M2344&lt;0.4,"Medium (20-39%)","High (40%+)")))</f>
        <v>No Discount</v>
      </c>
      <c r="R2344" s="0" t="str">
        <f aca="false">INDEX('Lookup Tables'!$B$2:$B$5,MATCH(F2344,'Lookup Tables'!$A$2:$A$5,0))</f>
        <v>Manager B</v>
      </c>
    </row>
    <row r="2345" customFormat="false" ht="15" hidden="false" customHeight="false" outlineLevel="0" collapsed="false">
      <c r="A2345" s="0" t="s">
        <v>2574</v>
      </c>
      <c r="B2345" s="13" t="n">
        <v>42211</v>
      </c>
      <c r="C2345" s="13" t="n">
        <v>42215</v>
      </c>
      <c r="D2345" s="14" t="s">
        <v>52</v>
      </c>
      <c r="E2345" s="14" t="s">
        <v>53</v>
      </c>
      <c r="F2345" s="14" t="s">
        <v>98</v>
      </c>
      <c r="G2345" s="14" t="s">
        <v>146</v>
      </c>
      <c r="H2345" s="14" t="s">
        <v>65</v>
      </c>
      <c r="I2345" s="14" t="s">
        <v>73</v>
      </c>
      <c r="J2345" s="14" t="s">
        <v>462</v>
      </c>
      <c r="K2345" s="15" t="n">
        <v>123.552</v>
      </c>
      <c r="L2345" s="0" t="n">
        <v>3</v>
      </c>
      <c r="M2345" s="16" t="n">
        <v>0.2</v>
      </c>
      <c r="N2345" s="17" t="n">
        <v>-29.3436</v>
      </c>
      <c r="O2345" s="0" t="str">
        <f aca="false">TEXT(B2345,"YYYY-MM")</f>
        <v>2015-07</v>
      </c>
      <c r="P2345" s="18" t="n">
        <f aca="false">IFERROR(N2345/K2345,0)</f>
        <v>-0.2375</v>
      </c>
      <c r="Q2345" s="0" t="str">
        <f aca="false">IF(M2345=0,"No Discount",IF(M2345&lt;0.2,"Low (1-19%)",IF(M2345&lt;0.4,"Medium (20-39%)","High (40%+)")))</f>
        <v>Medium (20-39%)</v>
      </c>
      <c r="R2345" s="0" t="str">
        <f aca="false">INDEX('Lookup Tables'!$B$2:$B$5,MATCH(F2345,'Lookup Tables'!$A$2:$A$5,0))</f>
        <v>Manager A</v>
      </c>
    </row>
    <row r="2346" customFormat="false" ht="15" hidden="false" customHeight="false" outlineLevel="0" collapsed="false">
      <c r="A2346" s="0" t="s">
        <v>2575</v>
      </c>
      <c r="B2346" s="13" t="n">
        <v>42788</v>
      </c>
      <c r="C2346" s="13" t="n">
        <v>42794</v>
      </c>
      <c r="D2346" s="14" t="s">
        <v>69</v>
      </c>
      <c r="E2346" s="14" t="s">
        <v>97</v>
      </c>
      <c r="F2346" s="14" t="s">
        <v>98</v>
      </c>
      <c r="G2346" s="14" t="s">
        <v>103</v>
      </c>
      <c r="H2346" s="14" t="s">
        <v>65</v>
      </c>
      <c r="I2346" s="14" t="s">
        <v>85</v>
      </c>
      <c r="J2346" s="14" t="s">
        <v>2576</v>
      </c>
      <c r="K2346" s="15" t="n">
        <v>490.32</v>
      </c>
      <c r="L2346" s="0" t="n">
        <v>9</v>
      </c>
      <c r="M2346" s="16" t="n">
        <v>0</v>
      </c>
      <c r="N2346" s="17" t="n">
        <v>137.2896</v>
      </c>
      <c r="O2346" s="0" t="str">
        <f aca="false">TEXT(B2346,"YYYY-MM")</f>
        <v>2017-02</v>
      </c>
      <c r="P2346" s="18" t="n">
        <f aca="false">IFERROR(N2346/K2346,0)</f>
        <v>0.28</v>
      </c>
      <c r="Q2346" s="0" t="str">
        <f aca="false">IF(M2346=0,"No Discount",IF(M2346&lt;0.2,"Low (1-19%)",IF(M2346&lt;0.4,"Medium (20-39%)","High (40%+)")))</f>
        <v>No Discount</v>
      </c>
      <c r="R2346" s="0" t="str">
        <f aca="false">INDEX('Lookup Tables'!$B$2:$B$5,MATCH(F2346,'Lookup Tables'!$A$2:$A$5,0))</f>
        <v>Manager A</v>
      </c>
    </row>
    <row r="2347" customFormat="false" ht="15" hidden="false" customHeight="false" outlineLevel="0" collapsed="false">
      <c r="A2347" s="0" t="s">
        <v>2577</v>
      </c>
      <c r="B2347" s="13" t="n">
        <v>42807</v>
      </c>
      <c r="C2347" s="13" t="n">
        <v>42812</v>
      </c>
      <c r="D2347" s="14" t="s">
        <v>69</v>
      </c>
      <c r="E2347" s="14" t="s">
        <v>53</v>
      </c>
      <c r="F2347" s="14" t="s">
        <v>98</v>
      </c>
      <c r="G2347" s="14" t="s">
        <v>99</v>
      </c>
      <c r="H2347" s="14" t="s">
        <v>65</v>
      </c>
      <c r="I2347" s="14" t="s">
        <v>91</v>
      </c>
      <c r="J2347" s="14" t="s">
        <v>2578</v>
      </c>
      <c r="K2347" s="15" t="n">
        <v>70.08</v>
      </c>
      <c r="L2347" s="0" t="n">
        <v>5</v>
      </c>
      <c r="M2347" s="16" t="n">
        <v>0.2</v>
      </c>
      <c r="N2347" s="17" t="n">
        <v>24.528</v>
      </c>
      <c r="O2347" s="0" t="str">
        <f aca="false">TEXT(B2347,"YYYY-MM")</f>
        <v>2017-03</v>
      </c>
      <c r="P2347" s="18" t="n">
        <f aca="false">IFERROR(N2347/K2347,0)</f>
        <v>0.35</v>
      </c>
      <c r="Q2347" s="0" t="str">
        <f aca="false">IF(M2347=0,"No Discount",IF(M2347&lt;0.2,"Low (1-19%)",IF(M2347&lt;0.4,"Medium (20-39%)","High (40%+)")))</f>
        <v>Medium (20-39%)</v>
      </c>
      <c r="R2347" s="0" t="str">
        <f aca="false">INDEX('Lookup Tables'!$B$2:$B$5,MATCH(F2347,'Lookup Tables'!$A$2:$A$5,0))</f>
        <v>Manager A</v>
      </c>
    </row>
    <row r="2348" customFormat="false" ht="15" hidden="false" customHeight="false" outlineLevel="0" collapsed="false">
      <c r="A2348" s="0" t="s">
        <v>2577</v>
      </c>
      <c r="B2348" s="13" t="n">
        <v>42807</v>
      </c>
      <c r="C2348" s="13" t="n">
        <v>42812</v>
      </c>
      <c r="D2348" s="14" t="s">
        <v>69</v>
      </c>
      <c r="E2348" s="14" t="s">
        <v>53</v>
      </c>
      <c r="F2348" s="14" t="s">
        <v>98</v>
      </c>
      <c r="G2348" s="14" t="s">
        <v>99</v>
      </c>
      <c r="H2348" s="14" t="s">
        <v>65</v>
      </c>
      <c r="I2348" s="14" t="s">
        <v>83</v>
      </c>
      <c r="J2348" s="14" t="s">
        <v>2579</v>
      </c>
      <c r="K2348" s="15" t="n">
        <v>1.272</v>
      </c>
      <c r="L2348" s="0" t="n">
        <v>2</v>
      </c>
      <c r="M2348" s="16" t="n">
        <v>0.8</v>
      </c>
      <c r="N2348" s="17" t="n">
        <v>-2.1624</v>
      </c>
      <c r="O2348" s="0" t="str">
        <f aca="false">TEXT(B2348,"YYYY-MM")</f>
        <v>2017-03</v>
      </c>
      <c r="P2348" s="18" t="n">
        <f aca="false">IFERROR(N2348/K2348,0)</f>
        <v>-1.7</v>
      </c>
      <c r="Q2348" s="0" t="str">
        <f aca="false">IF(M2348=0,"No Discount",IF(M2348&lt;0.2,"Low (1-19%)",IF(M2348&lt;0.4,"Medium (20-39%)","High (40%+)")))</f>
        <v>High (40%+)</v>
      </c>
      <c r="R2348" s="0" t="str">
        <f aca="false">INDEX('Lookup Tables'!$B$2:$B$5,MATCH(F2348,'Lookup Tables'!$A$2:$A$5,0))</f>
        <v>Manager A</v>
      </c>
    </row>
    <row r="2349" customFormat="false" ht="15" hidden="false" customHeight="false" outlineLevel="0" collapsed="false">
      <c r="A2349" s="0" t="s">
        <v>2577</v>
      </c>
      <c r="B2349" s="13" t="n">
        <v>42807</v>
      </c>
      <c r="C2349" s="13" t="n">
        <v>42812</v>
      </c>
      <c r="D2349" s="14" t="s">
        <v>69</v>
      </c>
      <c r="E2349" s="14" t="s">
        <v>53</v>
      </c>
      <c r="F2349" s="14" t="s">
        <v>98</v>
      </c>
      <c r="G2349" s="14" t="s">
        <v>99</v>
      </c>
      <c r="H2349" s="14" t="s">
        <v>56</v>
      </c>
      <c r="I2349" s="14" t="s">
        <v>71</v>
      </c>
      <c r="J2349" s="14" t="s">
        <v>1599</v>
      </c>
      <c r="K2349" s="15" t="n">
        <v>557.585</v>
      </c>
      <c r="L2349" s="0" t="n">
        <v>5</v>
      </c>
      <c r="M2349" s="16" t="n">
        <v>0.3</v>
      </c>
      <c r="N2349" s="17" t="n">
        <v>0</v>
      </c>
      <c r="O2349" s="0" t="str">
        <f aca="false">TEXT(B2349,"YYYY-MM")</f>
        <v>2017-03</v>
      </c>
      <c r="P2349" s="18" t="n">
        <f aca="false">IFERROR(N2349/K2349,0)</f>
        <v>0</v>
      </c>
      <c r="Q2349" s="0" t="str">
        <f aca="false">IF(M2349=0,"No Discount",IF(M2349&lt;0.2,"Low (1-19%)",IF(M2349&lt;0.4,"Medium (20-39%)","High (40%+)")))</f>
        <v>Medium (20-39%)</v>
      </c>
      <c r="R2349" s="0" t="str">
        <f aca="false">INDEX('Lookup Tables'!$B$2:$B$5,MATCH(F2349,'Lookup Tables'!$A$2:$A$5,0))</f>
        <v>Manager A</v>
      </c>
    </row>
    <row r="2350" customFormat="false" ht="15" hidden="false" customHeight="false" outlineLevel="0" collapsed="false">
      <c r="A2350" s="0" t="s">
        <v>2580</v>
      </c>
      <c r="B2350" s="13" t="n">
        <v>43436</v>
      </c>
      <c r="C2350" s="13" t="n">
        <v>43437</v>
      </c>
      <c r="D2350" s="14" t="s">
        <v>606</v>
      </c>
      <c r="E2350" s="14" t="s">
        <v>62</v>
      </c>
      <c r="F2350" s="14" t="s">
        <v>63</v>
      </c>
      <c r="G2350" s="14" t="s">
        <v>64</v>
      </c>
      <c r="H2350" s="14" t="s">
        <v>65</v>
      </c>
      <c r="I2350" s="14" t="s">
        <v>83</v>
      </c>
      <c r="J2350" s="14" t="s">
        <v>1098</v>
      </c>
      <c r="K2350" s="15" t="n">
        <v>9.024</v>
      </c>
      <c r="L2350" s="0" t="n">
        <v>6</v>
      </c>
      <c r="M2350" s="16" t="n">
        <v>0.2</v>
      </c>
      <c r="N2350" s="17" t="n">
        <v>3.1584</v>
      </c>
      <c r="O2350" s="0" t="str">
        <f aca="false">TEXT(B2350,"YYYY-MM")</f>
        <v>2018-12</v>
      </c>
      <c r="P2350" s="18" t="n">
        <f aca="false">IFERROR(N2350/K2350,0)</f>
        <v>0.35</v>
      </c>
      <c r="Q2350" s="0" t="str">
        <f aca="false">IF(M2350=0,"No Discount",IF(M2350&lt;0.2,"Low (1-19%)",IF(M2350&lt;0.4,"Medium (20-39%)","High (40%+)")))</f>
        <v>Medium (20-39%)</v>
      </c>
      <c r="R2350" s="0" t="str">
        <f aca="false">INDEX('Lookup Tables'!$B$2:$B$5,MATCH(F2350,'Lookup Tables'!$A$2:$A$5,0))</f>
        <v>Manager D</v>
      </c>
    </row>
    <row r="2351" customFormat="false" ht="15" hidden="false" customHeight="false" outlineLevel="0" collapsed="false">
      <c r="A2351" s="0" t="s">
        <v>2580</v>
      </c>
      <c r="B2351" s="13" t="n">
        <v>43436</v>
      </c>
      <c r="C2351" s="13" t="n">
        <v>43437</v>
      </c>
      <c r="D2351" s="14" t="s">
        <v>606</v>
      </c>
      <c r="E2351" s="14" t="s">
        <v>62</v>
      </c>
      <c r="F2351" s="14" t="s">
        <v>63</v>
      </c>
      <c r="G2351" s="14" t="s">
        <v>64</v>
      </c>
      <c r="H2351" s="14" t="s">
        <v>65</v>
      </c>
      <c r="I2351" s="14" t="s">
        <v>83</v>
      </c>
      <c r="J2351" s="14" t="s">
        <v>2581</v>
      </c>
      <c r="K2351" s="15" t="n">
        <v>69.456</v>
      </c>
      <c r="L2351" s="0" t="n">
        <v>2</v>
      </c>
      <c r="M2351" s="16" t="n">
        <v>0.2</v>
      </c>
      <c r="N2351" s="17" t="n">
        <v>22.5732</v>
      </c>
      <c r="O2351" s="0" t="str">
        <f aca="false">TEXT(B2351,"YYYY-MM")</f>
        <v>2018-12</v>
      </c>
      <c r="P2351" s="18" t="n">
        <f aca="false">IFERROR(N2351/K2351,0)</f>
        <v>0.325</v>
      </c>
      <c r="Q2351" s="0" t="str">
        <f aca="false">IF(M2351=0,"No Discount",IF(M2351&lt;0.2,"Low (1-19%)",IF(M2351&lt;0.4,"Medium (20-39%)","High (40%+)")))</f>
        <v>Medium (20-39%)</v>
      </c>
      <c r="R2351" s="0" t="str">
        <f aca="false">INDEX('Lookup Tables'!$B$2:$B$5,MATCH(F2351,'Lookup Tables'!$A$2:$A$5,0))</f>
        <v>Manager D</v>
      </c>
    </row>
    <row r="2352" customFormat="false" ht="15" hidden="false" customHeight="false" outlineLevel="0" collapsed="false">
      <c r="A2352" s="0" t="s">
        <v>2580</v>
      </c>
      <c r="B2352" s="13" t="n">
        <v>43436</v>
      </c>
      <c r="C2352" s="13" t="n">
        <v>43437</v>
      </c>
      <c r="D2352" s="14" t="s">
        <v>606</v>
      </c>
      <c r="E2352" s="14" t="s">
        <v>62</v>
      </c>
      <c r="F2352" s="14" t="s">
        <v>63</v>
      </c>
      <c r="G2352" s="14" t="s">
        <v>64</v>
      </c>
      <c r="H2352" s="14" t="s">
        <v>65</v>
      </c>
      <c r="I2352" s="14" t="s">
        <v>91</v>
      </c>
      <c r="J2352" s="14" t="s">
        <v>666</v>
      </c>
      <c r="K2352" s="15" t="n">
        <v>10.86</v>
      </c>
      <c r="L2352" s="0" t="n">
        <v>2</v>
      </c>
      <c r="M2352" s="16" t="n">
        <v>0</v>
      </c>
      <c r="N2352" s="17" t="n">
        <v>5.3214</v>
      </c>
      <c r="O2352" s="0" t="str">
        <f aca="false">TEXT(B2352,"YYYY-MM")</f>
        <v>2018-12</v>
      </c>
      <c r="P2352" s="18" t="n">
        <f aca="false">IFERROR(N2352/K2352,0)</f>
        <v>0.49</v>
      </c>
      <c r="Q2352" s="0" t="str">
        <f aca="false">IF(M2352=0,"No Discount",IF(M2352&lt;0.2,"Low (1-19%)",IF(M2352&lt;0.4,"Medium (20-39%)","High (40%+)")))</f>
        <v>No Discount</v>
      </c>
      <c r="R2352" s="0" t="str">
        <f aca="false">INDEX('Lookup Tables'!$B$2:$B$5,MATCH(F2352,'Lookup Tables'!$A$2:$A$5,0))</f>
        <v>Manager D</v>
      </c>
    </row>
    <row r="2353" customFormat="false" ht="15" hidden="false" customHeight="false" outlineLevel="0" collapsed="false">
      <c r="A2353" s="0" t="s">
        <v>2580</v>
      </c>
      <c r="B2353" s="13" t="n">
        <v>43436</v>
      </c>
      <c r="C2353" s="13" t="n">
        <v>43437</v>
      </c>
      <c r="D2353" s="14" t="s">
        <v>606</v>
      </c>
      <c r="E2353" s="14" t="s">
        <v>62</v>
      </c>
      <c r="F2353" s="14" t="s">
        <v>63</v>
      </c>
      <c r="G2353" s="14" t="s">
        <v>64</v>
      </c>
      <c r="H2353" s="14" t="s">
        <v>65</v>
      </c>
      <c r="I2353" s="14" t="s">
        <v>85</v>
      </c>
      <c r="J2353" s="14" t="s">
        <v>2477</v>
      </c>
      <c r="K2353" s="15" t="n">
        <v>79.47</v>
      </c>
      <c r="L2353" s="0" t="n">
        <v>3</v>
      </c>
      <c r="M2353" s="16" t="n">
        <v>0</v>
      </c>
      <c r="N2353" s="17" t="n">
        <v>22.2516</v>
      </c>
      <c r="O2353" s="0" t="str">
        <f aca="false">TEXT(B2353,"YYYY-MM")</f>
        <v>2018-12</v>
      </c>
      <c r="P2353" s="18" t="n">
        <f aca="false">IFERROR(N2353/K2353,0)</f>
        <v>0.28</v>
      </c>
      <c r="Q2353" s="0" t="str">
        <f aca="false">IF(M2353=0,"No Discount",IF(M2353&lt;0.2,"Low (1-19%)",IF(M2353&lt;0.4,"Medium (20-39%)","High (40%+)")))</f>
        <v>No Discount</v>
      </c>
      <c r="R2353" s="0" t="str">
        <f aca="false">INDEX('Lookup Tables'!$B$2:$B$5,MATCH(F2353,'Lookup Tables'!$A$2:$A$5,0))</f>
        <v>Manager D</v>
      </c>
    </row>
    <row r="2354" customFormat="false" ht="15" hidden="false" customHeight="false" outlineLevel="0" collapsed="false">
      <c r="A2354" s="0" t="s">
        <v>2580</v>
      </c>
      <c r="B2354" s="13" t="n">
        <v>43436</v>
      </c>
      <c r="C2354" s="13" t="n">
        <v>43437</v>
      </c>
      <c r="D2354" s="14" t="s">
        <v>606</v>
      </c>
      <c r="E2354" s="14" t="s">
        <v>62</v>
      </c>
      <c r="F2354" s="14" t="s">
        <v>63</v>
      </c>
      <c r="G2354" s="14" t="s">
        <v>64</v>
      </c>
      <c r="H2354" s="14" t="s">
        <v>65</v>
      </c>
      <c r="I2354" s="14" t="s">
        <v>78</v>
      </c>
      <c r="J2354" s="14" t="s">
        <v>180</v>
      </c>
      <c r="K2354" s="15" t="n">
        <v>10.08</v>
      </c>
      <c r="L2354" s="0" t="n">
        <v>6</v>
      </c>
      <c r="M2354" s="16" t="n">
        <v>0</v>
      </c>
      <c r="N2354" s="17" t="n">
        <v>5.04</v>
      </c>
      <c r="O2354" s="0" t="str">
        <f aca="false">TEXT(B2354,"YYYY-MM")</f>
        <v>2018-12</v>
      </c>
      <c r="P2354" s="18" t="n">
        <f aca="false">IFERROR(N2354/K2354,0)</f>
        <v>0.5</v>
      </c>
      <c r="Q2354" s="0" t="str">
        <f aca="false">IF(M2354=0,"No Discount",IF(M2354&lt;0.2,"Low (1-19%)",IF(M2354&lt;0.4,"Medium (20-39%)","High (40%+)")))</f>
        <v>No Discount</v>
      </c>
      <c r="R2354" s="0" t="str">
        <f aca="false">INDEX('Lookup Tables'!$B$2:$B$5,MATCH(F2354,'Lookup Tables'!$A$2:$A$5,0))</f>
        <v>Manager D</v>
      </c>
    </row>
    <row r="2355" customFormat="false" ht="15" hidden="false" customHeight="false" outlineLevel="0" collapsed="false">
      <c r="A2355" s="0" t="s">
        <v>2582</v>
      </c>
      <c r="B2355" s="13" t="n">
        <v>42613</v>
      </c>
      <c r="C2355" s="13" t="n">
        <v>42615</v>
      </c>
      <c r="D2355" s="14" t="s">
        <v>137</v>
      </c>
      <c r="E2355" s="14" t="s">
        <v>62</v>
      </c>
      <c r="F2355" s="14" t="s">
        <v>63</v>
      </c>
      <c r="G2355" s="14" t="s">
        <v>64</v>
      </c>
      <c r="H2355" s="14" t="s">
        <v>56</v>
      </c>
      <c r="I2355" s="14" t="s">
        <v>57</v>
      </c>
      <c r="J2355" s="14" t="s">
        <v>142</v>
      </c>
      <c r="K2355" s="15" t="n">
        <v>1552.831</v>
      </c>
      <c r="L2355" s="0" t="n">
        <v>7</v>
      </c>
      <c r="M2355" s="16" t="n">
        <v>0.15</v>
      </c>
      <c r="N2355" s="17" t="n">
        <v>200.9546</v>
      </c>
      <c r="O2355" s="0" t="str">
        <f aca="false">TEXT(B2355,"YYYY-MM")</f>
        <v>2016-08</v>
      </c>
      <c r="P2355" s="18" t="n">
        <f aca="false">IFERROR(N2355/K2355,0)</f>
        <v>0.129411764705882</v>
      </c>
      <c r="Q2355" s="0" t="str">
        <f aca="false">IF(M2355=0,"No Discount",IF(M2355&lt;0.2,"Low (1-19%)",IF(M2355&lt;0.4,"Medium (20-39%)","High (40%+)")))</f>
        <v>Low (1-19%)</v>
      </c>
      <c r="R2355" s="0" t="str">
        <f aca="false">INDEX('Lookup Tables'!$B$2:$B$5,MATCH(F2355,'Lookup Tables'!$A$2:$A$5,0))</f>
        <v>Manager D</v>
      </c>
    </row>
    <row r="2356" customFormat="false" ht="15" hidden="false" customHeight="false" outlineLevel="0" collapsed="false">
      <c r="A2356" s="0" t="s">
        <v>2582</v>
      </c>
      <c r="B2356" s="13" t="n">
        <v>42613</v>
      </c>
      <c r="C2356" s="13" t="n">
        <v>42615</v>
      </c>
      <c r="D2356" s="14" t="s">
        <v>137</v>
      </c>
      <c r="E2356" s="14" t="s">
        <v>62</v>
      </c>
      <c r="F2356" s="14" t="s">
        <v>63</v>
      </c>
      <c r="G2356" s="14" t="s">
        <v>64</v>
      </c>
      <c r="H2356" s="14" t="s">
        <v>65</v>
      </c>
      <c r="I2356" s="14" t="s">
        <v>83</v>
      </c>
      <c r="J2356" s="14" t="s">
        <v>319</v>
      </c>
      <c r="K2356" s="15" t="n">
        <v>137.24</v>
      </c>
      <c r="L2356" s="0" t="n">
        <v>5</v>
      </c>
      <c r="M2356" s="16" t="n">
        <v>0.2</v>
      </c>
      <c r="N2356" s="17" t="n">
        <v>46.3185</v>
      </c>
      <c r="O2356" s="0" t="str">
        <f aca="false">TEXT(B2356,"YYYY-MM")</f>
        <v>2016-08</v>
      </c>
      <c r="P2356" s="18" t="n">
        <f aca="false">IFERROR(N2356/K2356,0)</f>
        <v>0.3375</v>
      </c>
      <c r="Q2356" s="0" t="str">
        <f aca="false">IF(M2356=0,"No Discount",IF(M2356&lt;0.2,"Low (1-19%)",IF(M2356&lt;0.4,"Medium (20-39%)","High (40%+)")))</f>
        <v>Medium (20-39%)</v>
      </c>
      <c r="R2356" s="0" t="str">
        <f aca="false">INDEX('Lookup Tables'!$B$2:$B$5,MATCH(F2356,'Lookup Tables'!$A$2:$A$5,0))</f>
        <v>Manager D</v>
      </c>
    </row>
    <row r="2357" customFormat="false" ht="15" hidden="false" customHeight="false" outlineLevel="0" collapsed="false">
      <c r="A2357" s="0" t="s">
        <v>2582</v>
      </c>
      <c r="B2357" s="13" t="n">
        <v>42613</v>
      </c>
      <c r="C2357" s="13" t="n">
        <v>42615</v>
      </c>
      <c r="D2357" s="14" t="s">
        <v>137</v>
      </c>
      <c r="E2357" s="14" t="s">
        <v>62</v>
      </c>
      <c r="F2357" s="14" t="s">
        <v>63</v>
      </c>
      <c r="G2357" s="14" t="s">
        <v>64</v>
      </c>
      <c r="H2357" s="14" t="s">
        <v>80</v>
      </c>
      <c r="I2357" s="14" t="s">
        <v>123</v>
      </c>
      <c r="J2357" s="14" t="s">
        <v>2583</v>
      </c>
      <c r="K2357" s="15" t="n">
        <v>36.51</v>
      </c>
      <c r="L2357" s="0" t="n">
        <v>1</v>
      </c>
      <c r="M2357" s="16" t="n">
        <v>0</v>
      </c>
      <c r="N2357" s="17" t="n">
        <v>15.6993</v>
      </c>
      <c r="O2357" s="0" t="str">
        <f aca="false">TEXT(B2357,"YYYY-MM")</f>
        <v>2016-08</v>
      </c>
      <c r="P2357" s="18" t="n">
        <f aca="false">IFERROR(N2357/K2357,0)</f>
        <v>0.43</v>
      </c>
      <c r="Q2357" s="0" t="str">
        <f aca="false">IF(M2357=0,"No Discount",IF(M2357&lt;0.2,"Low (1-19%)",IF(M2357&lt;0.4,"Medium (20-39%)","High (40%+)")))</f>
        <v>No Discount</v>
      </c>
      <c r="R2357" s="0" t="str">
        <f aca="false">INDEX('Lookup Tables'!$B$2:$B$5,MATCH(F2357,'Lookup Tables'!$A$2:$A$5,0))</f>
        <v>Manager D</v>
      </c>
    </row>
    <row r="2358" customFormat="false" ht="15" hidden="false" customHeight="false" outlineLevel="0" collapsed="false">
      <c r="A2358" s="0" t="s">
        <v>2582</v>
      </c>
      <c r="B2358" s="13" t="n">
        <v>42613</v>
      </c>
      <c r="C2358" s="13" t="n">
        <v>42615</v>
      </c>
      <c r="D2358" s="14" t="s">
        <v>137</v>
      </c>
      <c r="E2358" s="14" t="s">
        <v>62</v>
      </c>
      <c r="F2358" s="14" t="s">
        <v>63</v>
      </c>
      <c r="G2358" s="14" t="s">
        <v>64</v>
      </c>
      <c r="H2358" s="14" t="s">
        <v>80</v>
      </c>
      <c r="I2358" s="14" t="s">
        <v>345</v>
      </c>
      <c r="J2358" s="14" t="s">
        <v>2584</v>
      </c>
      <c r="K2358" s="15" t="n">
        <v>239.976</v>
      </c>
      <c r="L2358" s="0" t="n">
        <v>3</v>
      </c>
      <c r="M2358" s="16" t="n">
        <v>0.2</v>
      </c>
      <c r="N2358" s="17" t="n">
        <v>80.9919</v>
      </c>
      <c r="O2358" s="0" t="str">
        <f aca="false">TEXT(B2358,"YYYY-MM")</f>
        <v>2016-08</v>
      </c>
      <c r="P2358" s="18" t="n">
        <f aca="false">IFERROR(N2358/K2358,0)</f>
        <v>0.3375</v>
      </c>
      <c r="Q2358" s="0" t="str">
        <f aca="false">IF(M2358=0,"No Discount",IF(M2358&lt;0.2,"Low (1-19%)",IF(M2358&lt;0.4,"Medium (20-39%)","High (40%+)")))</f>
        <v>Medium (20-39%)</v>
      </c>
      <c r="R2358" s="0" t="str">
        <f aca="false">INDEX('Lookup Tables'!$B$2:$B$5,MATCH(F2358,'Lookup Tables'!$A$2:$A$5,0))</f>
        <v>Manager D</v>
      </c>
    </row>
    <row r="2359" customFormat="false" ht="15" hidden="false" customHeight="false" outlineLevel="0" collapsed="false">
      <c r="A2359" s="0" t="s">
        <v>2585</v>
      </c>
      <c r="B2359" s="13" t="n">
        <v>42080</v>
      </c>
      <c r="C2359" s="13" t="n">
        <v>42084</v>
      </c>
      <c r="D2359" s="14" t="s">
        <v>69</v>
      </c>
      <c r="E2359" s="14" t="s">
        <v>62</v>
      </c>
      <c r="F2359" s="14" t="s">
        <v>117</v>
      </c>
      <c r="G2359" s="14" t="s">
        <v>170</v>
      </c>
      <c r="H2359" s="14" t="s">
        <v>56</v>
      </c>
      <c r="I2359" s="14" t="s">
        <v>71</v>
      </c>
      <c r="J2359" s="14" t="s">
        <v>438</v>
      </c>
      <c r="K2359" s="15" t="n">
        <v>1579.746</v>
      </c>
      <c r="L2359" s="0" t="n">
        <v>7</v>
      </c>
      <c r="M2359" s="16" t="n">
        <v>0.4</v>
      </c>
      <c r="N2359" s="17" t="n">
        <v>-447.5947</v>
      </c>
      <c r="O2359" s="0" t="str">
        <f aca="false">TEXT(B2359,"YYYY-MM")</f>
        <v>2015-03</v>
      </c>
      <c r="P2359" s="18" t="n">
        <f aca="false">IFERROR(N2359/K2359,0)</f>
        <v>-0.283333333333333</v>
      </c>
      <c r="Q2359" s="0" t="str">
        <f aca="false">IF(M2359=0,"No Discount",IF(M2359&lt;0.2,"Low (1-19%)",IF(M2359&lt;0.4,"Medium (20-39%)","High (40%+)")))</f>
        <v>High (40%+)</v>
      </c>
      <c r="R2359" s="0" t="str">
        <f aca="false">INDEX('Lookup Tables'!$B$2:$B$5,MATCH(F2359,'Lookup Tables'!$A$2:$A$5,0))</f>
        <v>Manager B</v>
      </c>
    </row>
    <row r="2360" customFormat="false" ht="15" hidden="false" customHeight="false" outlineLevel="0" collapsed="false">
      <c r="A2360" s="0" t="s">
        <v>2585</v>
      </c>
      <c r="B2360" s="13" t="n">
        <v>42080</v>
      </c>
      <c r="C2360" s="13" t="n">
        <v>42084</v>
      </c>
      <c r="D2360" s="14" t="s">
        <v>69</v>
      </c>
      <c r="E2360" s="14" t="s">
        <v>62</v>
      </c>
      <c r="F2360" s="14" t="s">
        <v>117</v>
      </c>
      <c r="G2360" s="14" t="s">
        <v>170</v>
      </c>
      <c r="H2360" s="14" t="s">
        <v>56</v>
      </c>
      <c r="I2360" s="14" t="s">
        <v>71</v>
      </c>
      <c r="J2360" s="14" t="s">
        <v>2537</v>
      </c>
      <c r="K2360" s="15" t="n">
        <v>1071.576</v>
      </c>
      <c r="L2360" s="0" t="n">
        <v>4</v>
      </c>
      <c r="M2360" s="16" t="n">
        <v>0.4</v>
      </c>
      <c r="N2360" s="17" t="n">
        <v>-553.6476</v>
      </c>
      <c r="O2360" s="0" t="str">
        <f aca="false">TEXT(B2360,"YYYY-MM")</f>
        <v>2015-03</v>
      </c>
      <c r="P2360" s="18" t="n">
        <f aca="false">IFERROR(N2360/K2360,0)</f>
        <v>-0.516666666666667</v>
      </c>
      <c r="Q2360" s="0" t="str">
        <f aca="false">IF(M2360=0,"No Discount",IF(M2360&lt;0.2,"Low (1-19%)",IF(M2360&lt;0.4,"Medium (20-39%)","High (40%+)")))</f>
        <v>High (40%+)</v>
      </c>
      <c r="R2360" s="0" t="str">
        <f aca="false">INDEX('Lookup Tables'!$B$2:$B$5,MATCH(F2360,'Lookup Tables'!$A$2:$A$5,0))</f>
        <v>Manager B</v>
      </c>
    </row>
    <row r="2361" customFormat="false" ht="15" hidden="false" customHeight="false" outlineLevel="0" collapsed="false">
      <c r="A2361" s="0" t="s">
        <v>2585</v>
      </c>
      <c r="B2361" s="13" t="n">
        <v>42080</v>
      </c>
      <c r="C2361" s="13" t="n">
        <v>42084</v>
      </c>
      <c r="D2361" s="14" t="s">
        <v>69</v>
      </c>
      <c r="E2361" s="14" t="s">
        <v>62</v>
      </c>
      <c r="F2361" s="14" t="s">
        <v>117</v>
      </c>
      <c r="G2361" s="14" t="s">
        <v>170</v>
      </c>
      <c r="H2361" s="14" t="s">
        <v>56</v>
      </c>
      <c r="I2361" s="14" t="s">
        <v>71</v>
      </c>
      <c r="J2361" s="14" t="s">
        <v>2191</v>
      </c>
      <c r="K2361" s="15" t="n">
        <v>613.908</v>
      </c>
      <c r="L2361" s="0" t="n">
        <v>3</v>
      </c>
      <c r="M2361" s="16" t="n">
        <v>0.4</v>
      </c>
      <c r="N2361" s="17" t="n">
        <v>-122.7816</v>
      </c>
      <c r="O2361" s="0" t="str">
        <f aca="false">TEXT(B2361,"YYYY-MM")</f>
        <v>2015-03</v>
      </c>
      <c r="P2361" s="18" t="n">
        <f aca="false">IFERROR(N2361/K2361,0)</f>
        <v>-0.2</v>
      </c>
      <c r="Q2361" s="0" t="str">
        <f aca="false">IF(M2361=0,"No Discount",IF(M2361&lt;0.2,"Low (1-19%)",IF(M2361&lt;0.4,"Medium (20-39%)","High (40%+)")))</f>
        <v>High (40%+)</v>
      </c>
      <c r="R2361" s="0" t="str">
        <f aca="false">INDEX('Lookup Tables'!$B$2:$B$5,MATCH(F2361,'Lookup Tables'!$A$2:$A$5,0))</f>
        <v>Manager B</v>
      </c>
    </row>
    <row r="2362" customFormat="false" ht="15" hidden="false" customHeight="false" outlineLevel="0" collapsed="false">
      <c r="A2362" s="0" t="s">
        <v>2585</v>
      </c>
      <c r="B2362" s="13" t="n">
        <v>42080</v>
      </c>
      <c r="C2362" s="13" t="n">
        <v>42084</v>
      </c>
      <c r="D2362" s="14" t="s">
        <v>69</v>
      </c>
      <c r="E2362" s="14" t="s">
        <v>62</v>
      </c>
      <c r="F2362" s="14" t="s">
        <v>117</v>
      </c>
      <c r="G2362" s="14" t="s">
        <v>170</v>
      </c>
      <c r="H2362" s="14" t="s">
        <v>65</v>
      </c>
      <c r="I2362" s="14" t="s">
        <v>91</v>
      </c>
      <c r="J2362" s="14" t="s">
        <v>2586</v>
      </c>
      <c r="K2362" s="15" t="n">
        <v>34.86</v>
      </c>
      <c r="L2362" s="0" t="n">
        <v>7</v>
      </c>
      <c r="M2362" s="16" t="n">
        <v>0</v>
      </c>
      <c r="N2362" s="17" t="n">
        <v>16.3842</v>
      </c>
      <c r="O2362" s="0" t="str">
        <f aca="false">TEXT(B2362,"YYYY-MM")</f>
        <v>2015-03</v>
      </c>
      <c r="P2362" s="18" t="n">
        <f aca="false">IFERROR(N2362/K2362,0)</f>
        <v>0.47</v>
      </c>
      <c r="Q2362" s="0" t="str">
        <f aca="false">IF(M2362=0,"No Discount",IF(M2362&lt;0.2,"Low (1-19%)",IF(M2362&lt;0.4,"Medium (20-39%)","High (40%+)")))</f>
        <v>No Discount</v>
      </c>
      <c r="R2362" s="0" t="str">
        <f aca="false">INDEX('Lookup Tables'!$B$2:$B$5,MATCH(F2362,'Lookup Tables'!$A$2:$A$5,0))</f>
        <v>Manager B</v>
      </c>
    </row>
    <row r="2363" customFormat="false" ht="15" hidden="false" customHeight="false" outlineLevel="0" collapsed="false">
      <c r="A2363" s="0" t="s">
        <v>2585</v>
      </c>
      <c r="B2363" s="13" t="n">
        <v>42080</v>
      </c>
      <c r="C2363" s="13" t="n">
        <v>42084</v>
      </c>
      <c r="D2363" s="14" t="s">
        <v>69</v>
      </c>
      <c r="E2363" s="14" t="s">
        <v>62</v>
      </c>
      <c r="F2363" s="14" t="s">
        <v>117</v>
      </c>
      <c r="G2363" s="14" t="s">
        <v>170</v>
      </c>
      <c r="H2363" s="14" t="s">
        <v>65</v>
      </c>
      <c r="I2363" s="14" t="s">
        <v>91</v>
      </c>
      <c r="J2363" s="14" t="s">
        <v>2587</v>
      </c>
      <c r="K2363" s="15" t="n">
        <v>155.04</v>
      </c>
      <c r="L2363" s="0" t="n">
        <v>4</v>
      </c>
      <c r="M2363" s="16" t="n">
        <v>0</v>
      </c>
      <c r="N2363" s="17" t="n">
        <v>75.9696</v>
      </c>
      <c r="O2363" s="0" t="str">
        <f aca="false">TEXT(B2363,"YYYY-MM")</f>
        <v>2015-03</v>
      </c>
      <c r="P2363" s="18" t="n">
        <f aca="false">IFERROR(N2363/K2363,0)</f>
        <v>0.49</v>
      </c>
      <c r="Q2363" s="0" t="str">
        <f aca="false">IF(M2363=0,"No Discount",IF(M2363&lt;0.2,"Low (1-19%)",IF(M2363&lt;0.4,"Medium (20-39%)","High (40%+)")))</f>
        <v>No Discount</v>
      </c>
      <c r="R2363" s="0" t="str">
        <f aca="false">INDEX('Lookup Tables'!$B$2:$B$5,MATCH(F2363,'Lookup Tables'!$A$2:$A$5,0))</f>
        <v>Manager B</v>
      </c>
    </row>
    <row r="2364" customFormat="false" ht="15" hidden="false" customHeight="false" outlineLevel="0" collapsed="false">
      <c r="A2364" s="0" t="s">
        <v>2588</v>
      </c>
      <c r="B2364" s="13" t="n">
        <v>43206</v>
      </c>
      <c r="C2364" s="13" t="n">
        <v>43210</v>
      </c>
      <c r="D2364" s="14" t="s">
        <v>69</v>
      </c>
      <c r="E2364" s="14" t="s">
        <v>53</v>
      </c>
      <c r="F2364" s="14" t="s">
        <v>117</v>
      </c>
      <c r="G2364" s="14" t="s">
        <v>269</v>
      </c>
      <c r="H2364" s="14" t="s">
        <v>65</v>
      </c>
      <c r="I2364" s="14" t="s">
        <v>83</v>
      </c>
      <c r="J2364" s="14" t="s">
        <v>2589</v>
      </c>
      <c r="K2364" s="15" t="n">
        <v>13.71</v>
      </c>
      <c r="L2364" s="0" t="n">
        <v>5</v>
      </c>
      <c r="M2364" s="16" t="n">
        <v>0.7</v>
      </c>
      <c r="N2364" s="17" t="n">
        <v>-10.054</v>
      </c>
      <c r="O2364" s="0" t="str">
        <f aca="false">TEXT(B2364,"YYYY-MM")</f>
        <v>2018-04</v>
      </c>
      <c r="P2364" s="18" t="n">
        <f aca="false">IFERROR(N2364/K2364,0)</f>
        <v>-0.733333333333333</v>
      </c>
      <c r="Q2364" s="0" t="str">
        <f aca="false">IF(M2364=0,"No Discount",IF(M2364&lt;0.2,"Low (1-19%)",IF(M2364&lt;0.4,"Medium (20-39%)","High (40%+)")))</f>
        <v>High (40%+)</v>
      </c>
      <c r="R2364" s="0" t="str">
        <f aca="false">INDEX('Lookup Tables'!$B$2:$B$5,MATCH(F2364,'Lookup Tables'!$A$2:$A$5,0))</f>
        <v>Manager B</v>
      </c>
    </row>
    <row r="2365" customFormat="false" ht="15" hidden="false" customHeight="false" outlineLevel="0" collapsed="false">
      <c r="A2365" s="0" t="s">
        <v>2590</v>
      </c>
      <c r="B2365" s="13" t="n">
        <v>42807</v>
      </c>
      <c r="C2365" s="13" t="n">
        <v>42812</v>
      </c>
      <c r="D2365" s="14" t="s">
        <v>69</v>
      </c>
      <c r="E2365" s="14" t="s">
        <v>97</v>
      </c>
      <c r="F2365" s="14" t="s">
        <v>54</v>
      </c>
      <c r="G2365" s="14" t="s">
        <v>193</v>
      </c>
      <c r="H2365" s="14" t="s">
        <v>56</v>
      </c>
      <c r="I2365" s="14" t="s">
        <v>76</v>
      </c>
      <c r="J2365" s="14" t="s">
        <v>791</v>
      </c>
      <c r="K2365" s="15" t="n">
        <v>127.88</v>
      </c>
      <c r="L2365" s="0" t="n">
        <v>2</v>
      </c>
      <c r="M2365" s="16" t="n">
        <v>0</v>
      </c>
      <c r="N2365" s="17" t="n">
        <v>40.9216</v>
      </c>
      <c r="O2365" s="0" t="str">
        <f aca="false">TEXT(B2365,"YYYY-MM")</f>
        <v>2017-03</v>
      </c>
      <c r="P2365" s="18" t="n">
        <f aca="false">IFERROR(N2365/K2365,0)</f>
        <v>0.32</v>
      </c>
      <c r="Q2365" s="0" t="str">
        <f aca="false">IF(M2365=0,"No Discount",IF(M2365&lt;0.2,"Low (1-19%)",IF(M2365&lt;0.4,"Medium (20-39%)","High (40%+)")))</f>
        <v>No Discount</v>
      </c>
      <c r="R2365" s="0" t="str">
        <f aca="false">INDEX('Lookup Tables'!$B$2:$B$5,MATCH(F2365,'Lookup Tables'!$A$2:$A$5,0))</f>
        <v>Manager C</v>
      </c>
    </row>
    <row r="2366" customFormat="false" ht="15" hidden="false" customHeight="false" outlineLevel="0" collapsed="false">
      <c r="A2366" s="0" t="s">
        <v>2590</v>
      </c>
      <c r="B2366" s="13" t="n">
        <v>42807</v>
      </c>
      <c r="C2366" s="13" t="n">
        <v>42812</v>
      </c>
      <c r="D2366" s="14" t="s">
        <v>69</v>
      </c>
      <c r="E2366" s="14" t="s">
        <v>97</v>
      </c>
      <c r="F2366" s="14" t="s">
        <v>54</v>
      </c>
      <c r="G2366" s="14" t="s">
        <v>193</v>
      </c>
      <c r="H2366" s="14" t="s">
        <v>65</v>
      </c>
      <c r="I2366" s="14" t="s">
        <v>85</v>
      </c>
      <c r="J2366" s="14" t="s">
        <v>2591</v>
      </c>
      <c r="K2366" s="15" t="n">
        <v>160.32</v>
      </c>
      <c r="L2366" s="0" t="n">
        <v>2</v>
      </c>
      <c r="M2366" s="16" t="n">
        <v>0</v>
      </c>
      <c r="N2366" s="17" t="n">
        <v>44.8896</v>
      </c>
      <c r="O2366" s="0" t="str">
        <f aca="false">TEXT(B2366,"YYYY-MM")</f>
        <v>2017-03</v>
      </c>
      <c r="P2366" s="18" t="n">
        <f aca="false">IFERROR(N2366/K2366,0)</f>
        <v>0.28</v>
      </c>
      <c r="Q2366" s="0" t="str">
        <f aca="false">IF(M2366=0,"No Discount",IF(M2366&lt;0.2,"Low (1-19%)",IF(M2366&lt;0.4,"Medium (20-39%)","High (40%+)")))</f>
        <v>No Discount</v>
      </c>
      <c r="R2366" s="0" t="str">
        <f aca="false">INDEX('Lookup Tables'!$B$2:$B$5,MATCH(F2366,'Lookup Tables'!$A$2:$A$5,0))</f>
        <v>Manager C</v>
      </c>
    </row>
    <row r="2367" customFormat="false" ht="15" hidden="false" customHeight="false" outlineLevel="0" collapsed="false">
      <c r="A2367" s="0" t="s">
        <v>2590</v>
      </c>
      <c r="B2367" s="13" t="n">
        <v>42807</v>
      </c>
      <c r="C2367" s="13" t="n">
        <v>42812</v>
      </c>
      <c r="D2367" s="14" t="s">
        <v>69</v>
      </c>
      <c r="E2367" s="14" t="s">
        <v>97</v>
      </c>
      <c r="F2367" s="14" t="s">
        <v>54</v>
      </c>
      <c r="G2367" s="14" t="s">
        <v>193</v>
      </c>
      <c r="H2367" s="14" t="s">
        <v>65</v>
      </c>
      <c r="I2367" s="14" t="s">
        <v>83</v>
      </c>
      <c r="J2367" s="14" t="s">
        <v>1861</v>
      </c>
      <c r="K2367" s="15" t="n">
        <v>46</v>
      </c>
      <c r="L2367" s="0" t="n">
        <v>4</v>
      </c>
      <c r="M2367" s="16" t="n">
        <v>0</v>
      </c>
      <c r="N2367" s="17" t="n">
        <v>20.7</v>
      </c>
      <c r="O2367" s="0" t="str">
        <f aca="false">TEXT(B2367,"YYYY-MM")</f>
        <v>2017-03</v>
      </c>
      <c r="P2367" s="18" t="n">
        <f aca="false">IFERROR(N2367/K2367,0)</f>
        <v>0.45</v>
      </c>
      <c r="Q2367" s="0" t="str">
        <f aca="false">IF(M2367=0,"No Discount",IF(M2367&lt;0.2,"Low (1-19%)",IF(M2367&lt;0.4,"Medium (20-39%)","High (40%+)")))</f>
        <v>No Discount</v>
      </c>
      <c r="R2367" s="0" t="str">
        <f aca="false">INDEX('Lookup Tables'!$B$2:$B$5,MATCH(F2367,'Lookup Tables'!$A$2:$A$5,0))</f>
        <v>Manager C</v>
      </c>
    </row>
    <row r="2368" customFormat="false" ht="15" hidden="false" customHeight="false" outlineLevel="0" collapsed="false">
      <c r="A2368" s="0" t="s">
        <v>2592</v>
      </c>
      <c r="B2368" s="13" t="n">
        <v>42332</v>
      </c>
      <c r="C2368" s="13" t="n">
        <v>42334</v>
      </c>
      <c r="D2368" s="14" t="s">
        <v>52</v>
      </c>
      <c r="E2368" s="14" t="s">
        <v>53</v>
      </c>
      <c r="F2368" s="14" t="s">
        <v>63</v>
      </c>
      <c r="G2368" s="14" t="s">
        <v>64</v>
      </c>
      <c r="H2368" s="14" t="s">
        <v>56</v>
      </c>
      <c r="I2368" s="14" t="s">
        <v>59</v>
      </c>
      <c r="J2368" s="14" t="s">
        <v>2593</v>
      </c>
      <c r="K2368" s="15" t="n">
        <v>120.712</v>
      </c>
      <c r="L2368" s="0" t="n">
        <v>1</v>
      </c>
      <c r="M2368" s="16" t="n">
        <v>0.2</v>
      </c>
      <c r="N2368" s="17" t="n">
        <v>-18.1068</v>
      </c>
      <c r="O2368" s="0" t="str">
        <f aca="false">TEXT(B2368,"YYYY-MM")</f>
        <v>2015-11</v>
      </c>
      <c r="P2368" s="18" t="n">
        <f aca="false">IFERROR(N2368/K2368,0)</f>
        <v>-0.15</v>
      </c>
      <c r="Q2368" s="0" t="str">
        <f aca="false">IF(M2368=0,"No Discount",IF(M2368&lt;0.2,"Low (1-19%)",IF(M2368&lt;0.4,"Medium (20-39%)","High (40%+)")))</f>
        <v>Medium (20-39%)</v>
      </c>
      <c r="R2368" s="0" t="str">
        <f aca="false">INDEX('Lookup Tables'!$B$2:$B$5,MATCH(F2368,'Lookup Tables'!$A$2:$A$5,0))</f>
        <v>Manager D</v>
      </c>
    </row>
    <row r="2369" customFormat="false" ht="15" hidden="false" customHeight="false" outlineLevel="0" collapsed="false">
      <c r="A2369" s="0" t="s">
        <v>2594</v>
      </c>
      <c r="B2369" s="13" t="n">
        <v>43141</v>
      </c>
      <c r="C2369" s="13" t="n">
        <v>43144</v>
      </c>
      <c r="D2369" s="14" t="s">
        <v>137</v>
      </c>
      <c r="E2369" s="14" t="s">
        <v>53</v>
      </c>
      <c r="F2369" s="14" t="s">
        <v>117</v>
      </c>
      <c r="G2369" s="14" t="s">
        <v>1243</v>
      </c>
      <c r="H2369" s="14" t="s">
        <v>65</v>
      </c>
      <c r="I2369" s="14" t="s">
        <v>91</v>
      </c>
      <c r="J2369" s="14" t="s">
        <v>1832</v>
      </c>
      <c r="K2369" s="15" t="n">
        <v>23.12</v>
      </c>
      <c r="L2369" s="0" t="n">
        <v>4</v>
      </c>
      <c r="M2369" s="16" t="n">
        <v>0</v>
      </c>
      <c r="N2369" s="17" t="n">
        <v>11.3288</v>
      </c>
      <c r="O2369" s="0" t="str">
        <f aca="false">TEXT(B2369,"YYYY-MM")</f>
        <v>2018-02</v>
      </c>
      <c r="P2369" s="18" t="n">
        <f aca="false">IFERROR(N2369/K2369,0)</f>
        <v>0.49</v>
      </c>
      <c r="Q2369" s="0" t="str">
        <f aca="false">IF(M2369=0,"No Discount",IF(M2369&lt;0.2,"Low (1-19%)",IF(M2369&lt;0.4,"Medium (20-39%)","High (40%+)")))</f>
        <v>No Discount</v>
      </c>
      <c r="R2369" s="0" t="str">
        <f aca="false">INDEX('Lookup Tables'!$B$2:$B$5,MATCH(F2369,'Lookup Tables'!$A$2:$A$5,0))</f>
        <v>Manager B</v>
      </c>
    </row>
    <row r="2370" customFormat="false" ht="15" hidden="false" customHeight="false" outlineLevel="0" collapsed="false">
      <c r="A2370" s="0" t="s">
        <v>2595</v>
      </c>
      <c r="B2370" s="13" t="n">
        <v>43001</v>
      </c>
      <c r="C2370" s="13" t="n">
        <v>43005</v>
      </c>
      <c r="D2370" s="14" t="s">
        <v>69</v>
      </c>
      <c r="E2370" s="14" t="s">
        <v>62</v>
      </c>
      <c r="F2370" s="14" t="s">
        <v>117</v>
      </c>
      <c r="G2370" s="14" t="s">
        <v>269</v>
      </c>
      <c r="H2370" s="14" t="s">
        <v>56</v>
      </c>
      <c r="I2370" s="14" t="s">
        <v>76</v>
      </c>
      <c r="J2370" s="14" t="s">
        <v>2596</v>
      </c>
      <c r="K2370" s="15" t="n">
        <v>532.704</v>
      </c>
      <c r="L2370" s="0" t="n">
        <v>6</v>
      </c>
      <c r="M2370" s="16" t="n">
        <v>0.2</v>
      </c>
      <c r="N2370" s="17" t="n">
        <v>-26.6352</v>
      </c>
      <c r="O2370" s="0" t="str">
        <f aca="false">TEXT(B2370,"YYYY-MM")</f>
        <v>2017-09</v>
      </c>
      <c r="P2370" s="18" t="n">
        <f aca="false">IFERROR(N2370/K2370,0)</f>
        <v>-0.05</v>
      </c>
      <c r="Q2370" s="0" t="str">
        <f aca="false">IF(M2370=0,"No Discount",IF(M2370&lt;0.2,"Low (1-19%)",IF(M2370&lt;0.4,"Medium (20-39%)","High (40%+)")))</f>
        <v>Medium (20-39%)</v>
      </c>
      <c r="R2370" s="0" t="str">
        <f aca="false">INDEX('Lookup Tables'!$B$2:$B$5,MATCH(F2370,'Lookup Tables'!$A$2:$A$5,0))</f>
        <v>Manager B</v>
      </c>
    </row>
    <row r="2371" customFormat="false" ht="15" hidden="false" customHeight="false" outlineLevel="0" collapsed="false">
      <c r="A2371" s="0" t="s">
        <v>2595</v>
      </c>
      <c r="B2371" s="13" t="n">
        <v>43001</v>
      </c>
      <c r="C2371" s="13" t="n">
        <v>43005</v>
      </c>
      <c r="D2371" s="14" t="s">
        <v>69</v>
      </c>
      <c r="E2371" s="14" t="s">
        <v>62</v>
      </c>
      <c r="F2371" s="14" t="s">
        <v>117</v>
      </c>
      <c r="G2371" s="14" t="s">
        <v>269</v>
      </c>
      <c r="H2371" s="14" t="s">
        <v>65</v>
      </c>
      <c r="I2371" s="14" t="s">
        <v>78</v>
      </c>
      <c r="J2371" s="14" t="s">
        <v>2597</v>
      </c>
      <c r="K2371" s="15" t="n">
        <v>4.912</v>
      </c>
      <c r="L2371" s="0" t="n">
        <v>2</v>
      </c>
      <c r="M2371" s="16" t="n">
        <v>0.2</v>
      </c>
      <c r="N2371" s="17" t="n">
        <v>0.307</v>
      </c>
      <c r="O2371" s="0" t="str">
        <f aca="false">TEXT(B2371,"YYYY-MM")</f>
        <v>2017-09</v>
      </c>
      <c r="P2371" s="18" t="n">
        <f aca="false">IFERROR(N2371/K2371,0)</f>
        <v>0.0625</v>
      </c>
      <c r="Q2371" s="0" t="str">
        <f aca="false">IF(M2371=0,"No Discount",IF(M2371&lt;0.2,"Low (1-19%)",IF(M2371&lt;0.4,"Medium (20-39%)","High (40%+)")))</f>
        <v>Medium (20-39%)</v>
      </c>
      <c r="R2371" s="0" t="str">
        <f aca="false">INDEX('Lookup Tables'!$B$2:$B$5,MATCH(F2371,'Lookup Tables'!$A$2:$A$5,0))</f>
        <v>Manager B</v>
      </c>
    </row>
    <row r="2372" customFormat="false" ht="15" hidden="false" customHeight="false" outlineLevel="0" collapsed="false">
      <c r="A2372" s="0" t="s">
        <v>2598</v>
      </c>
      <c r="B2372" s="13" t="n">
        <v>43288</v>
      </c>
      <c r="C2372" s="13" t="n">
        <v>43290</v>
      </c>
      <c r="D2372" s="14" t="s">
        <v>52</v>
      </c>
      <c r="E2372" s="14" t="s">
        <v>62</v>
      </c>
      <c r="F2372" s="14" t="s">
        <v>117</v>
      </c>
      <c r="G2372" s="14" t="s">
        <v>649</v>
      </c>
      <c r="H2372" s="14" t="s">
        <v>80</v>
      </c>
      <c r="I2372" s="14" t="s">
        <v>123</v>
      </c>
      <c r="J2372" s="14" t="s">
        <v>1288</v>
      </c>
      <c r="K2372" s="15" t="n">
        <v>252</v>
      </c>
      <c r="L2372" s="0" t="n">
        <v>4</v>
      </c>
      <c r="M2372" s="16" t="n">
        <v>0</v>
      </c>
      <c r="N2372" s="17" t="n">
        <v>93.24</v>
      </c>
      <c r="O2372" s="0" t="str">
        <f aca="false">TEXT(B2372,"YYYY-MM")</f>
        <v>2018-07</v>
      </c>
      <c r="P2372" s="18" t="n">
        <f aca="false">IFERROR(N2372/K2372,0)</f>
        <v>0.37</v>
      </c>
      <c r="Q2372" s="0" t="str">
        <f aca="false">IF(M2372=0,"No Discount",IF(M2372&lt;0.2,"Low (1-19%)",IF(M2372&lt;0.4,"Medium (20-39%)","High (40%+)")))</f>
        <v>No Discount</v>
      </c>
      <c r="R2372" s="0" t="str">
        <f aca="false">INDEX('Lookup Tables'!$B$2:$B$5,MATCH(F2372,'Lookup Tables'!$A$2:$A$5,0))</f>
        <v>Manager B</v>
      </c>
    </row>
    <row r="2373" customFormat="false" ht="15" hidden="false" customHeight="false" outlineLevel="0" collapsed="false">
      <c r="A2373" s="0" t="s">
        <v>2599</v>
      </c>
      <c r="B2373" s="13" t="n">
        <v>42923</v>
      </c>
      <c r="C2373" s="13" t="n">
        <v>42927</v>
      </c>
      <c r="D2373" s="14" t="s">
        <v>52</v>
      </c>
      <c r="E2373" s="14" t="s">
        <v>62</v>
      </c>
      <c r="F2373" s="14" t="s">
        <v>98</v>
      </c>
      <c r="G2373" s="14" t="s">
        <v>146</v>
      </c>
      <c r="H2373" s="14" t="s">
        <v>56</v>
      </c>
      <c r="I2373" s="14" t="s">
        <v>76</v>
      </c>
      <c r="J2373" s="14" t="s">
        <v>2166</v>
      </c>
      <c r="K2373" s="15" t="n">
        <v>60.288</v>
      </c>
      <c r="L2373" s="0" t="n">
        <v>8</v>
      </c>
      <c r="M2373" s="16" t="n">
        <v>0.6</v>
      </c>
      <c r="N2373" s="17" t="n">
        <v>-27.1296</v>
      </c>
      <c r="O2373" s="0" t="str">
        <f aca="false">TEXT(B2373,"YYYY-MM")</f>
        <v>2017-07</v>
      </c>
      <c r="P2373" s="18" t="n">
        <f aca="false">IFERROR(N2373/K2373,0)</f>
        <v>-0.45</v>
      </c>
      <c r="Q2373" s="0" t="str">
        <f aca="false">IF(M2373=0,"No Discount",IF(M2373&lt;0.2,"Low (1-19%)",IF(M2373&lt;0.4,"Medium (20-39%)","High (40%+)")))</f>
        <v>High (40%+)</v>
      </c>
      <c r="R2373" s="0" t="str">
        <f aca="false">INDEX('Lookup Tables'!$B$2:$B$5,MATCH(F2373,'Lookup Tables'!$A$2:$A$5,0))</f>
        <v>Manager A</v>
      </c>
    </row>
    <row r="2374" customFormat="false" ht="15" hidden="false" customHeight="false" outlineLevel="0" collapsed="false">
      <c r="A2374" s="0" t="s">
        <v>2599</v>
      </c>
      <c r="B2374" s="13" t="n">
        <v>42923</v>
      </c>
      <c r="C2374" s="13" t="n">
        <v>42927</v>
      </c>
      <c r="D2374" s="14" t="s">
        <v>52</v>
      </c>
      <c r="E2374" s="14" t="s">
        <v>62</v>
      </c>
      <c r="F2374" s="14" t="s">
        <v>98</v>
      </c>
      <c r="G2374" s="14" t="s">
        <v>146</v>
      </c>
      <c r="H2374" s="14" t="s">
        <v>65</v>
      </c>
      <c r="I2374" s="14" t="s">
        <v>171</v>
      </c>
      <c r="J2374" s="14" t="s">
        <v>2600</v>
      </c>
      <c r="K2374" s="15" t="n">
        <v>2.632</v>
      </c>
      <c r="L2374" s="0" t="n">
        <v>1</v>
      </c>
      <c r="M2374" s="16" t="n">
        <v>0.2</v>
      </c>
      <c r="N2374" s="17" t="n">
        <v>0.8225</v>
      </c>
      <c r="O2374" s="0" t="str">
        <f aca="false">TEXT(B2374,"YYYY-MM")</f>
        <v>2017-07</v>
      </c>
      <c r="P2374" s="18" t="n">
        <f aca="false">IFERROR(N2374/K2374,0)</f>
        <v>0.3125</v>
      </c>
      <c r="Q2374" s="0" t="str">
        <f aca="false">IF(M2374=0,"No Discount",IF(M2374&lt;0.2,"Low (1-19%)",IF(M2374&lt;0.4,"Medium (20-39%)","High (40%+)")))</f>
        <v>Medium (20-39%)</v>
      </c>
      <c r="R2374" s="0" t="str">
        <f aca="false">INDEX('Lookup Tables'!$B$2:$B$5,MATCH(F2374,'Lookup Tables'!$A$2:$A$5,0))</f>
        <v>Manager A</v>
      </c>
    </row>
    <row r="2375" customFormat="false" ht="15" hidden="false" customHeight="false" outlineLevel="0" collapsed="false">
      <c r="A2375" s="0" t="s">
        <v>2599</v>
      </c>
      <c r="B2375" s="13" t="n">
        <v>42923</v>
      </c>
      <c r="C2375" s="13" t="n">
        <v>42927</v>
      </c>
      <c r="D2375" s="14" t="s">
        <v>52</v>
      </c>
      <c r="E2375" s="14" t="s">
        <v>62</v>
      </c>
      <c r="F2375" s="14" t="s">
        <v>98</v>
      </c>
      <c r="G2375" s="14" t="s">
        <v>146</v>
      </c>
      <c r="H2375" s="14" t="s">
        <v>65</v>
      </c>
      <c r="I2375" s="14" t="s">
        <v>91</v>
      </c>
      <c r="J2375" s="14" t="s">
        <v>2103</v>
      </c>
      <c r="K2375" s="15" t="n">
        <v>23.688</v>
      </c>
      <c r="L2375" s="0" t="n">
        <v>9</v>
      </c>
      <c r="M2375" s="16" t="n">
        <v>0.2</v>
      </c>
      <c r="N2375" s="17" t="n">
        <v>7.6986</v>
      </c>
      <c r="O2375" s="0" t="str">
        <f aca="false">TEXT(B2375,"YYYY-MM")</f>
        <v>2017-07</v>
      </c>
      <c r="P2375" s="18" t="n">
        <f aca="false">IFERROR(N2375/K2375,0)</f>
        <v>0.325</v>
      </c>
      <c r="Q2375" s="0" t="str">
        <f aca="false">IF(M2375=0,"No Discount",IF(M2375&lt;0.2,"Low (1-19%)",IF(M2375&lt;0.4,"Medium (20-39%)","High (40%+)")))</f>
        <v>Medium (20-39%)</v>
      </c>
      <c r="R2375" s="0" t="str">
        <f aca="false">INDEX('Lookup Tables'!$B$2:$B$5,MATCH(F2375,'Lookup Tables'!$A$2:$A$5,0))</f>
        <v>Manager A</v>
      </c>
    </row>
    <row r="2376" customFormat="false" ht="15" hidden="false" customHeight="false" outlineLevel="0" collapsed="false">
      <c r="A2376" s="0" t="s">
        <v>2599</v>
      </c>
      <c r="B2376" s="13" t="n">
        <v>42923</v>
      </c>
      <c r="C2376" s="13" t="n">
        <v>42927</v>
      </c>
      <c r="D2376" s="14" t="s">
        <v>52</v>
      </c>
      <c r="E2376" s="14" t="s">
        <v>62</v>
      </c>
      <c r="F2376" s="14" t="s">
        <v>98</v>
      </c>
      <c r="G2376" s="14" t="s">
        <v>146</v>
      </c>
      <c r="H2376" s="14" t="s">
        <v>56</v>
      </c>
      <c r="I2376" s="14" t="s">
        <v>59</v>
      </c>
      <c r="J2376" s="14" t="s">
        <v>601</v>
      </c>
      <c r="K2376" s="15" t="n">
        <v>253.372</v>
      </c>
      <c r="L2376" s="0" t="n">
        <v>2</v>
      </c>
      <c r="M2376" s="16" t="n">
        <v>0.3</v>
      </c>
      <c r="N2376" s="17" t="n">
        <v>-14.4784</v>
      </c>
      <c r="O2376" s="0" t="str">
        <f aca="false">TEXT(B2376,"YYYY-MM")</f>
        <v>2017-07</v>
      </c>
      <c r="P2376" s="18" t="n">
        <f aca="false">IFERROR(N2376/K2376,0)</f>
        <v>-0.0571428571428571</v>
      </c>
      <c r="Q2376" s="0" t="str">
        <f aca="false">IF(M2376=0,"No Discount",IF(M2376&lt;0.2,"Low (1-19%)",IF(M2376&lt;0.4,"Medium (20-39%)","High (40%+)")))</f>
        <v>Medium (20-39%)</v>
      </c>
      <c r="R2376" s="0" t="str">
        <f aca="false">INDEX('Lookup Tables'!$B$2:$B$5,MATCH(F2376,'Lookup Tables'!$A$2:$A$5,0))</f>
        <v>Manager A</v>
      </c>
    </row>
    <row r="2377" customFormat="false" ht="15" hidden="false" customHeight="false" outlineLevel="0" collapsed="false">
      <c r="A2377" s="0" t="s">
        <v>2601</v>
      </c>
      <c r="B2377" s="13" t="n">
        <v>43124</v>
      </c>
      <c r="C2377" s="13" t="n">
        <v>43130</v>
      </c>
      <c r="D2377" s="14" t="s">
        <v>69</v>
      </c>
      <c r="E2377" s="14" t="s">
        <v>53</v>
      </c>
      <c r="F2377" s="14" t="s">
        <v>54</v>
      </c>
      <c r="G2377" s="14" t="s">
        <v>597</v>
      </c>
      <c r="H2377" s="14" t="s">
        <v>65</v>
      </c>
      <c r="I2377" s="14" t="s">
        <v>171</v>
      </c>
      <c r="J2377" s="14" t="s">
        <v>1743</v>
      </c>
      <c r="K2377" s="15" t="n">
        <v>5.67</v>
      </c>
      <c r="L2377" s="0" t="n">
        <v>3</v>
      </c>
      <c r="M2377" s="16" t="n">
        <v>0</v>
      </c>
      <c r="N2377" s="17" t="n">
        <v>0.1134</v>
      </c>
      <c r="O2377" s="0" t="str">
        <f aca="false">TEXT(B2377,"YYYY-MM")</f>
        <v>2018-01</v>
      </c>
      <c r="P2377" s="18" t="n">
        <f aca="false">IFERROR(N2377/K2377,0)</f>
        <v>0.02</v>
      </c>
      <c r="Q2377" s="0" t="str">
        <f aca="false">IF(M2377=0,"No Discount",IF(M2377&lt;0.2,"Low (1-19%)",IF(M2377&lt;0.4,"Medium (20-39%)","High (40%+)")))</f>
        <v>No Discount</v>
      </c>
      <c r="R2377" s="0" t="str">
        <f aca="false">INDEX('Lookup Tables'!$B$2:$B$5,MATCH(F2377,'Lookup Tables'!$A$2:$A$5,0))</f>
        <v>Manager C</v>
      </c>
    </row>
    <row r="2378" customFormat="false" ht="15" hidden="false" customHeight="false" outlineLevel="0" collapsed="false">
      <c r="A2378" s="0" t="s">
        <v>2602</v>
      </c>
      <c r="B2378" s="13" t="n">
        <v>42235</v>
      </c>
      <c r="C2378" s="13" t="n">
        <v>42237</v>
      </c>
      <c r="D2378" s="14" t="s">
        <v>52</v>
      </c>
      <c r="E2378" s="14" t="s">
        <v>53</v>
      </c>
      <c r="F2378" s="14" t="s">
        <v>117</v>
      </c>
      <c r="G2378" s="14" t="s">
        <v>269</v>
      </c>
      <c r="H2378" s="14" t="s">
        <v>65</v>
      </c>
      <c r="I2378" s="14" t="s">
        <v>83</v>
      </c>
      <c r="J2378" s="14" t="s">
        <v>2369</v>
      </c>
      <c r="K2378" s="15" t="n">
        <v>76.776</v>
      </c>
      <c r="L2378" s="0" t="n">
        <v>4</v>
      </c>
      <c r="M2378" s="16" t="n">
        <v>0.7</v>
      </c>
      <c r="N2378" s="17" t="n">
        <v>-58.8616</v>
      </c>
      <c r="O2378" s="0" t="str">
        <f aca="false">TEXT(B2378,"YYYY-MM")</f>
        <v>2015-08</v>
      </c>
      <c r="P2378" s="18" t="n">
        <f aca="false">IFERROR(N2378/K2378,0)</f>
        <v>-0.766666666666667</v>
      </c>
      <c r="Q2378" s="0" t="str">
        <f aca="false">IF(M2378=0,"No Discount",IF(M2378&lt;0.2,"Low (1-19%)",IF(M2378&lt;0.4,"Medium (20-39%)","High (40%+)")))</f>
        <v>High (40%+)</v>
      </c>
      <c r="R2378" s="0" t="str">
        <f aca="false">INDEX('Lookup Tables'!$B$2:$B$5,MATCH(F2378,'Lookup Tables'!$A$2:$A$5,0))</f>
        <v>Manager B</v>
      </c>
    </row>
    <row r="2379" customFormat="false" ht="15" hidden="false" customHeight="false" outlineLevel="0" collapsed="false">
      <c r="A2379" s="0" t="s">
        <v>2602</v>
      </c>
      <c r="B2379" s="13" t="n">
        <v>42235</v>
      </c>
      <c r="C2379" s="13" t="n">
        <v>42237</v>
      </c>
      <c r="D2379" s="14" t="s">
        <v>52</v>
      </c>
      <c r="E2379" s="14" t="s">
        <v>53</v>
      </c>
      <c r="F2379" s="14" t="s">
        <v>117</v>
      </c>
      <c r="G2379" s="14" t="s">
        <v>269</v>
      </c>
      <c r="H2379" s="14" t="s">
        <v>65</v>
      </c>
      <c r="I2379" s="14" t="s">
        <v>303</v>
      </c>
      <c r="J2379" s="14" t="s">
        <v>2603</v>
      </c>
      <c r="K2379" s="15" t="n">
        <v>9.184</v>
      </c>
      <c r="L2379" s="0" t="n">
        <v>2</v>
      </c>
      <c r="M2379" s="16" t="n">
        <v>0.2</v>
      </c>
      <c r="N2379" s="17" t="n">
        <v>1.148</v>
      </c>
      <c r="O2379" s="0" t="str">
        <f aca="false">TEXT(B2379,"YYYY-MM")</f>
        <v>2015-08</v>
      </c>
      <c r="P2379" s="18" t="n">
        <f aca="false">IFERROR(N2379/K2379,0)</f>
        <v>0.125</v>
      </c>
      <c r="Q2379" s="0" t="str">
        <f aca="false">IF(M2379=0,"No Discount",IF(M2379&lt;0.2,"Low (1-19%)",IF(M2379&lt;0.4,"Medium (20-39%)","High (40%+)")))</f>
        <v>Medium (20-39%)</v>
      </c>
      <c r="R2379" s="0" t="str">
        <f aca="false">INDEX('Lookup Tables'!$B$2:$B$5,MATCH(F2379,'Lookup Tables'!$A$2:$A$5,0))</f>
        <v>Manager B</v>
      </c>
    </row>
    <row r="2380" customFormat="false" ht="15" hidden="false" customHeight="false" outlineLevel="0" collapsed="false">
      <c r="A2380" s="0" t="s">
        <v>2604</v>
      </c>
      <c r="B2380" s="13" t="n">
        <v>42710</v>
      </c>
      <c r="C2380" s="13" t="n">
        <v>42715</v>
      </c>
      <c r="D2380" s="14" t="s">
        <v>69</v>
      </c>
      <c r="E2380" s="14" t="s">
        <v>97</v>
      </c>
      <c r="F2380" s="14" t="s">
        <v>63</v>
      </c>
      <c r="G2380" s="14" t="s">
        <v>64</v>
      </c>
      <c r="H2380" s="14" t="s">
        <v>65</v>
      </c>
      <c r="I2380" s="14" t="s">
        <v>91</v>
      </c>
      <c r="J2380" s="14" t="s">
        <v>2400</v>
      </c>
      <c r="K2380" s="15" t="n">
        <v>32.75</v>
      </c>
      <c r="L2380" s="0" t="n">
        <v>5</v>
      </c>
      <c r="M2380" s="16" t="n">
        <v>0</v>
      </c>
      <c r="N2380" s="17" t="n">
        <v>15.065</v>
      </c>
      <c r="O2380" s="0" t="str">
        <f aca="false">TEXT(B2380,"YYYY-MM")</f>
        <v>2016-12</v>
      </c>
      <c r="P2380" s="18" t="n">
        <f aca="false">IFERROR(N2380/K2380,0)</f>
        <v>0.46</v>
      </c>
      <c r="Q2380" s="0" t="str">
        <f aca="false">IF(M2380=0,"No Discount",IF(M2380&lt;0.2,"Low (1-19%)",IF(M2380&lt;0.4,"Medium (20-39%)","High (40%+)")))</f>
        <v>No Discount</v>
      </c>
      <c r="R2380" s="0" t="str">
        <f aca="false">INDEX('Lookup Tables'!$B$2:$B$5,MATCH(F2380,'Lookup Tables'!$A$2:$A$5,0))</f>
        <v>Manager D</v>
      </c>
    </row>
    <row r="2381" customFormat="false" ht="15" hidden="false" customHeight="false" outlineLevel="0" collapsed="false">
      <c r="A2381" s="0" t="s">
        <v>2605</v>
      </c>
      <c r="B2381" s="13" t="n">
        <v>42861</v>
      </c>
      <c r="C2381" s="13" t="n">
        <v>42865</v>
      </c>
      <c r="D2381" s="14" t="s">
        <v>69</v>
      </c>
      <c r="E2381" s="14" t="s">
        <v>97</v>
      </c>
      <c r="F2381" s="14" t="s">
        <v>117</v>
      </c>
      <c r="G2381" s="14" t="s">
        <v>269</v>
      </c>
      <c r="H2381" s="14" t="s">
        <v>65</v>
      </c>
      <c r="I2381" s="14" t="s">
        <v>171</v>
      </c>
      <c r="J2381" s="14" t="s">
        <v>865</v>
      </c>
      <c r="K2381" s="15" t="n">
        <v>7.216</v>
      </c>
      <c r="L2381" s="0" t="n">
        <v>2</v>
      </c>
      <c r="M2381" s="16" t="n">
        <v>0.2</v>
      </c>
      <c r="N2381" s="17" t="n">
        <v>1.7138</v>
      </c>
      <c r="O2381" s="0" t="str">
        <f aca="false">TEXT(B2381,"YYYY-MM")</f>
        <v>2017-05</v>
      </c>
      <c r="P2381" s="18" t="n">
        <f aca="false">IFERROR(N2381/K2381,0)</f>
        <v>0.2375</v>
      </c>
      <c r="Q2381" s="0" t="str">
        <f aca="false">IF(M2381=0,"No Discount",IF(M2381&lt;0.2,"Low (1-19%)",IF(M2381&lt;0.4,"Medium (20-39%)","High (40%+)")))</f>
        <v>Medium (20-39%)</v>
      </c>
      <c r="R2381" s="0" t="str">
        <f aca="false">INDEX('Lookup Tables'!$B$2:$B$5,MATCH(F2381,'Lookup Tables'!$A$2:$A$5,0))</f>
        <v>Manager B</v>
      </c>
    </row>
    <row r="2382" customFormat="false" ht="15" hidden="false" customHeight="false" outlineLevel="0" collapsed="false">
      <c r="A2382" s="0" t="s">
        <v>2605</v>
      </c>
      <c r="B2382" s="13" t="n">
        <v>42861</v>
      </c>
      <c r="C2382" s="13" t="n">
        <v>42865</v>
      </c>
      <c r="D2382" s="14" t="s">
        <v>69</v>
      </c>
      <c r="E2382" s="14" t="s">
        <v>97</v>
      </c>
      <c r="F2382" s="14" t="s">
        <v>117</v>
      </c>
      <c r="G2382" s="14" t="s">
        <v>269</v>
      </c>
      <c r="H2382" s="14" t="s">
        <v>65</v>
      </c>
      <c r="I2382" s="14" t="s">
        <v>91</v>
      </c>
      <c r="J2382" s="14" t="s">
        <v>2606</v>
      </c>
      <c r="K2382" s="15" t="n">
        <v>49.568</v>
      </c>
      <c r="L2382" s="0" t="n">
        <v>2</v>
      </c>
      <c r="M2382" s="16" t="n">
        <v>0.2</v>
      </c>
      <c r="N2382" s="17" t="n">
        <v>15.49</v>
      </c>
      <c r="O2382" s="0" t="str">
        <f aca="false">TEXT(B2382,"YYYY-MM")</f>
        <v>2017-05</v>
      </c>
      <c r="P2382" s="18" t="n">
        <f aca="false">IFERROR(N2382/K2382,0)</f>
        <v>0.3125</v>
      </c>
      <c r="Q2382" s="0" t="str">
        <f aca="false">IF(M2382=0,"No Discount",IF(M2382&lt;0.2,"Low (1-19%)",IF(M2382&lt;0.4,"Medium (20-39%)","High (40%+)")))</f>
        <v>Medium (20-39%)</v>
      </c>
      <c r="R2382" s="0" t="str">
        <f aca="false">INDEX('Lookup Tables'!$B$2:$B$5,MATCH(F2382,'Lookup Tables'!$A$2:$A$5,0))</f>
        <v>Manager B</v>
      </c>
    </row>
    <row r="2383" customFormat="false" ht="15" hidden="false" customHeight="false" outlineLevel="0" collapsed="false">
      <c r="A2383" s="0" t="s">
        <v>2605</v>
      </c>
      <c r="B2383" s="13" t="n">
        <v>42861</v>
      </c>
      <c r="C2383" s="13" t="n">
        <v>42865</v>
      </c>
      <c r="D2383" s="14" t="s">
        <v>69</v>
      </c>
      <c r="E2383" s="14" t="s">
        <v>97</v>
      </c>
      <c r="F2383" s="14" t="s">
        <v>117</v>
      </c>
      <c r="G2383" s="14" t="s">
        <v>269</v>
      </c>
      <c r="H2383" s="14" t="s">
        <v>56</v>
      </c>
      <c r="I2383" s="14" t="s">
        <v>76</v>
      </c>
      <c r="J2383" s="14" t="s">
        <v>2607</v>
      </c>
      <c r="K2383" s="15" t="n">
        <v>54.712</v>
      </c>
      <c r="L2383" s="0" t="n">
        <v>7</v>
      </c>
      <c r="M2383" s="16" t="n">
        <v>0.2</v>
      </c>
      <c r="N2383" s="17" t="n">
        <v>11.6263</v>
      </c>
      <c r="O2383" s="0" t="str">
        <f aca="false">TEXT(B2383,"YYYY-MM")</f>
        <v>2017-05</v>
      </c>
      <c r="P2383" s="18" t="n">
        <f aca="false">IFERROR(N2383/K2383,0)</f>
        <v>0.2125</v>
      </c>
      <c r="Q2383" s="0" t="str">
        <f aca="false">IF(M2383=0,"No Discount",IF(M2383&lt;0.2,"Low (1-19%)",IF(M2383&lt;0.4,"Medium (20-39%)","High (40%+)")))</f>
        <v>Medium (20-39%)</v>
      </c>
      <c r="R2383" s="0" t="str">
        <f aca="false">INDEX('Lookup Tables'!$B$2:$B$5,MATCH(F2383,'Lookup Tables'!$A$2:$A$5,0))</f>
        <v>Manager B</v>
      </c>
    </row>
    <row r="2384" customFormat="false" ht="15" hidden="false" customHeight="false" outlineLevel="0" collapsed="false">
      <c r="A2384" s="0" t="s">
        <v>2608</v>
      </c>
      <c r="B2384" s="13" t="n">
        <v>43184</v>
      </c>
      <c r="C2384" s="13" t="n">
        <v>43185</v>
      </c>
      <c r="D2384" s="14" t="s">
        <v>137</v>
      </c>
      <c r="E2384" s="14" t="s">
        <v>53</v>
      </c>
      <c r="F2384" s="14" t="s">
        <v>63</v>
      </c>
      <c r="G2384" s="14" t="s">
        <v>64</v>
      </c>
      <c r="H2384" s="14" t="s">
        <v>65</v>
      </c>
      <c r="I2384" s="14" t="s">
        <v>85</v>
      </c>
      <c r="J2384" s="14" t="s">
        <v>2609</v>
      </c>
      <c r="K2384" s="15" t="n">
        <v>176.04</v>
      </c>
      <c r="L2384" s="0" t="n">
        <v>4</v>
      </c>
      <c r="M2384" s="16" t="n">
        <v>0</v>
      </c>
      <c r="N2384" s="17" t="n">
        <v>45.7704</v>
      </c>
      <c r="O2384" s="0" t="str">
        <f aca="false">TEXT(B2384,"YYYY-MM")</f>
        <v>2018-03</v>
      </c>
      <c r="P2384" s="18" t="n">
        <f aca="false">IFERROR(N2384/K2384,0)</f>
        <v>0.26</v>
      </c>
      <c r="Q2384" s="0" t="str">
        <f aca="false">IF(M2384=0,"No Discount",IF(M2384&lt;0.2,"Low (1-19%)",IF(M2384&lt;0.4,"Medium (20-39%)","High (40%+)")))</f>
        <v>No Discount</v>
      </c>
      <c r="R2384" s="0" t="str">
        <f aca="false">INDEX('Lookup Tables'!$B$2:$B$5,MATCH(F2384,'Lookup Tables'!$A$2:$A$5,0))</f>
        <v>Manager D</v>
      </c>
    </row>
    <row r="2385" customFormat="false" ht="15" hidden="false" customHeight="false" outlineLevel="0" collapsed="false">
      <c r="A2385" s="0" t="s">
        <v>2608</v>
      </c>
      <c r="B2385" s="13" t="n">
        <v>43184</v>
      </c>
      <c r="C2385" s="13" t="n">
        <v>43185</v>
      </c>
      <c r="D2385" s="14" t="s">
        <v>137</v>
      </c>
      <c r="E2385" s="14" t="s">
        <v>53</v>
      </c>
      <c r="F2385" s="14" t="s">
        <v>63</v>
      </c>
      <c r="G2385" s="14" t="s">
        <v>64</v>
      </c>
      <c r="H2385" s="14" t="s">
        <v>65</v>
      </c>
      <c r="I2385" s="14" t="s">
        <v>78</v>
      </c>
      <c r="J2385" s="14" t="s">
        <v>1387</v>
      </c>
      <c r="K2385" s="15" t="n">
        <v>16.02</v>
      </c>
      <c r="L2385" s="0" t="n">
        <v>9</v>
      </c>
      <c r="M2385" s="16" t="n">
        <v>0</v>
      </c>
      <c r="N2385" s="17" t="n">
        <v>4.4856</v>
      </c>
      <c r="O2385" s="0" t="str">
        <f aca="false">TEXT(B2385,"YYYY-MM")</f>
        <v>2018-03</v>
      </c>
      <c r="P2385" s="18" t="n">
        <f aca="false">IFERROR(N2385/K2385,0)</f>
        <v>0.28</v>
      </c>
      <c r="Q2385" s="0" t="str">
        <f aca="false">IF(M2385=0,"No Discount",IF(M2385&lt;0.2,"Low (1-19%)",IF(M2385&lt;0.4,"Medium (20-39%)","High (40%+)")))</f>
        <v>No Discount</v>
      </c>
      <c r="R2385" s="0" t="str">
        <f aca="false">INDEX('Lookup Tables'!$B$2:$B$5,MATCH(F2385,'Lookup Tables'!$A$2:$A$5,0))</f>
        <v>Manager D</v>
      </c>
    </row>
    <row r="2386" customFormat="false" ht="15" hidden="false" customHeight="false" outlineLevel="0" collapsed="false">
      <c r="A2386" s="0" t="s">
        <v>2608</v>
      </c>
      <c r="B2386" s="13" t="n">
        <v>43184</v>
      </c>
      <c r="C2386" s="13" t="n">
        <v>43185</v>
      </c>
      <c r="D2386" s="14" t="s">
        <v>137</v>
      </c>
      <c r="E2386" s="14" t="s">
        <v>53</v>
      </c>
      <c r="F2386" s="14" t="s">
        <v>63</v>
      </c>
      <c r="G2386" s="14" t="s">
        <v>64</v>
      </c>
      <c r="H2386" s="14" t="s">
        <v>65</v>
      </c>
      <c r="I2386" s="14" t="s">
        <v>83</v>
      </c>
      <c r="J2386" s="14" t="s">
        <v>1638</v>
      </c>
      <c r="K2386" s="15" t="n">
        <v>185.92</v>
      </c>
      <c r="L2386" s="0" t="n">
        <v>4</v>
      </c>
      <c r="M2386" s="16" t="n">
        <v>0.2</v>
      </c>
      <c r="N2386" s="17" t="n">
        <v>62.748</v>
      </c>
      <c r="O2386" s="0" t="str">
        <f aca="false">TEXT(B2386,"YYYY-MM")</f>
        <v>2018-03</v>
      </c>
      <c r="P2386" s="18" t="n">
        <f aca="false">IFERROR(N2386/K2386,0)</f>
        <v>0.3375</v>
      </c>
      <c r="Q2386" s="0" t="str">
        <f aca="false">IF(M2386=0,"No Discount",IF(M2386&lt;0.2,"Low (1-19%)",IF(M2386&lt;0.4,"Medium (20-39%)","High (40%+)")))</f>
        <v>Medium (20-39%)</v>
      </c>
      <c r="R2386" s="0" t="str">
        <f aca="false">INDEX('Lookup Tables'!$B$2:$B$5,MATCH(F2386,'Lookup Tables'!$A$2:$A$5,0))</f>
        <v>Manager D</v>
      </c>
    </row>
    <row r="2387" customFormat="false" ht="15" hidden="false" customHeight="false" outlineLevel="0" collapsed="false">
      <c r="A2387" s="0" t="s">
        <v>2608</v>
      </c>
      <c r="B2387" s="13" t="n">
        <v>43184</v>
      </c>
      <c r="C2387" s="13" t="n">
        <v>43185</v>
      </c>
      <c r="D2387" s="14" t="s">
        <v>137</v>
      </c>
      <c r="E2387" s="14" t="s">
        <v>53</v>
      </c>
      <c r="F2387" s="14" t="s">
        <v>63</v>
      </c>
      <c r="G2387" s="14" t="s">
        <v>64</v>
      </c>
      <c r="H2387" s="14" t="s">
        <v>80</v>
      </c>
      <c r="I2387" s="14" t="s">
        <v>81</v>
      </c>
      <c r="J2387" s="14" t="s">
        <v>2610</v>
      </c>
      <c r="K2387" s="15" t="n">
        <v>211.168</v>
      </c>
      <c r="L2387" s="0" t="n">
        <v>4</v>
      </c>
      <c r="M2387" s="16" t="n">
        <v>0.2</v>
      </c>
      <c r="N2387" s="17" t="n">
        <v>15.8376</v>
      </c>
      <c r="O2387" s="0" t="str">
        <f aca="false">TEXT(B2387,"YYYY-MM")</f>
        <v>2018-03</v>
      </c>
      <c r="P2387" s="18" t="n">
        <f aca="false">IFERROR(N2387/K2387,0)</f>
        <v>0.075</v>
      </c>
      <c r="Q2387" s="0" t="str">
        <f aca="false">IF(M2387=0,"No Discount",IF(M2387&lt;0.2,"Low (1-19%)",IF(M2387&lt;0.4,"Medium (20-39%)","High (40%+)")))</f>
        <v>Medium (20-39%)</v>
      </c>
      <c r="R2387" s="0" t="str">
        <f aca="false">INDEX('Lookup Tables'!$B$2:$B$5,MATCH(F2387,'Lookup Tables'!$A$2:$A$5,0))</f>
        <v>Manager D</v>
      </c>
    </row>
    <row r="2388" customFormat="false" ht="15" hidden="false" customHeight="false" outlineLevel="0" collapsed="false">
      <c r="A2388" s="0" t="s">
        <v>2608</v>
      </c>
      <c r="B2388" s="13" t="n">
        <v>43184</v>
      </c>
      <c r="C2388" s="13" t="n">
        <v>43185</v>
      </c>
      <c r="D2388" s="14" t="s">
        <v>137</v>
      </c>
      <c r="E2388" s="14" t="s">
        <v>53</v>
      </c>
      <c r="F2388" s="14" t="s">
        <v>63</v>
      </c>
      <c r="G2388" s="14" t="s">
        <v>64</v>
      </c>
      <c r="H2388" s="14" t="s">
        <v>80</v>
      </c>
      <c r="I2388" s="14" t="s">
        <v>570</v>
      </c>
      <c r="J2388" s="14" t="s">
        <v>2611</v>
      </c>
      <c r="K2388" s="15" t="n">
        <v>479.984</v>
      </c>
      <c r="L2388" s="0" t="n">
        <v>2</v>
      </c>
      <c r="M2388" s="16" t="n">
        <v>0.2</v>
      </c>
      <c r="N2388" s="17" t="n">
        <v>59.998</v>
      </c>
      <c r="O2388" s="0" t="str">
        <f aca="false">TEXT(B2388,"YYYY-MM")</f>
        <v>2018-03</v>
      </c>
      <c r="P2388" s="18" t="n">
        <f aca="false">IFERROR(N2388/K2388,0)</f>
        <v>0.125</v>
      </c>
      <c r="Q2388" s="0" t="str">
        <f aca="false">IF(M2388=0,"No Discount",IF(M2388&lt;0.2,"Low (1-19%)",IF(M2388&lt;0.4,"Medium (20-39%)","High (40%+)")))</f>
        <v>Medium (20-39%)</v>
      </c>
      <c r="R2388" s="0" t="str">
        <f aca="false">INDEX('Lookup Tables'!$B$2:$B$5,MATCH(F2388,'Lookup Tables'!$A$2:$A$5,0))</f>
        <v>Manager D</v>
      </c>
    </row>
    <row r="2389" customFormat="false" ht="15" hidden="false" customHeight="false" outlineLevel="0" collapsed="false">
      <c r="A2389" s="0" t="s">
        <v>2612</v>
      </c>
      <c r="B2389" s="13" t="n">
        <v>42716</v>
      </c>
      <c r="C2389" s="13" t="n">
        <v>42719</v>
      </c>
      <c r="D2389" s="14" t="s">
        <v>137</v>
      </c>
      <c r="E2389" s="14" t="s">
        <v>53</v>
      </c>
      <c r="F2389" s="14" t="s">
        <v>63</v>
      </c>
      <c r="G2389" s="14" t="s">
        <v>64</v>
      </c>
      <c r="H2389" s="14" t="s">
        <v>65</v>
      </c>
      <c r="I2389" s="14" t="s">
        <v>171</v>
      </c>
      <c r="J2389" s="14" t="s">
        <v>296</v>
      </c>
      <c r="K2389" s="15" t="n">
        <v>7.86</v>
      </c>
      <c r="L2389" s="0" t="n">
        <v>2</v>
      </c>
      <c r="M2389" s="16" t="n">
        <v>0</v>
      </c>
      <c r="N2389" s="17" t="n">
        <v>3.6156</v>
      </c>
      <c r="O2389" s="0" t="str">
        <f aca="false">TEXT(B2389,"YYYY-MM")</f>
        <v>2016-12</v>
      </c>
      <c r="P2389" s="18" t="n">
        <f aca="false">IFERROR(N2389/K2389,0)</f>
        <v>0.46</v>
      </c>
      <c r="Q2389" s="0" t="str">
        <f aca="false">IF(M2389=0,"No Discount",IF(M2389&lt;0.2,"Low (1-19%)",IF(M2389&lt;0.4,"Medium (20-39%)","High (40%+)")))</f>
        <v>No Discount</v>
      </c>
      <c r="R2389" s="0" t="str">
        <f aca="false">INDEX('Lookup Tables'!$B$2:$B$5,MATCH(F2389,'Lookup Tables'!$A$2:$A$5,0))</f>
        <v>Manager D</v>
      </c>
    </row>
    <row r="2390" customFormat="false" ht="15" hidden="false" customHeight="false" outlineLevel="0" collapsed="false">
      <c r="A2390" s="0" t="s">
        <v>2612</v>
      </c>
      <c r="B2390" s="13" t="n">
        <v>42716</v>
      </c>
      <c r="C2390" s="13" t="n">
        <v>42719</v>
      </c>
      <c r="D2390" s="14" t="s">
        <v>137</v>
      </c>
      <c r="E2390" s="14" t="s">
        <v>53</v>
      </c>
      <c r="F2390" s="14" t="s">
        <v>63</v>
      </c>
      <c r="G2390" s="14" t="s">
        <v>64</v>
      </c>
      <c r="H2390" s="14" t="s">
        <v>65</v>
      </c>
      <c r="I2390" s="14" t="s">
        <v>83</v>
      </c>
      <c r="J2390" s="14" t="s">
        <v>2613</v>
      </c>
      <c r="K2390" s="15" t="n">
        <v>24.448</v>
      </c>
      <c r="L2390" s="0" t="n">
        <v>2</v>
      </c>
      <c r="M2390" s="16" t="n">
        <v>0.2</v>
      </c>
      <c r="N2390" s="17" t="n">
        <v>8.8624</v>
      </c>
      <c r="O2390" s="0" t="str">
        <f aca="false">TEXT(B2390,"YYYY-MM")</f>
        <v>2016-12</v>
      </c>
      <c r="P2390" s="18" t="n">
        <f aca="false">IFERROR(N2390/K2390,0)</f>
        <v>0.3625</v>
      </c>
      <c r="Q2390" s="0" t="str">
        <f aca="false">IF(M2390=0,"No Discount",IF(M2390&lt;0.2,"Low (1-19%)",IF(M2390&lt;0.4,"Medium (20-39%)","High (40%+)")))</f>
        <v>Medium (20-39%)</v>
      </c>
      <c r="R2390" s="0" t="str">
        <f aca="false">INDEX('Lookup Tables'!$B$2:$B$5,MATCH(F2390,'Lookup Tables'!$A$2:$A$5,0))</f>
        <v>Manager D</v>
      </c>
    </row>
    <row r="2391" customFormat="false" ht="15" hidden="false" customHeight="false" outlineLevel="0" collapsed="false">
      <c r="A2391" s="0" t="s">
        <v>2614</v>
      </c>
      <c r="B2391" s="13" t="n">
        <v>42710</v>
      </c>
      <c r="C2391" s="13" t="n">
        <v>42714</v>
      </c>
      <c r="D2391" s="14" t="s">
        <v>69</v>
      </c>
      <c r="E2391" s="14" t="s">
        <v>53</v>
      </c>
      <c r="F2391" s="14" t="s">
        <v>117</v>
      </c>
      <c r="G2391" s="14" t="s">
        <v>170</v>
      </c>
      <c r="H2391" s="14" t="s">
        <v>65</v>
      </c>
      <c r="I2391" s="14" t="s">
        <v>91</v>
      </c>
      <c r="J2391" s="14" t="s">
        <v>2615</v>
      </c>
      <c r="K2391" s="15" t="n">
        <v>6.48</v>
      </c>
      <c r="L2391" s="0" t="n">
        <v>1</v>
      </c>
      <c r="M2391" s="16" t="n">
        <v>0</v>
      </c>
      <c r="N2391" s="17" t="n">
        <v>3.1104</v>
      </c>
      <c r="O2391" s="0" t="str">
        <f aca="false">TEXT(B2391,"YYYY-MM")</f>
        <v>2016-12</v>
      </c>
      <c r="P2391" s="18" t="n">
        <f aca="false">IFERROR(N2391/K2391,0)</f>
        <v>0.48</v>
      </c>
      <c r="Q2391" s="0" t="str">
        <f aca="false">IF(M2391=0,"No Discount",IF(M2391&lt;0.2,"Low (1-19%)",IF(M2391&lt;0.4,"Medium (20-39%)","High (40%+)")))</f>
        <v>No Discount</v>
      </c>
      <c r="R2391" s="0" t="str">
        <f aca="false">INDEX('Lookup Tables'!$B$2:$B$5,MATCH(F2391,'Lookup Tables'!$A$2:$A$5,0))</f>
        <v>Manager B</v>
      </c>
    </row>
    <row r="2392" customFormat="false" ht="15" hidden="false" customHeight="false" outlineLevel="0" collapsed="false">
      <c r="A2392" s="0" t="s">
        <v>2614</v>
      </c>
      <c r="B2392" s="13" t="n">
        <v>42710</v>
      </c>
      <c r="C2392" s="13" t="n">
        <v>42714</v>
      </c>
      <c r="D2392" s="14" t="s">
        <v>69</v>
      </c>
      <c r="E2392" s="14" t="s">
        <v>53</v>
      </c>
      <c r="F2392" s="14" t="s">
        <v>117</v>
      </c>
      <c r="G2392" s="14" t="s">
        <v>170</v>
      </c>
      <c r="H2392" s="14" t="s">
        <v>65</v>
      </c>
      <c r="I2392" s="14" t="s">
        <v>91</v>
      </c>
      <c r="J2392" s="14" t="s">
        <v>2616</v>
      </c>
      <c r="K2392" s="15" t="n">
        <v>41.86</v>
      </c>
      <c r="L2392" s="0" t="n">
        <v>7</v>
      </c>
      <c r="M2392" s="16" t="n">
        <v>0</v>
      </c>
      <c r="N2392" s="17" t="n">
        <v>20.5114</v>
      </c>
      <c r="O2392" s="0" t="str">
        <f aca="false">TEXT(B2392,"YYYY-MM")</f>
        <v>2016-12</v>
      </c>
      <c r="P2392" s="18" t="n">
        <f aca="false">IFERROR(N2392/K2392,0)</f>
        <v>0.49</v>
      </c>
      <c r="Q2392" s="0" t="str">
        <f aca="false">IF(M2392=0,"No Discount",IF(M2392&lt;0.2,"Low (1-19%)",IF(M2392&lt;0.4,"Medium (20-39%)","High (40%+)")))</f>
        <v>No Discount</v>
      </c>
      <c r="R2392" s="0" t="str">
        <f aca="false">INDEX('Lookup Tables'!$B$2:$B$5,MATCH(F2392,'Lookup Tables'!$A$2:$A$5,0))</f>
        <v>Manager B</v>
      </c>
    </row>
    <row r="2393" customFormat="false" ht="15" hidden="false" customHeight="false" outlineLevel="0" collapsed="false">
      <c r="A2393" s="0" t="s">
        <v>2614</v>
      </c>
      <c r="B2393" s="13" t="n">
        <v>42710</v>
      </c>
      <c r="C2393" s="13" t="n">
        <v>42714</v>
      </c>
      <c r="D2393" s="14" t="s">
        <v>69</v>
      </c>
      <c r="E2393" s="14" t="s">
        <v>53</v>
      </c>
      <c r="F2393" s="14" t="s">
        <v>117</v>
      </c>
      <c r="G2393" s="14" t="s">
        <v>170</v>
      </c>
      <c r="H2393" s="14" t="s">
        <v>80</v>
      </c>
      <c r="I2393" s="14" t="s">
        <v>123</v>
      </c>
      <c r="J2393" s="14" t="s">
        <v>2617</v>
      </c>
      <c r="K2393" s="15" t="n">
        <v>1619.91</v>
      </c>
      <c r="L2393" s="0" t="n">
        <v>9</v>
      </c>
      <c r="M2393" s="16" t="n">
        <v>0</v>
      </c>
      <c r="N2393" s="17" t="n">
        <v>97.1946</v>
      </c>
      <c r="O2393" s="0" t="str">
        <f aca="false">TEXT(B2393,"YYYY-MM")</f>
        <v>2016-12</v>
      </c>
      <c r="P2393" s="18" t="n">
        <f aca="false">IFERROR(N2393/K2393,0)</f>
        <v>0.06</v>
      </c>
      <c r="Q2393" s="0" t="str">
        <f aca="false">IF(M2393=0,"No Discount",IF(M2393&lt;0.2,"Low (1-19%)",IF(M2393&lt;0.4,"Medium (20-39%)","High (40%+)")))</f>
        <v>No Discount</v>
      </c>
      <c r="R2393" s="0" t="str">
        <f aca="false">INDEX('Lookup Tables'!$B$2:$B$5,MATCH(F2393,'Lookup Tables'!$A$2:$A$5,0))</f>
        <v>Manager B</v>
      </c>
    </row>
    <row r="2394" customFormat="false" ht="15" hidden="false" customHeight="false" outlineLevel="0" collapsed="false">
      <c r="A2394" s="0" t="s">
        <v>2614</v>
      </c>
      <c r="B2394" s="13" t="n">
        <v>42710</v>
      </c>
      <c r="C2394" s="13" t="n">
        <v>42714</v>
      </c>
      <c r="D2394" s="14" t="s">
        <v>69</v>
      </c>
      <c r="E2394" s="14" t="s">
        <v>53</v>
      </c>
      <c r="F2394" s="14" t="s">
        <v>117</v>
      </c>
      <c r="G2394" s="14" t="s">
        <v>170</v>
      </c>
      <c r="H2394" s="14" t="s">
        <v>56</v>
      </c>
      <c r="I2394" s="14" t="s">
        <v>76</v>
      </c>
      <c r="J2394" s="14" t="s">
        <v>2144</v>
      </c>
      <c r="K2394" s="15" t="n">
        <v>113.92</v>
      </c>
      <c r="L2394" s="0" t="n">
        <v>4</v>
      </c>
      <c r="M2394" s="16" t="n">
        <v>0</v>
      </c>
      <c r="N2394" s="17" t="n">
        <v>42.1504</v>
      </c>
      <c r="O2394" s="0" t="str">
        <f aca="false">TEXT(B2394,"YYYY-MM")</f>
        <v>2016-12</v>
      </c>
      <c r="P2394" s="18" t="n">
        <f aca="false">IFERROR(N2394/K2394,0)</f>
        <v>0.37</v>
      </c>
      <c r="Q2394" s="0" t="str">
        <f aca="false">IF(M2394=0,"No Discount",IF(M2394&lt;0.2,"Low (1-19%)",IF(M2394&lt;0.4,"Medium (20-39%)","High (40%+)")))</f>
        <v>No Discount</v>
      </c>
      <c r="R2394" s="0" t="str">
        <f aca="false">INDEX('Lookup Tables'!$B$2:$B$5,MATCH(F2394,'Lookup Tables'!$A$2:$A$5,0))</f>
        <v>Manager B</v>
      </c>
    </row>
    <row r="2395" customFormat="false" ht="15" hidden="false" customHeight="false" outlineLevel="0" collapsed="false">
      <c r="A2395" s="0" t="s">
        <v>2618</v>
      </c>
      <c r="B2395" s="13" t="n">
        <v>42811</v>
      </c>
      <c r="C2395" s="13" t="n">
        <v>42817</v>
      </c>
      <c r="D2395" s="14" t="s">
        <v>69</v>
      </c>
      <c r="E2395" s="14" t="s">
        <v>53</v>
      </c>
      <c r="F2395" s="14" t="s">
        <v>117</v>
      </c>
      <c r="G2395" s="14" t="s">
        <v>584</v>
      </c>
      <c r="H2395" s="14" t="s">
        <v>65</v>
      </c>
      <c r="I2395" s="14" t="s">
        <v>78</v>
      </c>
      <c r="J2395" s="14" t="s">
        <v>723</v>
      </c>
      <c r="K2395" s="15" t="n">
        <v>39.68</v>
      </c>
      <c r="L2395" s="0" t="n">
        <v>2</v>
      </c>
      <c r="M2395" s="16" t="n">
        <v>0</v>
      </c>
      <c r="N2395" s="17" t="n">
        <v>10.3168</v>
      </c>
      <c r="O2395" s="0" t="str">
        <f aca="false">TEXT(B2395,"YYYY-MM")</f>
        <v>2017-03</v>
      </c>
      <c r="P2395" s="18" t="n">
        <f aca="false">IFERROR(N2395/K2395,0)</f>
        <v>0.26</v>
      </c>
      <c r="Q2395" s="0" t="str">
        <f aca="false">IF(M2395=0,"No Discount",IF(M2395&lt;0.2,"Low (1-19%)",IF(M2395&lt;0.4,"Medium (20-39%)","High (40%+)")))</f>
        <v>No Discount</v>
      </c>
      <c r="R2395" s="0" t="str">
        <f aca="false">INDEX('Lookup Tables'!$B$2:$B$5,MATCH(F2395,'Lookup Tables'!$A$2:$A$5,0))</f>
        <v>Manager B</v>
      </c>
    </row>
    <row r="2396" customFormat="false" ht="15" hidden="false" customHeight="false" outlineLevel="0" collapsed="false">
      <c r="A2396" s="0" t="s">
        <v>2619</v>
      </c>
      <c r="B2396" s="13" t="n">
        <v>42688</v>
      </c>
      <c r="C2396" s="13" t="n">
        <v>42693</v>
      </c>
      <c r="D2396" s="14" t="s">
        <v>69</v>
      </c>
      <c r="E2396" s="14" t="s">
        <v>62</v>
      </c>
      <c r="F2396" s="14" t="s">
        <v>117</v>
      </c>
      <c r="G2396" s="14" t="s">
        <v>170</v>
      </c>
      <c r="H2396" s="14" t="s">
        <v>80</v>
      </c>
      <c r="I2396" s="14" t="s">
        <v>123</v>
      </c>
      <c r="J2396" s="14" t="s">
        <v>2272</v>
      </c>
      <c r="K2396" s="15" t="n">
        <v>37.6</v>
      </c>
      <c r="L2396" s="0" t="n">
        <v>2</v>
      </c>
      <c r="M2396" s="16" t="n">
        <v>0</v>
      </c>
      <c r="N2396" s="17" t="n">
        <v>2.256</v>
      </c>
      <c r="O2396" s="0" t="str">
        <f aca="false">TEXT(B2396,"YYYY-MM")</f>
        <v>2016-11</v>
      </c>
      <c r="P2396" s="18" t="n">
        <f aca="false">IFERROR(N2396/K2396,0)</f>
        <v>0.06</v>
      </c>
      <c r="Q2396" s="0" t="str">
        <f aca="false">IF(M2396=0,"No Discount",IF(M2396&lt;0.2,"Low (1-19%)",IF(M2396&lt;0.4,"Medium (20-39%)","High (40%+)")))</f>
        <v>No Discount</v>
      </c>
      <c r="R2396" s="0" t="str">
        <f aca="false">INDEX('Lookup Tables'!$B$2:$B$5,MATCH(F2396,'Lookup Tables'!$A$2:$A$5,0))</f>
        <v>Manager B</v>
      </c>
    </row>
    <row r="2397" customFormat="false" ht="15" hidden="false" customHeight="false" outlineLevel="0" collapsed="false">
      <c r="A2397" s="0" t="s">
        <v>2619</v>
      </c>
      <c r="B2397" s="13" t="n">
        <v>42688</v>
      </c>
      <c r="C2397" s="13" t="n">
        <v>42693</v>
      </c>
      <c r="D2397" s="14" t="s">
        <v>69</v>
      </c>
      <c r="E2397" s="14" t="s">
        <v>62</v>
      </c>
      <c r="F2397" s="14" t="s">
        <v>117</v>
      </c>
      <c r="G2397" s="14" t="s">
        <v>170</v>
      </c>
      <c r="H2397" s="14" t="s">
        <v>80</v>
      </c>
      <c r="I2397" s="14" t="s">
        <v>123</v>
      </c>
      <c r="J2397" s="14" t="s">
        <v>950</v>
      </c>
      <c r="K2397" s="15" t="n">
        <v>59.9</v>
      </c>
      <c r="L2397" s="0" t="n">
        <v>2</v>
      </c>
      <c r="M2397" s="16" t="n">
        <v>0</v>
      </c>
      <c r="N2397" s="17" t="n">
        <v>23.96</v>
      </c>
      <c r="O2397" s="0" t="str">
        <f aca="false">TEXT(B2397,"YYYY-MM")</f>
        <v>2016-11</v>
      </c>
      <c r="P2397" s="18" t="n">
        <f aca="false">IFERROR(N2397/K2397,0)</f>
        <v>0.4</v>
      </c>
      <c r="Q2397" s="0" t="str">
        <f aca="false">IF(M2397=0,"No Discount",IF(M2397&lt;0.2,"Low (1-19%)",IF(M2397&lt;0.4,"Medium (20-39%)","High (40%+)")))</f>
        <v>No Discount</v>
      </c>
      <c r="R2397" s="0" t="str">
        <f aca="false">INDEX('Lookup Tables'!$B$2:$B$5,MATCH(F2397,'Lookup Tables'!$A$2:$A$5,0))</f>
        <v>Manager B</v>
      </c>
    </row>
    <row r="2398" customFormat="false" ht="15" hidden="false" customHeight="false" outlineLevel="0" collapsed="false">
      <c r="A2398" s="0" t="s">
        <v>2619</v>
      </c>
      <c r="B2398" s="13" t="n">
        <v>42688</v>
      </c>
      <c r="C2398" s="13" t="n">
        <v>42693</v>
      </c>
      <c r="D2398" s="14" t="s">
        <v>69</v>
      </c>
      <c r="E2398" s="14" t="s">
        <v>62</v>
      </c>
      <c r="F2398" s="14" t="s">
        <v>117</v>
      </c>
      <c r="G2398" s="14" t="s">
        <v>170</v>
      </c>
      <c r="H2398" s="14" t="s">
        <v>65</v>
      </c>
      <c r="I2398" s="14" t="s">
        <v>91</v>
      </c>
      <c r="J2398" s="14" t="s">
        <v>1721</v>
      </c>
      <c r="K2398" s="15" t="n">
        <v>37</v>
      </c>
      <c r="L2398" s="0" t="n">
        <v>5</v>
      </c>
      <c r="M2398" s="16" t="n">
        <v>0</v>
      </c>
      <c r="N2398" s="17" t="n">
        <v>16.65</v>
      </c>
      <c r="O2398" s="0" t="str">
        <f aca="false">TEXT(B2398,"YYYY-MM")</f>
        <v>2016-11</v>
      </c>
      <c r="P2398" s="18" t="n">
        <f aca="false">IFERROR(N2398/K2398,0)</f>
        <v>0.45</v>
      </c>
      <c r="Q2398" s="0" t="str">
        <f aca="false">IF(M2398=0,"No Discount",IF(M2398&lt;0.2,"Low (1-19%)",IF(M2398&lt;0.4,"Medium (20-39%)","High (40%+)")))</f>
        <v>No Discount</v>
      </c>
      <c r="R2398" s="0" t="str">
        <f aca="false">INDEX('Lookup Tables'!$B$2:$B$5,MATCH(F2398,'Lookup Tables'!$A$2:$A$5,0))</f>
        <v>Manager B</v>
      </c>
    </row>
    <row r="2399" customFormat="false" ht="15" hidden="false" customHeight="false" outlineLevel="0" collapsed="false">
      <c r="A2399" s="0" t="s">
        <v>2620</v>
      </c>
      <c r="B2399" s="13" t="n">
        <v>43326</v>
      </c>
      <c r="C2399" s="13" t="n">
        <v>43328</v>
      </c>
      <c r="D2399" s="14" t="s">
        <v>52</v>
      </c>
      <c r="E2399" s="14" t="s">
        <v>53</v>
      </c>
      <c r="F2399" s="14" t="s">
        <v>63</v>
      </c>
      <c r="G2399" s="14" t="s">
        <v>64</v>
      </c>
      <c r="H2399" s="14" t="s">
        <v>65</v>
      </c>
      <c r="I2399" s="14" t="s">
        <v>66</v>
      </c>
      <c r="J2399" s="14" t="s">
        <v>1327</v>
      </c>
      <c r="K2399" s="15" t="n">
        <v>5.76</v>
      </c>
      <c r="L2399" s="0" t="n">
        <v>2</v>
      </c>
      <c r="M2399" s="16" t="n">
        <v>0</v>
      </c>
      <c r="N2399" s="17" t="n">
        <v>2.8224</v>
      </c>
      <c r="O2399" s="0" t="str">
        <f aca="false">TEXT(B2399,"YYYY-MM")</f>
        <v>2018-08</v>
      </c>
      <c r="P2399" s="18" t="n">
        <f aca="false">IFERROR(N2399/K2399,0)</f>
        <v>0.49</v>
      </c>
      <c r="Q2399" s="0" t="str">
        <f aca="false">IF(M2399=0,"No Discount",IF(M2399&lt;0.2,"Low (1-19%)",IF(M2399&lt;0.4,"Medium (20-39%)","High (40%+)")))</f>
        <v>No Discount</v>
      </c>
      <c r="R2399" s="0" t="str">
        <f aca="false">INDEX('Lookup Tables'!$B$2:$B$5,MATCH(F2399,'Lookup Tables'!$A$2:$A$5,0))</f>
        <v>Manager D</v>
      </c>
    </row>
    <row r="2400" customFormat="false" ht="15" hidden="false" customHeight="false" outlineLevel="0" collapsed="false">
      <c r="A2400" s="0" t="s">
        <v>2620</v>
      </c>
      <c r="B2400" s="13" t="n">
        <v>43326</v>
      </c>
      <c r="C2400" s="13" t="n">
        <v>43328</v>
      </c>
      <c r="D2400" s="14" t="s">
        <v>52</v>
      </c>
      <c r="E2400" s="14" t="s">
        <v>53</v>
      </c>
      <c r="F2400" s="14" t="s">
        <v>63</v>
      </c>
      <c r="G2400" s="14" t="s">
        <v>64</v>
      </c>
      <c r="H2400" s="14" t="s">
        <v>65</v>
      </c>
      <c r="I2400" s="14" t="s">
        <v>78</v>
      </c>
      <c r="J2400" s="14" t="s">
        <v>114</v>
      </c>
      <c r="K2400" s="15" t="n">
        <v>16.68</v>
      </c>
      <c r="L2400" s="0" t="n">
        <v>6</v>
      </c>
      <c r="M2400" s="16" t="n">
        <v>0</v>
      </c>
      <c r="N2400" s="17" t="n">
        <v>4.3368</v>
      </c>
      <c r="O2400" s="0" t="str">
        <f aca="false">TEXT(B2400,"YYYY-MM")</f>
        <v>2018-08</v>
      </c>
      <c r="P2400" s="18" t="n">
        <f aca="false">IFERROR(N2400/K2400,0)</f>
        <v>0.26</v>
      </c>
      <c r="Q2400" s="0" t="str">
        <f aca="false">IF(M2400=0,"No Discount",IF(M2400&lt;0.2,"Low (1-19%)",IF(M2400&lt;0.4,"Medium (20-39%)","High (40%+)")))</f>
        <v>No Discount</v>
      </c>
      <c r="R2400" s="0" t="str">
        <f aca="false">INDEX('Lookup Tables'!$B$2:$B$5,MATCH(F2400,'Lookup Tables'!$A$2:$A$5,0))</f>
        <v>Manager D</v>
      </c>
    </row>
    <row r="2401" customFormat="false" ht="15" hidden="false" customHeight="false" outlineLevel="0" collapsed="false">
      <c r="A2401" s="0" t="s">
        <v>2621</v>
      </c>
      <c r="B2401" s="13" t="n">
        <v>43352</v>
      </c>
      <c r="C2401" s="13" t="n">
        <v>43358</v>
      </c>
      <c r="D2401" s="14" t="s">
        <v>69</v>
      </c>
      <c r="E2401" s="14" t="s">
        <v>62</v>
      </c>
      <c r="F2401" s="14" t="s">
        <v>54</v>
      </c>
      <c r="G2401" s="14" t="s">
        <v>222</v>
      </c>
      <c r="H2401" s="14" t="s">
        <v>65</v>
      </c>
      <c r="I2401" s="14" t="s">
        <v>73</v>
      </c>
      <c r="J2401" s="14" t="s">
        <v>780</v>
      </c>
      <c r="K2401" s="15" t="n">
        <v>628.81</v>
      </c>
      <c r="L2401" s="0" t="n">
        <v>7</v>
      </c>
      <c r="M2401" s="16" t="n">
        <v>0</v>
      </c>
      <c r="N2401" s="17" t="n">
        <v>12.5762</v>
      </c>
      <c r="O2401" s="0" t="str">
        <f aca="false">TEXT(B2401,"YYYY-MM")</f>
        <v>2018-09</v>
      </c>
      <c r="P2401" s="18" t="n">
        <f aca="false">IFERROR(N2401/K2401,0)</f>
        <v>0.02</v>
      </c>
      <c r="Q2401" s="0" t="str">
        <f aca="false">IF(M2401=0,"No Discount",IF(M2401&lt;0.2,"Low (1-19%)",IF(M2401&lt;0.4,"Medium (20-39%)","High (40%+)")))</f>
        <v>No Discount</v>
      </c>
      <c r="R2401" s="0" t="str">
        <f aca="false">INDEX('Lookup Tables'!$B$2:$B$5,MATCH(F2401,'Lookup Tables'!$A$2:$A$5,0))</f>
        <v>Manager C</v>
      </c>
    </row>
    <row r="2402" customFormat="false" ht="15" hidden="false" customHeight="false" outlineLevel="0" collapsed="false">
      <c r="A2402" s="0" t="s">
        <v>2621</v>
      </c>
      <c r="B2402" s="13" t="n">
        <v>43352</v>
      </c>
      <c r="C2402" s="13" t="n">
        <v>43358</v>
      </c>
      <c r="D2402" s="14" t="s">
        <v>69</v>
      </c>
      <c r="E2402" s="14" t="s">
        <v>62</v>
      </c>
      <c r="F2402" s="14" t="s">
        <v>54</v>
      </c>
      <c r="G2402" s="14" t="s">
        <v>222</v>
      </c>
      <c r="H2402" s="14" t="s">
        <v>65</v>
      </c>
      <c r="I2402" s="14" t="s">
        <v>73</v>
      </c>
      <c r="J2402" s="14" t="s">
        <v>1833</v>
      </c>
      <c r="K2402" s="15" t="n">
        <v>56.45</v>
      </c>
      <c r="L2402" s="0" t="n">
        <v>5</v>
      </c>
      <c r="M2402" s="16" t="n">
        <v>0</v>
      </c>
      <c r="N2402" s="17" t="n">
        <v>14.677</v>
      </c>
      <c r="O2402" s="0" t="str">
        <f aca="false">TEXT(B2402,"YYYY-MM")</f>
        <v>2018-09</v>
      </c>
      <c r="P2402" s="18" t="n">
        <f aca="false">IFERROR(N2402/K2402,0)</f>
        <v>0.26</v>
      </c>
      <c r="Q2402" s="0" t="str">
        <f aca="false">IF(M2402=0,"No Discount",IF(M2402&lt;0.2,"Low (1-19%)",IF(M2402&lt;0.4,"Medium (20-39%)","High (40%+)")))</f>
        <v>No Discount</v>
      </c>
      <c r="R2402" s="0" t="str">
        <f aca="false">INDEX('Lookup Tables'!$B$2:$B$5,MATCH(F2402,'Lookup Tables'!$A$2:$A$5,0))</f>
        <v>Manager C</v>
      </c>
    </row>
    <row r="2403" customFormat="false" ht="15" hidden="false" customHeight="false" outlineLevel="0" collapsed="false">
      <c r="A2403" s="0" t="s">
        <v>2622</v>
      </c>
      <c r="B2403" s="13" t="n">
        <v>43191</v>
      </c>
      <c r="C2403" s="13" t="n">
        <v>43194</v>
      </c>
      <c r="D2403" s="14" t="s">
        <v>52</v>
      </c>
      <c r="E2403" s="14" t="s">
        <v>53</v>
      </c>
      <c r="F2403" s="14" t="s">
        <v>98</v>
      </c>
      <c r="G2403" s="14" t="s">
        <v>311</v>
      </c>
      <c r="H2403" s="14" t="s">
        <v>65</v>
      </c>
      <c r="I2403" s="14" t="s">
        <v>73</v>
      </c>
      <c r="J2403" s="14" t="s">
        <v>1712</v>
      </c>
      <c r="K2403" s="15" t="n">
        <v>94.2</v>
      </c>
      <c r="L2403" s="0" t="n">
        <v>6</v>
      </c>
      <c r="M2403" s="16" t="n">
        <v>0</v>
      </c>
      <c r="N2403" s="17" t="n">
        <v>23.55</v>
      </c>
      <c r="O2403" s="0" t="str">
        <f aca="false">TEXT(B2403,"YYYY-MM")</f>
        <v>2018-04</v>
      </c>
      <c r="P2403" s="18" t="n">
        <f aca="false">IFERROR(N2403/K2403,0)</f>
        <v>0.25</v>
      </c>
      <c r="Q2403" s="0" t="str">
        <f aca="false">IF(M2403=0,"No Discount",IF(M2403&lt;0.2,"Low (1-19%)",IF(M2403&lt;0.4,"Medium (20-39%)","High (40%+)")))</f>
        <v>No Discount</v>
      </c>
      <c r="R2403" s="0" t="str">
        <f aca="false">INDEX('Lookup Tables'!$B$2:$B$5,MATCH(F2403,'Lookup Tables'!$A$2:$A$5,0))</f>
        <v>Manager A</v>
      </c>
    </row>
    <row r="2404" customFormat="false" ht="15" hidden="false" customHeight="false" outlineLevel="0" collapsed="false">
      <c r="A2404" s="0" t="s">
        <v>2622</v>
      </c>
      <c r="B2404" s="13" t="n">
        <v>43191</v>
      </c>
      <c r="C2404" s="13" t="n">
        <v>43194</v>
      </c>
      <c r="D2404" s="14" t="s">
        <v>52</v>
      </c>
      <c r="E2404" s="14" t="s">
        <v>53</v>
      </c>
      <c r="F2404" s="14" t="s">
        <v>98</v>
      </c>
      <c r="G2404" s="14" t="s">
        <v>311</v>
      </c>
      <c r="H2404" s="14" t="s">
        <v>65</v>
      </c>
      <c r="I2404" s="14" t="s">
        <v>129</v>
      </c>
      <c r="J2404" s="14" t="s">
        <v>340</v>
      </c>
      <c r="K2404" s="15" t="n">
        <v>28.4</v>
      </c>
      <c r="L2404" s="0" t="n">
        <v>5</v>
      </c>
      <c r="M2404" s="16" t="n">
        <v>0</v>
      </c>
      <c r="N2404" s="17" t="n">
        <v>13.348</v>
      </c>
      <c r="O2404" s="0" t="str">
        <f aca="false">TEXT(B2404,"YYYY-MM")</f>
        <v>2018-04</v>
      </c>
      <c r="P2404" s="18" t="n">
        <f aca="false">IFERROR(N2404/K2404,0)</f>
        <v>0.47</v>
      </c>
      <c r="Q2404" s="0" t="str">
        <f aca="false">IF(M2404=0,"No Discount",IF(M2404&lt;0.2,"Low (1-19%)",IF(M2404&lt;0.4,"Medium (20-39%)","High (40%+)")))</f>
        <v>No Discount</v>
      </c>
      <c r="R2404" s="0" t="str">
        <f aca="false">INDEX('Lookup Tables'!$B$2:$B$5,MATCH(F2404,'Lookup Tables'!$A$2:$A$5,0))</f>
        <v>Manager A</v>
      </c>
    </row>
    <row r="2405" customFormat="false" ht="15" hidden="false" customHeight="false" outlineLevel="0" collapsed="false">
      <c r="A2405" s="0" t="s">
        <v>2623</v>
      </c>
      <c r="B2405" s="13" t="n">
        <v>43005</v>
      </c>
      <c r="C2405" s="13" t="n">
        <v>43011</v>
      </c>
      <c r="D2405" s="14" t="s">
        <v>69</v>
      </c>
      <c r="E2405" s="14" t="s">
        <v>62</v>
      </c>
      <c r="F2405" s="14" t="s">
        <v>98</v>
      </c>
      <c r="G2405" s="14" t="s">
        <v>99</v>
      </c>
      <c r="H2405" s="14" t="s">
        <v>56</v>
      </c>
      <c r="I2405" s="14" t="s">
        <v>57</v>
      </c>
      <c r="J2405" s="14" t="s">
        <v>2624</v>
      </c>
      <c r="K2405" s="15" t="n">
        <v>956.6648</v>
      </c>
      <c r="L2405" s="0" t="n">
        <v>7</v>
      </c>
      <c r="M2405" s="16" t="n">
        <v>0.32</v>
      </c>
      <c r="N2405" s="17" t="n">
        <v>-225.0976</v>
      </c>
      <c r="O2405" s="0" t="str">
        <f aca="false">TEXT(B2405,"YYYY-MM")</f>
        <v>2017-09</v>
      </c>
      <c r="P2405" s="18" t="n">
        <f aca="false">IFERROR(N2405/K2405,0)</f>
        <v>-0.235294117647059</v>
      </c>
      <c r="Q2405" s="0" t="str">
        <f aca="false">IF(M2405=0,"No Discount",IF(M2405&lt;0.2,"Low (1-19%)",IF(M2405&lt;0.4,"Medium (20-39%)","High (40%+)")))</f>
        <v>Medium (20-39%)</v>
      </c>
      <c r="R2405" s="0" t="str">
        <f aca="false">INDEX('Lookup Tables'!$B$2:$B$5,MATCH(F2405,'Lookup Tables'!$A$2:$A$5,0))</f>
        <v>Manager A</v>
      </c>
    </row>
    <row r="2406" customFormat="false" ht="15" hidden="false" customHeight="false" outlineLevel="0" collapsed="false">
      <c r="A2406" s="0" t="s">
        <v>2625</v>
      </c>
      <c r="B2406" s="13" t="n">
        <v>43380</v>
      </c>
      <c r="C2406" s="13" t="n">
        <v>43384</v>
      </c>
      <c r="D2406" s="14" t="s">
        <v>69</v>
      </c>
      <c r="E2406" s="14" t="s">
        <v>53</v>
      </c>
      <c r="F2406" s="14" t="s">
        <v>63</v>
      </c>
      <c r="G2406" s="14" t="s">
        <v>64</v>
      </c>
      <c r="H2406" s="14" t="s">
        <v>80</v>
      </c>
      <c r="I2406" s="14" t="s">
        <v>123</v>
      </c>
      <c r="J2406" s="14" t="s">
        <v>1228</v>
      </c>
      <c r="K2406" s="15" t="n">
        <v>1115.91</v>
      </c>
      <c r="L2406" s="0" t="n">
        <v>9</v>
      </c>
      <c r="M2406" s="16" t="n">
        <v>0</v>
      </c>
      <c r="N2406" s="17" t="n">
        <v>200.8638</v>
      </c>
      <c r="O2406" s="0" t="str">
        <f aca="false">TEXT(B2406,"YYYY-MM")</f>
        <v>2018-10</v>
      </c>
      <c r="P2406" s="18" t="n">
        <f aca="false">IFERROR(N2406/K2406,0)</f>
        <v>0.18</v>
      </c>
      <c r="Q2406" s="0" t="str">
        <f aca="false">IF(M2406=0,"No Discount",IF(M2406&lt;0.2,"Low (1-19%)",IF(M2406&lt;0.4,"Medium (20-39%)","High (40%+)")))</f>
        <v>No Discount</v>
      </c>
      <c r="R2406" s="0" t="str">
        <f aca="false">INDEX('Lookup Tables'!$B$2:$B$5,MATCH(F2406,'Lookup Tables'!$A$2:$A$5,0))</f>
        <v>Manager D</v>
      </c>
    </row>
    <row r="2407" customFormat="false" ht="15" hidden="false" customHeight="false" outlineLevel="0" collapsed="false">
      <c r="A2407" s="0" t="s">
        <v>2625</v>
      </c>
      <c r="B2407" s="13" t="n">
        <v>43380</v>
      </c>
      <c r="C2407" s="13" t="n">
        <v>43384</v>
      </c>
      <c r="D2407" s="14" t="s">
        <v>69</v>
      </c>
      <c r="E2407" s="14" t="s">
        <v>53</v>
      </c>
      <c r="F2407" s="14" t="s">
        <v>63</v>
      </c>
      <c r="G2407" s="14" t="s">
        <v>64</v>
      </c>
      <c r="H2407" s="14" t="s">
        <v>80</v>
      </c>
      <c r="I2407" s="14" t="s">
        <v>81</v>
      </c>
      <c r="J2407" s="14" t="s">
        <v>823</v>
      </c>
      <c r="K2407" s="15" t="n">
        <v>128.744</v>
      </c>
      <c r="L2407" s="0" t="n">
        <v>7</v>
      </c>
      <c r="M2407" s="16" t="n">
        <v>0.2</v>
      </c>
      <c r="N2407" s="17" t="n">
        <v>-28.9674</v>
      </c>
      <c r="O2407" s="0" t="str">
        <f aca="false">TEXT(B2407,"YYYY-MM")</f>
        <v>2018-10</v>
      </c>
      <c r="P2407" s="18" t="n">
        <f aca="false">IFERROR(N2407/K2407,0)</f>
        <v>-0.225</v>
      </c>
      <c r="Q2407" s="0" t="str">
        <f aca="false">IF(M2407=0,"No Discount",IF(M2407&lt;0.2,"Low (1-19%)",IF(M2407&lt;0.4,"Medium (20-39%)","High (40%+)")))</f>
        <v>Medium (20-39%)</v>
      </c>
      <c r="R2407" s="0" t="str">
        <f aca="false">INDEX('Lookup Tables'!$B$2:$B$5,MATCH(F2407,'Lookup Tables'!$A$2:$A$5,0))</f>
        <v>Manager D</v>
      </c>
    </row>
    <row r="2408" customFormat="false" ht="15" hidden="false" customHeight="false" outlineLevel="0" collapsed="false">
      <c r="A2408" s="0" t="s">
        <v>2625</v>
      </c>
      <c r="B2408" s="13" t="n">
        <v>43380</v>
      </c>
      <c r="C2408" s="13" t="n">
        <v>43384</v>
      </c>
      <c r="D2408" s="14" t="s">
        <v>69</v>
      </c>
      <c r="E2408" s="14" t="s">
        <v>53</v>
      </c>
      <c r="F2408" s="14" t="s">
        <v>63</v>
      </c>
      <c r="G2408" s="14" t="s">
        <v>64</v>
      </c>
      <c r="H2408" s="14" t="s">
        <v>80</v>
      </c>
      <c r="I2408" s="14" t="s">
        <v>81</v>
      </c>
      <c r="J2408" s="14" t="s">
        <v>580</v>
      </c>
      <c r="K2408" s="15" t="n">
        <v>79.92</v>
      </c>
      <c r="L2408" s="0" t="n">
        <v>10</v>
      </c>
      <c r="M2408" s="16" t="n">
        <v>0.2</v>
      </c>
      <c r="N2408" s="17" t="n">
        <v>26.973</v>
      </c>
      <c r="O2408" s="0" t="str">
        <f aca="false">TEXT(B2408,"YYYY-MM")</f>
        <v>2018-10</v>
      </c>
      <c r="P2408" s="18" t="n">
        <f aca="false">IFERROR(N2408/K2408,0)</f>
        <v>0.3375</v>
      </c>
      <c r="Q2408" s="0" t="str">
        <f aca="false">IF(M2408=0,"No Discount",IF(M2408&lt;0.2,"Low (1-19%)",IF(M2408&lt;0.4,"Medium (20-39%)","High (40%+)")))</f>
        <v>Medium (20-39%)</v>
      </c>
      <c r="R2408" s="0" t="str">
        <f aca="false">INDEX('Lookup Tables'!$B$2:$B$5,MATCH(F2408,'Lookup Tables'!$A$2:$A$5,0))</f>
        <v>Manager D</v>
      </c>
    </row>
    <row r="2409" customFormat="false" ht="15" hidden="false" customHeight="false" outlineLevel="0" collapsed="false">
      <c r="A2409" s="0" t="s">
        <v>2626</v>
      </c>
      <c r="B2409" s="13" t="n">
        <v>43120</v>
      </c>
      <c r="C2409" s="13" t="n">
        <v>43125</v>
      </c>
      <c r="D2409" s="14" t="s">
        <v>69</v>
      </c>
      <c r="E2409" s="14" t="s">
        <v>53</v>
      </c>
      <c r="F2409" s="14" t="s">
        <v>63</v>
      </c>
      <c r="G2409" s="14" t="s">
        <v>64</v>
      </c>
      <c r="H2409" s="14" t="s">
        <v>65</v>
      </c>
      <c r="I2409" s="14" t="s">
        <v>78</v>
      </c>
      <c r="J2409" s="14" t="s">
        <v>1387</v>
      </c>
      <c r="K2409" s="15" t="n">
        <v>24.2</v>
      </c>
      <c r="L2409" s="0" t="n">
        <v>5</v>
      </c>
      <c r="M2409" s="16" t="n">
        <v>0</v>
      </c>
      <c r="N2409" s="17" t="n">
        <v>7.986</v>
      </c>
      <c r="O2409" s="0" t="str">
        <f aca="false">TEXT(B2409,"YYYY-MM")</f>
        <v>2018-01</v>
      </c>
      <c r="P2409" s="18" t="n">
        <f aca="false">IFERROR(N2409/K2409,0)</f>
        <v>0.33</v>
      </c>
      <c r="Q2409" s="0" t="str">
        <f aca="false">IF(M2409=0,"No Discount",IF(M2409&lt;0.2,"Low (1-19%)",IF(M2409&lt;0.4,"Medium (20-39%)","High (40%+)")))</f>
        <v>No Discount</v>
      </c>
      <c r="R2409" s="0" t="str">
        <f aca="false">INDEX('Lookup Tables'!$B$2:$B$5,MATCH(F2409,'Lookup Tables'!$A$2:$A$5,0))</f>
        <v>Manager D</v>
      </c>
    </row>
    <row r="2410" customFormat="false" ht="15" hidden="false" customHeight="false" outlineLevel="0" collapsed="false">
      <c r="A2410" s="0" t="s">
        <v>2626</v>
      </c>
      <c r="B2410" s="13" t="n">
        <v>43120</v>
      </c>
      <c r="C2410" s="13" t="n">
        <v>43125</v>
      </c>
      <c r="D2410" s="14" t="s">
        <v>69</v>
      </c>
      <c r="E2410" s="14" t="s">
        <v>53</v>
      </c>
      <c r="F2410" s="14" t="s">
        <v>63</v>
      </c>
      <c r="G2410" s="14" t="s">
        <v>64</v>
      </c>
      <c r="H2410" s="14" t="s">
        <v>80</v>
      </c>
      <c r="I2410" s="14" t="s">
        <v>81</v>
      </c>
      <c r="J2410" s="14" t="s">
        <v>2627</v>
      </c>
      <c r="K2410" s="15" t="n">
        <v>359.976</v>
      </c>
      <c r="L2410" s="0" t="n">
        <v>3</v>
      </c>
      <c r="M2410" s="16" t="n">
        <v>0.2</v>
      </c>
      <c r="N2410" s="17" t="n">
        <v>130.4913</v>
      </c>
      <c r="O2410" s="0" t="str">
        <f aca="false">TEXT(B2410,"YYYY-MM")</f>
        <v>2018-01</v>
      </c>
      <c r="P2410" s="18" t="n">
        <f aca="false">IFERROR(N2410/K2410,0)</f>
        <v>0.3625</v>
      </c>
      <c r="Q2410" s="0" t="str">
        <f aca="false">IF(M2410=0,"No Discount",IF(M2410&lt;0.2,"Low (1-19%)",IF(M2410&lt;0.4,"Medium (20-39%)","High (40%+)")))</f>
        <v>Medium (20-39%)</v>
      </c>
      <c r="R2410" s="0" t="str">
        <f aca="false">INDEX('Lookup Tables'!$B$2:$B$5,MATCH(F2410,'Lookup Tables'!$A$2:$A$5,0))</f>
        <v>Manager D</v>
      </c>
    </row>
    <row r="2411" customFormat="false" ht="15" hidden="false" customHeight="false" outlineLevel="0" collapsed="false">
      <c r="A2411" s="0" t="s">
        <v>2628</v>
      </c>
      <c r="B2411" s="13" t="n">
        <v>43182</v>
      </c>
      <c r="C2411" s="13" t="n">
        <v>43184</v>
      </c>
      <c r="D2411" s="14" t="s">
        <v>137</v>
      </c>
      <c r="E2411" s="14" t="s">
        <v>97</v>
      </c>
      <c r="F2411" s="14" t="s">
        <v>63</v>
      </c>
      <c r="G2411" s="14" t="s">
        <v>64</v>
      </c>
      <c r="H2411" s="14" t="s">
        <v>56</v>
      </c>
      <c r="I2411" s="14" t="s">
        <v>76</v>
      </c>
      <c r="J2411" s="14" t="s">
        <v>2019</v>
      </c>
      <c r="K2411" s="15" t="n">
        <v>211.84</v>
      </c>
      <c r="L2411" s="0" t="n">
        <v>8</v>
      </c>
      <c r="M2411" s="16" t="n">
        <v>0</v>
      </c>
      <c r="N2411" s="17" t="n">
        <v>76.2624</v>
      </c>
      <c r="O2411" s="0" t="str">
        <f aca="false">TEXT(B2411,"YYYY-MM")</f>
        <v>2018-03</v>
      </c>
      <c r="P2411" s="18" t="n">
        <f aca="false">IFERROR(N2411/K2411,0)</f>
        <v>0.36</v>
      </c>
      <c r="Q2411" s="0" t="str">
        <f aca="false">IF(M2411=0,"No Discount",IF(M2411&lt;0.2,"Low (1-19%)",IF(M2411&lt;0.4,"Medium (20-39%)","High (40%+)")))</f>
        <v>No Discount</v>
      </c>
      <c r="R2411" s="0" t="str">
        <f aca="false">INDEX('Lookup Tables'!$B$2:$B$5,MATCH(F2411,'Lookup Tables'!$A$2:$A$5,0))</f>
        <v>Manager D</v>
      </c>
    </row>
    <row r="2412" customFormat="false" ht="15" hidden="false" customHeight="false" outlineLevel="0" collapsed="false">
      <c r="A2412" s="0" t="s">
        <v>2629</v>
      </c>
      <c r="B2412" s="13" t="n">
        <v>42217</v>
      </c>
      <c r="C2412" s="13" t="n">
        <v>42222</v>
      </c>
      <c r="D2412" s="14" t="s">
        <v>69</v>
      </c>
      <c r="E2412" s="14" t="s">
        <v>97</v>
      </c>
      <c r="F2412" s="14" t="s">
        <v>117</v>
      </c>
      <c r="G2412" s="14" t="s">
        <v>118</v>
      </c>
      <c r="H2412" s="14" t="s">
        <v>65</v>
      </c>
      <c r="I2412" s="14" t="s">
        <v>171</v>
      </c>
      <c r="J2412" s="14" t="s">
        <v>1935</v>
      </c>
      <c r="K2412" s="15" t="n">
        <v>5.68</v>
      </c>
      <c r="L2412" s="0" t="n">
        <v>2</v>
      </c>
      <c r="M2412" s="16" t="n">
        <v>0.2</v>
      </c>
      <c r="N2412" s="17" t="n">
        <v>1.917</v>
      </c>
      <c r="O2412" s="0" t="str">
        <f aca="false">TEXT(B2412,"YYYY-MM")</f>
        <v>2015-08</v>
      </c>
      <c r="P2412" s="18" t="n">
        <f aca="false">IFERROR(N2412/K2412,0)</f>
        <v>0.3375</v>
      </c>
      <c r="Q2412" s="0" t="str">
        <f aca="false">IF(M2412=0,"No Discount",IF(M2412&lt;0.2,"Low (1-19%)",IF(M2412&lt;0.4,"Medium (20-39%)","High (40%+)")))</f>
        <v>Medium (20-39%)</v>
      </c>
      <c r="R2412" s="0" t="str">
        <f aca="false">INDEX('Lookup Tables'!$B$2:$B$5,MATCH(F2412,'Lookup Tables'!$A$2:$A$5,0))</f>
        <v>Manager B</v>
      </c>
    </row>
    <row r="2413" customFormat="false" ht="15" hidden="false" customHeight="false" outlineLevel="0" collapsed="false">
      <c r="A2413" s="0" t="s">
        <v>2630</v>
      </c>
      <c r="B2413" s="13" t="n">
        <v>42528</v>
      </c>
      <c r="C2413" s="13" t="n">
        <v>42530</v>
      </c>
      <c r="D2413" s="14" t="s">
        <v>52</v>
      </c>
      <c r="E2413" s="14" t="s">
        <v>62</v>
      </c>
      <c r="F2413" s="14" t="s">
        <v>63</v>
      </c>
      <c r="G2413" s="14" t="s">
        <v>64</v>
      </c>
      <c r="H2413" s="14" t="s">
        <v>65</v>
      </c>
      <c r="I2413" s="14" t="s">
        <v>83</v>
      </c>
      <c r="J2413" s="14" t="s">
        <v>1098</v>
      </c>
      <c r="K2413" s="15" t="n">
        <v>7.52</v>
      </c>
      <c r="L2413" s="0" t="n">
        <v>5</v>
      </c>
      <c r="M2413" s="16" t="n">
        <v>0.2</v>
      </c>
      <c r="N2413" s="17" t="n">
        <v>2.632</v>
      </c>
      <c r="O2413" s="0" t="str">
        <f aca="false">TEXT(B2413,"YYYY-MM")</f>
        <v>2016-06</v>
      </c>
      <c r="P2413" s="18" t="n">
        <f aca="false">IFERROR(N2413/K2413,0)</f>
        <v>0.35</v>
      </c>
      <c r="Q2413" s="0" t="str">
        <f aca="false">IF(M2413=0,"No Discount",IF(M2413&lt;0.2,"Low (1-19%)",IF(M2413&lt;0.4,"Medium (20-39%)","High (40%+)")))</f>
        <v>Medium (20-39%)</v>
      </c>
      <c r="R2413" s="0" t="str">
        <f aca="false">INDEX('Lookup Tables'!$B$2:$B$5,MATCH(F2413,'Lookup Tables'!$A$2:$A$5,0))</f>
        <v>Manager D</v>
      </c>
    </row>
    <row r="2414" customFormat="false" ht="15" hidden="false" customHeight="false" outlineLevel="0" collapsed="false">
      <c r="A2414" s="0" t="s">
        <v>2631</v>
      </c>
      <c r="B2414" s="13" t="n">
        <v>42320</v>
      </c>
      <c r="C2414" s="13" t="n">
        <v>42324</v>
      </c>
      <c r="D2414" s="14" t="s">
        <v>69</v>
      </c>
      <c r="E2414" s="14" t="s">
        <v>53</v>
      </c>
      <c r="F2414" s="14" t="s">
        <v>63</v>
      </c>
      <c r="G2414" s="14" t="s">
        <v>64</v>
      </c>
      <c r="H2414" s="14" t="s">
        <v>65</v>
      </c>
      <c r="I2414" s="14" t="s">
        <v>91</v>
      </c>
      <c r="J2414" s="14" t="s">
        <v>659</v>
      </c>
      <c r="K2414" s="15" t="n">
        <v>11.96</v>
      </c>
      <c r="L2414" s="0" t="n">
        <v>2</v>
      </c>
      <c r="M2414" s="16" t="n">
        <v>0</v>
      </c>
      <c r="N2414" s="17" t="n">
        <v>5.8604</v>
      </c>
      <c r="O2414" s="0" t="str">
        <f aca="false">TEXT(B2414,"YYYY-MM")</f>
        <v>2015-11</v>
      </c>
      <c r="P2414" s="18" t="n">
        <f aca="false">IFERROR(N2414/K2414,0)</f>
        <v>0.49</v>
      </c>
      <c r="Q2414" s="0" t="str">
        <f aca="false">IF(M2414=0,"No Discount",IF(M2414&lt;0.2,"Low (1-19%)",IF(M2414&lt;0.4,"Medium (20-39%)","High (40%+)")))</f>
        <v>No Discount</v>
      </c>
      <c r="R2414" s="0" t="str">
        <f aca="false">INDEX('Lookup Tables'!$B$2:$B$5,MATCH(F2414,'Lookup Tables'!$A$2:$A$5,0))</f>
        <v>Manager D</v>
      </c>
    </row>
    <row r="2415" customFormat="false" ht="15" hidden="false" customHeight="false" outlineLevel="0" collapsed="false">
      <c r="A2415" s="0" t="s">
        <v>2631</v>
      </c>
      <c r="B2415" s="13" t="n">
        <v>42320</v>
      </c>
      <c r="C2415" s="13" t="n">
        <v>42324</v>
      </c>
      <c r="D2415" s="14" t="s">
        <v>69</v>
      </c>
      <c r="E2415" s="14" t="s">
        <v>53</v>
      </c>
      <c r="F2415" s="14" t="s">
        <v>63</v>
      </c>
      <c r="G2415" s="14" t="s">
        <v>64</v>
      </c>
      <c r="H2415" s="14" t="s">
        <v>56</v>
      </c>
      <c r="I2415" s="14" t="s">
        <v>71</v>
      </c>
      <c r="J2415" s="14" t="s">
        <v>1309</v>
      </c>
      <c r="K2415" s="15" t="n">
        <v>629.064</v>
      </c>
      <c r="L2415" s="0" t="n">
        <v>3</v>
      </c>
      <c r="M2415" s="16" t="n">
        <v>0.2</v>
      </c>
      <c r="N2415" s="17" t="n">
        <v>31.4532</v>
      </c>
      <c r="O2415" s="0" t="str">
        <f aca="false">TEXT(B2415,"YYYY-MM")</f>
        <v>2015-11</v>
      </c>
      <c r="P2415" s="18" t="n">
        <f aca="false">IFERROR(N2415/K2415,0)</f>
        <v>0.05</v>
      </c>
      <c r="Q2415" s="0" t="str">
        <f aca="false">IF(M2415=0,"No Discount",IF(M2415&lt;0.2,"Low (1-19%)",IF(M2415&lt;0.4,"Medium (20-39%)","High (40%+)")))</f>
        <v>Medium (20-39%)</v>
      </c>
      <c r="R2415" s="0" t="str">
        <f aca="false">INDEX('Lookup Tables'!$B$2:$B$5,MATCH(F2415,'Lookup Tables'!$A$2:$A$5,0))</f>
        <v>Manager D</v>
      </c>
    </row>
    <row r="2416" customFormat="false" ht="15" hidden="false" customHeight="false" outlineLevel="0" collapsed="false">
      <c r="A2416" s="0" t="s">
        <v>2632</v>
      </c>
      <c r="B2416" s="13" t="n">
        <v>43098</v>
      </c>
      <c r="C2416" s="13" t="n">
        <v>43102</v>
      </c>
      <c r="D2416" s="14" t="s">
        <v>69</v>
      </c>
      <c r="E2416" s="14" t="s">
        <v>53</v>
      </c>
      <c r="F2416" s="14" t="s">
        <v>98</v>
      </c>
      <c r="G2416" s="14" t="s">
        <v>103</v>
      </c>
      <c r="H2416" s="14" t="s">
        <v>56</v>
      </c>
      <c r="I2416" s="14" t="s">
        <v>59</v>
      </c>
      <c r="J2416" s="14" t="s">
        <v>2593</v>
      </c>
      <c r="K2416" s="15" t="n">
        <v>754.45</v>
      </c>
      <c r="L2416" s="0" t="n">
        <v>5</v>
      </c>
      <c r="M2416" s="16" t="n">
        <v>0</v>
      </c>
      <c r="N2416" s="17" t="n">
        <v>60.356</v>
      </c>
      <c r="O2416" s="0" t="str">
        <f aca="false">TEXT(B2416,"YYYY-MM")</f>
        <v>2017-12</v>
      </c>
      <c r="P2416" s="18" t="n">
        <f aca="false">IFERROR(N2416/K2416,0)</f>
        <v>0.08</v>
      </c>
      <c r="Q2416" s="0" t="str">
        <f aca="false">IF(M2416=0,"No Discount",IF(M2416&lt;0.2,"Low (1-19%)",IF(M2416&lt;0.4,"Medium (20-39%)","High (40%+)")))</f>
        <v>No Discount</v>
      </c>
      <c r="R2416" s="0" t="str">
        <f aca="false">INDEX('Lookup Tables'!$B$2:$B$5,MATCH(F2416,'Lookup Tables'!$A$2:$A$5,0))</f>
        <v>Manager A</v>
      </c>
    </row>
    <row r="2417" customFormat="false" ht="15" hidden="false" customHeight="false" outlineLevel="0" collapsed="false">
      <c r="A2417" s="0" t="s">
        <v>2633</v>
      </c>
      <c r="B2417" s="13" t="n">
        <v>42557</v>
      </c>
      <c r="C2417" s="13" t="n">
        <v>42562</v>
      </c>
      <c r="D2417" s="14" t="s">
        <v>69</v>
      </c>
      <c r="E2417" s="14" t="s">
        <v>97</v>
      </c>
      <c r="F2417" s="14" t="s">
        <v>117</v>
      </c>
      <c r="G2417" s="14" t="s">
        <v>584</v>
      </c>
      <c r="H2417" s="14" t="s">
        <v>56</v>
      </c>
      <c r="I2417" s="14" t="s">
        <v>57</v>
      </c>
      <c r="J2417" s="14" t="s">
        <v>748</v>
      </c>
      <c r="K2417" s="15" t="n">
        <v>301.96</v>
      </c>
      <c r="L2417" s="0" t="n">
        <v>2</v>
      </c>
      <c r="M2417" s="16" t="n">
        <v>0</v>
      </c>
      <c r="N2417" s="17" t="n">
        <v>60.392</v>
      </c>
      <c r="O2417" s="0" t="str">
        <f aca="false">TEXT(B2417,"YYYY-MM")</f>
        <v>2016-07</v>
      </c>
      <c r="P2417" s="18" t="n">
        <f aca="false">IFERROR(N2417/K2417,0)</f>
        <v>0.2</v>
      </c>
      <c r="Q2417" s="0" t="str">
        <f aca="false">IF(M2417=0,"No Discount",IF(M2417&lt;0.2,"Low (1-19%)",IF(M2417&lt;0.4,"Medium (20-39%)","High (40%+)")))</f>
        <v>No Discount</v>
      </c>
      <c r="R2417" s="0" t="str">
        <f aca="false">INDEX('Lookup Tables'!$B$2:$B$5,MATCH(F2417,'Lookup Tables'!$A$2:$A$5,0))</f>
        <v>Manager B</v>
      </c>
    </row>
    <row r="2418" customFormat="false" ht="15" hidden="false" customHeight="false" outlineLevel="0" collapsed="false">
      <c r="A2418" s="0" t="s">
        <v>2634</v>
      </c>
      <c r="B2418" s="13" t="n">
        <v>43385</v>
      </c>
      <c r="C2418" s="13" t="n">
        <v>43391</v>
      </c>
      <c r="D2418" s="14" t="s">
        <v>69</v>
      </c>
      <c r="E2418" s="14" t="s">
        <v>62</v>
      </c>
      <c r="F2418" s="14" t="s">
        <v>63</v>
      </c>
      <c r="G2418" s="14" t="s">
        <v>339</v>
      </c>
      <c r="H2418" s="14" t="s">
        <v>80</v>
      </c>
      <c r="I2418" s="14" t="s">
        <v>123</v>
      </c>
      <c r="J2418" s="14" t="s">
        <v>2269</v>
      </c>
      <c r="K2418" s="15" t="n">
        <v>595</v>
      </c>
      <c r="L2418" s="0" t="n">
        <v>5</v>
      </c>
      <c r="M2418" s="16" t="n">
        <v>0</v>
      </c>
      <c r="N2418" s="17" t="n">
        <v>95.2</v>
      </c>
      <c r="O2418" s="0" t="str">
        <f aca="false">TEXT(B2418,"YYYY-MM")</f>
        <v>2018-10</v>
      </c>
      <c r="P2418" s="18" t="n">
        <f aca="false">IFERROR(N2418/K2418,0)</f>
        <v>0.16</v>
      </c>
      <c r="Q2418" s="0" t="str">
        <f aca="false">IF(M2418=0,"No Discount",IF(M2418&lt;0.2,"Low (1-19%)",IF(M2418&lt;0.4,"Medium (20-39%)","High (40%+)")))</f>
        <v>No Discount</v>
      </c>
      <c r="R2418" s="0" t="str">
        <f aca="false">INDEX('Lookup Tables'!$B$2:$B$5,MATCH(F2418,'Lookup Tables'!$A$2:$A$5,0))</f>
        <v>Manager D</v>
      </c>
    </row>
    <row r="2419" customFormat="false" ht="15" hidden="false" customHeight="false" outlineLevel="0" collapsed="false">
      <c r="A2419" s="0" t="s">
        <v>2634</v>
      </c>
      <c r="B2419" s="13" t="n">
        <v>43385</v>
      </c>
      <c r="C2419" s="13" t="n">
        <v>43391</v>
      </c>
      <c r="D2419" s="14" t="s">
        <v>69</v>
      </c>
      <c r="E2419" s="14" t="s">
        <v>62</v>
      </c>
      <c r="F2419" s="14" t="s">
        <v>63</v>
      </c>
      <c r="G2419" s="14" t="s">
        <v>339</v>
      </c>
      <c r="H2419" s="14" t="s">
        <v>65</v>
      </c>
      <c r="I2419" s="14" t="s">
        <v>83</v>
      </c>
      <c r="J2419" s="14" t="s">
        <v>2263</v>
      </c>
      <c r="K2419" s="15" t="n">
        <v>79.872</v>
      </c>
      <c r="L2419" s="0" t="n">
        <v>3</v>
      </c>
      <c r="M2419" s="16" t="n">
        <v>0.2</v>
      </c>
      <c r="N2419" s="17" t="n">
        <v>29.952</v>
      </c>
      <c r="O2419" s="0" t="str">
        <f aca="false">TEXT(B2419,"YYYY-MM")</f>
        <v>2018-10</v>
      </c>
      <c r="P2419" s="18" t="n">
        <f aca="false">IFERROR(N2419/K2419,0)</f>
        <v>0.375</v>
      </c>
      <c r="Q2419" s="0" t="str">
        <f aca="false">IF(M2419=0,"No Discount",IF(M2419&lt;0.2,"Low (1-19%)",IF(M2419&lt;0.4,"Medium (20-39%)","High (40%+)")))</f>
        <v>Medium (20-39%)</v>
      </c>
      <c r="R2419" s="0" t="str">
        <f aca="false">INDEX('Lookup Tables'!$B$2:$B$5,MATCH(F2419,'Lookup Tables'!$A$2:$A$5,0))</f>
        <v>Manager D</v>
      </c>
    </row>
    <row r="2420" customFormat="false" ht="15" hidden="false" customHeight="false" outlineLevel="0" collapsed="false">
      <c r="A2420" s="0" t="s">
        <v>2635</v>
      </c>
      <c r="B2420" s="13" t="n">
        <v>42876</v>
      </c>
      <c r="C2420" s="13" t="n">
        <v>42883</v>
      </c>
      <c r="D2420" s="14" t="s">
        <v>69</v>
      </c>
      <c r="E2420" s="14" t="s">
        <v>62</v>
      </c>
      <c r="F2420" s="14" t="s">
        <v>63</v>
      </c>
      <c r="G2420" s="14" t="s">
        <v>646</v>
      </c>
      <c r="H2420" s="14" t="s">
        <v>80</v>
      </c>
      <c r="I2420" s="14" t="s">
        <v>345</v>
      </c>
      <c r="J2420" s="14" t="s">
        <v>2636</v>
      </c>
      <c r="K2420" s="15" t="n">
        <v>2396.4</v>
      </c>
      <c r="L2420" s="0" t="n">
        <v>10</v>
      </c>
      <c r="M2420" s="16" t="n">
        <v>0.2</v>
      </c>
      <c r="N2420" s="17" t="n">
        <v>179.73</v>
      </c>
      <c r="O2420" s="0" t="str">
        <f aca="false">TEXT(B2420,"YYYY-MM")</f>
        <v>2017-05</v>
      </c>
      <c r="P2420" s="18" t="n">
        <f aca="false">IFERROR(N2420/K2420,0)</f>
        <v>0.075</v>
      </c>
      <c r="Q2420" s="0" t="str">
        <f aca="false">IF(M2420=0,"No Discount",IF(M2420&lt;0.2,"Low (1-19%)",IF(M2420&lt;0.4,"Medium (20-39%)","High (40%+)")))</f>
        <v>Medium (20-39%)</v>
      </c>
      <c r="R2420" s="0" t="str">
        <f aca="false">INDEX('Lookup Tables'!$B$2:$B$5,MATCH(F2420,'Lookup Tables'!$A$2:$A$5,0))</f>
        <v>Manager D</v>
      </c>
    </row>
    <row r="2421" customFormat="false" ht="15" hidden="false" customHeight="false" outlineLevel="0" collapsed="false">
      <c r="A2421" s="0" t="s">
        <v>2637</v>
      </c>
      <c r="B2421" s="13" t="n">
        <v>43413</v>
      </c>
      <c r="C2421" s="13" t="n">
        <v>43418</v>
      </c>
      <c r="D2421" s="14" t="s">
        <v>69</v>
      </c>
      <c r="E2421" s="14" t="s">
        <v>62</v>
      </c>
      <c r="F2421" s="14" t="s">
        <v>63</v>
      </c>
      <c r="G2421" s="14" t="s">
        <v>64</v>
      </c>
      <c r="H2421" s="14" t="s">
        <v>65</v>
      </c>
      <c r="I2421" s="14" t="s">
        <v>73</v>
      </c>
      <c r="J2421" s="14" t="s">
        <v>1739</v>
      </c>
      <c r="K2421" s="15" t="n">
        <v>63.56</v>
      </c>
      <c r="L2421" s="0" t="n">
        <v>2</v>
      </c>
      <c r="M2421" s="16" t="n">
        <v>0</v>
      </c>
      <c r="N2421" s="17" t="n">
        <v>3.178</v>
      </c>
      <c r="O2421" s="0" t="str">
        <f aca="false">TEXT(B2421,"YYYY-MM")</f>
        <v>2018-11</v>
      </c>
      <c r="P2421" s="18" t="n">
        <f aca="false">IFERROR(N2421/K2421,0)</f>
        <v>0.05</v>
      </c>
      <c r="Q2421" s="0" t="str">
        <f aca="false">IF(M2421=0,"No Discount",IF(M2421&lt;0.2,"Low (1-19%)",IF(M2421&lt;0.4,"Medium (20-39%)","High (40%+)")))</f>
        <v>No Discount</v>
      </c>
      <c r="R2421" s="0" t="str">
        <f aca="false">INDEX('Lookup Tables'!$B$2:$B$5,MATCH(F2421,'Lookup Tables'!$A$2:$A$5,0))</f>
        <v>Manager D</v>
      </c>
    </row>
    <row r="2422" customFormat="false" ht="15" hidden="false" customHeight="false" outlineLevel="0" collapsed="false">
      <c r="A2422" s="0" t="s">
        <v>2637</v>
      </c>
      <c r="B2422" s="13" t="n">
        <v>43413</v>
      </c>
      <c r="C2422" s="13" t="n">
        <v>43418</v>
      </c>
      <c r="D2422" s="14" t="s">
        <v>69</v>
      </c>
      <c r="E2422" s="14" t="s">
        <v>62</v>
      </c>
      <c r="F2422" s="14" t="s">
        <v>63</v>
      </c>
      <c r="G2422" s="14" t="s">
        <v>64</v>
      </c>
      <c r="H2422" s="14" t="s">
        <v>80</v>
      </c>
      <c r="I2422" s="14" t="s">
        <v>123</v>
      </c>
      <c r="J2422" s="14" t="s">
        <v>2638</v>
      </c>
      <c r="K2422" s="15" t="n">
        <v>99.99</v>
      </c>
      <c r="L2422" s="0" t="n">
        <v>1</v>
      </c>
      <c r="M2422" s="16" t="n">
        <v>0</v>
      </c>
      <c r="N2422" s="17" t="n">
        <v>43.9956</v>
      </c>
      <c r="O2422" s="0" t="str">
        <f aca="false">TEXT(B2422,"YYYY-MM")</f>
        <v>2018-11</v>
      </c>
      <c r="P2422" s="18" t="n">
        <f aca="false">IFERROR(N2422/K2422,0)</f>
        <v>0.44</v>
      </c>
      <c r="Q2422" s="0" t="str">
        <f aca="false">IF(M2422=0,"No Discount",IF(M2422&lt;0.2,"Low (1-19%)",IF(M2422&lt;0.4,"Medium (20-39%)","High (40%+)")))</f>
        <v>No Discount</v>
      </c>
      <c r="R2422" s="0" t="str">
        <f aca="false">INDEX('Lookup Tables'!$B$2:$B$5,MATCH(F2422,'Lookup Tables'!$A$2:$A$5,0))</f>
        <v>Manager D</v>
      </c>
    </row>
    <row r="2423" customFormat="false" ht="15" hidden="false" customHeight="false" outlineLevel="0" collapsed="false">
      <c r="A2423" s="0" t="s">
        <v>2639</v>
      </c>
      <c r="B2423" s="13" t="n">
        <v>42843</v>
      </c>
      <c r="C2423" s="13" t="n">
        <v>42848</v>
      </c>
      <c r="D2423" s="14" t="s">
        <v>69</v>
      </c>
      <c r="E2423" s="14" t="s">
        <v>97</v>
      </c>
      <c r="F2423" s="14" t="s">
        <v>98</v>
      </c>
      <c r="G2423" s="14" t="s">
        <v>146</v>
      </c>
      <c r="H2423" s="14" t="s">
        <v>65</v>
      </c>
      <c r="I2423" s="14" t="s">
        <v>73</v>
      </c>
      <c r="J2423" s="14" t="s">
        <v>220</v>
      </c>
      <c r="K2423" s="15" t="n">
        <v>230.376</v>
      </c>
      <c r="L2423" s="0" t="n">
        <v>3</v>
      </c>
      <c r="M2423" s="16" t="n">
        <v>0.2</v>
      </c>
      <c r="N2423" s="17" t="n">
        <v>-48.9549</v>
      </c>
      <c r="O2423" s="0" t="str">
        <f aca="false">TEXT(B2423,"YYYY-MM")</f>
        <v>2017-04</v>
      </c>
      <c r="P2423" s="18" t="n">
        <f aca="false">IFERROR(N2423/K2423,0)</f>
        <v>-0.2125</v>
      </c>
      <c r="Q2423" s="0" t="str">
        <f aca="false">IF(M2423=0,"No Discount",IF(M2423&lt;0.2,"Low (1-19%)",IF(M2423&lt;0.4,"Medium (20-39%)","High (40%+)")))</f>
        <v>Medium (20-39%)</v>
      </c>
      <c r="R2423" s="0" t="str">
        <f aca="false">INDEX('Lookup Tables'!$B$2:$B$5,MATCH(F2423,'Lookup Tables'!$A$2:$A$5,0))</f>
        <v>Manager A</v>
      </c>
    </row>
    <row r="2424" customFormat="false" ht="15" hidden="false" customHeight="false" outlineLevel="0" collapsed="false">
      <c r="A2424" s="0" t="s">
        <v>2639</v>
      </c>
      <c r="B2424" s="13" t="n">
        <v>42843</v>
      </c>
      <c r="C2424" s="13" t="n">
        <v>42848</v>
      </c>
      <c r="D2424" s="14" t="s">
        <v>69</v>
      </c>
      <c r="E2424" s="14" t="s">
        <v>97</v>
      </c>
      <c r="F2424" s="14" t="s">
        <v>98</v>
      </c>
      <c r="G2424" s="14" t="s">
        <v>146</v>
      </c>
      <c r="H2424" s="14" t="s">
        <v>65</v>
      </c>
      <c r="I2424" s="14" t="s">
        <v>91</v>
      </c>
      <c r="J2424" s="14" t="s">
        <v>1181</v>
      </c>
      <c r="K2424" s="15" t="n">
        <v>9.664</v>
      </c>
      <c r="L2424" s="0" t="n">
        <v>2</v>
      </c>
      <c r="M2424" s="16" t="n">
        <v>0.2</v>
      </c>
      <c r="N2424" s="17" t="n">
        <v>3.2616</v>
      </c>
      <c r="O2424" s="0" t="str">
        <f aca="false">TEXT(B2424,"YYYY-MM")</f>
        <v>2017-04</v>
      </c>
      <c r="P2424" s="18" t="n">
        <f aca="false">IFERROR(N2424/K2424,0)</f>
        <v>0.3375</v>
      </c>
      <c r="Q2424" s="0" t="str">
        <f aca="false">IF(M2424=0,"No Discount",IF(M2424&lt;0.2,"Low (1-19%)",IF(M2424&lt;0.4,"Medium (20-39%)","High (40%+)")))</f>
        <v>Medium (20-39%)</v>
      </c>
      <c r="R2424" s="0" t="str">
        <f aca="false">INDEX('Lookup Tables'!$B$2:$B$5,MATCH(F2424,'Lookup Tables'!$A$2:$A$5,0))</f>
        <v>Manager A</v>
      </c>
    </row>
    <row r="2425" customFormat="false" ht="15" hidden="false" customHeight="false" outlineLevel="0" collapsed="false">
      <c r="A2425" s="0" t="s">
        <v>2640</v>
      </c>
      <c r="B2425" s="13" t="n">
        <v>43459</v>
      </c>
      <c r="C2425" s="13" t="n">
        <v>43464</v>
      </c>
      <c r="D2425" s="14" t="s">
        <v>69</v>
      </c>
      <c r="E2425" s="14" t="s">
        <v>53</v>
      </c>
      <c r="F2425" s="14" t="s">
        <v>117</v>
      </c>
      <c r="G2425" s="14" t="s">
        <v>269</v>
      </c>
      <c r="H2425" s="14" t="s">
        <v>80</v>
      </c>
      <c r="I2425" s="14" t="s">
        <v>123</v>
      </c>
      <c r="J2425" s="14" t="s">
        <v>1282</v>
      </c>
      <c r="K2425" s="15" t="n">
        <v>158.928</v>
      </c>
      <c r="L2425" s="0" t="n">
        <v>7</v>
      </c>
      <c r="M2425" s="16" t="n">
        <v>0.2</v>
      </c>
      <c r="N2425" s="17" t="n">
        <v>41.7186</v>
      </c>
      <c r="O2425" s="0" t="str">
        <f aca="false">TEXT(B2425,"YYYY-MM")</f>
        <v>2018-12</v>
      </c>
      <c r="P2425" s="18" t="n">
        <f aca="false">IFERROR(N2425/K2425,0)</f>
        <v>0.2625</v>
      </c>
      <c r="Q2425" s="0" t="str">
        <f aca="false">IF(M2425=0,"No Discount",IF(M2425&lt;0.2,"Low (1-19%)",IF(M2425&lt;0.4,"Medium (20-39%)","High (40%+)")))</f>
        <v>Medium (20-39%)</v>
      </c>
      <c r="R2425" s="0" t="str">
        <f aca="false">INDEX('Lookup Tables'!$B$2:$B$5,MATCH(F2425,'Lookup Tables'!$A$2:$A$5,0))</f>
        <v>Manager B</v>
      </c>
    </row>
    <row r="2426" customFormat="false" ht="15" hidden="false" customHeight="false" outlineLevel="0" collapsed="false">
      <c r="A2426" s="0" t="s">
        <v>2640</v>
      </c>
      <c r="B2426" s="13" t="n">
        <v>43459</v>
      </c>
      <c r="C2426" s="13" t="n">
        <v>43464</v>
      </c>
      <c r="D2426" s="14" t="s">
        <v>69</v>
      </c>
      <c r="E2426" s="14" t="s">
        <v>53</v>
      </c>
      <c r="F2426" s="14" t="s">
        <v>117</v>
      </c>
      <c r="G2426" s="14" t="s">
        <v>269</v>
      </c>
      <c r="H2426" s="14" t="s">
        <v>65</v>
      </c>
      <c r="I2426" s="14" t="s">
        <v>83</v>
      </c>
      <c r="J2426" s="14" t="s">
        <v>2581</v>
      </c>
      <c r="K2426" s="15" t="n">
        <v>13.023</v>
      </c>
      <c r="L2426" s="0" t="n">
        <v>1</v>
      </c>
      <c r="M2426" s="16" t="n">
        <v>0.7</v>
      </c>
      <c r="N2426" s="17" t="n">
        <v>-10.4184</v>
      </c>
      <c r="O2426" s="0" t="str">
        <f aca="false">TEXT(B2426,"YYYY-MM")</f>
        <v>2018-12</v>
      </c>
      <c r="P2426" s="18" t="n">
        <f aca="false">IFERROR(N2426/K2426,0)</f>
        <v>-0.8</v>
      </c>
      <c r="Q2426" s="0" t="str">
        <f aca="false">IF(M2426=0,"No Discount",IF(M2426&lt;0.2,"Low (1-19%)",IF(M2426&lt;0.4,"Medium (20-39%)","High (40%+)")))</f>
        <v>High (40%+)</v>
      </c>
      <c r="R2426" s="0" t="str">
        <f aca="false">INDEX('Lookup Tables'!$B$2:$B$5,MATCH(F2426,'Lookup Tables'!$A$2:$A$5,0))</f>
        <v>Manager B</v>
      </c>
    </row>
    <row r="2427" customFormat="false" ht="15" hidden="false" customHeight="false" outlineLevel="0" collapsed="false">
      <c r="A2427" s="0" t="s">
        <v>2640</v>
      </c>
      <c r="B2427" s="13" t="n">
        <v>43459</v>
      </c>
      <c r="C2427" s="13" t="n">
        <v>43464</v>
      </c>
      <c r="D2427" s="14" t="s">
        <v>69</v>
      </c>
      <c r="E2427" s="14" t="s">
        <v>53</v>
      </c>
      <c r="F2427" s="14" t="s">
        <v>117</v>
      </c>
      <c r="G2427" s="14" t="s">
        <v>269</v>
      </c>
      <c r="H2427" s="14" t="s">
        <v>56</v>
      </c>
      <c r="I2427" s="14" t="s">
        <v>71</v>
      </c>
      <c r="J2427" s="14" t="s">
        <v>2641</v>
      </c>
      <c r="K2427" s="15" t="n">
        <v>273.06</v>
      </c>
      <c r="L2427" s="0" t="n">
        <v>2</v>
      </c>
      <c r="M2427" s="16" t="n">
        <v>0.4</v>
      </c>
      <c r="N2427" s="17" t="n">
        <v>-104.673</v>
      </c>
      <c r="O2427" s="0" t="str">
        <f aca="false">TEXT(B2427,"YYYY-MM")</f>
        <v>2018-12</v>
      </c>
      <c r="P2427" s="18" t="n">
        <f aca="false">IFERROR(N2427/K2427,0)</f>
        <v>-0.383333333333333</v>
      </c>
      <c r="Q2427" s="0" t="str">
        <f aca="false">IF(M2427=0,"No Discount",IF(M2427&lt;0.2,"Low (1-19%)",IF(M2427&lt;0.4,"Medium (20-39%)","High (40%+)")))</f>
        <v>High (40%+)</v>
      </c>
      <c r="R2427" s="0" t="str">
        <f aca="false">INDEX('Lookup Tables'!$B$2:$B$5,MATCH(F2427,'Lookup Tables'!$A$2:$A$5,0))</f>
        <v>Manager B</v>
      </c>
    </row>
    <row r="2428" customFormat="false" ht="15" hidden="false" customHeight="false" outlineLevel="0" collapsed="false">
      <c r="A2428" s="0" t="s">
        <v>2640</v>
      </c>
      <c r="B2428" s="13" t="n">
        <v>43459</v>
      </c>
      <c r="C2428" s="13" t="n">
        <v>43464</v>
      </c>
      <c r="D2428" s="14" t="s">
        <v>69</v>
      </c>
      <c r="E2428" s="14" t="s">
        <v>53</v>
      </c>
      <c r="F2428" s="14" t="s">
        <v>117</v>
      </c>
      <c r="G2428" s="14" t="s">
        <v>269</v>
      </c>
      <c r="H2428" s="14" t="s">
        <v>65</v>
      </c>
      <c r="I2428" s="14" t="s">
        <v>171</v>
      </c>
      <c r="J2428" s="14" t="s">
        <v>296</v>
      </c>
      <c r="K2428" s="15" t="n">
        <v>39.312</v>
      </c>
      <c r="L2428" s="0" t="n">
        <v>13</v>
      </c>
      <c r="M2428" s="16" t="n">
        <v>0.2</v>
      </c>
      <c r="N2428" s="17" t="n">
        <v>12.7764</v>
      </c>
      <c r="O2428" s="0" t="str">
        <f aca="false">TEXT(B2428,"YYYY-MM")</f>
        <v>2018-12</v>
      </c>
      <c r="P2428" s="18" t="n">
        <f aca="false">IFERROR(N2428/K2428,0)</f>
        <v>0.325</v>
      </c>
      <c r="Q2428" s="0" t="str">
        <f aca="false">IF(M2428=0,"No Discount",IF(M2428&lt;0.2,"Low (1-19%)",IF(M2428&lt;0.4,"Medium (20-39%)","High (40%+)")))</f>
        <v>Medium (20-39%)</v>
      </c>
      <c r="R2428" s="0" t="str">
        <f aca="false">INDEX('Lookup Tables'!$B$2:$B$5,MATCH(F2428,'Lookup Tables'!$A$2:$A$5,0))</f>
        <v>Manager B</v>
      </c>
    </row>
    <row r="2429" customFormat="false" ht="15" hidden="false" customHeight="false" outlineLevel="0" collapsed="false">
      <c r="A2429" s="0" t="s">
        <v>2642</v>
      </c>
      <c r="B2429" s="13" t="n">
        <v>42897</v>
      </c>
      <c r="C2429" s="13" t="n">
        <v>42903</v>
      </c>
      <c r="D2429" s="14" t="s">
        <v>69</v>
      </c>
      <c r="E2429" s="14" t="s">
        <v>62</v>
      </c>
      <c r="F2429" s="14" t="s">
        <v>98</v>
      </c>
      <c r="G2429" s="14" t="s">
        <v>99</v>
      </c>
      <c r="H2429" s="14" t="s">
        <v>65</v>
      </c>
      <c r="I2429" s="14" t="s">
        <v>83</v>
      </c>
      <c r="J2429" s="14" t="s">
        <v>2643</v>
      </c>
      <c r="K2429" s="15" t="n">
        <v>1.344</v>
      </c>
      <c r="L2429" s="0" t="n">
        <v>4</v>
      </c>
      <c r="M2429" s="16" t="n">
        <v>0.8</v>
      </c>
      <c r="N2429" s="17" t="n">
        <v>-2.1504</v>
      </c>
      <c r="O2429" s="0" t="str">
        <f aca="false">TEXT(B2429,"YYYY-MM")</f>
        <v>2017-06</v>
      </c>
      <c r="P2429" s="18" t="n">
        <f aca="false">IFERROR(N2429/K2429,0)</f>
        <v>-1.6</v>
      </c>
      <c r="Q2429" s="0" t="str">
        <f aca="false">IF(M2429=0,"No Discount",IF(M2429&lt;0.2,"Low (1-19%)",IF(M2429&lt;0.4,"Medium (20-39%)","High (40%+)")))</f>
        <v>High (40%+)</v>
      </c>
      <c r="R2429" s="0" t="str">
        <f aca="false">INDEX('Lookup Tables'!$B$2:$B$5,MATCH(F2429,'Lookup Tables'!$A$2:$A$5,0))</f>
        <v>Manager A</v>
      </c>
    </row>
    <row r="2430" customFormat="false" ht="15" hidden="false" customHeight="false" outlineLevel="0" collapsed="false">
      <c r="A2430" s="0" t="s">
        <v>2642</v>
      </c>
      <c r="B2430" s="13" t="n">
        <v>42897</v>
      </c>
      <c r="C2430" s="13" t="n">
        <v>42903</v>
      </c>
      <c r="D2430" s="14" t="s">
        <v>69</v>
      </c>
      <c r="E2430" s="14" t="s">
        <v>62</v>
      </c>
      <c r="F2430" s="14" t="s">
        <v>98</v>
      </c>
      <c r="G2430" s="14" t="s">
        <v>99</v>
      </c>
      <c r="H2430" s="14" t="s">
        <v>65</v>
      </c>
      <c r="I2430" s="14" t="s">
        <v>83</v>
      </c>
      <c r="J2430" s="14" t="s">
        <v>2644</v>
      </c>
      <c r="K2430" s="15" t="n">
        <v>8.272</v>
      </c>
      <c r="L2430" s="0" t="n">
        <v>4</v>
      </c>
      <c r="M2430" s="16" t="n">
        <v>0.8</v>
      </c>
      <c r="N2430" s="17" t="n">
        <v>-13.6488</v>
      </c>
      <c r="O2430" s="0" t="str">
        <f aca="false">TEXT(B2430,"YYYY-MM")</f>
        <v>2017-06</v>
      </c>
      <c r="P2430" s="18" t="n">
        <f aca="false">IFERROR(N2430/K2430,0)</f>
        <v>-1.65</v>
      </c>
      <c r="Q2430" s="0" t="str">
        <f aca="false">IF(M2430=0,"No Discount",IF(M2430&lt;0.2,"Low (1-19%)",IF(M2430&lt;0.4,"Medium (20-39%)","High (40%+)")))</f>
        <v>High (40%+)</v>
      </c>
      <c r="R2430" s="0" t="str">
        <f aca="false">INDEX('Lookup Tables'!$B$2:$B$5,MATCH(F2430,'Lookup Tables'!$A$2:$A$5,0))</f>
        <v>Manager A</v>
      </c>
    </row>
    <row r="2431" customFormat="false" ht="15" hidden="false" customHeight="false" outlineLevel="0" collapsed="false">
      <c r="A2431" s="0" t="s">
        <v>2642</v>
      </c>
      <c r="B2431" s="13" t="n">
        <v>42897</v>
      </c>
      <c r="C2431" s="13" t="n">
        <v>42903</v>
      </c>
      <c r="D2431" s="14" t="s">
        <v>69</v>
      </c>
      <c r="E2431" s="14" t="s">
        <v>62</v>
      </c>
      <c r="F2431" s="14" t="s">
        <v>98</v>
      </c>
      <c r="G2431" s="14" t="s">
        <v>99</v>
      </c>
      <c r="H2431" s="14" t="s">
        <v>56</v>
      </c>
      <c r="I2431" s="14" t="s">
        <v>76</v>
      </c>
      <c r="J2431" s="14" t="s">
        <v>1978</v>
      </c>
      <c r="K2431" s="15" t="n">
        <v>12.544</v>
      </c>
      <c r="L2431" s="0" t="n">
        <v>7</v>
      </c>
      <c r="M2431" s="16" t="n">
        <v>0.6</v>
      </c>
      <c r="N2431" s="17" t="n">
        <v>-9.0944</v>
      </c>
      <c r="O2431" s="0" t="str">
        <f aca="false">TEXT(B2431,"YYYY-MM")</f>
        <v>2017-06</v>
      </c>
      <c r="P2431" s="18" t="n">
        <f aca="false">IFERROR(N2431/K2431,0)</f>
        <v>-0.725</v>
      </c>
      <c r="Q2431" s="0" t="str">
        <f aca="false">IF(M2431=0,"No Discount",IF(M2431&lt;0.2,"Low (1-19%)",IF(M2431&lt;0.4,"Medium (20-39%)","High (40%+)")))</f>
        <v>High (40%+)</v>
      </c>
      <c r="R2431" s="0" t="str">
        <f aca="false">INDEX('Lookup Tables'!$B$2:$B$5,MATCH(F2431,'Lookup Tables'!$A$2:$A$5,0))</f>
        <v>Manager A</v>
      </c>
    </row>
    <row r="2432" customFormat="false" ht="15" hidden="false" customHeight="false" outlineLevel="0" collapsed="false">
      <c r="A2432" s="0" t="s">
        <v>2645</v>
      </c>
      <c r="B2432" s="13" t="n">
        <v>43233</v>
      </c>
      <c r="C2432" s="13" t="n">
        <v>43240</v>
      </c>
      <c r="D2432" s="14" t="s">
        <v>69</v>
      </c>
      <c r="E2432" s="14" t="s">
        <v>97</v>
      </c>
      <c r="F2432" s="14" t="s">
        <v>63</v>
      </c>
      <c r="G2432" s="14" t="s">
        <v>64</v>
      </c>
      <c r="H2432" s="14" t="s">
        <v>65</v>
      </c>
      <c r="I2432" s="14" t="s">
        <v>66</v>
      </c>
      <c r="J2432" s="14" t="s">
        <v>67</v>
      </c>
      <c r="K2432" s="15" t="n">
        <v>58.48</v>
      </c>
      <c r="L2432" s="0" t="n">
        <v>8</v>
      </c>
      <c r="M2432" s="16" t="n">
        <v>0</v>
      </c>
      <c r="N2432" s="17" t="n">
        <v>27.4856</v>
      </c>
      <c r="O2432" s="0" t="str">
        <f aca="false">TEXT(B2432,"YYYY-MM")</f>
        <v>2018-05</v>
      </c>
      <c r="P2432" s="18" t="n">
        <f aca="false">IFERROR(N2432/K2432,0)</f>
        <v>0.47</v>
      </c>
      <c r="Q2432" s="0" t="str">
        <f aca="false">IF(M2432=0,"No Discount",IF(M2432&lt;0.2,"Low (1-19%)",IF(M2432&lt;0.4,"Medium (20-39%)","High (40%+)")))</f>
        <v>No Discount</v>
      </c>
      <c r="R2432" s="0" t="str">
        <f aca="false">INDEX('Lookup Tables'!$B$2:$B$5,MATCH(F2432,'Lookup Tables'!$A$2:$A$5,0))</f>
        <v>Manager D</v>
      </c>
    </row>
    <row r="2433" customFormat="false" ht="15" hidden="false" customHeight="false" outlineLevel="0" collapsed="false">
      <c r="A2433" s="0" t="s">
        <v>2646</v>
      </c>
      <c r="B2433" s="13" t="n">
        <v>43462</v>
      </c>
      <c r="C2433" s="13" t="n">
        <v>43467</v>
      </c>
      <c r="D2433" s="14" t="s">
        <v>69</v>
      </c>
      <c r="E2433" s="14" t="s">
        <v>62</v>
      </c>
      <c r="F2433" s="14" t="s">
        <v>63</v>
      </c>
      <c r="G2433" s="14" t="s">
        <v>94</v>
      </c>
      <c r="H2433" s="14" t="s">
        <v>56</v>
      </c>
      <c r="I2433" s="14" t="s">
        <v>76</v>
      </c>
      <c r="J2433" s="14" t="s">
        <v>635</v>
      </c>
      <c r="K2433" s="15" t="n">
        <v>7.4</v>
      </c>
      <c r="L2433" s="0" t="n">
        <v>2</v>
      </c>
      <c r="M2433" s="16" t="n">
        <v>0</v>
      </c>
      <c r="N2433" s="17" t="n">
        <v>3.034</v>
      </c>
      <c r="O2433" s="0" t="str">
        <f aca="false">TEXT(B2433,"YYYY-MM")</f>
        <v>2018-12</v>
      </c>
      <c r="P2433" s="18" t="n">
        <f aca="false">IFERROR(N2433/K2433,0)</f>
        <v>0.41</v>
      </c>
      <c r="Q2433" s="0" t="str">
        <f aca="false">IF(M2433=0,"No Discount",IF(M2433&lt;0.2,"Low (1-19%)",IF(M2433&lt;0.4,"Medium (20-39%)","High (40%+)")))</f>
        <v>No Discount</v>
      </c>
      <c r="R2433" s="0" t="str">
        <f aca="false">INDEX('Lookup Tables'!$B$2:$B$5,MATCH(F2433,'Lookup Tables'!$A$2:$A$5,0))</f>
        <v>Manager D</v>
      </c>
    </row>
    <row r="2434" customFormat="false" ht="15" hidden="false" customHeight="false" outlineLevel="0" collapsed="false">
      <c r="A2434" s="0" t="s">
        <v>2647</v>
      </c>
      <c r="B2434" s="13" t="n">
        <v>42088</v>
      </c>
      <c r="C2434" s="13" t="n">
        <v>42095</v>
      </c>
      <c r="D2434" s="14" t="s">
        <v>69</v>
      </c>
      <c r="E2434" s="14" t="s">
        <v>53</v>
      </c>
      <c r="F2434" s="14" t="s">
        <v>117</v>
      </c>
      <c r="G2434" s="14" t="s">
        <v>170</v>
      </c>
      <c r="H2434" s="14" t="s">
        <v>56</v>
      </c>
      <c r="I2434" s="14" t="s">
        <v>59</v>
      </c>
      <c r="J2434" s="14" t="s">
        <v>2648</v>
      </c>
      <c r="K2434" s="15" t="n">
        <v>366.786</v>
      </c>
      <c r="L2434" s="0" t="n">
        <v>7</v>
      </c>
      <c r="M2434" s="16" t="n">
        <v>0.1</v>
      </c>
      <c r="N2434" s="17" t="n">
        <v>65.2064</v>
      </c>
      <c r="O2434" s="0" t="str">
        <f aca="false">TEXT(B2434,"YYYY-MM")</f>
        <v>2015-03</v>
      </c>
      <c r="P2434" s="18" t="n">
        <f aca="false">IFERROR(N2434/K2434,0)</f>
        <v>0.177777777777778</v>
      </c>
      <c r="Q2434" s="0" t="str">
        <f aca="false">IF(M2434=0,"No Discount",IF(M2434&lt;0.2,"Low (1-19%)",IF(M2434&lt;0.4,"Medium (20-39%)","High (40%+)")))</f>
        <v>Low (1-19%)</v>
      </c>
      <c r="R2434" s="0" t="str">
        <f aca="false">INDEX('Lookup Tables'!$B$2:$B$5,MATCH(F2434,'Lookup Tables'!$A$2:$A$5,0))</f>
        <v>Manager B</v>
      </c>
    </row>
    <row r="2435" customFormat="false" ht="15" hidden="false" customHeight="false" outlineLevel="0" collapsed="false">
      <c r="A2435" s="0" t="s">
        <v>2649</v>
      </c>
      <c r="B2435" s="13" t="n">
        <v>43248</v>
      </c>
      <c r="C2435" s="13" t="n">
        <v>43252</v>
      </c>
      <c r="D2435" s="14" t="s">
        <v>69</v>
      </c>
      <c r="E2435" s="14" t="s">
        <v>53</v>
      </c>
      <c r="F2435" s="14" t="s">
        <v>98</v>
      </c>
      <c r="G2435" s="14" t="s">
        <v>99</v>
      </c>
      <c r="H2435" s="14" t="s">
        <v>80</v>
      </c>
      <c r="I2435" s="14" t="s">
        <v>81</v>
      </c>
      <c r="J2435" s="14" t="s">
        <v>2413</v>
      </c>
      <c r="K2435" s="15" t="n">
        <v>54.368</v>
      </c>
      <c r="L2435" s="0" t="n">
        <v>4</v>
      </c>
      <c r="M2435" s="16" t="n">
        <v>0.2</v>
      </c>
      <c r="N2435" s="17" t="n">
        <v>4.0776</v>
      </c>
      <c r="O2435" s="0" t="str">
        <f aca="false">TEXT(B2435,"YYYY-MM")</f>
        <v>2018-05</v>
      </c>
      <c r="P2435" s="18" t="n">
        <f aca="false">IFERROR(N2435/K2435,0)</f>
        <v>0.075</v>
      </c>
      <c r="Q2435" s="0" t="str">
        <f aca="false">IF(M2435=0,"No Discount",IF(M2435&lt;0.2,"Low (1-19%)",IF(M2435&lt;0.4,"Medium (20-39%)","High (40%+)")))</f>
        <v>Medium (20-39%)</v>
      </c>
      <c r="R2435" s="0" t="str">
        <f aca="false">INDEX('Lookup Tables'!$B$2:$B$5,MATCH(F2435,'Lookup Tables'!$A$2:$A$5,0))</f>
        <v>Manager A</v>
      </c>
    </row>
    <row r="2436" customFormat="false" ht="15" hidden="false" customHeight="false" outlineLevel="0" collapsed="false">
      <c r="A2436" s="0" t="s">
        <v>2650</v>
      </c>
      <c r="B2436" s="13" t="n">
        <v>42688</v>
      </c>
      <c r="C2436" s="13" t="n">
        <v>42691</v>
      </c>
      <c r="D2436" s="14" t="s">
        <v>137</v>
      </c>
      <c r="E2436" s="14" t="s">
        <v>62</v>
      </c>
      <c r="F2436" s="14" t="s">
        <v>54</v>
      </c>
      <c r="G2436" s="14" t="s">
        <v>193</v>
      </c>
      <c r="H2436" s="14" t="s">
        <v>65</v>
      </c>
      <c r="I2436" s="14" t="s">
        <v>129</v>
      </c>
      <c r="J2436" s="14" t="s">
        <v>1096</v>
      </c>
      <c r="K2436" s="15" t="n">
        <v>33.96</v>
      </c>
      <c r="L2436" s="0" t="n">
        <v>2</v>
      </c>
      <c r="M2436" s="16" t="n">
        <v>0</v>
      </c>
      <c r="N2436" s="17" t="n">
        <v>16.98</v>
      </c>
      <c r="O2436" s="0" t="str">
        <f aca="false">TEXT(B2436,"YYYY-MM")</f>
        <v>2016-11</v>
      </c>
      <c r="P2436" s="18" t="n">
        <f aca="false">IFERROR(N2436/K2436,0)</f>
        <v>0.5</v>
      </c>
      <c r="Q2436" s="0" t="str">
        <f aca="false">IF(M2436=0,"No Discount",IF(M2436&lt;0.2,"Low (1-19%)",IF(M2436&lt;0.4,"Medium (20-39%)","High (40%+)")))</f>
        <v>No Discount</v>
      </c>
      <c r="R2436" s="0" t="str">
        <f aca="false">INDEX('Lookup Tables'!$B$2:$B$5,MATCH(F2436,'Lookup Tables'!$A$2:$A$5,0))</f>
        <v>Manager C</v>
      </c>
    </row>
    <row r="2437" customFormat="false" ht="15" hidden="false" customHeight="false" outlineLevel="0" collapsed="false">
      <c r="A2437" s="0" t="s">
        <v>2650</v>
      </c>
      <c r="B2437" s="13" t="n">
        <v>42688</v>
      </c>
      <c r="C2437" s="13" t="n">
        <v>42691</v>
      </c>
      <c r="D2437" s="14" t="s">
        <v>137</v>
      </c>
      <c r="E2437" s="14" t="s">
        <v>62</v>
      </c>
      <c r="F2437" s="14" t="s">
        <v>54</v>
      </c>
      <c r="G2437" s="14" t="s">
        <v>193</v>
      </c>
      <c r="H2437" s="14" t="s">
        <v>65</v>
      </c>
      <c r="I2437" s="14" t="s">
        <v>85</v>
      </c>
      <c r="J2437" s="14" t="s">
        <v>2651</v>
      </c>
      <c r="K2437" s="15" t="n">
        <v>826.11</v>
      </c>
      <c r="L2437" s="0" t="n">
        <v>3</v>
      </c>
      <c r="M2437" s="16" t="n">
        <v>0</v>
      </c>
      <c r="N2437" s="17" t="n">
        <v>322.1829</v>
      </c>
      <c r="O2437" s="0" t="str">
        <f aca="false">TEXT(B2437,"YYYY-MM")</f>
        <v>2016-11</v>
      </c>
      <c r="P2437" s="18" t="n">
        <f aca="false">IFERROR(N2437/K2437,0)</f>
        <v>0.39</v>
      </c>
      <c r="Q2437" s="0" t="str">
        <f aca="false">IF(M2437=0,"No Discount",IF(M2437&lt;0.2,"Low (1-19%)",IF(M2437&lt;0.4,"Medium (20-39%)","High (40%+)")))</f>
        <v>No Discount</v>
      </c>
      <c r="R2437" s="0" t="str">
        <f aca="false">INDEX('Lookup Tables'!$B$2:$B$5,MATCH(F2437,'Lookup Tables'!$A$2:$A$5,0))</f>
        <v>Manager C</v>
      </c>
    </row>
    <row r="2438" customFormat="false" ht="15" hidden="false" customHeight="false" outlineLevel="0" collapsed="false">
      <c r="A2438" s="0" t="s">
        <v>2652</v>
      </c>
      <c r="B2438" s="13" t="n">
        <v>43284</v>
      </c>
      <c r="C2438" s="13" t="n">
        <v>43291</v>
      </c>
      <c r="D2438" s="14" t="s">
        <v>69</v>
      </c>
      <c r="E2438" s="14" t="s">
        <v>53</v>
      </c>
      <c r="F2438" s="14" t="s">
        <v>63</v>
      </c>
      <c r="G2438" s="14" t="s">
        <v>339</v>
      </c>
      <c r="H2438" s="14" t="s">
        <v>56</v>
      </c>
      <c r="I2438" s="14" t="s">
        <v>76</v>
      </c>
      <c r="J2438" s="14" t="s">
        <v>202</v>
      </c>
      <c r="K2438" s="15" t="n">
        <v>545.85</v>
      </c>
      <c r="L2438" s="0" t="n">
        <v>9</v>
      </c>
      <c r="M2438" s="16" t="n">
        <v>0</v>
      </c>
      <c r="N2438" s="17" t="n">
        <v>114.6285</v>
      </c>
      <c r="O2438" s="0" t="str">
        <f aca="false">TEXT(B2438,"YYYY-MM")</f>
        <v>2018-07</v>
      </c>
      <c r="P2438" s="18" t="n">
        <f aca="false">IFERROR(N2438/K2438,0)</f>
        <v>0.21</v>
      </c>
      <c r="Q2438" s="0" t="str">
        <f aca="false">IF(M2438=0,"No Discount",IF(M2438&lt;0.2,"Low (1-19%)",IF(M2438&lt;0.4,"Medium (20-39%)","High (40%+)")))</f>
        <v>No Discount</v>
      </c>
      <c r="R2438" s="0" t="str">
        <f aca="false">INDEX('Lookup Tables'!$B$2:$B$5,MATCH(F2438,'Lookup Tables'!$A$2:$A$5,0))</f>
        <v>Manager D</v>
      </c>
    </row>
    <row r="2439" customFormat="false" ht="15" hidden="false" customHeight="false" outlineLevel="0" collapsed="false">
      <c r="A2439" s="0" t="s">
        <v>2653</v>
      </c>
      <c r="B2439" s="13" t="n">
        <v>42326</v>
      </c>
      <c r="C2439" s="13" t="n">
        <v>42328</v>
      </c>
      <c r="D2439" s="14" t="s">
        <v>52</v>
      </c>
      <c r="E2439" s="14" t="s">
        <v>53</v>
      </c>
      <c r="F2439" s="14" t="s">
        <v>63</v>
      </c>
      <c r="G2439" s="14" t="s">
        <v>252</v>
      </c>
      <c r="H2439" s="14" t="s">
        <v>56</v>
      </c>
      <c r="I2439" s="14" t="s">
        <v>71</v>
      </c>
      <c r="J2439" s="14" t="s">
        <v>2654</v>
      </c>
      <c r="K2439" s="15" t="n">
        <v>145.98</v>
      </c>
      <c r="L2439" s="0" t="n">
        <v>2</v>
      </c>
      <c r="M2439" s="16" t="n">
        <v>0.5</v>
      </c>
      <c r="N2439" s="17" t="n">
        <v>-99.2664</v>
      </c>
      <c r="O2439" s="0" t="str">
        <f aca="false">TEXT(B2439,"YYYY-MM")</f>
        <v>2015-11</v>
      </c>
      <c r="P2439" s="18" t="n">
        <f aca="false">IFERROR(N2439/K2439,0)</f>
        <v>-0.68</v>
      </c>
      <c r="Q2439" s="0" t="str">
        <f aca="false">IF(M2439=0,"No Discount",IF(M2439&lt;0.2,"Low (1-19%)",IF(M2439&lt;0.4,"Medium (20-39%)","High (40%+)")))</f>
        <v>High (40%+)</v>
      </c>
      <c r="R2439" s="0" t="str">
        <f aca="false">INDEX('Lookup Tables'!$B$2:$B$5,MATCH(F2439,'Lookup Tables'!$A$2:$A$5,0))</f>
        <v>Manager D</v>
      </c>
    </row>
    <row r="2440" customFormat="false" ht="15" hidden="false" customHeight="false" outlineLevel="0" collapsed="false">
      <c r="A2440" s="0" t="s">
        <v>2653</v>
      </c>
      <c r="B2440" s="13" t="n">
        <v>42326</v>
      </c>
      <c r="C2440" s="13" t="n">
        <v>42328</v>
      </c>
      <c r="D2440" s="14" t="s">
        <v>52</v>
      </c>
      <c r="E2440" s="14" t="s">
        <v>53</v>
      </c>
      <c r="F2440" s="14" t="s">
        <v>63</v>
      </c>
      <c r="G2440" s="14" t="s">
        <v>252</v>
      </c>
      <c r="H2440" s="14" t="s">
        <v>65</v>
      </c>
      <c r="I2440" s="14" t="s">
        <v>91</v>
      </c>
      <c r="J2440" s="14" t="s">
        <v>1536</v>
      </c>
      <c r="K2440" s="15" t="n">
        <v>35.808</v>
      </c>
      <c r="L2440" s="0" t="n">
        <v>4</v>
      </c>
      <c r="M2440" s="16" t="n">
        <v>0.2</v>
      </c>
      <c r="N2440" s="17" t="n">
        <v>12.5328</v>
      </c>
      <c r="O2440" s="0" t="str">
        <f aca="false">TEXT(B2440,"YYYY-MM")</f>
        <v>2015-11</v>
      </c>
      <c r="P2440" s="18" t="n">
        <f aca="false">IFERROR(N2440/K2440,0)</f>
        <v>0.35</v>
      </c>
      <c r="Q2440" s="0" t="str">
        <f aca="false">IF(M2440=0,"No Discount",IF(M2440&lt;0.2,"Low (1-19%)",IF(M2440&lt;0.4,"Medium (20-39%)","High (40%+)")))</f>
        <v>Medium (20-39%)</v>
      </c>
      <c r="R2440" s="0" t="str">
        <f aca="false">INDEX('Lookup Tables'!$B$2:$B$5,MATCH(F2440,'Lookup Tables'!$A$2:$A$5,0))</f>
        <v>Manager D</v>
      </c>
    </row>
    <row r="2441" customFormat="false" ht="15" hidden="false" customHeight="false" outlineLevel="0" collapsed="false">
      <c r="A2441" s="0" t="s">
        <v>2655</v>
      </c>
      <c r="B2441" s="13" t="n">
        <v>43298</v>
      </c>
      <c r="C2441" s="13" t="n">
        <v>43303</v>
      </c>
      <c r="D2441" s="14" t="s">
        <v>69</v>
      </c>
      <c r="E2441" s="14" t="s">
        <v>53</v>
      </c>
      <c r="F2441" s="14" t="s">
        <v>54</v>
      </c>
      <c r="G2441" s="14" t="s">
        <v>70</v>
      </c>
      <c r="H2441" s="14" t="s">
        <v>56</v>
      </c>
      <c r="I2441" s="14" t="s">
        <v>76</v>
      </c>
      <c r="J2441" s="14" t="s">
        <v>1108</v>
      </c>
      <c r="K2441" s="15" t="n">
        <v>7.904</v>
      </c>
      <c r="L2441" s="0" t="n">
        <v>2</v>
      </c>
      <c r="M2441" s="16" t="n">
        <v>0.2</v>
      </c>
      <c r="N2441" s="17" t="n">
        <v>2.1736</v>
      </c>
      <c r="O2441" s="0" t="str">
        <f aca="false">TEXT(B2441,"YYYY-MM")</f>
        <v>2018-07</v>
      </c>
      <c r="P2441" s="18" t="n">
        <f aca="false">IFERROR(N2441/K2441,0)</f>
        <v>0.275</v>
      </c>
      <c r="Q2441" s="0" t="str">
        <f aca="false">IF(M2441=0,"No Discount",IF(M2441&lt;0.2,"Low (1-19%)",IF(M2441&lt;0.4,"Medium (20-39%)","High (40%+)")))</f>
        <v>Medium (20-39%)</v>
      </c>
      <c r="R2441" s="0" t="str">
        <f aca="false">INDEX('Lookup Tables'!$B$2:$B$5,MATCH(F2441,'Lookup Tables'!$A$2:$A$5,0))</f>
        <v>Manager C</v>
      </c>
    </row>
    <row r="2442" customFormat="false" ht="15" hidden="false" customHeight="false" outlineLevel="0" collapsed="false">
      <c r="A2442" s="0" t="s">
        <v>2656</v>
      </c>
      <c r="B2442" s="13" t="n">
        <v>42877</v>
      </c>
      <c r="C2442" s="13" t="n">
        <v>42882</v>
      </c>
      <c r="D2442" s="14" t="s">
        <v>69</v>
      </c>
      <c r="E2442" s="14" t="s">
        <v>53</v>
      </c>
      <c r="F2442" s="14" t="s">
        <v>117</v>
      </c>
      <c r="G2442" s="14" t="s">
        <v>391</v>
      </c>
      <c r="H2442" s="14" t="s">
        <v>80</v>
      </c>
      <c r="I2442" s="14" t="s">
        <v>81</v>
      </c>
      <c r="J2442" s="14" t="s">
        <v>565</v>
      </c>
      <c r="K2442" s="15" t="n">
        <v>345</v>
      </c>
      <c r="L2442" s="0" t="n">
        <v>5</v>
      </c>
      <c r="M2442" s="16" t="n">
        <v>0</v>
      </c>
      <c r="N2442" s="17" t="n">
        <v>86.25</v>
      </c>
      <c r="O2442" s="0" t="str">
        <f aca="false">TEXT(B2442,"YYYY-MM")</f>
        <v>2017-05</v>
      </c>
      <c r="P2442" s="18" t="n">
        <f aca="false">IFERROR(N2442/K2442,0)</f>
        <v>0.25</v>
      </c>
      <c r="Q2442" s="0" t="str">
        <f aca="false">IF(M2442=0,"No Discount",IF(M2442&lt;0.2,"Low (1-19%)",IF(M2442&lt;0.4,"Medium (20-39%)","High (40%+)")))</f>
        <v>No Discount</v>
      </c>
      <c r="R2442" s="0" t="str">
        <f aca="false">INDEX('Lookup Tables'!$B$2:$B$5,MATCH(F2442,'Lookup Tables'!$A$2:$A$5,0))</f>
        <v>Manager B</v>
      </c>
    </row>
    <row r="2443" customFormat="false" ht="15" hidden="false" customHeight="false" outlineLevel="0" collapsed="false">
      <c r="A2443" s="0" t="s">
        <v>2656</v>
      </c>
      <c r="B2443" s="13" t="n">
        <v>42877</v>
      </c>
      <c r="C2443" s="13" t="n">
        <v>42882</v>
      </c>
      <c r="D2443" s="14" t="s">
        <v>69</v>
      </c>
      <c r="E2443" s="14" t="s">
        <v>53</v>
      </c>
      <c r="F2443" s="14" t="s">
        <v>117</v>
      </c>
      <c r="G2443" s="14" t="s">
        <v>391</v>
      </c>
      <c r="H2443" s="14" t="s">
        <v>56</v>
      </c>
      <c r="I2443" s="14" t="s">
        <v>71</v>
      </c>
      <c r="J2443" s="14" t="s">
        <v>429</v>
      </c>
      <c r="K2443" s="15" t="n">
        <v>174.286</v>
      </c>
      <c r="L2443" s="0" t="n">
        <v>2</v>
      </c>
      <c r="M2443" s="16" t="n">
        <v>0.3</v>
      </c>
      <c r="N2443" s="17" t="n">
        <v>-19.9184</v>
      </c>
      <c r="O2443" s="0" t="str">
        <f aca="false">TEXT(B2443,"YYYY-MM")</f>
        <v>2017-05</v>
      </c>
      <c r="P2443" s="18" t="n">
        <f aca="false">IFERROR(N2443/K2443,0)</f>
        <v>-0.114285714285714</v>
      </c>
      <c r="Q2443" s="0" t="str">
        <f aca="false">IF(M2443=0,"No Discount",IF(M2443&lt;0.2,"Low (1-19%)",IF(M2443&lt;0.4,"Medium (20-39%)","High (40%+)")))</f>
        <v>Medium (20-39%)</v>
      </c>
      <c r="R2443" s="0" t="str">
        <f aca="false">INDEX('Lookup Tables'!$B$2:$B$5,MATCH(F2443,'Lookup Tables'!$A$2:$A$5,0))</f>
        <v>Manager B</v>
      </c>
    </row>
    <row r="2444" customFormat="false" ht="15" hidden="false" customHeight="false" outlineLevel="0" collapsed="false">
      <c r="A2444" s="0" t="s">
        <v>2656</v>
      </c>
      <c r="B2444" s="13" t="n">
        <v>42877</v>
      </c>
      <c r="C2444" s="13" t="n">
        <v>42882</v>
      </c>
      <c r="D2444" s="14" t="s">
        <v>69</v>
      </c>
      <c r="E2444" s="14" t="s">
        <v>53</v>
      </c>
      <c r="F2444" s="14" t="s">
        <v>117</v>
      </c>
      <c r="G2444" s="14" t="s">
        <v>391</v>
      </c>
      <c r="H2444" s="14" t="s">
        <v>65</v>
      </c>
      <c r="I2444" s="14" t="s">
        <v>85</v>
      </c>
      <c r="J2444" s="14" t="s">
        <v>402</v>
      </c>
      <c r="K2444" s="15" t="n">
        <v>662.84</v>
      </c>
      <c r="L2444" s="0" t="n">
        <v>4</v>
      </c>
      <c r="M2444" s="16" t="n">
        <v>0</v>
      </c>
      <c r="N2444" s="17" t="n">
        <v>172.3384</v>
      </c>
      <c r="O2444" s="0" t="str">
        <f aca="false">TEXT(B2444,"YYYY-MM")</f>
        <v>2017-05</v>
      </c>
      <c r="P2444" s="18" t="n">
        <f aca="false">IFERROR(N2444/K2444,0)</f>
        <v>0.26</v>
      </c>
      <c r="Q2444" s="0" t="str">
        <f aca="false">IF(M2444=0,"No Discount",IF(M2444&lt;0.2,"Low (1-19%)",IF(M2444&lt;0.4,"Medium (20-39%)","High (40%+)")))</f>
        <v>No Discount</v>
      </c>
      <c r="R2444" s="0" t="str">
        <f aca="false">INDEX('Lookup Tables'!$B$2:$B$5,MATCH(F2444,'Lookup Tables'!$A$2:$A$5,0))</f>
        <v>Manager B</v>
      </c>
    </row>
    <row r="2445" customFormat="false" ht="15" hidden="false" customHeight="false" outlineLevel="0" collapsed="false">
      <c r="A2445" s="0" t="s">
        <v>2656</v>
      </c>
      <c r="B2445" s="13" t="n">
        <v>42877</v>
      </c>
      <c r="C2445" s="13" t="n">
        <v>42882</v>
      </c>
      <c r="D2445" s="14" t="s">
        <v>69</v>
      </c>
      <c r="E2445" s="14" t="s">
        <v>53</v>
      </c>
      <c r="F2445" s="14" t="s">
        <v>117</v>
      </c>
      <c r="G2445" s="14" t="s">
        <v>391</v>
      </c>
      <c r="H2445" s="14" t="s">
        <v>80</v>
      </c>
      <c r="I2445" s="14" t="s">
        <v>123</v>
      </c>
      <c r="J2445" s="14" t="s">
        <v>807</v>
      </c>
      <c r="K2445" s="15" t="n">
        <v>95.1</v>
      </c>
      <c r="L2445" s="0" t="n">
        <v>5</v>
      </c>
      <c r="M2445" s="16" t="n">
        <v>0</v>
      </c>
      <c r="N2445" s="17" t="n">
        <v>30.432</v>
      </c>
      <c r="O2445" s="0" t="str">
        <f aca="false">TEXT(B2445,"YYYY-MM")</f>
        <v>2017-05</v>
      </c>
      <c r="P2445" s="18" t="n">
        <f aca="false">IFERROR(N2445/K2445,0)</f>
        <v>0.32</v>
      </c>
      <c r="Q2445" s="0" t="str">
        <f aca="false">IF(M2445=0,"No Discount",IF(M2445&lt;0.2,"Low (1-19%)",IF(M2445&lt;0.4,"Medium (20-39%)","High (40%+)")))</f>
        <v>No Discount</v>
      </c>
      <c r="R2445" s="0" t="str">
        <f aca="false">INDEX('Lookup Tables'!$B$2:$B$5,MATCH(F2445,'Lookup Tables'!$A$2:$A$5,0))</f>
        <v>Manager B</v>
      </c>
    </row>
    <row r="2446" customFormat="false" ht="15" hidden="false" customHeight="false" outlineLevel="0" collapsed="false">
      <c r="A2446" s="0" t="s">
        <v>2656</v>
      </c>
      <c r="B2446" s="13" t="n">
        <v>42877</v>
      </c>
      <c r="C2446" s="13" t="n">
        <v>42882</v>
      </c>
      <c r="D2446" s="14" t="s">
        <v>69</v>
      </c>
      <c r="E2446" s="14" t="s">
        <v>53</v>
      </c>
      <c r="F2446" s="14" t="s">
        <v>117</v>
      </c>
      <c r="G2446" s="14" t="s">
        <v>391</v>
      </c>
      <c r="H2446" s="14" t="s">
        <v>65</v>
      </c>
      <c r="I2446" s="14" t="s">
        <v>129</v>
      </c>
      <c r="J2446" s="14" t="s">
        <v>2657</v>
      </c>
      <c r="K2446" s="15" t="n">
        <v>26.88</v>
      </c>
      <c r="L2446" s="0" t="n">
        <v>6</v>
      </c>
      <c r="M2446" s="16" t="n">
        <v>0</v>
      </c>
      <c r="N2446" s="17" t="n">
        <v>12.9024</v>
      </c>
      <c r="O2446" s="0" t="str">
        <f aca="false">TEXT(B2446,"YYYY-MM")</f>
        <v>2017-05</v>
      </c>
      <c r="P2446" s="18" t="n">
        <f aca="false">IFERROR(N2446/K2446,0)</f>
        <v>0.48</v>
      </c>
      <c r="Q2446" s="0" t="str">
        <f aca="false">IF(M2446=0,"No Discount",IF(M2446&lt;0.2,"Low (1-19%)",IF(M2446&lt;0.4,"Medium (20-39%)","High (40%+)")))</f>
        <v>No Discount</v>
      </c>
      <c r="R2446" s="0" t="str">
        <f aca="false">INDEX('Lookup Tables'!$B$2:$B$5,MATCH(F2446,'Lookup Tables'!$A$2:$A$5,0))</f>
        <v>Manager B</v>
      </c>
    </row>
    <row r="2447" customFormat="false" ht="15" hidden="false" customHeight="false" outlineLevel="0" collapsed="false">
      <c r="A2447" s="0" t="s">
        <v>2656</v>
      </c>
      <c r="B2447" s="13" t="n">
        <v>42877</v>
      </c>
      <c r="C2447" s="13" t="n">
        <v>42882</v>
      </c>
      <c r="D2447" s="14" t="s">
        <v>69</v>
      </c>
      <c r="E2447" s="14" t="s">
        <v>53</v>
      </c>
      <c r="F2447" s="14" t="s">
        <v>117</v>
      </c>
      <c r="G2447" s="14" t="s">
        <v>391</v>
      </c>
      <c r="H2447" s="14" t="s">
        <v>80</v>
      </c>
      <c r="I2447" s="14" t="s">
        <v>81</v>
      </c>
      <c r="J2447" s="14" t="s">
        <v>1722</v>
      </c>
      <c r="K2447" s="15" t="n">
        <v>257.98</v>
      </c>
      <c r="L2447" s="0" t="n">
        <v>2</v>
      </c>
      <c r="M2447" s="16" t="n">
        <v>0</v>
      </c>
      <c r="N2447" s="17" t="n">
        <v>74.8142</v>
      </c>
      <c r="O2447" s="0" t="str">
        <f aca="false">TEXT(B2447,"YYYY-MM")</f>
        <v>2017-05</v>
      </c>
      <c r="P2447" s="18" t="n">
        <f aca="false">IFERROR(N2447/K2447,0)</f>
        <v>0.29</v>
      </c>
      <c r="Q2447" s="0" t="str">
        <f aca="false">IF(M2447=0,"No Discount",IF(M2447&lt;0.2,"Low (1-19%)",IF(M2447&lt;0.4,"Medium (20-39%)","High (40%+)")))</f>
        <v>No Discount</v>
      </c>
      <c r="R2447" s="0" t="str">
        <f aca="false">INDEX('Lookup Tables'!$B$2:$B$5,MATCH(F2447,'Lookup Tables'!$A$2:$A$5,0))</f>
        <v>Manager B</v>
      </c>
    </row>
    <row r="2448" customFormat="false" ht="15" hidden="false" customHeight="false" outlineLevel="0" collapsed="false">
      <c r="A2448" s="0" t="s">
        <v>2658</v>
      </c>
      <c r="B2448" s="13" t="n">
        <v>42638</v>
      </c>
      <c r="C2448" s="13" t="n">
        <v>42644</v>
      </c>
      <c r="D2448" s="14" t="s">
        <v>69</v>
      </c>
      <c r="E2448" s="14" t="s">
        <v>53</v>
      </c>
      <c r="F2448" s="14" t="s">
        <v>63</v>
      </c>
      <c r="G2448" s="14" t="s">
        <v>64</v>
      </c>
      <c r="H2448" s="14" t="s">
        <v>65</v>
      </c>
      <c r="I2448" s="14" t="s">
        <v>129</v>
      </c>
      <c r="J2448" s="14" t="s">
        <v>1347</v>
      </c>
      <c r="K2448" s="15" t="n">
        <v>17.48</v>
      </c>
      <c r="L2448" s="0" t="n">
        <v>2</v>
      </c>
      <c r="M2448" s="16" t="n">
        <v>0</v>
      </c>
      <c r="N2448" s="17" t="n">
        <v>8.2156</v>
      </c>
      <c r="O2448" s="0" t="str">
        <f aca="false">TEXT(B2448,"YYYY-MM")</f>
        <v>2016-09</v>
      </c>
      <c r="P2448" s="18" t="n">
        <f aca="false">IFERROR(N2448/K2448,0)</f>
        <v>0.47</v>
      </c>
      <c r="Q2448" s="0" t="str">
        <f aca="false">IF(M2448=0,"No Discount",IF(M2448&lt;0.2,"Low (1-19%)",IF(M2448&lt;0.4,"Medium (20-39%)","High (40%+)")))</f>
        <v>No Discount</v>
      </c>
      <c r="R2448" s="0" t="str">
        <f aca="false">INDEX('Lookup Tables'!$B$2:$B$5,MATCH(F2448,'Lookup Tables'!$A$2:$A$5,0))</f>
        <v>Manager D</v>
      </c>
    </row>
    <row r="2449" customFormat="false" ht="15" hidden="false" customHeight="false" outlineLevel="0" collapsed="false">
      <c r="A2449" s="0" t="s">
        <v>2659</v>
      </c>
      <c r="B2449" s="13" t="n">
        <v>43039</v>
      </c>
      <c r="C2449" s="13" t="n">
        <v>43045</v>
      </c>
      <c r="D2449" s="14" t="s">
        <v>69</v>
      </c>
      <c r="E2449" s="14" t="s">
        <v>53</v>
      </c>
      <c r="F2449" s="14" t="s">
        <v>117</v>
      </c>
      <c r="G2449" s="14" t="s">
        <v>118</v>
      </c>
      <c r="H2449" s="14" t="s">
        <v>56</v>
      </c>
      <c r="I2449" s="14" t="s">
        <v>59</v>
      </c>
      <c r="J2449" s="14" t="s">
        <v>2161</v>
      </c>
      <c r="K2449" s="15" t="n">
        <v>492.835</v>
      </c>
      <c r="L2449" s="0" t="n">
        <v>5</v>
      </c>
      <c r="M2449" s="16" t="n">
        <v>0.3</v>
      </c>
      <c r="N2449" s="17" t="n">
        <v>-14.081</v>
      </c>
      <c r="O2449" s="0" t="str">
        <f aca="false">TEXT(B2449,"YYYY-MM")</f>
        <v>2017-10</v>
      </c>
      <c r="P2449" s="18" t="n">
        <f aca="false">IFERROR(N2449/K2449,0)</f>
        <v>-0.0285714285714286</v>
      </c>
      <c r="Q2449" s="0" t="str">
        <f aca="false">IF(M2449=0,"No Discount",IF(M2449&lt;0.2,"Low (1-19%)",IF(M2449&lt;0.4,"Medium (20-39%)","High (40%+)")))</f>
        <v>Medium (20-39%)</v>
      </c>
      <c r="R2449" s="0" t="str">
        <f aca="false">INDEX('Lookup Tables'!$B$2:$B$5,MATCH(F2449,'Lookup Tables'!$A$2:$A$5,0))</f>
        <v>Manager B</v>
      </c>
    </row>
    <row r="2450" customFormat="false" ht="15" hidden="false" customHeight="false" outlineLevel="0" collapsed="false">
      <c r="A2450" s="0" t="s">
        <v>2660</v>
      </c>
      <c r="B2450" s="13" t="n">
        <v>42627</v>
      </c>
      <c r="C2450" s="13" t="n">
        <v>42630</v>
      </c>
      <c r="D2450" s="14" t="s">
        <v>52</v>
      </c>
      <c r="E2450" s="14" t="s">
        <v>53</v>
      </c>
      <c r="F2450" s="14" t="s">
        <v>54</v>
      </c>
      <c r="G2450" s="14" t="s">
        <v>222</v>
      </c>
      <c r="H2450" s="14" t="s">
        <v>65</v>
      </c>
      <c r="I2450" s="14" t="s">
        <v>73</v>
      </c>
      <c r="J2450" s="14" t="s">
        <v>780</v>
      </c>
      <c r="K2450" s="15" t="n">
        <v>269.49</v>
      </c>
      <c r="L2450" s="0" t="n">
        <v>3</v>
      </c>
      <c r="M2450" s="16" t="n">
        <v>0</v>
      </c>
      <c r="N2450" s="17" t="n">
        <v>5.3898</v>
      </c>
      <c r="O2450" s="0" t="str">
        <f aca="false">TEXT(B2450,"YYYY-MM")</f>
        <v>2016-09</v>
      </c>
      <c r="P2450" s="18" t="n">
        <f aca="false">IFERROR(N2450/K2450,0)</f>
        <v>0.02</v>
      </c>
      <c r="Q2450" s="0" t="str">
        <f aca="false">IF(M2450=0,"No Discount",IF(M2450&lt;0.2,"Low (1-19%)",IF(M2450&lt;0.4,"Medium (20-39%)","High (40%+)")))</f>
        <v>No Discount</v>
      </c>
      <c r="R2450" s="0" t="str">
        <f aca="false">INDEX('Lookup Tables'!$B$2:$B$5,MATCH(F2450,'Lookup Tables'!$A$2:$A$5,0))</f>
        <v>Manager C</v>
      </c>
    </row>
    <row r="2451" customFormat="false" ht="15" hidden="false" customHeight="false" outlineLevel="0" collapsed="false">
      <c r="A2451" s="0" t="s">
        <v>2661</v>
      </c>
      <c r="B2451" s="13" t="n">
        <v>43044</v>
      </c>
      <c r="C2451" s="13" t="n">
        <v>43049</v>
      </c>
      <c r="D2451" s="14" t="s">
        <v>69</v>
      </c>
      <c r="E2451" s="14" t="s">
        <v>97</v>
      </c>
      <c r="F2451" s="14" t="s">
        <v>63</v>
      </c>
      <c r="G2451" s="14" t="s">
        <v>64</v>
      </c>
      <c r="H2451" s="14" t="s">
        <v>65</v>
      </c>
      <c r="I2451" s="14" t="s">
        <v>83</v>
      </c>
      <c r="J2451" s="14" t="s">
        <v>2662</v>
      </c>
      <c r="K2451" s="15" t="n">
        <v>29.12</v>
      </c>
      <c r="L2451" s="0" t="n">
        <v>5</v>
      </c>
      <c r="M2451" s="16" t="n">
        <v>0.2</v>
      </c>
      <c r="N2451" s="17" t="n">
        <v>9.828</v>
      </c>
      <c r="O2451" s="0" t="str">
        <f aca="false">TEXT(B2451,"YYYY-MM")</f>
        <v>2017-11</v>
      </c>
      <c r="P2451" s="18" t="n">
        <f aca="false">IFERROR(N2451/K2451,0)</f>
        <v>0.3375</v>
      </c>
      <c r="Q2451" s="0" t="str">
        <f aca="false">IF(M2451=0,"No Discount",IF(M2451&lt;0.2,"Low (1-19%)",IF(M2451&lt;0.4,"Medium (20-39%)","High (40%+)")))</f>
        <v>Medium (20-39%)</v>
      </c>
      <c r="R2451" s="0" t="str">
        <f aca="false">INDEX('Lookup Tables'!$B$2:$B$5,MATCH(F2451,'Lookup Tables'!$A$2:$A$5,0))</f>
        <v>Manager D</v>
      </c>
    </row>
    <row r="2452" customFormat="false" ht="15" hidden="false" customHeight="false" outlineLevel="0" collapsed="false">
      <c r="A2452" s="0" t="s">
        <v>2663</v>
      </c>
      <c r="B2452" s="13" t="n">
        <v>43176</v>
      </c>
      <c r="C2452" s="13" t="n">
        <v>43181</v>
      </c>
      <c r="D2452" s="14" t="s">
        <v>52</v>
      </c>
      <c r="E2452" s="14" t="s">
        <v>53</v>
      </c>
      <c r="F2452" s="14" t="s">
        <v>117</v>
      </c>
      <c r="G2452" s="14" t="s">
        <v>170</v>
      </c>
      <c r="H2452" s="14" t="s">
        <v>65</v>
      </c>
      <c r="I2452" s="14" t="s">
        <v>66</v>
      </c>
      <c r="J2452" s="14" t="s">
        <v>2664</v>
      </c>
      <c r="K2452" s="15" t="n">
        <v>18.75</v>
      </c>
      <c r="L2452" s="0" t="n">
        <v>5</v>
      </c>
      <c r="M2452" s="16" t="n">
        <v>0</v>
      </c>
      <c r="N2452" s="17" t="n">
        <v>9</v>
      </c>
      <c r="O2452" s="0" t="str">
        <f aca="false">TEXT(B2452,"YYYY-MM")</f>
        <v>2018-03</v>
      </c>
      <c r="P2452" s="18" t="n">
        <f aca="false">IFERROR(N2452/K2452,0)</f>
        <v>0.48</v>
      </c>
      <c r="Q2452" s="0" t="str">
        <f aca="false">IF(M2452=0,"No Discount",IF(M2452&lt;0.2,"Low (1-19%)",IF(M2452&lt;0.4,"Medium (20-39%)","High (40%+)")))</f>
        <v>No Discount</v>
      </c>
      <c r="R2452" s="0" t="str">
        <f aca="false">INDEX('Lookup Tables'!$B$2:$B$5,MATCH(F2452,'Lookup Tables'!$A$2:$A$5,0))</f>
        <v>Manager B</v>
      </c>
    </row>
    <row r="2453" customFormat="false" ht="15" hidden="false" customHeight="false" outlineLevel="0" collapsed="false">
      <c r="A2453" s="0" t="s">
        <v>2663</v>
      </c>
      <c r="B2453" s="13" t="n">
        <v>43176</v>
      </c>
      <c r="C2453" s="13" t="n">
        <v>43181</v>
      </c>
      <c r="D2453" s="14" t="s">
        <v>52</v>
      </c>
      <c r="E2453" s="14" t="s">
        <v>53</v>
      </c>
      <c r="F2453" s="14" t="s">
        <v>117</v>
      </c>
      <c r="G2453" s="14" t="s">
        <v>170</v>
      </c>
      <c r="H2453" s="14" t="s">
        <v>80</v>
      </c>
      <c r="I2453" s="14" t="s">
        <v>81</v>
      </c>
      <c r="J2453" s="14" t="s">
        <v>761</v>
      </c>
      <c r="K2453" s="15" t="n">
        <v>119.7</v>
      </c>
      <c r="L2453" s="0" t="n">
        <v>6</v>
      </c>
      <c r="M2453" s="16" t="n">
        <v>0</v>
      </c>
      <c r="N2453" s="17" t="n">
        <v>31.122</v>
      </c>
      <c r="O2453" s="0" t="str">
        <f aca="false">TEXT(B2453,"YYYY-MM")</f>
        <v>2018-03</v>
      </c>
      <c r="P2453" s="18" t="n">
        <f aca="false">IFERROR(N2453/K2453,0)</f>
        <v>0.26</v>
      </c>
      <c r="Q2453" s="0" t="str">
        <f aca="false">IF(M2453=0,"No Discount",IF(M2453&lt;0.2,"Low (1-19%)",IF(M2453&lt;0.4,"Medium (20-39%)","High (40%+)")))</f>
        <v>No Discount</v>
      </c>
      <c r="R2453" s="0" t="str">
        <f aca="false">INDEX('Lookup Tables'!$B$2:$B$5,MATCH(F2453,'Lookup Tables'!$A$2:$A$5,0))</f>
        <v>Manager B</v>
      </c>
    </row>
    <row r="2454" customFormat="false" ht="15" hidden="false" customHeight="false" outlineLevel="0" collapsed="false">
      <c r="A2454" s="0" t="s">
        <v>2663</v>
      </c>
      <c r="B2454" s="13" t="n">
        <v>43176</v>
      </c>
      <c r="C2454" s="13" t="n">
        <v>43181</v>
      </c>
      <c r="D2454" s="14" t="s">
        <v>52</v>
      </c>
      <c r="E2454" s="14" t="s">
        <v>53</v>
      </c>
      <c r="F2454" s="14" t="s">
        <v>117</v>
      </c>
      <c r="G2454" s="14" t="s">
        <v>170</v>
      </c>
      <c r="H2454" s="14" t="s">
        <v>65</v>
      </c>
      <c r="I2454" s="14" t="s">
        <v>83</v>
      </c>
      <c r="J2454" s="14" t="s">
        <v>947</v>
      </c>
      <c r="K2454" s="15" t="n">
        <v>9.144</v>
      </c>
      <c r="L2454" s="0" t="n">
        <v>3</v>
      </c>
      <c r="M2454" s="16" t="n">
        <v>0.2</v>
      </c>
      <c r="N2454" s="17" t="n">
        <v>3.0861</v>
      </c>
      <c r="O2454" s="0" t="str">
        <f aca="false">TEXT(B2454,"YYYY-MM")</f>
        <v>2018-03</v>
      </c>
      <c r="P2454" s="18" t="n">
        <f aca="false">IFERROR(N2454/K2454,0)</f>
        <v>0.3375</v>
      </c>
      <c r="Q2454" s="0" t="str">
        <f aca="false">IF(M2454=0,"No Discount",IF(M2454&lt;0.2,"Low (1-19%)",IF(M2454&lt;0.4,"Medium (20-39%)","High (40%+)")))</f>
        <v>Medium (20-39%)</v>
      </c>
      <c r="R2454" s="0" t="str">
        <f aca="false">INDEX('Lookup Tables'!$B$2:$B$5,MATCH(F2454,'Lookup Tables'!$A$2:$A$5,0))</f>
        <v>Manager B</v>
      </c>
    </row>
    <row r="2455" customFormat="false" ht="15" hidden="false" customHeight="false" outlineLevel="0" collapsed="false">
      <c r="A2455" s="0" t="s">
        <v>2663</v>
      </c>
      <c r="B2455" s="13" t="n">
        <v>43176</v>
      </c>
      <c r="C2455" s="13" t="n">
        <v>43181</v>
      </c>
      <c r="D2455" s="14" t="s">
        <v>52</v>
      </c>
      <c r="E2455" s="14" t="s">
        <v>53</v>
      </c>
      <c r="F2455" s="14" t="s">
        <v>117</v>
      </c>
      <c r="G2455" s="14" t="s">
        <v>170</v>
      </c>
      <c r="H2455" s="14" t="s">
        <v>80</v>
      </c>
      <c r="I2455" s="14" t="s">
        <v>123</v>
      </c>
      <c r="J2455" s="14" t="s">
        <v>807</v>
      </c>
      <c r="K2455" s="15" t="n">
        <v>57.06</v>
      </c>
      <c r="L2455" s="0" t="n">
        <v>3</v>
      </c>
      <c r="M2455" s="16" t="n">
        <v>0</v>
      </c>
      <c r="N2455" s="17" t="n">
        <v>18.2592</v>
      </c>
      <c r="O2455" s="0" t="str">
        <f aca="false">TEXT(B2455,"YYYY-MM")</f>
        <v>2018-03</v>
      </c>
      <c r="P2455" s="18" t="n">
        <f aca="false">IFERROR(N2455/K2455,0)</f>
        <v>0.32</v>
      </c>
      <c r="Q2455" s="0" t="str">
        <f aca="false">IF(M2455=0,"No Discount",IF(M2455&lt;0.2,"Low (1-19%)",IF(M2455&lt;0.4,"Medium (20-39%)","High (40%+)")))</f>
        <v>No Discount</v>
      </c>
      <c r="R2455" s="0" t="str">
        <f aca="false">INDEX('Lookup Tables'!$B$2:$B$5,MATCH(F2455,'Lookup Tables'!$A$2:$A$5,0))</f>
        <v>Manager B</v>
      </c>
    </row>
    <row r="2456" customFormat="false" ht="15" hidden="false" customHeight="false" outlineLevel="0" collapsed="false">
      <c r="A2456" s="0" t="s">
        <v>2663</v>
      </c>
      <c r="B2456" s="13" t="n">
        <v>43176</v>
      </c>
      <c r="C2456" s="13" t="n">
        <v>43181</v>
      </c>
      <c r="D2456" s="14" t="s">
        <v>52</v>
      </c>
      <c r="E2456" s="14" t="s">
        <v>53</v>
      </c>
      <c r="F2456" s="14" t="s">
        <v>117</v>
      </c>
      <c r="G2456" s="14" t="s">
        <v>170</v>
      </c>
      <c r="H2456" s="14" t="s">
        <v>80</v>
      </c>
      <c r="I2456" s="14" t="s">
        <v>123</v>
      </c>
      <c r="J2456" s="14" t="s">
        <v>1918</v>
      </c>
      <c r="K2456" s="15" t="n">
        <v>71.6</v>
      </c>
      <c r="L2456" s="0" t="n">
        <v>8</v>
      </c>
      <c r="M2456" s="16" t="n">
        <v>0</v>
      </c>
      <c r="N2456" s="17" t="n">
        <v>13.604</v>
      </c>
      <c r="O2456" s="0" t="str">
        <f aca="false">TEXT(B2456,"YYYY-MM")</f>
        <v>2018-03</v>
      </c>
      <c r="P2456" s="18" t="n">
        <f aca="false">IFERROR(N2456/K2456,0)</f>
        <v>0.19</v>
      </c>
      <c r="Q2456" s="0" t="str">
        <f aca="false">IF(M2456=0,"No Discount",IF(M2456&lt;0.2,"Low (1-19%)",IF(M2456&lt;0.4,"Medium (20-39%)","High (40%+)")))</f>
        <v>No Discount</v>
      </c>
      <c r="R2456" s="0" t="str">
        <f aca="false">INDEX('Lookup Tables'!$B$2:$B$5,MATCH(F2456,'Lookup Tables'!$A$2:$A$5,0))</f>
        <v>Manager B</v>
      </c>
    </row>
    <row r="2457" customFormat="false" ht="15" hidden="false" customHeight="false" outlineLevel="0" collapsed="false">
      <c r="A2457" s="0" t="s">
        <v>2663</v>
      </c>
      <c r="B2457" s="13" t="n">
        <v>43176</v>
      </c>
      <c r="C2457" s="13" t="n">
        <v>43181</v>
      </c>
      <c r="D2457" s="14" t="s">
        <v>52</v>
      </c>
      <c r="E2457" s="14" t="s">
        <v>53</v>
      </c>
      <c r="F2457" s="14" t="s">
        <v>117</v>
      </c>
      <c r="G2457" s="14" t="s">
        <v>170</v>
      </c>
      <c r="H2457" s="14" t="s">
        <v>65</v>
      </c>
      <c r="I2457" s="14" t="s">
        <v>73</v>
      </c>
      <c r="J2457" s="14" t="s">
        <v>1882</v>
      </c>
      <c r="K2457" s="15" t="n">
        <v>107.44</v>
      </c>
      <c r="L2457" s="0" t="n">
        <v>8</v>
      </c>
      <c r="M2457" s="16" t="n">
        <v>0</v>
      </c>
      <c r="N2457" s="17" t="n">
        <v>27.9344</v>
      </c>
      <c r="O2457" s="0" t="str">
        <f aca="false">TEXT(B2457,"YYYY-MM")</f>
        <v>2018-03</v>
      </c>
      <c r="P2457" s="18" t="n">
        <f aca="false">IFERROR(N2457/K2457,0)</f>
        <v>0.26</v>
      </c>
      <c r="Q2457" s="0" t="str">
        <f aca="false">IF(M2457=0,"No Discount",IF(M2457&lt;0.2,"Low (1-19%)",IF(M2457&lt;0.4,"Medium (20-39%)","High (40%+)")))</f>
        <v>No Discount</v>
      </c>
      <c r="R2457" s="0" t="str">
        <f aca="false">INDEX('Lookup Tables'!$B$2:$B$5,MATCH(F2457,'Lookup Tables'!$A$2:$A$5,0))</f>
        <v>Manager B</v>
      </c>
    </row>
    <row r="2458" customFormat="false" ht="15" hidden="false" customHeight="false" outlineLevel="0" collapsed="false">
      <c r="A2458" s="0" t="s">
        <v>2663</v>
      </c>
      <c r="B2458" s="13" t="n">
        <v>43176</v>
      </c>
      <c r="C2458" s="13" t="n">
        <v>43181</v>
      </c>
      <c r="D2458" s="14" t="s">
        <v>52</v>
      </c>
      <c r="E2458" s="14" t="s">
        <v>53</v>
      </c>
      <c r="F2458" s="14" t="s">
        <v>117</v>
      </c>
      <c r="G2458" s="14" t="s">
        <v>170</v>
      </c>
      <c r="H2458" s="14" t="s">
        <v>65</v>
      </c>
      <c r="I2458" s="14" t="s">
        <v>66</v>
      </c>
      <c r="J2458" s="14" t="s">
        <v>1190</v>
      </c>
      <c r="K2458" s="15" t="n">
        <v>7.31</v>
      </c>
      <c r="L2458" s="0" t="n">
        <v>1</v>
      </c>
      <c r="M2458" s="16" t="n">
        <v>0</v>
      </c>
      <c r="N2458" s="17" t="n">
        <v>3.4357</v>
      </c>
      <c r="O2458" s="0" t="str">
        <f aca="false">TEXT(B2458,"YYYY-MM")</f>
        <v>2018-03</v>
      </c>
      <c r="P2458" s="18" t="n">
        <f aca="false">IFERROR(N2458/K2458,0)</f>
        <v>0.47</v>
      </c>
      <c r="Q2458" s="0" t="str">
        <f aca="false">IF(M2458=0,"No Discount",IF(M2458&lt;0.2,"Low (1-19%)",IF(M2458&lt;0.4,"Medium (20-39%)","High (40%+)")))</f>
        <v>No Discount</v>
      </c>
      <c r="R2458" s="0" t="str">
        <f aca="false">INDEX('Lookup Tables'!$B$2:$B$5,MATCH(F2458,'Lookup Tables'!$A$2:$A$5,0))</f>
        <v>Manager B</v>
      </c>
    </row>
    <row r="2459" customFormat="false" ht="15" hidden="false" customHeight="false" outlineLevel="0" collapsed="false">
      <c r="A2459" s="0" t="s">
        <v>2663</v>
      </c>
      <c r="B2459" s="13" t="n">
        <v>43176</v>
      </c>
      <c r="C2459" s="13" t="n">
        <v>43181</v>
      </c>
      <c r="D2459" s="14" t="s">
        <v>52</v>
      </c>
      <c r="E2459" s="14" t="s">
        <v>53</v>
      </c>
      <c r="F2459" s="14" t="s">
        <v>117</v>
      </c>
      <c r="G2459" s="14" t="s">
        <v>170</v>
      </c>
      <c r="H2459" s="14" t="s">
        <v>65</v>
      </c>
      <c r="I2459" s="14" t="s">
        <v>78</v>
      </c>
      <c r="J2459" s="14" t="s">
        <v>133</v>
      </c>
      <c r="K2459" s="15" t="n">
        <v>59.1</v>
      </c>
      <c r="L2459" s="0" t="n">
        <v>6</v>
      </c>
      <c r="M2459" s="16" t="n">
        <v>0</v>
      </c>
      <c r="N2459" s="17" t="n">
        <v>22.458</v>
      </c>
      <c r="O2459" s="0" t="str">
        <f aca="false">TEXT(B2459,"YYYY-MM")</f>
        <v>2018-03</v>
      </c>
      <c r="P2459" s="18" t="n">
        <f aca="false">IFERROR(N2459/K2459,0)</f>
        <v>0.38</v>
      </c>
      <c r="Q2459" s="0" t="str">
        <f aca="false">IF(M2459=0,"No Discount",IF(M2459&lt;0.2,"Low (1-19%)",IF(M2459&lt;0.4,"Medium (20-39%)","High (40%+)")))</f>
        <v>No Discount</v>
      </c>
      <c r="R2459" s="0" t="str">
        <f aca="false">INDEX('Lookup Tables'!$B$2:$B$5,MATCH(F2459,'Lookup Tables'!$A$2:$A$5,0))</f>
        <v>Manager B</v>
      </c>
    </row>
    <row r="2460" customFormat="false" ht="15" hidden="false" customHeight="false" outlineLevel="0" collapsed="false">
      <c r="A2460" s="0" t="s">
        <v>2663</v>
      </c>
      <c r="B2460" s="13" t="n">
        <v>43176</v>
      </c>
      <c r="C2460" s="13" t="n">
        <v>43181</v>
      </c>
      <c r="D2460" s="14" t="s">
        <v>52</v>
      </c>
      <c r="E2460" s="14" t="s">
        <v>53</v>
      </c>
      <c r="F2460" s="14" t="s">
        <v>117</v>
      </c>
      <c r="G2460" s="14" t="s">
        <v>170</v>
      </c>
      <c r="H2460" s="14" t="s">
        <v>65</v>
      </c>
      <c r="I2460" s="14" t="s">
        <v>73</v>
      </c>
      <c r="J2460" s="14" t="s">
        <v>367</v>
      </c>
      <c r="K2460" s="15" t="n">
        <v>46.53</v>
      </c>
      <c r="L2460" s="0" t="n">
        <v>3</v>
      </c>
      <c r="M2460" s="16" t="n">
        <v>0</v>
      </c>
      <c r="N2460" s="17" t="n">
        <v>12.0978</v>
      </c>
      <c r="O2460" s="0" t="str">
        <f aca="false">TEXT(B2460,"YYYY-MM")</f>
        <v>2018-03</v>
      </c>
      <c r="P2460" s="18" t="n">
        <f aca="false">IFERROR(N2460/K2460,0)</f>
        <v>0.26</v>
      </c>
      <c r="Q2460" s="0" t="str">
        <f aca="false">IF(M2460=0,"No Discount",IF(M2460&lt;0.2,"Low (1-19%)",IF(M2460&lt;0.4,"Medium (20-39%)","High (40%+)")))</f>
        <v>No Discount</v>
      </c>
      <c r="R2460" s="0" t="str">
        <f aca="false">INDEX('Lookup Tables'!$B$2:$B$5,MATCH(F2460,'Lookup Tables'!$A$2:$A$5,0))</f>
        <v>Manager B</v>
      </c>
    </row>
    <row r="2461" customFormat="false" ht="15" hidden="false" customHeight="false" outlineLevel="0" collapsed="false">
      <c r="A2461" s="0" t="s">
        <v>2665</v>
      </c>
      <c r="B2461" s="13" t="n">
        <v>43327</v>
      </c>
      <c r="C2461" s="13" t="n">
        <v>43333</v>
      </c>
      <c r="D2461" s="14" t="s">
        <v>69</v>
      </c>
      <c r="E2461" s="14" t="s">
        <v>53</v>
      </c>
      <c r="F2461" s="14" t="s">
        <v>117</v>
      </c>
      <c r="G2461" s="14" t="s">
        <v>391</v>
      </c>
      <c r="H2461" s="14" t="s">
        <v>65</v>
      </c>
      <c r="I2461" s="14" t="s">
        <v>85</v>
      </c>
      <c r="J2461" s="14" t="s">
        <v>745</v>
      </c>
      <c r="K2461" s="15" t="n">
        <v>97.84</v>
      </c>
      <c r="L2461" s="0" t="n">
        <v>2</v>
      </c>
      <c r="M2461" s="16" t="n">
        <v>0</v>
      </c>
      <c r="N2461" s="17" t="n">
        <v>25.4384</v>
      </c>
      <c r="O2461" s="0" t="str">
        <f aca="false">TEXT(B2461,"YYYY-MM")</f>
        <v>2018-08</v>
      </c>
      <c r="P2461" s="18" t="n">
        <f aca="false">IFERROR(N2461/K2461,0)</f>
        <v>0.26</v>
      </c>
      <c r="Q2461" s="0" t="str">
        <f aca="false">IF(M2461=0,"No Discount",IF(M2461&lt;0.2,"Low (1-19%)",IF(M2461&lt;0.4,"Medium (20-39%)","High (40%+)")))</f>
        <v>No Discount</v>
      </c>
      <c r="R2461" s="0" t="str">
        <f aca="false">INDEX('Lookup Tables'!$B$2:$B$5,MATCH(F2461,'Lookup Tables'!$A$2:$A$5,0))</f>
        <v>Manager B</v>
      </c>
    </row>
    <row r="2462" customFormat="false" ht="15" hidden="false" customHeight="false" outlineLevel="0" collapsed="false">
      <c r="A2462" s="0" t="s">
        <v>2666</v>
      </c>
      <c r="B2462" s="13" t="n">
        <v>42562</v>
      </c>
      <c r="C2462" s="13" t="n">
        <v>42564</v>
      </c>
      <c r="D2462" s="14" t="s">
        <v>52</v>
      </c>
      <c r="E2462" s="14" t="s">
        <v>53</v>
      </c>
      <c r="F2462" s="14" t="s">
        <v>63</v>
      </c>
      <c r="G2462" s="14" t="s">
        <v>94</v>
      </c>
      <c r="H2462" s="14" t="s">
        <v>65</v>
      </c>
      <c r="I2462" s="14" t="s">
        <v>91</v>
      </c>
      <c r="J2462" s="14" t="s">
        <v>1504</v>
      </c>
      <c r="K2462" s="15" t="n">
        <v>29.97</v>
      </c>
      <c r="L2462" s="0" t="n">
        <v>3</v>
      </c>
      <c r="M2462" s="16" t="n">
        <v>0</v>
      </c>
      <c r="N2462" s="17" t="n">
        <v>13.4865</v>
      </c>
      <c r="O2462" s="0" t="str">
        <f aca="false">TEXT(B2462,"YYYY-MM")</f>
        <v>2016-07</v>
      </c>
      <c r="P2462" s="18" t="n">
        <f aca="false">IFERROR(N2462/K2462,0)</f>
        <v>0.45</v>
      </c>
      <c r="Q2462" s="0" t="str">
        <f aca="false">IF(M2462=0,"No Discount",IF(M2462&lt;0.2,"Low (1-19%)",IF(M2462&lt;0.4,"Medium (20-39%)","High (40%+)")))</f>
        <v>No Discount</v>
      </c>
      <c r="R2462" s="0" t="str">
        <f aca="false">INDEX('Lookup Tables'!$B$2:$B$5,MATCH(F2462,'Lookup Tables'!$A$2:$A$5,0))</f>
        <v>Manager D</v>
      </c>
    </row>
    <row r="2463" customFormat="false" ht="15" hidden="false" customHeight="false" outlineLevel="0" collapsed="false">
      <c r="A2463" s="0" t="s">
        <v>2666</v>
      </c>
      <c r="B2463" s="13" t="n">
        <v>42562</v>
      </c>
      <c r="C2463" s="13" t="n">
        <v>42564</v>
      </c>
      <c r="D2463" s="14" t="s">
        <v>52</v>
      </c>
      <c r="E2463" s="14" t="s">
        <v>53</v>
      </c>
      <c r="F2463" s="14" t="s">
        <v>63</v>
      </c>
      <c r="G2463" s="14" t="s">
        <v>94</v>
      </c>
      <c r="H2463" s="14" t="s">
        <v>65</v>
      </c>
      <c r="I2463" s="14" t="s">
        <v>83</v>
      </c>
      <c r="J2463" s="14" t="s">
        <v>1430</v>
      </c>
      <c r="K2463" s="15" t="n">
        <v>98.352</v>
      </c>
      <c r="L2463" s="0" t="n">
        <v>3</v>
      </c>
      <c r="M2463" s="16" t="n">
        <v>0.2</v>
      </c>
      <c r="N2463" s="17" t="n">
        <v>34.4232</v>
      </c>
      <c r="O2463" s="0" t="str">
        <f aca="false">TEXT(B2463,"YYYY-MM")</f>
        <v>2016-07</v>
      </c>
      <c r="P2463" s="18" t="n">
        <f aca="false">IFERROR(N2463/K2463,0)</f>
        <v>0.35</v>
      </c>
      <c r="Q2463" s="0" t="str">
        <f aca="false">IF(M2463=0,"No Discount",IF(M2463&lt;0.2,"Low (1-19%)",IF(M2463&lt;0.4,"Medium (20-39%)","High (40%+)")))</f>
        <v>Medium (20-39%)</v>
      </c>
      <c r="R2463" s="0" t="str">
        <f aca="false">INDEX('Lookup Tables'!$B$2:$B$5,MATCH(F2463,'Lookup Tables'!$A$2:$A$5,0))</f>
        <v>Manager D</v>
      </c>
    </row>
    <row r="2464" customFormat="false" ht="15" hidden="false" customHeight="false" outlineLevel="0" collapsed="false">
      <c r="A2464" s="0" t="s">
        <v>2667</v>
      </c>
      <c r="B2464" s="13" t="n">
        <v>43437</v>
      </c>
      <c r="C2464" s="13" t="n">
        <v>43443</v>
      </c>
      <c r="D2464" s="14" t="s">
        <v>69</v>
      </c>
      <c r="E2464" s="14" t="s">
        <v>53</v>
      </c>
      <c r="F2464" s="14" t="s">
        <v>117</v>
      </c>
      <c r="G2464" s="14" t="s">
        <v>170</v>
      </c>
      <c r="H2464" s="14" t="s">
        <v>65</v>
      </c>
      <c r="I2464" s="14" t="s">
        <v>83</v>
      </c>
      <c r="J2464" s="14" t="s">
        <v>563</v>
      </c>
      <c r="K2464" s="15" t="n">
        <v>83.92</v>
      </c>
      <c r="L2464" s="0" t="n">
        <v>5</v>
      </c>
      <c r="M2464" s="16" t="n">
        <v>0.2</v>
      </c>
      <c r="N2464" s="17" t="n">
        <v>29.372</v>
      </c>
      <c r="O2464" s="0" t="str">
        <f aca="false">TEXT(B2464,"YYYY-MM")</f>
        <v>2018-12</v>
      </c>
      <c r="P2464" s="18" t="n">
        <f aca="false">IFERROR(N2464/K2464,0)</f>
        <v>0.35</v>
      </c>
      <c r="Q2464" s="0" t="str">
        <f aca="false">IF(M2464=0,"No Discount",IF(M2464&lt;0.2,"Low (1-19%)",IF(M2464&lt;0.4,"Medium (20-39%)","High (40%+)")))</f>
        <v>Medium (20-39%)</v>
      </c>
      <c r="R2464" s="0" t="str">
        <f aca="false">INDEX('Lookup Tables'!$B$2:$B$5,MATCH(F2464,'Lookup Tables'!$A$2:$A$5,0))</f>
        <v>Manager B</v>
      </c>
    </row>
    <row r="2465" customFormat="false" ht="15" hidden="false" customHeight="false" outlineLevel="0" collapsed="false">
      <c r="A2465" s="0" t="s">
        <v>2667</v>
      </c>
      <c r="B2465" s="13" t="n">
        <v>43437</v>
      </c>
      <c r="C2465" s="13" t="n">
        <v>43443</v>
      </c>
      <c r="D2465" s="14" t="s">
        <v>69</v>
      </c>
      <c r="E2465" s="14" t="s">
        <v>53</v>
      </c>
      <c r="F2465" s="14" t="s">
        <v>117</v>
      </c>
      <c r="G2465" s="14" t="s">
        <v>170</v>
      </c>
      <c r="H2465" s="14" t="s">
        <v>65</v>
      </c>
      <c r="I2465" s="14" t="s">
        <v>83</v>
      </c>
      <c r="J2465" s="14" t="s">
        <v>2589</v>
      </c>
      <c r="K2465" s="15" t="n">
        <v>14.624</v>
      </c>
      <c r="L2465" s="0" t="n">
        <v>2</v>
      </c>
      <c r="M2465" s="16" t="n">
        <v>0.2</v>
      </c>
      <c r="N2465" s="17" t="n">
        <v>5.1184</v>
      </c>
      <c r="O2465" s="0" t="str">
        <f aca="false">TEXT(B2465,"YYYY-MM")</f>
        <v>2018-12</v>
      </c>
      <c r="P2465" s="18" t="n">
        <f aca="false">IFERROR(N2465/K2465,0)</f>
        <v>0.35</v>
      </c>
      <c r="Q2465" s="0" t="str">
        <f aca="false">IF(M2465=0,"No Discount",IF(M2465&lt;0.2,"Low (1-19%)",IF(M2465&lt;0.4,"Medium (20-39%)","High (40%+)")))</f>
        <v>Medium (20-39%)</v>
      </c>
      <c r="R2465" s="0" t="str">
        <f aca="false">INDEX('Lookup Tables'!$B$2:$B$5,MATCH(F2465,'Lookup Tables'!$A$2:$A$5,0))</f>
        <v>Manager B</v>
      </c>
    </row>
    <row r="2466" customFormat="false" ht="15" hidden="false" customHeight="false" outlineLevel="0" collapsed="false">
      <c r="A2466" s="0" t="s">
        <v>2667</v>
      </c>
      <c r="B2466" s="13" t="n">
        <v>43437</v>
      </c>
      <c r="C2466" s="13" t="n">
        <v>43443</v>
      </c>
      <c r="D2466" s="14" t="s">
        <v>69</v>
      </c>
      <c r="E2466" s="14" t="s">
        <v>53</v>
      </c>
      <c r="F2466" s="14" t="s">
        <v>117</v>
      </c>
      <c r="G2466" s="14" t="s">
        <v>170</v>
      </c>
      <c r="H2466" s="14" t="s">
        <v>80</v>
      </c>
      <c r="I2466" s="14" t="s">
        <v>81</v>
      </c>
      <c r="J2466" s="14" t="s">
        <v>1465</v>
      </c>
      <c r="K2466" s="15" t="n">
        <v>136.99</v>
      </c>
      <c r="L2466" s="0" t="n">
        <v>1</v>
      </c>
      <c r="M2466" s="16" t="n">
        <v>0</v>
      </c>
      <c r="N2466" s="17" t="n">
        <v>36.9873</v>
      </c>
      <c r="O2466" s="0" t="str">
        <f aca="false">TEXT(B2466,"YYYY-MM")</f>
        <v>2018-12</v>
      </c>
      <c r="P2466" s="18" t="n">
        <f aca="false">IFERROR(N2466/K2466,0)</f>
        <v>0.27</v>
      </c>
      <c r="Q2466" s="0" t="str">
        <f aca="false">IF(M2466=0,"No Discount",IF(M2466&lt;0.2,"Low (1-19%)",IF(M2466&lt;0.4,"Medium (20-39%)","High (40%+)")))</f>
        <v>No Discount</v>
      </c>
      <c r="R2466" s="0" t="str">
        <f aca="false">INDEX('Lookup Tables'!$B$2:$B$5,MATCH(F2466,'Lookup Tables'!$A$2:$A$5,0))</f>
        <v>Manager B</v>
      </c>
    </row>
    <row r="2467" customFormat="false" ht="15" hidden="false" customHeight="false" outlineLevel="0" collapsed="false">
      <c r="A2467" s="0" t="s">
        <v>2667</v>
      </c>
      <c r="B2467" s="13" t="n">
        <v>43437</v>
      </c>
      <c r="C2467" s="13" t="n">
        <v>43443</v>
      </c>
      <c r="D2467" s="14" t="s">
        <v>69</v>
      </c>
      <c r="E2467" s="14" t="s">
        <v>53</v>
      </c>
      <c r="F2467" s="14" t="s">
        <v>117</v>
      </c>
      <c r="G2467" s="14" t="s">
        <v>170</v>
      </c>
      <c r="H2467" s="14" t="s">
        <v>65</v>
      </c>
      <c r="I2467" s="14" t="s">
        <v>66</v>
      </c>
      <c r="J2467" s="14" t="s">
        <v>719</v>
      </c>
      <c r="K2467" s="15" t="n">
        <v>3.15</v>
      </c>
      <c r="L2467" s="0" t="n">
        <v>1</v>
      </c>
      <c r="M2467" s="16" t="n">
        <v>0</v>
      </c>
      <c r="N2467" s="17" t="n">
        <v>1.512</v>
      </c>
      <c r="O2467" s="0" t="str">
        <f aca="false">TEXT(B2467,"YYYY-MM")</f>
        <v>2018-12</v>
      </c>
      <c r="P2467" s="18" t="n">
        <f aca="false">IFERROR(N2467/K2467,0)</f>
        <v>0.48</v>
      </c>
      <c r="Q2467" s="0" t="str">
        <f aca="false">IF(M2467=0,"No Discount",IF(M2467&lt;0.2,"Low (1-19%)",IF(M2467&lt;0.4,"Medium (20-39%)","High (40%+)")))</f>
        <v>No Discount</v>
      </c>
      <c r="R2467" s="0" t="str">
        <f aca="false">INDEX('Lookup Tables'!$B$2:$B$5,MATCH(F2467,'Lookup Tables'!$A$2:$A$5,0))</f>
        <v>Manager B</v>
      </c>
    </row>
    <row r="2468" customFormat="false" ht="15" hidden="false" customHeight="false" outlineLevel="0" collapsed="false">
      <c r="A2468" s="0" t="s">
        <v>2668</v>
      </c>
      <c r="B2468" s="13" t="n">
        <v>43224</v>
      </c>
      <c r="C2468" s="13" t="n">
        <v>43228</v>
      </c>
      <c r="D2468" s="14" t="s">
        <v>69</v>
      </c>
      <c r="E2468" s="14" t="s">
        <v>53</v>
      </c>
      <c r="F2468" s="14" t="s">
        <v>54</v>
      </c>
      <c r="G2468" s="14" t="s">
        <v>193</v>
      </c>
      <c r="H2468" s="14" t="s">
        <v>65</v>
      </c>
      <c r="I2468" s="14" t="s">
        <v>91</v>
      </c>
      <c r="J2468" s="14" t="s">
        <v>2669</v>
      </c>
      <c r="K2468" s="15" t="n">
        <v>9.11</v>
      </c>
      <c r="L2468" s="0" t="n">
        <v>1</v>
      </c>
      <c r="M2468" s="16" t="n">
        <v>0</v>
      </c>
      <c r="N2468" s="17" t="n">
        <v>4.0995</v>
      </c>
      <c r="O2468" s="0" t="str">
        <f aca="false">TEXT(B2468,"YYYY-MM")</f>
        <v>2018-05</v>
      </c>
      <c r="P2468" s="18" t="n">
        <f aca="false">IFERROR(N2468/K2468,0)</f>
        <v>0.45</v>
      </c>
      <c r="Q2468" s="0" t="str">
        <f aca="false">IF(M2468=0,"No Discount",IF(M2468&lt;0.2,"Low (1-19%)",IF(M2468&lt;0.4,"Medium (20-39%)","High (40%+)")))</f>
        <v>No Discount</v>
      </c>
      <c r="R2468" s="0" t="str">
        <f aca="false">INDEX('Lookup Tables'!$B$2:$B$5,MATCH(F2468,'Lookup Tables'!$A$2:$A$5,0))</f>
        <v>Manager C</v>
      </c>
    </row>
    <row r="2469" customFormat="false" ht="15" hidden="false" customHeight="false" outlineLevel="0" collapsed="false">
      <c r="A2469" s="0" t="s">
        <v>2668</v>
      </c>
      <c r="B2469" s="13" t="n">
        <v>43224</v>
      </c>
      <c r="C2469" s="13" t="n">
        <v>43228</v>
      </c>
      <c r="D2469" s="14" t="s">
        <v>69</v>
      </c>
      <c r="E2469" s="14" t="s">
        <v>53</v>
      </c>
      <c r="F2469" s="14" t="s">
        <v>54</v>
      </c>
      <c r="G2469" s="14" t="s">
        <v>193</v>
      </c>
      <c r="H2469" s="14" t="s">
        <v>65</v>
      </c>
      <c r="I2469" s="14" t="s">
        <v>73</v>
      </c>
      <c r="J2469" s="14" t="s">
        <v>703</v>
      </c>
      <c r="K2469" s="15" t="n">
        <v>571.44</v>
      </c>
      <c r="L2469" s="0" t="n">
        <v>4</v>
      </c>
      <c r="M2469" s="16" t="n">
        <v>0</v>
      </c>
      <c r="N2469" s="17" t="n">
        <v>165.7176</v>
      </c>
      <c r="O2469" s="0" t="str">
        <f aca="false">TEXT(B2469,"YYYY-MM")</f>
        <v>2018-05</v>
      </c>
      <c r="P2469" s="18" t="n">
        <f aca="false">IFERROR(N2469/K2469,0)</f>
        <v>0.29</v>
      </c>
      <c r="Q2469" s="0" t="str">
        <f aca="false">IF(M2469=0,"No Discount",IF(M2469&lt;0.2,"Low (1-19%)",IF(M2469&lt;0.4,"Medium (20-39%)","High (40%+)")))</f>
        <v>No Discount</v>
      </c>
      <c r="R2469" s="0" t="str">
        <f aca="false">INDEX('Lookup Tables'!$B$2:$B$5,MATCH(F2469,'Lookup Tables'!$A$2:$A$5,0))</f>
        <v>Manager C</v>
      </c>
    </row>
    <row r="2470" customFormat="false" ht="15" hidden="false" customHeight="false" outlineLevel="0" collapsed="false">
      <c r="A2470" s="0" t="s">
        <v>2668</v>
      </c>
      <c r="B2470" s="13" t="n">
        <v>43224</v>
      </c>
      <c r="C2470" s="13" t="n">
        <v>43228</v>
      </c>
      <c r="D2470" s="14" t="s">
        <v>69</v>
      </c>
      <c r="E2470" s="14" t="s">
        <v>53</v>
      </c>
      <c r="F2470" s="14" t="s">
        <v>54</v>
      </c>
      <c r="G2470" s="14" t="s">
        <v>193</v>
      </c>
      <c r="H2470" s="14" t="s">
        <v>65</v>
      </c>
      <c r="I2470" s="14" t="s">
        <v>91</v>
      </c>
      <c r="J2470" s="14" t="s">
        <v>2670</v>
      </c>
      <c r="K2470" s="15" t="n">
        <v>32.4</v>
      </c>
      <c r="L2470" s="0" t="n">
        <v>5</v>
      </c>
      <c r="M2470" s="16" t="n">
        <v>0</v>
      </c>
      <c r="N2470" s="17" t="n">
        <v>15.552</v>
      </c>
      <c r="O2470" s="0" t="str">
        <f aca="false">TEXT(B2470,"YYYY-MM")</f>
        <v>2018-05</v>
      </c>
      <c r="P2470" s="18" t="n">
        <f aca="false">IFERROR(N2470/K2470,0)</f>
        <v>0.48</v>
      </c>
      <c r="Q2470" s="0" t="str">
        <f aca="false">IF(M2470=0,"No Discount",IF(M2470&lt;0.2,"Low (1-19%)",IF(M2470&lt;0.4,"Medium (20-39%)","High (40%+)")))</f>
        <v>No Discount</v>
      </c>
      <c r="R2470" s="0" t="str">
        <f aca="false">INDEX('Lookup Tables'!$B$2:$B$5,MATCH(F2470,'Lookup Tables'!$A$2:$A$5,0))</f>
        <v>Manager C</v>
      </c>
    </row>
    <row r="2471" customFormat="false" ht="15" hidden="false" customHeight="false" outlineLevel="0" collapsed="false">
      <c r="A2471" s="0" t="s">
        <v>2668</v>
      </c>
      <c r="B2471" s="13" t="n">
        <v>43224</v>
      </c>
      <c r="C2471" s="13" t="n">
        <v>43228</v>
      </c>
      <c r="D2471" s="14" t="s">
        <v>69</v>
      </c>
      <c r="E2471" s="14" t="s">
        <v>53</v>
      </c>
      <c r="F2471" s="14" t="s">
        <v>54</v>
      </c>
      <c r="G2471" s="14" t="s">
        <v>193</v>
      </c>
      <c r="H2471" s="14" t="s">
        <v>65</v>
      </c>
      <c r="I2471" s="14" t="s">
        <v>73</v>
      </c>
      <c r="J2471" s="14" t="s">
        <v>1894</v>
      </c>
      <c r="K2471" s="15" t="n">
        <v>16.91</v>
      </c>
      <c r="L2471" s="0" t="n">
        <v>1</v>
      </c>
      <c r="M2471" s="16" t="n">
        <v>0</v>
      </c>
      <c r="N2471" s="17" t="n">
        <v>4.5657</v>
      </c>
      <c r="O2471" s="0" t="str">
        <f aca="false">TEXT(B2471,"YYYY-MM")</f>
        <v>2018-05</v>
      </c>
      <c r="P2471" s="18" t="n">
        <f aca="false">IFERROR(N2471/K2471,0)</f>
        <v>0.27</v>
      </c>
      <c r="Q2471" s="0" t="str">
        <f aca="false">IF(M2471=0,"No Discount",IF(M2471&lt;0.2,"Low (1-19%)",IF(M2471&lt;0.4,"Medium (20-39%)","High (40%+)")))</f>
        <v>No Discount</v>
      </c>
      <c r="R2471" s="0" t="str">
        <f aca="false">INDEX('Lookup Tables'!$B$2:$B$5,MATCH(F2471,'Lookup Tables'!$A$2:$A$5,0))</f>
        <v>Manager C</v>
      </c>
    </row>
    <row r="2472" customFormat="false" ht="15" hidden="false" customHeight="false" outlineLevel="0" collapsed="false">
      <c r="A2472" s="0" t="s">
        <v>2671</v>
      </c>
      <c r="B2472" s="13" t="n">
        <v>42757</v>
      </c>
      <c r="C2472" s="13" t="n">
        <v>42763</v>
      </c>
      <c r="D2472" s="14" t="s">
        <v>69</v>
      </c>
      <c r="E2472" s="14" t="s">
        <v>53</v>
      </c>
      <c r="F2472" s="14" t="s">
        <v>54</v>
      </c>
      <c r="G2472" s="14" t="s">
        <v>90</v>
      </c>
      <c r="H2472" s="14" t="s">
        <v>56</v>
      </c>
      <c r="I2472" s="14" t="s">
        <v>76</v>
      </c>
      <c r="J2472" s="14" t="s">
        <v>2672</v>
      </c>
      <c r="K2472" s="15" t="n">
        <v>14.272</v>
      </c>
      <c r="L2472" s="0" t="n">
        <v>8</v>
      </c>
      <c r="M2472" s="16" t="n">
        <v>0.2</v>
      </c>
      <c r="N2472" s="17" t="n">
        <v>4.2816</v>
      </c>
      <c r="O2472" s="0" t="str">
        <f aca="false">TEXT(B2472,"YYYY-MM")</f>
        <v>2017-01</v>
      </c>
      <c r="P2472" s="18" t="n">
        <f aca="false">IFERROR(N2472/K2472,0)</f>
        <v>0.3</v>
      </c>
      <c r="Q2472" s="0" t="str">
        <f aca="false">IF(M2472=0,"No Discount",IF(M2472&lt;0.2,"Low (1-19%)",IF(M2472&lt;0.4,"Medium (20-39%)","High (40%+)")))</f>
        <v>Medium (20-39%)</v>
      </c>
      <c r="R2472" s="0" t="str">
        <f aca="false">INDEX('Lookup Tables'!$B$2:$B$5,MATCH(F2472,'Lookup Tables'!$A$2:$A$5,0))</f>
        <v>Manager C</v>
      </c>
    </row>
    <row r="2473" customFormat="false" ht="15" hidden="false" customHeight="false" outlineLevel="0" collapsed="false">
      <c r="A2473" s="0" t="s">
        <v>2671</v>
      </c>
      <c r="B2473" s="13" t="n">
        <v>42757</v>
      </c>
      <c r="C2473" s="13" t="n">
        <v>42763</v>
      </c>
      <c r="D2473" s="14" t="s">
        <v>69</v>
      </c>
      <c r="E2473" s="14" t="s">
        <v>53</v>
      </c>
      <c r="F2473" s="14" t="s">
        <v>54</v>
      </c>
      <c r="G2473" s="14" t="s">
        <v>90</v>
      </c>
      <c r="H2473" s="14" t="s">
        <v>56</v>
      </c>
      <c r="I2473" s="14" t="s">
        <v>57</v>
      </c>
      <c r="J2473" s="14" t="s">
        <v>2673</v>
      </c>
      <c r="K2473" s="15" t="n">
        <v>451.136</v>
      </c>
      <c r="L2473" s="0" t="n">
        <v>4</v>
      </c>
      <c r="M2473" s="16" t="n">
        <v>0.2</v>
      </c>
      <c r="N2473" s="17" t="n">
        <v>-67.6704</v>
      </c>
      <c r="O2473" s="0" t="str">
        <f aca="false">TEXT(B2473,"YYYY-MM")</f>
        <v>2017-01</v>
      </c>
      <c r="P2473" s="18" t="n">
        <f aca="false">IFERROR(N2473/K2473,0)</f>
        <v>-0.15</v>
      </c>
      <c r="Q2473" s="0" t="str">
        <f aca="false">IF(M2473=0,"No Discount",IF(M2473&lt;0.2,"Low (1-19%)",IF(M2473&lt;0.4,"Medium (20-39%)","High (40%+)")))</f>
        <v>Medium (20-39%)</v>
      </c>
      <c r="R2473" s="0" t="str">
        <f aca="false">INDEX('Lookup Tables'!$B$2:$B$5,MATCH(F2473,'Lookup Tables'!$A$2:$A$5,0))</f>
        <v>Manager C</v>
      </c>
    </row>
    <row r="2474" customFormat="false" ht="15" hidden="false" customHeight="false" outlineLevel="0" collapsed="false">
      <c r="A2474" s="0" t="s">
        <v>2671</v>
      </c>
      <c r="B2474" s="13" t="n">
        <v>42757</v>
      </c>
      <c r="C2474" s="13" t="n">
        <v>42763</v>
      </c>
      <c r="D2474" s="14" t="s">
        <v>69</v>
      </c>
      <c r="E2474" s="14" t="s">
        <v>53</v>
      </c>
      <c r="F2474" s="14" t="s">
        <v>54</v>
      </c>
      <c r="G2474" s="14" t="s">
        <v>90</v>
      </c>
      <c r="H2474" s="14" t="s">
        <v>65</v>
      </c>
      <c r="I2474" s="14" t="s">
        <v>85</v>
      </c>
      <c r="J2474" s="14" t="s">
        <v>2444</v>
      </c>
      <c r="K2474" s="15" t="n">
        <v>64.864</v>
      </c>
      <c r="L2474" s="0" t="n">
        <v>4</v>
      </c>
      <c r="M2474" s="16" t="n">
        <v>0.2</v>
      </c>
      <c r="N2474" s="17" t="n">
        <v>6.4864</v>
      </c>
      <c r="O2474" s="0" t="str">
        <f aca="false">TEXT(B2474,"YYYY-MM")</f>
        <v>2017-01</v>
      </c>
      <c r="P2474" s="18" t="n">
        <f aca="false">IFERROR(N2474/K2474,0)</f>
        <v>0.1</v>
      </c>
      <c r="Q2474" s="0" t="str">
        <f aca="false">IF(M2474=0,"No Discount",IF(M2474&lt;0.2,"Low (1-19%)",IF(M2474&lt;0.4,"Medium (20-39%)","High (40%+)")))</f>
        <v>Medium (20-39%)</v>
      </c>
      <c r="R2474" s="0" t="str">
        <f aca="false">INDEX('Lookup Tables'!$B$2:$B$5,MATCH(F2474,'Lookup Tables'!$A$2:$A$5,0))</f>
        <v>Manager C</v>
      </c>
    </row>
    <row r="2475" customFormat="false" ht="15" hidden="false" customHeight="false" outlineLevel="0" collapsed="false">
      <c r="A2475" s="0" t="s">
        <v>2674</v>
      </c>
      <c r="B2475" s="13" t="n">
        <v>43042</v>
      </c>
      <c r="C2475" s="13" t="n">
        <v>43045</v>
      </c>
      <c r="D2475" s="14" t="s">
        <v>137</v>
      </c>
      <c r="E2475" s="14" t="s">
        <v>53</v>
      </c>
      <c r="F2475" s="14" t="s">
        <v>63</v>
      </c>
      <c r="G2475" s="14" t="s">
        <v>64</v>
      </c>
      <c r="H2475" s="14" t="s">
        <v>56</v>
      </c>
      <c r="I2475" s="14" t="s">
        <v>59</v>
      </c>
      <c r="J2475" s="14" t="s">
        <v>2675</v>
      </c>
      <c r="K2475" s="15" t="n">
        <v>217.584</v>
      </c>
      <c r="L2475" s="0" t="n">
        <v>2</v>
      </c>
      <c r="M2475" s="16" t="n">
        <v>0.2</v>
      </c>
      <c r="N2475" s="17" t="n">
        <v>-29.9178</v>
      </c>
      <c r="O2475" s="0" t="str">
        <f aca="false">TEXT(B2475,"YYYY-MM")</f>
        <v>2017-11</v>
      </c>
      <c r="P2475" s="18" t="n">
        <f aca="false">IFERROR(N2475/K2475,0)</f>
        <v>-0.1375</v>
      </c>
      <c r="Q2475" s="0" t="str">
        <f aca="false">IF(M2475=0,"No Discount",IF(M2475&lt;0.2,"Low (1-19%)",IF(M2475&lt;0.4,"Medium (20-39%)","High (40%+)")))</f>
        <v>Medium (20-39%)</v>
      </c>
      <c r="R2475" s="0" t="str">
        <f aca="false">INDEX('Lookup Tables'!$B$2:$B$5,MATCH(F2475,'Lookup Tables'!$A$2:$A$5,0))</f>
        <v>Manager D</v>
      </c>
    </row>
    <row r="2476" customFormat="false" ht="15" hidden="false" customHeight="false" outlineLevel="0" collapsed="false">
      <c r="A2476" s="0" t="s">
        <v>2674</v>
      </c>
      <c r="B2476" s="13" t="n">
        <v>43042</v>
      </c>
      <c r="C2476" s="13" t="n">
        <v>43045</v>
      </c>
      <c r="D2476" s="14" t="s">
        <v>137</v>
      </c>
      <c r="E2476" s="14" t="s">
        <v>53</v>
      </c>
      <c r="F2476" s="14" t="s">
        <v>63</v>
      </c>
      <c r="G2476" s="14" t="s">
        <v>64</v>
      </c>
      <c r="H2476" s="14" t="s">
        <v>80</v>
      </c>
      <c r="I2476" s="14" t="s">
        <v>123</v>
      </c>
      <c r="J2476" s="14" t="s">
        <v>2676</v>
      </c>
      <c r="K2476" s="15" t="n">
        <v>82.95</v>
      </c>
      <c r="L2476" s="0" t="n">
        <v>5</v>
      </c>
      <c r="M2476" s="16" t="n">
        <v>0</v>
      </c>
      <c r="N2476" s="17" t="n">
        <v>29.0325</v>
      </c>
      <c r="O2476" s="0" t="str">
        <f aca="false">TEXT(B2476,"YYYY-MM")</f>
        <v>2017-11</v>
      </c>
      <c r="P2476" s="18" t="n">
        <f aca="false">IFERROR(N2476/K2476,0)</f>
        <v>0.35</v>
      </c>
      <c r="Q2476" s="0" t="str">
        <f aca="false">IF(M2476=0,"No Discount",IF(M2476&lt;0.2,"Low (1-19%)",IF(M2476&lt;0.4,"Medium (20-39%)","High (40%+)")))</f>
        <v>No Discount</v>
      </c>
      <c r="R2476" s="0" t="str">
        <f aca="false">INDEX('Lookup Tables'!$B$2:$B$5,MATCH(F2476,'Lookup Tables'!$A$2:$A$5,0))</f>
        <v>Manager D</v>
      </c>
    </row>
    <row r="2477" customFormat="false" ht="15" hidden="false" customHeight="false" outlineLevel="0" collapsed="false">
      <c r="A2477" s="0" t="s">
        <v>2674</v>
      </c>
      <c r="B2477" s="13" t="n">
        <v>43042</v>
      </c>
      <c r="C2477" s="13" t="n">
        <v>43045</v>
      </c>
      <c r="D2477" s="14" t="s">
        <v>137</v>
      </c>
      <c r="E2477" s="14" t="s">
        <v>53</v>
      </c>
      <c r="F2477" s="14" t="s">
        <v>63</v>
      </c>
      <c r="G2477" s="14" t="s">
        <v>64</v>
      </c>
      <c r="H2477" s="14" t="s">
        <v>65</v>
      </c>
      <c r="I2477" s="14" t="s">
        <v>66</v>
      </c>
      <c r="J2477" s="14" t="s">
        <v>2677</v>
      </c>
      <c r="K2477" s="15" t="n">
        <v>87.71</v>
      </c>
      <c r="L2477" s="0" t="n">
        <v>7</v>
      </c>
      <c r="M2477" s="16" t="n">
        <v>0</v>
      </c>
      <c r="N2477" s="17" t="n">
        <v>41.2237</v>
      </c>
      <c r="O2477" s="0" t="str">
        <f aca="false">TEXT(B2477,"YYYY-MM")</f>
        <v>2017-11</v>
      </c>
      <c r="P2477" s="18" t="n">
        <f aca="false">IFERROR(N2477/K2477,0)</f>
        <v>0.47</v>
      </c>
      <c r="Q2477" s="0" t="str">
        <f aca="false">IF(M2477=0,"No Discount",IF(M2477&lt;0.2,"Low (1-19%)",IF(M2477&lt;0.4,"Medium (20-39%)","High (40%+)")))</f>
        <v>No Discount</v>
      </c>
      <c r="R2477" s="0" t="str">
        <f aca="false">INDEX('Lookup Tables'!$B$2:$B$5,MATCH(F2477,'Lookup Tables'!$A$2:$A$5,0))</f>
        <v>Manager D</v>
      </c>
    </row>
    <row r="2478" customFormat="false" ht="15" hidden="false" customHeight="false" outlineLevel="0" collapsed="false">
      <c r="A2478" s="0" t="s">
        <v>2674</v>
      </c>
      <c r="B2478" s="13" t="n">
        <v>43042</v>
      </c>
      <c r="C2478" s="13" t="n">
        <v>43045</v>
      </c>
      <c r="D2478" s="14" t="s">
        <v>137</v>
      </c>
      <c r="E2478" s="14" t="s">
        <v>53</v>
      </c>
      <c r="F2478" s="14" t="s">
        <v>63</v>
      </c>
      <c r="G2478" s="14" t="s">
        <v>64</v>
      </c>
      <c r="H2478" s="14" t="s">
        <v>65</v>
      </c>
      <c r="I2478" s="14" t="s">
        <v>85</v>
      </c>
      <c r="J2478" s="14" t="s">
        <v>2651</v>
      </c>
      <c r="K2478" s="15" t="n">
        <v>1101.48</v>
      </c>
      <c r="L2478" s="0" t="n">
        <v>4</v>
      </c>
      <c r="M2478" s="16" t="n">
        <v>0</v>
      </c>
      <c r="N2478" s="17" t="n">
        <v>429.5772</v>
      </c>
      <c r="O2478" s="0" t="str">
        <f aca="false">TEXT(B2478,"YYYY-MM")</f>
        <v>2017-11</v>
      </c>
      <c r="P2478" s="18" t="n">
        <f aca="false">IFERROR(N2478/K2478,0)</f>
        <v>0.39</v>
      </c>
      <c r="Q2478" s="0" t="str">
        <f aca="false">IF(M2478=0,"No Discount",IF(M2478&lt;0.2,"Low (1-19%)",IF(M2478&lt;0.4,"Medium (20-39%)","High (40%+)")))</f>
        <v>No Discount</v>
      </c>
      <c r="R2478" s="0" t="str">
        <f aca="false">INDEX('Lookup Tables'!$B$2:$B$5,MATCH(F2478,'Lookup Tables'!$A$2:$A$5,0))</f>
        <v>Manager D</v>
      </c>
    </row>
    <row r="2479" customFormat="false" ht="15" hidden="false" customHeight="false" outlineLevel="0" collapsed="false">
      <c r="A2479" s="0" t="s">
        <v>2678</v>
      </c>
      <c r="B2479" s="13" t="n">
        <v>43347</v>
      </c>
      <c r="C2479" s="13" t="n">
        <v>43351</v>
      </c>
      <c r="D2479" s="14" t="s">
        <v>52</v>
      </c>
      <c r="E2479" s="14" t="s">
        <v>62</v>
      </c>
      <c r="F2479" s="14" t="s">
        <v>63</v>
      </c>
      <c r="G2479" s="14" t="s">
        <v>64</v>
      </c>
      <c r="H2479" s="14" t="s">
        <v>56</v>
      </c>
      <c r="I2479" s="14" t="s">
        <v>71</v>
      </c>
      <c r="J2479" s="14" t="s">
        <v>1051</v>
      </c>
      <c r="K2479" s="15" t="n">
        <v>1322.352</v>
      </c>
      <c r="L2479" s="0" t="n">
        <v>3</v>
      </c>
      <c r="M2479" s="16" t="n">
        <v>0.2</v>
      </c>
      <c r="N2479" s="17" t="n">
        <v>-99.1764</v>
      </c>
      <c r="O2479" s="0" t="str">
        <f aca="false">TEXT(B2479,"YYYY-MM")</f>
        <v>2018-09</v>
      </c>
      <c r="P2479" s="18" t="n">
        <f aca="false">IFERROR(N2479/K2479,0)</f>
        <v>-0.075</v>
      </c>
      <c r="Q2479" s="0" t="str">
        <f aca="false">IF(M2479=0,"No Discount",IF(M2479&lt;0.2,"Low (1-19%)",IF(M2479&lt;0.4,"Medium (20-39%)","High (40%+)")))</f>
        <v>Medium (20-39%)</v>
      </c>
      <c r="R2479" s="0" t="str">
        <f aca="false">INDEX('Lookup Tables'!$B$2:$B$5,MATCH(F2479,'Lookup Tables'!$A$2:$A$5,0))</f>
        <v>Manager D</v>
      </c>
    </row>
    <row r="2480" customFormat="false" ht="15" hidden="false" customHeight="false" outlineLevel="0" collapsed="false">
      <c r="A2480" s="0" t="s">
        <v>2679</v>
      </c>
      <c r="B2480" s="13" t="n">
        <v>42260</v>
      </c>
      <c r="C2480" s="13" t="n">
        <v>42266</v>
      </c>
      <c r="D2480" s="14" t="s">
        <v>69</v>
      </c>
      <c r="E2480" s="14" t="s">
        <v>53</v>
      </c>
      <c r="F2480" s="14" t="s">
        <v>117</v>
      </c>
      <c r="G2480" s="14" t="s">
        <v>170</v>
      </c>
      <c r="H2480" s="14" t="s">
        <v>65</v>
      </c>
      <c r="I2480" s="14" t="s">
        <v>78</v>
      </c>
      <c r="J2480" s="14" t="s">
        <v>79</v>
      </c>
      <c r="K2480" s="15" t="n">
        <v>5.46</v>
      </c>
      <c r="L2480" s="0" t="n">
        <v>3</v>
      </c>
      <c r="M2480" s="16" t="n">
        <v>0</v>
      </c>
      <c r="N2480" s="17" t="n">
        <v>1.4742</v>
      </c>
      <c r="O2480" s="0" t="str">
        <f aca="false">TEXT(B2480,"YYYY-MM")</f>
        <v>2015-09</v>
      </c>
      <c r="P2480" s="18" t="n">
        <f aca="false">IFERROR(N2480/K2480,0)</f>
        <v>0.27</v>
      </c>
      <c r="Q2480" s="0" t="str">
        <f aca="false">IF(M2480=0,"No Discount",IF(M2480&lt;0.2,"Low (1-19%)",IF(M2480&lt;0.4,"Medium (20-39%)","High (40%+)")))</f>
        <v>No Discount</v>
      </c>
      <c r="R2480" s="0" t="str">
        <f aca="false">INDEX('Lookup Tables'!$B$2:$B$5,MATCH(F2480,'Lookup Tables'!$A$2:$A$5,0))</f>
        <v>Manager B</v>
      </c>
    </row>
    <row r="2481" customFormat="false" ht="15" hidden="false" customHeight="false" outlineLevel="0" collapsed="false">
      <c r="A2481" s="0" t="s">
        <v>2680</v>
      </c>
      <c r="B2481" s="13" t="n">
        <v>43270</v>
      </c>
      <c r="C2481" s="13" t="n">
        <v>43276</v>
      </c>
      <c r="D2481" s="14" t="s">
        <v>69</v>
      </c>
      <c r="E2481" s="14" t="s">
        <v>53</v>
      </c>
      <c r="F2481" s="14" t="s">
        <v>98</v>
      </c>
      <c r="G2481" s="14" t="s">
        <v>99</v>
      </c>
      <c r="H2481" s="14" t="s">
        <v>65</v>
      </c>
      <c r="I2481" s="14" t="s">
        <v>303</v>
      </c>
      <c r="J2481" s="14" t="s">
        <v>2681</v>
      </c>
      <c r="K2481" s="15" t="n">
        <v>11.184</v>
      </c>
      <c r="L2481" s="0" t="n">
        <v>1</v>
      </c>
      <c r="M2481" s="16" t="n">
        <v>0.2</v>
      </c>
      <c r="N2481" s="17" t="n">
        <v>0.8388</v>
      </c>
      <c r="O2481" s="0" t="str">
        <f aca="false">TEXT(B2481,"YYYY-MM")</f>
        <v>2018-06</v>
      </c>
      <c r="P2481" s="18" t="n">
        <f aca="false">IFERROR(N2481/K2481,0)</f>
        <v>0.075</v>
      </c>
      <c r="Q2481" s="0" t="str">
        <f aca="false">IF(M2481=0,"No Discount",IF(M2481&lt;0.2,"Low (1-19%)",IF(M2481&lt;0.4,"Medium (20-39%)","High (40%+)")))</f>
        <v>Medium (20-39%)</v>
      </c>
      <c r="R2481" s="0" t="str">
        <f aca="false">INDEX('Lookup Tables'!$B$2:$B$5,MATCH(F2481,'Lookup Tables'!$A$2:$A$5,0))</f>
        <v>Manager A</v>
      </c>
    </row>
    <row r="2482" customFormat="false" ht="15" hidden="false" customHeight="false" outlineLevel="0" collapsed="false">
      <c r="A2482" s="0" t="s">
        <v>2680</v>
      </c>
      <c r="B2482" s="13" t="n">
        <v>43270</v>
      </c>
      <c r="C2482" s="13" t="n">
        <v>43276</v>
      </c>
      <c r="D2482" s="14" t="s">
        <v>69</v>
      </c>
      <c r="E2482" s="14" t="s">
        <v>53</v>
      </c>
      <c r="F2482" s="14" t="s">
        <v>98</v>
      </c>
      <c r="G2482" s="14" t="s">
        <v>99</v>
      </c>
      <c r="H2482" s="14" t="s">
        <v>65</v>
      </c>
      <c r="I2482" s="14" t="s">
        <v>73</v>
      </c>
      <c r="J2482" s="14" t="s">
        <v>220</v>
      </c>
      <c r="K2482" s="15" t="n">
        <v>153.584</v>
      </c>
      <c r="L2482" s="0" t="n">
        <v>2</v>
      </c>
      <c r="M2482" s="16" t="n">
        <v>0.2</v>
      </c>
      <c r="N2482" s="17" t="n">
        <v>-32.6366</v>
      </c>
      <c r="O2482" s="0" t="str">
        <f aca="false">TEXT(B2482,"YYYY-MM")</f>
        <v>2018-06</v>
      </c>
      <c r="P2482" s="18" t="n">
        <f aca="false">IFERROR(N2482/K2482,0)</f>
        <v>-0.2125</v>
      </c>
      <c r="Q2482" s="0" t="str">
        <f aca="false">IF(M2482=0,"No Discount",IF(M2482&lt;0.2,"Low (1-19%)",IF(M2482&lt;0.4,"Medium (20-39%)","High (40%+)")))</f>
        <v>Medium (20-39%)</v>
      </c>
      <c r="R2482" s="0" t="str">
        <f aca="false">INDEX('Lookup Tables'!$B$2:$B$5,MATCH(F2482,'Lookup Tables'!$A$2:$A$5,0))</f>
        <v>Manager A</v>
      </c>
    </row>
    <row r="2483" customFormat="false" ht="15" hidden="false" customHeight="false" outlineLevel="0" collapsed="false">
      <c r="A2483" s="0" t="s">
        <v>2682</v>
      </c>
      <c r="B2483" s="13" t="n">
        <v>43458</v>
      </c>
      <c r="C2483" s="13" t="n">
        <v>43465</v>
      </c>
      <c r="D2483" s="14" t="s">
        <v>69</v>
      </c>
      <c r="E2483" s="14" t="s">
        <v>53</v>
      </c>
      <c r="F2483" s="14" t="s">
        <v>63</v>
      </c>
      <c r="G2483" s="14" t="s">
        <v>94</v>
      </c>
      <c r="H2483" s="14" t="s">
        <v>65</v>
      </c>
      <c r="I2483" s="14" t="s">
        <v>73</v>
      </c>
      <c r="J2483" s="14" t="s">
        <v>1332</v>
      </c>
      <c r="K2483" s="15" t="n">
        <v>1003.62</v>
      </c>
      <c r="L2483" s="0" t="n">
        <v>6</v>
      </c>
      <c r="M2483" s="16" t="n">
        <v>0</v>
      </c>
      <c r="N2483" s="17" t="n">
        <v>0</v>
      </c>
      <c r="O2483" s="0" t="str">
        <f aca="false">TEXT(B2483,"YYYY-MM")</f>
        <v>2018-12</v>
      </c>
      <c r="P2483" s="18" t="n">
        <f aca="false">IFERROR(N2483/K2483,0)</f>
        <v>0</v>
      </c>
      <c r="Q2483" s="0" t="str">
        <f aca="false">IF(M2483=0,"No Discount",IF(M2483&lt;0.2,"Low (1-19%)",IF(M2483&lt;0.4,"Medium (20-39%)","High (40%+)")))</f>
        <v>No Discount</v>
      </c>
      <c r="R2483" s="0" t="str">
        <f aca="false">INDEX('Lookup Tables'!$B$2:$B$5,MATCH(F2483,'Lookup Tables'!$A$2:$A$5,0))</f>
        <v>Manager D</v>
      </c>
    </row>
    <row r="2484" customFormat="false" ht="15" hidden="false" customHeight="false" outlineLevel="0" collapsed="false">
      <c r="A2484" s="0" t="s">
        <v>2683</v>
      </c>
      <c r="B2484" s="13" t="n">
        <v>43340</v>
      </c>
      <c r="C2484" s="13" t="n">
        <v>43346</v>
      </c>
      <c r="D2484" s="14" t="s">
        <v>69</v>
      </c>
      <c r="E2484" s="14" t="s">
        <v>97</v>
      </c>
      <c r="F2484" s="14" t="s">
        <v>63</v>
      </c>
      <c r="G2484" s="14" t="s">
        <v>94</v>
      </c>
      <c r="H2484" s="14" t="s">
        <v>80</v>
      </c>
      <c r="I2484" s="14" t="s">
        <v>81</v>
      </c>
      <c r="J2484" s="14" t="s">
        <v>2684</v>
      </c>
      <c r="K2484" s="15" t="n">
        <v>35.168</v>
      </c>
      <c r="L2484" s="0" t="n">
        <v>4</v>
      </c>
      <c r="M2484" s="16" t="n">
        <v>0.2</v>
      </c>
      <c r="N2484" s="17" t="n">
        <v>11.4296</v>
      </c>
      <c r="O2484" s="0" t="str">
        <f aca="false">TEXT(B2484,"YYYY-MM")</f>
        <v>2018-08</v>
      </c>
      <c r="P2484" s="18" t="n">
        <f aca="false">IFERROR(N2484/K2484,0)</f>
        <v>0.325</v>
      </c>
      <c r="Q2484" s="0" t="str">
        <f aca="false">IF(M2484=0,"No Discount",IF(M2484&lt;0.2,"Low (1-19%)",IF(M2484&lt;0.4,"Medium (20-39%)","High (40%+)")))</f>
        <v>Medium (20-39%)</v>
      </c>
      <c r="R2484" s="0" t="str">
        <f aca="false">INDEX('Lookup Tables'!$B$2:$B$5,MATCH(F2484,'Lookup Tables'!$A$2:$A$5,0))</f>
        <v>Manager D</v>
      </c>
    </row>
    <row r="2485" customFormat="false" ht="15" hidden="false" customHeight="false" outlineLevel="0" collapsed="false">
      <c r="A2485" s="0" t="s">
        <v>2683</v>
      </c>
      <c r="B2485" s="13" t="n">
        <v>43340</v>
      </c>
      <c r="C2485" s="13" t="n">
        <v>43346</v>
      </c>
      <c r="D2485" s="14" t="s">
        <v>69</v>
      </c>
      <c r="E2485" s="14" t="s">
        <v>97</v>
      </c>
      <c r="F2485" s="14" t="s">
        <v>63</v>
      </c>
      <c r="G2485" s="14" t="s">
        <v>94</v>
      </c>
      <c r="H2485" s="14" t="s">
        <v>56</v>
      </c>
      <c r="I2485" s="14" t="s">
        <v>71</v>
      </c>
      <c r="J2485" s="14" t="s">
        <v>631</v>
      </c>
      <c r="K2485" s="15" t="n">
        <v>1137.75</v>
      </c>
      <c r="L2485" s="0" t="n">
        <v>5</v>
      </c>
      <c r="M2485" s="16" t="n">
        <v>0</v>
      </c>
      <c r="N2485" s="17" t="n">
        <v>250.305</v>
      </c>
      <c r="O2485" s="0" t="str">
        <f aca="false">TEXT(B2485,"YYYY-MM")</f>
        <v>2018-08</v>
      </c>
      <c r="P2485" s="18" t="n">
        <f aca="false">IFERROR(N2485/K2485,0)</f>
        <v>0.22</v>
      </c>
      <c r="Q2485" s="0" t="str">
        <f aca="false">IF(M2485=0,"No Discount",IF(M2485&lt;0.2,"Low (1-19%)",IF(M2485&lt;0.4,"Medium (20-39%)","High (40%+)")))</f>
        <v>No Discount</v>
      </c>
      <c r="R2485" s="0" t="str">
        <f aca="false">INDEX('Lookup Tables'!$B$2:$B$5,MATCH(F2485,'Lookup Tables'!$A$2:$A$5,0))</f>
        <v>Manager D</v>
      </c>
    </row>
    <row r="2486" customFormat="false" ht="15" hidden="false" customHeight="false" outlineLevel="0" collapsed="false">
      <c r="A2486" s="0" t="s">
        <v>2683</v>
      </c>
      <c r="B2486" s="13" t="n">
        <v>43340</v>
      </c>
      <c r="C2486" s="13" t="n">
        <v>43346</v>
      </c>
      <c r="D2486" s="14" t="s">
        <v>69</v>
      </c>
      <c r="E2486" s="14" t="s">
        <v>97</v>
      </c>
      <c r="F2486" s="14" t="s">
        <v>63</v>
      </c>
      <c r="G2486" s="14" t="s">
        <v>94</v>
      </c>
      <c r="H2486" s="14" t="s">
        <v>65</v>
      </c>
      <c r="I2486" s="14" t="s">
        <v>83</v>
      </c>
      <c r="J2486" s="14" t="s">
        <v>795</v>
      </c>
      <c r="K2486" s="15" t="n">
        <v>99.68</v>
      </c>
      <c r="L2486" s="0" t="n">
        <v>5</v>
      </c>
      <c r="M2486" s="16" t="n">
        <v>0.2</v>
      </c>
      <c r="N2486" s="17" t="n">
        <v>32.396</v>
      </c>
      <c r="O2486" s="0" t="str">
        <f aca="false">TEXT(B2486,"YYYY-MM")</f>
        <v>2018-08</v>
      </c>
      <c r="P2486" s="18" t="n">
        <f aca="false">IFERROR(N2486/K2486,0)</f>
        <v>0.325</v>
      </c>
      <c r="Q2486" s="0" t="str">
        <f aca="false">IF(M2486=0,"No Discount",IF(M2486&lt;0.2,"Low (1-19%)",IF(M2486&lt;0.4,"Medium (20-39%)","High (40%+)")))</f>
        <v>Medium (20-39%)</v>
      </c>
      <c r="R2486" s="0" t="str">
        <f aca="false">INDEX('Lookup Tables'!$B$2:$B$5,MATCH(F2486,'Lookup Tables'!$A$2:$A$5,0))</f>
        <v>Manager D</v>
      </c>
    </row>
    <row r="2487" customFormat="false" ht="15" hidden="false" customHeight="false" outlineLevel="0" collapsed="false">
      <c r="A2487" s="0" t="s">
        <v>2683</v>
      </c>
      <c r="B2487" s="13" t="n">
        <v>43340</v>
      </c>
      <c r="C2487" s="13" t="n">
        <v>43346</v>
      </c>
      <c r="D2487" s="14" t="s">
        <v>69</v>
      </c>
      <c r="E2487" s="14" t="s">
        <v>97</v>
      </c>
      <c r="F2487" s="14" t="s">
        <v>63</v>
      </c>
      <c r="G2487" s="14" t="s">
        <v>94</v>
      </c>
      <c r="H2487" s="14" t="s">
        <v>65</v>
      </c>
      <c r="I2487" s="14" t="s">
        <v>78</v>
      </c>
      <c r="J2487" s="14" t="s">
        <v>802</v>
      </c>
      <c r="K2487" s="15" t="n">
        <v>5.56</v>
      </c>
      <c r="L2487" s="0" t="n">
        <v>2</v>
      </c>
      <c r="M2487" s="16" t="n">
        <v>0</v>
      </c>
      <c r="N2487" s="17" t="n">
        <v>1.4456</v>
      </c>
      <c r="O2487" s="0" t="str">
        <f aca="false">TEXT(B2487,"YYYY-MM")</f>
        <v>2018-08</v>
      </c>
      <c r="P2487" s="18" t="n">
        <f aca="false">IFERROR(N2487/K2487,0)</f>
        <v>0.26</v>
      </c>
      <c r="Q2487" s="0" t="str">
        <f aca="false">IF(M2487=0,"No Discount",IF(M2487&lt;0.2,"Low (1-19%)",IF(M2487&lt;0.4,"Medium (20-39%)","High (40%+)")))</f>
        <v>No Discount</v>
      </c>
      <c r="R2487" s="0" t="str">
        <f aca="false">INDEX('Lookup Tables'!$B$2:$B$5,MATCH(F2487,'Lookup Tables'!$A$2:$A$5,0))</f>
        <v>Manager D</v>
      </c>
    </row>
    <row r="2488" customFormat="false" ht="15" hidden="false" customHeight="false" outlineLevel="0" collapsed="false">
      <c r="A2488" s="0" t="s">
        <v>2685</v>
      </c>
      <c r="B2488" s="13" t="n">
        <v>42371</v>
      </c>
      <c r="C2488" s="13" t="n">
        <v>42373</v>
      </c>
      <c r="D2488" s="14" t="s">
        <v>52</v>
      </c>
      <c r="E2488" s="14" t="s">
        <v>62</v>
      </c>
      <c r="F2488" s="14" t="s">
        <v>117</v>
      </c>
      <c r="G2488" s="14" t="s">
        <v>160</v>
      </c>
      <c r="H2488" s="14" t="s">
        <v>65</v>
      </c>
      <c r="I2488" s="14" t="s">
        <v>73</v>
      </c>
      <c r="J2488" s="14" t="s">
        <v>2686</v>
      </c>
      <c r="K2488" s="15" t="n">
        <v>85.52</v>
      </c>
      <c r="L2488" s="0" t="n">
        <v>2</v>
      </c>
      <c r="M2488" s="16" t="n">
        <v>0</v>
      </c>
      <c r="N2488" s="17" t="n">
        <v>22.2352</v>
      </c>
      <c r="O2488" s="0" t="str">
        <f aca="false">TEXT(B2488,"YYYY-MM")</f>
        <v>2016-01</v>
      </c>
      <c r="P2488" s="18" t="n">
        <f aca="false">IFERROR(N2488/K2488,0)</f>
        <v>0.26</v>
      </c>
      <c r="Q2488" s="0" t="str">
        <f aca="false">IF(M2488=0,"No Discount",IF(M2488&lt;0.2,"Low (1-19%)",IF(M2488&lt;0.4,"Medium (20-39%)","High (40%+)")))</f>
        <v>No Discount</v>
      </c>
      <c r="R2488" s="0" t="str">
        <f aca="false">INDEX('Lookup Tables'!$B$2:$B$5,MATCH(F2488,'Lookup Tables'!$A$2:$A$5,0))</f>
        <v>Manager B</v>
      </c>
    </row>
    <row r="2489" customFormat="false" ht="15" hidden="false" customHeight="false" outlineLevel="0" collapsed="false">
      <c r="A2489" s="0" t="s">
        <v>2685</v>
      </c>
      <c r="B2489" s="13" t="n">
        <v>42371</v>
      </c>
      <c r="C2489" s="13" t="n">
        <v>42373</v>
      </c>
      <c r="D2489" s="14" t="s">
        <v>52</v>
      </c>
      <c r="E2489" s="14" t="s">
        <v>62</v>
      </c>
      <c r="F2489" s="14" t="s">
        <v>117</v>
      </c>
      <c r="G2489" s="14" t="s">
        <v>160</v>
      </c>
      <c r="H2489" s="14" t="s">
        <v>65</v>
      </c>
      <c r="I2489" s="14" t="s">
        <v>78</v>
      </c>
      <c r="J2489" s="14" t="s">
        <v>2687</v>
      </c>
      <c r="K2489" s="15" t="n">
        <v>9.84</v>
      </c>
      <c r="L2489" s="0" t="n">
        <v>3</v>
      </c>
      <c r="M2489" s="16" t="n">
        <v>0</v>
      </c>
      <c r="N2489" s="17" t="n">
        <v>2.6568</v>
      </c>
      <c r="O2489" s="0" t="str">
        <f aca="false">TEXT(B2489,"YYYY-MM")</f>
        <v>2016-01</v>
      </c>
      <c r="P2489" s="18" t="n">
        <f aca="false">IFERROR(N2489/K2489,0)</f>
        <v>0.27</v>
      </c>
      <c r="Q2489" s="0" t="str">
        <f aca="false">IF(M2489=0,"No Discount",IF(M2489&lt;0.2,"Low (1-19%)",IF(M2489&lt;0.4,"Medium (20-39%)","High (40%+)")))</f>
        <v>No Discount</v>
      </c>
      <c r="R2489" s="0" t="str">
        <f aca="false">INDEX('Lookup Tables'!$B$2:$B$5,MATCH(F2489,'Lookup Tables'!$A$2:$A$5,0))</f>
        <v>Manager B</v>
      </c>
    </row>
    <row r="2490" customFormat="false" ht="15" hidden="false" customHeight="false" outlineLevel="0" collapsed="false">
      <c r="A2490" s="0" t="s">
        <v>2685</v>
      </c>
      <c r="B2490" s="13" t="n">
        <v>42371</v>
      </c>
      <c r="C2490" s="13" t="n">
        <v>42373</v>
      </c>
      <c r="D2490" s="14" t="s">
        <v>52</v>
      </c>
      <c r="E2490" s="14" t="s">
        <v>62</v>
      </c>
      <c r="F2490" s="14" t="s">
        <v>117</v>
      </c>
      <c r="G2490" s="14" t="s">
        <v>160</v>
      </c>
      <c r="H2490" s="14" t="s">
        <v>65</v>
      </c>
      <c r="I2490" s="14" t="s">
        <v>91</v>
      </c>
      <c r="J2490" s="14" t="s">
        <v>2496</v>
      </c>
      <c r="K2490" s="15" t="n">
        <v>20.04</v>
      </c>
      <c r="L2490" s="0" t="n">
        <v>3</v>
      </c>
      <c r="M2490" s="16" t="n">
        <v>0</v>
      </c>
      <c r="N2490" s="17" t="n">
        <v>9.6192</v>
      </c>
      <c r="O2490" s="0" t="str">
        <f aca="false">TEXT(B2490,"YYYY-MM")</f>
        <v>2016-01</v>
      </c>
      <c r="P2490" s="18" t="n">
        <f aca="false">IFERROR(N2490/K2490,0)</f>
        <v>0.48</v>
      </c>
      <c r="Q2490" s="0" t="str">
        <f aca="false">IF(M2490=0,"No Discount",IF(M2490&lt;0.2,"Low (1-19%)",IF(M2490&lt;0.4,"Medium (20-39%)","High (40%+)")))</f>
        <v>No Discount</v>
      </c>
      <c r="R2490" s="0" t="str">
        <f aca="false">INDEX('Lookup Tables'!$B$2:$B$5,MATCH(F2490,'Lookup Tables'!$A$2:$A$5,0))</f>
        <v>Manager B</v>
      </c>
    </row>
    <row r="2491" customFormat="false" ht="15" hidden="false" customHeight="false" outlineLevel="0" collapsed="false">
      <c r="A2491" s="0" t="s">
        <v>2688</v>
      </c>
      <c r="B2491" s="13" t="n">
        <v>42652</v>
      </c>
      <c r="C2491" s="13" t="n">
        <v>42656</v>
      </c>
      <c r="D2491" s="14" t="s">
        <v>52</v>
      </c>
      <c r="E2491" s="14" t="s">
        <v>53</v>
      </c>
      <c r="F2491" s="14" t="s">
        <v>117</v>
      </c>
      <c r="G2491" s="14" t="s">
        <v>170</v>
      </c>
      <c r="H2491" s="14" t="s">
        <v>80</v>
      </c>
      <c r="I2491" s="14" t="s">
        <v>81</v>
      </c>
      <c r="J2491" s="14" t="s">
        <v>2689</v>
      </c>
      <c r="K2491" s="15" t="n">
        <v>631.96</v>
      </c>
      <c r="L2491" s="0" t="n">
        <v>4</v>
      </c>
      <c r="M2491" s="16" t="n">
        <v>0</v>
      </c>
      <c r="N2491" s="17" t="n">
        <v>303.3408</v>
      </c>
      <c r="O2491" s="0" t="str">
        <f aca="false">TEXT(B2491,"YYYY-MM")</f>
        <v>2016-10</v>
      </c>
      <c r="P2491" s="18" t="n">
        <f aca="false">IFERROR(N2491/K2491,0)</f>
        <v>0.48</v>
      </c>
      <c r="Q2491" s="0" t="str">
        <f aca="false">IF(M2491=0,"No Discount",IF(M2491&lt;0.2,"Low (1-19%)",IF(M2491&lt;0.4,"Medium (20-39%)","High (40%+)")))</f>
        <v>No Discount</v>
      </c>
      <c r="R2491" s="0" t="str">
        <f aca="false">INDEX('Lookup Tables'!$B$2:$B$5,MATCH(F2491,'Lookup Tables'!$A$2:$A$5,0))</f>
        <v>Manager B</v>
      </c>
    </row>
    <row r="2492" customFormat="false" ht="15" hidden="false" customHeight="false" outlineLevel="0" collapsed="false">
      <c r="A2492" s="0" t="s">
        <v>2688</v>
      </c>
      <c r="B2492" s="13" t="n">
        <v>42652</v>
      </c>
      <c r="C2492" s="13" t="n">
        <v>42656</v>
      </c>
      <c r="D2492" s="14" t="s">
        <v>52</v>
      </c>
      <c r="E2492" s="14" t="s">
        <v>53</v>
      </c>
      <c r="F2492" s="14" t="s">
        <v>117</v>
      </c>
      <c r="G2492" s="14" t="s">
        <v>170</v>
      </c>
      <c r="H2492" s="14" t="s">
        <v>65</v>
      </c>
      <c r="I2492" s="14" t="s">
        <v>91</v>
      </c>
      <c r="J2492" s="14" t="s">
        <v>2690</v>
      </c>
      <c r="K2492" s="15" t="n">
        <v>23.92</v>
      </c>
      <c r="L2492" s="0" t="n">
        <v>4</v>
      </c>
      <c r="M2492" s="16" t="n">
        <v>0</v>
      </c>
      <c r="N2492" s="17" t="n">
        <v>10.764</v>
      </c>
      <c r="O2492" s="0" t="str">
        <f aca="false">TEXT(B2492,"YYYY-MM")</f>
        <v>2016-10</v>
      </c>
      <c r="P2492" s="18" t="n">
        <f aca="false">IFERROR(N2492/K2492,0)</f>
        <v>0.45</v>
      </c>
      <c r="Q2492" s="0" t="str">
        <f aca="false">IF(M2492=0,"No Discount",IF(M2492&lt;0.2,"Low (1-19%)",IF(M2492&lt;0.4,"Medium (20-39%)","High (40%+)")))</f>
        <v>No Discount</v>
      </c>
      <c r="R2492" s="0" t="str">
        <f aca="false">INDEX('Lookup Tables'!$B$2:$B$5,MATCH(F2492,'Lookup Tables'!$A$2:$A$5,0))</f>
        <v>Manager B</v>
      </c>
    </row>
    <row r="2493" customFormat="false" ht="15" hidden="false" customHeight="false" outlineLevel="0" collapsed="false">
      <c r="A2493" s="0" t="s">
        <v>2691</v>
      </c>
      <c r="B2493" s="13" t="n">
        <v>42351</v>
      </c>
      <c r="C2493" s="13" t="n">
        <v>42353</v>
      </c>
      <c r="D2493" s="14" t="s">
        <v>52</v>
      </c>
      <c r="E2493" s="14" t="s">
        <v>53</v>
      </c>
      <c r="F2493" s="14" t="s">
        <v>63</v>
      </c>
      <c r="G2493" s="14" t="s">
        <v>64</v>
      </c>
      <c r="H2493" s="14" t="s">
        <v>65</v>
      </c>
      <c r="I2493" s="14" t="s">
        <v>91</v>
      </c>
      <c r="J2493" s="14" t="s">
        <v>2063</v>
      </c>
      <c r="K2493" s="15" t="n">
        <v>90.24</v>
      </c>
      <c r="L2493" s="0" t="n">
        <v>6</v>
      </c>
      <c r="M2493" s="16" t="n">
        <v>0</v>
      </c>
      <c r="N2493" s="17" t="n">
        <v>41.5104</v>
      </c>
      <c r="O2493" s="0" t="str">
        <f aca="false">TEXT(B2493,"YYYY-MM")</f>
        <v>2015-12</v>
      </c>
      <c r="P2493" s="18" t="n">
        <f aca="false">IFERROR(N2493/K2493,0)</f>
        <v>0.46</v>
      </c>
      <c r="Q2493" s="0" t="str">
        <f aca="false">IF(M2493=0,"No Discount",IF(M2493&lt;0.2,"Low (1-19%)",IF(M2493&lt;0.4,"Medium (20-39%)","High (40%+)")))</f>
        <v>No Discount</v>
      </c>
      <c r="R2493" s="0" t="str">
        <f aca="false">INDEX('Lookup Tables'!$B$2:$B$5,MATCH(F2493,'Lookup Tables'!$A$2:$A$5,0))</f>
        <v>Manager D</v>
      </c>
    </row>
    <row r="2494" customFormat="false" ht="15" hidden="false" customHeight="false" outlineLevel="0" collapsed="false">
      <c r="A2494" s="0" t="s">
        <v>2692</v>
      </c>
      <c r="B2494" s="13" t="n">
        <v>42327</v>
      </c>
      <c r="C2494" s="13" t="n">
        <v>42331</v>
      </c>
      <c r="D2494" s="14" t="s">
        <v>69</v>
      </c>
      <c r="E2494" s="14" t="s">
        <v>53</v>
      </c>
      <c r="F2494" s="14" t="s">
        <v>117</v>
      </c>
      <c r="G2494" s="14" t="s">
        <v>170</v>
      </c>
      <c r="H2494" s="14" t="s">
        <v>80</v>
      </c>
      <c r="I2494" s="14" t="s">
        <v>81</v>
      </c>
      <c r="J2494" s="14" t="s">
        <v>2149</v>
      </c>
      <c r="K2494" s="15" t="n">
        <v>4548.81</v>
      </c>
      <c r="L2494" s="0" t="n">
        <v>7</v>
      </c>
      <c r="M2494" s="16" t="n">
        <v>0</v>
      </c>
      <c r="N2494" s="17" t="n">
        <v>1228.1787</v>
      </c>
      <c r="O2494" s="0" t="str">
        <f aca="false">TEXT(B2494,"YYYY-MM")</f>
        <v>2015-11</v>
      </c>
      <c r="P2494" s="18" t="n">
        <f aca="false">IFERROR(N2494/K2494,0)</f>
        <v>0.27</v>
      </c>
      <c r="Q2494" s="0" t="str">
        <f aca="false">IF(M2494=0,"No Discount",IF(M2494&lt;0.2,"Low (1-19%)",IF(M2494&lt;0.4,"Medium (20-39%)","High (40%+)")))</f>
        <v>No Discount</v>
      </c>
      <c r="R2494" s="0" t="str">
        <f aca="false">INDEX('Lookup Tables'!$B$2:$B$5,MATCH(F2494,'Lookup Tables'!$A$2:$A$5,0))</f>
        <v>Manager B</v>
      </c>
    </row>
    <row r="2495" customFormat="false" ht="15" hidden="false" customHeight="false" outlineLevel="0" collapsed="false">
      <c r="A2495" s="0" t="s">
        <v>2693</v>
      </c>
      <c r="B2495" s="13" t="n">
        <v>42988</v>
      </c>
      <c r="C2495" s="13" t="n">
        <v>42992</v>
      </c>
      <c r="D2495" s="14" t="s">
        <v>52</v>
      </c>
      <c r="E2495" s="14" t="s">
        <v>53</v>
      </c>
      <c r="F2495" s="14" t="s">
        <v>98</v>
      </c>
      <c r="G2495" s="14" t="s">
        <v>99</v>
      </c>
      <c r="H2495" s="14" t="s">
        <v>56</v>
      </c>
      <c r="I2495" s="14" t="s">
        <v>71</v>
      </c>
      <c r="J2495" s="14" t="s">
        <v>1495</v>
      </c>
      <c r="K2495" s="15" t="n">
        <v>300.93</v>
      </c>
      <c r="L2495" s="0" t="n">
        <v>5</v>
      </c>
      <c r="M2495" s="16" t="n">
        <v>0.3</v>
      </c>
      <c r="N2495" s="17" t="n">
        <v>-34.392</v>
      </c>
      <c r="O2495" s="0" t="str">
        <f aca="false">TEXT(B2495,"YYYY-MM")</f>
        <v>2017-09</v>
      </c>
      <c r="P2495" s="18" t="n">
        <f aca="false">IFERROR(N2495/K2495,0)</f>
        <v>-0.114285714285714</v>
      </c>
      <c r="Q2495" s="0" t="str">
        <f aca="false">IF(M2495=0,"No Discount",IF(M2495&lt;0.2,"Low (1-19%)",IF(M2495&lt;0.4,"Medium (20-39%)","High (40%+)")))</f>
        <v>Medium (20-39%)</v>
      </c>
      <c r="R2495" s="0" t="str">
        <f aca="false">INDEX('Lookup Tables'!$B$2:$B$5,MATCH(F2495,'Lookup Tables'!$A$2:$A$5,0))</f>
        <v>Manager A</v>
      </c>
    </row>
    <row r="2496" customFormat="false" ht="15" hidden="false" customHeight="false" outlineLevel="0" collapsed="false">
      <c r="A2496" s="0" t="s">
        <v>2693</v>
      </c>
      <c r="B2496" s="13" t="n">
        <v>42988</v>
      </c>
      <c r="C2496" s="13" t="n">
        <v>42992</v>
      </c>
      <c r="D2496" s="14" t="s">
        <v>52</v>
      </c>
      <c r="E2496" s="14" t="s">
        <v>53</v>
      </c>
      <c r="F2496" s="14" t="s">
        <v>98</v>
      </c>
      <c r="G2496" s="14" t="s">
        <v>99</v>
      </c>
      <c r="H2496" s="14" t="s">
        <v>80</v>
      </c>
      <c r="I2496" s="14" t="s">
        <v>81</v>
      </c>
      <c r="J2496" s="14" t="s">
        <v>2151</v>
      </c>
      <c r="K2496" s="15" t="n">
        <v>719.96</v>
      </c>
      <c r="L2496" s="0" t="n">
        <v>5</v>
      </c>
      <c r="M2496" s="16" t="n">
        <v>0.2</v>
      </c>
      <c r="N2496" s="17" t="n">
        <v>53.997</v>
      </c>
      <c r="O2496" s="0" t="str">
        <f aca="false">TEXT(B2496,"YYYY-MM")</f>
        <v>2017-09</v>
      </c>
      <c r="P2496" s="18" t="n">
        <f aca="false">IFERROR(N2496/K2496,0)</f>
        <v>0.075</v>
      </c>
      <c r="Q2496" s="0" t="str">
        <f aca="false">IF(M2496=0,"No Discount",IF(M2496&lt;0.2,"Low (1-19%)",IF(M2496&lt;0.4,"Medium (20-39%)","High (40%+)")))</f>
        <v>Medium (20-39%)</v>
      </c>
      <c r="R2496" s="0" t="str">
        <f aca="false">INDEX('Lookup Tables'!$B$2:$B$5,MATCH(F2496,'Lookup Tables'!$A$2:$A$5,0))</f>
        <v>Manager A</v>
      </c>
    </row>
    <row r="2497" customFormat="false" ht="15" hidden="false" customHeight="false" outlineLevel="0" collapsed="false">
      <c r="A2497" s="0" t="s">
        <v>2694</v>
      </c>
      <c r="B2497" s="13" t="n">
        <v>42171</v>
      </c>
      <c r="C2497" s="13" t="n">
        <v>42177</v>
      </c>
      <c r="D2497" s="14" t="s">
        <v>69</v>
      </c>
      <c r="E2497" s="14" t="s">
        <v>53</v>
      </c>
      <c r="F2497" s="14" t="s">
        <v>98</v>
      </c>
      <c r="G2497" s="14" t="s">
        <v>164</v>
      </c>
      <c r="H2497" s="14" t="s">
        <v>56</v>
      </c>
      <c r="I2497" s="14" t="s">
        <v>59</v>
      </c>
      <c r="J2497" s="14" t="s">
        <v>734</v>
      </c>
      <c r="K2497" s="15" t="n">
        <v>647.84</v>
      </c>
      <c r="L2497" s="0" t="n">
        <v>8</v>
      </c>
      <c r="M2497" s="16" t="n">
        <v>0</v>
      </c>
      <c r="N2497" s="17" t="n">
        <v>32.392</v>
      </c>
      <c r="O2497" s="0" t="str">
        <f aca="false">TEXT(B2497,"YYYY-MM")</f>
        <v>2015-06</v>
      </c>
      <c r="P2497" s="18" t="n">
        <f aca="false">IFERROR(N2497/K2497,0)</f>
        <v>0.05</v>
      </c>
      <c r="Q2497" s="0" t="str">
        <f aca="false">IF(M2497=0,"No Discount",IF(M2497&lt;0.2,"Low (1-19%)",IF(M2497&lt;0.4,"Medium (20-39%)","High (40%+)")))</f>
        <v>No Discount</v>
      </c>
      <c r="R2497" s="0" t="str">
        <f aca="false">INDEX('Lookup Tables'!$B$2:$B$5,MATCH(F2497,'Lookup Tables'!$A$2:$A$5,0))</f>
        <v>Manager A</v>
      </c>
    </row>
    <row r="2498" customFormat="false" ht="15" hidden="false" customHeight="false" outlineLevel="0" collapsed="false">
      <c r="A2498" s="0" t="s">
        <v>2695</v>
      </c>
      <c r="B2498" s="13" t="n">
        <v>42639</v>
      </c>
      <c r="C2498" s="13" t="n">
        <v>42644</v>
      </c>
      <c r="D2498" s="14" t="s">
        <v>69</v>
      </c>
      <c r="E2498" s="14" t="s">
        <v>97</v>
      </c>
      <c r="F2498" s="14" t="s">
        <v>63</v>
      </c>
      <c r="G2498" s="14" t="s">
        <v>64</v>
      </c>
      <c r="H2498" s="14" t="s">
        <v>65</v>
      </c>
      <c r="I2498" s="14" t="s">
        <v>73</v>
      </c>
      <c r="J2498" s="14" t="s">
        <v>216</v>
      </c>
      <c r="K2498" s="15" t="n">
        <v>64.17</v>
      </c>
      <c r="L2498" s="0" t="n">
        <v>3</v>
      </c>
      <c r="M2498" s="16" t="n">
        <v>0</v>
      </c>
      <c r="N2498" s="17" t="n">
        <v>18.6093</v>
      </c>
      <c r="O2498" s="0" t="str">
        <f aca="false">TEXT(B2498,"YYYY-MM")</f>
        <v>2016-09</v>
      </c>
      <c r="P2498" s="18" t="n">
        <f aca="false">IFERROR(N2498/K2498,0)</f>
        <v>0.29</v>
      </c>
      <c r="Q2498" s="0" t="str">
        <f aca="false">IF(M2498=0,"No Discount",IF(M2498&lt;0.2,"Low (1-19%)",IF(M2498&lt;0.4,"Medium (20-39%)","High (40%+)")))</f>
        <v>No Discount</v>
      </c>
      <c r="R2498" s="0" t="str">
        <f aca="false">INDEX('Lookup Tables'!$B$2:$B$5,MATCH(F2498,'Lookup Tables'!$A$2:$A$5,0))</f>
        <v>Manager D</v>
      </c>
    </row>
    <row r="2499" customFormat="false" ht="15" hidden="false" customHeight="false" outlineLevel="0" collapsed="false">
      <c r="A2499" s="0" t="s">
        <v>2695</v>
      </c>
      <c r="B2499" s="13" t="n">
        <v>42639</v>
      </c>
      <c r="C2499" s="13" t="n">
        <v>42644</v>
      </c>
      <c r="D2499" s="14" t="s">
        <v>69</v>
      </c>
      <c r="E2499" s="14" t="s">
        <v>97</v>
      </c>
      <c r="F2499" s="14" t="s">
        <v>63</v>
      </c>
      <c r="G2499" s="14" t="s">
        <v>64</v>
      </c>
      <c r="H2499" s="14" t="s">
        <v>65</v>
      </c>
      <c r="I2499" s="14" t="s">
        <v>129</v>
      </c>
      <c r="J2499" s="14" t="s">
        <v>1118</v>
      </c>
      <c r="K2499" s="15" t="n">
        <v>124.46</v>
      </c>
      <c r="L2499" s="0" t="n">
        <v>2</v>
      </c>
      <c r="M2499" s="16" t="n">
        <v>0</v>
      </c>
      <c r="N2499" s="17" t="n">
        <v>58.4962</v>
      </c>
      <c r="O2499" s="0" t="str">
        <f aca="false">TEXT(B2499,"YYYY-MM")</f>
        <v>2016-09</v>
      </c>
      <c r="P2499" s="18" t="n">
        <f aca="false">IFERROR(N2499/K2499,0)</f>
        <v>0.47</v>
      </c>
      <c r="Q2499" s="0" t="str">
        <f aca="false">IF(M2499=0,"No Discount",IF(M2499&lt;0.2,"Low (1-19%)",IF(M2499&lt;0.4,"Medium (20-39%)","High (40%+)")))</f>
        <v>No Discount</v>
      </c>
      <c r="R2499" s="0" t="str">
        <f aca="false">INDEX('Lookup Tables'!$B$2:$B$5,MATCH(F2499,'Lookup Tables'!$A$2:$A$5,0))</f>
        <v>Manager D</v>
      </c>
    </row>
    <row r="2500" customFormat="false" ht="15" hidden="false" customHeight="false" outlineLevel="0" collapsed="false">
      <c r="A2500" s="0" t="s">
        <v>2696</v>
      </c>
      <c r="B2500" s="13" t="n">
        <v>42874</v>
      </c>
      <c r="C2500" s="13" t="n">
        <v>42879</v>
      </c>
      <c r="D2500" s="14" t="s">
        <v>69</v>
      </c>
      <c r="E2500" s="14" t="s">
        <v>62</v>
      </c>
      <c r="F2500" s="14" t="s">
        <v>63</v>
      </c>
      <c r="G2500" s="14" t="s">
        <v>64</v>
      </c>
      <c r="H2500" s="14" t="s">
        <v>65</v>
      </c>
      <c r="I2500" s="14" t="s">
        <v>83</v>
      </c>
      <c r="J2500" s="14" t="s">
        <v>2328</v>
      </c>
      <c r="K2500" s="15" t="n">
        <v>9.584</v>
      </c>
      <c r="L2500" s="0" t="n">
        <v>1</v>
      </c>
      <c r="M2500" s="16" t="n">
        <v>0.2</v>
      </c>
      <c r="N2500" s="17" t="n">
        <v>3.3544</v>
      </c>
      <c r="O2500" s="0" t="str">
        <f aca="false">TEXT(B2500,"YYYY-MM")</f>
        <v>2017-05</v>
      </c>
      <c r="P2500" s="18" t="n">
        <f aca="false">IFERROR(N2500/K2500,0)</f>
        <v>0.35</v>
      </c>
      <c r="Q2500" s="0" t="str">
        <f aca="false">IF(M2500=0,"No Discount",IF(M2500&lt;0.2,"Low (1-19%)",IF(M2500&lt;0.4,"Medium (20-39%)","High (40%+)")))</f>
        <v>Medium (20-39%)</v>
      </c>
      <c r="R2500" s="0" t="str">
        <f aca="false">INDEX('Lookup Tables'!$B$2:$B$5,MATCH(F2500,'Lookup Tables'!$A$2:$A$5,0))</f>
        <v>Manager D</v>
      </c>
    </row>
    <row r="2501" customFormat="false" ht="15" hidden="false" customHeight="false" outlineLevel="0" collapsed="false">
      <c r="A2501" s="0" t="s">
        <v>2697</v>
      </c>
      <c r="B2501" s="13" t="n">
        <v>43273</v>
      </c>
      <c r="C2501" s="13" t="n">
        <v>43274</v>
      </c>
      <c r="D2501" s="14" t="s">
        <v>137</v>
      </c>
      <c r="E2501" s="14" t="s">
        <v>53</v>
      </c>
      <c r="F2501" s="14" t="s">
        <v>54</v>
      </c>
      <c r="G2501" s="14" t="s">
        <v>70</v>
      </c>
      <c r="H2501" s="14" t="s">
        <v>65</v>
      </c>
      <c r="I2501" s="14" t="s">
        <v>129</v>
      </c>
      <c r="J2501" s="14" t="s">
        <v>2698</v>
      </c>
      <c r="K2501" s="15" t="n">
        <v>37.608</v>
      </c>
      <c r="L2501" s="0" t="n">
        <v>3</v>
      </c>
      <c r="M2501" s="16" t="n">
        <v>0.2</v>
      </c>
      <c r="N2501" s="17" t="n">
        <v>12.6927</v>
      </c>
      <c r="O2501" s="0" t="str">
        <f aca="false">TEXT(B2501,"YYYY-MM")</f>
        <v>2018-06</v>
      </c>
      <c r="P2501" s="18" t="n">
        <f aca="false">IFERROR(N2501/K2501,0)</f>
        <v>0.3375</v>
      </c>
      <c r="Q2501" s="0" t="str">
        <f aca="false">IF(M2501=0,"No Discount",IF(M2501&lt;0.2,"Low (1-19%)",IF(M2501&lt;0.4,"Medium (20-39%)","High (40%+)")))</f>
        <v>Medium (20-39%)</v>
      </c>
      <c r="R2501" s="0" t="str">
        <f aca="false">INDEX('Lookup Tables'!$B$2:$B$5,MATCH(F2501,'Lookup Tables'!$A$2:$A$5,0))</f>
        <v>Manager C</v>
      </c>
    </row>
    <row r="2502" customFormat="false" ht="15" hidden="false" customHeight="false" outlineLevel="0" collapsed="false">
      <c r="A2502" s="0" t="s">
        <v>2699</v>
      </c>
      <c r="B2502" s="13" t="n">
        <v>43268</v>
      </c>
      <c r="C2502" s="13" t="n">
        <v>43271</v>
      </c>
      <c r="D2502" s="14" t="s">
        <v>137</v>
      </c>
      <c r="E2502" s="14" t="s">
        <v>62</v>
      </c>
      <c r="F2502" s="14" t="s">
        <v>98</v>
      </c>
      <c r="G2502" s="14" t="s">
        <v>146</v>
      </c>
      <c r="H2502" s="14" t="s">
        <v>65</v>
      </c>
      <c r="I2502" s="14" t="s">
        <v>91</v>
      </c>
      <c r="J2502" s="14" t="s">
        <v>1479</v>
      </c>
      <c r="K2502" s="15" t="n">
        <v>12.224</v>
      </c>
      <c r="L2502" s="0" t="n">
        <v>2</v>
      </c>
      <c r="M2502" s="16" t="n">
        <v>0.2</v>
      </c>
      <c r="N2502" s="17" t="n">
        <v>4.4312</v>
      </c>
      <c r="O2502" s="0" t="str">
        <f aca="false">TEXT(B2502,"YYYY-MM")</f>
        <v>2018-06</v>
      </c>
      <c r="P2502" s="18" t="n">
        <f aca="false">IFERROR(N2502/K2502,0)</f>
        <v>0.3625</v>
      </c>
      <c r="Q2502" s="0" t="str">
        <f aca="false">IF(M2502=0,"No Discount",IF(M2502&lt;0.2,"Low (1-19%)",IF(M2502&lt;0.4,"Medium (20-39%)","High (40%+)")))</f>
        <v>Medium (20-39%)</v>
      </c>
      <c r="R2502" s="0" t="str">
        <f aca="false">INDEX('Lookup Tables'!$B$2:$B$5,MATCH(F2502,'Lookup Tables'!$A$2:$A$5,0))</f>
        <v>Manager A</v>
      </c>
    </row>
    <row r="2503" customFormat="false" ht="15" hidden="false" customHeight="false" outlineLevel="0" collapsed="false">
      <c r="A2503" s="0" t="s">
        <v>2699</v>
      </c>
      <c r="B2503" s="13" t="n">
        <v>43268</v>
      </c>
      <c r="C2503" s="13" t="n">
        <v>43271</v>
      </c>
      <c r="D2503" s="14" t="s">
        <v>137</v>
      </c>
      <c r="E2503" s="14" t="s">
        <v>62</v>
      </c>
      <c r="F2503" s="14" t="s">
        <v>98</v>
      </c>
      <c r="G2503" s="14" t="s">
        <v>146</v>
      </c>
      <c r="H2503" s="14" t="s">
        <v>65</v>
      </c>
      <c r="I2503" s="14" t="s">
        <v>83</v>
      </c>
      <c r="J2503" s="14" t="s">
        <v>1082</v>
      </c>
      <c r="K2503" s="15" t="n">
        <v>2.304</v>
      </c>
      <c r="L2503" s="0" t="n">
        <v>4</v>
      </c>
      <c r="M2503" s="16" t="n">
        <v>0.8</v>
      </c>
      <c r="N2503" s="17" t="n">
        <v>-3.5712</v>
      </c>
      <c r="O2503" s="0" t="str">
        <f aca="false">TEXT(B2503,"YYYY-MM")</f>
        <v>2018-06</v>
      </c>
      <c r="P2503" s="18" t="n">
        <f aca="false">IFERROR(N2503/K2503,0)</f>
        <v>-1.55</v>
      </c>
      <c r="Q2503" s="0" t="str">
        <f aca="false">IF(M2503=0,"No Discount",IF(M2503&lt;0.2,"Low (1-19%)",IF(M2503&lt;0.4,"Medium (20-39%)","High (40%+)")))</f>
        <v>High (40%+)</v>
      </c>
      <c r="R2503" s="0" t="str">
        <f aca="false">INDEX('Lookup Tables'!$B$2:$B$5,MATCH(F2503,'Lookup Tables'!$A$2:$A$5,0))</f>
        <v>Manager A</v>
      </c>
    </row>
    <row r="2504" customFormat="false" ht="15" hidden="false" customHeight="false" outlineLevel="0" collapsed="false">
      <c r="A2504" s="0" t="s">
        <v>2699</v>
      </c>
      <c r="B2504" s="13" t="n">
        <v>43268</v>
      </c>
      <c r="C2504" s="13" t="n">
        <v>43271</v>
      </c>
      <c r="D2504" s="14" t="s">
        <v>137</v>
      </c>
      <c r="E2504" s="14" t="s">
        <v>62</v>
      </c>
      <c r="F2504" s="14" t="s">
        <v>98</v>
      </c>
      <c r="G2504" s="14" t="s">
        <v>146</v>
      </c>
      <c r="H2504" s="14" t="s">
        <v>65</v>
      </c>
      <c r="I2504" s="14" t="s">
        <v>83</v>
      </c>
      <c r="J2504" s="14" t="s">
        <v>1187</v>
      </c>
      <c r="K2504" s="15" t="n">
        <v>9.36</v>
      </c>
      <c r="L2504" s="0" t="n">
        <v>4</v>
      </c>
      <c r="M2504" s="16" t="n">
        <v>0.8</v>
      </c>
      <c r="N2504" s="17" t="n">
        <v>-16.38</v>
      </c>
      <c r="O2504" s="0" t="str">
        <f aca="false">TEXT(B2504,"YYYY-MM")</f>
        <v>2018-06</v>
      </c>
      <c r="P2504" s="18" t="n">
        <f aca="false">IFERROR(N2504/K2504,0)</f>
        <v>-1.75</v>
      </c>
      <c r="Q2504" s="0" t="str">
        <f aca="false">IF(M2504=0,"No Discount",IF(M2504&lt;0.2,"Low (1-19%)",IF(M2504&lt;0.4,"Medium (20-39%)","High (40%+)")))</f>
        <v>High (40%+)</v>
      </c>
      <c r="R2504" s="0" t="str">
        <f aca="false">INDEX('Lookup Tables'!$B$2:$B$5,MATCH(F2504,'Lookup Tables'!$A$2:$A$5,0))</f>
        <v>Manager A</v>
      </c>
    </row>
    <row r="2505" customFormat="false" ht="15" hidden="false" customHeight="false" outlineLevel="0" collapsed="false">
      <c r="A2505" s="0" t="s">
        <v>2700</v>
      </c>
      <c r="B2505" s="13" t="n">
        <v>43053</v>
      </c>
      <c r="C2505" s="13" t="n">
        <v>43058</v>
      </c>
      <c r="D2505" s="14" t="s">
        <v>69</v>
      </c>
      <c r="E2505" s="14" t="s">
        <v>53</v>
      </c>
      <c r="F2505" s="14" t="s">
        <v>63</v>
      </c>
      <c r="G2505" s="14" t="s">
        <v>64</v>
      </c>
      <c r="H2505" s="14" t="s">
        <v>65</v>
      </c>
      <c r="I2505" s="14" t="s">
        <v>66</v>
      </c>
      <c r="J2505" s="14" t="s">
        <v>2359</v>
      </c>
      <c r="K2505" s="15" t="n">
        <v>7.38</v>
      </c>
      <c r="L2505" s="0" t="n">
        <v>2</v>
      </c>
      <c r="M2505" s="16" t="n">
        <v>0</v>
      </c>
      <c r="N2505" s="17" t="n">
        <v>3.4686</v>
      </c>
      <c r="O2505" s="0" t="str">
        <f aca="false">TEXT(B2505,"YYYY-MM")</f>
        <v>2017-11</v>
      </c>
      <c r="P2505" s="18" t="n">
        <f aca="false">IFERROR(N2505/K2505,0)</f>
        <v>0.47</v>
      </c>
      <c r="Q2505" s="0" t="str">
        <f aca="false">IF(M2505=0,"No Discount",IF(M2505&lt;0.2,"Low (1-19%)",IF(M2505&lt;0.4,"Medium (20-39%)","High (40%+)")))</f>
        <v>No Discount</v>
      </c>
      <c r="R2505" s="0" t="str">
        <f aca="false">INDEX('Lookup Tables'!$B$2:$B$5,MATCH(F2505,'Lookup Tables'!$A$2:$A$5,0))</f>
        <v>Manager D</v>
      </c>
    </row>
    <row r="2506" customFormat="false" ht="15" hidden="false" customHeight="false" outlineLevel="0" collapsed="false">
      <c r="A2506" s="0" t="s">
        <v>2701</v>
      </c>
      <c r="B2506" s="13" t="n">
        <v>42210</v>
      </c>
      <c r="C2506" s="13" t="n">
        <v>42212</v>
      </c>
      <c r="D2506" s="14" t="s">
        <v>52</v>
      </c>
      <c r="E2506" s="14" t="s">
        <v>53</v>
      </c>
      <c r="F2506" s="14" t="s">
        <v>63</v>
      </c>
      <c r="G2506" s="14" t="s">
        <v>64</v>
      </c>
      <c r="H2506" s="14" t="s">
        <v>65</v>
      </c>
      <c r="I2506" s="14" t="s">
        <v>73</v>
      </c>
      <c r="J2506" s="14" t="s">
        <v>459</v>
      </c>
      <c r="K2506" s="15" t="n">
        <v>53.72</v>
      </c>
      <c r="L2506" s="0" t="n">
        <v>4</v>
      </c>
      <c r="M2506" s="16" t="n">
        <v>0</v>
      </c>
      <c r="N2506" s="17" t="n">
        <v>15.0416</v>
      </c>
      <c r="O2506" s="0" t="str">
        <f aca="false">TEXT(B2506,"YYYY-MM")</f>
        <v>2015-07</v>
      </c>
      <c r="P2506" s="18" t="n">
        <f aca="false">IFERROR(N2506/K2506,0)</f>
        <v>0.28</v>
      </c>
      <c r="Q2506" s="0" t="str">
        <f aca="false">IF(M2506=0,"No Discount",IF(M2506&lt;0.2,"Low (1-19%)",IF(M2506&lt;0.4,"Medium (20-39%)","High (40%+)")))</f>
        <v>No Discount</v>
      </c>
      <c r="R2506" s="0" t="str">
        <f aca="false">INDEX('Lookup Tables'!$B$2:$B$5,MATCH(F2506,'Lookup Tables'!$A$2:$A$5,0))</f>
        <v>Manager D</v>
      </c>
    </row>
    <row r="2507" customFormat="false" ht="15" hidden="false" customHeight="false" outlineLevel="0" collapsed="false">
      <c r="A2507" s="0" t="s">
        <v>2701</v>
      </c>
      <c r="B2507" s="13" t="n">
        <v>42210</v>
      </c>
      <c r="C2507" s="13" t="n">
        <v>42212</v>
      </c>
      <c r="D2507" s="14" t="s">
        <v>52</v>
      </c>
      <c r="E2507" s="14" t="s">
        <v>53</v>
      </c>
      <c r="F2507" s="14" t="s">
        <v>63</v>
      </c>
      <c r="G2507" s="14" t="s">
        <v>64</v>
      </c>
      <c r="H2507" s="14" t="s">
        <v>65</v>
      </c>
      <c r="I2507" s="14" t="s">
        <v>303</v>
      </c>
      <c r="J2507" s="14" t="s">
        <v>2702</v>
      </c>
      <c r="K2507" s="15" t="n">
        <v>8187.65</v>
      </c>
      <c r="L2507" s="0" t="n">
        <v>5</v>
      </c>
      <c r="M2507" s="16" t="n">
        <v>0</v>
      </c>
      <c r="N2507" s="17" t="n">
        <v>327.506</v>
      </c>
      <c r="O2507" s="0" t="str">
        <f aca="false">TEXT(B2507,"YYYY-MM")</f>
        <v>2015-07</v>
      </c>
      <c r="P2507" s="18" t="n">
        <f aca="false">IFERROR(N2507/K2507,0)</f>
        <v>0.04</v>
      </c>
      <c r="Q2507" s="0" t="str">
        <f aca="false">IF(M2507=0,"No Discount",IF(M2507&lt;0.2,"Low (1-19%)",IF(M2507&lt;0.4,"Medium (20-39%)","High (40%+)")))</f>
        <v>No Discount</v>
      </c>
      <c r="R2507" s="0" t="str">
        <f aca="false">INDEX('Lookup Tables'!$B$2:$B$5,MATCH(F2507,'Lookup Tables'!$A$2:$A$5,0))</f>
        <v>Manager D</v>
      </c>
    </row>
    <row r="2508" customFormat="false" ht="15" hidden="false" customHeight="false" outlineLevel="0" collapsed="false">
      <c r="A2508" s="0" t="s">
        <v>2701</v>
      </c>
      <c r="B2508" s="13" t="n">
        <v>42210</v>
      </c>
      <c r="C2508" s="13" t="n">
        <v>42212</v>
      </c>
      <c r="D2508" s="14" t="s">
        <v>52</v>
      </c>
      <c r="E2508" s="14" t="s">
        <v>53</v>
      </c>
      <c r="F2508" s="14" t="s">
        <v>63</v>
      </c>
      <c r="G2508" s="14" t="s">
        <v>64</v>
      </c>
      <c r="H2508" s="14" t="s">
        <v>56</v>
      </c>
      <c r="I2508" s="14" t="s">
        <v>76</v>
      </c>
      <c r="J2508" s="14" t="s">
        <v>446</v>
      </c>
      <c r="K2508" s="15" t="n">
        <v>77.92</v>
      </c>
      <c r="L2508" s="0" t="n">
        <v>8</v>
      </c>
      <c r="M2508" s="16" t="n">
        <v>0</v>
      </c>
      <c r="N2508" s="17" t="n">
        <v>34.2848</v>
      </c>
      <c r="O2508" s="0" t="str">
        <f aca="false">TEXT(B2508,"YYYY-MM")</f>
        <v>2015-07</v>
      </c>
      <c r="P2508" s="18" t="n">
        <f aca="false">IFERROR(N2508/K2508,0)</f>
        <v>0.44</v>
      </c>
      <c r="Q2508" s="0" t="str">
        <f aca="false">IF(M2508=0,"No Discount",IF(M2508&lt;0.2,"Low (1-19%)",IF(M2508&lt;0.4,"Medium (20-39%)","High (40%+)")))</f>
        <v>No Discount</v>
      </c>
      <c r="R2508" s="0" t="str">
        <f aca="false">INDEX('Lookup Tables'!$B$2:$B$5,MATCH(F2508,'Lookup Tables'!$A$2:$A$5,0))</f>
        <v>Manager D</v>
      </c>
    </row>
    <row r="2509" customFormat="false" ht="15" hidden="false" customHeight="false" outlineLevel="0" collapsed="false">
      <c r="A2509" s="0" t="s">
        <v>2703</v>
      </c>
      <c r="B2509" s="13" t="n">
        <v>42553</v>
      </c>
      <c r="C2509" s="13" t="n">
        <v>42553</v>
      </c>
      <c r="D2509" s="14" t="s">
        <v>606</v>
      </c>
      <c r="E2509" s="14" t="s">
        <v>53</v>
      </c>
      <c r="F2509" s="14" t="s">
        <v>98</v>
      </c>
      <c r="G2509" s="14" t="s">
        <v>99</v>
      </c>
      <c r="H2509" s="14" t="s">
        <v>65</v>
      </c>
      <c r="I2509" s="14" t="s">
        <v>85</v>
      </c>
      <c r="J2509" s="14" t="s">
        <v>2704</v>
      </c>
      <c r="K2509" s="15" t="n">
        <v>32.784</v>
      </c>
      <c r="L2509" s="0" t="n">
        <v>4</v>
      </c>
      <c r="M2509" s="16" t="n">
        <v>0.8</v>
      </c>
      <c r="N2509" s="17" t="n">
        <v>-85.2384</v>
      </c>
      <c r="O2509" s="0" t="str">
        <f aca="false">TEXT(B2509,"YYYY-MM")</f>
        <v>2016-07</v>
      </c>
      <c r="P2509" s="18" t="n">
        <f aca="false">IFERROR(N2509/K2509,0)</f>
        <v>-2.6</v>
      </c>
      <c r="Q2509" s="0" t="str">
        <f aca="false">IF(M2509=0,"No Discount",IF(M2509&lt;0.2,"Low (1-19%)",IF(M2509&lt;0.4,"Medium (20-39%)","High (40%+)")))</f>
        <v>High (40%+)</v>
      </c>
      <c r="R2509" s="0" t="str">
        <f aca="false">INDEX('Lookup Tables'!$B$2:$B$5,MATCH(F2509,'Lookup Tables'!$A$2:$A$5,0))</f>
        <v>Manager A</v>
      </c>
    </row>
    <row r="2510" customFormat="false" ht="15" hidden="false" customHeight="false" outlineLevel="0" collapsed="false">
      <c r="A2510" s="0" t="s">
        <v>2705</v>
      </c>
      <c r="B2510" s="13" t="n">
        <v>43161</v>
      </c>
      <c r="C2510" s="13" t="n">
        <v>43167</v>
      </c>
      <c r="D2510" s="14" t="s">
        <v>69</v>
      </c>
      <c r="E2510" s="14" t="s">
        <v>62</v>
      </c>
      <c r="F2510" s="14" t="s">
        <v>63</v>
      </c>
      <c r="G2510" s="14" t="s">
        <v>64</v>
      </c>
      <c r="H2510" s="14" t="s">
        <v>80</v>
      </c>
      <c r="I2510" s="14" t="s">
        <v>81</v>
      </c>
      <c r="J2510" s="14" t="s">
        <v>2706</v>
      </c>
      <c r="K2510" s="15" t="n">
        <v>196.776</v>
      </c>
      <c r="L2510" s="0" t="n">
        <v>3</v>
      </c>
      <c r="M2510" s="16" t="n">
        <v>0.2</v>
      </c>
      <c r="N2510" s="17" t="n">
        <v>14.7582</v>
      </c>
      <c r="O2510" s="0" t="str">
        <f aca="false">TEXT(B2510,"YYYY-MM")</f>
        <v>2018-03</v>
      </c>
      <c r="P2510" s="18" t="n">
        <f aca="false">IFERROR(N2510/K2510,0)</f>
        <v>0.075</v>
      </c>
      <c r="Q2510" s="0" t="str">
        <f aca="false">IF(M2510=0,"No Discount",IF(M2510&lt;0.2,"Low (1-19%)",IF(M2510&lt;0.4,"Medium (20-39%)","High (40%+)")))</f>
        <v>Medium (20-39%)</v>
      </c>
      <c r="R2510" s="0" t="str">
        <f aca="false">INDEX('Lookup Tables'!$B$2:$B$5,MATCH(F2510,'Lookup Tables'!$A$2:$A$5,0))</f>
        <v>Manager D</v>
      </c>
    </row>
    <row r="2511" customFormat="false" ht="15" hidden="false" customHeight="false" outlineLevel="0" collapsed="false">
      <c r="A2511" s="0" t="s">
        <v>2705</v>
      </c>
      <c r="B2511" s="13" t="n">
        <v>43161</v>
      </c>
      <c r="C2511" s="13" t="n">
        <v>43167</v>
      </c>
      <c r="D2511" s="14" t="s">
        <v>69</v>
      </c>
      <c r="E2511" s="14" t="s">
        <v>62</v>
      </c>
      <c r="F2511" s="14" t="s">
        <v>63</v>
      </c>
      <c r="G2511" s="14" t="s">
        <v>64</v>
      </c>
      <c r="H2511" s="14" t="s">
        <v>80</v>
      </c>
      <c r="I2511" s="14" t="s">
        <v>123</v>
      </c>
      <c r="J2511" s="14" t="s">
        <v>1628</v>
      </c>
      <c r="K2511" s="15" t="n">
        <v>479.94</v>
      </c>
      <c r="L2511" s="0" t="n">
        <v>6</v>
      </c>
      <c r="M2511" s="16" t="n">
        <v>0</v>
      </c>
      <c r="N2511" s="17" t="n">
        <v>52.7934</v>
      </c>
      <c r="O2511" s="0" t="str">
        <f aca="false">TEXT(B2511,"YYYY-MM")</f>
        <v>2018-03</v>
      </c>
      <c r="P2511" s="18" t="n">
        <f aca="false">IFERROR(N2511/K2511,0)</f>
        <v>0.11</v>
      </c>
      <c r="Q2511" s="0" t="str">
        <f aca="false">IF(M2511=0,"No Discount",IF(M2511&lt;0.2,"Low (1-19%)",IF(M2511&lt;0.4,"Medium (20-39%)","High (40%+)")))</f>
        <v>No Discount</v>
      </c>
      <c r="R2511" s="0" t="str">
        <f aca="false">INDEX('Lookup Tables'!$B$2:$B$5,MATCH(F2511,'Lookup Tables'!$A$2:$A$5,0))</f>
        <v>Manager D</v>
      </c>
    </row>
    <row r="2512" customFormat="false" ht="15" hidden="false" customHeight="false" outlineLevel="0" collapsed="false">
      <c r="A2512" s="0" t="s">
        <v>2707</v>
      </c>
      <c r="B2512" s="13" t="n">
        <v>43057</v>
      </c>
      <c r="C2512" s="13" t="n">
        <v>43062</v>
      </c>
      <c r="D2512" s="14" t="s">
        <v>69</v>
      </c>
      <c r="E2512" s="14" t="s">
        <v>97</v>
      </c>
      <c r="F2512" s="14" t="s">
        <v>98</v>
      </c>
      <c r="G2512" s="14" t="s">
        <v>331</v>
      </c>
      <c r="H2512" s="14" t="s">
        <v>65</v>
      </c>
      <c r="I2512" s="14" t="s">
        <v>73</v>
      </c>
      <c r="J2512" s="14" t="s">
        <v>2708</v>
      </c>
      <c r="K2512" s="15" t="n">
        <v>1117.92</v>
      </c>
      <c r="L2512" s="0" t="n">
        <v>4</v>
      </c>
      <c r="M2512" s="16" t="n">
        <v>0</v>
      </c>
      <c r="N2512" s="17" t="n">
        <v>55.896</v>
      </c>
      <c r="O2512" s="0" t="str">
        <f aca="false">TEXT(B2512,"YYYY-MM")</f>
        <v>2017-11</v>
      </c>
      <c r="P2512" s="18" t="n">
        <f aca="false">IFERROR(N2512/K2512,0)</f>
        <v>0.05</v>
      </c>
      <c r="Q2512" s="0" t="str">
        <f aca="false">IF(M2512=0,"No Discount",IF(M2512&lt;0.2,"Low (1-19%)",IF(M2512&lt;0.4,"Medium (20-39%)","High (40%+)")))</f>
        <v>No Discount</v>
      </c>
      <c r="R2512" s="0" t="str">
        <f aca="false">INDEX('Lookup Tables'!$B$2:$B$5,MATCH(F2512,'Lookup Tables'!$A$2:$A$5,0))</f>
        <v>Manager A</v>
      </c>
    </row>
    <row r="2513" customFormat="false" ht="15" hidden="false" customHeight="false" outlineLevel="0" collapsed="false">
      <c r="A2513" s="0" t="s">
        <v>2709</v>
      </c>
      <c r="B2513" s="13" t="n">
        <v>42478</v>
      </c>
      <c r="C2513" s="13" t="n">
        <v>42479</v>
      </c>
      <c r="D2513" s="14" t="s">
        <v>137</v>
      </c>
      <c r="E2513" s="14" t="s">
        <v>53</v>
      </c>
      <c r="F2513" s="14" t="s">
        <v>54</v>
      </c>
      <c r="G2513" s="14" t="s">
        <v>370</v>
      </c>
      <c r="H2513" s="14" t="s">
        <v>80</v>
      </c>
      <c r="I2513" s="14" t="s">
        <v>123</v>
      </c>
      <c r="J2513" s="14" t="s">
        <v>1674</v>
      </c>
      <c r="K2513" s="15" t="n">
        <v>106.5</v>
      </c>
      <c r="L2513" s="0" t="n">
        <v>6</v>
      </c>
      <c r="M2513" s="16" t="n">
        <v>0</v>
      </c>
      <c r="N2513" s="17" t="n">
        <v>41.535</v>
      </c>
      <c r="O2513" s="0" t="str">
        <f aca="false">TEXT(B2513,"YYYY-MM")</f>
        <v>2016-04</v>
      </c>
      <c r="P2513" s="18" t="n">
        <f aca="false">IFERROR(N2513/K2513,0)</f>
        <v>0.39</v>
      </c>
      <c r="Q2513" s="0" t="str">
        <f aca="false">IF(M2513=0,"No Discount",IF(M2513&lt;0.2,"Low (1-19%)",IF(M2513&lt;0.4,"Medium (20-39%)","High (40%+)")))</f>
        <v>No Discount</v>
      </c>
      <c r="R2513" s="0" t="str">
        <f aca="false">INDEX('Lookup Tables'!$B$2:$B$5,MATCH(F2513,'Lookup Tables'!$A$2:$A$5,0))</f>
        <v>Manager C</v>
      </c>
    </row>
    <row r="2514" customFormat="false" ht="15" hidden="false" customHeight="false" outlineLevel="0" collapsed="false">
      <c r="A2514" s="0" t="s">
        <v>2710</v>
      </c>
      <c r="B2514" s="13" t="n">
        <v>43436</v>
      </c>
      <c r="C2514" s="13" t="n">
        <v>43440</v>
      </c>
      <c r="D2514" s="14" t="s">
        <v>69</v>
      </c>
      <c r="E2514" s="14" t="s">
        <v>97</v>
      </c>
      <c r="F2514" s="14" t="s">
        <v>54</v>
      </c>
      <c r="G2514" s="14" t="s">
        <v>70</v>
      </c>
      <c r="H2514" s="14" t="s">
        <v>65</v>
      </c>
      <c r="I2514" s="14" t="s">
        <v>83</v>
      </c>
      <c r="J2514" s="14" t="s">
        <v>841</v>
      </c>
      <c r="K2514" s="15" t="n">
        <v>45.66</v>
      </c>
      <c r="L2514" s="0" t="n">
        <v>5</v>
      </c>
      <c r="M2514" s="16" t="n">
        <v>0.7</v>
      </c>
      <c r="N2514" s="17" t="n">
        <v>-33.484</v>
      </c>
      <c r="O2514" s="0" t="str">
        <f aca="false">TEXT(B2514,"YYYY-MM")</f>
        <v>2018-12</v>
      </c>
      <c r="P2514" s="18" t="n">
        <f aca="false">IFERROR(N2514/K2514,0)</f>
        <v>-0.733333333333333</v>
      </c>
      <c r="Q2514" s="0" t="str">
        <f aca="false">IF(M2514=0,"No Discount",IF(M2514&lt;0.2,"Low (1-19%)",IF(M2514&lt;0.4,"Medium (20-39%)","High (40%+)")))</f>
        <v>High (40%+)</v>
      </c>
      <c r="R2514" s="0" t="str">
        <f aca="false">INDEX('Lookup Tables'!$B$2:$B$5,MATCH(F2514,'Lookup Tables'!$A$2:$A$5,0))</f>
        <v>Manager C</v>
      </c>
    </row>
    <row r="2515" customFormat="false" ht="15" hidden="false" customHeight="false" outlineLevel="0" collapsed="false">
      <c r="A2515" s="0" t="s">
        <v>2711</v>
      </c>
      <c r="B2515" s="13" t="n">
        <v>43050</v>
      </c>
      <c r="C2515" s="13" t="n">
        <v>43056</v>
      </c>
      <c r="D2515" s="14" t="s">
        <v>69</v>
      </c>
      <c r="E2515" s="14" t="s">
        <v>62</v>
      </c>
      <c r="F2515" s="14" t="s">
        <v>98</v>
      </c>
      <c r="G2515" s="14" t="s">
        <v>146</v>
      </c>
      <c r="H2515" s="14" t="s">
        <v>80</v>
      </c>
      <c r="I2515" s="14" t="s">
        <v>123</v>
      </c>
      <c r="J2515" s="14" t="s">
        <v>1925</v>
      </c>
      <c r="K2515" s="15" t="n">
        <v>95.968</v>
      </c>
      <c r="L2515" s="0" t="n">
        <v>4</v>
      </c>
      <c r="M2515" s="16" t="n">
        <v>0.2</v>
      </c>
      <c r="N2515" s="17" t="n">
        <v>1.1996</v>
      </c>
      <c r="O2515" s="0" t="str">
        <f aca="false">TEXT(B2515,"YYYY-MM")</f>
        <v>2017-11</v>
      </c>
      <c r="P2515" s="18" t="n">
        <f aca="false">IFERROR(N2515/K2515,0)</f>
        <v>0.0125</v>
      </c>
      <c r="Q2515" s="0" t="str">
        <f aca="false">IF(M2515=0,"No Discount",IF(M2515&lt;0.2,"Low (1-19%)",IF(M2515&lt;0.4,"Medium (20-39%)","High (40%+)")))</f>
        <v>Medium (20-39%)</v>
      </c>
      <c r="R2515" s="0" t="str">
        <f aca="false">INDEX('Lookup Tables'!$B$2:$B$5,MATCH(F2515,'Lookup Tables'!$A$2:$A$5,0))</f>
        <v>Manager A</v>
      </c>
    </row>
    <row r="2516" customFormat="false" ht="15" hidden="false" customHeight="false" outlineLevel="0" collapsed="false">
      <c r="A2516" s="0" t="s">
        <v>2711</v>
      </c>
      <c r="B2516" s="13" t="n">
        <v>43050</v>
      </c>
      <c r="C2516" s="13" t="n">
        <v>43056</v>
      </c>
      <c r="D2516" s="14" t="s">
        <v>69</v>
      </c>
      <c r="E2516" s="14" t="s">
        <v>62</v>
      </c>
      <c r="F2516" s="14" t="s">
        <v>98</v>
      </c>
      <c r="G2516" s="14" t="s">
        <v>146</v>
      </c>
      <c r="H2516" s="14" t="s">
        <v>56</v>
      </c>
      <c r="I2516" s="14" t="s">
        <v>59</v>
      </c>
      <c r="J2516" s="14" t="s">
        <v>1564</v>
      </c>
      <c r="K2516" s="15" t="n">
        <v>47.992</v>
      </c>
      <c r="L2516" s="0" t="n">
        <v>2</v>
      </c>
      <c r="M2516" s="16" t="n">
        <v>0.3</v>
      </c>
      <c r="N2516" s="17" t="n">
        <v>-2.0568</v>
      </c>
      <c r="O2516" s="0" t="str">
        <f aca="false">TEXT(B2516,"YYYY-MM")</f>
        <v>2017-11</v>
      </c>
      <c r="P2516" s="18" t="n">
        <f aca="false">IFERROR(N2516/K2516,0)</f>
        <v>-0.0428571428571429</v>
      </c>
      <c r="Q2516" s="0" t="str">
        <f aca="false">IF(M2516=0,"No Discount",IF(M2516&lt;0.2,"Low (1-19%)",IF(M2516&lt;0.4,"Medium (20-39%)","High (40%+)")))</f>
        <v>Medium (20-39%)</v>
      </c>
      <c r="R2516" s="0" t="str">
        <f aca="false">INDEX('Lookup Tables'!$B$2:$B$5,MATCH(F2516,'Lookup Tables'!$A$2:$A$5,0))</f>
        <v>Manager A</v>
      </c>
    </row>
    <row r="2517" customFormat="false" ht="15" hidden="false" customHeight="false" outlineLevel="0" collapsed="false">
      <c r="A2517" s="0" t="s">
        <v>2712</v>
      </c>
      <c r="B2517" s="13" t="n">
        <v>42252</v>
      </c>
      <c r="C2517" s="13" t="n">
        <v>42257</v>
      </c>
      <c r="D2517" s="14" t="s">
        <v>69</v>
      </c>
      <c r="E2517" s="14" t="s">
        <v>53</v>
      </c>
      <c r="F2517" s="14" t="s">
        <v>117</v>
      </c>
      <c r="G2517" s="14" t="s">
        <v>269</v>
      </c>
      <c r="H2517" s="14" t="s">
        <v>65</v>
      </c>
      <c r="I2517" s="14" t="s">
        <v>73</v>
      </c>
      <c r="J2517" s="14" t="s">
        <v>964</v>
      </c>
      <c r="K2517" s="15" t="n">
        <v>264.32</v>
      </c>
      <c r="L2517" s="0" t="n">
        <v>2</v>
      </c>
      <c r="M2517" s="16" t="n">
        <v>0.2</v>
      </c>
      <c r="N2517" s="17" t="n">
        <v>19.824</v>
      </c>
      <c r="O2517" s="0" t="str">
        <f aca="false">TEXT(B2517,"YYYY-MM")</f>
        <v>2015-09</v>
      </c>
      <c r="P2517" s="18" t="n">
        <f aca="false">IFERROR(N2517/K2517,0)</f>
        <v>0.075</v>
      </c>
      <c r="Q2517" s="0" t="str">
        <f aca="false">IF(M2517=0,"No Discount",IF(M2517&lt;0.2,"Low (1-19%)",IF(M2517&lt;0.4,"Medium (20-39%)","High (40%+)")))</f>
        <v>Medium (20-39%)</v>
      </c>
      <c r="R2517" s="0" t="str">
        <f aca="false">INDEX('Lookup Tables'!$B$2:$B$5,MATCH(F2517,'Lookup Tables'!$A$2:$A$5,0))</f>
        <v>Manager B</v>
      </c>
    </row>
    <row r="2518" customFormat="false" ht="15" hidden="false" customHeight="false" outlineLevel="0" collapsed="false">
      <c r="A2518" s="0" t="s">
        <v>2713</v>
      </c>
      <c r="B2518" s="13" t="n">
        <v>42323</v>
      </c>
      <c r="C2518" s="13" t="n">
        <v>42330</v>
      </c>
      <c r="D2518" s="14" t="s">
        <v>69</v>
      </c>
      <c r="E2518" s="14" t="s">
        <v>53</v>
      </c>
      <c r="F2518" s="14" t="s">
        <v>98</v>
      </c>
      <c r="G2518" s="14" t="s">
        <v>99</v>
      </c>
      <c r="H2518" s="14" t="s">
        <v>65</v>
      </c>
      <c r="I2518" s="14" t="s">
        <v>129</v>
      </c>
      <c r="J2518" s="14" t="s">
        <v>1745</v>
      </c>
      <c r="K2518" s="15" t="n">
        <v>604.656</v>
      </c>
      <c r="L2518" s="0" t="n">
        <v>9</v>
      </c>
      <c r="M2518" s="16" t="n">
        <v>0.2</v>
      </c>
      <c r="N2518" s="17" t="n">
        <v>204.0714</v>
      </c>
      <c r="O2518" s="0" t="str">
        <f aca="false">TEXT(B2518,"YYYY-MM")</f>
        <v>2015-11</v>
      </c>
      <c r="P2518" s="18" t="n">
        <f aca="false">IFERROR(N2518/K2518,0)</f>
        <v>0.3375</v>
      </c>
      <c r="Q2518" s="0" t="str">
        <f aca="false">IF(M2518=0,"No Discount",IF(M2518&lt;0.2,"Low (1-19%)",IF(M2518&lt;0.4,"Medium (20-39%)","High (40%+)")))</f>
        <v>Medium (20-39%)</v>
      </c>
      <c r="R2518" s="0" t="str">
        <f aca="false">INDEX('Lookup Tables'!$B$2:$B$5,MATCH(F2518,'Lookup Tables'!$A$2:$A$5,0))</f>
        <v>Manager A</v>
      </c>
    </row>
    <row r="2519" customFormat="false" ht="15" hidden="false" customHeight="false" outlineLevel="0" collapsed="false">
      <c r="A2519" s="0" t="s">
        <v>2714</v>
      </c>
      <c r="B2519" s="13" t="n">
        <v>43222</v>
      </c>
      <c r="C2519" s="13" t="n">
        <v>43227</v>
      </c>
      <c r="D2519" s="14" t="s">
        <v>69</v>
      </c>
      <c r="E2519" s="14" t="s">
        <v>62</v>
      </c>
      <c r="F2519" s="14" t="s">
        <v>117</v>
      </c>
      <c r="G2519" s="14" t="s">
        <v>391</v>
      </c>
      <c r="H2519" s="14" t="s">
        <v>56</v>
      </c>
      <c r="I2519" s="14" t="s">
        <v>76</v>
      </c>
      <c r="J2519" s="14" t="s">
        <v>1404</v>
      </c>
      <c r="K2519" s="15" t="n">
        <v>129.93</v>
      </c>
      <c r="L2519" s="0" t="n">
        <v>3</v>
      </c>
      <c r="M2519" s="16" t="n">
        <v>0</v>
      </c>
      <c r="N2519" s="17" t="n">
        <v>12.993</v>
      </c>
      <c r="O2519" s="0" t="str">
        <f aca="false">TEXT(B2519,"YYYY-MM")</f>
        <v>2018-05</v>
      </c>
      <c r="P2519" s="18" t="n">
        <f aca="false">IFERROR(N2519/K2519,0)</f>
        <v>0.1</v>
      </c>
      <c r="Q2519" s="0" t="str">
        <f aca="false">IF(M2519=0,"No Discount",IF(M2519&lt;0.2,"Low (1-19%)",IF(M2519&lt;0.4,"Medium (20-39%)","High (40%+)")))</f>
        <v>No Discount</v>
      </c>
      <c r="R2519" s="0" t="str">
        <f aca="false">INDEX('Lookup Tables'!$B$2:$B$5,MATCH(F2519,'Lookup Tables'!$A$2:$A$5,0))</f>
        <v>Manager B</v>
      </c>
    </row>
    <row r="2520" customFormat="false" ht="15" hidden="false" customHeight="false" outlineLevel="0" collapsed="false">
      <c r="A2520" s="0" t="s">
        <v>2715</v>
      </c>
      <c r="B2520" s="13" t="n">
        <v>43023</v>
      </c>
      <c r="C2520" s="13" t="n">
        <v>43029</v>
      </c>
      <c r="D2520" s="14" t="s">
        <v>69</v>
      </c>
      <c r="E2520" s="14" t="s">
        <v>97</v>
      </c>
      <c r="F2520" s="14" t="s">
        <v>98</v>
      </c>
      <c r="G2520" s="14" t="s">
        <v>331</v>
      </c>
      <c r="H2520" s="14" t="s">
        <v>65</v>
      </c>
      <c r="I2520" s="14" t="s">
        <v>66</v>
      </c>
      <c r="J2520" s="14" t="s">
        <v>2716</v>
      </c>
      <c r="K2520" s="15" t="n">
        <v>20.16</v>
      </c>
      <c r="L2520" s="0" t="n">
        <v>7</v>
      </c>
      <c r="M2520" s="16" t="n">
        <v>0</v>
      </c>
      <c r="N2520" s="17" t="n">
        <v>9.8784</v>
      </c>
      <c r="O2520" s="0" t="str">
        <f aca="false">TEXT(B2520,"YYYY-MM")</f>
        <v>2017-10</v>
      </c>
      <c r="P2520" s="18" t="n">
        <f aca="false">IFERROR(N2520/K2520,0)</f>
        <v>0.49</v>
      </c>
      <c r="Q2520" s="0" t="str">
        <f aca="false">IF(M2520=0,"No Discount",IF(M2520&lt;0.2,"Low (1-19%)",IF(M2520&lt;0.4,"Medium (20-39%)","High (40%+)")))</f>
        <v>No Discount</v>
      </c>
      <c r="R2520" s="0" t="str">
        <f aca="false">INDEX('Lookup Tables'!$B$2:$B$5,MATCH(F2520,'Lookup Tables'!$A$2:$A$5,0))</f>
        <v>Manager A</v>
      </c>
    </row>
    <row r="2521" customFormat="false" ht="15" hidden="false" customHeight="false" outlineLevel="0" collapsed="false">
      <c r="A2521" s="0" t="s">
        <v>2715</v>
      </c>
      <c r="B2521" s="13" t="n">
        <v>43023</v>
      </c>
      <c r="C2521" s="13" t="n">
        <v>43029</v>
      </c>
      <c r="D2521" s="14" t="s">
        <v>69</v>
      </c>
      <c r="E2521" s="14" t="s">
        <v>97</v>
      </c>
      <c r="F2521" s="14" t="s">
        <v>98</v>
      </c>
      <c r="G2521" s="14" t="s">
        <v>331</v>
      </c>
      <c r="H2521" s="14" t="s">
        <v>65</v>
      </c>
      <c r="I2521" s="14" t="s">
        <v>66</v>
      </c>
      <c r="J2521" s="14" t="s">
        <v>1071</v>
      </c>
      <c r="K2521" s="15" t="n">
        <v>29.46</v>
      </c>
      <c r="L2521" s="0" t="n">
        <v>6</v>
      </c>
      <c r="M2521" s="16" t="n">
        <v>0</v>
      </c>
      <c r="N2521" s="17" t="n">
        <v>14.4354</v>
      </c>
      <c r="O2521" s="0" t="str">
        <f aca="false">TEXT(B2521,"YYYY-MM")</f>
        <v>2017-10</v>
      </c>
      <c r="P2521" s="18" t="n">
        <f aca="false">IFERROR(N2521/K2521,0)</f>
        <v>0.49</v>
      </c>
      <c r="Q2521" s="0" t="str">
        <f aca="false">IF(M2521=0,"No Discount",IF(M2521&lt;0.2,"Low (1-19%)",IF(M2521&lt;0.4,"Medium (20-39%)","High (40%+)")))</f>
        <v>No Discount</v>
      </c>
      <c r="R2521" s="0" t="str">
        <f aca="false">INDEX('Lookup Tables'!$B$2:$B$5,MATCH(F2521,'Lookup Tables'!$A$2:$A$5,0))</f>
        <v>Manager A</v>
      </c>
    </row>
    <row r="2522" customFormat="false" ht="15" hidden="false" customHeight="false" outlineLevel="0" collapsed="false">
      <c r="A2522" s="0" t="s">
        <v>2715</v>
      </c>
      <c r="B2522" s="13" t="n">
        <v>43023</v>
      </c>
      <c r="C2522" s="13" t="n">
        <v>43029</v>
      </c>
      <c r="D2522" s="14" t="s">
        <v>69</v>
      </c>
      <c r="E2522" s="14" t="s">
        <v>97</v>
      </c>
      <c r="F2522" s="14" t="s">
        <v>98</v>
      </c>
      <c r="G2522" s="14" t="s">
        <v>331</v>
      </c>
      <c r="H2522" s="14" t="s">
        <v>65</v>
      </c>
      <c r="I2522" s="14" t="s">
        <v>85</v>
      </c>
      <c r="J2522" s="14" t="s">
        <v>2717</v>
      </c>
      <c r="K2522" s="15" t="n">
        <v>868.59</v>
      </c>
      <c r="L2522" s="0" t="n">
        <v>3</v>
      </c>
      <c r="M2522" s="16" t="n">
        <v>0</v>
      </c>
      <c r="N2522" s="17" t="n">
        <v>251.8911</v>
      </c>
      <c r="O2522" s="0" t="str">
        <f aca="false">TEXT(B2522,"YYYY-MM")</f>
        <v>2017-10</v>
      </c>
      <c r="P2522" s="18" t="n">
        <f aca="false">IFERROR(N2522/K2522,0)</f>
        <v>0.29</v>
      </c>
      <c r="Q2522" s="0" t="str">
        <f aca="false">IF(M2522=0,"No Discount",IF(M2522&lt;0.2,"Low (1-19%)",IF(M2522&lt;0.4,"Medium (20-39%)","High (40%+)")))</f>
        <v>No Discount</v>
      </c>
      <c r="R2522" s="0" t="str">
        <f aca="false">INDEX('Lookup Tables'!$B$2:$B$5,MATCH(F2522,'Lookup Tables'!$A$2:$A$5,0))</f>
        <v>Manager A</v>
      </c>
    </row>
    <row r="2523" customFormat="false" ht="15" hidden="false" customHeight="false" outlineLevel="0" collapsed="false">
      <c r="A2523" s="0" t="s">
        <v>2715</v>
      </c>
      <c r="B2523" s="13" t="n">
        <v>43023</v>
      </c>
      <c r="C2523" s="13" t="n">
        <v>43029</v>
      </c>
      <c r="D2523" s="14" t="s">
        <v>69</v>
      </c>
      <c r="E2523" s="14" t="s">
        <v>97</v>
      </c>
      <c r="F2523" s="14" t="s">
        <v>98</v>
      </c>
      <c r="G2523" s="14" t="s">
        <v>331</v>
      </c>
      <c r="H2523" s="14" t="s">
        <v>65</v>
      </c>
      <c r="I2523" s="14" t="s">
        <v>91</v>
      </c>
      <c r="J2523" s="14" t="s">
        <v>233</v>
      </c>
      <c r="K2523" s="15" t="n">
        <v>12.96</v>
      </c>
      <c r="L2523" s="0" t="n">
        <v>2</v>
      </c>
      <c r="M2523" s="16" t="n">
        <v>0</v>
      </c>
      <c r="N2523" s="17" t="n">
        <v>6.2208</v>
      </c>
      <c r="O2523" s="0" t="str">
        <f aca="false">TEXT(B2523,"YYYY-MM")</f>
        <v>2017-10</v>
      </c>
      <c r="P2523" s="18" t="n">
        <f aca="false">IFERROR(N2523/K2523,0)</f>
        <v>0.48</v>
      </c>
      <c r="Q2523" s="0" t="str">
        <f aca="false">IF(M2523=0,"No Discount",IF(M2523&lt;0.2,"Low (1-19%)",IF(M2523&lt;0.4,"Medium (20-39%)","High (40%+)")))</f>
        <v>No Discount</v>
      </c>
      <c r="R2523" s="0" t="str">
        <f aca="false">INDEX('Lookup Tables'!$B$2:$B$5,MATCH(F2523,'Lookup Tables'!$A$2:$A$5,0))</f>
        <v>Manager A</v>
      </c>
    </row>
    <row r="2524" customFormat="false" ht="15" hidden="false" customHeight="false" outlineLevel="0" collapsed="false">
      <c r="A2524" s="0" t="s">
        <v>2715</v>
      </c>
      <c r="B2524" s="13" t="n">
        <v>43023</v>
      </c>
      <c r="C2524" s="13" t="n">
        <v>43029</v>
      </c>
      <c r="D2524" s="14" t="s">
        <v>69</v>
      </c>
      <c r="E2524" s="14" t="s">
        <v>97</v>
      </c>
      <c r="F2524" s="14" t="s">
        <v>98</v>
      </c>
      <c r="G2524" s="14" t="s">
        <v>331</v>
      </c>
      <c r="H2524" s="14" t="s">
        <v>80</v>
      </c>
      <c r="I2524" s="14" t="s">
        <v>81</v>
      </c>
      <c r="J2524" s="14" t="s">
        <v>1593</v>
      </c>
      <c r="K2524" s="15" t="n">
        <v>5.5</v>
      </c>
      <c r="L2524" s="0" t="n">
        <v>1</v>
      </c>
      <c r="M2524" s="16" t="n">
        <v>0</v>
      </c>
      <c r="N2524" s="17" t="n">
        <v>1.375</v>
      </c>
      <c r="O2524" s="0" t="str">
        <f aca="false">TEXT(B2524,"YYYY-MM")</f>
        <v>2017-10</v>
      </c>
      <c r="P2524" s="18" t="n">
        <f aca="false">IFERROR(N2524/K2524,0)</f>
        <v>0.25</v>
      </c>
      <c r="Q2524" s="0" t="str">
        <f aca="false">IF(M2524=0,"No Discount",IF(M2524&lt;0.2,"Low (1-19%)",IF(M2524&lt;0.4,"Medium (20-39%)","High (40%+)")))</f>
        <v>No Discount</v>
      </c>
      <c r="R2524" s="0" t="str">
        <f aca="false">INDEX('Lookup Tables'!$B$2:$B$5,MATCH(F2524,'Lookup Tables'!$A$2:$A$5,0))</f>
        <v>Manager A</v>
      </c>
    </row>
    <row r="2525" customFormat="false" ht="15" hidden="false" customHeight="false" outlineLevel="0" collapsed="false">
      <c r="A2525" s="0" t="s">
        <v>2715</v>
      </c>
      <c r="B2525" s="13" t="n">
        <v>43023</v>
      </c>
      <c r="C2525" s="13" t="n">
        <v>43029</v>
      </c>
      <c r="D2525" s="14" t="s">
        <v>69</v>
      </c>
      <c r="E2525" s="14" t="s">
        <v>97</v>
      </c>
      <c r="F2525" s="14" t="s">
        <v>98</v>
      </c>
      <c r="G2525" s="14" t="s">
        <v>331</v>
      </c>
      <c r="H2525" s="14" t="s">
        <v>65</v>
      </c>
      <c r="I2525" s="14" t="s">
        <v>83</v>
      </c>
      <c r="J2525" s="14" t="s">
        <v>1803</v>
      </c>
      <c r="K2525" s="15" t="n">
        <v>121.6</v>
      </c>
      <c r="L2525" s="0" t="n">
        <v>4</v>
      </c>
      <c r="M2525" s="16" t="n">
        <v>0</v>
      </c>
      <c r="N2525" s="17" t="n">
        <v>55.936</v>
      </c>
      <c r="O2525" s="0" t="str">
        <f aca="false">TEXT(B2525,"YYYY-MM")</f>
        <v>2017-10</v>
      </c>
      <c r="P2525" s="18" t="n">
        <f aca="false">IFERROR(N2525/K2525,0)</f>
        <v>0.46</v>
      </c>
      <c r="Q2525" s="0" t="str">
        <f aca="false">IF(M2525=0,"No Discount",IF(M2525&lt;0.2,"Low (1-19%)",IF(M2525&lt;0.4,"Medium (20-39%)","High (40%+)")))</f>
        <v>No Discount</v>
      </c>
      <c r="R2525" s="0" t="str">
        <f aca="false">INDEX('Lookup Tables'!$B$2:$B$5,MATCH(F2525,'Lookup Tables'!$A$2:$A$5,0))</f>
        <v>Manager A</v>
      </c>
    </row>
    <row r="2526" customFormat="false" ht="15" hidden="false" customHeight="false" outlineLevel="0" collapsed="false">
      <c r="A2526" s="0" t="s">
        <v>2718</v>
      </c>
      <c r="B2526" s="13" t="n">
        <v>42466</v>
      </c>
      <c r="C2526" s="13" t="n">
        <v>42470</v>
      </c>
      <c r="D2526" s="14" t="s">
        <v>69</v>
      </c>
      <c r="E2526" s="14" t="s">
        <v>53</v>
      </c>
      <c r="F2526" s="14" t="s">
        <v>98</v>
      </c>
      <c r="G2526" s="14" t="s">
        <v>99</v>
      </c>
      <c r="H2526" s="14" t="s">
        <v>65</v>
      </c>
      <c r="I2526" s="14" t="s">
        <v>78</v>
      </c>
      <c r="J2526" s="14" t="s">
        <v>909</v>
      </c>
      <c r="K2526" s="15" t="n">
        <v>42.048</v>
      </c>
      <c r="L2526" s="0" t="n">
        <v>9</v>
      </c>
      <c r="M2526" s="16" t="n">
        <v>0.2</v>
      </c>
      <c r="N2526" s="17" t="n">
        <v>5.256</v>
      </c>
      <c r="O2526" s="0" t="str">
        <f aca="false">TEXT(B2526,"YYYY-MM")</f>
        <v>2016-04</v>
      </c>
      <c r="P2526" s="18" t="n">
        <f aca="false">IFERROR(N2526/K2526,0)</f>
        <v>0.125</v>
      </c>
      <c r="Q2526" s="0" t="str">
        <f aca="false">IF(M2526=0,"No Discount",IF(M2526&lt;0.2,"Low (1-19%)",IF(M2526&lt;0.4,"Medium (20-39%)","High (40%+)")))</f>
        <v>Medium (20-39%)</v>
      </c>
      <c r="R2526" s="0" t="str">
        <f aca="false">INDEX('Lookup Tables'!$B$2:$B$5,MATCH(F2526,'Lookup Tables'!$A$2:$A$5,0))</f>
        <v>Manager A</v>
      </c>
    </row>
    <row r="2527" customFormat="false" ht="15" hidden="false" customHeight="false" outlineLevel="0" collapsed="false">
      <c r="A2527" s="0" t="s">
        <v>2718</v>
      </c>
      <c r="B2527" s="13" t="n">
        <v>42466</v>
      </c>
      <c r="C2527" s="13" t="n">
        <v>42470</v>
      </c>
      <c r="D2527" s="14" t="s">
        <v>69</v>
      </c>
      <c r="E2527" s="14" t="s">
        <v>53</v>
      </c>
      <c r="F2527" s="14" t="s">
        <v>98</v>
      </c>
      <c r="G2527" s="14" t="s">
        <v>99</v>
      </c>
      <c r="H2527" s="14" t="s">
        <v>80</v>
      </c>
      <c r="I2527" s="14" t="s">
        <v>123</v>
      </c>
      <c r="J2527" s="14" t="s">
        <v>2719</v>
      </c>
      <c r="K2527" s="15" t="n">
        <v>25.488</v>
      </c>
      <c r="L2527" s="0" t="n">
        <v>2</v>
      </c>
      <c r="M2527" s="16" t="n">
        <v>0.2</v>
      </c>
      <c r="N2527" s="17" t="n">
        <v>4.4604</v>
      </c>
      <c r="O2527" s="0" t="str">
        <f aca="false">TEXT(B2527,"YYYY-MM")</f>
        <v>2016-04</v>
      </c>
      <c r="P2527" s="18" t="n">
        <f aca="false">IFERROR(N2527/K2527,0)</f>
        <v>0.175</v>
      </c>
      <c r="Q2527" s="0" t="str">
        <f aca="false">IF(M2527=0,"No Discount",IF(M2527&lt;0.2,"Low (1-19%)",IF(M2527&lt;0.4,"Medium (20-39%)","High (40%+)")))</f>
        <v>Medium (20-39%)</v>
      </c>
      <c r="R2527" s="0" t="str">
        <f aca="false">INDEX('Lookup Tables'!$B$2:$B$5,MATCH(F2527,'Lookup Tables'!$A$2:$A$5,0))</f>
        <v>Manager A</v>
      </c>
    </row>
    <row r="2528" customFormat="false" ht="15" hidden="false" customHeight="false" outlineLevel="0" collapsed="false">
      <c r="A2528" s="0" t="s">
        <v>2718</v>
      </c>
      <c r="B2528" s="13" t="n">
        <v>42466</v>
      </c>
      <c r="C2528" s="13" t="n">
        <v>42470</v>
      </c>
      <c r="D2528" s="14" t="s">
        <v>69</v>
      </c>
      <c r="E2528" s="14" t="s">
        <v>53</v>
      </c>
      <c r="F2528" s="14" t="s">
        <v>98</v>
      </c>
      <c r="G2528" s="14" t="s">
        <v>99</v>
      </c>
      <c r="H2528" s="14" t="s">
        <v>65</v>
      </c>
      <c r="I2528" s="14" t="s">
        <v>83</v>
      </c>
      <c r="J2528" s="14" t="s">
        <v>1861</v>
      </c>
      <c r="K2528" s="15" t="n">
        <v>6.9</v>
      </c>
      <c r="L2528" s="0" t="n">
        <v>3</v>
      </c>
      <c r="M2528" s="16" t="n">
        <v>0.8</v>
      </c>
      <c r="N2528" s="17" t="n">
        <v>-12.075</v>
      </c>
      <c r="O2528" s="0" t="str">
        <f aca="false">TEXT(B2528,"YYYY-MM")</f>
        <v>2016-04</v>
      </c>
      <c r="P2528" s="18" t="n">
        <f aca="false">IFERROR(N2528/K2528,0)</f>
        <v>-1.75</v>
      </c>
      <c r="Q2528" s="0" t="str">
        <f aca="false">IF(M2528=0,"No Discount",IF(M2528&lt;0.2,"Low (1-19%)",IF(M2528&lt;0.4,"Medium (20-39%)","High (40%+)")))</f>
        <v>High (40%+)</v>
      </c>
      <c r="R2528" s="0" t="str">
        <f aca="false">INDEX('Lookup Tables'!$B$2:$B$5,MATCH(F2528,'Lookup Tables'!$A$2:$A$5,0))</f>
        <v>Manager A</v>
      </c>
    </row>
    <row r="2529" customFormat="false" ht="15" hidden="false" customHeight="false" outlineLevel="0" collapsed="false">
      <c r="A2529" s="0" t="s">
        <v>2718</v>
      </c>
      <c r="B2529" s="13" t="n">
        <v>42466</v>
      </c>
      <c r="C2529" s="13" t="n">
        <v>42470</v>
      </c>
      <c r="D2529" s="14" t="s">
        <v>69</v>
      </c>
      <c r="E2529" s="14" t="s">
        <v>53</v>
      </c>
      <c r="F2529" s="14" t="s">
        <v>98</v>
      </c>
      <c r="G2529" s="14" t="s">
        <v>99</v>
      </c>
      <c r="H2529" s="14" t="s">
        <v>65</v>
      </c>
      <c r="I2529" s="14" t="s">
        <v>83</v>
      </c>
      <c r="J2529" s="14" t="s">
        <v>2342</v>
      </c>
      <c r="K2529" s="15" t="n">
        <v>9.648</v>
      </c>
      <c r="L2529" s="0" t="n">
        <v>6</v>
      </c>
      <c r="M2529" s="16" t="n">
        <v>0.8</v>
      </c>
      <c r="N2529" s="17" t="n">
        <v>-16.884</v>
      </c>
      <c r="O2529" s="0" t="str">
        <f aca="false">TEXT(B2529,"YYYY-MM")</f>
        <v>2016-04</v>
      </c>
      <c r="P2529" s="18" t="n">
        <f aca="false">IFERROR(N2529/K2529,0)</f>
        <v>-1.75</v>
      </c>
      <c r="Q2529" s="0" t="str">
        <f aca="false">IF(M2529=0,"No Discount",IF(M2529&lt;0.2,"Low (1-19%)",IF(M2529&lt;0.4,"Medium (20-39%)","High (40%+)")))</f>
        <v>High (40%+)</v>
      </c>
      <c r="R2529" s="0" t="str">
        <f aca="false">INDEX('Lookup Tables'!$B$2:$B$5,MATCH(F2529,'Lookup Tables'!$A$2:$A$5,0))</f>
        <v>Manager A</v>
      </c>
    </row>
    <row r="2530" customFormat="false" ht="15" hidden="false" customHeight="false" outlineLevel="0" collapsed="false">
      <c r="A2530" s="0" t="s">
        <v>2718</v>
      </c>
      <c r="B2530" s="13" t="n">
        <v>42466</v>
      </c>
      <c r="C2530" s="13" t="n">
        <v>42470</v>
      </c>
      <c r="D2530" s="14" t="s">
        <v>69</v>
      </c>
      <c r="E2530" s="14" t="s">
        <v>53</v>
      </c>
      <c r="F2530" s="14" t="s">
        <v>98</v>
      </c>
      <c r="G2530" s="14" t="s">
        <v>99</v>
      </c>
      <c r="H2530" s="14" t="s">
        <v>65</v>
      </c>
      <c r="I2530" s="14" t="s">
        <v>91</v>
      </c>
      <c r="J2530" s="14" t="s">
        <v>1930</v>
      </c>
      <c r="K2530" s="15" t="n">
        <v>7.968</v>
      </c>
      <c r="L2530" s="0" t="n">
        <v>2</v>
      </c>
      <c r="M2530" s="16" t="n">
        <v>0.2</v>
      </c>
      <c r="N2530" s="17" t="n">
        <v>2.8884</v>
      </c>
      <c r="O2530" s="0" t="str">
        <f aca="false">TEXT(B2530,"YYYY-MM")</f>
        <v>2016-04</v>
      </c>
      <c r="P2530" s="18" t="n">
        <f aca="false">IFERROR(N2530/K2530,0)</f>
        <v>0.3625</v>
      </c>
      <c r="Q2530" s="0" t="str">
        <f aca="false">IF(M2530=0,"No Discount",IF(M2530&lt;0.2,"Low (1-19%)",IF(M2530&lt;0.4,"Medium (20-39%)","High (40%+)")))</f>
        <v>Medium (20-39%)</v>
      </c>
      <c r="R2530" s="0" t="str">
        <f aca="false">INDEX('Lookup Tables'!$B$2:$B$5,MATCH(F2530,'Lookup Tables'!$A$2:$A$5,0))</f>
        <v>Manager A</v>
      </c>
    </row>
    <row r="2531" customFormat="false" ht="15" hidden="false" customHeight="false" outlineLevel="0" collapsed="false">
      <c r="A2531" s="0" t="s">
        <v>2720</v>
      </c>
      <c r="B2531" s="13" t="n">
        <v>42301</v>
      </c>
      <c r="C2531" s="13" t="n">
        <v>42306</v>
      </c>
      <c r="D2531" s="14" t="s">
        <v>69</v>
      </c>
      <c r="E2531" s="14" t="s">
        <v>97</v>
      </c>
      <c r="F2531" s="14" t="s">
        <v>54</v>
      </c>
      <c r="G2531" s="14" t="s">
        <v>70</v>
      </c>
      <c r="H2531" s="14" t="s">
        <v>65</v>
      </c>
      <c r="I2531" s="14" t="s">
        <v>91</v>
      </c>
      <c r="J2531" s="14" t="s">
        <v>1313</v>
      </c>
      <c r="K2531" s="15" t="n">
        <v>10.368</v>
      </c>
      <c r="L2531" s="0" t="n">
        <v>2</v>
      </c>
      <c r="M2531" s="16" t="n">
        <v>0.2</v>
      </c>
      <c r="N2531" s="17" t="n">
        <v>3.6288</v>
      </c>
      <c r="O2531" s="0" t="str">
        <f aca="false">TEXT(B2531,"YYYY-MM")</f>
        <v>2015-10</v>
      </c>
      <c r="P2531" s="18" t="n">
        <f aca="false">IFERROR(N2531/K2531,0)</f>
        <v>0.35</v>
      </c>
      <c r="Q2531" s="0" t="str">
        <f aca="false">IF(M2531=0,"No Discount",IF(M2531&lt;0.2,"Low (1-19%)",IF(M2531&lt;0.4,"Medium (20-39%)","High (40%+)")))</f>
        <v>Medium (20-39%)</v>
      </c>
      <c r="R2531" s="0" t="str">
        <f aca="false">INDEX('Lookup Tables'!$B$2:$B$5,MATCH(F2531,'Lookup Tables'!$A$2:$A$5,0))</f>
        <v>Manager C</v>
      </c>
    </row>
    <row r="2532" customFormat="false" ht="15" hidden="false" customHeight="false" outlineLevel="0" collapsed="false">
      <c r="A2532" s="0" t="s">
        <v>2721</v>
      </c>
      <c r="B2532" s="13" t="n">
        <v>42233</v>
      </c>
      <c r="C2532" s="13" t="n">
        <v>42237</v>
      </c>
      <c r="D2532" s="14" t="s">
        <v>69</v>
      </c>
      <c r="E2532" s="14" t="s">
        <v>62</v>
      </c>
      <c r="F2532" s="14" t="s">
        <v>54</v>
      </c>
      <c r="G2532" s="14" t="s">
        <v>787</v>
      </c>
      <c r="H2532" s="14" t="s">
        <v>65</v>
      </c>
      <c r="I2532" s="14" t="s">
        <v>91</v>
      </c>
      <c r="J2532" s="14" t="s">
        <v>2128</v>
      </c>
      <c r="K2532" s="15" t="n">
        <v>114.2</v>
      </c>
      <c r="L2532" s="0" t="n">
        <v>5</v>
      </c>
      <c r="M2532" s="16" t="n">
        <v>0</v>
      </c>
      <c r="N2532" s="17" t="n">
        <v>52.532</v>
      </c>
      <c r="O2532" s="0" t="str">
        <f aca="false">TEXT(B2532,"YYYY-MM")</f>
        <v>2015-08</v>
      </c>
      <c r="P2532" s="18" t="n">
        <f aca="false">IFERROR(N2532/K2532,0)</f>
        <v>0.46</v>
      </c>
      <c r="Q2532" s="0" t="str">
        <f aca="false">IF(M2532=0,"No Discount",IF(M2532&lt;0.2,"Low (1-19%)",IF(M2532&lt;0.4,"Medium (20-39%)","High (40%+)")))</f>
        <v>No Discount</v>
      </c>
      <c r="R2532" s="0" t="str">
        <f aca="false">INDEX('Lookup Tables'!$B$2:$B$5,MATCH(F2532,'Lookup Tables'!$A$2:$A$5,0))</f>
        <v>Manager C</v>
      </c>
    </row>
    <row r="2533" customFormat="false" ht="15" hidden="false" customHeight="false" outlineLevel="0" collapsed="false">
      <c r="A2533" s="0" t="s">
        <v>2721</v>
      </c>
      <c r="B2533" s="13" t="n">
        <v>42233</v>
      </c>
      <c r="C2533" s="13" t="n">
        <v>42237</v>
      </c>
      <c r="D2533" s="14" t="s">
        <v>69</v>
      </c>
      <c r="E2533" s="14" t="s">
        <v>62</v>
      </c>
      <c r="F2533" s="14" t="s">
        <v>54</v>
      </c>
      <c r="G2533" s="14" t="s">
        <v>787</v>
      </c>
      <c r="H2533" s="14" t="s">
        <v>65</v>
      </c>
      <c r="I2533" s="14" t="s">
        <v>83</v>
      </c>
      <c r="J2533" s="14" t="s">
        <v>572</v>
      </c>
      <c r="K2533" s="15" t="n">
        <v>17.96</v>
      </c>
      <c r="L2533" s="0" t="n">
        <v>4</v>
      </c>
      <c r="M2533" s="16" t="n">
        <v>0</v>
      </c>
      <c r="N2533" s="17" t="n">
        <v>8.2616</v>
      </c>
      <c r="O2533" s="0" t="str">
        <f aca="false">TEXT(B2533,"YYYY-MM")</f>
        <v>2015-08</v>
      </c>
      <c r="P2533" s="18" t="n">
        <f aca="false">IFERROR(N2533/K2533,0)</f>
        <v>0.46</v>
      </c>
      <c r="Q2533" s="0" t="str">
        <f aca="false">IF(M2533=0,"No Discount",IF(M2533&lt;0.2,"Low (1-19%)",IF(M2533&lt;0.4,"Medium (20-39%)","High (40%+)")))</f>
        <v>No Discount</v>
      </c>
      <c r="R2533" s="0" t="str">
        <f aca="false">INDEX('Lookup Tables'!$B$2:$B$5,MATCH(F2533,'Lookup Tables'!$A$2:$A$5,0))</f>
        <v>Manager C</v>
      </c>
    </row>
    <row r="2534" customFormat="false" ht="15" hidden="false" customHeight="false" outlineLevel="0" collapsed="false">
      <c r="A2534" s="0" t="s">
        <v>2721</v>
      </c>
      <c r="B2534" s="13" t="n">
        <v>42233</v>
      </c>
      <c r="C2534" s="13" t="n">
        <v>42237</v>
      </c>
      <c r="D2534" s="14" t="s">
        <v>69</v>
      </c>
      <c r="E2534" s="14" t="s">
        <v>62</v>
      </c>
      <c r="F2534" s="14" t="s">
        <v>54</v>
      </c>
      <c r="G2534" s="14" t="s">
        <v>787</v>
      </c>
      <c r="H2534" s="14" t="s">
        <v>65</v>
      </c>
      <c r="I2534" s="14" t="s">
        <v>171</v>
      </c>
      <c r="J2534" s="14" t="s">
        <v>2007</v>
      </c>
      <c r="K2534" s="15" t="n">
        <v>12.67</v>
      </c>
      <c r="L2534" s="0" t="n">
        <v>7</v>
      </c>
      <c r="M2534" s="16" t="n">
        <v>0</v>
      </c>
      <c r="N2534" s="17" t="n">
        <v>4.5612</v>
      </c>
      <c r="O2534" s="0" t="str">
        <f aca="false">TEXT(B2534,"YYYY-MM")</f>
        <v>2015-08</v>
      </c>
      <c r="P2534" s="18" t="n">
        <f aca="false">IFERROR(N2534/K2534,0)</f>
        <v>0.36</v>
      </c>
      <c r="Q2534" s="0" t="str">
        <f aca="false">IF(M2534=0,"No Discount",IF(M2534&lt;0.2,"Low (1-19%)",IF(M2534&lt;0.4,"Medium (20-39%)","High (40%+)")))</f>
        <v>No Discount</v>
      </c>
      <c r="R2534" s="0" t="str">
        <f aca="false">INDEX('Lookup Tables'!$B$2:$B$5,MATCH(F2534,'Lookup Tables'!$A$2:$A$5,0))</f>
        <v>Manager C</v>
      </c>
    </row>
    <row r="2535" customFormat="false" ht="15" hidden="false" customHeight="false" outlineLevel="0" collapsed="false">
      <c r="A2535" s="0" t="s">
        <v>2721</v>
      </c>
      <c r="B2535" s="13" t="n">
        <v>42233</v>
      </c>
      <c r="C2535" s="13" t="n">
        <v>42237</v>
      </c>
      <c r="D2535" s="14" t="s">
        <v>69</v>
      </c>
      <c r="E2535" s="14" t="s">
        <v>62</v>
      </c>
      <c r="F2535" s="14" t="s">
        <v>54</v>
      </c>
      <c r="G2535" s="14" t="s">
        <v>787</v>
      </c>
      <c r="H2535" s="14" t="s">
        <v>80</v>
      </c>
      <c r="I2535" s="14" t="s">
        <v>123</v>
      </c>
      <c r="J2535" s="14" t="s">
        <v>261</v>
      </c>
      <c r="K2535" s="15" t="n">
        <v>339.96</v>
      </c>
      <c r="L2535" s="0" t="n">
        <v>4</v>
      </c>
      <c r="M2535" s="16" t="n">
        <v>0</v>
      </c>
      <c r="N2535" s="17" t="n">
        <v>122.3856</v>
      </c>
      <c r="O2535" s="0" t="str">
        <f aca="false">TEXT(B2535,"YYYY-MM")</f>
        <v>2015-08</v>
      </c>
      <c r="P2535" s="18" t="n">
        <f aca="false">IFERROR(N2535/K2535,0)</f>
        <v>0.36</v>
      </c>
      <c r="Q2535" s="0" t="str">
        <f aca="false">IF(M2535=0,"No Discount",IF(M2535&lt;0.2,"Low (1-19%)",IF(M2535&lt;0.4,"Medium (20-39%)","High (40%+)")))</f>
        <v>No Discount</v>
      </c>
      <c r="R2535" s="0" t="str">
        <f aca="false">INDEX('Lookup Tables'!$B$2:$B$5,MATCH(F2535,'Lookup Tables'!$A$2:$A$5,0))</f>
        <v>Manager C</v>
      </c>
    </row>
    <row r="2536" customFormat="false" ht="15" hidden="false" customHeight="false" outlineLevel="0" collapsed="false">
      <c r="A2536" s="0" t="s">
        <v>2722</v>
      </c>
      <c r="B2536" s="13" t="n">
        <v>43327</v>
      </c>
      <c r="C2536" s="13" t="n">
        <v>43330</v>
      </c>
      <c r="D2536" s="14" t="s">
        <v>52</v>
      </c>
      <c r="E2536" s="14" t="s">
        <v>62</v>
      </c>
      <c r="F2536" s="14" t="s">
        <v>117</v>
      </c>
      <c r="G2536" s="14" t="s">
        <v>118</v>
      </c>
      <c r="H2536" s="14" t="s">
        <v>65</v>
      </c>
      <c r="I2536" s="14" t="s">
        <v>73</v>
      </c>
      <c r="J2536" s="14" t="s">
        <v>817</v>
      </c>
      <c r="K2536" s="15" t="n">
        <v>1801.632</v>
      </c>
      <c r="L2536" s="0" t="n">
        <v>6</v>
      </c>
      <c r="M2536" s="16" t="n">
        <v>0.2</v>
      </c>
      <c r="N2536" s="17" t="n">
        <v>-337.806</v>
      </c>
      <c r="O2536" s="0" t="str">
        <f aca="false">TEXT(B2536,"YYYY-MM")</f>
        <v>2018-08</v>
      </c>
      <c r="P2536" s="18" t="n">
        <f aca="false">IFERROR(N2536/K2536,0)</f>
        <v>-0.1875</v>
      </c>
      <c r="Q2536" s="0" t="str">
        <f aca="false">IF(M2536=0,"No Discount",IF(M2536&lt;0.2,"Low (1-19%)",IF(M2536&lt;0.4,"Medium (20-39%)","High (40%+)")))</f>
        <v>Medium (20-39%)</v>
      </c>
      <c r="R2536" s="0" t="str">
        <f aca="false">INDEX('Lookup Tables'!$B$2:$B$5,MATCH(F2536,'Lookup Tables'!$A$2:$A$5,0))</f>
        <v>Manager B</v>
      </c>
    </row>
    <row r="2537" customFormat="false" ht="15" hidden="false" customHeight="false" outlineLevel="0" collapsed="false">
      <c r="A2537" s="0" t="s">
        <v>2723</v>
      </c>
      <c r="B2537" s="13" t="n">
        <v>42619</v>
      </c>
      <c r="C2537" s="13" t="n">
        <v>42621</v>
      </c>
      <c r="D2537" s="14" t="s">
        <v>137</v>
      </c>
      <c r="E2537" s="14" t="s">
        <v>62</v>
      </c>
      <c r="F2537" s="14" t="s">
        <v>63</v>
      </c>
      <c r="G2537" s="14" t="s">
        <v>64</v>
      </c>
      <c r="H2537" s="14" t="s">
        <v>80</v>
      </c>
      <c r="I2537" s="14" t="s">
        <v>123</v>
      </c>
      <c r="J2537" s="14" t="s">
        <v>257</v>
      </c>
      <c r="K2537" s="15" t="n">
        <v>46.32</v>
      </c>
      <c r="L2537" s="0" t="n">
        <v>4</v>
      </c>
      <c r="M2537" s="16" t="n">
        <v>0</v>
      </c>
      <c r="N2537" s="17" t="n">
        <v>18.0648</v>
      </c>
      <c r="O2537" s="0" t="str">
        <f aca="false">TEXT(B2537,"YYYY-MM")</f>
        <v>2016-09</v>
      </c>
      <c r="P2537" s="18" t="n">
        <f aca="false">IFERROR(N2537/K2537,0)</f>
        <v>0.39</v>
      </c>
      <c r="Q2537" s="0" t="str">
        <f aca="false">IF(M2537=0,"No Discount",IF(M2537&lt;0.2,"Low (1-19%)",IF(M2537&lt;0.4,"Medium (20-39%)","High (40%+)")))</f>
        <v>No Discount</v>
      </c>
      <c r="R2537" s="0" t="str">
        <f aca="false">INDEX('Lookup Tables'!$B$2:$B$5,MATCH(F2537,'Lookup Tables'!$A$2:$A$5,0))</f>
        <v>Manager D</v>
      </c>
    </row>
    <row r="2538" customFormat="false" ht="15" hidden="false" customHeight="false" outlineLevel="0" collapsed="false">
      <c r="A2538" s="0" t="s">
        <v>2724</v>
      </c>
      <c r="B2538" s="13" t="n">
        <v>42396</v>
      </c>
      <c r="C2538" s="13" t="n">
        <v>42398</v>
      </c>
      <c r="D2538" s="14" t="s">
        <v>52</v>
      </c>
      <c r="E2538" s="14" t="s">
        <v>53</v>
      </c>
      <c r="F2538" s="14" t="s">
        <v>117</v>
      </c>
      <c r="G2538" s="14" t="s">
        <v>269</v>
      </c>
      <c r="H2538" s="14" t="s">
        <v>56</v>
      </c>
      <c r="I2538" s="14" t="s">
        <v>59</v>
      </c>
      <c r="J2538" s="14" t="s">
        <v>201</v>
      </c>
      <c r="K2538" s="15" t="n">
        <v>181.986</v>
      </c>
      <c r="L2538" s="0" t="n">
        <v>2</v>
      </c>
      <c r="M2538" s="16" t="n">
        <v>0.3</v>
      </c>
      <c r="N2538" s="17" t="n">
        <v>-54.5958</v>
      </c>
      <c r="O2538" s="0" t="str">
        <f aca="false">TEXT(B2538,"YYYY-MM")</f>
        <v>2016-01</v>
      </c>
      <c r="P2538" s="18" t="n">
        <f aca="false">IFERROR(N2538/K2538,0)</f>
        <v>-0.3</v>
      </c>
      <c r="Q2538" s="0" t="str">
        <f aca="false">IF(M2538=0,"No Discount",IF(M2538&lt;0.2,"Low (1-19%)",IF(M2538&lt;0.4,"Medium (20-39%)","High (40%+)")))</f>
        <v>Medium (20-39%)</v>
      </c>
      <c r="R2538" s="0" t="str">
        <f aca="false">INDEX('Lookup Tables'!$B$2:$B$5,MATCH(F2538,'Lookup Tables'!$A$2:$A$5,0))</f>
        <v>Manager B</v>
      </c>
    </row>
    <row r="2539" customFormat="false" ht="15" hidden="false" customHeight="false" outlineLevel="0" collapsed="false">
      <c r="A2539" s="0" t="s">
        <v>2724</v>
      </c>
      <c r="B2539" s="13" t="n">
        <v>42396</v>
      </c>
      <c r="C2539" s="13" t="n">
        <v>42398</v>
      </c>
      <c r="D2539" s="14" t="s">
        <v>52</v>
      </c>
      <c r="E2539" s="14" t="s">
        <v>53</v>
      </c>
      <c r="F2539" s="14" t="s">
        <v>117</v>
      </c>
      <c r="G2539" s="14" t="s">
        <v>269</v>
      </c>
      <c r="H2539" s="14" t="s">
        <v>80</v>
      </c>
      <c r="I2539" s="14" t="s">
        <v>81</v>
      </c>
      <c r="J2539" s="14" t="s">
        <v>2151</v>
      </c>
      <c r="K2539" s="15" t="n">
        <v>431.976</v>
      </c>
      <c r="L2539" s="0" t="n">
        <v>4</v>
      </c>
      <c r="M2539" s="16" t="n">
        <v>0.4</v>
      </c>
      <c r="N2539" s="17" t="n">
        <v>-100.7944</v>
      </c>
      <c r="O2539" s="0" t="str">
        <f aca="false">TEXT(B2539,"YYYY-MM")</f>
        <v>2016-01</v>
      </c>
      <c r="P2539" s="18" t="n">
        <f aca="false">IFERROR(N2539/K2539,0)</f>
        <v>-0.233333333333333</v>
      </c>
      <c r="Q2539" s="0" t="str">
        <f aca="false">IF(M2539=0,"No Discount",IF(M2539&lt;0.2,"Low (1-19%)",IF(M2539&lt;0.4,"Medium (20-39%)","High (40%+)")))</f>
        <v>High (40%+)</v>
      </c>
      <c r="R2539" s="0" t="str">
        <f aca="false">INDEX('Lookup Tables'!$B$2:$B$5,MATCH(F2539,'Lookup Tables'!$A$2:$A$5,0))</f>
        <v>Manager B</v>
      </c>
    </row>
    <row r="2540" customFormat="false" ht="15" hidden="false" customHeight="false" outlineLevel="0" collapsed="false">
      <c r="A2540" s="0" t="s">
        <v>2724</v>
      </c>
      <c r="B2540" s="13" t="n">
        <v>42396</v>
      </c>
      <c r="C2540" s="13" t="n">
        <v>42398</v>
      </c>
      <c r="D2540" s="14" t="s">
        <v>52</v>
      </c>
      <c r="E2540" s="14" t="s">
        <v>53</v>
      </c>
      <c r="F2540" s="14" t="s">
        <v>117</v>
      </c>
      <c r="G2540" s="14" t="s">
        <v>269</v>
      </c>
      <c r="H2540" s="14" t="s">
        <v>80</v>
      </c>
      <c r="I2540" s="14" t="s">
        <v>81</v>
      </c>
      <c r="J2540" s="14" t="s">
        <v>2725</v>
      </c>
      <c r="K2540" s="15" t="n">
        <v>155.37</v>
      </c>
      <c r="L2540" s="0" t="n">
        <v>1</v>
      </c>
      <c r="M2540" s="16" t="n">
        <v>0.4</v>
      </c>
      <c r="N2540" s="17" t="n">
        <v>-36.253</v>
      </c>
      <c r="O2540" s="0" t="str">
        <f aca="false">TEXT(B2540,"YYYY-MM")</f>
        <v>2016-01</v>
      </c>
      <c r="P2540" s="18" t="n">
        <f aca="false">IFERROR(N2540/K2540,0)</f>
        <v>-0.233333333333333</v>
      </c>
      <c r="Q2540" s="0" t="str">
        <f aca="false">IF(M2540=0,"No Discount",IF(M2540&lt;0.2,"Low (1-19%)",IF(M2540&lt;0.4,"Medium (20-39%)","High (40%+)")))</f>
        <v>High (40%+)</v>
      </c>
      <c r="R2540" s="0" t="str">
        <f aca="false">INDEX('Lookup Tables'!$B$2:$B$5,MATCH(F2540,'Lookup Tables'!$A$2:$A$5,0))</f>
        <v>Manager B</v>
      </c>
    </row>
    <row r="2541" customFormat="false" ht="15" hidden="false" customHeight="false" outlineLevel="0" collapsed="false">
      <c r="A2541" s="0" t="s">
        <v>2726</v>
      </c>
      <c r="B2541" s="13" t="n">
        <v>42567</v>
      </c>
      <c r="C2541" s="13" t="n">
        <v>42567</v>
      </c>
      <c r="D2541" s="14" t="s">
        <v>606</v>
      </c>
      <c r="E2541" s="14" t="s">
        <v>62</v>
      </c>
      <c r="F2541" s="14" t="s">
        <v>63</v>
      </c>
      <c r="G2541" s="14" t="s">
        <v>64</v>
      </c>
      <c r="H2541" s="14" t="s">
        <v>56</v>
      </c>
      <c r="I2541" s="14" t="s">
        <v>59</v>
      </c>
      <c r="J2541" s="14" t="s">
        <v>561</v>
      </c>
      <c r="K2541" s="15" t="n">
        <v>1348.704</v>
      </c>
      <c r="L2541" s="0" t="n">
        <v>6</v>
      </c>
      <c r="M2541" s="16" t="n">
        <v>0.2</v>
      </c>
      <c r="N2541" s="17" t="n">
        <v>-219.1644</v>
      </c>
      <c r="O2541" s="0" t="str">
        <f aca="false">TEXT(B2541,"YYYY-MM")</f>
        <v>2016-07</v>
      </c>
      <c r="P2541" s="18" t="n">
        <f aca="false">IFERROR(N2541/K2541,0)</f>
        <v>-0.1625</v>
      </c>
      <c r="Q2541" s="0" t="str">
        <f aca="false">IF(M2541=0,"No Discount",IF(M2541&lt;0.2,"Low (1-19%)",IF(M2541&lt;0.4,"Medium (20-39%)","High (40%+)")))</f>
        <v>Medium (20-39%)</v>
      </c>
      <c r="R2541" s="0" t="str">
        <f aca="false">INDEX('Lookup Tables'!$B$2:$B$5,MATCH(F2541,'Lookup Tables'!$A$2:$A$5,0))</f>
        <v>Manager D</v>
      </c>
    </row>
    <row r="2542" customFormat="false" ht="15" hidden="false" customHeight="false" outlineLevel="0" collapsed="false">
      <c r="A2542" s="0" t="s">
        <v>2726</v>
      </c>
      <c r="B2542" s="13" t="n">
        <v>42567</v>
      </c>
      <c r="C2542" s="13" t="n">
        <v>42567</v>
      </c>
      <c r="D2542" s="14" t="s">
        <v>606</v>
      </c>
      <c r="E2542" s="14" t="s">
        <v>62</v>
      </c>
      <c r="F2542" s="14" t="s">
        <v>63</v>
      </c>
      <c r="G2542" s="14" t="s">
        <v>64</v>
      </c>
      <c r="H2542" s="14" t="s">
        <v>56</v>
      </c>
      <c r="I2542" s="14" t="s">
        <v>59</v>
      </c>
      <c r="J2542" s="14" t="s">
        <v>538</v>
      </c>
      <c r="K2542" s="15" t="n">
        <v>700.152</v>
      </c>
      <c r="L2542" s="0" t="n">
        <v>3</v>
      </c>
      <c r="M2542" s="16" t="n">
        <v>0.2</v>
      </c>
      <c r="N2542" s="17" t="n">
        <v>78.7671</v>
      </c>
      <c r="O2542" s="0" t="str">
        <f aca="false">TEXT(B2542,"YYYY-MM")</f>
        <v>2016-07</v>
      </c>
      <c r="P2542" s="18" t="n">
        <f aca="false">IFERROR(N2542/K2542,0)</f>
        <v>0.1125</v>
      </c>
      <c r="Q2542" s="0" t="str">
        <f aca="false">IF(M2542=0,"No Discount",IF(M2542&lt;0.2,"Low (1-19%)",IF(M2542&lt;0.4,"Medium (20-39%)","High (40%+)")))</f>
        <v>Medium (20-39%)</v>
      </c>
      <c r="R2542" s="0" t="str">
        <f aca="false">INDEX('Lookup Tables'!$B$2:$B$5,MATCH(F2542,'Lookup Tables'!$A$2:$A$5,0))</f>
        <v>Manager D</v>
      </c>
    </row>
    <row r="2543" customFormat="false" ht="15" hidden="false" customHeight="false" outlineLevel="0" collapsed="false">
      <c r="A2543" s="0" t="s">
        <v>2727</v>
      </c>
      <c r="B2543" s="13" t="n">
        <v>42855</v>
      </c>
      <c r="C2543" s="13" t="n">
        <v>42859</v>
      </c>
      <c r="D2543" s="14" t="s">
        <v>69</v>
      </c>
      <c r="E2543" s="14" t="s">
        <v>62</v>
      </c>
      <c r="F2543" s="14" t="s">
        <v>63</v>
      </c>
      <c r="G2543" s="14" t="s">
        <v>189</v>
      </c>
      <c r="H2543" s="14" t="s">
        <v>56</v>
      </c>
      <c r="I2543" s="14" t="s">
        <v>76</v>
      </c>
      <c r="J2543" s="14" t="s">
        <v>993</v>
      </c>
      <c r="K2543" s="15" t="n">
        <v>111.888</v>
      </c>
      <c r="L2543" s="0" t="n">
        <v>7</v>
      </c>
      <c r="M2543" s="16" t="n">
        <v>0.2</v>
      </c>
      <c r="N2543" s="17" t="n">
        <v>22.3776</v>
      </c>
      <c r="O2543" s="0" t="str">
        <f aca="false">TEXT(B2543,"YYYY-MM")</f>
        <v>2017-04</v>
      </c>
      <c r="P2543" s="18" t="n">
        <f aca="false">IFERROR(N2543/K2543,0)</f>
        <v>0.2</v>
      </c>
      <c r="Q2543" s="0" t="str">
        <f aca="false">IF(M2543=0,"No Discount",IF(M2543&lt;0.2,"Low (1-19%)",IF(M2543&lt;0.4,"Medium (20-39%)","High (40%+)")))</f>
        <v>Medium (20-39%)</v>
      </c>
      <c r="R2543" s="0" t="str">
        <f aca="false">INDEX('Lookup Tables'!$B$2:$B$5,MATCH(F2543,'Lookup Tables'!$A$2:$A$5,0))</f>
        <v>Manager D</v>
      </c>
    </row>
    <row r="2544" customFormat="false" ht="15" hidden="false" customHeight="false" outlineLevel="0" collapsed="false">
      <c r="A2544" s="0" t="s">
        <v>2728</v>
      </c>
      <c r="B2544" s="13" t="n">
        <v>42273</v>
      </c>
      <c r="C2544" s="13" t="n">
        <v>42278</v>
      </c>
      <c r="D2544" s="14" t="s">
        <v>52</v>
      </c>
      <c r="E2544" s="14" t="s">
        <v>62</v>
      </c>
      <c r="F2544" s="14" t="s">
        <v>117</v>
      </c>
      <c r="G2544" s="14" t="s">
        <v>118</v>
      </c>
      <c r="H2544" s="14" t="s">
        <v>65</v>
      </c>
      <c r="I2544" s="14" t="s">
        <v>85</v>
      </c>
      <c r="J2544" s="14" t="s">
        <v>1452</v>
      </c>
      <c r="K2544" s="15" t="n">
        <v>143.952</v>
      </c>
      <c r="L2544" s="0" t="n">
        <v>3</v>
      </c>
      <c r="M2544" s="16" t="n">
        <v>0.2</v>
      </c>
      <c r="N2544" s="17" t="n">
        <v>14.3952</v>
      </c>
      <c r="O2544" s="0" t="str">
        <f aca="false">TEXT(B2544,"YYYY-MM")</f>
        <v>2015-09</v>
      </c>
      <c r="P2544" s="18" t="n">
        <f aca="false">IFERROR(N2544/K2544,0)</f>
        <v>0.1</v>
      </c>
      <c r="Q2544" s="0" t="str">
        <f aca="false">IF(M2544=0,"No Discount",IF(M2544&lt;0.2,"Low (1-19%)",IF(M2544&lt;0.4,"Medium (20-39%)","High (40%+)")))</f>
        <v>Medium (20-39%)</v>
      </c>
      <c r="R2544" s="0" t="str">
        <f aca="false">INDEX('Lookup Tables'!$B$2:$B$5,MATCH(F2544,'Lookup Tables'!$A$2:$A$5,0))</f>
        <v>Manager B</v>
      </c>
    </row>
    <row r="2545" customFormat="false" ht="15" hidden="false" customHeight="false" outlineLevel="0" collapsed="false">
      <c r="A2545" s="0" t="s">
        <v>2729</v>
      </c>
      <c r="B2545" s="13" t="n">
        <v>42986</v>
      </c>
      <c r="C2545" s="13" t="n">
        <v>42992</v>
      </c>
      <c r="D2545" s="14" t="s">
        <v>69</v>
      </c>
      <c r="E2545" s="14" t="s">
        <v>97</v>
      </c>
      <c r="F2545" s="14" t="s">
        <v>117</v>
      </c>
      <c r="G2545" s="14" t="s">
        <v>584</v>
      </c>
      <c r="H2545" s="14" t="s">
        <v>56</v>
      </c>
      <c r="I2545" s="14" t="s">
        <v>57</v>
      </c>
      <c r="J2545" s="14" t="s">
        <v>2730</v>
      </c>
      <c r="K2545" s="15" t="n">
        <v>173.94</v>
      </c>
      <c r="L2545" s="0" t="n">
        <v>3</v>
      </c>
      <c r="M2545" s="16" t="n">
        <v>0</v>
      </c>
      <c r="N2545" s="17" t="n">
        <v>13.9152</v>
      </c>
      <c r="O2545" s="0" t="str">
        <f aca="false">TEXT(B2545,"YYYY-MM")</f>
        <v>2017-09</v>
      </c>
      <c r="P2545" s="18" t="n">
        <f aca="false">IFERROR(N2545/K2545,0)</f>
        <v>0.08</v>
      </c>
      <c r="Q2545" s="0" t="str">
        <f aca="false">IF(M2545=0,"No Discount",IF(M2545&lt;0.2,"Low (1-19%)",IF(M2545&lt;0.4,"Medium (20-39%)","High (40%+)")))</f>
        <v>No Discount</v>
      </c>
      <c r="R2545" s="0" t="str">
        <f aca="false">INDEX('Lookup Tables'!$B$2:$B$5,MATCH(F2545,'Lookup Tables'!$A$2:$A$5,0))</f>
        <v>Manager B</v>
      </c>
    </row>
    <row r="2546" customFormat="false" ht="15" hidden="false" customHeight="false" outlineLevel="0" collapsed="false">
      <c r="A2546" s="0" t="s">
        <v>2729</v>
      </c>
      <c r="B2546" s="13" t="n">
        <v>42986</v>
      </c>
      <c r="C2546" s="13" t="n">
        <v>42992</v>
      </c>
      <c r="D2546" s="14" t="s">
        <v>69</v>
      </c>
      <c r="E2546" s="14" t="s">
        <v>97</v>
      </c>
      <c r="F2546" s="14" t="s">
        <v>117</v>
      </c>
      <c r="G2546" s="14" t="s">
        <v>584</v>
      </c>
      <c r="H2546" s="14" t="s">
        <v>65</v>
      </c>
      <c r="I2546" s="14" t="s">
        <v>66</v>
      </c>
      <c r="J2546" s="14" t="s">
        <v>2359</v>
      </c>
      <c r="K2546" s="15" t="n">
        <v>14.76</v>
      </c>
      <c r="L2546" s="0" t="n">
        <v>4</v>
      </c>
      <c r="M2546" s="16" t="n">
        <v>0</v>
      </c>
      <c r="N2546" s="17" t="n">
        <v>6.9372</v>
      </c>
      <c r="O2546" s="0" t="str">
        <f aca="false">TEXT(B2546,"YYYY-MM")</f>
        <v>2017-09</v>
      </c>
      <c r="P2546" s="18" t="n">
        <f aca="false">IFERROR(N2546/K2546,0)</f>
        <v>0.47</v>
      </c>
      <c r="Q2546" s="0" t="str">
        <f aca="false">IF(M2546=0,"No Discount",IF(M2546&lt;0.2,"Low (1-19%)",IF(M2546&lt;0.4,"Medium (20-39%)","High (40%+)")))</f>
        <v>No Discount</v>
      </c>
      <c r="R2546" s="0" t="str">
        <f aca="false">INDEX('Lookup Tables'!$B$2:$B$5,MATCH(F2546,'Lookup Tables'!$A$2:$A$5,0))</f>
        <v>Manager B</v>
      </c>
    </row>
    <row r="2547" customFormat="false" ht="15" hidden="false" customHeight="false" outlineLevel="0" collapsed="false">
      <c r="A2547" s="0" t="s">
        <v>2731</v>
      </c>
      <c r="B2547" s="13" t="n">
        <v>43206</v>
      </c>
      <c r="C2547" s="13" t="n">
        <v>43210</v>
      </c>
      <c r="D2547" s="14" t="s">
        <v>69</v>
      </c>
      <c r="E2547" s="14" t="s">
        <v>53</v>
      </c>
      <c r="F2547" s="14" t="s">
        <v>63</v>
      </c>
      <c r="G2547" s="14" t="s">
        <v>64</v>
      </c>
      <c r="H2547" s="14" t="s">
        <v>65</v>
      </c>
      <c r="I2547" s="14" t="s">
        <v>73</v>
      </c>
      <c r="J2547" s="14" t="s">
        <v>462</v>
      </c>
      <c r="K2547" s="15" t="n">
        <v>205.92</v>
      </c>
      <c r="L2547" s="0" t="n">
        <v>4</v>
      </c>
      <c r="M2547" s="16" t="n">
        <v>0</v>
      </c>
      <c r="N2547" s="17" t="n">
        <v>2.0592</v>
      </c>
      <c r="O2547" s="0" t="str">
        <f aca="false">TEXT(B2547,"YYYY-MM")</f>
        <v>2018-04</v>
      </c>
      <c r="P2547" s="18" t="n">
        <f aca="false">IFERROR(N2547/K2547,0)</f>
        <v>0.01</v>
      </c>
      <c r="Q2547" s="0" t="str">
        <f aca="false">IF(M2547=0,"No Discount",IF(M2547&lt;0.2,"Low (1-19%)",IF(M2547&lt;0.4,"Medium (20-39%)","High (40%+)")))</f>
        <v>No Discount</v>
      </c>
      <c r="R2547" s="0" t="str">
        <f aca="false">INDEX('Lookup Tables'!$B$2:$B$5,MATCH(F2547,'Lookup Tables'!$A$2:$A$5,0))</f>
        <v>Manager D</v>
      </c>
    </row>
    <row r="2548" customFormat="false" ht="15" hidden="false" customHeight="false" outlineLevel="0" collapsed="false">
      <c r="A2548" s="0" t="s">
        <v>2731</v>
      </c>
      <c r="B2548" s="13" t="n">
        <v>43206</v>
      </c>
      <c r="C2548" s="13" t="n">
        <v>43210</v>
      </c>
      <c r="D2548" s="14" t="s">
        <v>69</v>
      </c>
      <c r="E2548" s="14" t="s">
        <v>53</v>
      </c>
      <c r="F2548" s="14" t="s">
        <v>63</v>
      </c>
      <c r="G2548" s="14" t="s">
        <v>64</v>
      </c>
      <c r="H2548" s="14" t="s">
        <v>56</v>
      </c>
      <c r="I2548" s="14" t="s">
        <v>57</v>
      </c>
      <c r="J2548" s="14" t="s">
        <v>772</v>
      </c>
      <c r="K2548" s="15" t="n">
        <v>102.833</v>
      </c>
      <c r="L2548" s="0" t="n">
        <v>1</v>
      </c>
      <c r="M2548" s="16" t="n">
        <v>0.15</v>
      </c>
      <c r="N2548" s="17" t="n">
        <v>-6.049</v>
      </c>
      <c r="O2548" s="0" t="str">
        <f aca="false">TEXT(B2548,"YYYY-MM")</f>
        <v>2018-04</v>
      </c>
      <c r="P2548" s="18" t="n">
        <f aca="false">IFERROR(N2548/K2548,0)</f>
        <v>-0.0588235294117647</v>
      </c>
      <c r="Q2548" s="0" t="str">
        <f aca="false">IF(M2548=0,"No Discount",IF(M2548&lt;0.2,"Low (1-19%)",IF(M2548&lt;0.4,"Medium (20-39%)","High (40%+)")))</f>
        <v>Low (1-19%)</v>
      </c>
      <c r="R2548" s="0" t="str">
        <f aca="false">INDEX('Lookup Tables'!$B$2:$B$5,MATCH(F2548,'Lookup Tables'!$A$2:$A$5,0))</f>
        <v>Manager D</v>
      </c>
    </row>
    <row r="2549" customFormat="false" ht="15" hidden="false" customHeight="false" outlineLevel="0" collapsed="false">
      <c r="A2549" s="0" t="s">
        <v>2732</v>
      </c>
      <c r="B2549" s="13" t="n">
        <v>42598</v>
      </c>
      <c r="C2549" s="13" t="n">
        <v>42604</v>
      </c>
      <c r="D2549" s="14" t="s">
        <v>69</v>
      </c>
      <c r="E2549" s="14" t="s">
        <v>53</v>
      </c>
      <c r="F2549" s="14" t="s">
        <v>63</v>
      </c>
      <c r="G2549" s="14" t="s">
        <v>189</v>
      </c>
      <c r="H2549" s="14" t="s">
        <v>65</v>
      </c>
      <c r="I2549" s="14" t="s">
        <v>78</v>
      </c>
      <c r="J2549" s="14" t="s">
        <v>1476</v>
      </c>
      <c r="K2549" s="15" t="n">
        <v>2.304</v>
      </c>
      <c r="L2549" s="0" t="n">
        <v>1</v>
      </c>
      <c r="M2549" s="16" t="n">
        <v>0.2</v>
      </c>
      <c r="N2549" s="17" t="n">
        <v>0.2592</v>
      </c>
      <c r="O2549" s="0" t="str">
        <f aca="false">TEXT(B2549,"YYYY-MM")</f>
        <v>2016-08</v>
      </c>
      <c r="P2549" s="18" t="n">
        <f aca="false">IFERROR(N2549/K2549,0)</f>
        <v>0.1125</v>
      </c>
      <c r="Q2549" s="0" t="str">
        <f aca="false">IF(M2549=0,"No Discount",IF(M2549&lt;0.2,"Low (1-19%)",IF(M2549&lt;0.4,"Medium (20-39%)","High (40%+)")))</f>
        <v>Medium (20-39%)</v>
      </c>
      <c r="R2549" s="0" t="str">
        <f aca="false">INDEX('Lookup Tables'!$B$2:$B$5,MATCH(F2549,'Lookup Tables'!$A$2:$A$5,0))</f>
        <v>Manager D</v>
      </c>
    </row>
    <row r="2550" customFormat="false" ht="15" hidden="false" customHeight="false" outlineLevel="0" collapsed="false">
      <c r="A2550" s="0" t="s">
        <v>2732</v>
      </c>
      <c r="B2550" s="13" t="n">
        <v>42598</v>
      </c>
      <c r="C2550" s="13" t="n">
        <v>42604</v>
      </c>
      <c r="D2550" s="14" t="s">
        <v>69</v>
      </c>
      <c r="E2550" s="14" t="s">
        <v>53</v>
      </c>
      <c r="F2550" s="14" t="s">
        <v>63</v>
      </c>
      <c r="G2550" s="14" t="s">
        <v>189</v>
      </c>
      <c r="H2550" s="14" t="s">
        <v>80</v>
      </c>
      <c r="I2550" s="14" t="s">
        <v>81</v>
      </c>
      <c r="J2550" s="14" t="s">
        <v>2146</v>
      </c>
      <c r="K2550" s="15" t="n">
        <v>1879.96</v>
      </c>
      <c r="L2550" s="0" t="n">
        <v>5</v>
      </c>
      <c r="M2550" s="16" t="n">
        <v>0.2</v>
      </c>
      <c r="N2550" s="17" t="n">
        <v>211.4955</v>
      </c>
      <c r="O2550" s="0" t="str">
        <f aca="false">TEXT(B2550,"YYYY-MM")</f>
        <v>2016-08</v>
      </c>
      <c r="P2550" s="18" t="n">
        <f aca="false">IFERROR(N2550/K2550,0)</f>
        <v>0.1125</v>
      </c>
      <c r="Q2550" s="0" t="str">
        <f aca="false">IF(M2550=0,"No Discount",IF(M2550&lt;0.2,"Low (1-19%)",IF(M2550&lt;0.4,"Medium (20-39%)","High (40%+)")))</f>
        <v>Medium (20-39%)</v>
      </c>
      <c r="R2550" s="0" t="str">
        <f aca="false">INDEX('Lookup Tables'!$B$2:$B$5,MATCH(F2550,'Lookup Tables'!$A$2:$A$5,0))</f>
        <v>Manager D</v>
      </c>
    </row>
    <row r="2551" customFormat="false" ht="15" hidden="false" customHeight="false" outlineLevel="0" collapsed="false">
      <c r="A2551" s="0" t="s">
        <v>2732</v>
      </c>
      <c r="B2551" s="13" t="n">
        <v>42598</v>
      </c>
      <c r="C2551" s="13" t="n">
        <v>42604</v>
      </c>
      <c r="D2551" s="14" t="s">
        <v>69</v>
      </c>
      <c r="E2551" s="14" t="s">
        <v>53</v>
      </c>
      <c r="F2551" s="14" t="s">
        <v>63</v>
      </c>
      <c r="G2551" s="14" t="s">
        <v>189</v>
      </c>
      <c r="H2551" s="14" t="s">
        <v>65</v>
      </c>
      <c r="I2551" s="14" t="s">
        <v>91</v>
      </c>
      <c r="J2551" s="14" t="s">
        <v>2234</v>
      </c>
      <c r="K2551" s="15" t="n">
        <v>313.024</v>
      </c>
      <c r="L2551" s="0" t="n">
        <v>8</v>
      </c>
      <c r="M2551" s="16" t="n">
        <v>0.2</v>
      </c>
      <c r="N2551" s="17" t="n">
        <v>105.6456</v>
      </c>
      <c r="O2551" s="0" t="str">
        <f aca="false">TEXT(B2551,"YYYY-MM")</f>
        <v>2016-08</v>
      </c>
      <c r="P2551" s="18" t="n">
        <f aca="false">IFERROR(N2551/K2551,0)</f>
        <v>0.3375</v>
      </c>
      <c r="Q2551" s="0" t="str">
        <f aca="false">IF(M2551=0,"No Discount",IF(M2551&lt;0.2,"Low (1-19%)",IF(M2551&lt;0.4,"Medium (20-39%)","High (40%+)")))</f>
        <v>Medium (20-39%)</v>
      </c>
      <c r="R2551" s="0" t="str">
        <f aca="false">INDEX('Lookup Tables'!$B$2:$B$5,MATCH(F2551,'Lookup Tables'!$A$2:$A$5,0))</f>
        <v>Manager D</v>
      </c>
    </row>
    <row r="2552" customFormat="false" ht="15" hidden="false" customHeight="false" outlineLevel="0" collapsed="false">
      <c r="A2552" s="0" t="s">
        <v>2732</v>
      </c>
      <c r="B2552" s="13" t="n">
        <v>42598</v>
      </c>
      <c r="C2552" s="13" t="n">
        <v>42604</v>
      </c>
      <c r="D2552" s="14" t="s">
        <v>69</v>
      </c>
      <c r="E2552" s="14" t="s">
        <v>53</v>
      </c>
      <c r="F2552" s="14" t="s">
        <v>63</v>
      </c>
      <c r="G2552" s="14" t="s">
        <v>189</v>
      </c>
      <c r="H2552" s="14" t="s">
        <v>65</v>
      </c>
      <c r="I2552" s="14" t="s">
        <v>66</v>
      </c>
      <c r="J2552" s="14" t="s">
        <v>1460</v>
      </c>
      <c r="K2552" s="15" t="n">
        <v>5.04</v>
      </c>
      <c r="L2552" s="0" t="n">
        <v>2</v>
      </c>
      <c r="M2552" s="16" t="n">
        <v>0.2</v>
      </c>
      <c r="N2552" s="17" t="n">
        <v>1.764</v>
      </c>
      <c r="O2552" s="0" t="str">
        <f aca="false">TEXT(B2552,"YYYY-MM")</f>
        <v>2016-08</v>
      </c>
      <c r="P2552" s="18" t="n">
        <f aca="false">IFERROR(N2552/K2552,0)</f>
        <v>0.35</v>
      </c>
      <c r="Q2552" s="0" t="str">
        <f aca="false">IF(M2552=0,"No Discount",IF(M2552&lt;0.2,"Low (1-19%)",IF(M2552&lt;0.4,"Medium (20-39%)","High (40%+)")))</f>
        <v>Medium (20-39%)</v>
      </c>
      <c r="R2552" s="0" t="str">
        <f aca="false">INDEX('Lookup Tables'!$B$2:$B$5,MATCH(F2552,'Lookup Tables'!$A$2:$A$5,0))</f>
        <v>Manager D</v>
      </c>
    </row>
    <row r="2553" customFormat="false" ht="15" hidden="false" customHeight="false" outlineLevel="0" collapsed="false">
      <c r="A2553" s="0" t="s">
        <v>2733</v>
      </c>
      <c r="B2553" s="13" t="n">
        <v>43423</v>
      </c>
      <c r="C2553" s="13" t="n">
        <v>43427</v>
      </c>
      <c r="D2553" s="14" t="s">
        <v>69</v>
      </c>
      <c r="E2553" s="14" t="s">
        <v>53</v>
      </c>
      <c r="F2553" s="14" t="s">
        <v>54</v>
      </c>
      <c r="G2553" s="14" t="s">
        <v>55</v>
      </c>
      <c r="H2553" s="14" t="s">
        <v>56</v>
      </c>
      <c r="I2553" s="14" t="s">
        <v>76</v>
      </c>
      <c r="J2553" s="14" t="s">
        <v>2734</v>
      </c>
      <c r="K2553" s="15" t="n">
        <v>821.88</v>
      </c>
      <c r="L2553" s="0" t="n">
        <v>6</v>
      </c>
      <c r="M2553" s="16" t="n">
        <v>0</v>
      </c>
      <c r="N2553" s="17" t="n">
        <v>213.6888</v>
      </c>
      <c r="O2553" s="0" t="str">
        <f aca="false">TEXT(B2553,"YYYY-MM")</f>
        <v>2018-11</v>
      </c>
      <c r="P2553" s="18" t="n">
        <f aca="false">IFERROR(N2553/K2553,0)</f>
        <v>0.26</v>
      </c>
      <c r="Q2553" s="0" t="str">
        <f aca="false">IF(M2553=0,"No Discount",IF(M2553&lt;0.2,"Low (1-19%)",IF(M2553&lt;0.4,"Medium (20-39%)","High (40%+)")))</f>
        <v>No Discount</v>
      </c>
      <c r="R2553" s="0" t="str">
        <f aca="false">INDEX('Lookup Tables'!$B$2:$B$5,MATCH(F2553,'Lookup Tables'!$A$2:$A$5,0))</f>
        <v>Manager C</v>
      </c>
    </row>
    <row r="2554" customFormat="false" ht="15" hidden="false" customHeight="false" outlineLevel="0" collapsed="false">
      <c r="A2554" s="0" t="s">
        <v>2733</v>
      </c>
      <c r="B2554" s="13" t="n">
        <v>43423</v>
      </c>
      <c r="C2554" s="13" t="n">
        <v>43427</v>
      </c>
      <c r="D2554" s="14" t="s">
        <v>69</v>
      </c>
      <c r="E2554" s="14" t="s">
        <v>53</v>
      </c>
      <c r="F2554" s="14" t="s">
        <v>54</v>
      </c>
      <c r="G2554" s="14" t="s">
        <v>55</v>
      </c>
      <c r="H2554" s="14" t="s">
        <v>65</v>
      </c>
      <c r="I2554" s="14" t="s">
        <v>83</v>
      </c>
      <c r="J2554" s="14" t="s">
        <v>1919</v>
      </c>
      <c r="K2554" s="15" t="n">
        <v>21.96</v>
      </c>
      <c r="L2554" s="0" t="n">
        <v>2</v>
      </c>
      <c r="M2554" s="16" t="n">
        <v>0</v>
      </c>
      <c r="N2554" s="17" t="n">
        <v>10.7604</v>
      </c>
      <c r="O2554" s="0" t="str">
        <f aca="false">TEXT(B2554,"YYYY-MM")</f>
        <v>2018-11</v>
      </c>
      <c r="P2554" s="18" t="n">
        <f aca="false">IFERROR(N2554/K2554,0)</f>
        <v>0.49</v>
      </c>
      <c r="Q2554" s="0" t="str">
        <f aca="false">IF(M2554=0,"No Discount",IF(M2554&lt;0.2,"Low (1-19%)",IF(M2554&lt;0.4,"Medium (20-39%)","High (40%+)")))</f>
        <v>No Discount</v>
      </c>
      <c r="R2554" s="0" t="str">
        <f aca="false">INDEX('Lookup Tables'!$B$2:$B$5,MATCH(F2554,'Lookup Tables'!$A$2:$A$5,0))</f>
        <v>Manager C</v>
      </c>
    </row>
    <row r="2555" customFormat="false" ht="15" hidden="false" customHeight="false" outlineLevel="0" collapsed="false">
      <c r="A2555" s="0" t="s">
        <v>2735</v>
      </c>
      <c r="B2555" s="13" t="n">
        <v>42992</v>
      </c>
      <c r="C2555" s="13" t="n">
        <v>42996</v>
      </c>
      <c r="D2555" s="14" t="s">
        <v>69</v>
      </c>
      <c r="E2555" s="14" t="s">
        <v>97</v>
      </c>
      <c r="F2555" s="14" t="s">
        <v>54</v>
      </c>
      <c r="G2555" s="14" t="s">
        <v>222</v>
      </c>
      <c r="H2555" s="14" t="s">
        <v>65</v>
      </c>
      <c r="I2555" s="14" t="s">
        <v>91</v>
      </c>
      <c r="J2555" s="14" t="s">
        <v>1458</v>
      </c>
      <c r="K2555" s="15" t="n">
        <v>25.92</v>
      </c>
      <c r="L2555" s="0" t="n">
        <v>4</v>
      </c>
      <c r="M2555" s="16" t="n">
        <v>0</v>
      </c>
      <c r="N2555" s="17" t="n">
        <v>12.4416</v>
      </c>
      <c r="O2555" s="0" t="str">
        <f aca="false">TEXT(B2555,"YYYY-MM")</f>
        <v>2017-09</v>
      </c>
      <c r="P2555" s="18" t="n">
        <f aca="false">IFERROR(N2555/K2555,0)</f>
        <v>0.48</v>
      </c>
      <c r="Q2555" s="0" t="str">
        <f aca="false">IF(M2555=0,"No Discount",IF(M2555&lt;0.2,"Low (1-19%)",IF(M2555&lt;0.4,"Medium (20-39%)","High (40%+)")))</f>
        <v>No Discount</v>
      </c>
      <c r="R2555" s="0" t="str">
        <f aca="false">INDEX('Lookup Tables'!$B$2:$B$5,MATCH(F2555,'Lookup Tables'!$A$2:$A$5,0))</f>
        <v>Manager C</v>
      </c>
    </row>
    <row r="2556" customFormat="false" ht="15" hidden="false" customHeight="false" outlineLevel="0" collapsed="false">
      <c r="A2556" s="0" t="s">
        <v>2736</v>
      </c>
      <c r="B2556" s="13" t="n">
        <v>42962</v>
      </c>
      <c r="C2556" s="13" t="n">
        <v>42967</v>
      </c>
      <c r="D2556" s="14" t="s">
        <v>69</v>
      </c>
      <c r="E2556" s="14" t="s">
        <v>53</v>
      </c>
      <c r="F2556" s="14" t="s">
        <v>54</v>
      </c>
      <c r="G2556" s="14" t="s">
        <v>70</v>
      </c>
      <c r="H2556" s="14" t="s">
        <v>80</v>
      </c>
      <c r="I2556" s="14" t="s">
        <v>81</v>
      </c>
      <c r="J2556" s="14" t="s">
        <v>2737</v>
      </c>
      <c r="K2556" s="15" t="n">
        <v>705.544</v>
      </c>
      <c r="L2556" s="0" t="n">
        <v>7</v>
      </c>
      <c r="M2556" s="16" t="n">
        <v>0.2</v>
      </c>
      <c r="N2556" s="17" t="n">
        <v>70.5544</v>
      </c>
      <c r="O2556" s="0" t="str">
        <f aca="false">TEXT(B2556,"YYYY-MM")</f>
        <v>2017-08</v>
      </c>
      <c r="P2556" s="18" t="n">
        <f aca="false">IFERROR(N2556/K2556,0)</f>
        <v>0.1</v>
      </c>
      <c r="Q2556" s="0" t="str">
        <f aca="false">IF(M2556=0,"No Discount",IF(M2556&lt;0.2,"Low (1-19%)",IF(M2556&lt;0.4,"Medium (20-39%)","High (40%+)")))</f>
        <v>Medium (20-39%)</v>
      </c>
      <c r="R2556" s="0" t="str">
        <f aca="false">INDEX('Lookup Tables'!$B$2:$B$5,MATCH(F2556,'Lookup Tables'!$A$2:$A$5,0))</f>
        <v>Manager C</v>
      </c>
    </row>
    <row r="2557" customFormat="false" ht="15" hidden="false" customHeight="false" outlineLevel="0" collapsed="false">
      <c r="A2557" s="0" t="s">
        <v>2738</v>
      </c>
      <c r="B2557" s="13" t="n">
        <v>42639</v>
      </c>
      <c r="C2557" s="13" t="n">
        <v>42643</v>
      </c>
      <c r="D2557" s="14" t="s">
        <v>69</v>
      </c>
      <c r="E2557" s="14" t="s">
        <v>53</v>
      </c>
      <c r="F2557" s="14" t="s">
        <v>117</v>
      </c>
      <c r="G2557" s="14" t="s">
        <v>170</v>
      </c>
      <c r="H2557" s="14" t="s">
        <v>80</v>
      </c>
      <c r="I2557" s="14" t="s">
        <v>123</v>
      </c>
      <c r="J2557" s="14" t="s">
        <v>2739</v>
      </c>
      <c r="K2557" s="15" t="n">
        <v>50</v>
      </c>
      <c r="L2557" s="0" t="n">
        <v>2</v>
      </c>
      <c r="M2557" s="16" t="n">
        <v>0</v>
      </c>
      <c r="N2557" s="17" t="n">
        <v>12</v>
      </c>
      <c r="O2557" s="0" t="str">
        <f aca="false">TEXT(B2557,"YYYY-MM")</f>
        <v>2016-09</v>
      </c>
      <c r="P2557" s="18" t="n">
        <f aca="false">IFERROR(N2557/K2557,0)</f>
        <v>0.24</v>
      </c>
      <c r="Q2557" s="0" t="str">
        <f aca="false">IF(M2557=0,"No Discount",IF(M2557&lt;0.2,"Low (1-19%)",IF(M2557&lt;0.4,"Medium (20-39%)","High (40%+)")))</f>
        <v>No Discount</v>
      </c>
      <c r="R2557" s="0" t="str">
        <f aca="false">INDEX('Lookup Tables'!$B$2:$B$5,MATCH(F2557,'Lookup Tables'!$A$2:$A$5,0))</f>
        <v>Manager B</v>
      </c>
    </row>
    <row r="2558" customFormat="false" ht="15" hidden="false" customHeight="false" outlineLevel="0" collapsed="false">
      <c r="A2558" s="0" t="s">
        <v>2740</v>
      </c>
      <c r="B2558" s="13" t="n">
        <v>43016</v>
      </c>
      <c r="C2558" s="13" t="n">
        <v>43022</v>
      </c>
      <c r="D2558" s="14" t="s">
        <v>69</v>
      </c>
      <c r="E2558" s="14" t="s">
        <v>62</v>
      </c>
      <c r="F2558" s="14" t="s">
        <v>98</v>
      </c>
      <c r="G2558" s="14" t="s">
        <v>99</v>
      </c>
      <c r="H2558" s="14" t="s">
        <v>56</v>
      </c>
      <c r="I2558" s="14" t="s">
        <v>76</v>
      </c>
      <c r="J2558" s="14" t="s">
        <v>2741</v>
      </c>
      <c r="K2558" s="15" t="n">
        <v>51.712</v>
      </c>
      <c r="L2558" s="0" t="n">
        <v>8</v>
      </c>
      <c r="M2558" s="16" t="n">
        <v>0.6</v>
      </c>
      <c r="N2558" s="17" t="n">
        <v>-32.32</v>
      </c>
      <c r="O2558" s="0" t="str">
        <f aca="false">TEXT(B2558,"YYYY-MM")</f>
        <v>2017-10</v>
      </c>
      <c r="P2558" s="18" t="n">
        <f aca="false">IFERROR(N2558/K2558,0)</f>
        <v>-0.625</v>
      </c>
      <c r="Q2558" s="0" t="str">
        <f aca="false">IF(M2558=0,"No Discount",IF(M2558&lt;0.2,"Low (1-19%)",IF(M2558&lt;0.4,"Medium (20-39%)","High (40%+)")))</f>
        <v>High (40%+)</v>
      </c>
      <c r="R2558" s="0" t="str">
        <f aca="false">INDEX('Lookup Tables'!$B$2:$B$5,MATCH(F2558,'Lookup Tables'!$A$2:$A$5,0))</f>
        <v>Manager A</v>
      </c>
    </row>
    <row r="2559" customFormat="false" ht="15" hidden="false" customHeight="false" outlineLevel="0" collapsed="false">
      <c r="A2559" s="0" t="s">
        <v>2742</v>
      </c>
      <c r="B2559" s="13" t="n">
        <v>42453</v>
      </c>
      <c r="C2559" s="13" t="n">
        <v>42459</v>
      </c>
      <c r="D2559" s="14" t="s">
        <v>69</v>
      </c>
      <c r="E2559" s="14" t="s">
        <v>62</v>
      </c>
      <c r="F2559" s="14" t="s">
        <v>54</v>
      </c>
      <c r="G2559" s="14" t="s">
        <v>70</v>
      </c>
      <c r="H2559" s="14" t="s">
        <v>65</v>
      </c>
      <c r="I2559" s="14" t="s">
        <v>85</v>
      </c>
      <c r="J2559" s="14" t="s">
        <v>2534</v>
      </c>
      <c r="K2559" s="15" t="n">
        <v>6.992</v>
      </c>
      <c r="L2559" s="0" t="n">
        <v>2</v>
      </c>
      <c r="M2559" s="16" t="n">
        <v>0.2</v>
      </c>
      <c r="N2559" s="17" t="n">
        <v>0.5244</v>
      </c>
      <c r="O2559" s="0" t="str">
        <f aca="false">TEXT(B2559,"YYYY-MM")</f>
        <v>2016-03</v>
      </c>
      <c r="P2559" s="18" t="n">
        <f aca="false">IFERROR(N2559/K2559,0)</f>
        <v>0.075</v>
      </c>
      <c r="Q2559" s="0" t="str">
        <f aca="false">IF(M2559=0,"No Discount",IF(M2559&lt;0.2,"Low (1-19%)",IF(M2559&lt;0.4,"Medium (20-39%)","High (40%+)")))</f>
        <v>Medium (20-39%)</v>
      </c>
      <c r="R2559" s="0" t="str">
        <f aca="false">INDEX('Lookup Tables'!$B$2:$B$5,MATCH(F2559,'Lookup Tables'!$A$2:$A$5,0))</f>
        <v>Manager C</v>
      </c>
    </row>
    <row r="2560" customFormat="false" ht="15" hidden="false" customHeight="false" outlineLevel="0" collapsed="false">
      <c r="A2560" s="0" t="s">
        <v>2743</v>
      </c>
      <c r="B2560" s="13" t="n">
        <v>42521</v>
      </c>
      <c r="C2560" s="13" t="n">
        <v>42525</v>
      </c>
      <c r="D2560" s="14" t="s">
        <v>69</v>
      </c>
      <c r="E2560" s="14" t="s">
        <v>53</v>
      </c>
      <c r="F2560" s="14" t="s">
        <v>63</v>
      </c>
      <c r="G2560" s="14" t="s">
        <v>106</v>
      </c>
      <c r="H2560" s="14" t="s">
        <v>56</v>
      </c>
      <c r="I2560" s="14" t="s">
        <v>57</v>
      </c>
      <c r="J2560" s="14" t="s">
        <v>2744</v>
      </c>
      <c r="K2560" s="15" t="n">
        <v>1406.86</v>
      </c>
      <c r="L2560" s="0" t="n">
        <v>7</v>
      </c>
      <c r="M2560" s="16" t="n">
        <v>0</v>
      </c>
      <c r="N2560" s="17" t="n">
        <v>140.686</v>
      </c>
      <c r="O2560" s="0" t="str">
        <f aca="false">TEXT(B2560,"YYYY-MM")</f>
        <v>2016-05</v>
      </c>
      <c r="P2560" s="18" t="n">
        <f aca="false">IFERROR(N2560/K2560,0)</f>
        <v>0.1</v>
      </c>
      <c r="Q2560" s="0" t="str">
        <f aca="false">IF(M2560=0,"No Discount",IF(M2560&lt;0.2,"Low (1-19%)",IF(M2560&lt;0.4,"Medium (20-39%)","High (40%+)")))</f>
        <v>No Discount</v>
      </c>
      <c r="R2560" s="0" t="str">
        <f aca="false">INDEX('Lookup Tables'!$B$2:$B$5,MATCH(F2560,'Lookup Tables'!$A$2:$A$5,0))</f>
        <v>Manager D</v>
      </c>
    </row>
    <row r="2561" customFormat="false" ht="15" hidden="false" customHeight="false" outlineLevel="0" collapsed="false">
      <c r="A2561" s="0" t="s">
        <v>2743</v>
      </c>
      <c r="B2561" s="13" t="n">
        <v>42521</v>
      </c>
      <c r="C2561" s="13" t="n">
        <v>42525</v>
      </c>
      <c r="D2561" s="14" t="s">
        <v>69</v>
      </c>
      <c r="E2561" s="14" t="s">
        <v>53</v>
      </c>
      <c r="F2561" s="14" t="s">
        <v>63</v>
      </c>
      <c r="G2561" s="14" t="s">
        <v>106</v>
      </c>
      <c r="H2561" s="14" t="s">
        <v>65</v>
      </c>
      <c r="I2561" s="14" t="s">
        <v>66</v>
      </c>
      <c r="J2561" s="14" t="s">
        <v>669</v>
      </c>
      <c r="K2561" s="15" t="n">
        <v>15.75</v>
      </c>
      <c r="L2561" s="0" t="n">
        <v>5</v>
      </c>
      <c r="M2561" s="16" t="n">
        <v>0</v>
      </c>
      <c r="N2561" s="17" t="n">
        <v>7.56</v>
      </c>
      <c r="O2561" s="0" t="str">
        <f aca="false">TEXT(B2561,"YYYY-MM")</f>
        <v>2016-05</v>
      </c>
      <c r="P2561" s="18" t="n">
        <f aca="false">IFERROR(N2561/K2561,0)</f>
        <v>0.48</v>
      </c>
      <c r="Q2561" s="0" t="str">
        <f aca="false">IF(M2561=0,"No Discount",IF(M2561&lt;0.2,"Low (1-19%)",IF(M2561&lt;0.4,"Medium (20-39%)","High (40%+)")))</f>
        <v>No Discount</v>
      </c>
      <c r="R2561" s="0" t="str">
        <f aca="false">INDEX('Lookup Tables'!$B$2:$B$5,MATCH(F2561,'Lookup Tables'!$A$2:$A$5,0))</f>
        <v>Manager D</v>
      </c>
    </row>
    <row r="2562" customFormat="false" ht="15" hidden="false" customHeight="false" outlineLevel="0" collapsed="false">
      <c r="A2562" s="0" t="s">
        <v>2743</v>
      </c>
      <c r="B2562" s="13" t="n">
        <v>42521</v>
      </c>
      <c r="C2562" s="13" t="n">
        <v>42525</v>
      </c>
      <c r="D2562" s="14" t="s">
        <v>69</v>
      </c>
      <c r="E2562" s="14" t="s">
        <v>53</v>
      </c>
      <c r="F2562" s="14" t="s">
        <v>63</v>
      </c>
      <c r="G2562" s="14" t="s">
        <v>106</v>
      </c>
      <c r="H2562" s="14" t="s">
        <v>65</v>
      </c>
      <c r="I2562" s="14" t="s">
        <v>73</v>
      </c>
      <c r="J2562" s="14" t="s">
        <v>1368</v>
      </c>
      <c r="K2562" s="15" t="n">
        <v>323.1</v>
      </c>
      <c r="L2562" s="0" t="n">
        <v>2</v>
      </c>
      <c r="M2562" s="16" t="n">
        <v>0</v>
      </c>
      <c r="N2562" s="17" t="n">
        <v>61.389</v>
      </c>
      <c r="O2562" s="0" t="str">
        <f aca="false">TEXT(B2562,"YYYY-MM")</f>
        <v>2016-05</v>
      </c>
      <c r="P2562" s="18" t="n">
        <f aca="false">IFERROR(N2562/K2562,0)</f>
        <v>0.19</v>
      </c>
      <c r="Q2562" s="0" t="str">
        <f aca="false">IF(M2562=0,"No Discount",IF(M2562&lt;0.2,"Low (1-19%)",IF(M2562&lt;0.4,"Medium (20-39%)","High (40%+)")))</f>
        <v>No Discount</v>
      </c>
      <c r="R2562" s="0" t="str">
        <f aca="false">INDEX('Lookup Tables'!$B$2:$B$5,MATCH(F2562,'Lookup Tables'!$A$2:$A$5,0))</f>
        <v>Manager D</v>
      </c>
    </row>
    <row r="2563" customFormat="false" ht="15" hidden="false" customHeight="false" outlineLevel="0" collapsed="false">
      <c r="A2563" s="0" t="s">
        <v>2745</v>
      </c>
      <c r="B2563" s="13" t="n">
        <v>42729</v>
      </c>
      <c r="C2563" s="13" t="n">
        <v>42735</v>
      </c>
      <c r="D2563" s="14" t="s">
        <v>69</v>
      </c>
      <c r="E2563" s="14" t="s">
        <v>53</v>
      </c>
      <c r="F2563" s="14" t="s">
        <v>54</v>
      </c>
      <c r="G2563" s="14" t="s">
        <v>200</v>
      </c>
      <c r="H2563" s="14" t="s">
        <v>65</v>
      </c>
      <c r="I2563" s="14" t="s">
        <v>66</v>
      </c>
      <c r="J2563" s="14" t="s">
        <v>2238</v>
      </c>
      <c r="K2563" s="15" t="n">
        <v>9.216</v>
      </c>
      <c r="L2563" s="0" t="n">
        <v>4</v>
      </c>
      <c r="M2563" s="16" t="n">
        <v>0.2</v>
      </c>
      <c r="N2563" s="17" t="n">
        <v>3.3408</v>
      </c>
      <c r="O2563" s="0" t="str">
        <f aca="false">TEXT(B2563,"YYYY-MM")</f>
        <v>2016-12</v>
      </c>
      <c r="P2563" s="18" t="n">
        <f aca="false">IFERROR(N2563/K2563,0)</f>
        <v>0.3625</v>
      </c>
      <c r="Q2563" s="0" t="str">
        <f aca="false">IF(M2563=0,"No Discount",IF(M2563&lt;0.2,"Low (1-19%)",IF(M2563&lt;0.4,"Medium (20-39%)","High (40%+)")))</f>
        <v>Medium (20-39%)</v>
      </c>
      <c r="R2563" s="0" t="str">
        <f aca="false">INDEX('Lookup Tables'!$B$2:$B$5,MATCH(F2563,'Lookup Tables'!$A$2:$A$5,0))</f>
        <v>Manager C</v>
      </c>
    </row>
    <row r="2564" customFormat="false" ht="15" hidden="false" customHeight="false" outlineLevel="0" collapsed="false">
      <c r="A2564" s="0" t="s">
        <v>2745</v>
      </c>
      <c r="B2564" s="13" t="n">
        <v>42729</v>
      </c>
      <c r="C2564" s="13" t="n">
        <v>42735</v>
      </c>
      <c r="D2564" s="14" t="s">
        <v>69</v>
      </c>
      <c r="E2564" s="14" t="s">
        <v>53</v>
      </c>
      <c r="F2564" s="14" t="s">
        <v>54</v>
      </c>
      <c r="G2564" s="14" t="s">
        <v>200</v>
      </c>
      <c r="H2564" s="14" t="s">
        <v>65</v>
      </c>
      <c r="I2564" s="14" t="s">
        <v>91</v>
      </c>
      <c r="J2564" s="14" t="s">
        <v>2516</v>
      </c>
      <c r="K2564" s="15" t="n">
        <v>10.368</v>
      </c>
      <c r="L2564" s="0" t="n">
        <v>2</v>
      </c>
      <c r="M2564" s="16" t="n">
        <v>0.2</v>
      </c>
      <c r="N2564" s="17" t="n">
        <v>3.6288</v>
      </c>
      <c r="O2564" s="0" t="str">
        <f aca="false">TEXT(B2564,"YYYY-MM")</f>
        <v>2016-12</v>
      </c>
      <c r="P2564" s="18" t="n">
        <f aca="false">IFERROR(N2564/K2564,0)</f>
        <v>0.35</v>
      </c>
      <c r="Q2564" s="0" t="str">
        <f aca="false">IF(M2564=0,"No Discount",IF(M2564&lt;0.2,"Low (1-19%)",IF(M2564&lt;0.4,"Medium (20-39%)","High (40%+)")))</f>
        <v>Medium (20-39%)</v>
      </c>
      <c r="R2564" s="0" t="str">
        <f aca="false">INDEX('Lookup Tables'!$B$2:$B$5,MATCH(F2564,'Lookup Tables'!$A$2:$A$5,0))</f>
        <v>Manager C</v>
      </c>
    </row>
    <row r="2565" customFormat="false" ht="15" hidden="false" customHeight="false" outlineLevel="0" collapsed="false">
      <c r="A2565" s="0" t="s">
        <v>2746</v>
      </c>
      <c r="B2565" s="13" t="n">
        <v>42446</v>
      </c>
      <c r="C2565" s="13" t="n">
        <v>42451</v>
      </c>
      <c r="D2565" s="14" t="s">
        <v>52</v>
      </c>
      <c r="E2565" s="14" t="s">
        <v>62</v>
      </c>
      <c r="F2565" s="14" t="s">
        <v>117</v>
      </c>
      <c r="G2565" s="14" t="s">
        <v>170</v>
      </c>
      <c r="H2565" s="14" t="s">
        <v>80</v>
      </c>
      <c r="I2565" s="14" t="s">
        <v>123</v>
      </c>
      <c r="J2565" s="14" t="s">
        <v>2747</v>
      </c>
      <c r="K2565" s="15" t="n">
        <v>15.02</v>
      </c>
      <c r="L2565" s="0" t="n">
        <v>1</v>
      </c>
      <c r="M2565" s="16" t="n">
        <v>0</v>
      </c>
      <c r="N2565" s="17" t="n">
        <v>2.7036</v>
      </c>
      <c r="O2565" s="0" t="str">
        <f aca="false">TEXT(B2565,"YYYY-MM")</f>
        <v>2016-03</v>
      </c>
      <c r="P2565" s="18" t="n">
        <f aca="false">IFERROR(N2565/K2565,0)</f>
        <v>0.18</v>
      </c>
      <c r="Q2565" s="0" t="str">
        <f aca="false">IF(M2565=0,"No Discount",IF(M2565&lt;0.2,"Low (1-19%)",IF(M2565&lt;0.4,"Medium (20-39%)","High (40%+)")))</f>
        <v>No Discount</v>
      </c>
      <c r="R2565" s="0" t="str">
        <f aca="false">INDEX('Lookup Tables'!$B$2:$B$5,MATCH(F2565,'Lookup Tables'!$A$2:$A$5,0))</f>
        <v>Manager B</v>
      </c>
    </row>
    <row r="2566" customFormat="false" ht="15" hidden="false" customHeight="false" outlineLevel="0" collapsed="false">
      <c r="A2566" s="0" t="s">
        <v>2746</v>
      </c>
      <c r="B2566" s="13" t="n">
        <v>42446</v>
      </c>
      <c r="C2566" s="13" t="n">
        <v>42451</v>
      </c>
      <c r="D2566" s="14" t="s">
        <v>52</v>
      </c>
      <c r="E2566" s="14" t="s">
        <v>62</v>
      </c>
      <c r="F2566" s="14" t="s">
        <v>117</v>
      </c>
      <c r="G2566" s="14" t="s">
        <v>170</v>
      </c>
      <c r="H2566" s="14" t="s">
        <v>65</v>
      </c>
      <c r="I2566" s="14" t="s">
        <v>73</v>
      </c>
      <c r="J2566" s="14" t="s">
        <v>1894</v>
      </c>
      <c r="K2566" s="15" t="n">
        <v>33.82</v>
      </c>
      <c r="L2566" s="0" t="n">
        <v>2</v>
      </c>
      <c r="M2566" s="16" t="n">
        <v>0</v>
      </c>
      <c r="N2566" s="17" t="n">
        <v>9.1314</v>
      </c>
      <c r="O2566" s="0" t="str">
        <f aca="false">TEXT(B2566,"YYYY-MM")</f>
        <v>2016-03</v>
      </c>
      <c r="P2566" s="18" t="n">
        <f aca="false">IFERROR(N2566/K2566,0)</f>
        <v>0.27</v>
      </c>
      <c r="Q2566" s="0" t="str">
        <f aca="false">IF(M2566=0,"No Discount",IF(M2566&lt;0.2,"Low (1-19%)",IF(M2566&lt;0.4,"Medium (20-39%)","High (40%+)")))</f>
        <v>No Discount</v>
      </c>
      <c r="R2566" s="0" t="str">
        <f aca="false">INDEX('Lookup Tables'!$B$2:$B$5,MATCH(F2566,'Lookup Tables'!$A$2:$A$5,0))</f>
        <v>Manager B</v>
      </c>
    </row>
    <row r="2567" customFormat="false" ht="15" hidden="false" customHeight="false" outlineLevel="0" collapsed="false">
      <c r="A2567" s="0" t="s">
        <v>2748</v>
      </c>
      <c r="B2567" s="13" t="n">
        <v>43455</v>
      </c>
      <c r="C2567" s="13" t="n">
        <v>43458</v>
      </c>
      <c r="D2567" s="14" t="s">
        <v>137</v>
      </c>
      <c r="E2567" s="14" t="s">
        <v>53</v>
      </c>
      <c r="F2567" s="14" t="s">
        <v>54</v>
      </c>
      <c r="G2567" s="14" t="s">
        <v>55</v>
      </c>
      <c r="H2567" s="14" t="s">
        <v>80</v>
      </c>
      <c r="I2567" s="14" t="s">
        <v>123</v>
      </c>
      <c r="J2567" s="14" t="s">
        <v>1674</v>
      </c>
      <c r="K2567" s="15" t="n">
        <v>71</v>
      </c>
      <c r="L2567" s="0" t="n">
        <v>4</v>
      </c>
      <c r="M2567" s="16" t="n">
        <v>0</v>
      </c>
      <c r="N2567" s="17" t="n">
        <v>27.69</v>
      </c>
      <c r="O2567" s="0" t="str">
        <f aca="false">TEXT(B2567,"YYYY-MM")</f>
        <v>2018-12</v>
      </c>
      <c r="P2567" s="18" t="n">
        <f aca="false">IFERROR(N2567/K2567,0)</f>
        <v>0.39</v>
      </c>
      <c r="Q2567" s="0" t="str">
        <f aca="false">IF(M2567=0,"No Discount",IF(M2567&lt;0.2,"Low (1-19%)",IF(M2567&lt;0.4,"Medium (20-39%)","High (40%+)")))</f>
        <v>No Discount</v>
      </c>
      <c r="R2567" s="0" t="str">
        <f aca="false">INDEX('Lookup Tables'!$B$2:$B$5,MATCH(F2567,'Lookup Tables'!$A$2:$A$5,0))</f>
        <v>Manager C</v>
      </c>
    </row>
    <row r="2568" customFormat="false" ht="15" hidden="false" customHeight="false" outlineLevel="0" collapsed="false">
      <c r="A2568" s="0" t="s">
        <v>2749</v>
      </c>
      <c r="B2568" s="13" t="n">
        <v>43405</v>
      </c>
      <c r="C2568" s="13" t="n">
        <v>43407</v>
      </c>
      <c r="D2568" s="14" t="s">
        <v>52</v>
      </c>
      <c r="E2568" s="14" t="s">
        <v>53</v>
      </c>
      <c r="F2568" s="14" t="s">
        <v>63</v>
      </c>
      <c r="G2568" s="14" t="s">
        <v>94</v>
      </c>
      <c r="H2568" s="14" t="s">
        <v>65</v>
      </c>
      <c r="I2568" s="14" t="s">
        <v>83</v>
      </c>
      <c r="J2568" s="14" t="s">
        <v>2750</v>
      </c>
      <c r="K2568" s="15" t="n">
        <v>25.12</v>
      </c>
      <c r="L2568" s="0" t="n">
        <v>5</v>
      </c>
      <c r="M2568" s="16" t="n">
        <v>0.2</v>
      </c>
      <c r="N2568" s="17" t="n">
        <v>7.85</v>
      </c>
      <c r="O2568" s="0" t="str">
        <f aca="false">TEXT(B2568,"YYYY-MM")</f>
        <v>2018-11</v>
      </c>
      <c r="P2568" s="18" t="n">
        <f aca="false">IFERROR(N2568/K2568,0)</f>
        <v>0.3125</v>
      </c>
      <c r="Q2568" s="0" t="str">
        <f aca="false">IF(M2568=0,"No Discount",IF(M2568&lt;0.2,"Low (1-19%)",IF(M2568&lt;0.4,"Medium (20-39%)","High (40%+)")))</f>
        <v>Medium (20-39%)</v>
      </c>
      <c r="R2568" s="0" t="str">
        <f aca="false">INDEX('Lookup Tables'!$B$2:$B$5,MATCH(F2568,'Lookup Tables'!$A$2:$A$5,0))</f>
        <v>Manager D</v>
      </c>
    </row>
    <row r="2569" customFormat="false" ht="15" hidden="false" customHeight="false" outlineLevel="0" collapsed="false">
      <c r="A2569" s="0" t="s">
        <v>2749</v>
      </c>
      <c r="B2569" s="13" t="n">
        <v>43405</v>
      </c>
      <c r="C2569" s="13" t="n">
        <v>43407</v>
      </c>
      <c r="D2569" s="14" t="s">
        <v>52</v>
      </c>
      <c r="E2569" s="14" t="s">
        <v>53</v>
      </c>
      <c r="F2569" s="14" t="s">
        <v>63</v>
      </c>
      <c r="G2569" s="14" t="s">
        <v>94</v>
      </c>
      <c r="H2569" s="14" t="s">
        <v>56</v>
      </c>
      <c r="I2569" s="14" t="s">
        <v>71</v>
      </c>
      <c r="J2569" s="14" t="s">
        <v>2345</v>
      </c>
      <c r="K2569" s="15" t="n">
        <v>2665.62</v>
      </c>
      <c r="L2569" s="0" t="n">
        <v>9</v>
      </c>
      <c r="M2569" s="16" t="n">
        <v>0</v>
      </c>
      <c r="N2569" s="17" t="n">
        <v>239.9058</v>
      </c>
      <c r="O2569" s="0" t="str">
        <f aca="false">TEXT(B2569,"YYYY-MM")</f>
        <v>2018-11</v>
      </c>
      <c r="P2569" s="18" t="n">
        <f aca="false">IFERROR(N2569/K2569,0)</f>
        <v>0.09</v>
      </c>
      <c r="Q2569" s="0" t="str">
        <f aca="false">IF(M2569=0,"No Discount",IF(M2569&lt;0.2,"Low (1-19%)",IF(M2569&lt;0.4,"Medium (20-39%)","High (40%+)")))</f>
        <v>No Discount</v>
      </c>
      <c r="R2569" s="0" t="str">
        <f aca="false">INDEX('Lookup Tables'!$B$2:$B$5,MATCH(F2569,'Lookup Tables'!$A$2:$A$5,0))</f>
        <v>Manager D</v>
      </c>
    </row>
    <row r="2570" customFormat="false" ht="15" hidden="false" customHeight="false" outlineLevel="0" collapsed="false">
      <c r="A2570" s="0" t="s">
        <v>2751</v>
      </c>
      <c r="B2570" s="13" t="n">
        <v>43350</v>
      </c>
      <c r="C2570" s="13" t="n">
        <v>43354</v>
      </c>
      <c r="D2570" s="14" t="s">
        <v>69</v>
      </c>
      <c r="E2570" s="14" t="s">
        <v>62</v>
      </c>
      <c r="F2570" s="14" t="s">
        <v>117</v>
      </c>
      <c r="G2570" s="14" t="s">
        <v>170</v>
      </c>
      <c r="H2570" s="14" t="s">
        <v>65</v>
      </c>
      <c r="I2570" s="14" t="s">
        <v>73</v>
      </c>
      <c r="J2570" s="14" t="s">
        <v>151</v>
      </c>
      <c r="K2570" s="15" t="n">
        <v>478.08</v>
      </c>
      <c r="L2570" s="0" t="n">
        <v>8</v>
      </c>
      <c r="M2570" s="16" t="n">
        <v>0</v>
      </c>
      <c r="N2570" s="17" t="n">
        <v>133.8624</v>
      </c>
      <c r="O2570" s="0" t="str">
        <f aca="false">TEXT(B2570,"YYYY-MM")</f>
        <v>2018-09</v>
      </c>
      <c r="P2570" s="18" t="n">
        <f aca="false">IFERROR(N2570/K2570,0)</f>
        <v>0.28</v>
      </c>
      <c r="Q2570" s="0" t="str">
        <f aca="false">IF(M2570=0,"No Discount",IF(M2570&lt;0.2,"Low (1-19%)",IF(M2570&lt;0.4,"Medium (20-39%)","High (40%+)")))</f>
        <v>No Discount</v>
      </c>
      <c r="R2570" s="0" t="str">
        <f aca="false">INDEX('Lookup Tables'!$B$2:$B$5,MATCH(F2570,'Lookup Tables'!$A$2:$A$5,0))</f>
        <v>Manager B</v>
      </c>
    </row>
    <row r="2571" customFormat="false" ht="15" hidden="false" customHeight="false" outlineLevel="0" collapsed="false">
      <c r="A2571" s="0" t="s">
        <v>2752</v>
      </c>
      <c r="B2571" s="13" t="n">
        <v>43461</v>
      </c>
      <c r="C2571" s="13" t="n">
        <v>43461</v>
      </c>
      <c r="D2571" s="14" t="s">
        <v>606</v>
      </c>
      <c r="E2571" s="14" t="s">
        <v>62</v>
      </c>
      <c r="F2571" s="14" t="s">
        <v>117</v>
      </c>
      <c r="G2571" s="14" t="s">
        <v>269</v>
      </c>
      <c r="H2571" s="14" t="s">
        <v>80</v>
      </c>
      <c r="I2571" s="14" t="s">
        <v>81</v>
      </c>
      <c r="J2571" s="14" t="s">
        <v>1465</v>
      </c>
      <c r="K2571" s="15" t="n">
        <v>164.388</v>
      </c>
      <c r="L2571" s="0" t="n">
        <v>2</v>
      </c>
      <c r="M2571" s="16" t="n">
        <v>0.4</v>
      </c>
      <c r="N2571" s="17" t="n">
        <v>-35.6174</v>
      </c>
      <c r="O2571" s="0" t="str">
        <f aca="false">TEXT(B2571,"YYYY-MM")</f>
        <v>2018-12</v>
      </c>
      <c r="P2571" s="18" t="n">
        <f aca="false">IFERROR(N2571/K2571,0)</f>
        <v>-0.216666666666667</v>
      </c>
      <c r="Q2571" s="0" t="str">
        <f aca="false">IF(M2571=0,"No Discount",IF(M2571&lt;0.2,"Low (1-19%)",IF(M2571&lt;0.4,"Medium (20-39%)","High (40%+)")))</f>
        <v>High (40%+)</v>
      </c>
      <c r="R2571" s="0" t="str">
        <f aca="false">INDEX('Lookup Tables'!$B$2:$B$5,MATCH(F2571,'Lookup Tables'!$A$2:$A$5,0))</f>
        <v>Manager B</v>
      </c>
    </row>
    <row r="2572" customFormat="false" ht="15" hidden="false" customHeight="false" outlineLevel="0" collapsed="false">
      <c r="A2572" s="0" t="s">
        <v>2752</v>
      </c>
      <c r="B2572" s="13" t="n">
        <v>43461</v>
      </c>
      <c r="C2572" s="13" t="n">
        <v>43461</v>
      </c>
      <c r="D2572" s="14" t="s">
        <v>606</v>
      </c>
      <c r="E2572" s="14" t="s">
        <v>62</v>
      </c>
      <c r="F2572" s="14" t="s">
        <v>117</v>
      </c>
      <c r="G2572" s="14" t="s">
        <v>269</v>
      </c>
      <c r="H2572" s="14" t="s">
        <v>65</v>
      </c>
      <c r="I2572" s="14" t="s">
        <v>78</v>
      </c>
      <c r="J2572" s="14" t="s">
        <v>344</v>
      </c>
      <c r="K2572" s="15" t="n">
        <v>13.248</v>
      </c>
      <c r="L2572" s="0" t="n">
        <v>4</v>
      </c>
      <c r="M2572" s="16" t="n">
        <v>0.2</v>
      </c>
      <c r="N2572" s="17" t="n">
        <v>3.6432</v>
      </c>
      <c r="O2572" s="0" t="str">
        <f aca="false">TEXT(B2572,"YYYY-MM")</f>
        <v>2018-12</v>
      </c>
      <c r="P2572" s="18" t="n">
        <f aca="false">IFERROR(N2572/K2572,0)</f>
        <v>0.275</v>
      </c>
      <c r="Q2572" s="0" t="str">
        <f aca="false">IF(M2572=0,"No Discount",IF(M2572&lt;0.2,"Low (1-19%)",IF(M2572&lt;0.4,"Medium (20-39%)","High (40%+)")))</f>
        <v>Medium (20-39%)</v>
      </c>
      <c r="R2572" s="0" t="str">
        <f aca="false">INDEX('Lookup Tables'!$B$2:$B$5,MATCH(F2572,'Lookup Tables'!$A$2:$A$5,0))</f>
        <v>Manager B</v>
      </c>
    </row>
    <row r="2573" customFormat="false" ht="15" hidden="false" customHeight="false" outlineLevel="0" collapsed="false">
      <c r="A2573" s="0" t="s">
        <v>2753</v>
      </c>
      <c r="B2573" s="13" t="n">
        <v>43297</v>
      </c>
      <c r="C2573" s="13" t="n">
        <v>43302</v>
      </c>
      <c r="D2573" s="14" t="s">
        <v>69</v>
      </c>
      <c r="E2573" s="14" t="s">
        <v>97</v>
      </c>
      <c r="F2573" s="14" t="s">
        <v>98</v>
      </c>
      <c r="G2573" s="14" t="s">
        <v>146</v>
      </c>
      <c r="H2573" s="14" t="s">
        <v>65</v>
      </c>
      <c r="I2573" s="14" t="s">
        <v>78</v>
      </c>
      <c r="J2573" s="14" t="s">
        <v>1517</v>
      </c>
      <c r="K2573" s="15" t="n">
        <v>2.912</v>
      </c>
      <c r="L2573" s="0" t="n">
        <v>2</v>
      </c>
      <c r="M2573" s="16" t="n">
        <v>0.2</v>
      </c>
      <c r="N2573" s="17" t="n">
        <v>0.91</v>
      </c>
      <c r="O2573" s="0" t="str">
        <f aca="false">TEXT(B2573,"YYYY-MM")</f>
        <v>2018-07</v>
      </c>
      <c r="P2573" s="18" t="n">
        <f aca="false">IFERROR(N2573/K2573,0)</f>
        <v>0.3125</v>
      </c>
      <c r="Q2573" s="0" t="str">
        <f aca="false">IF(M2573=0,"No Discount",IF(M2573&lt;0.2,"Low (1-19%)",IF(M2573&lt;0.4,"Medium (20-39%)","High (40%+)")))</f>
        <v>Medium (20-39%)</v>
      </c>
      <c r="R2573" s="0" t="str">
        <f aca="false">INDEX('Lookup Tables'!$B$2:$B$5,MATCH(F2573,'Lookup Tables'!$A$2:$A$5,0))</f>
        <v>Manager A</v>
      </c>
    </row>
    <row r="2574" customFormat="false" ht="15" hidden="false" customHeight="false" outlineLevel="0" collapsed="false">
      <c r="A2574" s="0" t="s">
        <v>2754</v>
      </c>
      <c r="B2574" s="13" t="n">
        <v>42959</v>
      </c>
      <c r="C2574" s="13" t="n">
        <v>42962</v>
      </c>
      <c r="D2574" s="14" t="s">
        <v>52</v>
      </c>
      <c r="E2574" s="14" t="s">
        <v>53</v>
      </c>
      <c r="F2574" s="14" t="s">
        <v>98</v>
      </c>
      <c r="G2574" s="14" t="s">
        <v>99</v>
      </c>
      <c r="H2574" s="14" t="s">
        <v>80</v>
      </c>
      <c r="I2574" s="14" t="s">
        <v>123</v>
      </c>
      <c r="J2574" s="14" t="s">
        <v>2510</v>
      </c>
      <c r="K2574" s="15" t="n">
        <v>1399.944</v>
      </c>
      <c r="L2574" s="0" t="n">
        <v>7</v>
      </c>
      <c r="M2574" s="16" t="n">
        <v>0.2</v>
      </c>
      <c r="N2574" s="17" t="n">
        <v>52.4979</v>
      </c>
      <c r="O2574" s="0" t="str">
        <f aca="false">TEXT(B2574,"YYYY-MM")</f>
        <v>2017-08</v>
      </c>
      <c r="P2574" s="18" t="n">
        <f aca="false">IFERROR(N2574/K2574,0)</f>
        <v>0.0375</v>
      </c>
      <c r="Q2574" s="0" t="str">
        <f aca="false">IF(M2574=0,"No Discount",IF(M2574&lt;0.2,"Low (1-19%)",IF(M2574&lt;0.4,"Medium (20-39%)","High (40%+)")))</f>
        <v>Medium (20-39%)</v>
      </c>
      <c r="R2574" s="0" t="str">
        <f aca="false">INDEX('Lookup Tables'!$B$2:$B$5,MATCH(F2574,'Lookup Tables'!$A$2:$A$5,0))</f>
        <v>Manager A</v>
      </c>
    </row>
    <row r="2575" customFormat="false" ht="15" hidden="false" customHeight="false" outlineLevel="0" collapsed="false">
      <c r="A2575" s="0" t="s">
        <v>2755</v>
      </c>
      <c r="B2575" s="13" t="n">
        <v>43290</v>
      </c>
      <c r="C2575" s="13" t="n">
        <v>43295</v>
      </c>
      <c r="D2575" s="14" t="s">
        <v>69</v>
      </c>
      <c r="E2575" s="14" t="s">
        <v>97</v>
      </c>
      <c r="F2575" s="14" t="s">
        <v>98</v>
      </c>
      <c r="G2575" s="14" t="s">
        <v>164</v>
      </c>
      <c r="H2575" s="14" t="s">
        <v>56</v>
      </c>
      <c r="I2575" s="14" t="s">
        <v>76</v>
      </c>
      <c r="J2575" s="14" t="s">
        <v>1421</v>
      </c>
      <c r="K2575" s="15" t="n">
        <v>526.45</v>
      </c>
      <c r="L2575" s="0" t="n">
        <v>5</v>
      </c>
      <c r="M2575" s="16" t="n">
        <v>0</v>
      </c>
      <c r="N2575" s="17" t="n">
        <v>31.587</v>
      </c>
      <c r="O2575" s="0" t="str">
        <f aca="false">TEXT(B2575,"YYYY-MM")</f>
        <v>2018-07</v>
      </c>
      <c r="P2575" s="18" t="n">
        <f aca="false">IFERROR(N2575/K2575,0)</f>
        <v>0.06</v>
      </c>
      <c r="Q2575" s="0" t="str">
        <f aca="false">IF(M2575=0,"No Discount",IF(M2575&lt;0.2,"Low (1-19%)",IF(M2575&lt;0.4,"Medium (20-39%)","High (40%+)")))</f>
        <v>No Discount</v>
      </c>
      <c r="R2575" s="0" t="str">
        <f aca="false">INDEX('Lookup Tables'!$B$2:$B$5,MATCH(F2575,'Lookup Tables'!$A$2:$A$5,0))</f>
        <v>Manager A</v>
      </c>
    </row>
    <row r="2576" customFormat="false" ht="15" hidden="false" customHeight="false" outlineLevel="0" collapsed="false">
      <c r="A2576" s="0" t="s">
        <v>2756</v>
      </c>
      <c r="B2576" s="13" t="n">
        <v>42330</v>
      </c>
      <c r="C2576" s="13" t="n">
        <v>42335</v>
      </c>
      <c r="D2576" s="14" t="s">
        <v>69</v>
      </c>
      <c r="E2576" s="14" t="s">
        <v>62</v>
      </c>
      <c r="F2576" s="14" t="s">
        <v>54</v>
      </c>
      <c r="G2576" s="14" t="s">
        <v>597</v>
      </c>
      <c r="H2576" s="14" t="s">
        <v>65</v>
      </c>
      <c r="I2576" s="14" t="s">
        <v>129</v>
      </c>
      <c r="J2576" s="14" t="s">
        <v>1597</v>
      </c>
      <c r="K2576" s="15" t="n">
        <v>16.23</v>
      </c>
      <c r="L2576" s="0" t="n">
        <v>3</v>
      </c>
      <c r="M2576" s="16" t="n">
        <v>0</v>
      </c>
      <c r="N2576" s="17" t="n">
        <v>7.9527</v>
      </c>
      <c r="O2576" s="0" t="str">
        <f aca="false">TEXT(B2576,"YYYY-MM")</f>
        <v>2015-11</v>
      </c>
      <c r="P2576" s="18" t="n">
        <f aca="false">IFERROR(N2576/K2576,0)</f>
        <v>0.49</v>
      </c>
      <c r="Q2576" s="0" t="str">
        <f aca="false">IF(M2576=0,"No Discount",IF(M2576&lt;0.2,"Low (1-19%)",IF(M2576&lt;0.4,"Medium (20-39%)","High (40%+)")))</f>
        <v>No Discount</v>
      </c>
      <c r="R2576" s="0" t="str">
        <f aca="false">INDEX('Lookup Tables'!$B$2:$B$5,MATCH(F2576,'Lookup Tables'!$A$2:$A$5,0))</f>
        <v>Manager C</v>
      </c>
    </row>
    <row r="2577" customFormat="false" ht="15" hidden="false" customHeight="false" outlineLevel="0" collapsed="false">
      <c r="A2577" s="0" t="s">
        <v>2756</v>
      </c>
      <c r="B2577" s="13" t="n">
        <v>42330</v>
      </c>
      <c r="C2577" s="13" t="n">
        <v>42335</v>
      </c>
      <c r="D2577" s="14" t="s">
        <v>69</v>
      </c>
      <c r="E2577" s="14" t="s">
        <v>62</v>
      </c>
      <c r="F2577" s="14" t="s">
        <v>54</v>
      </c>
      <c r="G2577" s="14" t="s">
        <v>597</v>
      </c>
      <c r="H2577" s="14" t="s">
        <v>65</v>
      </c>
      <c r="I2577" s="14" t="s">
        <v>83</v>
      </c>
      <c r="J2577" s="14" t="s">
        <v>1179</v>
      </c>
      <c r="K2577" s="15" t="n">
        <v>319.9</v>
      </c>
      <c r="L2577" s="0" t="n">
        <v>5</v>
      </c>
      <c r="M2577" s="16" t="n">
        <v>0</v>
      </c>
      <c r="N2577" s="17" t="n">
        <v>156.751</v>
      </c>
      <c r="O2577" s="0" t="str">
        <f aca="false">TEXT(B2577,"YYYY-MM")</f>
        <v>2015-11</v>
      </c>
      <c r="P2577" s="18" t="n">
        <f aca="false">IFERROR(N2577/K2577,0)</f>
        <v>0.49</v>
      </c>
      <c r="Q2577" s="0" t="str">
        <f aca="false">IF(M2577=0,"No Discount",IF(M2577&lt;0.2,"Low (1-19%)",IF(M2577&lt;0.4,"Medium (20-39%)","High (40%+)")))</f>
        <v>No Discount</v>
      </c>
      <c r="R2577" s="0" t="str">
        <f aca="false">INDEX('Lookup Tables'!$B$2:$B$5,MATCH(F2577,'Lookup Tables'!$A$2:$A$5,0))</f>
        <v>Manager C</v>
      </c>
    </row>
    <row r="2578" customFormat="false" ht="15" hidden="false" customHeight="false" outlineLevel="0" collapsed="false">
      <c r="A2578" s="0" t="s">
        <v>2756</v>
      </c>
      <c r="B2578" s="13" t="n">
        <v>42330</v>
      </c>
      <c r="C2578" s="13" t="n">
        <v>42335</v>
      </c>
      <c r="D2578" s="14" t="s">
        <v>69</v>
      </c>
      <c r="E2578" s="14" t="s">
        <v>62</v>
      </c>
      <c r="F2578" s="14" t="s">
        <v>54</v>
      </c>
      <c r="G2578" s="14" t="s">
        <v>597</v>
      </c>
      <c r="H2578" s="14" t="s">
        <v>65</v>
      </c>
      <c r="I2578" s="14" t="s">
        <v>129</v>
      </c>
      <c r="J2578" s="14" t="s">
        <v>340</v>
      </c>
      <c r="K2578" s="15" t="n">
        <v>11.36</v>
      </c>
      <c r="L2578" s="0" t="n">
        <v>2</v>
      </c>
      <c r="M2578" s="16" t="n">
        <v>0</v>
      </c>
      <c r="N2578" s="17" t="n">
        <v>5.3392</v>
      </c>
      <c r="O2578" s="0" t="str">
        <f aca="false">TEXT(B2578,"YYYY-MM")</f>
        <v>2015-11</v>
      </c>
      <c r="P2578" s="18" t="n">
        <f aca="false">IFERROR(N2578/K2578,0)</f>
        <v>0.47</v>
      </c>
      <c r="Q2578" s="0" t="str">
        <f aca="false">IF(M2578=0,"No Discount",IF(M2578&lt;0.2,"Low (1-19%)",IF(M2578&lt;0.4,"Medium (20-39%)","High (40%+)")))</f>
        <v>No Discount</v>
      </c>
      <c r="R2578" s="0" t="str">
        <f aca="false">INDEX('Lookup Tables'!$B$2:$B$5,MATCH(F2578,'Lookup Tables'!$A$2:$A$5,0))</f>
        <v>Manager C</v>
      </c>
    </row>
    <row r="2579" customFormat="false" ht="15" hidden="false" customHeight="false" outlineLevel="0" collapsed="false">
      <c r="A2579" s="0" t="s">
        <v>2756</v>
      </c>
      <c r="B2579" s="13" t="n">
        <v>42330</v>
      </c>
      <c r="C2579" s="13" t="n">
        <v>42335</v>
      </c>
      <c r="D2579" s="14" t="s">
        <v>69</v>
      </c>
      <c r="E2579" s="14" t="s">
        <v>62</v>
      </c>
      <c r="F2579" s="14" t="s">
        <v>54</v>
      </c>
      <c r="G2579" s="14" t="s">
        <v>597</v>
      </c>
      <c r="H2579" s="14" t="s">
        <v>65</v>
      </c>
      <c r="I2579" s="14" t="s">
        <v>85</v>
      </c>
      <c r="J2579" s="14" t="s">
        <v>2757</v>
      </c>
      <c r="K2579" s="15" t="n">
        <v>675.12</v>
      </c>
      <c r="L2579" s="0" t="n">
        <v>3</v>
      </c>
      <c r="M2579" s="16" t="n">
        <v>0</v>
      </c>
      <c r="N2579" s="17" t="n">
        <v>290.3016</v>
      </c>
      <c r="O2579" s="0" t="str">
        <f aca="false">TEXT(B2579,"YYYY-MM")</f>
        <v>2015-11</v>
      </c>
      <c r="P2579" s="18" t="n">
        <f aca="false">IFERROR(N2579/K2579,0)</f>
        <v>0.43</v>
      </c>
      <c r="Q2579" s="0" t="str">
        <f aca="false">IF(M2579=0,"No Discount",IF(M2579&lt;0.2,"Low (1-19%)",IF(M2579&lt;0.4,"Medium (20-39%)","High (40%+)")))</f>
        <v>No Discount</v>
      </c>
      <c r="R2579" s="0" t="str">
        <f aca="false">INDEX('Lookup Tables'!$B$2:$B$5,MATCH(F2579,'Lookup Tables'!$A$2:$A$5,0))</f>
        <v>Manager C</v>
      </c>
    </row>
    <row r="2580" customFormat="false" ht="15" hidden="false" customHeight="false" outlineLevel="0" collapsed="false">
      <c r="A2580" s="0" t="s">
        <v>2758</v>
      </c>
      <c r="B2580" s="13" t="n">
        <v>42030</v>
      </c>
      <c r="C2580" s="13" t="n">
        <v>42035</v>
      </c>
      <c r="D2580" s="14" t="s">
        <v>69</v>
      </c>
      <c r="E2580" s="14" t="s">
        <v>97</v>
      </c>
      <c r="F2580" s="14" t="s">
        <v>54</v>
      </c>
      <c r="G2580" s="14" t="s">
        <v>193</v>
      </c>
      <c r="H2580" s="14" t="s">
        <v>56</v>
      </c>
      <c r="I2580" s="14" t="s">
        <v>76</v>
      </c>
      <c r="J2580" s="14" t="s">
        <v>2759</v>
      </c>
      <c r="K2580" s="15" t="n">
        <v>62.82</v>
      </c>
      <c r="L2580" s="0" t="n">
        <v>3</v>
      </c>
      <c r="M2580" s="16" t="n">
        <v>0</v>
      </c>
      <c r="N2580" s="17" t="n">
        <v>30.7818</v>
      </c>
      <c r="O2580" s="0" t="str">
        <f aca="false">TEXT(B2580,"YYYY-MM")</f>
        <v>2015-01</v>
      </c>
      <c r="P2580" s="18" t="n">
        <f aca="false">IFERROR(N2580/K2580,0)</f>
        <v>0.49</v>
      </c>
      <c r="Q2580" s="0" t="str">
        <f aca="false">IF(M2580=0,"No Discount",IF(M2580&lt;0.2,"Low (1-19%)",IF(M2580&lt;0.4,"Medium (20-39%)","High (40%+)")))</f>
        <v>No Discount</v>
      </c>
      <c r="R2580" s="0" t="str">
        <f aca="false">INDEX('Lookup Tables'!$B$2:$B$5,MATCH(F2580,'Lookup Tables'!$A$2:$A$5,0))</f>
        <v>Manager C</v>
      </c>
    </row>
    <row r="2581" customFormat="false" ht="15" hidden="false" customHeight="false" outlineLevel="0" collapsed="false">
      <c r="A2581" s="0" t="s">
        <v>2758</v>
      </c>
      <c r="B2581" s="13" t="n">
        <v>42030</v>
      </c>
      <c r="C2581" s="13" t="n">
        <v>42035</v>
      </c>
      <c r="D2581" s="14" t="s">
        <v>69</v>
      </c>
      <c r="E2581" s="14" t="s">
        <v>97</v>
      </c>
      <c r="F2581" s="14" t="s">
        <v>54</v>
      </c>
      <c r="G2581" s="14" t="s">
        <v>193</v>
      </c>
      <c r="H2581" s="14" t="s">
        <v>65</v>
      </c>
      <c r="I2581" s="14" t="s">
        <v>73</v>
      </c>
      <c r="J2581" s="14" t="s">
        <v>1519</v>
      </c>
      <c r="K2581" s="15" t="n">
        <v>489.92</v>
      </c>
      <c r="L2581" s="0" t="n">
        <v>8</v>
      </c>
      <c r="M2581" s="16" t="n">
        <v>0</v>
      </c>
      <c r="N2581" s="17" t="n">
        <v>0</v>
      </c>
      <c r="O2581" s="0" t="str">
        <f aca="false">TEXT(B2581,"YYYY-MM")</f>
        <v>2015-01</v>
      </c>
      <c r="P2581" s="18" t="n">
        <f aca="false">IFERROR(N2581/K2581,0)</f>
        <v>0</v>
      </c>
      <c r="Q2581" s="0" t="str">
        <f aca="false">IF(M2581=0,"No Discount",IF(M2581&lt;0.2,"Low (1-19%)",IF(M2581&lt;0.4,"Medium (20-39%)","High (40%+)")))</f>
        <v>No Discount</v>
      </c>
      <c r="R2581" s="0" t="str">
        <f aca="false">INDEX('Lookup Tables'!$B$2:$B$5,MATCH(F2581,'Lookup Tables'!$A$2:$A$5,0))</f>
        <v>Manager C</v>
      </c>
    </row>
    <row r="2582" customFormat="false" ht="15" hidden="false" customHeight="false" outlineLevel="0" collapsed="false">
      <c r="A2582" s="0" t="s">
        <v>2758</v>
      </c>
      <c r="B2582" s="13" t="n">
        <v>42030</v>
      </c>
      <c r="C2582" s="13" t="n">
        <v>42035</v>
      </c>
      <c r="D2582" s="14" t="s">
        <v>69</v>
      </c>
      <c r="E2582" s="14" t="s">
        <v>97</v>
      </c>
      <c r="F2582" s="14" t="s">
        <v>54</v>
      </c>
      <c r="G2582" s="14" t="s">
        <v>193</v>
      </c>
      <c r="H2582" s="14" t="s">
        <v>65</v>
      </c>
      <c r="I2582" s="14" t="s">
        <v>91</v>
      </c>
      <c r="J2582" s="14" t="s">
        <v>1671</v>
      </c>
      <c r="K2582" s="15" t="n">
        <v>19.44</v>
      </c>
      <c r="L2582" s="0" t="n">
        <v>3</v>
      </c>
      <c r="M2582" s="16" t="n">
        <v>0</v>
      </c>
      <c r="N2582" s="17" t="n">
        <v>9.3312</v>
      </c>
      <c r="O2582" s="0" t="str">
        <f aca="false">TEXT(B2582,"YYYY-MM")</f>
        <v>2015-01</v>
      </c>
      <c r="P2582" s="18" t="n">
        <f aca="false">IFERROR(N2582/K2582,0)</f>
        <v>0.48</v>
      </c>
      <c r="Q2582" s="0" t="str">
        <f aca="false">IF(M2582=0,"No Discount",IF(M2582&lt;0.2,"Low (1-19%)",IF(M2582&lt;0.4,"Medium (20-39%)","High (40%+)")))</f>
        <v>No Discount</v>
      </c>
      <c r="R2582" s="0" t="str">
        <f aca="false">INDEX('Lookup Tables'!$B$2:$B$5,MATCH(F2582,'Lookup Tables'!$A$2:$A$5,0))</f>
        <v>Manager C</v>
      </c>
    </row>
    <row r="2583" customFormat="false" ht="15" hidden="false" customHeight="false" outlineLevel="0" collapsed="false">
      <c r="A2583" s="0" t="s">
        <v>2758</v>
      </c>
      <c r="B2583" s="13" t="n">
        <v>42030</v>
      </c>
      <c r="C2583" s="13" t="n">
        <v>42035</v>
      </c>
      <c r="D2583" s="14" t="s">
        <v>69</v>
      </c>
      <c r="E2583" s="14" t="s">
        <v>97</v>
      </c>
      <c r="F2583" s="14" t="s">
        <v>54</v>
      </c>
      <c r="G2583" s="14" t="s">
        <v>193</v>
      </c>
      <c r="H2583" s="14" t="s">
        <v>65</v>
      </c>
      <c r="I2583" s="14" t="s">
        <v>91</v>
      </c>
      <c r="J2583" s="14" t="s">
        <v>2563</v>
      </c>
      <c r="K2583" s="15" t="n">
        <v>16.68</v>
      </c>
      <c r="L2583" s="0" t="n">
        <v>2</v>
      </c>
      <c r="M2583" s="16" t="n">
        <v>0</v>
      </c>
      <c r="N2583" s="17" t="n">
        <v>8.34</v>
      </c>
      <c r="O2583" s="0" t="str">
        <f aca="false">TEXT(B2583,"YYYY-MM")</f>
        <v>2015-01</v>
      </c>
      <c r="P2583" s="18" t="n">
        <f aca="false">IFERROR(N2583/K2583,0)</f>
        <v>0.5</v>
      </c>
      <c r="Q2583" s="0" t="str">
        <f aca="false">IF(M2583=0,"No Discount",IF(M2583&lt;0.2,"Low (1-19%)",IF(M2583&lt;0.4,"Medium (20-39%)","High (40%+)")))</f>
        <v>No Discount</v>
      </c>
      <c r="R2583" s="0" t="str">
        <f aca="false">INDEX('Lookup Tables'!$B$2:$B$5,MATCH(F2583,'Lookup Tables'!$A$2:$A$5,0))</f>
        <v>Manager C</v>
      </c>
    </row>
    <row r="2584" customFormat="false" ht="15" hidden="false" customHeight="false" outlineLevel="0" collapsed="false">
      <c r="A2584" s="0" t="s">
        <v>2758</v>
      </c>
      <c r="B2584" s="13" t="n">
        <v>42030</v>
      </c>
      <c r="C2584" s="13" t="n">
        <v>42035</v>
      </c>
      <c r="D2584" s="14" t="s">
        <v>69</v>
      </c>
      <c r="E2584" s="14" t="s">
        <v>97</v>
      </c>
      <c r="F2584" s="14" t="s">
        <v>54</v>
      </c>
      <c r="G2584" s="14" t="s">
        <v>193</v>
      </c>
      <c r="H2584" s="14" t="s">
        <v>80</v>
      </c>
      <c r="I2584" s="14" t="s">
        <v>81</v>
      </c>
      <c r="J2584" s="14" t="s">
        <v>2760</v>
      </c>
      <c r="K2584" s="15" t="n">
        <v>155.35</v>
      </c>
      <c r="L2584" s="0" t="n">
        <v>13</v>
      </c>
      <c r="M2584" s="16" t="n">
        <v>0</v>
      </c>
      <c r="N2584" s="17" t="n">
        <v>0</v>
      </c>
      <c r="O2584" s="0" t="str">
        <f aca="false">TEXT(B2584,"YYYY-MM")</f>
        <v>2015-01</v>
      </c>
      <c r="P2584" s="18" t="n">
        <f aca="false">IFERROR(N2584/K2584,0)</f>
        <v>0</v>
      </c>
      <c r="Q2584" s="0" t="str">
        <f aca="false">IF(M2584=0,"No Discount",IF(M2584&lt;0.2,"Low (1-19%)",IF(M2584&lt;0.4,"Medium (20-39%)","High (40%+)")))</f>
        <v>No Discount</v>
      </c>
      <c r="R2584" s="0" t="str">
        <f aca="false">INDEX('Lookup Tables'!$B$2:$B$5,MATCH(F2584,'Lookup Tables'!$A$2:$A$5,0))</f>
        <v>Manager C</v>
      </c>
    </row>
    <row r="2585" customFormat="false" ht="15" hidden="false" customHeight="false" outlineLevel="0" collapsed="false">
      <c r="A2585" s="0" t="s">
        <v>2758</v>
      </c>
      <c r="B2585" s="13" t="n">
        <v>42030</v>
      </c>
      <c r="C2585" s="13" t="n">
        <v>42035</v>
      </c>
      <c r="D2585" s="14" t="s">
        <v>69</v>
      </c>
      <c r="E2585" s="14" t="s">
        <v>97</v>
      </c>
      <c r="F2585" s="14" t="s">
        <v>54</v>
      </c>
      <c r="G2585" s="14" t="s">
        <v>193</v>
      </c>
      <c r="H2585" s="14" t="s">
        <v>56</v>
      </c>
      <c r="I2585" s="14" t="s">
        <v>76</v>
      </c>
      <c r="J2585" s="14" t="s">
        <v>2761</v>
      </c>
      <c r="K2585" s="15" t="n">
        <v>12.42</v>
      </c>
      <c r="L2585" s="0" t="n">
        <v>3</v>
      </c>
      <c r="M2585" s="16" t="n">
        <v>0</v>
      </c>
      <c r="N2585" s="17" t="n">
        <v>4.4712</v>
      </c>
      <c r="O2585" s="0" t="str">
        <f aca="false">TEXT(B2585,"YYYY-MM")</f>
        <v>2015-01</v>
      </c>
      <c r="P2585" s="18" t="n">
        <f aca="false">IFERROR(N2585/K2585,0)</f>
        <v>0.36</v>
      </c>
      <c r="Q2585" s="0" t="str">
        <f aca="false">IF(M2585=0,"No Discount",IF(M2585&lt;0.2,"Low (1-19%)",IF(M2585&lt;0.4,"Medium (20-39%)","High (40%+)")))</f>
        <v>No Discount</v>
      </c>
      <c r="R2585" s="0" t="str">
        <f aca="false">INDEX('Lookup Tables'!$B$2:$B$5,MATCH(F2585,'Lookup Tables'!$A$2:$A$5,0))</f>
        <v>Manager C</v>
      </c>
    </row>
    <row r="2586" customFormat="false" ht="15" hidden="false" customHeight="false" outlineLevel="0" collapsed="false">
      <c r="A2586" s="0" t="s">
        <v>2758</v>
      </c>
      <c r="B2586" s="13" t="n">
        <v>42030</v>
      </c>
      <c r="C2586" s="13" t="n">
        <v>42035</v>
      </c>
      <c r="D2586" s="14" t="s">
        <v>69</v>
      </c>
      <c r="E2586" s="14" t="s">
        <v>97</v>
      </c>
      <c r="F2586" s="14" t="s">
        <v>54</v>
      </c>
      <c r="G2586" s="14" t="s">
        <v>193</v>
      </c>
      <c r="H2586" s="14" t="s">
        <v>80</v>
      </c>
      <c r="I2586" s="14" t="s">
        <v>81</v>
      </c>
      <c r="J2586" s="14" t="s">
        <v>951</v>
      </c>
      <c r="K2586" s="15" t="n">
        <v>187.98</v>
      </c>
      <c r="L2586" s="0" t="n">
        <v>2</v>
      </c>
      <c r="M2586" s="16" t="n">
        <v>0</v>
      </c>
      <c r="N2586" s="17" t="n">
        <v>52.6344</v>
      </c>
      <c r="O2586" s="0" t="str">
        <f aca="false">TEXT(B2586,"YYYY-MM")</f>
        <v>2015-01</v>
      </c>
      <c r="P2586" s="18" t="n">
        <f aca="false">IFERROR(N2586/K2586,0)</f>
        <v>0.28</v>
      </c>
      <c r="Q2586" s="0" t="str">
        <f aca="false">IF(M2586=0,"No Discount",IF(M2586&lt;0.2,"Low (1-19%)",IF(M2586&lt;0.4,"Medium (20-39%)","High (40%+)")))</f>
        <v>No Discount</v>
      </c>
      <c r="R2586" s="0" t="str">
        <f aca="false">INDEX('Lookup Tables'!$B$2:$B$5,MATCH(F2586,'Lookup Tables'!$A$2:$A$5,0))</f>
        <v>Manager C</v>
      </c>
    </row>
    <row r="2587" customFormat="false" ht="15" hidden="false" customHeight="false" outlineLevel="0" collapsed="false">
      <c r="A2587" s="0" t="s">
        <v>2762</v>
      </c>
      <c r="B2587" s="13" t="n">
        <v>42677</v>
      </c>
      <c r="C2587" s="13" t="n">
        <v>42684</v>
      </c>
      <c r="D2587" s="14" t="s">
        <v>69</v>
      </c>
      <c r="E2587" s="14" t="s">
        <v>62</v>
      </c>
      <c r="F2587" s="14" t="s">
        <v>98</v>
      </c>
      <c r="G2587" s="14" t="s">
        <v>99</v>
      </c>
      <c r="H2587" s="14" t="s">
        <v>65</v>
      </c>
      <c r="I2587" s="14" t="s">
        <v>129</v>
      </c>
      <c r="J2587" s="14" t="s">
        <v>592</v>
      </c>
      <c r="K2587" s="15" t="n">
        <v>6.608</v>
      </c>
      <c r="L2587" s="0" t="n">
        <v>2</v>
      </c>
      <c r="M2587" s="16" t="n">
        <v>0.2</v>
      </c>
      <c r="N2587" s="17" t="n">
        <v>2.1476</v>
      </c>
      <c r="O2587" s="0" t="str">
        <f aca="false">TEXT(B2587,"YYYY-MM")</f>
        <v>2016-11</v>
      </c>
      <c r="P2587" s="18" t="n">
        <f aca="false">IFERROR(N2587/K2587,0)</f>
        <v>0.325</v>
      </c>
      <c r="Q2587" s="0" t="str">
        <f aca="false">IF(M2587=0,"No Discount",IF(M2587&lt;0.2,"Low (1-19%)",IF(M2587&lt;0.4,"Medium (20-39%)","High (40%+)")))</f>
        <v>Medium (20-39%)</v>
      </c>
      <c r="R2587" s="0" t="str">
        <f aca="false">INDEX('Lookup Tables'!$B$2:$B$5,MATCH(F2587,'Lookup Tables'!$A$2:$A$5,0))</f>
        <v>Manager A</v>
      </c>
    </row>
    <row r="2588" customFormat="false" ht="15" hidden="false" customHeight="false" outlineLevel="0" collapsed="false">
      <c r="A2588" s="0" t="s">
        <v>2763</v>
      </c>
      <c r="B2588" s="13" t="n">
        <v>43281</v>
      </c>
      <c r="C2588" s="13" t="n">
        <v>43287</v>
      </c>
      <c r="D2588" s="14" t="s">
        <v>69</v>
      </c>
      <c r="E2588" s="14" t="s">
        <v>53</v>
      </c>
      <c r="F2588" s="14" t="s">
        <v>117</v>
      </c>
      <c r="G2588" s="14" t="s">
        <v>170</v>
      </c>
      <c r="H2588" s="14" t="s">
        <v>65</v>
      </c>
      <c r="I2588" s="14" t="s">
        <v>73</v>
      </c>
      <c r="J2588" s="14" t="s">
        <v>1501</v>
      </c>
      <c r="K2588" s="15" t="n">
        <v>248.57</v>
      </c>
      <c r="L2588" s="0" t="n">
        <v>7</v>
      </c>
      <c r="M2588" s="16" t="n">
        <v>0</v>
      </c>
      <c r="N2588" s="17" t="n">
        <v>67.1139</v>
      </c>
      <c r="O2588" s="0" t="str">
        <f aca="false">TEXT(B2588,"YYYY-MM")</f>
        <v>2018-06</v>
      </c>
      <c r="P2588" s="18" t="n">
        <f aca="false">IFERROR(N2588/K2588,0)</f>
        <v>0.27</v>
      </c>
      <c r="Q2588" s="0" t="str">
        <f aca="false">IF(M2588=0,"No Discount",IF(M2588&lt;0.2,"Low (1-19%)",IF(M2588&lt;0.4,"Medium (20-39%)","High (40%+)")))</f>
        <v>No Discount</v>
      </c>
      <c r="R2588" s="0" t="str">
        <f aca="false">INDEX('Lookup Tables'!$B$2:$B$5,MATCH(F2588,'Lookup Tables'!$A$2:$A$5,0))</f>
        <v>Manager B</v>
      </c>
    </row>
    <row r="2589" customFormat="false" ht="15" hidden="false" customHeight="false" outlineLevel="0" collapsed="false">
      <c r="A2589" s="0" t="s">
        <v>2763</v>
      </c>
      <c r="B2589" s="13" t="n">
        <v>43281</v>
      </c>
      <c r="C2589" s="13" t="n">
        <v>43287</v>
      </c>
      <c r="D2589" s="14" t="s">
        <v>69</v>
      </c>
      <c r="E2589" s="14" t="s">
        <v>53</v>
      </c>
      <c r="F2589" s="14" t="s">
        <v>117</v>
      </c>
      <c r="G2589" s="14" t="s">
        <v>170</v>
      </c>
      <c r="H2589" s="14" t="s">
        <v>56</v>
      </c>
      <c r="I2589" s="14" t="s">
        <v>76</v>
      </c>
      <c r="J2589" s="14" t="s">
        <v>2764</v>
      </c>
      <c r="K2589" s="15" t="n">
        <v>22.23</v>
      </c>
      <c r="L2589" s="0" t="n">
        <v>1</v>
      </c>
      <c r="M2589" s="16" t="n">
        <v>0</v>
      </c>
      <c r="N2589" s="17" t="n">
        <v>9.7812</v>
      </c>
      <c r="O2589" s="0" t="str">
        <f aca="false">TEXT(B2589,"YYYY-MM")</f>
        <v>2018-06</v>
      </c>
      <c r="P2589" s="18" t="n">
        <f aca="false">IFERROR(N2589/K2589,0)</f>
        <v>0.44</v>
      </c>
      <c r="Q2589" s="0" t="str">
        <f aca="false">IF(M2589=0,"No Discount",IF(M2589&lt;0.2,"Low (1-19%)",IF(M2589&lt;0.4,"Medium (20-39%)","High (40%+)")))</f>
        <v>No Discount</v>
      </c>
      <c r="R2589" s="0" t="str">
        <f aca="false">INDEX('Lookup Tables'!$B$2:$B$5,MATCH(F2589,'Lookup Tables'!$A$2:$A$5,0))</f>
        <v>Manager B</v>
      </c>
    </row>
    <row r="2590" customFormat="false" ht="15" hidden="false" customHeight="false" outlineLevel="0" collapsed="false">
      <c r="A2590" s="0" t="s">
        <v>2765</v>
      </c>
      <c r="B2590" s="13" t="n">
        <v>42860</v>
      </c>
      <c r="C2590" s="13" t="n">
        <v>42864</v>
      </c>
      <c r="D2590" s="14" t="s">
        <v>69</v>
      </c>
      <c r="E2590" s="14" t="s">
        <v>97</v>
      </c>
      <c r="F2590" s="14" t="s">
        <v>63</v>
      </c>
      <c r="G2590" s="14" t="s">
        <v>64</v>
      </c>
      <c r="H2590" s="14" t="s">
        <v>65</v>
      </c>
      <c r="I2590" s="14" t="s">
        <v>73</v>
      </c>
      <c r="J2590" s="14" t="s">
        <v>2264</v>
      </c>
      <c r="K2590" s="15" t="n">
        <v>5.98</v>
      </c>
      <c r="L2590" s="0" t="n">
        <v>1</v>
      </c>
      <c r="M2590" s="16" t="n">
        <v>0</v>
      </c>
      <c r="N2590" s="17" t="n">
        <v>1.0166</v>
      </c>
      <c r="O2590" s="0" t="str">
        <f aca="false">TEXT(B2590,"YYYY-MM")</f>
        <v>2017-05</v>
      </c>
      <c r="P2590" s="18" t="n">
        <f aca="false">IFERROR(N2590/K2590,0)</f>
        <v>0.17</v>
      </c>
      <c r="Q2590" s="0" t="str">
        <f aca="false">IF(M2590=0,"No Discount",IF(M2590&lt;0.2,"Low (1-19%)",IF(M2590&lt;0.4,"Medium (20-39%)","High (40%+)")))</f>
        <v>No Discount</v>
      </c>
      <c r="R2590" s="0" t="str">
        <f aca="false">INDEX('Lookup Tables'!$B$2:$B$5,MATCH(F2590,'Lookup Tables'!$A$2:$A$5,0))</f>
        <v>Manager D</v>
      </c>
    </row>
    <row r="2591" customFormat="false" ht="15" hidden="false" customHeight="false" outlineLevel="0" collapsed="false">
      <c r="A2591" s="0" t="s">
        <v>2765</v>
      </c>
      <c r="B2591" s="13" t="n">
        <v>42860</v>
      </c>
      <c r="C2591" s="13" t="n">
        <v>42864</v>
      </c>
      <c r="D2591" s="14" t="s">
        <v>69</v>
      </c>
      <c r="E2591" s="14" t="s">
        <v>97</v>
      </c>
      <c r="F2591" s="14" t="s">
        <v>63</v>
      </c>
      <c r="G2591" s="14" t="s">
        <v>64</v>
      </c>
      <c r="H2591" s="14" t="s">
        <v>80</v>
      </c>
      <c r="I2591" s="14" t="s">
        <v>81</v>
      </c>
      <c r="J2591" s="14" t="s">
        <v>473</v>
      </c>
      <c r="K2591" s="15" t="n">
        <v>246.168</v>
      </c>
      <c r="L2591" s="0" t="n">
        <v>3</v>
      </c>
      <c r="M2591" s="16" t="n">
        <v>0.2</v>
      </c>
      <c r="N2591" s="17" t="n">
        <v>21.5397</v>
      </c>
      <c r="O2591" s="0" t="str">
        <f aca="false">TEXT(B2591,"YYYY-MM")</f>
        <v>2017-05</v>
      </c>
      <c r="P2591" s="18" t="n">
        <f aca="false">IFERROR(N2591/K2591,0)</f>
        <v>0.0875</v>
      </c>
      <c r="Q2591" s="0" t="str">
        <f aca="false">IF(M2591=0,"No Discount",IF(M2591&lt;0.2,"Low (1-19%)",IF(M2591&lt;0.4,"Medium (20-39%)","High (40%+)")))</f>
        <v>Medium (20-39%)</v>
      </c>
      <c r="R2591" s="0" t="str">
        <f aca="false">INDEX('Lookup Tables'!$B$2:$B$5,MATCH(F2591,'Lookup Tables'!$A$2:$A$5,0))</f>
        <v>Manager D</v>
      </c>
    </row>
    <row r="2592" customFormat="false" ht="15" hidden="false" customHeight="false" outlineLevel="0" collapsed="false">
      <c r="A2592" s="0" t="s">
        <v>2766</v>
      </c>
      <c r="B2592" s="13" t="n">
        <v>42986</v>
      </c>
      <c r="C2592" s="13" t="n">
        <v>42992</v>
      </c>
      <c r="D2592" s="14" t="s">
        <v>69</v>
      </c>
      <c r="E2592" s="14" t="s">
        <v>53</v>
      </c>
      <c r="F2592" s="14" t="s">
        <v>98</v>
      </c>
      <c r="G2592" s="14" t="s">
        <v>146</v>
      </c>
      <c r="H2592" s="14" t="s">
        <v>56</v>
      </c>
      <c r="I2592" s="14" t="s">
        <v>76</v>
      </c>
      <c r="J2592" s="14" t="s">
        <v>2767</v>
      </c>
      <c r="K2592" s="15" t="n">
        <v>14.136</v>
      </c>
      <c r="L2592" s="0" t="n">
        <v>2</v>
      </c>
      <c r="M2592" s="16" t="n">
        <v>0.6</v>
      </c>
      <c r="N2592" s="17" t="n">
        <v>-7.7748</v>
      </c>
      <c r="O2592" s="0" t="str">
        <f aca="false">TEXT(B2592,"YYYY-MM")</f>
        <v>2017-09</v>
      </c>
      <c r="P2592" s="18" t="n">
        <f aca="false">IFERROR(N2592/K2592,0)</f>
        <v>-0.55</v>
      </c>
      <c r="Q2592" s="0" t="str">
        <f aca="false">IF(M2592=0,"No Discount",IF(M2592&lt;0.2,"Low (1-19%)",IF(M2592&lt;0.4,"Medium (20-39%)","High (40%+)")))</f>
        <v>High (40%+)</v>
      </c>
      <c r="R2592" s="0" t="str">
        <f aca="false">INDEX('Lookup Tables'!$B$2:$B$5,MATCH(F2592,'Lookup Tables'!$A$2:$A$5,0))</f>
        <v>Manager A</v>
      </c>
    </row>
    <row r="2593" customFormat="false" ht="15" hidden="false" customHeight="false" outlineLevel="0" collapsed="false">
      <c r="A2593" s="0" t="s">
        <v>2766</v>
      </c>
      <c r="B2593" s="13" t="n">
        <v>42986</v>
      </c>
      <c r="C2593" s="13" t="n">
        <v>42992</v>
      </c>
      <c r="D2593" s="14" t="s">
        <v>69</v>
      </c>
      <c r="E2593" s="14" t="s">
        <v>53</v>
      </c>
      <c r="F2593" s="14" t="s">
        <v>98</v>
      </c>
      <c r="G2593" s="14" t="s">
        <v>146</v>
      </c>
      <c r="H2593" s="14" t="s">
        <v>56</v>
      </c>
      <c r="I2593" s="14" t="s">
        <v>71</v>
      </c>
      <c r="J2593" s="14" t="s">
        <v>2768</v>
      </c>
      <c r="K2593" s="15" t="n">
        <v>601.47</v>
      </c>
      <c r="L2593" s="0" t="n">
        <v>3</v>
      </c>
      <c r="M2593" s="16" t="n">
        <v>0.5</v>
      </c>
      <c r="N2593" s="17" t="n">
        <v>-300.735</v>
      </c>
      <c r="O2593" s="0" t="str">
        <f aca="false">TEXT(B2593,"YYYY-MM")</f>
        <v>2017-09</v>
      </c>
      <c r="P2593" s="18" t="n">
        <f aca="false">IFERROR(N2593/K2593,0)</f>
        <v>-0.5</v>
      </c>
      <c r="Q2593" s="0" t="str">
        <f aca="false">IF(M2593=0,"No Discount",IF(M2593&lt;0.2,"Low (1-19%)",IF(M2593&lt;0.4,"Medium (20-39%)","High (40%+)")))</f>
        <v>High (40%+)</v>
      </c>
      <c r="R2593" s="0" t="str">
        <f aca="false">INDEX('Lookup Tables'!$B$2:$B$5,MATCH(F2593,'Lookup Tables'!$A$2:$A$5,0))</f>
        <v>Manager A</v>
      </c>
    </row>
    <row r="2594" customFormat="false" ht="15" hidden="false" customHeight="false" outlineLevel="0" collapsed="false">
      <c r="A2594" s="0" t="s">
        <v>2769</v>
      </c>
      <c r="B2594" s="13" t="n">
        <v>43428</v>
      </c>
      <c r="C2594" s="13" t="n">
        <v>43430</v>
      </c>
      <c r="D2594" s="14" t="s">
        <v>52</v>
      </c>
      <c r="E2594" s="14" t="s">
        <v>62</v>
      </c>
      <c r="F2594" s="14" t="s">
        <v>54</v>
      </c>
      <c r="G2594" s="14" t="s">
        <v>222</v>
      </c>
      <c r="H2594" s="14" t="s">
        <v>80</v>
      </c>
      <c r="I2594" s="14" t="s">
        <v>81</v>
      </c>
      <c r="J2594" s="14" t="s">
        <v>2402</v>
      </c>
      <c r="K2594" s="15" t="n">
        <v>79.1</v>
      </c>
      <c r="L2594" s="0" t="n">
        <v>2</v>
      </c>
      <c r="M2594" s="16" t="n">
        <v>0</v>
      </c>
      <c r="N2594" s="17" t="n">
        <v>39.55</v>
      </c>
      <c r="O2594" s="0" t="str">
        <f aca="false">TEXT(B2594,"YYYY-MM")</f>
        <v>2018-11</v>
      </c>
      <c r="P2594" s="18" t="n">
        <f aca="false">IFERROR(N2594/K2594,0)</f>
        <v>0.5</v>
      </c>
      <c r="Q2594" s="0" t="str">
        <f aca="false">IF(M2594=0,"No Discount",IF(M2594&lt;0.2,"Low (1-19%)",IF(M2594&lt;0.4,"Medium (20-39%)","High (40%+)")))</f>
        <v>No Discount</v>
      </c>
      <c r="R2594" s="0" t="str">
        <f aca="false">INDEX('Lookup Tables'!$B$2:$B$5,MATCH(F2594,'Lookup Tables'!$A$2:$A$5,0))</f>
        <v>Manager C</v>
      </c>
    </row>
    <row r="2595" customFormat="false" ht="15" hidden="false" customHeight="false" outlineLevel="0" collapsed="false">
      <c r="A2595" s="0" t="s">
        <v>2769</v>
      </c>
      <c r="B2595" s="13" t="n">
        <v>43428</v>
      </c>
      <c r="C2595" s="13" t="n">
        <v>43430</v>
      </c>
      <c r="D2595" s="14" t="s">
        <v>52</v>
      </c>
      <c r="E2595" s="14" t="s">
        <v>62</v>
      </c>
      <c r="F2595" s="14" t="s">
        <v>54</v>
      </c>
      <c r="G2595" s="14" t="s">
        <v>222</v>
      </c>
      <c r="H2595" s="14" t="s">
        <v>65</v>
      </c>
      <c r="I2595" s="14" t="s">
        <v>83</v>
      </c>
      <c r="J2595" s="14" t="s">
        <v>1430</v>
      </c>
      <c r="K2595" s="15" t="n">
        <v>327.84</v>
      </c>
      <c r="L2595" s="0" t="n">
        <v>8</v>
      </c>
      <c r="M2595" s="16" t="n">
        <v>0</v>
      </c>
      <c r="N2595" s="17" t="n">
        <v>157.3632</v>
      </c>
      <c r="O2595" s="0" t="str">
        <f aca="false">TEXT(B2595,"YYYY-MM")</f>
        <v>2018-11</v>
      </c>
      <c r="P2595" s="18" t="n">
        <f aca="false">IFERROR(N2595/K2595,0)</f>
        <v>0.48</v>
      </c>
      <c r="Q2595" s="0" t="str">
        <f aca="false">IF(M2595=0,"No Discount",IF(M2595&lt;0.2,"Low (1-19%)",IF(M2595&lt;0.4,"Medium (20-39%)","High (40%+)")))</f>
        <v>No Discount</v>
      </c>
      <c r="R2595" s="0" t="str">
        <f aca="false">INDEX('Lookup Tables'!$B$2:$B$5,MATCH(F2595,'Lookup Tables'!$A$2:$A$5,0))</f>
        <v>Manager C</v>
      </c>
    </row>
    <row r="2596" customFormat="false" ht="15" hidden="false" customHeight="false" outlineLevel="0" collapsed="false">
      <c r="A2596" s="0" t="s">
        <v>2770</v>
      </c>
      <c r="B2596" s="13" t="n">
        <v>43233</v>
      </c>
      <c r="C2596" s="13" t="n">
        <v>43237</v>
      </c>
      <c r="D2596" s="14" t="s">
        <v>69</v>
      </c>
      <c r="E2596" s="14" t="s">
        <v>62</v>
      </c>
      <c r="F2596" s="14" t="s">
        <v>98</v>
      </c>
      <c r="G2596" s="14" t="s">
        <v>164</v>
      </c>
      <c r="H2596" s="14" t="s">
        <v>65</v>
      </c>
      <c r="I2596" s="14" t="s">
        <v>129</v>
      </c>
      <c r="J2596" s="14" t="s">
        <v>460</v>
      </c>
      <c r="K2596" s="15" t="n">
        <v>180.96</v>
      </c>
      <c r="L2596" s="0" t="n">
        <v>2</v>
      </c>
      <c r="M2596" s="16" t="n">
        <v>0</v>
      </c>
      <c r="N2596" s="17" t="n">
        <v>81.432</v>
      </c>
      <c r="O2596" s="0" t="str">
        <f aca="false">TEXT(B2596,"YYYY-MM")</f>
        <v>2018-05</v>
      </c>
      <c r="P2596" s="18" t="n">
        <f aca="false">IFERROR(N2596/K2596,0)</f>
        <v>0.45</v>
      </c>
      <c r="Q2596" s="0" t="str">
        <f aca="false">IF(M2596=0,"No Discount",IF(M2596&lt;0.2,"Low (1-19%)",IF(M2596&lt;0.4,"Medium (20-39%)","High (40%+)")))</f>
        <v>No Discount</v>
      </c>
      <c r="R2596" s="0" t="str">
        <f aca="false">INDEX('Lookup Tables'!$B$2:$B$5,MATCH(F2596,'Lookup Tables'!$A$2:$A$5,0))</f>
        <v>Manager A</v>
      </c>
    </row>
    <row r="2597" customFormat="false" ht="15" hidden="false" customHeight="false" outlineLevel="0" collapsed="false">
      <c r="A2597" s="0" t="s">
        <v>2770</v>
      </c>
      <c r="B2597" s="13" t="n">
        <v>43233</v>
      </c>
      <c r="C2597" s="13" t="n">
        <v>43237</v>
      </c>
      <c r="D2597" s="14" t="s">
        <v>69</v>
      </c>
      <c r="E2597" s="14" t="s">
        <v>62</v>
      </c>
      <c r="F2597" s="14" t="s">
        <v>98</v>
      </c>
      <c r="G2597" s="14" t="s">
        <v>164</v>
      </c>
      <c r="H2597" s="14" t="s">
        <v>65</v>
      </c>
      <c r="I2597" s="14" t="s">
        <v>83</v>
      </c>
      <c r="J2597" s="14" t="s">
        <v>1005</v>
      </c>
      <c r="K2597" s="15" t="n">
        <v>914.97</v>
      </c>
      <c r="L2597" s="0" t="n">
        <v>3</v>
      </c>
      <c r="M2597" s="16" t="n">
        <v>0</v>
      </c>
      <c r="N2597" s="17" t="n">
        <v>411.7365</v>
      </c>
      <c r="O2597" s="0" t="str">
        <f aca="false">TEXT(B2597,"YYYY-MM")</f>
        <v>2018-05</v>
      </c>
      <c r="P2597" s="18" t="n">
        <f aca="false">IFERROR(N2597/K2597,0)</f>
        <v>0.45</v>
      </c>
      <c r="Q2597" s="0" t="str">
        <f aca="false">IF(M2597=0,"No Discount",IF(M2597&lt;0.2,"Low (1-19%)",IF(M2597&lt;0.4,"Medium (20-39%)","High (40%+)")))</f>
        <v>No Discount</v>
      </c>
      <c r="R2597" s="0" t="str">
        <f aca="false">INDEX('Lookup Tables'!$B$2:$B$5,MATCH(F2597,'Lookup Tables'!$A$2:$A$5,0))</f>
        <v>Manager A</v>
      </c>
    </row>
    <row r="2598" customFormat="false" ht="15" hidden="false" customHeight="false" outlineLevel="0" collapsed="false">
      <c r="A2598" s="0" t="s">
        <v>2770</v>
      </c>
      <c r="B2598" s="13" t="n">
        <v>43233</v>
      </c>
      <c r="C2598" s="13" t="n">
        <v>43237</v>
      </c>
      <c r="D2598" s="14" t="s">
        <v>69</v>
      </c>
      <c r="E2598" s="14" t="s">
        <v>62</v>
      </c>
      <c r="F2598" s="14" t="s">
        <v>98</v>
      </c>
      <c r="G2598" s="14" t="s">
        <v>164</v>
      </c>
      <c r="H2598" s="14" t="s">
        <v>80</v>
      </c>
      <c r="I2598" s="14" t="s">
        <v>81</v>
      </c>
      <c r="J2598" s="14" t="s">
        <v>2771</v>
      </c>
      <c r="K2598" s="15" t="n">
        <v>587.97</v>
      </c>
      <c r="L2598" s="0" t="n">
        <v>3</v>
      </c>
      <c r="M2598" s="16" t="n">
        <v>0</v>
      </c>
      <c r="N2598" s="17" t="n">
        <v>158.7519</v>
      </c>
      <c r="O2598" s="0" t="str">
        <f aca="false">TEXT(B2598,"YYYY-MM")</f>
        <v>2018-05</v>
      </c>
      <c r="P2598" s="18" t="n">
        <f aca="false">IFERROR(N2598/K2598,0)</f>
        <v>0.27</v>
      </c>
      <c r="Q2598" s="0" t="str">
        <f aca="false">IF(M2598=0,"No Discount",IF(M2598&lt;0.2,"Low (1-19%)",IF(M2598&lt;0.4,"Medium (20-39%)","High (40%+)")))</f>
        <v>No Discount</v>
      </c>
      <c r="R2598" s="0" t="str">
        <f aca="false">INDEX('Lookup Tables'!$B$2:$B$5,MATCH(F2598,'Lookup Tables'!$A$2:$A$5,0))</f>
        <v>Manager A</v>
      </c>
    </row>
    <row r="2599" customFormat="false" ht="15" hidden="false" customHeight="false" outlineLevel="0" collapsed="false">
      <c r="A2599" s="0" t="s">
        <v>2770</v>
      </c>
      <c r="B2599" s="13" t="n">
        <v>43233</v>
      </c>
      <c r="C2599" s="13" t="n">
        <v>43237</v>
      </c>
      <c r="D2599" s="14" t="s">
        <v>69</v>
      </c>
      <c r="E2599" s="14" t="s">
        <v>62</v>
      </c>
      <c r="F2599" s="14" t="s">
        <v>98</v>
      </c>
      <c r="G2599" s="14" t="s">
        <v>164</v>
      </c>
      <c r="H2599" s="14" t="s">
        <v>65</v>
      </c>
      <c r="I2599" s="14" t="s">
        <v>73</v>
      </c>
      <c r="J2599" s="14" t="s">
        <v>2373</v>
      </c>
      <c r="K2599" s="15" t="n">
        <v>530.34</v>
      </c>
      <c r="L2599" s="0" t="n">
        <v>2</v>
      </c>
      <c r="M2599" s="16" t="n">
        <v>0</v>
      </c>
      <c r="N2599" s="17" t="n">
        <v>95.4612</v>
      </c>
      <c r="O2599" s="0" t="str">
        <f aca="false">TEXT(B2599,"YYYY-MM")</f>
        <v>2018-05</v>
      </c>
      <c r="P2599" s="18" t="n">
        <f aca="false">IFERROR(N2599/K2599,0)</f>
        <v>0.18</v>
      </c>
      <c r="Q2599" s="0" t="str">
        <f aca="false">IF(M2599=0,"No Discount",IF(M2599&lt;0.2,"Low (1-19%)",IF(M2599&lt;0.4,"Medium (20-39%)","High (40%+)")))</f>
        <v>No Discount</v>
      </c>
      <c r="R2599" s="0" t="str">
        <f aca="false">INDEX('Lookup Tables'!$B$2:$B$5,MATCH(F2599,'Lookup Tables'!$A$2:$A$5,0))</f>
        <v>Manager A</v>
      </c>
    </row>
    <row r="2600" customFormat="false" ht="15" hidden="false" customHeight="false" outlineLevel="0" collapsed="false">
      <c r="A2600" s="0" t="s">
        <v>2770</v>
      </c>
      <c r="B2600" s="13" t="n">
        <v>43233</v>
      </c>
      <c r="C2600" s="13" t="n">
        <v>43237</v>
      </c>
      <c r="D2600" s="14" t="s">
        <v>69</v>
      </c>
      <c r="E2600" s="14" t="s">
        <v>62</v>
      </c>
      <c r="F2600" s="14" t="s">
        <v>98</v>
      </c>
      <c r="G2600" s="14" t="s">
        <v>164</v>
      </c>
      <c r="H2600" s="14" t="s">
        <v>65</v>
      </c>
      <c r="I2600" s="14" t="s">
        <v>91</v>
      </c>
      <c r="J2600" s="14" t="s">
        <v>2772</v>
      </c>
      <c r="K2600" s="15" t="n">
        <v>14.94</v>
      </c>
      <c r="L2600" s="0" t="n">
        <v>3</v>
      </c>
      <c r="M2600" s="16" t="n">
        <v>0</v>
      </c>
      <c r="N2600" s="17" t="n">
        <v>7.3206</v>
      </c>
      <c r="O2600" s="0" t="str">
        <f aca="false">TEXT(B2600,"YYYY-MM")</f>
        <v>2018-05</v>
      </c>
      <c r="P2600" s="18" t="n">
        <f aca="false">IFERROR(N2600/K2600,0)</f>
        <v>0.49</v>
      </c>
      <c r="Q2600" s="0" t="str">
        <f aca="false">IF(M2600=0,"No Discount",IF(M2600&lt;0.2,"Low (1-19%)",IF(M2600&lt;0.4,"Medium (20-39%)","High (40%+)")))</f>
        <v>No Discount</v>
      </c>
      <c r="R2600" s="0" t="str">
        <f aca="false">INDEX('Lookup Tables'!$B$2:$B$5,MATCH(F2600,'Lookup Tables'!$A$2:$A$5,0))</f>
        <v>Manager A</v>
      </c>
    </row>
    <row r="2601" customFormat="false" ht="15" hidden="false" customHeight="false" outlineLevel="0" collapsed="false">
      <c r="A2601" s="0" t="s">
        <v>2773</v>
      </c>
      <c r="B2601" s="13" t="n">
        <v>43213</v>
      </c>
      <c r="C2601" s="13" t="n">
        <v>43219</v>
      </c>
      <c r="D2601" s="14" t="s">
        <v>69</v>
      </c>
      <c r="E2601" s="14" t="s">
        <v>53</v>
      </c>
      <c r="F2601" s="14" t="s">
        <v>117</v>
      </c>
      <c r="G2601" s="14" t="s">
        <v>170</v>
      </c>
      <c r="H2601" s="14" t="s">
        <v>65</v>
      </c>
      <c r="I2601" s="14" t="s">
        <v>85</v>
      </c>
      <c r="J2601" s="14" t="s">
        <v>2567</v>
      </c>
      <c r="K2601" s="15" t="n">
        <v>121.94</v>
      </c>
      <c r="L2601" s="0" t="n">
        <v>2</v>
      </c>
      <c r="M2601" s="16" t="n">
        <v>0</v>
      </c>
      <c r="N2601" s="17" t="n">
        <v>35.3626</v>
      </c>
      <c r="O2601" s="0" t="str">
        <f aca="false">TEXT(B2601,"YYYY-MM")</f>
        <v>2018-04</v>
      </c>
      <c r="P2601" s="18" t="n">
        <f aca="false">IFERROR(N2601/K2601,0)</f>
        <v>0.29</v>
      </c>
      <c r="Q2601" s="0" t="str">
        <f aca="false">IF(M2601=0,"No Discount",IF(M2601&lt;0.2,"Low (1-19%)",IF(M2601&lt;0.4,"Medium (20-39%)","High (40%+)")))</f>
        <v>No Discount</v>
      </c>
      <c r="R2601" s="0" t="str">
        <f aca="false">INDEX('Lookup Tables'!$B$2:$B$5,MATCH(F2601,'Lookup Tables'!$A$2:$A$5,0))</f>
        <v>Manager B</v>
      </c>
    </row>
    <row r="2602" customFormat="false" ht="15" hidden="false" customHeight="false" outlineLevel="0" collapsed="false">
      <c r="A2602" s="0" t="s">
        <v>2773</v>
      </c>
      <c r="B2602" s="13" t="n">
        <v>43213</v>
      </c>
      <c r="C2602" s="13" t="n">
        <v>43219</v>
      </c>
      <c r="D2602" s="14" t="s">
        <v>69</v>
      </c>
      <c r="E2602" s="14" t="s">
        <v>53</v>
      </c>
      <c r="F2602" s="14" t="s">
        <v>117</v>
      </c>
      <c r="G2602" s="14" t="s">
        <v>170</v>
      </c>
      <c r="H2602" s="14" t="s">
        <v>65</v>
      </c>
      <c r="I2602" s="14" t="s">
        <v>303</v>
      </c>
      <c r="J2602" s="14" t="s">
        <v>653</v>
      </c>
      <c r="K2602" s="15" t="n">
        <v>122.71</v>
      </c>
      <c r="L2602" s="0" t="n">
        <v>7</v>
      </c>
      <c r="M2602" s="16" t="n">
        <v>0</v>
      </c>
      <c r="N2602" s="17" t="n">
        <v>36.813</v>
      </c>
      <c r="O2602" s="0" t="str">
        <f aca="false">TEXT(B2602,"YYYY-MM")</f>
        <v>2018-04</v>
      </c>
      <c r="P2602" s="18" t="n">
        <f aca="false">IFERROR(N2602/K2602,0)</f>
        <v>0.3</v>
      </c>
      <c r="Q2602" s="0" t="str">
        <f aca="false">IF(M2602=0,"No Discount",IF(M2602&lt;0.2,"Low (1-19%)",IF(M2602&lt;0.4,"Medium (20-39%)","High (40%+)")))</f>
        <v>No Discount</v>
      </c>
      <c r="R2602" s="0" t="str">
        <f aca="false">INDEX('Lookup Tables'!$B$2:$B$5,MATCH(F2602,'Lookup Tables'!$A$2:$A$5,0))</f>
        <v>Manager B</v>
      </c>
    </row>
    <row r="2603" customFormat="false" ht="15" hidden="false" customHeight="false" outlineLevel="0" collapsed="false">
      <c r="A2603" s="0" t="s">
        <v>2774</v>
      </c>
      <c r="B2603" s="13" t="n">
        <v>42890</v>
      </c>
      <c r="C2603" s="13" t="n">
        <v>42890</v>
      </c>
      <c r="D2603" s="14" t="s">
        <v>606</v>
      </c>
      <c r="E2603" s="14" t="s">
        <v>53</v>
      </c>
      <c r="F2603" s="14" t="s">
        <v>117</v>
      </c>
      <c r="G2603" s="14" t="s">
        <v>170</v>
      </c>
      <c r="H2603" s="14" t="s">
        <v>65</v>
      </c>
      <c r="I2603" s="14" t="s">
        <v>91</v>
      </c>
      <c r="J2603" s="14" t="s">
        <v>135</v>
      </c>
      <c r="K2603" s="15" t="n">
        <v>14.94</v>
      </c>
      <c r="L2603" s="0" t="n">
        <v>3</v>
      </c>
      <c r="M2603" s="16" t="n">
        <v>0</v>
      </c>
      <c r="N2603" s="17" t="n">
        <v>7.0218</v>
      </c>
      <c r="O2603" s="0" t="str">
        <f aca="false">TEXT(B2603,"YYYY-MM")</f>
        <v>2017-06</v>
      </c>
      <c r="P2603" s="18" t="n">
        <f aca="false">IFERROR(N2603/K2603,0)</f>
        <v>0.47</v>
      </c>
      <c r="Q2603" s="0" t="str">
        <f aca="false">IF(M2603=0,"No Discount",IF(M2603&lt;0.2,"Low (1-19%)",IF(M2603&lt;0.4,"Medium (20-39%)","High (40%+)")))</f>
        <v>No Discount</v>
      </c>
      <c r="R2603" s="0" t="str">
        <f aca="false">INDEX('Lookup Tables'!$B$2:$B$5,MATCH(F2603,'Lookup Tables'!$A$2:$A$5,0))</f>
        <v>Manager B</v>
      </c>
    </row>
    <row r="2604" customFormat="false" ht="15" hidden="false" customHeight="false" outlineLevel="0" collapsed="false">
      <c r="A2604" s="0" t="s">
        <v>2774</v>
      </c>
      <c r="B2604" s="13" t="n">
        <v>42890</v>
      </c>
      <c r="C2604" s="13" t="n">
        <v>42890</v>
      </c>
      <c r="D2604" s="14" t="s">
        <v>606</v>
      </c>
      <c r="E2604" s="14" t="s">
        <v>53</v>
      </c>
      <c r="F2604" s="14" t="s">
        <v>117</v>
      </c>
      <c r="G2604" s="14" t="s">
        <v>170</v>
      </c>
      <c r="H2604" s="14" t="s">
        <v>80</v>
      </c>
      <c r="I2604" s="14" t="s">
        <v>345</v>
      </c>
      <c r="J2604" s="14" t="s">
        <v>2775</v>
      </c>
      <c r="K2604" s="15" t="n">
        <v>1349.85</v>
      </c>
      <c r="L2604" s="0" t="n">
        <v>3</v>
      </c>
      <c r="M2604" s="16" t="n">
        <v>0</v>
      </c>
      <c r="N2604" s="17" t="n">
        <v>364.4595</v>
      </c>
      <c r="O2604" s="0" t="str">
        <f aca="false">TEXT(B2604,"YYYY-MM")</f>
        <v>2017-06</v>
      </c>
      <c r="P2604" s="18" t="n">
        <f aca="false">IFERROR(N2604/K2604,0)</f>
        <v>0.27</v>
      </c>
      <c r="Q2604" s="0" t="str">
        <f aca="false">IF(M2604=0,"No Discount",IF(M2604&lt;0.2,"Low (1-19%)",IF(M2604&lt;0.4,"Medium (20-39%)","High (40%+)")))</f>
        <v>No Discount</v>
      </c>
      <c r="R2604" s="0" t="str">
        <f aca="false">INDEX('Lookup Tables'!$B$2:$B$5,MATCH(F2604,'Lookup Tables'!$A$2:$A$5,0))</f>
        <v>Manager B</v>
      </c>
    </row>
    <row r="2605" customFormat="false" ht="15" hidden="false" customHeight="false" outlineLevel="0" collapsed="false">
      <c r="A2605" s="0" t="s">
        <v>2774</v>
      </c>
      <c r="B2605" s="13" t="n">
        <v>42890</v>
      </c>
      <c r="C2605" s="13" t="n">
        <v>42890</v>
      </c>
      <c r="D2605" s="14" t="s">
        <v>606</v>
      </c>
      <c r="E2605" s="14" t="s">
        <v>53</v>
      </c>
      <c r="F2605" s="14" t="s">
        <v>117</v>
      </c>
      <c r="G2605" s="14" t="s">
        <v>170</v>
      </c>
      <c r="H2605" s="14" t="s">
        <v>56</v>
      </c>
      <c r="I2605" s="14" t="s">
        <v>57</v>
      </c>
      <c r="J2605" s="14" t="s">
        <v>1944</v>
      </c>
      <c r="K2605" s="15" t="n">
        <v>136.784</v>
      </c>
      <c r="L2605" s="0" t="n">
        <v>1</v>
      </c>
      <c r="M2605" s="16" t="n">
        <v>0.2</v>
      </c>
      <c r="N2605" s="17" t="n">
        <v>5.1294</v>
      </c>
      <c r="O2605" s="0" t="str">
        <f aca="false">TEXT(B2605,"YYYY-MM")</f>
        <v>2017-06</v>
      </c>
      <c r="P2605" s="18" t="n">
        <f aca="false">IFERROR(N2605/K2605,0)</f>
        <v>0.0375</v>
      </c>
      <c r="Q2605" s="0" t="str">
        <f aca="false">IF(M2605=0,"No Discount",IF(M2605&lt;0.2,"Low (1-19%)",IF(M2605&lt;0.4,"Medium (20-39%)","High (40%+)")))</f>
        <v>Medium (20-39%)</v>
      </c>
      <c r="R2605" s="0" t="str">
        <f aca="false">INDEX('Lookup Tables'!$B$2:$B$5,MATCH(F2605,'Lookup Tables'!$A$2:$A$5,0))</f>
        <v>Manager B</v>
      </c>
    </row>
    <row r="2606" customFormat="false" ht="15" hidden="false" customHeight="false" outlineLevel="0" collapsed="false">
      <c r="A2606" s="0" t="s">
        <v>2774</v>
      </c>
      <c r="B2606" s="13" t="n">
        <v>42890</v>
      </c>
      <c r="C2606" s="13" t="n">
        <v>42890</v>
      </c>
      <c r="D2606" s="14" t="s">
        <v>606</v>
      </c>
      <c r="E2606" s="14" t="s">
        <v>53</v>
      </c>
      <c r="F2606" s="14" t="s">
        <v>117</v>
      </c>
      <c r="G2606" s="14" t="s">
        <v>170</v>
      </c>
      <c r="H2606" s="14" t="s">
        <v>56</v>
      </c>
      <c r="I2606" s="14" t="s">
        <v>76</v>
      </c>
      <c r="J2606" s="14" t="s">
        <v>1193</v>
      </c>
      <c r="K2606" s="15" t="n">
        <v>61.12</v>
      </c>
      <c r="L2606" s="0" t="n">
        <v>4</v>
      </c>
      <c r="M2606" s="16" t="n">
        <v>0</v>
      </c>
      <c r="N2606" s="17" t="n">
        <v>20.7808</v>
      </c>
      <c r="O2606" s="0" t="str">
        <f aca="false">TEXT(B2606,"YYYY-MM")</f>
        <v>2017-06</v>
      </c>
      <c r="P2606" s="18" t="n">
        <f aca="false">IFERROR(N2606/K2606,0)</f>
        <v>0.34</v>
      </c>
      <c r="Q2606" s="0" t="str">
        <f aca="false">IF(M2606=0,"No Discount",IF(M2606&lt;0.2,"Low (1-19%)",IF(M2606&lt;0.4,"Medium (20-39%)","High (40%+)")))</f>
        <v>No Discount</v>
      </c>
      <c r="R2606" s="0" t="str">
        <f aca="false">INDEX('Lookup Tables'!$B$2:$B$5,MATCH(F2606,'Lookup Tables'!$A$2:$A$5,0))</f>
        <v>Manager B</v>
      </c>
    </row>
    <row r="2607" customFormat="false" ht="15" hidden="false" customHeight="false" outlineLevel="0" collapsed="false">
      <c r="A2607" s="0" t="s">
        <v>2776</v>
      </c>
      <c r="B2607" s="13" t="n">
        <v>42354</v>
      </c>
      <c r="C2607" s="13" t="n">
        <v>42359</v>
      </c>
      <c r="D2607" s="14" t="s">
        <v>69</v>
      </c>
      <c r="E2607" s="14" t="s">
        <v>62</v>
      </c>
      <c r="F2607" s="14" t="s">
        <v>54</v>
      </c>
      <c r="G2607" s="14" t="s">
        <v>70</v>
      </c>
      <c r="H2607" s="14" t="s">
        <v>65</v>
      </c>
      <c r="I2607" s="14" t="s">
        <v>83</v>
      </c>
      <c r="J2607" s="14" t="s">
        <v>1959</v>
      </c>
      <c r="K2607" s="15" t="n">
        <v>1.167</v>
      </c>
      <c r="L2607" s="0" t="n">
        <v>1</v>
      </c>
      <c r="M2607" s="16" t="n">
        <v>0.7</v>
      </c>
      <c r="N2607" s="17" t="n">
        <v>-0.8558</v>
      </c>
      <c r="O2607" s="0" t="str">
        <f aca="false">TEXT(B2607,"YYYY-MM")</f>
        <v>2015-12</v>
      </c>
      <c r="P2607" s="18" t="n">
        <f aca="false">IFERROR(N2607/K2607,0)</f>
        <v>-0.733333333333333</v>
      </c>
      <c r="Q2607" s="0" t="str">
        <f aca="false">IF(M2607=0,"No Discount",IF(M2607&lt;0.2,"Low (1-19%)",IF(M2607&lt;0.4,"Medium (20-39%)","High (40%+)")))</f>
        <v>High (40%+)</v>
      </c>
      <c r="R2607" s="0" t="str">
        <f aca="false">INDEX('Lookup Tables'!$B$2:$B$5,MATCH(F2607,'Lookup Tables'!$A$2:$A$5,0))</f>
        <v>Manager C</v>
      </c>
    </row>
    <row r="2608" customFormat="false" ht="15" hidden="false" customHeight="false" outlineLevel="0" collapsed="false">
      <c r="A2608" s="0" t="s">
        <v>2777</v>
      </c>
      <c r="B2608" s="13" t="n">
        <v>42798</v>
      </c>
      <c r="C2608" s="13" t="n">
        <v>42804</v>
      </c>
      <c r="D2608" s="14" t="s">
        <v>69</v>
      </c>
      <c r="E2608" s="14" t="s">
        <v>97</v>
      </c>
      <c r="F2608" s="14" t="s">
        <v>63</v>
      </c>
      <c r="G2608" s="14" t="s">
        <v>64</v>
      </c>
      <c r="H2608" s="14" t="s">
        <v>65</v>
      </c>
      <c r="I2608" s="14" t="s">
        <v>78</v>
      </c>
      <c r="J2608" s="14" t="s">
        <v>2778</v>
      </c>
      <c r="K2608" s="15" t="n">
        <v>16.99</v>
      </c>
      <c r="L2608" s="0" t="n">
        <v>1</v>
      </c>
      <c r="M2608" s="16" t="n">
        <v>0</v>
      </c>
      <c r="N2608" s="17" t="n">
        <v>4.9271</v>
      </c>
      <c r="O2608" s="0" t="str">
        <f aca="false">TEXT(B2608,"YYYY-MM")</f>
        <v>2017-03</v>
      </c>
      <c r="P2608" s="18" t="n">
        <f aca="false">IFERROR(N2608/K2608,0)</f>
        <v>0.29</v>
      </c>
      <c r="Q2608" s="0" t="str">
        <f aca="false">IF(M2608=0,"No Discount",IF(M2608&lt;0.2,"Low (1-19%)",IF(M2608&lt;0.4,"Medium (20-39%)","High (40%+)")))</f>
        <v>No Discount</v>
      </c>
      <c r="R2608" s="0" t="str">
        <f aca="false">INDEX('Lookup Tables'!$B$2:$B$5,MATCH(F2608,'Lookup Tables'!$A$2:$A$5,0))</f>
        <v>Manager D</v>
      </c>
    </row>
    <row r="2609" customFormat="false" ht="15" hidden="false" customHeight="false" outlineLevel="0" collapsed="false">
      <c r="A2609" s="0" t="s">
        <v>2779</v>
      </c>
      <c r="B2609" s="13" t="n">
        <v>42333</v>
      </c>
      <c r="C2609" s="13" t="n">
        <v>42338</v>
      </c>
      <c r="D2609" s="14" t="s">
        <v>69</v>
      </c>
      <c r="E2609" s="14" t="s">
        <v>62</v>
      </c>
      <c r="F2609" s="14" t="s">
        <v>98</v>
      </c>
      <c r="G2609" s="14" t="s">
        <v>99</v>
      </c>
      <c r="H2609" s="14" t="s">
        <v>80</v>
      </c>
      <c r="I2609" s="14" t="s">
        <v>123</v>
      </c>
      <c r="J2609" s="14" t="s">
        <v>2780</v>
      </c>
      <c r="K2609" s="15" t="n">
        <v>24.672</v>
      </c>
      <c r="L2609" s="0" t="n">
        <v>3</v>
      </c>
      <c r="M2609" s="16" t="n">
        <v>0.2</v>
      </c>
      <c r="N2609" s="17" t="n">
        <v>0</v>
      </c>
      <c r="O2609" s="0" t="str">
        <f aca="false">TEXT(B2609,"YYYY-MM")</f>
        <v>2015-11</v>
      </c>
      <c r="P2609" s="18" t="n">
        <f aca="false">IFERROR(N2609/K2609,0)</f>
        <v>0</v>
      </c>
      <c r="Q2609" s="0" t="str">
        <f aca="false">IF(M2609=0,"No Discount",IF(M2609&lt;0.2,"Low (1-19%)",IF(M2609&lt;0.4,"Medium (20-39%)","High (40%+)")))</f>
        <v>Medium (20-39%)</v>
      </c>
      <c r="R2609" s="0" t="str">
        <f aca="false">INDEX('Lookup Tables'!$B$2:$B$5,MATCH(F2609,'Lookup Tables'!$A$2:$A$5,0))</f>
        <v>Manager A</v>
      </c>
    </row>
    <row r="2610" customFormat="false" ht="15" hidden="false" customHeight="false" outlineLevel="0" collapsed="false">
      <c r="A2610" s="0" t="s">
        <v>2779</v>
      </c>
      <c r="B2610" s="13" t="n">
        <v>42333</v>
      </c>
      <c r="C2610" s="13" t="n">
        <v>42338</v>
      </c>
      <c r="D2610" s="14" t="s">
        <v>69</v>
      </c>
      <c r="E2610" s="14" t="s">
        <v>62</v>
      </c>
      <c r="F2610" s="14" t="s">
        <v>98</v>
      </c>
      <c r="G2610" s="14" t="s">
        <v>99</v>
      </c>
      <c r="H2610" s="14" t="s">
        <v>65</v>
      </c>
      <c r="I2610" s="14" t="s">
        <v>66</v>
      </c>
      <c r="J2610" s="14" t="s">
        <v>719</v>
      </c>
      <c r="K2610" s="15" t="n">
        <v>2.52</v>
      </c>
      <c r="L2610" s="0" t="n">
        <v>1</v>
      </c>
      <c r="M2610" s="16" t="n">
        <v>0.2</v>
      </c>
      <c r="N2610" s="17" t="n">
        <v>0.882</v>
      </c>
      <c r="O2610" s="0" t="str">
        <f aca="false">TEXT(B2610,"YYYY-MM")</f>
        <v>2015-11</v>
      </c>
      <c r="P2610" s="18" t="n">
        <f aca="false">IFERROR(N2610/K2610,0)</f>
        <v>0.35</v>
      </c>
      <c r="Q2610" s="0" t="str">
        <f aca="false">IF(M2610=0,"No Discount",IF(M2610&lt;0.2,"Low (1-19%)",IF(M2610&lt;0.4,"Medium (20-39%)","High (40%+)")))</f>
        <v>Medium (20-39%)</v>
      </c>
      <c r="R2610" s="0" t="str">
        <f aca="false">INDEX('Lookup Tables'!$B$2:$B$5,MATCH(F2610,'Lookup Tables'!$A$2:$A$5,0))</f>
        <v>Manager A</v>
      </c>
    </row>
    <row r="2611" customFormat="false" ht="15" hidden="false" customHeight="false" outlineLevel="0" collapsed="false">
      <c r="A2611" s="0" t="s">
        <v>2779</v>
      </c>
      <c r="B2611" s="13" t="n">
        <v>42333</v>
      </c>
      <c r="C2611" s="13" t="n">
        <v>42338</v>
      </c>
      <c r="D2611" s="14" t="s">
        <v>69</v>
      </c>
      <c r="E2611" s="14" t="s">
        <v>62</v>
      </c>
      <c r="F2611" s="14" t="s">
        <v>98</v>
      </c>
      <c r="G2611" s="14" t="s">
        <v>99</v>
      </c>
      <c r="H2611" s="14" t="s">
        <v>56</v>
      </c>
      <c r="I2611" s="14" t="s">
        <v>71</v>
      </c>
      <c r="J2611" s="14" t="s">
        <v>72</v>
      </c>
      <c r="K2611" s="15" t="n">
        <v>1218.735</v>
      </c>
      <c r="L2611" s="0" t="n">
        <v>5</v>
      </c>
      <c r="M2611" s="16" t="n">
        <v>0.3</v>
      </c>
      <c r="N2611" s="17" t="n">
        <v>-121.8735</v>
      </c>
      <c r="O2611" s="0" t="str">
        <f aca="false">TEXT(B2611,"YYYY-MM")</f>
        <v>2015-11</v>
      </c>
      <c r="P2611" s="18" t="n">
        <f aca="false">IFERROR(N2611/K2611,0)</f>
        <v>-0.1</v>
      </c>
      <c r="Q2611" s="0" t="str">
        <f aca="false">IF(M2611=0,"No Discount",IF(M2611&lt;0.2,"Low (1-19%)",IF(M2611&lt;0.4,"Medium (20-39%)","High (40%+)")))</f>
        <v>Medium (20-39%)</v>
      </c>
      <c r="R2611" s="0" t="str">
        <f aca="false">INDEX('Lookup Tables'!$B$2:$B$5,MATCH(F2611,'Lookup Tables'!$A$2:$A$5,0))</f>
        <v>Manager A</v>
      </c>
    </row>
    <row r="2612" customFormat="false" ht="15" hidden="false" customHeight="false" outlineLevel="0" collapsed="false">
      <c r="A2612" s="0" t="s">
        <v>2779</v>
      </c>
      <c r="B2612" s="13" t="n">
        <v>42333</v>
      </c>
      <c r="C2612" s="13" t="n">
        <v>42338</v>
      </c>
      <c r="D2612" s="14" t="s">
        <v>69</v>
      </c>
      <c r="E2612" s="14" t="s">
        <v>62</v>
      </c>
      <c r="F2612" s="14" t="s">
        <v>98</v>
      </c>
      <c r="G2612" s="14" t="s">
        <v>99</v>
      </c>
      <c r="H2612" s="14" t="s">
        <v>65</v>
      </c>
      <c r="I2612" s="14" t="s">
        <v>66</v>
      </c>
      <c r="J2612" s="14" t="s">
        <v>2359</v>
      </c>
      <c r="K2612" s="15" t="n">
        <v>5.904</v>
      </c>
      <c r="L2612" s="0" t="n">
        <v>2</v>
      </c>
      <c r="M2612" s="16" t="n">
        <v>0.2</v>
      </c>
      <c r="N2612" s="17" t="n">
        <v>1.9926</v>
      </c>
      <c r="O2612" s="0" t="str">
        <f aca="false">TEXT(B2612,"YYYY-MM")</f>
        <v>2015-11</v>
      </c>
      <c r="P2612" s="18" t="n">
        <f aca="false">IFERROR(N2612/K2612,0)</f>
        <v>0.3375</v>
      </c>
      <c r="Q2612" s="0" t="str">
        <f aca="false">IF(M2612=0,"No Discount",IF(M2612&lt;0.2,"Low (1-19%)",IF(M2612&lt;0.4,"Medium (20-39%)","High (40%+)")))</f>
        <v>Medium (20-39%)</v>
      </c>
      <c r="R2612" s="0" t="str">
        <f aca="false">INDEX('Lookup Tables'!$B$2:$B$5,MATCH(F2612,'Lookup Tables'!$A$2:$A$5,0))</f>
        <v>Manager A</v>
      </c>
    </row>
    <row r="2613" customFormat="false" ht="15" hidden="false" customHeight="false" outlineLevel="0" collapsed="false">
      <c r="A2613" s="0" t="s">
        <v>2779</v>
      </c>
      <c r="B2613" s="13" t="n">
        <v>42333</v>
      </c>
      <c r="C2613" s="13" t="n">
        <v>42338</v>
      </c>
      <c r="D2613" s="14" t="s">
        <v>69</v>
      </c>
      <c r="E2613" s="14" t="s">
        <v>62</v>
      </c>
      <c r="F2613" s="14" t="s">
        <v>98</v>
      </c>
      <c r="G2613" s="14" t="s">
        <v>99</v>
      </c>
      <c r="H2613" s="14" t="s">
        <v>65</v>
      </c>
      <c r="I2613" s="14" t="s">
        <v>91</v>
      </c>
      <c r="J2613" s="14" t="s">
        <v>1402</v>
      </c>
      <c r="K2613" s="15" t="n">
        <v>15.696</v>
      </c>
      <c r="L2613" s="0" t="n">
        <v>3</v>
      </c>
      <c r="M2613" s="16" t="n">
        <v>0.2</v>
      </c>
      <c r="N2613" s="17" t="n">
        <v>5.1012</v>
      </c>
      <c r="O2613" s="0" t="str">
        <f aca="false">TEXT(B2613,"YYYY-MM")</f>
        <v>2015-11</v>
      </c>
      <c r="P2613" s="18" t="n">
        <f aca="false">IFERROR(N2613/K2613,0)</f>
        <v>0.325</v>
      </c>
      <c r="Q2613" s="0" t="str">
        <f aca="false">IF(M2613=0,"No Discount",IF(M2613&lt;0.2,"Low (1-19%)",IF(M2613&lt;0.4,"Medium (20-39%)","High (40%+)")))</f>
        <v>Medium (20-39%)</v>
      </c>
      <c r="R2613" s="0" t="str">
        <f aca="false">INDEX('Lookup Tables'!$B$2:$B$5,MATCH(F2613,'Lookup Tables'!$A$2:$A$5,0))</f>
        <v>Manager A</v>
      </c>
    </row>
    <row r="2614" customFormat="false" ht="15" hidden="false" customHeight="false" outlineLevel="0" collapsed="false">
      <c r="A2614" s="0" t="s">
        <v>2779</v>
      </c>
      <c r="B2614" s="13" t="n">
        <v>42333</v>
      </c>
      <c r="C2614" s="13" t="n">
        <v>42338</v>
      </c>
      <c r="D2614" s="14" t="s">
        <v>69</v>
      </c>
      <c r="E2614" s="14" t="s">
        <v>62</v>
      </c>
      <c r="F2614" s="14" t="s">
        <v>98</v>
      </c>
      <c r="G2614" s="14" t="s">
        <v>99</v>
      </c>
      <c r="H2614" s="14" t="s">
        <v>56</v>
      </c>
      <c r="I2614" s="14" t="s">
        <v>76</v>
      </c>
      <c r="J2614" s="14" t="s">
        <v>943</v>
      </c>
      <c r="K2614" s="15" t="n">
        <v>6.096</v>
      </c>
      <c r="L2614" s="0" t="n">
        <v>3</v>
      </c>
      <c r="M2614" s="16" t="n">
        <v>0.6</v>
      </c>
      <c r="N2614" s="17" t="n">
        <v>-3.9624</v>
      </c>
      <c r="O2614" s="0" t="str">
        <f aca="false">TEXT(B2614,"YYYY-MM")</f>
        <v>2015-11</v>
      </c>
      <c r="P2614" s="18" t="n">
        <f aca="false">IFERROR(N2614/K2614,0)</f>
        <v>-0.65</v>
      </c>
      <c r="Q2614" s="0" t="str">
        <f aca="false">IF(M2614=0,"No Discount",IF(M2614&lt;0.2,"Low (1-19%)",IF(M2614&lt;0.4,"Medium (20-39%)","High (40%+)")))</f>
        <v>High (40%+)</v>
      </c>
      <c r="R2614" s="0" t="str">
        <f aca="false">INDEX('Lookup Tables'!$B$2:$B$5,MATCH(F2614,'Lookup Tables'!$A$2:$A$5,0))</f>
        <v>Manager A</v>
      </c>
    </row>
    <row r="2615" customFormat="false" ht="15" hidden="false" customHeight="false" outlineLevel="0" collapsed="false">
      <c r="A2615" s="0" t="s">
        <v>2781</v>
      </c>
      <c r="B2615" s="13" t="n">
        <v>42853</v>
      </c>
      <c r="C2615" s="13" t="n">
        <v>42860</v>
      </c>
      <c r="D2615" s="14" t="s">
        <v>69</v>
      </c>
      <c r="E2615" s="14" t="s">
        <v>62</v>
      </c>
      <c r="F2615" s="14" t="s">
        <v>63</v>
      </c>
      <c r="G2615" s="14" t="s">
        <v>64</v>
      </c>
      <c r="H2615" s="14" t="s">
        <v>56</v>
      </c>
      <c r="I2615" s="14" t="s">
        <v>59</v>
      </c>
      <c r="J2615" s="14" t="s">
        <v>1417</v>
      </c>
      <c r="K2615" s="15" t="n">
        <v>41.568</v>
      </c>
      <c r="L2615" s="0" t="n">
        <v>2</v>
      </c>
      <c r="M2615" s="16" t="n">
        <v>0.2</v>
      </c>
      <c r="N2615" s="17" t="n">
        <v>2.598</v>
      </c>
      <c r="O2615" s="0" t="str">
        <f aca="false">TEXT(B2615,"YYYY-MM")</f>
        <v>2017-04</v>
      </c>
      <c r="P2615" s="18" t="n">
        <f aca="false">IFERROR(N2615/K2615,0)</f>
        <v>0.0625</v>
      </c>
      <c r="Q2615" s="0" t="str">
        <f aca="false">IF(M2615=0,"No Discount",IF(M2615&lt;0.2,"Low (1-19%)",IF(M2615&lt;0.4,"Medium (20-39%)","High (40%+)")))</f>
        <v>Medium (20-39%)</v>
      </c>
      <c r="R2615" s="0" t="str">
        <f aca="false">INDEX('Lookup Tables'!$B$2:$B$5,MATCH(F2615,'Lookup Tables'!$A$2:$A$5,0))</f>
        <v>Manager D</v>
      </c>
    </row>
    <row r="2616" customFormat="false" ht="15" hidden="false" customHeight="false" outlineLevel="0" collapsed="false">
      <c r="A2616" s="0" t="s">
        <v>2782</v>
      </c>
      <c r="B2616" s="13" t="n">
        <v>42120</v>
      </c>
      <c r="C2616" s="13" t="n">
        <v>42127</v>
      </c>
      <c r="D2616" s="14" t="s">
        <v>69</v>
      </c>
      <c r="E2616" s="14" t="s">
        <v>62</v>
      </c>
      <c r="F2616" s="14" t="s">
        <v>63</v>
      </c>
      <c r="G2616" s="14" t="s">
        <v>64</v>
      </c>
      <c r="H2616" s="14" t="s">
        <v>56</v>
      </c>
      <c r="I2616" s="14" t="s">
        <v>59</v>
      </c>
      <c r="J2616" s="14" t="s">
        <v>678</v>
      </c>
      <c r="K2616" s="15" t="n">
        <v>230.28</v>
      </c>
      <c r="L2616" s="0" t="n">
        <v>3</v>
      </c>
      <c r="M2616" s="16" t="n">
        <v>0.2</v>
      </c>
      <c r="N2616" s="17" t="n">
        <v>23.028</v>
      </c>
      <c r="O2616" s="0" t="str">
        <f aca="false">TEXT(B2616,"YYYY-MM")</f>
        <v>2015-04</v>
      </c>
      <c r="P2616" s="18" t="n">
        <f aca="false">IFERROR(N2616/K2616,0)</f>
        <v>0.1</v>
      </c>
      <c r="Q2616" s="0" t="str">
        <f aca="false">IF(M2616=0,"No Discount",IF(M2616&lt;0.2,"Low (1-19%)",IF(M2616&lt;0.4,"Medium (20-39%)","High (40%+)")))</f>
        <v>Medium (20-39%)</v>
      </c>
      <c r="R2616" s="0" t="str">
        <f aca="false">INDEX('Lookup Tables'!$B$2:$B$5,MATCH(F2616,'Lookup Tables'!$A$2:$A$5,0))</f>
        <v>Manager D</v>
      </c>
    </row>
    <row r="2617" customFormat="false" ht="15" hidden="false" customHeight="false" outlineLevel="0" collapsed="false">
      <c r="A2617" s="0" t="s">
        <v>2782</v>
      </c>
      <c r="B2617" s="13" t="n">
        <v>42120</v>
      </c>
      <c r="C2617" s="13" t="n">
        <v>42127</v>
      </c>
      <c r="D2617" s="14" t="s">
        <v>69</v>
      </c>
      <c r="E2617" s="14" t="s">
        <v>62</v>
      </c>
      <c r="F2617" s="14" t="s">
        <v>63</v>
      </c>
      <c r="G2617" s="14" t="s">
        <v>64</v>
      </c>
      <c r="H2617" s="14" t="s">
        <v>65</v>
      </c>
      <c r="I2617" s="14" t="s">
        <v>83</v>
      </c>
      <c r="J2617" s="14" t="s">
        <v>132</v>
      </c>
      <c r="K2617" s="15" t="n">
        <v>18.288</v>
      </c>
      <c r="L2617" s="0" t="n">
        <v>6</v>
      </c>
      <c r="M2617" s="16" t="n">
        <v>0.2</v>
      </c>
      <c r="N2617" s="17" t="n">
        <v>5.715</v>
      </c>
      <c r="O2617" s="0" t="str">
        <f aca="false">TEXT(B2617,"YYYY-MM")</f>
        <v>2015-04</v>
      </c>
      <c r="P2617" s="18" t="n">
        <f aca="false">IFERROR(N2617/K2617,0)</f>
        <v>0.3125</v>
      </c>
      <c r="Q2617" s="0" t="str">
        <f aca="false">IF(M2617=0,"No Discount",IF(M2617&lt;0.2,"Low (1-19%)",IF(M2617&lt;0.4,"Medium (20-39%)","High (40%+)")))</f>
        <v>Medium (20-39%)</v>
      </c>
      <c r="R2617" s="0" t="str">
        <f aca="false">INDEX('Lookup Tables'!$B$2:$B$5,MATCH(F2617,'Lookup Tables'!$A$2:$A$5,0))</f>
        <v>Manager D</v>
      </c>
    </row>
    <row r="2618" customFormat="false" ht="15" hidden="false" customHeight="false" outlineLevel="0" collapsed="false">
      <c r="A2618" s="0" t="s">
        <v>2783</v>
      </c>
      <c r="B2618" s="13" t="n">
        <v>43191</v>
      </c>
      <c r="C2618" s="13" t="n">
        <v>43195</v>
      </c>
      <c r="D2618" s="14" t="s">
        <v>69</v>
      </c>
      <c r="E2618" s="14" t="s">
        <v>53</v>
      </c>
      <c r="F2618" s="14" t="s">
        <v>63</v>
      </c>
      <c r="G2618" s="14" t="s">
        <v>64</v>
      </c>
      <c r="H2618" s="14" t="s">
        <v>65</v>
      </c>
      <c r="I2618" s="14" t="s">
        <v>66</v>
      </c>
      <c r="J2618" s="14" t="s">
        <v>2784</v>
      </c>
      <c r="K2618" s="15" t="n">
        <v>5.78</v>
      </c>
      <c r="L2618" s="0" t="n">
        <v>2</v>
      </c>
      <c r="M2618" s="16" t="n">
        <v>0</v>
      </c>
      <c r="N2618" s="17" t="n">
        <v>2.7166</v>
      </c>
      <c r="O2618" s="0" t="str">
        <f aca="false">TEXT(B2618,"YYYY-MM")</f>
        <v>2018-04</v>
      </c>
      <c r="P2618" s="18" t="n">
        <f aca="false">IFERROR(N2618/K2618,0)</f>
        <v>0.47</v>
      </c>
      <c r="Q2618" s="0" t="str">
        <f aca="false">IF(M2618=0,"No Discount",IF(M2618&lt;0.2,"Low (1-19%)",IF(M2618&lt;0.4,"Medium (20-39%)","High (40%+)")))</f>
        <v>No Discount</v>
      </c>
      <c r="R2618" s="0" t="str">
        <f aca="false">INDEX('Lookup Tables'!$B$2:$B$5,MATCH(F2618,'Lookup Tables'!$A$2:$A$5,0))</f>
        <v>Manager D</v>
      </c>
    </row>
    <row r="2619" customFormat="false" ht="15" hidden="false" customHeight="false" outlineLevel="0" collapsed="false">
      <c r="A2619" s="0" t="s">
        <v>2783</v>
      </c>
      <c r="B2619" s="13" t="n">
        <v>43191</v>
      </c>
      <c r="C2619" s="13" t="n">
        <v>43195</v>
      </c>
      <c r="D2619" s="14" t="s">
        <v>69</v>
      </c>
      <c r="E2619" s="14" t="s">
        <v>53</v>
      </c>
      <c r="F2619" s="14" t="s">
        <v>63</v>
      </c>
      <c r="G2619" s="14" t="s">
        <v>64</v>
      </c>
      <c r="H2619" s="14" t="s">
        <v>65</v>
      </c>
      <c r="I2619" s="14" t="s">
        <v>83</v>
      </c>
      <c r="J2619" s="14" t="s">
        <v>1187</v>
      </c>
      <c r="K2619" s="15" t="n">
        <v>121.68</v>
      </c>
      <c r="L2619" s="0" t="n">
        <v>13</v>
      </c>
      <c r="M2619" s="16" t="n">
        <v>0.2</v>
      </c>
      <c r="N2619" s="17" t="n">
        <v>38.025</v>
      </c>
      <c r="O2619" s="0" t="str">
        <f aca="false">TEXT(B2619,"YYYY-MM")</f>
        <v>2018-04</v>
      </c>
      <c r="P2619" s="18" t="n">
        <f aca="false">IFERROR(N2619/K2619,0)</f>
        <v>0.3125</v>
      </c>
      <c r="Q2619" s="0" t="str">
        <f aca="false">IF(M2619=0,"No Discount",IF(M2619&lt;0.2,"Low (1-19%)",IF(M2619&lt;0.4,"Medium (20-39%)","High (40%+)")))</f>
        <v>Medium (20-39%)</v>
      </c>
      <c r="R2619" s="0" t="str">
        <f aca="false">INDEX('Lookup Tables'!$B$2:$B$5,MATCH(F2619,'Lookup Tables'!$A$2:$A$5,0))</f>
        <v>Manager D</v>
      </c>
    </row>
    <row r="2620" customFormat="false" ht="15" hidden="false" customHeight="false" outlineLevel="0" collapsed="false">
      <c r="A2620" s="0" t="s">
        <v>2785</v>
      </c>
      <c r="B2620" s="13" t="n">
        <v>43456</v>
      </c>
      <c r="C2620" s="13" t="n">
        <v>43460</v>
      </c>
      <c r="D2620" s="14" t="s">
        <v>69</v>
      </c>
      <c r="E2620" s="14" t="s">
        <v>62</v>
      </c>
      <c r="F2620" s="14" t="s">
        <v>63</v>
      </c>
      <c r="G2620" s="14" t="s">
        <v>339</v>
      </c>
      <c r="H2620" s="14" t="s">
        <v>65</v>
      </c>
      <c r="I2620" s="14" t="s">
        <v>78</v>
      </c>
      <c r="J2620" s="14" t="s">
        <v>698</v>
      </c>
      <c r="K2620" s="15" t="n">
        <v>4.17</v>
      </c>
      <c r="L2620" s="0" t="n">
        <v>3</v>
      </c>
      <c r="M2620" s="16" t="n">
        <v>0</v>
      </c>
      <c r="N2620" s="17" t="n">
        <v>1.0842</v>
      </c>
      <c r="O2620" s="0" t="str">
        <f aca="false">TEXT(B2620,"YYYY-MM")</f>
        <v>2018-12</v>
      </c>
      <c r="P2620" s="18" t="n">
        <f aca="false">IFERROR(N2620/K2620,0)</f>
        <v>0.26</v>
      </c>
      <c r="Q2620" s="0" t="str">
        <f aca="false">IF(M2620=0,"No Discount",IF(M2620&lt;0.2,"Low (1-19%)",IF(M2620&lt;0.4,"Medium (20-39%)","High (40%+)")))</f>
        <v>No Discount</v>
      </c>
      <c r="R2620" s="0" t="str">
        <f aca="false">INDEX('Lookup Tables'!$B$2:$B$5,MATCH(F2620,'Lookup Tables'!$A$2:$A$5,0))</f>
        <v>Manager D</v>
      </c>
    </row>
    <row r="2621" customFormat="false" ht="15" hidden="false" customHeight="false" outlineLevel="0" collapsed="false">
      <c r="A2621" s="0" t="s">
        <v>2785</v>
      </c>
      <c r="B2621" s="13" t="n">
        <v>43456</v>
      </c>
      <c r="C2621" s="13" t="n">
        <v>43460</v>
      </c>
      <c r="D2621" s="14" t="s">
        <v>69</v>
      </c>
      <c r="E2621" s="14" t="s">
        <v>62</v>
      </c>
      <c r="F2621" s="14" t="s">
        <v>63</v>
      </c>
      <c r="G2621" s="14" t="s">
        <v>339</v>
      </c>
      <c r="H2621" s="14" t="s">
        <v>80</v>
      </c>
      <c r="I2621" s="14" t="s">
        <v>81</v>
      </c>
      <c r="J2621" s="14" t="s">
        <v>1854</v>
      </c>
      <c r="K2621" s="15" t="n">
        <v>67.04</v>
      </c>
      <c r="L2621" s="0" t="n">
        <v>4</v>
      </c>
      <c r="M2621" s="16" t="n">
        <v>0.2</v>
      </c>
      <c r="N2621" s="17" t="n">
        <v>6.704</v>
      </c>
      <c r="O2621" s="0" t="str">
        <f aca="false">TEXT(B2621,"YYYY-MM")</f>
        <v>2018-12</v>
      </c>
      <c r="P2621" s="18" t="n">
        <f aca="false">IFERROR(N2621/K2621,0)</f>
        <v>0.1</v>
      </c>
      <c r="Q2621" s="0" t="str">
        <f aca="false">IF(M2621=0,"No Discount",IF(M2621&lt;0.2,"Low (1-19%)",IF(M2621&lt;0.4,"Medium (20-39%)","High (40%+)")))</f>
        <v>Medium (20-39%)</v>
      </c>
      <c r="R2621" s="0" t="str">
        <f aca="false">INDEX('Lookup Tables'!$B$2:$B$5,MATCH(F2621,'Lookup Tables'!$A$2:$A$5,0))</f>
        <v>Manager D</v>
      </c>
    </row>
    <row r="2622" customFormat="false" ht="15" hidden="false" customHeight="false" outlineLevel="0" collapsed="false">
      <c r="A2622" s="0" t="s">
        <v>2785</v>
      </c>
      <c r="B2622" s="13" t="n">
        <v>43456</v>
      </c>
      <c r="C2622" s="13" t="n">
        <v>43460</v>
      </c>
      <c r="D2622" s="14" t="s">
        <v>69</v>
      </c>
      <c r="E2622" s="14" t="s">
        <v>62</v>
      </c>
      <c r="F2622" s="14" t="s">
        <v>63</v>
      </c>
      <c r="G2622" s="14" t="s">
        <v>339</v>
      </c>
      <c r="H2622" s="14" t="s">
        <v>65</v>
      </c>
      <c r="I2622" s="14" t="s">
        <v>73</v>
      </c>
      <c r="J2622" s="14" t="s">
        <v>495</v>
      </c>
      <c r="K2622" s="15" t="n">
        <v>37.32</v>
      </c>
      <c r="L2622" s="0" t="n">
        <v>3</v>
      </c>
      <c r="M2622" s="16" t="n">
        <v>0</v>
      </c>
      <c r="N2622" s="17" t="n">
        <v>10.4496</v>
      </c>
      <c r="O2622" s="0" t="str">
        <f aca="false">TEXT(B2622,"YYYY-MM")</f>
        <v>2018-12</v>
      </c>
      <c r="P2622" s="18" t="n">
        <f aca="false">IFERROR(N2622/K2622,0)</f>
        <v>0.28</v>
      </c>
      <c r="Q2622" s="0" t="str">
        <f aca="false">IF(M2622=0,"No Discount",IF(M2622&lt;0.2,"Low (1-19%)",IF(M2622&lt;0.4,"Medium (20-39%)","High (40%+)")))</f>
        <v>No Discount</v>
      </c>
      <c r="R2622" s="0" t="str">
        <f aca="false">INDEX('Lookup Tables'!$B$2:$B$5,MATCH(F2622,'Lookup Tables'!$A$2:$A$5,0))</f>
        <v>Manager D</v>
      </c>
    </row>
    <row r="2623" customFormat="false" ht="15" hidden="false" customHeight="false" outlineLevel="0" collapsed="false">
      <c r="A2623" s="0" t="s">
        <v>2785</v>
      </c>
      <c r="B2623" s="13" t="n">
        <v>43456</v>
      </c>
      <c r="C2623" s="13" t="n">
        <v>43460</v>
      </c>
      <c r="D2623" s="14" t="s">
        <v>69</v>
      </c>
      <c r="E2623" s="14" t="s">
        <v>62</v>
      </c>
      <c r="F2623" s="14" t="s">
        <v>63</v>
      </c>
      <c r="G2623" s="14" t="s">
        <v>339</v>
      </c>
      <c r="H2623" s="14" t="s">
        <v>65</v>
      </c>
      <c r="I2623" s="14" t="s">
        <v>66</v>
      </c>
      <c r="J2623" s="14" t="s">
        <v>1667</v>
      </c>
      <c r="K2623" s="15" t="n">
        <v>18.45</v>
      </c>
      <c r="L2623" s="0" t="n">
        <v>5</v>
      </c>
      <c r="M2623" s="16" t="n">
        <v>0</v>
      </c>
      <c r="N2623" s="17" t="n">
        <v>8.6715</v>
      </c>
      <c r="O2623" s="0" t="str">
        <f aca="false">TEXT(B2623,"YYYY-MM")</f>
        <v>2018-12</v>
      </c>
      <c r="P2623" s="18" t="n">
        <f aca="false">IFERROR(N2623/K2623,0)</f>
        <v>0.47</v>
      </c>
      <c r="Q2623" s="0" t="str">
        <f aca="false">IF(M2623=0,"No Discount",IF(M2623&lt;0.2,"Low (1-19%)",IF(M2623&lt;0.4,"Medium (20-39%)","High (40%+)")))</f>
        <v>No Discount</v>
      </c>
      <c r="R2623" s="0" t="str">
        <f aca="false">INDEX('Lookup Tables'!$B$2:$B$5,MATCH(F2623,'Lookup Tables'!$A$2:$A$5,0))</f>
        <v>Manager D</v>
      </c>
    </row>
    <row r="2624" customFormat="false" ht="15" hidden="false" customHeight="false" outlineLevel="0" collapsed="false">
      <c r="A2624" s="0" t="s">
        <v>2786</v>
      </c>
      <c r="B2624" s="13" t="n">
        <v>42341</v>
      </c>
      <c r="C2624" s="13" t="n">
        <v>42344</v>
      </c>
      <c r="D2624" s="14" t="s">
        <v>52</v>
      </c>
      <c r="E2624" s="14" t="s">
        <v>62</v>
      </c>
      <c r="F2624" s="14" t="s">
        <v>98</v>
      </c>
      <c r="G2624" s="14" t="s">
        <v>311</v>
      </c>
      <c r="H2624" s="14" t="s">
        <v>65</v>
      </c>
      <c r="I2624" s="14" t="s">
        <v>91</v>
      </c>
      <c r="J2624" s="14" t="s">
        <v>2254</v>
      </c>
      <c r="K2624" s="15" t="n">
        <v>25.92</v>
      </c>
      <c r="L2624" s="0" t="n">
        <v>4</v>
      </c>
      <c r="M2624" s="16" t="n">
        <v>0</v>
      </c>
      <c r="N2624" s="17" t="n">
        <v>12.4416</v>
      </c>
      <c r="O2624" s="0" t="str">
        <f aca="false">TEXT(B2624,"YYYY-MM")</f>
        <v>2015-12</v>
      </c>
      <c r="P2624" s="18" t="n">
        <f aca="false">IFERROR(N2624/K2624,0)</f>
        <v>0.48</v>
      </c>
      <c r="Q2624" s="0" t="str">
        <f aca="false">IF(M2624=0,"No Discount",IF(M2624&lt;0.2,"Low (1-19%)",IF(M2624&lt;0.4,"Medium (20-39%)","High (40%+)")))</f>
        <v>No Discount</v>
      </c>
      <c r="R2624" s="0" t="str">
        <f aca="false">INDEX('Lookup Tables'!$B$2:$B$5,MATCH(F2624,'Lookup Tables'!$A$2:$A$5,0))</f>
        <v>Manager A</v>
      </c>
    </row>
    <row r="2625" customFormat="false" ht="15" hidden="false" customHeight="false" outlineLevel="0" collapsed="false">
      <c r="A2625" s="0" t="s">
        <v>2787</v>
      </c>
      <c r="B2625" s="13" t="n">
        <v>43395</v>
      </c>
      <c r="C2625" s="13" t="n">
        <v>43397</v>
      </c>
      <c r="D2625" s="14" t="s">
        <v>137</v>
      </c>
      <c r="E2625" s="14" t="s">
        <v>97</v>
      </c>
      <c r="F2625" s="14" t="s">
        <v>117</v>
      </c>
      <c r="G2625" s="14" t="s">
        <v>170</v>
      </c>
      <c r="H2625" s="14" t="s">
        <v>80</v>
      </c>
      <c r="I2625" s="14" t="s">
        <v>570</v>
      </c>
      <c r="J2625" s="14" t="s">
        <v>2788</v>
      </c>
      <c r="K2625" s="15" t="n">
        <v>11199.968</v>
      </c>
      <c r="L2625" s="0" t="n">
        <v>4</v>
      </c>
      <c r="M2625" s="16" t="n">
        <v>0.2</v>
      </c>
      <c r="N2625" s="17" t="n">
        <v>3919.9888</v>
      </c>
      <c r="O2625" s="0" t="str">
        <f aca="false">TEXT(B2625,"YYYY-MM")</f>
        <v>2018-10</v>
      </c>
      <c r="P2625" s="18" t="n">
        <f aca="false">IFERROR(N2625/K2625,0)</f>
        <v>0.35</v>
      </c>
      <c r="Q2625" s="0" t="str">
        <f aca="false">IF(M2625=0,"No Discount",IF(M2625&lt;0.2,"Low (1-19%)",IF(M2625&lt;0.4,"Medium (20-39%)","High (40%+)")))</f>
        <v>Medium (20-39%)</v>
      </c>
      <c r="R2625" s="0" t="str">
        <f aca="false">INDEX('Lookup Tables'!$B$2:$B$5,MATCH(F2625,'Lookup Tables'!$A$2:$A$5,0))</f>
        <v>Manager B</v>
      </c>
    </row>
    <row r="2626" customFormat="false" ht="15" hidden="false" customHeight="false" outlineLevel="0" collapsed="false">
      <c r="A2626" s="0" t="s">
        <v>2787</v>
      </c>
      <c r="B2626" s="13" t="n">
        <v>43395</v>
      </c>
      <c r="C2626" s="13" t="n">
        <v>43397</v>
      </c>
      <c r="D2626" s="14" t="s">
        <v>137</v>
      </c>
      <c r="E2626" s="14" t="s">
        <v>97</v>
      </c>
      <c r="F2626" s="14" t="s">
        <v>117</v>
      </c>
      <c r="G2626" s="14" t="s">
        <v>170</v>
      </c>
      <c r="H2626" s="14" t="s">
        <v>80</v>
      </c>
      <c r="I2626" s="14" t="s">
        <v>81</v>
      </c>
      <c r="J2626" s="14" t="s">
        <v>1271</v>
      </c>
      <c r="K2626" s="15" t="n">
        <v>2399.6</v>
      </c>
      <c r="L2626" s="0" t="n">
        <v>8</v>
      </c>
      <c r="M2626" s="16" t="n">
        <v>0</v>
      </c>
      <c r="N2626" s="17" t="n">
        <v>647.892</v>
      </c>
      <c r="O2626" s="0" t="str">
        <f aca="false">TEXT(B2626,"YYYY-MM")</f>
        <v>2018-10</v>
      </c>
      <c r="P2626" s="18" t="n">
        <f aca="false">IFERROR(N2626/K2626,0)</f>
        <v>0.27</v>
      </c>
      <c r="Q2626" s="0" t="str">
        <f aca="false">IF(M2626=0,"No Discount",IF(M2626&lt;0.2,"Low (1-19%)",IF(M2626&lt;0.4,"Medium (20-39%)","High (40%+)")))</f>
        <v>No Discount</v>
      </c>
      <c r="R2626" s="0" t="str">
        <f aca="false">INDEX('Lookup Tables'!$B$2:$B$5,MATCH(F2626,'Lookup Tables'!$A$2:$A$5,0))</f>
        <v>Manager B</v>
      </c>
    </row>
    <row r="2627" customFormat="false" ht="15" hidden="false" customHeight="false" outlineLevel="0" collapsed="false">
      <c r="A2627" s="0" t="s">
        <v>2787</v>
      </c>
      <c r="B2627" s="13" t="n">
        <v>43395</v>
      </c>
      <c r="C2627" s="13" t="n">
        <v>43397</v>
      </c>
      <c r="D2627" s="14" t="s">
        <v>137</v>
      </c>
      <c r="E2627" s="14" t="s">
        <v>97</v>
      </c>
      <c r="F2627" s="14" t="s">
        <v>117</v>
      </c>
      <c r="G2627" s="14" t="s">
        <v>170</v>
      </c>
      <c r="H2627" s="14" t="s">
        <v>65</v>
      </c>
      <c r="I2627" s="14" t="s">
        <v>129</v>
      </c>
      <c r="J2627" s="14" t="s">
        <v>281</v>
      </c>
      <c r="K2627" s="15" t="n">
        <v>63.9</v>
      </c>
      <c r="L2627" s="0" t="n">
        <v>5</v>
      </c>
      <c r="M2627" s="16" t="n">
        <v>0</v>
      </c>
      <c r="N2627" s="17" t="n">
        <v>28.755</v>
      </c>
      <c r="O2627" s="0" t="str">
        <f aca="false">TEXT(B2627,"YYYY-MM")</f>
        <v>2018-10</v>
      </c>
      <c r="P2627" s="18" t="n">
        <f aca="false">IFERROR(N2627/K2627,0)</f>
        <v>0.45</v>
      </c>
      <c r="Q2627" s="0" t="str">
        <f aca="false">IF(M2627=0,"No Discount",IF(M2627&lt;0.2,"Low (1-19%)",IF(M2627&lt;0.4,"Medium (20-39%)","High (40%+)")))</f>
        <v>No Discount</v>
      </c>
      <c r="R2627" s="0" t="str">
        <f aca="false">INDEX('Lookup Tables'!$B$2:$B$5,MATCH(F2627,'Lookup Tables'!$A$2:$A$5,0))</f>
        <v>Manager B</v>
      </c>
    </row>
    <row r="2628" customFormat="false" ht="15" hidden="false" customHeight="false" outlineLevel="0" collapsed="false">
      <c r="A2628" s="0" t="s">
        <v>2787</v>
      </c>
      <c r="B2628" s="13" t="n">
        <v>43395</v>
      </c>
      <c r="C2628" s="13" t="n">
        <v>43397</v>
      </c>
      <c r="D2628" s="14" t="s">
        <v>137</v>
      </c>
      <c r="E2628" s="14" t="s">
        <v>97</v>
      </c>
      <c r="F2628" s="14" t="s">
        <v>117</v>
      </c>
      <c r="G2628" s="14" t="s">
        <v>170</v>
      </c>
      <c r="H2628" s="14" t="s">
        <v>80</v>
      </c>
      <c r="I2628" s="14" t="s">
        <v>81</v>
      </c>
      <c r="J2628" s="14" t="s">
        <v>905</v>
      </c>
      <c r="K2628" s="15" t="n">
        <v>52.99</v>
      </c>
      <c r="L2628" s="0" t="n">
        <v>1</v>
      </c>
      <c r="M2628" s="16" t="n">
        <v>0</v>
      </c>
      <c r="N2628" s="17" t="n">
        <v>0.5299</v>
      </c>
      <c r="O2628" s="0" t="str">
        <f aca="false">TEXT(B2628,"YYYY-MM")</f>
        <v>2018-10</v>
      </c>
      <c r="P2628" s="18" t="n">
        <f aca="false">IFERROR(N2628/K2628,0)</f>
        <v>0.01</v>
      </c>
      <c r="Q2628" s="0" t="str">
        <f aca="false">IF(M2628=0,"No Discount",IF(M2628&lt;0.2,"Low (1-19%)",IF(M2628&lt;0.4,"Medium (20-39%)","High (40%+)")))</f>
        <v>No Discount</v>
      </c>
      <c r="R2628" s="0" t="str">
        <f aca="false">INDEX('Lookup Tables'!$B$2:$B$5,MATCH(F2628,'Lookup Tables'!$A$2:$A$5,0))</f>
        <v>Manager B</v>
      </c>
    </row>
    <row r="2629" customFormat="false" ht="15" hidden="false" customHeight="false" outlineLevel="0" collapsed="false">
      <c r="A2629" s="0" t="s">
        <v>2789</v>
      </c>
      <c r="B2629" s="13" t="n">
        <v>43417</v>
      </c>
      <c r="C2629" s="13" t="n">
        <v>43419</v>
      </c>
      <c r="D2629" s="14" t="s">
        <v>137</v>
      </c>
      <c r="E2629" s="14" t="s">
        <v>62</v>
      </c>
      <c r="F2629" s="14" t="s">
        <v>117</v>
      </c>
      <c r="G2629" s="14" t="s">
        <v>269</v>
      </c>
      <c r="H2629" s="14" t="s">
        <v>80</v>
      </c>
      <c r="I2629" s="14" t="s">
        <v>123</v>
      </c>
      <c r="J2629" s="14" t="s">
        <v>807</v>
      </c>
      <c r="K2629" s="15" t="n">
        <v>60.864</v>
      </c>
      <c r="L2629" s="0" t="n">
        <v>4</v>
      </c>
      <c r="M2629" s="16" t="n">
        <v>0.2</v>
      </c>
      <c r="N2629" s="17" t="n">
        <v>9.1296</v>
      </c>
      <c r="O2629" s="0" t="str">
        <f aca="false">TEXT(B2629,"YYYY-MM")</f>
        <v>2018-11</v>
      </c>
      <c r="P2629" s="18" t="n">
        <f aca="false">IFERROR(N2629/K2629,0)</f>
        <v>0.15</v>
      </c>
      <c r="Q2629" s="0" t="str">
        <f aca="false">IF(M2629=0,"No Discount",IF(M2629&lt;0.2,"Low (1-19%)",IF(M2629&lt;0.4,"Medium (20-39%)","High (40%+)")))</f>
        <v>Medium (20-39%)</v>
      </c>
      <c r="R2629" s="0" t="str">
        <f aca="false">INDEX('Lookup Tables'!$B$2:$B$5,MATCH(F2629,'Lookup Tables'!$A$2:$A$5,0))</f>
        <v>Manager B</v>
      </c>
    </row>
    <row r="2630" customFormat="false" ht="15" hidden="false" customHeight="false" outlineLevel="0" collapsed="false">
      <c r="A2630" s="0" t="s">
        <v>2789</v>
      </c>
      <c r="B2630" s="13" t="n">
        <v>43417</v>
      </c>
      <c r="C2630" s="13" t="n">
        <v>43419</v>
      </c>
      <c r="D2630" s="14" t="s">
        <v>137</v>
      </c>
      <c r="E2630" s="14" t="s">
        <v>62</v>
      </c>
      <c r="F2630" s="14" t="s">
        <v>117</v>
      </c>
      <c r="G2630" s="14" t="s">
        <v>269</v>
      </c>
      <c r="H2630" s="14" t="s">
        <v>80</v>
      </c>
      <c r="I2630" s="14" t="s">
        <v>345</v>
      </c>
      <c r="J2630" s="14" t="s">
        <v>2790</v>
      </c>
      <c r="K2630" s="15" t="n">
        <v>652.995</v>
      </c>
      <c r="L2630" s="0" t="n">
        <v>7</v>
      </c>
      <c r="M2630" s="16" t="n">
        <v>0.7</v>
      </c>
      <c r="N2630" s="17" t="n">
        <v>-935.9595</v>
      </c>
      <c r="O2630" s="0" t="str">
        <f aca="false">TEXT(B2630,"YYYY-MM")</f>
        <v>2018-11</v>
      </c>
      <c r="P2630" s="18" t="n">
        <f aca="false">IFERROR(N2630/K2630,0)</f>
        <v>-1.43333333333333</v>
      </c>
      <c r="Q2630" s="0" t="str">
        <f aca="false">IF(M2630=0,"No Discount",IF(M2630&lt;0.2,"Low (1-19%)",IF(M2630&lt;0.4,"Medium (20-39%)","High (40%+)")))</f>
        <v>High (40%+)</v>
      </c>
      <c r="R2630" s="0" t="str">
        <f aca="false">INDEX('Lookup Tables'!$B$2:$B$5,MATCH(F2630,'Lookup Tables'!$A$2:$A$5,0))</f>
        <v>Manager B</v>
      </c>
    </row>
    <row r="2631" customFormat="false" ht="15" hidden="false" customHeight="false" outlineLevel="0" collapsed="false">
      <c r="A2631" s="0" t="s">
        <v>2789</v>
      </c>
      <c r="B2631" s="13" t="n">
        <v>43417</v>
      </c>
      <c r="C2631" s="13" t="n">
        <v>43419</v>
      </c>
      <c r="D2631" s="14" t="s">
        <v>137</v>
      </c>
      <c r="E2631" s="14" t="s">
        <v>62</v>
      </c>
      <c r="F2631" s="14" t="s">
        <v>117</v>
      </c>
      <c r="G2631" s="14" t="s">
        <v>269</v>
      </c>
      <c r="H2631" s="14" t="s">
        <v>65</v>
      </c>
      <c r="I2631" s="14" t="s">
        <v>83</v>
      </c>
      <c r="J2631" s="14" t="s">
        <v>2791</v>
      </c>
      <c r="K2631" s="15" t="n">
        <v>11.22</v>
      </c>
      <c r="L2631" s="0" t="n">
        <v>10</v>
      </c>
      <c r="M2631" s="16" t="n">
        <v>0.7</v>
      </c>
      <c r="N2631" s="17" t="n">
        <v>-7.48</v>
      </c>
      <c r="O2631" s="0" t="str">
        <f aca="false">TEXT(B2631,"YYYY-MM")</f>
        <v>2018-11</v>
      </c>
      <c r="P2631" s="18" t="n">
        <f aca="false">IFERROR(N2631/K2631,0)</f>
        <v>-0.666666666666667</v>
      </c>
      <c r="Q2631" s="0" t="str">
        <f aca="false">IF(M2631=0,"No Discount",IF(M2631&lt;0.2,"Low (1-19%)",IF(M2631&lt;0.4,"Medium (20-39%)","High (40%+)")))</f>
        <v>High (40%+)</v>
      </c>
      <c r="R2631" s="0" t="str">
        <f aca="false">INDEX('Lookup Tables'!$B$2:$B$5,MATCH(F2631,'Lookup Tables'!$A$2:$A$5,0))</f>
        <v>Manager B</v>
      </c>
    </row>
    <row r="2632" customFormat="false" ht="15" hidden="false" customHeight="false" outlineLevel="0" collapsed="false">
      <c r="A2632" s="0" t="s">
        <v>2792</v>
      </c>
      <c r="B2632" s="13" t="n">
        <v>42623</v>
      </c>
      <c r="C2632" s="13" t="n">
        <v>42628</v>
      </c>
      <c r="D2632" s="14" t="s">
        <v>69</v>
      </c>
      <c r="E2632" s="14" t="s">
        <v>53</v>
      </c>
      <c r="F2632" s="14" t="s">
        <v>98</v>
      </c>
      <c r="G2632" s="14" t="s">
        <v>331</v>
      </c>
      <c r="H2632" s="14" t="s">
        <v>65</v>
      </c>
      <c r="I2632" s="14" t="s">
        <v>91</v>
      </c>
      <c r="J2632" s="14" t="s">
        <v>2341</v>
      </c>
      <c r="K2632" s="15" t="n">
        <v>14.94</v>
      </c>
      <c r="L2632" s="0" t="n">
        <v>3</v>
      </c>
      <c r="M2632" s="16" t="n">
        <v>0</v>
      </c>
      <c r="N2632" s="17" t="n">
        <v>7.0218</v>
      </c>
      <c r="O2632" s="0" t="str">
        <f aca="false">TEXT(B2632,"YYYY-MM")</f>
        <v>2016-09</v>
      </c>
      <c r="P2632" s="18" t="n">
        <f aca="false">IFERROR(N2632/K2632,0)</f>
        <v>0.47</v>
      </c>
      <c r="Q2632" s="0" t="str">
        <f aca="false">IF(M2632=0,"No Discount",IF(M2632&lt;0.2,"Low (1-19%)",IF(M2632&lt;0.4,"Medium (20-39%)","High (40%+)")))</f>
        <v>No Discount</v>
      </c>
      <c r="R2632" s="0" t="str">
        <f aca="false">INDEX('Lookup Tables'!$B$2:$B$5,MATCH(F2632,'Lookup Tables'!$A$2:$A$5,0))</f>
        <v>Manager A</v>
      </c>
    </row>
    <row r="2633" customFormat="false" ht="15" hidden="false" customHeight="false" outlineLevel="0" collapsed="false">
      <c r="A2633" s="0" t="s">
        <v>2793</v>
      </c>
      <c r="B2633" s="13" t="n">
        <v>43235</v>
      </c>
      <c r="C2633" s="13" t="n">
        <v>43240</v>
      </c>
      <c r="D2633" s="14" t="s">
        <v>69</v>
      </c>
      <c r="E2633" s="14" t="s">
        <v>53</v>
      </c>
      <c r="F2633" s="14" t="s">
        <v>63</v>
      </c>
      <c r="G2633" s="14" t="s">
        <v>94</v>
      </c>
      <c r="H2633" s="14" t="s">
        <v>56</v>
      </c>
      <c r="I2633" s="14" t="s">
        <v>76</v>
      </c>
      <c r="J2633" s="14" t="s">
        <v>1587</v>
      </c>
      <c r="K2633" s="15" t="n">
        <v>39.96</v>
      </c>
      <c r="L2633" s="0" t="n">
        <v>2</v>
      </c>
      <c r="M2633" s="16" t="n">
        <v>0</v>
      </c>
      <c r="N2633" s="17" t="n">
        <v>17.1828</v>
      </c>
      <c r="O2633" s="0" t="str">
        <f aca="false">TEXT(B2633,"YYYY-MM")</f>
        <v>2018-05</v>
      </c>
      <c r="P2633" s="18" t="n">
        <f aca="false">IFERROR(N2633/K2633,0)</f>
        <v>0.43</v>
      </c>
      <c r="Q2633" s="0" t="str">
        <f aca="false">IF(M2633=0,"No Discount",IF(M2633&lt;0.2,"Low (1-19%)",IF(M2633&lt;0.4,"Medium (20-39%)","High (40%+)")))</f>
        <v>No Discount</v>
      </c>
      <c r="R2633" s="0" t="str">
        <f aca="false">INDEX('Lookup Tables'!$B$2:$B$5,MATCH(F2633,'Lookup Tables'!$A$2:$A$5,0))</f>
        <v>Manager D</v>
      </c>
    </row>
    <row r="2634" customFormat="false" ht="15" hidden="false" customHeight="false" outlineLevel="0" collapsed="false">
      <c r="A2634" s="0" t="s">
        <v>2793</v>
      </c>
      <c r="B2634" s="13" t="n">
        <v>43235</v>
      </c>
      <c r="C2634" s="13" t="n">
        <v>43240</v>
      </c>
      <c r="D2634" s="14" t="s">
        <v>69</v>
      </c>
      <c r="E2634" s="14" t="s">
        <v>53</v>
      </c>
      <c r="F2634" s="14" t="s">
        <v>63</v>
      </c>
      <c r="G2634" s="14" t="s">
        <v>94</v>
      </c>
      <c r="H2634" s="14" t="s">
        <v>56</v>
      </c>
      <c r="I2634" s="14" t="s">
        <v>59</v>
      </c>
      <c r="J2634" s="14" t="s">
        <v>2794</v>
      </c>
      <c r="K2634" s="15" t="n">
        <v>42.624</v>
      </c>
      <c r="L2634" s="0" t="n">
        <v>2</v>
      </c>
      <c r="M2634" s="16" t="n">
        <v>0.2</v>
      </c>
      <c r="N2634" s="17" t="n">
        <v>4.2624</v>
      </c>
      <c r="O2634" s="0" t="str">
        <f aca="false">TEXT(B2634,"YYYY-MM")</f>
        <v>2018-05</v>
      </c>
      <c r="P2634" s="18" t="n">
        <f aca="false">IFERROR(N2634/K2634,0)</f>
        <v>0.1</v>
      </c>
      <c r="Q2634" s="0" t="str">
        <f aca="false">IF(M2634=0,"No Discount",IF(M2634&lt;0.2,"Low (1-19%)",IF(M2634&lt;0.4,"Medium (20-39%)","High (40%+)")))</f>
        <v>Medium (20-39%)</v>
      </c>
      <c r="R2634" s="0" t="str">
        <f aca="false">INDEX('Lookup Tables'!$B$2:$B$5,MATCH(F2634,'Lookup Tables'!$A$2:$A$5,0))</f>
        <v>Manager D</v>
      </c>
    </row>
    <row r="2635" customFormat="false" ht="15" hidden="false" customHeight="false" outlineLevel="0" collapsed="false">
      <c r="A2635" s="0" t="s">
        <v>2793</v>
      </c>
      <c r="B2635" s="13" t="n">
        <v>43235</v>
      </c>
      <c r="C2635" s="13" t="n">
        <v>43240</v>
      </c>
      <c r="D2635" s="14" t="s">
        <v>69</v>
      </c>
      <c r="E2635" s="14" t="s">
        <v>53</v>
      </c>
      <c r="F2635" s="14" t="s">
        <v>63</v>
      </c>
      <c r="G2635" s="14" t="s">
        <v>94</v>
      </c>
      <c r="H2635" s="14" t="s">
        <v>56</v>
      </c>
      <c r="I2635" s="14" t="s">
        <v>59</v>
      </c>
      <c r="J2635" s="14" t="s">
        <v>348</v>
      </c>
      <c r="K2635" s="15" t="n">
        <v>220.96</v>
      </c>
      <c r="L2635" s="0" t="n">
        <v>1</v>
      </c>
      <c r="M2635" s="16" t="n">
        <v>0.2</v>
      </c>
      <c r="N2635" s="17" t="n">
        <v>24.858</v>
      </c>
      <c r="O2635" s="0" t="str">
        <f aca="false">TEXT(B2635,"YYYY-MM")</f>
        <v>2018-05</v>
      </c>
      <c r="P2635" s="18" t="n">
        <f aca="false">IFERROR(N2635/K2635,0)</f>
        <v>0.1125</v>
      </c>
      <c r="Q2635" s="0" t="str">
        <f aca="false">IF(M2635=0,"No Discount",IF(M2635&lt;0.2,"Low (1-19%)",IF(M2635&lt;0.4,"Medium (20-39%)","High (40%+)")))</f>
        <v>Medium (20-39%)</v>
      </c>
      <c r="R2635" s="0" t="str">
        <f aca="false">INDEX('Lookup Tables'!$B$2:$B$5,MATCH(F2635,'Lookup Tables'!$A$2:$A$5,0))</f>
        <v>Manager D</v>
      </c>
    </row>
    <row r="2636" customFormat="false" ht="15" hidden="false" customHeight="false" outlineLevel="0" collapsed="false">
      <c r="A2636" s="0" t="s">
        <v>2795</v>
      </c>
      <c r="B2636" s="13" t="n">
        <v>42556</v>
      </c>
      <c r="C2636" s="13" t="n">
        <v>42561</v>
      </c>
      <c r="D2636" s="14" t="s">
        <v>52</v>
      </c>
      <c r="E2636" s="14" t="s">
        <v>62</v>
      </c>
      <c r="F2636" s="14" t="s">
        <v>54</v>
      </c>
      <c r="G2636" s="14" t="s">
        <v>90</v>
      </c>
      <c r="H2636" s="14" t="s">
        <v>56</v>
      </c>
      <c r="I2636" s="14" t="s">
        <v>76</v>
      </c>
      <c r="J2636" s="14" t="s">
        <v>2796</v>
      </c>
      <c r="K2636" s="15" t="n">
        <v>4.928</v>
      </c>
      <c r="L2636" s="0" t="n">
        <v>2</v>
      </c>
      <c r="M2636" s="16" t="n">
        <v>0.2</v>
      </c>
      <c r="N2636" s="17" t="n">
        <v>0.7392</v>
      </c>
      <c r="O2636" s="0" t="str">
        <f aca="false">TEXT(B2636,"YYYY-MM")</f>
        <v>2016-07</v>
      </c>
      <c r="P2636" s="18" t="n">
        <f aca="false">IFERROR(N2636/K2636,0)</f>
        <v>0.15</v>
      </c>
      <c r="Q2636" s="0" t="str">
        <f aca="false">IF(M2636=0,"No Discount",IF(M2636&lt;0.2,"Low (1-19%)",IF(M2636&lt;0.4,"Medium (20-39%)","High (40%+)")))</f>
        <v>Medium (20-39%)</v>
      </c>
      <c r="R2636" s="0" t="str">
        <f aca="false">INDEX('Lookup Tables'!$B$2:$B$5,MATCH(F2636,'Lookup Tables'!$A$2:$A$5,0))</f>
        <v>Manager C</v>
      </c>
    </row>
    <row r="2637" customFormat="false" ht="15" hidden="false" customHeight="false" outlineLevel="0" collapsed="false">
      <c r="A2637" s="0" t="s">
        <v>2795</v>
      </c>
      <c r="B2637" s="13" t="n">
        <v>42556</v>
      </c>
      <c r="C2637" s="13" t="n">
        <v>42561</v>
      </c>
      <c r="D2637" s="14" t="s">
        <v>52</v>
      </c>
      <c r="E2637" s="14" t="s">
        <v>62</v>
      </c>
      <c r="F2637" s="14" t="s">
        <v>54</v>
      </c>
      <c r="G2637" s="14" t="s">
        <v>90</v>
      </c>
      <c r="H2637" s="14" t="s">
        <v>65</v>
      </c>
      <c r="I2637" s="14" t="s">
        <v>83</v>
      </c>
      <c r="J2637" s="14" t="s">
        <v>960</v>
      </c>
      <c r="K2637" s="15" t="n">
        <v>7.23</v>
      </c>
      <c r="L2637" s="0" t="n">
        <v>5</v>
      </c>
      <c r="M2637" s="16" t="n">
        <v>0.7</v>
      </c>
      <c r="N2637" s="17" t="n">
        <v>-5.784</v>
      </c>
      <c r="O2637" s="0" t="str">
        <f aca="false">TEXT(B2637,"YYYY-MM")</f>
        <v>2016-07</v>
      </c>
      <c r="P2637" s="18" t="n">
        <f aca="false">IFERROR(N2637/K2637,0)</f>
        <v>-0.8</v>
      </c>
      <c r="Q2637" s="0" t="str">
        <f aca="false">IF(M2637=0,"No Discount",IF(M2637&lt;0.2,"Low (1-19%)",IF(M2637&lt;0.4,"Medium (20-39%)","High (40%+)")))</f>
        <v>High (40%+)</v>
      </c>
      <c r="R2637" s="0" t="str">
        <f aca="false">INDEX('Lookup Tables'!$B$2:$B$5,MATCH(F2637,'Lookup Tables'!$A$2:$A$5,0))</f>
        <v>Manager C</v>
      </c>
    </row>
    <row r="2638" customFormat="false" ht="15" hidden="false" customHeight="false" outlineLevel="0" collapsed="false">
      <c r="A2638" s="0" t="s">
        <v>2797</v>
      </c>
      <c r="B2638" s="13" t="n">
        <v>42597</v>
      </c>
      <c r="C2638" s="13" t="n">
        <v>42601</v>
      </c>
      <c r="D2638" s="14" t="s">
        <v>69</v>
      </c>
      <c r="E2638" s="14" t="s">
        <v>62</v>
      </c>
      <c r="F2638" s="14" t="s">
        <v>63</v>
      </c>
      <c r="G2638" s="14" t="s">
        <v>64</v>
      </c>
      <c r="H2638" s="14" t="s">
        <v>65</v>
      </c>
      <c r="I2638" s="14" t="s">
        <v>73</v>
      </c>
      <c r="J2638" s="14" t="s">
        <v>1368</v>
      </c>
      <c r="K2638" s="15" t="n">
        <v>323.1</v>
      </c>
      <c r="L2638" s="0" t="n">
        <v>2</v>
      </c>
      <c r="M2638" s="16" t="n">
        <v>0</v>
      </c>
      <c r="N2638" s="17" t="n">
        <v>61.389</v>
      </c>
      <c r="O2638" s="0" t="str">
        <f aca="false">TEXT(B2638,"YYYY-MM")</f>
        <v>2016-08</v>
      </c>
      <c r="P2638" s="18" t="n">
        <f aca="false">IFERROR(N2638/K2638,0)</f>
        <v>0.19</v>
      </c>
      <c r="Q2638" s="0" t="str">
        <f aca="false">IF(M2638=0,"No Discount",IF(M2638&lt;0.2,"Low (1-19%)",IF(M2638&lt;0.4,"Medium (20-39%)","High (40%+)")))</f>
        <v>No Discount</v>
      </c>
      <c r="R2638" s="0" t="str">
        <f aca="false">INDEX('Lookup Tables'!$B$2:$B$5,MATCH(F2638,'Lookup Tables'!$A$2:$A$5,0))</f>
        <v>Manager D</v>
      </c>
    </row>
    <row r="2639" customFormat="false" ht="15" hidden="false" customHeight="false" outlineLevel="0" collapsed="false">
      <c r="A2639" s="0" t="s">
        <v>2798</v>
      </c>
      <c r="B2639" s="13" t="n">
        <v>43263</v>
      </c>
      <c r="C2639" s="13" t="n">
        <v>43269</v>
      </c>
      <c r="D2639" s="14" t="s">
        <v>69</v>
      </c>
      <c r="E2639" s="14" t="s">
        <v>53</v>
      </c>
      <c r="F2639" s="14" t="s">
        <v>117</v>
      </c>
      <c r="G2639" s="14" t="s">
        <v>170</v>
      </c>
      <c r="H2639" s="14" t="s">
        <v>65</v>
      </c>
      <c r="I2639" s="14" t="s">
        <v>91</v>
      </c>
      <c r="J2639" s="14" t="s">
        <v>2799</v>
      </c>
      <c r="K2639" s="15" t="n">
        <v>19.04</v>
      </c>
      <c r="L2639" s="0" t="n">
        <v>4</v>
      </c>
      <c r="M2639" s="16" t="n">
        <v>0</v>
      </c>
      <c r="N2639" s="17" t="n">
        <v>9.3296</v>
      </c>
      <c r="O2639" s="0" t="str">
        <f aca="false">TEXT(B2639,"YYYY-MM")</f>
        <v>2018-06</v>
      </c>
      <c r="P2639" s="18" t="n">
        <f aca="false">IFERROR(N2639/K2639,0)</f>
        <v>0.49</v>
      </c>
      <c r="Q2639" s="0" t="str">
        <f aca="false">IF(M2639=0,"No Discount",IF(M2639&lt;0.2,"Low (1-19%)",IF(M2639&lt;0.4,"Medium (20-39%)","High (40%+)")))</f>
        <v>No Discount</v>
      </c>
      <c r="R2639" s="0" t="str">
        <f aca="false">INDEX('Lookup Tables'!$B$2:$B$5,MATCH(F2639,'Lookup Tables'!$A$2:$A$5,0))</f>
        <v>Manager B</v>
      </c>
    </row>
    <row r="2640" customFormat="false" ht="15" hidden="false" customHeight="false" outlineLevel="0" collapsed="false">
      <c r="A2640" s="0" t="s">
        <v>2798</v>
      </c>
      <c r="B2640" s="13" t="n">
        <v>43263</v>
      </c>
      <c r="C2640" s="13" t="n">
        <v>43269</v>
      </c>
      <c r="D2640" s="14" t="s">
        <v>69</v>
      </c>
      <c r="E2640" s="14" t="s">
        <v>53</v>
      </c>
      <c r="F2640" s="14" t="s">
        <v>117</v>
      </c>
      <c r="G2640" s="14" t="s">
        <v>170</v>
      </c>
      <c r="H2640" s="14" t="s">
        <v>65</v>
      </c>
      <c r="I2640" s="14" t="s">
        <v>83</v>
      </c>
      <c r="J2640" s="14" t="s">
        <v>922</v>
      </c>
      <c r="K2640" s="15" t="n">
        <v>13.128</v>
      </c>
      <c r="L2640" s="0" t="n">
        <v>3</v>
      </c>
      <c r="M2640" s="16" t="n">
        <v>0.2</v>
      </c>
      <c r="N2640" s="17" t="n">
        <v>4.2666</v>
      </c>
      <c r="O2640" s="0" t="str">
        <f aca="false">TEXT(B2640,"YYYY-MM")</f>
        <v>2018-06</v>
      </c>
      <c r="P2640" s="18" t="n">
        <f aca="false">IFERROR(N2640/K2640,0)</f>
        <v>0.325</v>
      </c>
      <c r="Q2640" s="0" t="str">
        <f aca="false">IF(M2640=0,"No Discount",IF(M2640&lt;0.2,"Low (1-19%)",IF(M2640&lt;0.4,"Medium (20-39%)","High (40%+)")))</f>
        <v>Medium (20-39%)</v>
      </c>
      <c r="R2640" s="0" t="str">
        <f aca="false">INDEX('Lookup Tables'!$B$2:$B$5,MATCH(F2640,'Lookup Tables'!$A$2:$A$5,0))</f>
        <v>Manager B</v>
      </c>
    </row>
    <row r="2641" customFormat="false" ht="15" hidden="false" customHeight="false" outlineLevel="0" collapsed="false">
      <c r="A2641" s="0" t="s">
        <v>2798</v>
      </c>
      <c r="B2641" s="13" t="n">
        <v>43263</v>
      </c>
      <c r="C2641" s="13" t="n">
        <v>43269</v>
      </c>
      <c r="D2641" s="14" t="s">
        <v>69</v>
      </c>
      <c r="E2641" s="14" t="s">
        <v>53</v>
      </c>
      <c r="F2641" s="14" t="s">
        <v>117</v>
      </c>
      <c r="G2641" s="14" t="s">
        <v>170</v>
      </c>
      <c r="H2641" s="14" t="s">
        <v>65</v>
      </c>
      <c r="I2641" s="14" t="s">
        <v>78</v>
      </c>
      <c r="J2641" s="14" t="s">
        <v>2800</v>
      </c>
      <c r="K2641" s="15" t="n">
        <v>64.14</v>
      </c>
      <c r="L2641" s="0" t="n">
        <v>3</v>
      </c>
      <c r="M2641" s="16" t="n">
        <v>0</v>
      </c>
      <c r="N2641" s="17" t="n">
        <v>16.6764</v>
      </c>
      <c r="O2641" s="0" t="str">
        <f aca="false">TEXT(B2641,"YYYY-MM")</f>
        <v>2018-06</v>
      </c>
      <c r="P2641" s="18" t="n">
        <f aca="false">IFERROR(N2641/K2641,0)</f>
        <v>0.26</v>
      </c>
      <c r="Q2641" s="0" t="str">
        <f aca="false">IF(M2641=0,"No Discount",IF(M2641&lt;0.2,"Low (1-19%)",IF(M2641&lt;0.4,"Medium (20-39%)","High (40%+)")))</f>
        <v>No Discount</v>
      </c>
      <c r="R2641" s="0" t="str">
        <f aca="false">INDEX('Lookup Tables'!$B$2:$B$5,MATCH(F2641,'Lookup Tables'!$A$2:$A$5,0))</f>
        <v>Manager B</v>
      </c>
    </row>
    <row r="2642" customFormat="false" ht="15" hidden="false" customHeight="false" outlineLevel="0" collapsed="false">
      <c r="A2642" s="0" t="s">
        <v>2798</v>
      </c>
      <c r="B2642" s="13" t="n">
        <v>43263</v>
      </c>
      <c r="C2642" s="13" t="n">
        <v>43269</v>
      </c>
      <c r="D2642" s="14" t="s">
        <v>69</v>
      </c>
      <c r="E2642" s="14" t="s">
        <v>53</v>
      </c>
      <c r="F2642" s="14" t="s">
        <v>117</v>
      </c>
      <c r="G2642" s="14" t="s">
        <v>170</v>
      </c>
      <c r="H2642" s="14" t="s">
        <v>56</v>
      </c>
      <c r="I2642" s="14" t="s">
        <v>59</v>
      </c>
      <c r="J2642" s="14" t="s">
        <v>833</v>
      </c>
      <c r="K2642" s="15" t="n">
        <v>858.24</v>
      </c>
      <c r="L2642" s="0" t="n">
        <v>4</v>
      </c>
      <c r="M2642" s="16" t="n">
        <v>0.1</v>
      </c>
      <c r="N2642" s="17" t="n">
        <v>143.04</v>
      </c>
      <c r="O2642" s="0" t="str">
        <f aca="false">TEXT(B2642,"YYYY-MM")</f>
        <v>2018-06</v>
      </c>
      <c r="P2642" s="18" t="n">
        <f aca="false">IFERROR(N2642/K2642,0)</f>
        <v>0.166666666666667</v>
      </c>
      <c r="Q2642" s="0" t="str">
        <f aca="false">IF(M2642=0,"No Discount",IF(M2642&lt;0.2,"Low (1-19%)",IF(M2642&lt;0.4,"Medium (20-39%)","High (40%+)")))</f>
        <v>Low (1-19%)</v>
      </c>
      <c r="R2642" s="0" t="str">
        <f aca="false">INDEX('Lookup Tables'!$B$2:$B$5,MATCH(F2642,'Lookup Tables'!$A$2:$A$5,0))</f>
        <v>Manager B</v>
      </c>
    </row>
    <row r="2643" customFormat="false" ht="15" hidden="false" customHeight="false" outlineLevel="0" collapsed="false">
      <c r="A2643" s="0" t="s">
        <v>2801</v>
      </c>
      <c r="B2643" s="13" t="n">
        <v>42420</v>
      </c>
      <c r="C2643" s="13" t="n">
        <v>42425</v>
      </c>
      <c r="D2643" s="14" t="s">
        <v>69</v>
      </c>
      <c r="E2643" s="14" t="s">
        <v>53</v>
      </c>
      <c r="F2643" s="14" t="s">
        <v>54</v>
      </c>
      <c r="G2643" s="14" t="s">
        <v>787</v>
      </c>
      <c r="H2643" s="14" t="s">
        <v>80</v>
      </c>
      <c r="I2643" s="14" t="s">
        <v>123</v>
      </c>
      <c r="J2643" s="14" t="s">
        <v>1246</v>
      </c>
      <c r="K2643" s="15" t="n">
        <v>29.99</v>
      </c>
      <c r="L2643" s="0" t="n">
        <v>1</v>
      </c>
      <c r="M2643" s="16" t="n">
        <v>0</v>
      </c>
      <c r="N2643" s="17" t="n">
        <v>2.999</v>
      </c>
      <c r="O2643" s="0" t="str">
        <f aca="false">TEXT(B2643,"YYYY-MM")</f>
        <v>2016-02</v>
      </c>
      <c r="P2643" s="18" t="n">
        <f aca="false">IFERROR(N2643/K2643,0)</f>
        <v>0.1</v>
      </c>
      <c r="Q2643" s="0" t="str">
        <f aca="false">IF(M2643=0,"No Discount",IF(M2643&lt;0.2,"Low (1-19%)",IF(M2643&lt;0.4,"Medium (20-39%)","High (40%+)")))</f>
        <v>No Discount</v>
      </c>
      <c r="R2643" s="0" t="str">
        <f aca="false">INDEX('Lookup Tables'!$B$2:$B$5,MATCH(F2643,'Lookup Tables'!$A$2:$A$5,0))</f>
        <v>Manager C</v>
      </c>
    </row>
    <row r="2644" customFormat="false" ht="15" hidden="false" customHeight="false" outlineLevel="0" collapsed="false">
      <c r="A2644" s="0" t="s">
        <v>2802</v>
      </c>
      <c r="B2644" s="13" t="n">
        <v>43098</v>
      </c>
      <c r="C2644" s="13" t="n">
        <v>43099</v>
      </c>
      <c r="D2644" s="14" t="s">
        <v>137</v>
      </c>
      <c r="E2644" s="14" t="s">
        <v>53</v>
      </c>
      <c r="F2644" s="14" t="s">
        <v>98</v>
      </c>
      <c r="G2644" s="14" t="s">
        <v>146</v>
      </c>
      <c r="H2644" s="14" t="s">
        <v>65</v>
      </c>
      <c r="I2644" s="14" t="s">
        <v>91</v>
      </c>
      <c r="J2644" s="14" t="s">
        <v>1742</v>
      </c>
      <c r="K2644" s="15" t="n">
        <v>186.048</v>
      </c>
      <c r="L2644" s="0" t="n">
        <v>6</v>
      </c>
      <c r="M2644" s="16" t="n">
        <v>0.2</v>
      </c>
      <c r="N2644" s="17" t="n">
        <v>67.4424</v>
      </c>
      <c r="O2644" s="0" t="str">
        <f aca="false">TEXT(B2644,"YYYY-MM")</f>
        <v>2017-12</v>
      </c>
      <c r="P2644" s="18" t="n">
        <f aca="false">IFERROR(N2644/K2644,0)</f>
        <v>0.3625</v>
      </c>
      <c r="Q2644" s="0" t="str">
        <f aca="false">IF(M2644=0,"No Discount",IF(M2644&lt;0.2,"Low (1-19%)",IF(M2644&lt;0.4,"Medium (20-39%)","High (40%+)")))</f>
        <v>Medium (20-39%)</v>
      </c>
      <c r="R2644" s="0" t="str">
        <f aca="false">INDEX('Lookup Tables'!$B$2:$B$5,MATCH(F2644,'Lookup Tables'!$A$2:$A$5,0))</f>
        <v>Manager A</v>
      </c>
    </row>
    <row r="2645" customFormat="false" ht="15" hidden="false" customHeight="false" outlineLevel="0" collapsed="false">
      <c r="A2645" s="0" t="s">
        <v>2803</v>
      </c>
      <c r="B2645" s="13" t="n">
        <v>42842</v>
      </c>
      <c r="C2645" s="13" t="n">
        <v>42846</v>
      </c>
      <c r="D2645" s="14" t="s">
        <v>52</v>
      </c>
      <c r="E2645" s="14" t="s">
        <v>97</v>
      </c>
      <c r="F2645" s="14" t="s">
        <v>54</v>
      </c>
      <c r="G2645" s="14" t="s">
        <v>90</v>
      </c>
      <c r="H2645" s="14" t="s">
        <v>80</v>
      </c>
      <c r="I2645" s="14" t="s">
        <v>81</v>
      </c>
      <c r="J2645" s="14" t="s">
        <v>923</v>
      </c>
      <c r="K2645" s="15" t="n">
        <v>36.792</v>
      </c>
      <c r="L2645" s="0" t="n">
        <v>1</v>
      </c>
      <c r="M2645" s="16" t="n">
        <v>0.2</v>
      </c>
      <c r="N2645" s="17" t="n">
        <v>4.1391</v>
      </c>
      <c r="O2645" s="0" t="str">
        <f aca="false">TEXT(B2645,"YYYY-MM")</f>
        <v>2017-04</v>
      </c>
      <c r="P2645" s="18" t="n">
        <f aca="false">IFERROR(N2645/K2645,0)</f>
        <v>0.1125</v>
      </c>
      <c r="Q2645" s="0" t="str">
        <f aca="false">IF(M2645=0,"No Discount",IF(M2645&lt;0.2,"Low (1-19%)",IF(M2645&lt;0.4,"Medium (20-39%)","High (40%+)")))</f>
        <v>Medium (20-39%)</v>
      </c>
      <c r="R2645" s="0" t="str">
        <f aca="false">INDEX('Lookup Tables'!$B$2:$B$5,MATCH(F2645,'Lookup Tables'!$A$2:$A$5,0))</f>
        <v>Manager C</v>
      </c>
    </row>
    <row r="2646" customFormat="false" ht="15" hidden="false" customHeight="false" outlineLevel="0" collapsed="false">
      <c r="A2646" s="0" t="s">
        <v>2803</v>
      </c>
      <c r="B2646" s="13" t="n">
        <v>42842</v>
      </c>
      <c r="C2646" s="13" t="n">
        <v>42846</v>
      </c>
      <c r="D2646" s="14" t="s">
        <v>52</v>
      </c>
      <c r="E2646" s="14" t="s">
        <v>97</v>
      </c>
      <c r="F2646" s="14" t="s">
        <v>54</v>
      </c>
      <c r="G2646" s="14" t="s">
        <v>90</v>
      </c>
      <c r="H2646" s="14" t="s">
        <v>56</v>
      </c>
      <c r="I2646" s="14" t="s">
        <v>76</v>
      </c>
      <c r="J2646" s="14" t="s">
        <v>721</v>
      </c>
      <c r="K2646" s="15" t="n">
        <v>18.624</v>
      </c>
      <c r="L2646" s="0" t="n">
        <v>8</v>
      </c>
      <c r="M2646" s="16" t="n">
        <v>0.2</v>
      </c>
      <c r="N2646" s="17" t="n">
        <v>6.2856</v>
      </c>
      <c r="O2646" s="0" t="str">
        <f aca="false">TEXT(B2646,"YYYY-MM")</f>
        <v>2017-04</v>
      </c>
      <c r="P2646" s="18" t="n">
        <f aca="false">IFERROR(N2646/K2646,0)</f>
        <v>0.3375</v>
      </c>
      <c r="Q2646" s="0" t="str">
        <f aca="false">IF(M2646=0,"No Discount",IF(M2646&lt;0.2,"Low (1-19%)",IF(M2646&lt;0.4,"Medium (20-39%)","High (40%+)")))</f>
        <v>Medium (20-39%)</v>
      </c>
      <c r="R2646" s="0" t="str">
        <f aca="false">INDEX('Lookup Tables'!$B$2:$B$5,MATCH(F2646,'Lookup Tables'!$A$2:$A$5,0))</f>
        <v>Manager C</v>
      </c>
    </row>
    <row r="2647" customFormat="false" ht="15" hidden="false" customHeight="false" outlineLevel="0" collapsed="false">
      <c r="A2647" s="0" t="s">
        <v>2804</v>
      </c>
      <c r="B2647" s="13" t="n">
        <v>42254</v>
      </c>
      <c r="C2647" s="13" t="n">
        <v>42259</v>
      </c>
      <c r="D2647" s="14" t="s">
        <v>52</v>
      </c>
      <c r="E2647" s="14" t="s">
        <v>53</v>
      </c>
      <c r="F2647" s="14" t="s">
        <v>98</v>
      </c>
      <c r="G2647" s="14" t="s">
        <v>331</v>
      </c>
      <c r="H2647" s="14" t="s">
        <v>56</v>
      </c>
      <c r="I2647" s="14" t="s">
        <v>76</v>
      </c>
      <c r="J2647" s="14" t="s">
        <v>2805</v>
      </c>
      <c r="K2647" s="15" t="n">
        <v>57.69</v>
      </c>
      <c r="L2647" s="0" t="n">
        <v>3</v>
      </c>
      <c r="M2647" s="16" t="n">
        <v>0</v>
      </c>
      <c r="N2647" s="17" t="n">
        <v>23.6529</v>
      </c>
      <c r="O2647" s="0" t="str">
        <f aca="false">TEXT(B2647,"YYYY-MM")</f>
        <v>2015-09</v>
      </c>
      <c r="P2647" s="18" t="n">
        <f aca="false">IFERROR(N2647/K2647,0)</f>
        <v>0.41</v>
      </c>
      <c r="Q2647" s="0" t="str">
        <f aca="false">IF(M2647=0,"No Discount",IF(M2647&lt;0.2,"Low (1-19%)",IF(M2647&lt;0.4,"Medium (20-39%)","High (40%+)")))</f>
        <v>No Discount</v>
      </c>
      <c r="R2647" s="0" t="str">
        <f aca="false">INDEX('Lookup Tables'!$B$2:$B$5,MATCH(F2647,'Lookup Tables'!$A$2:$A$5,0))</f>
        <v>Manager A</v>
      </c>
    </row>
    <row r="2648" customFormat="false" ht="15" hidden="false" customHeight="false" outlineLevel="0" collapsed="false">
      <c r="A2648" s="0" t="s">
        <v>2804</v>
      </c>
      <c r="B2648" s="13" t="n">
        <v>42254</v>
      </c>
      <c r="C2648" s="13" t="n">
        <v>42259</v>
      </c>
      <c r="D2648" s="14" t="s">
        <v>52</v>
      </c>
      <c r="E2648" s="14" t="s">
        <v>53</v>
      </c>
      <c r="F2648" s="14" t="s">
        <v>98</v>
      </c>
      <c r="G2648" s="14" t="s">
        <v>331</v>
      </c>
      <c r="H2648" s="14" t="s">
        <v>65</v>
      </c>
      <c r="I2648" s="14" t="s">
        <v>83</v>
      </c>
      <c r="J2648" s="14" t="s">
        <v>2806</v>
      </c>
      <c r="K2648" s="15" t="n">
        <v>42.81</v>
      </c>
      <c r="L2648" s="0" t="n">
        <v>3</v>
      </c>
      <c r="M2648" s="16" t="n">
        <v>0</v>
      </c>
      <c r="N2648" s="17" t="n">
        <v>20.1207</v>
      </c>
      <c r="O2648" s="0" t="str">
        <f aca="false">TEXT(B2648,"YYYY-MM")</f>
        <v>2015-09</v>
      </c>
      <c r="P2648" s="18" t="n">
        <f aca="false">IFERROR(N2648/K2648,0)</f>
        <v>0.47</v>
      </c>
      <c r="Q2648" s="0" t="str">
        <f aca="false">IF(M2648=0,"No Discount",IF(M2648&lt;0.2,"Low (1-19%)",IF(M2648&lt;0.4,"Medium (20-39%)","High (40%+)")))</f>
        <v>No Discount</v>
      </c>
      <c r="R2648" s="0" t="str">
        <f aca="false">INDEX('Lookup Tables'!$B$2:$B$5,MATCH(F2648,'Lookup Tables'!$A$2:$A$5,0))</f>
        <v>Manager A</v>
      </c>
    </row>
    <row r="2649" customFormat="false" ht="15" hidden="false" customHeight="false" outlineLevel="0" collapsed="false">
      <c r="A2649" s="0" t="s">
        <v>2804</v>
      </c>
      <c r="B2649" s="13" t="n">
        <v>42254</v>
      </c>
      <c r="C2649" s="13" t="n">
        <v>42259</v>
      </c>
      <c r="D2649" s="14" t="s">
        <v>52</v>
      </c>
      <c r="E2649" s="14" t="s">
        <v>53</v>
      </c>
      <c r="F2649" s="14" t="s">
        <v>98</v>
      </c>
      <c r="G2649" s="14" t="s">
        <v>331</v>
      </c>
      <c r="H2649" s="14" t="s">
        <v>65</v>
      </c>
      <c r="I2649" s="14" t="s">
        <v>91</v>
      </c>
      <c r="J2649" s="14" t="s">
        <v>2807</v>
      </c>
      <c r="K2649" s="15" t="n">
        <v>12.96</v>
      </c>
      <c r="L2649" s="0" t="n">
        <v>2</v>
      </c>
      <c r="M2649" s="16" t="n">
        <v>0</v>
      </c>
      <c r="N2649" s="17" t="n">
        <v>6.2208</v>
      </c>
      <c r="O2649" s="0" t="str">
        <f aca="false">TEXT(B2649,"YYYY-MM")</f>
        <v>2015-09</v>
      </c>
      <c r="P2649" s="18" t="n">
        <f aca="false">IFERROR(N2649/K2649,0)</f>
        <v>0.48</v>
      </c>
      <c r="Q2649" s="0" t="str">
        <f aca="false">IF(M2649=0,"No Discount",IF(M2649&lt;0.2,"Low (1-19%)",IF(M2649&lt;0.4,"Medium (20-39%)","High (40%+)")))</f>
        <v>No Discount</v>
      </c>
      <c r="R2649" s="0" t="str">
        <f aca="false">INDEX('Lookup Tables'!$B$2:$B$5,MATCH(F2649,'Lookup Tables'!$A$2:$A$5,0))</f>
        <v>Manager A</v>
      </c>
    </row>
    <row r="2650" customFormat="false" ht="15" hidden="false" customHeight="false" outlineLevel="0" collapsed="false">
      <c r="A2650" s="0" t="s">
        <v>2804</v>
      </c>
      <c r="B2650" s="13" t="n">
        <v>42254</v>
      </c>
      <c r="C2650" s="13" t="n">
        <v>42259</v>
      </c>
      <c r="D2650" s="14" t="s">
        <v>52</v>
      </c>
      <c r="E2650" s="14" t="s">
        <v>53</v>
      </c>
      <c r="F2650" s="14" t="s">
        <v>98</v>
      </c>
      <c r="G2650" s="14" t="s">
        <v>331</v>
      </c>
      <c r="H2650" s="14" t="s">
        <v>56</v>
      </c>
      <c r="I2650" s="14" t="s">
        <v>76</v>
      </c>
      <c r="J2650" s="14" t="s">
        <v>2734</v>
      </c>
      <c r="K2650" s="15" t="n">
        <v>821.88</v>
      </c>
      <c r="L2650" s="0" t="n">
        <v>6</v>
      </c>
      <c r="M2650" s="16" t="n">
        <v>0</v>
      </c>
      <c r="N2650" s="17" t="n">
        <v>213.6888</v>
      </c>
      <c r="O2650" s="0" t="str">
        <f aca="false">TEXT(B2650,"YYYY-MM")</f>
        <v>2015-09</v>
      </c>
      <c r="P2650" s="18" t="n">
        <f aca="false">IFERROR(N2650/K2650,0)</f>
        <v>0.26</v>
      </c>
      <c r="Q2650" s="0" t="str">
        <f aca="false">IF(M2650=0,"No Discount",IF(M2650&lt;0.2,"Low (1-19%)",IF(M2650&lt;0.4,"Medium (20-39%)","High (40%+)")))</f>
        <v>No Discount</v>
      </c>
      <c r="R2650" s="0" t="str">
        <f aca="false">INDEX('Lookup Tables'!$B$2:$B$5,MATCH(F2650,'Lookup Tables'!$A$2:$A$5,0))</f>
        <v>Manager A</v>
      </c>
    </row>
    <row r="2651" customFormat="false" ht="15" hidden="false" customHeight="false" outlineLevel="0" collapsed="false">
      <c r="A2651" s="0" t="s">
        <v>2804</v>
      </c>
      <c r="B2651" s="13" t="n">
        <v>42254</v>
      </c>
      <c r="C2651" s="13" t="n">
        <v>42259</v>
      </c>
      <c r="D2651" s="14" t="s">
        <v>52</v>
      </c>
      <c r="E2651" s="14" t="s">
        <v>53</v>
      </c>
      <c r="F2651" s="14" t="s">
        <v>98</v>
      </c>
      <c r="G2651" s="14" t="s">
        <v>331</v>
      </c>
      <c r="H2651" s="14" t="s">
        <v>80</v>
      </c>
      <c r="I2651" s="14" t="s">
        <v>81</v>
      </c>
      <c r="J2651" s="14" t="s">
        <v>317</v>
      </c>
      <c r="K2651" s="15" t="n">
        <v>104.85</v>
      </c>
      <c r="L2651" s="0" t="n">
        <v>3</v>
      </c>
      <c r="M2651" s="16" t="n">
        <v>0</v>
      </c>
      <c r="N2651" s="17" t="n">
        <v>28.3095</v>
      </c>
      <c r="O2651" s="0" t="str">
        <f aca="false">TEXT(B2651,"YYYY-MM")</f>
        <v>2015-09</v>
      </c>
      <c r="P2651" s="18" t="n">
        <f aca="false">IFERROR(N2651/K2651,0)</f>
        <v>0.27</v>
      </c>
      <c r="Q2651" s="0" t="str">
        <f aca="false">IF(M2651=0,"No Discount",IF(M2651&lt;0.2,"Low (1-19%)",IF(M2651&lt;0.4,"Medium (20-39%)","High (40%+)")))</f>
        <v>No Discount</v>
      </c>
      <c r="R2651" s="0" t="str">
        <f aca="false">INDEX('Lookup Tables'!$B$2:$B$5,MATCH(F2651,'Lookup Tables'!$A$2:$A$5,0))</f>
        <v>Manager A</v>
      </c>
    </row>
    <row r="2652" customFormat="false" ht="15" hidden="false" customHeight="false" outlineLevel="0" collapsed="false">
      <c r="A2652" s="0" t="s">
        <v>2808</v>
      </c>
      <c r="B2652" s="13" t="n">
        <v>43004</v>
      </c>
      <c r="C2652" s="13" t="n">
        <v>43009</v>
      </c>
      <c r="D2652" s="14" t="s">
        <v>69</v>
      </c>
      <c r="E2652" s="14" t="s">
        <v>62</v>
      </c>
      <c r="F2652" s="14" t="s">
        <v>63</v>
      </c>
      <c r="G2652" s="14" t="s">
        <v>64</v>
      </c>
      <c r="H2652" s="14" t="s">
        <v>56</v>
      </c>
      <c r="I2652" s="14" t="s">
        <v>57</v>
      </c>
      <c r="J2652" s="14" t="s">
        <v>1600</v>
      </c>
      <c r="K2652" s="15" t="n">
        <v>424.9575</v>
      </c>
      <c r="L2652" s="0" t="n">
        <v>5</v>
      </c>
      <c r="M2652" s="16" t="n">
        <v>0.15</v>
      </c>
      <c r="N2652" s="17" t="n">
        <v>19.998</v>
      </c>
      <c r="O2652" s="0" t="str">
        <f aca="false">TEXT(B2652,"YYYY-MM")</f>
        <v>2017-09</v>
      </c>
      <c r="P2652" s="18" t="n">
        <f aca="false">IFERROR(N2652/K2652,0)</f>
        <v>0.0470588235294118</v>
      </c>
      <c r="Q2652" s="0" t="str">
        <f aca="false">IF(M2652=0,"No Discount",IF(M2652&lt;0.2,"Low (1-19%)",IF(M2652&lt;0.4,"Medium (20-39%)","High (40%+)")))</f>
        <v>Low (1-19%)</v>
      </c>
      <c r="R2652" s="0" t="str">
        <f aca="false">INDEX('Lookup Tables'!$B$2:$B$5,MATCH(F2652,'Lookup Tables'!$A$2:$A$5,0))</f>
        <v>Manager D</v>
      </c>
    </row>
    <row r="2653" customFormat="false" ht="15" hidden="false" customHeight="false" outlineLevel="0" collapsed="false">
      <c r="A2653" s="0" t="s">
        <v>2809</v>
      </c>
      <c r="B2653" s="13" t="n">
        <v>43360</v>
      </c>
      <c r="C2653" s="13" t="n">
        <v>43364</v>
      </c>
      <c r="D2653" s="14" t="s">
        <v>52</v>
      </c>
      <c r="E2653" s="14" t="s">
        <v>62</v>
      </c>
      <c r="F2653" s="14" t="s">
        <v>63</v>
      </c>
      <c r="G2653" s="14" t="s">
        <v>106</v>
      </c>
      <c r="H2653" s="14" t="s">
        <v>65</v>
      </c>
      <c r="I2653" s="14" t="s">
        <v>83</v>
      </c>
      <c r="J2653" s="14" t="s">
        <v>572</v>
      </c>
      <c r="K2653" s="15" t="n">
        <v>10.776</v>
      </c>
      <c r="L2653" s="0" t="n">
        <v>3</v>
      </c>
      <c r="M2653" s="16" t="n">
        <v>0.2</v>
      </c>
      <c r="N2653" s="17" t="n">
        <v>3.5022</v>
      </c>
      <c r="O2653" s="0" t="str">
        <f aca="false">TEXT(B2653,"YYYY-MM")</f>
        <v>2018-09</v>
      </c>
      <c r="P2653" s="18" t="n">
        <f aca="false">IFERROR(N2653/K2653,0)</f>
        <v>0.325</v>
      </c>
      <c r="Q2653" s="0" t="str">
        <f aca="false">IF(M2653=0,"No Discount",IF(M2653&lt;0.2,"Low (1-19%)",IF(M2653&lt;0.4,"Medium (20-39%)","High (40%+)")))</f>
        <v>Medium (20-39%)</v>
      </c>
      <c r="R2653" s="0" t="str">
        <f aca="false">INDEX('Lookup Tables'!$B$2:$B$5,MATCH(F2653,'Lookup Tables'!$A$2:$A$5,0))</f>
        <v>Manager D</v>
      </c>
    </row>
    <row r="2654" customFormat="false" ht="15" hidden="false" customHeight="false" outlineLevel="0" collapsed="false">
      <c r="A2654" s="0" t="s">
        <v>2809</v>
      </c>
      <c r="B2654" s="13" t="n">
        <v>43360</v>
      </c>
      <c r="C2654" s="13" t="n">
        <v>43364</v>
      </c>
      <c r="D2654" s="14" t="s">
        <v>52</v>
      </c>
      <c r="E2654" s="14" t="s">
        <v>62</v>
      </c>
      <c r="F2654" s="14" t="s">
        <v>63</v>
      </c>
      <c r="G2654" s="14" t="s">
        <v>106</v>
      </c>
      <c r="H2654" s="14" t="s">
        <v>65</v>
      </c>
      <c r="I2654" s="14" t="s">
        <v>83</v>
      </c>
      <c r="J2654" s="14" t="s">
        <v>1230</v>
      </c>
      <c r="K2654" s="15" t="n">
        <v>11.784</v>
      </c>
      <c r="L2654" s="0" t="n">
        <v>3</v>
      </c>
      <c r="M2654" s="16" t="n">
        <v>0.2</v>
      </c>
      <c r="N2654" s="17" t="n">
        <v>4.2717</v>
      </c>
      <c r="O2654" s="0" t="str">
        <f aca="false">TEXT(B2654,"YYYY-MM")</f>
        <v>2018-09</v>
      </c>
      <c r="P2654" s="18" t="n">
        <f aca="false">IFERROR(N2654/K2654,0)</f>
        <v>0.3625</v>
      </c>
      <c r="Q2654" s="0" t="str">
        <f aca="false">IF(M2654=0,"No Discount",IF(M2654&lt;0.2,"Low (1-19%)",IF(M2654&lt;0.4,"Medium (20-39%)","High (40%+)")))</f>
        <v>Medium (20-39%)</v>
      </c>
      <c r="R2654" s="0" t="str">
        <f aca="false">INDEX('Lookup Tables'!$B$2:$B$5,MATCH(F2654,'Lookup Tables'!$A$2:$A$5,0))</f>
        <v>Manager D</v>
      </c>
    </row>
    <row r="2655" customFormat="false" ht="15" hidden="false" customHeight="false" outlineLevel="0" collapsed="false">
      <c r="A2655" s="0" t="s">
        <v>2809</v>
      </c>
      <c r="B2655" s="13" t="n">
        <v>43360</v>
      </c>
      <c r="C2655" s="13" t="n">
        <v>43364</v>
      </c>
      <c r="D2655" s="14" t="s">
        <v>52</v>
      </c>
      <c r="E2655" s="14" t="s">
        <v>62</v>
      </c>
      <c r="F2655" s="14" t="s">
        <v>63</v>
      </c>
      <c r="G2655" s="14" t="s">
        <v>106</v>
      </c>
      <c r="H2655" s="14" t="s">
        <v>65</v>
      </c>
      <c r="I2655" s="14" t="s">
        <v>91</v>
      </c>
      <c r="J2655" s="14" t="s">
        <v>2810</v>
      </c>
      <c r="K2655" s="15" t="n">
        <v>164.88</v>
      </c>
      <c r="L2655" s="0" t="n">
        <v>3</v>
      </c>
      <c r="M2655" s="16" t="n">
        <v>0</v>
      </c>
      <c r="N2655" s="17" t="n">
        <v>80.7912</v>
      </c>
      <c r="O2655" s="0" t="str">
        <f aca="false">TEXT(B2655,"YYYY-MM")</f>
        <v>2018-09</v>
      </c>
      <c r="P2655" s="18" t="n">
        <f aca="false">IFERROR(N2655/K2655,0)</f>
        <v>0.49</v>
      </c>
      <c r="Q2655" s="0" t="str">
        <f aca="false">IF(M2655=0,"No Discount",IF(M2655&lt;0.2,"Low (1-19%)",IF(M2655&lt;0.4,"Medium (20-39%)","High (40%+)")))</f>
        <v>No Discount</v>
      </c>
      <c r="R2655" s="0" t="str">
        <f aca="false">INDEX('Lookup Tables'!$B$2:$B$5,MATCH(F2655,'Lookup Tables'!$A$2:$A$5,0))</f>
        <v>Manager D</v>
      </c>
    </row>
    <row r="2656" customFormat="false" ht="15" hidden="false" customHeight="false" outlineLevel="0" collapsed="false">
      <c r="A2656" s="0" t="s">
        <v>2809</v>
      </c>
      <c r="B2656" s="13" t="n">
        <v>43360</v>
      </c>
      <c r="C2656" s="13" t="n">
        <v>43364</v>
      </c>
      <c r="D2656" s="14" t="s">
        <v>52</v>
      </c>
      <c r="E2656" s="14" t="s">
        <v>62</v>
      </c>
      <c r="F2656" s="14" t="s">
        <v>63</v>
      </c>
      <c r="G2656" s="14" t="s">
        <v>106</v>
      </c>
      <c r="H2656" s="14" t="s">
        <v>56</v>
      </c>
      <c r="I2656" s="14" t="s">
        <v>57</v>
      </c>
      <c r="J2656" s="14" t="s">
        <v>2811</v>
      </c>
      <c r="K2656" s="15" t="n">
        <v>1292.94</v>
      </c>
      <c r="L2656" s="0" t="n">
        <v>3</v>
      </c>
      <c r="M2656" s="16" t="n">
        <v>0</v>
      </c>
      <c r="N2656" s="17" t="n">
        <v>77.5764</v>
      </c>
      <c r="O2656" s="0" t="str">
        <f aca="false">TEXT(B2656,"YYYY-MM")</f>
        <v>2018-09</v>
      </c>
      <c r="P2656" s="18" t="n">
        <f aca="false">IFERROR(N2656/K2656,0)</f>
        <v>0.06</v>
      </c>
      <c r="Q2656" s="0" t="str">
        <f aca="false">IF(M2656=0,"No Discount",IF(M2656&lt;0.2,"Low (1-19%)",IF(M2656&lt;0.4,"Medium (20-39%)","High (40%+)")))</f>
        <v>No Discount</v>
      </c>
      <c r="R2656" s="0" t="str">
        <f aca="false">INDEX('Lookup Tables'!$B$2:$B$5,MATCH(F2656,'Lookup Tables'!$A$2:$A$5,0))</f>
        <v>Manager D</v>
      </c>
    </row>
    <row r="2657" customFormat="false" ht="15" hidden="false" customHeight="false" outlineLevel="0" collapsed="false">
      <c r="A2657" s="0" t="s">
        <v>2809</v>
      </c>
      <c r="B2657" s="13" t="n">
        <v>43360</v>
      </c>
      <c r="C2657" s="13" t="n">
        <v>43364</v>
      </c>
      <c r="D2657" s="14" t="s">
        <v>52</v>
      </c>
      <c r="E2657" s="14" t="s">
        <v>62</v>
      </c>
      <c r="F2657" s="14" t="s">
        <v>63</v>
      </c>
      <c r="G2657" s="14" t="s">
        <v>106</v>
      </c>
      <c r="H2657" s="14" t="s">
        <v>65</v>
      </c>
      <c r="I2657" s="14" t="s">
        <v>83</v>
      </c>
      <c r="J2657" s="14" t="s">
        <v>2812</v>
      </c>
      <c r="K2657" s="15" t="n">
        <v>25.584</v>
      </c>
      <c r="L2657" s="0" t="n">
        <v>2</v>
      </c>
      <c r="M2657" s="16" t="n">
        <v>0.2</v>
      </c>
      <c r="N2657" s="17" t="n">
        <v>8.9544</v>
      </c>
      <c r="O2657" s="0" t="str">
        <f aca="false">TEXT(B2657,"YYYY-MM")</f>
        <v>2018-09</v>
      </c>
      <c r="P2657" s="18" t="n">
        <f aca="false">IFERROR(N2657/K2657,0)</f>
        <v>0.35</v>
      </c>
      <c r="Q2657" s="0" t="str">
        <f aca="false">IF(M2657=0,"No Discount",IF(M2657&lt;0.2,"Low (1-19%)",IF(M2657&lt;0.4,"Medium (20-39%)","High (40%+)")))</f>
        <v>Medium (20-39%)</v>
      </c>
      <c r="R2657" s="0" t="str">
        <f aca="false">INDEX('Lookup Tables'!$B$2:$B$5,MATCH(F2657,'Lookup Tables'!$A$2:$A$5,0))</f>
        <v>Manager D</v>
      </c>
    </row>
    <row r="2658" customFormat="false" ht="15" hidden="false" customHeight="false" outlineLevel="0" collapsed="false">
      <c r="A2658" s="0" t="s">
        <v>2809</v>
      </c>
      <c r="B2658" s="13" t="n">
        <v>43360</v>
      </c>
      <c r="C2658" s="13" t="n">
        <v>43364</v>
      </c>
      <c r="D2658" s="14" t="s">
        <v>52</v>
      </c>
      <c r="E2658" s="14" t="s">
        <v>62</v>
      </c>
      <c r="F2658" s="14" t="s">
        <v>63</v>
      </c>
      <c r="G2658" s="14" t="s">
        <v>106</v>
      </c>
      <c r="H2658" s="14" t="s">
        <v>65</v>
      </c>
      <c r="I2658" s="14" t="s">
        <v>73</v>
      </c>
      <c r="J2658" s="14" t="s">
        <v>941</v>
      </c>
      <c r="K2658" s="15" t="n">
        <v>261.74</v>
      </c>
      <c r="L2658" s="0" t="n">
        <v>2</v>
      </c>
      <c r="M2658" s="16" t="n">
        <v>0</v>
      </c>
      <c r="N2658" s="17" t="n">
        <v>65.435</v>
      </c>
      <c r="O2658" s="0" t="str">
        <f aca="false">TEXT(B2658,"YYYY-MM")</f>
        <v>2018-09</v>
      </c>
      <c r="P2658" s="18" t="n">
        <f aca="false">IFERROR(N2658/K2658,0)</f>
        <v>0.25</v>
      </c>
      <c r="Q2658" s="0" t="str">
        <f aca="false">IF(M2658=0,"No Discount",IF(M2658&lt;0.2,"Low (1-19%)",IF(M2658&lt;0.4,"Medium (20-39%)","High (40%+)")))</f>
        <v>No Discount</v>
      </c>
      <c r="R2658" s="0" t="str">
        <f aca="false">INDEX('Lookup Tables'!$B$2:$B$5,MATCH(F2658,'Lookup Tables'!$A$2:$A$5,0))</f>
        <v>Manager D</v>
      </c>
    </row>
    <row r="2659" customFormat="false" ht="15" hidden="false" customHeight="false" outlineLevel="0" collapsed="false">
      <c r="A2659" s="0" t="s">
        <v>2809</v>
      </c>
      <c r="B2659" s="13" t="n">
        <v>43360</v>
      </c>
      <c r="C2659" s="13" t="n">
        <v>43364</v>
      </c>
      <c r="D2659" s="14" t="s">
        <v>52</v>
      </c>
      <c r="E2659" s="14" t="s">
        <v>62</v>
      </c>
      <c r="F2659" s="14" t="s">
        <v>63</v>
      </c>
      <c r="G2659" s="14" t="s">
        <v>106</v>
      </c>
      <c r="H2659" s="14" t="s">
        <v>65</v>
      </c>
      <c r="I2659" s="14" t="s">
        <v>66</v>
      </c>
      <c r="J2659" s="14" t="s">
        <v>1400</v>
      </c>
      <c r="K2659" s="15" t="n">
        <v>14.4</v>
      </c>
      <c r="L2659" s="0" t="n">
        <v>5</v>
      </c>
      <c r="M2659" s="16" t="n">
        <v>0</v>
      </c>
      <c r="N2659" s="17" t="n">
        <v>7.056</v>
      </c>
      <c r="O2659" s="0" t="str">
        <f aca="false">TEXT(B2659,"YYYY-MM")</f>
        <v>2018-09</v>
      </c>
      <c r="P2659" s="18" t="n">
        <f aca="false">IFERROR(N2659/K2659,0)</f>
        <v>0.49</v>
      </c>
      <c r="Q2659" s="0" t="str">
        <f aca="false">IF(M2659=0,"No Discount",IF(M2659&lt;0.2,"Low (1-19%)",IF(M2659&lt;0.4,"Medium (20-39%)","High (40%+)")))</f>
        <v>No Discount</v>
      </c>
      <c r="R2659" s="0" t="str">
        <f aca="false">INDEX('Lookup Tables'!$B$2:$B$5,MATCH(F2659,'Lookup Tables'!$A$2:$A$5,0))</f>
        <v>Manager D</v>
      </c>
    </row>
    <row r="2660" customFormat="false" ht="15" hidden="false" customHeight="false" outlineLevel="0" collapsed="false">
      <c r="A2660" s="0" t="s">
        <v>2813</v>
      </c>
      <c r="B2660" s="13" t="n">
        <v>42963</v>
      </c>
      <c r="C2660" s="13" t="n">
        <v>42967</v>
      </c>
      <c r="D2660" s="14" t="s">
        <v>69</v>
      </c>
      <c r="E2660" s="14" t="s">
        <v>53</v>
      </c>
      <c r="F2660" s="14" t="s">
        <v>63</v>
      </c>
      <c r="G2660" s="14" t="s">
        <v>64</v>
      </c>
      <c r="H2660" s="14" t="s">
        <v>65</v>
      </c>
      <c r="I2660" s="14" t="s">
        <v>129</v>
      </c>
      <c r="J2660" s="14" t="s">
        <v>308</v>
      </c>
      <c r="K2660" s="15" t="n">
        <v>10.86</v>
      </c>
      <c r="L2660" s="0" t="n">
        <v>3</v>
      </c>
      <c r="M2660" s="16" t="n">
        <v>0</v>
      </c>
      <c r="N2660" s="17" t="n">
        <v>5.1042</v>
      </c>
      <c r="O2660" s="0" t="str">
        <f aca="false">TEXT(B2660,"YYYY-MM")</f>
        <v>2017-08</v>
      </c>
      <c r="P2660" s="18" t="n">
        <f aca="false">IFERROR(N2660/K2660,0)</f>
        <v>0.47</v>
      </c>
      <c r="Q2660" s="0" t="str">
        <f aca="false">IF(M2660=0,"No Discount",IF(M2660&lt;0.2,"Low (1-19%)",IF(M2660&lt;0.4,"Medium (20-39%)","High (40%+)")))</f>
        <v>No Discount</v>
      </c>
      <c r="R2660" s="0" t="str">
        <f aca="false">INDEX('Lookup Tables'!$B$2:$B$5,MATCH(F2660,'Lookup Tables'!$A$2:$A$5,0))</f>
        <v>Manager D</v>
      </c>
    </row>
    <row r="2661" customFormat="false" ht="15" hidden="false" customHeight="false" outlineLevel="0" collapsed="false">
      <c r="A2661" s="0" t="s">
        <v>2814</v>
      </c>
      <c r="B2661" s="13" t="n">
        <v>42728</v>
      </c>
      <c r="C2661" s="13" t="n">
        <v>42732</v>
      </c>
      <c r="D2661" s="14" t="s">
        <v>69</v>
      </c>
      <c r="E2661" s="14" t="s">
        <v>62</v>
      </c>
      <c r="F2661" s="14" t="s">
        <v>63</v>
      </c>
      <c r="G2661" s="14" t="s">
        <v>189</v>
      </c>
      <c r="H2661" s="14" t="s">
        <v>56</v>
      </c>
      <c r="I2661" s="14" t="s">
        <v>59</v>
      </c>
      <c r="J2661" s="14" t="s">
        <v>348</v>
      </c>
      <c r="K2661" s="15" t="n">
        <v>883.84</v>
      </c>
      <c r="L2661" s="0" t="n">
        <v>4</v>
      </c>
      <c r="M2661" s="16" t="n">
        <v>0.2</v>
      </c>
      <c r="N2661" s="17" t="n">
        <v>99.432</v>
      </c>
      <c r="O2661" s="0" t="str">
        <f aca="false">TEXT(B2661,"YYYY-MM")</f>
        <v>2016-12</v>
      </c>
      <c r="P2661" s="18" t="n">
        <f aca="false">IFERROR(N2661/K2661,0)</f>
        <v>0.1125</v>
      </c>
      <c r="Q2661" s="0" t="str">
        <f aca="false">IF(M2661=0,"No Discount",IF(M2661&lt;0.2,"Low (1-19%)",IF(M2661&lt;0.4,"Medium (20-39%)","High (40%+)")))</f>
        <v>Medium (20-39%)</v>
      </c>
      <c r="R2661" s="0" t="str">
        <f aca="false">INDEX('Lookup Tables'!$B$2:$B$5,MATCH(F2661,'Lookup Tables'!$A$2:$A$5,0))</f>
        <v>Manager D</v>
      </c>
    </row>
    <row r="2662" customFormat="false" ht="15" hidden="false" customHeight="false" outlineLevel="0" collapsed="false">
      <c r="A2662" s="0" t="s">
        <v>2815</v>
      </c>
      <c r="B2662" s="13" t="n">
        <v>43432</v>
      </c>
      <c r="C2662" s="13" t="n">
        <v>43436</v>
      </c>
      <c r="D2662" s="14" t="s">
        <v>69</v>
      </c>
      <c r="E2662" s="14" t="s">
        <v>62</v>
      </c>
      <c r="F2662" s="14" t="s">
        <v>117</v>
      </c>
      <c r="G2662" s="14" t="s">
        <v>170</v>
      </c>
      <c r="H2662" s="14" t="s">
        <v>80</v>
      </c>
      <c r="I2662" s="14" t="s">
        <v>81</v>
      </c>
      <c r="J2662" s="14" t="s">
        <v>2816</v>
      </c>
      <c r="K2662" s="15" t="n">
        <v>1979.89</v>
      </c>
      <c r="L2662" s="0" t="n">
        <v>11</v>
      </c>
      <c r="M2662" s="16" t="n">
        <v>0</v>
      </c>
      <c r="N2662" s="17" t="n">
        <v>494.9725</v>
      </c>
      <c r="O2662" s="0" t="str">
        <f aca="false">TEXT(B2662,"YYYY-MM")</f>
        <v>2018-11</v>
      </c>
      <c r="P2662" s="18" t="n">
        <f aca="false">IFERROR(N2662/K2662,0)</f>
        <v>0.25</v>
      </c>
      <c r="Q2662" s="0" t="str">
        <f aca="false">IF(M2662=0,"No Discount",IF(M2662&lt;0.2,"Low (1-19%)",IF(M2662&lt;0.4,"Medium (20-39%)","High (40%+)")))</f>
        <v>No Discount</v>
      </c>
      <c r="R2662" s="0" t="str">
        <f aca="false">INDEX('Lookup Tables'!$B$2:$B$5,MATCH(F2662,'Lookup Tables'!$A$2:$A$5,0))</f>
        <v>Manager B</v>
      </c>
    </row>
    <row r="2663" customFormat="false" ht="15" hidden="false" customHeight="false" outlineLevel="0" collapsed="false">
      <c r="A2663" s="0" t="s">
        <v>2815</v>
      </c>
      <c r="B2663" s="13" t="n">
        <v>43432</v>
      </c>
      <c r="C2663" s="13" t="n">
        <v>43436</v>
      </c>
      <c r="D2663" s="14" t="s">
        <v>69</v>
      </c>
      <c r="E2663" s="14" t="s">
        <v>62</v>
      </c>
      <c r="F2663" s="14" t="s">
        <v>117</v>
      </c>
      <c r="G2663" s="14" t="s">
        <v>170</v>
      </c>
      <c r="H2663" s="14" t="s">
        <v>65</v>
      </c>
      <c r="I2663" s="14" t="s">
        <v>129</v>
      </c>
      <c r="J2663" s="14" t="s">
        <v>1583</v>
      </c>
      <c r="K2663" s="15" t="n">
        <v>79.96</v>
      </c>
      <c r="L2663" s="0" t="n">
        <v>2</v>
      </c>
      <c r="M2663" s="16" t="n">
        <v>0</v>
      </c>
      <c r="N2663" s="17" t="n">
        <v>35.982</v>
      </c>
      <c r="O2663" s="0" t="str">
        <f aca="false">TEXT(B2663,"YYYY-MM")</f>
        <v>2018-11</v>
      </c>
      <c r="P2663" s="18" t="n">
        <f aca="false">IFERROR(N2663/K2663,0)</f>
        <v>0.45</v>
      </c>
      <c r="Q2663" s="0" t="str">
        <f aca="false">IF(M2663=0,"No Discount",IF(M2663&lt;0.2,"Low (1-19%)",IF(M2663&lt;0.4,"Medium (20-39%)","High (40%+)")))</f>
        <v>No Discount</v>
      </c>
      <c r="R2663" s="0" t="str">
        <f aca="false">INDEX('Lookup Tables'!$B$2:$B$5,MATCH(F2663,'Lookup Tables'!$A$2:$A$5,0))</f>
        <v>Manager B</v>
      </c>
    </row>
    <row r="2664" customFormat="false" ht="15" hidden="false" customHeight="false" outlineLevel="0" collapsed="false">
      <c r="A2664" s="0" t="s">
        <v>2817</v>
      </c>
      <c r="B2664" s="13" t="n">
        <v>43204</v>
      </c>
      <c r="C2664" s="13" t="n">
        <v>43205</v>
      </c>
      <c r="D2664" s="14" t="s">
        <v>137</v>
      </c>
      <c r="E2664" s="14" t="s">
        <v>97</v>
      </c>
      <c r="F2664" s="14" t="s">
        <v>98</v>
      </c>
      <c r="G2664" s="14" t="s">
        <v>311</v>
      </c>
      <c r="H2664" s="14" t="s">
        <v>65</v>
      </c>
      <c r="I2664" s="14" t="s">
        <v>83</v>
      </c>
      <c r="J2664" s="14" t="s">
        <v>467</v>
      </c>
      <c r="K2664" s="15" t="n">
        <v>8.76</v>
      </c>
      <c r="L2664" s="0" t="n">
        <v>2</v>
      </c>
      <c r="M2664" s="16" t="n">
        <v>0</v>
      </c>
      <c r="N2664" s="17" t="n">
        <v>4.2048</v>
      </c>
      <c r="O2664" s="0" t="str">
        <f aca="false">TEXT(B2664,"YYYY-MM")</f>
        <v>2018-04</v>
      </c>
      <c r="P2664" s="18" t="n">
        <f aca="false">IFERROR(N2664/K2664,0)</f>
        <v>0.48</v>
      </c>
      <c r="Q2664" s="0" t="str">
        <f aca="false">IF(M2664=0,"No Discount",IF(M2664&lt;0.2,"Low (1-19%)",IF(M2664&lt;0.4,"Medium (20-39%)","High (40%+)")))</f>
        <v>No Discount</v>
      </c>
      <c r="R2664" s="0" t="str">
        <f aca="false">INDEX('Lookup Tables'!$B$2:$B$5,MATCH(F2664,'Lookup Tables'!$A$2:$A$5,0))</f>
        <v>Manager A</v>
      </c>
    </row>
    <row r="2665" customFormat="false" ht="15" hidden="false" customHeight="false" outlineLevel="0" collapsed="false">
      <c r="A2665" s="0" t="s">
        <v>2818</v>
      </c>
      <c r="B2665" s="13" t="n">
        <v>42856</v>
      </c>
      <c r="C2665" s="13" t="n">
        <v>42859</v>
      </c>
      <c r="D2665" s="14" t="s">
        <v>137</v>
      </c>
      <c r="E2665" s="14" t="s">
        <v>53</v>
      </c>
      <c r="F2665" s="14" t="s">
        <v>54</v>
      </c>
      <c r="G2665" s="14" t="s">
        <v>200</v>
      </c>
      <c r="H2665" s="14" t="s">
        <v>65</v>
      </c>
      <c r="I2665" s="14" t="s">
        <v>66</v>
      </c>
      <c r="J2665" s="14" t="s">
        <v>1129</v>
      </c>
      <c r="K2665" s="15" t="n">
        <v>3.984</v>
      </c>
      <c r="L2665" s="0" t="n">
        <v>1</v>
      </c>
      <c r="M2665" s="16" t="n">
        <v>0.2</v>
      </c>
      <c r="N2665" s="17" t="n">
        <v>1.2948</v>
      </c>
      <c r="O2665" s="0" t="str">
        <f aca="false">TEXT(B2665,"YYYY-MM")</f>
        <v>2017-05</v>
      </c>
      <c r="P2665" s="18" t="n">
        <f aca="false">IFERROR(N2665/K2665,0)</f>
        <v>0.325</v>
      </c>
      <c r="Q2665" s="0" t="str">
        <f aca="false">IF(M2665=0,"No Discount",IF(M2665&lt;0.2,"Low (1-19%)",IF(M2665&lt;0.4,"Medium (20-39%)","High (40%+)")))</f>
        <v>Medium (20-39%)</v>
      </c>
      <c r="R2665" s="0" t="str">
        <f aca="false">INDEX('Lookup Tables'!$B$2:$B$5,MATCH(F2665,'Lookup Tables'!$A$2:$A$5,0))</f>
        <v>Manager C</v>
      </c>
    </row>
    <row r="2666" customFormat="false" ht="15" hidden="false" customHeight="false" outlineLevel="0" collapsed="false">
      <c r="A2666" s="0" t="s">
        <v>2818</v>
      </c>
      <c r="B2666" s="13" t="n">
        <v>42856</v>
      </c>
      <c r="C2666" s="13" t="n">
        <v>42859</v>
      </c>
      <c r="D2666" s="14" t="s">
        <v>137</v>
      </c>
      <c r="E2666" s="14" t="s">
        <v>53</v>
      </c>
      <c r="F2666" s="14" t="s">
        <v>54</v>
      </c>
      <c r="G2666" s="14" t="s">
        <v>200</v>
      </c>
      <c r="H2666" s="14" t="s">
        <v>56</v>
      </c>
      <c r="I2666" s="14" t="s">
        <v>71</v>
      </c>
      <c r="J2666" s="14" t="s">
        <v>286</v>
      </c>
      <c r="K2666" s="15" t="n">
        <v>370.62</v>
      </c>
      <c r="L2666" s="0" t="n">
        <v>3</v>
      </c>
      <c r="M2666" s="16" t="n">
        <v>0.4</v>
      </c>
      <c r="N2666" s="17" t="n">
        <v>-142.071</v>
      </c>
      <c r="O2666" s="0" t="str">
        <f aca="false">TEXT(B2666,"YYYY-MM")</f>
        <v>2017-05</v>
      </c>
      <c r="P2666" s="18" t="n">
        <f aca="false">IFERROR(N2666/K2666,0)</f>
        <v>-0.383333333333333</v>
      </c>
      <c r="Q2666" s="0" t="str">
        <f aca="false">IF(M2666=0,"No Discount",IF(M2666&lt;0.2,"Low (1-19%)",IF(M2666&lt;0.4,"Medium (20-39%)","High (40%+)")))</f>
        <v>High (40%+)</v>
      </c>
      <c r="R2666" s="0" t="str">
        <f aca="false">INDEX('Lookup Tables'!$B$2:$B$5,MATCH(F2666,'Lookup Tables'!$A$2:$A$5,0))</f>
        <v>Manager C</v>
      </c>
    </row>
    <row r="2667" customFormat="false" ht="15" hidden="false" customHeight="false" outlineLevel="0" collapsed="false">
      <c r="A2667" s="0" t="s">
        <v>2818</v>
      </c>
      <c r="B2667" s="13" t="n">
        <v>42856</v>
      </c>
      <c r="C2667" s="13" t="n">
        <v>42859</v>
      </c>
      <c r="D2667" s="14" t="s">
        <v>137</v>
      </c>
      <c r="E2667" s="14" t="s">
        <v>53</v>
      </c>
      <c r="F2667" s="14" t="s">
        <v>54</v>
      </c>
      <c r="G2667" s="14" t="s">
        <v>200</v>
      </c>
      <c r="H2667" s="14" t="s">
        <v>65</v>
      </c>
      <c r="I2667" s="14" t="s">
        <v>83</v>
      </c>
      <c r="J2667" s="14" t="s">
        <v>2273</v>
      </c>
      <c r="K2667" s="15" t="n">
        <v>2.742</v>
      </c>
      <c r="L2667" s="0" t="n">
        <v>2</v>
      </c>
      <c r="M2667" s="16" t="n">
        <v>0.7</v>
      </c>
      <c r="N2667" s="17" t="n">
        <v>-2.0108</v>
      </c>
      <c r="O2667" s="0" t="str">
        <f aca="false">TEXT(B2667,"YYYY-MM")</f>
        <v>2017-05</v>
      </c>
      <c r="P2667" s="18" t="n">
        <f aca="false">IFERROR(N2667/K2667,0)</f>
        <v>-0.733333333333333</v>
      </c>
      <c r="Q2667" s="0" t="str">
        <f aca="false">IF(M2667=0,"No Discount",IF(M2667&lt;0.2,"Low (1-19%)",IF(M2667&lt;0.4,"Medium (20-39%)","High (40%+)")))</f>
        <v>High (40%+)</v>
      </c>
      <c r="R2667" s="0" t="str">
        <f aca="false">INDEX('Lookup Tables'!$B$2:$B$5,MATCH(F2667,'Lookup Tables'!$A$2:$A$5,0))</f>
        <v>Manager C</v>
      </c>
    </row>
    <row r="2668" customFormat="false" ht="15" hidden="false" customHeight="false" outlineLevel="0" collapsed="false">
      <c r="A2668" s="0" t="s">
        <v>2819</v>
      </c>
      <c r="B2668" s="13" t="n">
        <v>43009</v>
      </c>
      <c r="C2668" s="13" t="n">
        <v>43009</v>
      </c>
      <c r="D2668" s="14" t="s">
        <v>606</v>
      </c>
      <c r="E2668" s="14" t="s">
        <v>53</v>
      </c>
      <c r="F2668" s="14" t="s">
        <v>98</v>
      </c>
      <c r="G2668" s="14" t="s">
        <v>99</v>
      </c>
      <c r="H2668" s="14" t="s">
        <v>80</v>
      </c>
      <c r="I2668" s="14" t="s">
        <v>123</v>
      </c>
      <c r="J2668" s="14" t="s">
        <v>824</v>
      </c>
      <c r="K2668" s="15" t="n">
        <v>79.512</v>
      </c>
      <c r="L2668" s="0" t="n">
        <v>3</v>
      </c>
      <c r="M2668" s="16" t="n">
        <v>0.2</v>
      </c>
      <c r="N2668" s="17" t="n">
        <v>20.8719</v>
      </c>
      <c r="O2668" s="0" t="str">
        <f aca="false">TEXT(B2668,"YYYY-MM")</f>
        <v>2017-10</v>
      </c>
      <c r="P2668" s="18" t="n">
        <f aca="false">IFERROR(N2668/K2668,0)</f>
        <v>0.2625</v>
      </c>
      <c r="Q2668" s="0" t="str">
        <f aca="false">IF(M2668=0,"No Discount",IF(M2668&lt;0.2,"Low (1-19%)",IF(M2668&lt;0.4,"Medium (20-39%)","High (40%+)")))</f>
        <v>Medium (20-39%)</v>
      </c>
      <c r="R2668" s="0" t="str">
        <f aca="false">INDEX('Lookup Tables'!$B$2:$B$5,MATCH(F2668,'Lookup Tables'!$A$2:$A$5,0))</f>
        <v>Manager A</v>
      </c>
    </row>
    <row r="2669" customFormat="false" ht="15" hidden="false" customHeight="false" outlineLevel="0" collapsed="false">
      <c r="A2669" s="0" t="s">
        <v>2819</v>
      </c>
      <c r="B2669" s="13" t="n">
        <v>43009</v>
      </c>
      <c r="C2669" s="13" t="n">
        <v>43009</v>
      </c>
      <c r="D2669" s="14" t="s">
        <v>606</v>
      </c>
      <c r="E2669" s="14" t="s">
        <v>53</v>
      </c>
      <c r="F2669" s="14" t="s">
        <v>98</v>
      </c>
      <c r="G2669" s="14" t="s">
        <v>99</v>
      </c>
      <c r="H2669" s="14" t="s">
        <v>65</v>
      </c>
      <c r="I2669" s="14" t="s">
        <v>91</v>
      </c>
      <c r="J2669" s="14" t="s">
        <v>135</v>
      </c>
      <c r="K2669" s="15" t="n">
        <v>28.352</v>
      </c>
      <c r="L2669" s="0" t="n">
        <v>1</v>
      </c>
      <c r="M2669" s="16" t="n">
        <v>0.2</v>
      </c>
      <c r="N2669" s="17" t="n">
        <v>9.5688</v>
      </c>
      <c r="O2669" s="0" t="str">
        <f aca="false">TEXT(B2669,"YYYY-MM")</f>
        <v>2017-10</v>
      </c>
      <c r="P2669" s="18" t="n">
        <f aca="false">IFERROR(N2669/K2669,0)</f>
        <v>0.3375</v>
      </c>
      <c r="Q2669" s="0" t="str">
        <f aca="false">IF(M2669=0,"No Discount",IF(M2669&lt;0.2,"Low (1-19%)",IF(M2669&lt;0.4,"Medium (20-39%)","High (40%+)")))</f>
        <v>Medium (20-39%)</v>
      </c>
      <c r="R2669" s="0" t="str">
        <f aca="false">INDEX('Lookup Tables'!$B$2:$B$5,MATCH(F2669,'Lookup Tables'!$A$2:$A$5,0))</f>
        <v>Manager A</v>
      </c>
    </row>
    <row r="2670" customFormat="false" ht="15" hidden="false" customHeight="false" outlineLevel="0" collapsed="false">
      <c r="A2670" s="0" t="s">
        <v>2820</v>
      </c>
      <c r="B2670" s="13" t="n">
        <v>42607</v>
      </c>
      <c r="C2670" s="13" t="n">
        <v>42612</v>
      </c>
      <c r="D2670" s="14" t="s">
        <v>69</v>
      </c>
      <c r="E2670" s="14" t="s">
        <v>97</v>
      </c>
      <c r="F2670" s="14" t="s">
        <v>63</v>
      </c>
      <c r="G2670" s="14" t="s">
        <v>64</v>
      </c>
      <c r="H2670" s="14" t="s">
        <v>56</v>
      </c>
      <c r="I2670" s="14" t="s">
        <v>59</v>
      </c>
      <c r="J2670" s="14" t="s">
        <v>119</v>
      </c>
      <c r="K2670" s="15" t="n">
        <v>40.784</v>
      </c>
      <c r="L2670" s="0" t="n">
        <v>1</v>
      </c>
      <c r="M2670" s="16" t="n">
        <v>0.2</v>
      </c>
      <c r="N2670" s="17" t="n">
        <v>4.5882</v>
      </c>
      <c r="O2670" s="0" t="str">
        <f aca="false">TEXT(B2670,"YYYY-MM")</f>
        <v>2016-08</v>
      </c>
      <c r="P2670" s="18" t="n">
        <f aca="false">IFERROR(N2670/K2670,0)</f>
        <v>0.1125</v>
      </c>
      <c r="Q2670" s="0" t="str">
        <f aca="false">IF(M2670=0,"No Discount",IF(M2670&lt;0.2,"Low (1-19%)",IF(M2670&lt;0.4,"Medium (20-39%)","High (40%+)")))</f>
        <v>Medium (20-39%)</v>
      </c>
      <c r="R2670" s="0" t="str">
        <f aca="false">INDEX('Lookup Tables'!$B$2:$B$5,MATCH(F2670,'Lookup Tables'!$A$2:$A$5,0))</f>
        <v>Manager D</v>
      </c>
    </row>
    <row r="2671" customFormat="false" ht="15" hidden="false" customHeight="false" outlineLevel="0" collapsed="false">
      <c r="A2671" s="0" t="s">
        <v>2820</v>
      </c>
      <c r="B2671" s="13" t="n">
        <v>42607</v>
      </c>
      <c r="C2671" s="13" t="n">
        <v>42612</v>
      </c>
      <c r="D2671" s="14" t="s">
        <v>69</v>
      </c>
      <c r="E2671" s="14" t="s">
        <v>97</v>
      </c>
      <c r="F2671" s="14" t="s">
        <v>63</v>
      </c>
      <c r="G2671" s="14" t="s">
        <v>64</v>
      </c>
      <c r="H2671" s="14" t="s">
        <v>65</v>
      </c>
      <c r="I2671" s="14" t="s">
        <v>85</v>
      </c>
      <c r="J2671" s="14" t="s">
        <v>2477</v>
      </c>
      <c r="K2671" s="15" t="n">
        <v>105.96</v>
      </c>
      <c r="L2671" s="0" t="n">
        <v>4</v>
      </c>
      <c r="M2671" s="16" t="n">
        <v>0</v>
      </c>
      <c r="N2671" s="17" t="n">
        <v>29.6688</v>
      </c>
      <c r="O2671" s="0" t="str">
        <f aca="false">TEXT(B2671,"YYYY-MM")</f>
        <v>2016-08</v>
      </c>
      <c r="P2671" s="18" t="n">
        <f aca="false">IFERROR(N2671/K2671,0)</f>
        <v>0.28</v>
      </c>
      <c r="Q2671" s="0" t="str">
        <f aca="false">IF(M2671=0,"No Discount",IF(M2671&lt;0.2,"Low (1-19%)",IF(M2671&lt;0.4,"Medium (20-39%)","High (40%+)")))</f>
        <v>No Discount</v>
      </c>
      <c r="R2671" s="0" t="str">
        <f aca="false">INDEX('Lookup Tables'!$B$2:$B$5,MATCH(F2671,'Lookup Tables'!$A$2:$A$5,0))</f>
        <v>Manager D</v>
      </c>
    </row>
    <row r="2672" customFormat="false" ht="15" hidden="false" customHeight="false" outlineLevel="0" collapsed="false">
      <c r="A2672" s="0" t="s">
        <v>2821</v>
      </c>
      <c r="B2672" s="13" t="n">
        <v>42256</v>
      </c>
      <c r="C2672" s="13" t="n">
        <v>42259</v>
      </c>
      <c r="D2672" s="14" t="s">
        <v>52</v>
      </c>
      <c r="E2672" s="14" t="s">
        <v>62</v>
      </c>
      <c r="F2672" s="14" t="s">
        <v>117</v>
      </c>
      <c r="G2672" s="14" t="s">
        <v>584</v>
      </c>
      <c r="H2672" s="14" t="s">
        <v>65</v>
      </c>
      <c r="I2672" s="14" t="s">
        <v>91</v>
      </c>
      <c r="J2672" s="14" t="s">
        <v>354</v>
      </c>
      <c r="K2672" s="15" t="n">
        <v>166.44</v>
      </c>
      <c r="L2672" s="0" t="n">
        <v>3</v>
      </c>
      <c r="M2672" s="16" t="n">
        <v>0</v>
      </c>
      <c r="N2672" s="17" t="n">
        <v>79.8912</v>
      </c>
      <c r="O2672" s="0" t="str">
        <f aca="false">TEXT(B2672,"YYYY-MM")</f>
        <v>2015-09</v>
      </c>
      <c r="P2672" s="18" t="n">
        <f aca="false">IFERROR(N2672/K2672,0)</f>
        <v>0.48</v>
      </c>
      <c r="Q2672" s="0" t="str">
        <f aca="false">IF(M2672=0,"No Discount",IF(M2672&lt;0.2,"Low (1-19%)",IF(M2672&lt;0.4,"Medium (20-39%)","High (40%+)")))</f>
        <v>No Discount</v>
      </c>
      <c r="R2672" s="0" t="str">
        <f aca="false">INDEX('Lookup Tables'!$B$2:$B$5,MATCH(F2672,'Lookup Tables'!$A$2:$A$5,0))</f>
        <v>Manager B</v>
      </c>
    </row>
    <row r="2673" customFormat="false" ht="15" hidden="false" customHeight="false" outlineLevel="0" collapsed="false">
      <c r="A2673" s="0" t="s">
        <v>2821</v>
      </c>
      <c r="B2673" s="13" t="n">
        <v>42256</v>
      </c>
      <c r="C2673" s="13" t="n">
        <v>42259</v>
      </c>
      <c r="D2673" s="14" t="s">
        <v>52</v>
      </c>
      <c r="E2673" s="14" t="s">
        <v>62</v>
      </c>
      <c r="F2673" s="14" t="s">
        <v>117</v>
      </c>
      <c r="G2673" s="14" t="s">
        <v>584</v>
      </c>
      <c r="H2673" s="14" t="s">
        <v>56</v>
      </c>
      <c r="I2673" s="14" t="s">
        <v>59</v>
      </c>
      <c r="J2673" s="14" t="s">
        <v>2822</v>
      </c>
      <c r="K2673" s="15" t="n">
        <v>785.88</v>
      </c>
      <c r="L2673" s="0" t="n">
        <v>6</v>
      </c>
      <c r="M2673" s="16" t="n">
        <v>0</v>
      </c>
      <c r="N2673" s="17" t="n">
        <v>212.1876</v>
      </c>
      <c r="O2673" s="0" t="str">
        <f aca="false">TEXT(B2673,"YYYY-MM")</f>
        <v>2015-09</v>
      </c>
      <c r="P2673" s="18" t="n">
        <f aca="false">IFERROR(N2673/K2673,0)</f>
        <v>0.27</v>
      </c>
      <c r="Q2673" s="0" t="str">
        <f aca="false">IF(M2673=0,"No Discount",IF(M2673&lt;0.2,"Low (1-19%)",IF(M2673&lt;0.4,"Medium (20-39%)","High (40%+)")))</f>
        <v>No Discount</v>
      </c>
      <c r="R2673" s="0" t="str">
        <f aca="false">INDEX('Lookup Tables'!$B$2:$B$5,MATCH(F2673,'Lookup Tables'!$A$2:$A$5,0))</f>
        <v>Manager B</v>
      </c>
    </row>
    <row r="2674" customFormat="false" ht="15" hidden="false" customHeight="false" outlineLevel="0" collapsed="false">
      <c r="A2674" s="0" t="s">
        <v>2821</v>
      </c>
      <c r="B2674" s="13" t="n">
        <v>42256</v>
      </c>
      <c r="C2674" s="13" t="n">
        <v>42259</v>
      </c>
      <c r="D2674" s="14" t="s">
        <v>52</v>
      </c>
      <c r="E2674" s="14" t="s">
        <v>62</v>
      </c>
      <c r="F2674" s="14" t="s">
        <v>117</v>
      </c>
      <c r="G2674" s="14" t="s">
        <v>584</v>
      </c>
      <c r="H2674" s="14" t="s">
        <v>65</v>
      </c>
      <c r="I2674" s="14" t="s">
        <v>91</v>
      </c>
      <c r="J2674" s="14" t="s">
        <v>2823</v>
      </c>
      <c r="K2674" s="15" t="n">
        <v>26.2</v>
      </c>
      <c r="L2674" s="0" t="n">
        <v>2</v>
      </c>
      <c r="M2674" s="16" t="n">
        <v>0</v>
      </c>
      <c r="N2674" s="17" t="n">
        <v>12.838</v>
      </c>
      <c r="O2674" s="0" t="str">
        <f aca="false">TEXT(B2674,"YYYY-MM")</f>
        <v>2015-09</v>
      </c>
      <c r="P2674" s="18" t="n">
        <f aca="false">IFERROR(N2674/K2674,0)</f>
        <v>0.49</v>
      </c>
      <c r="Q2674" s="0" t="str">
        <f aca="false">IF(M2674=0,"No Discount",IF(M2674&lt;0.2,"Low (1-19%)",IF(M2674&lt;0.4,"Medium (20-39%)","High (40%+)")))</f>
        <v>No Discount</v>
      </c>
      <c r="R2674" s="0" t="str">
        <f aca="false">INDEX('Lookup Tables'!$B$2:$B$5,MATCH(F2674,'Lookup Tables'!$A$2:$A$5,0))</f>
        <v>Manager B</v>
      </c>
    </row>
    <row r="2675" customFormat="false" ht="15" hidden="false" customHeight="false" outlineLevel="0" collapsed="false">
      <c r="A2675" s="0" t="s">
        <v>2821</v>
      </c>
      <c r="B2675" s="13" t="n">
        <v>42256</v>
      </c>
      <c r="C2675" s="13" t="n">
        <v>42259</v>
      </c>
      <c r="D2675" s="14" t="s">
        <v>52</v>
      </c>
      <c r="E2675" s="14" t="s">
        <v>62</v>
      </c>
      <c r="F2675" s="14" t="s">
        <v>117</v>
      </c>
      <c r="G2675" s="14" t="s">
        <v>584</v>
      </c>
      <c r="H2675" s="14" t="s">
        <v>65</v>
      </c>
      <c r="I2675" s="14" t="s">
        <v>73</v>
      </c>
      <c r="J2675" s="14" t="s">
        <v>2373</v>
      </c>
      <c r="K2675" s="15" t="n">
        <v>1325.85</v>
      </c>
      <c r="L2675" s="0" t="n">
        <v>5</v>
      </c>
      <c r="M2675" s="16" t="n">
        <v>0</v>
      </c>
      <c r="N2675" s="17" t="n">
        <v>238.653</v>
      </c>
      <c r="O2675" s="0" t="str">
        <f aca="false">TEXT(B2675,"YYYY-MM")</f>
        <v>2015-09</v>
      </c>
      <c r="P2675" s="18" t="n">
        <f aca="false">IFERROR(N2675/K2675,0)</f>
        <v>0.18</v>
      </c>
      <c r="Q2675" s="0" t="str">
        <f aca="false">IF(M2675=0,"No Discount",IF(M2675&lt;0.2,"Low (1-19%)",IF(M2675&lt;0.4,"Medium (20-39%)","High (40%+)")))</f>
        <v>No Discount</v>
      </c>
      <c r="R2675" s="0" t="str">
        <f aca="false">INDEX('Lookup Tables'!$B$2:$B$5,MATCH(F2675,'Lookup Tables'!$A$2:$A$5,0))</f>
        <v>Manager B</v>
      </c>
    </row>
    <row r="2676" customFormat="false" ht="15" hidden="false" customHeight="false" outlineLevel="0" collapsed="false">
      <c r="A2676" s="0" t="s">
        <v>2824</v>
      </c>
      <c r="B2676" s="13" t="n">
        <v>43437</v>
      </c>
      <c r="C2676" s="13" t="n">
        <v>43437</v>
      </c>
      <c r="D2676" s="14" t="s">
        <v>606</v>
      </c>
      <c r="E2676" s="14" t="s">
        <v>53</v>
      </c>
      <c r="F2676" s="14" t="s">
        <v>63</v>
      </c>
      <c r="G2676" s="14" t="s">
        <v>64</v>
      </c>
      <c r="H2676" s="14" t="s">
        <v>65</v>
      </c>
      <c r="I2676" s="14" t="s">
        <v>91</v>
      </c>
      <c r="J2676" s="14" t="s">
        <v>2376</v>
      </c>
      <c r="K2676" s="15" t="n">
        <v>166.44</v>
      </c>
      <c r="L2676" s="0" t="n">
        <v>3</v>
      </c>
      <c r="M2676" s="16" t="n">
        <v>0</v>
      </c>
      <c r="N2676" s="17" t="n">
        <v>79.8912</v>
      </c>
      <c r="O2676" s="0" t="str">
        <f aca="false">TEXT(B2676,"YYYY-MM")</f>
        <v>2018-12</v>
      </c>
      <c r="P2676" s="18" t="n">
        <f aca="false">IFERROR(N2676/K2676,0)</f>
        <v>0.48</v>
      </c>
      <c r="Q2676" s="0" t="str">
        <f aca="false">IF(M2676=0,"No Discount",IF(M2676&lt;0.2,"Low (1-19%)",IF(M2676&lt;0.4,"Medium (20-39%)","High (40%+)")))</f>
        <v>No Discount</v>
      </c>
      <c r="R2676" s="0" t="str">
        <f aca="false">INDEX('Lookup Tables'!$B$2:$B$5,MATCH(F2676,'Lookup Tables'!$A$2:$A$5,0))</f>
        <v>Manager D</v>
      </c>
    </row>
    <row r="2677" customFormat="false" ht="15" hidden="false" customHeight="false" outlineLevel="0" collapsed="false">
      <c r="A2677" s="0" t="s">
        <v>2825</v>
      </c>
      <c r="B2677" s="13" t="n">
        <v>43431</v>
      </c>
      <c r="C2677" s="13" t="n">
        <v>43436</v>
      </c>
      <c r="D2677" s="14" t="s">
        <v>69</v>
      </c>
      <c r="E2677" s="14" t="s">
        <v>53</v>
      </c>
      <c r="F2677" s="14" t="s">
        <v>54</v>
      </c>
      <c r="G2677" s="14" t="s">
        <v>90</v>
      </c>
      <c r="H2677" s="14" t="s">
        <v>65</v>
      </c>
      <c r="I2677" s="14" t="s">
        <v>78</v>
      </c>
      <c r="J2677" s="14" t="s">
        <v>1618</v>
      </c>
      <c r="K2677" s="15" t="n">
        <v>8.76</v>
      </c>
      <c r="L2677" s="0" t="n">
        <v>5</v>
      </c>
      <c r="M2677" s="16" t="n">
        <v>0.2</v>
      </c>
      <c r="N2677" s="17" t="n">
        <v>0.7665</v>
      </c>
      <c r="O2677" s="0" t="str">
        <f aca="false">TEXT(B2677,"YYYY-MM")</f>
        <v>2018-11</v>
      </c>
      <c r="P2677" s="18" t="n">
        <f aca="false">IFERROR(N2677/K2677,0)</f>
        <v>0.0875</v>
      </c>
      <c r="Q2677" s="0" t="str">
        <f aca="false">IF(M2677=0,"No Discount",IF(M2677&lt;0.2,"Low (1-19%)",IF(M2677&lt;0.4,"Medium (20-39%)","High (40%+)")))</f>
        <v>Medium (20-39%)</v>
      </c>
      <c r="R2677" s="0" t="str">
        <f aca="false">INDEX('Lookup Tables'!$B$2:$B$5,MATCH(F2677,'Lookup Tables'!$A$2:$A$5,0))</f>
        <v>Manager C</v>
      </c>
    </row>
    <row r="2678" customFormat="false" ht="15" hidden="false" customHeight="false" outlineLevel="0" collapsed="false">
      <c r="A2678" s="0" t="s">
        <v>2825</v>
      </c>
      <c r="B2678" s="13" t="n">
        <v>43431</v>
      </c>
      <c r="C2678" s="13" t="n">
        <v>43436</v>
      </c>
      <c r="D2678" s="14" t="s">
        <v>69</v>
      </c>
      <c r="E2678" s="14" t="s">
        <v>53</v>
      </c>
      <c r="F2678" s="14" t="s">
        <v>54</v>
      </c>
      <c r="G2678" s="14" t="s">
        <v>90</v>
      </c>
      <c r="H2678" s="14" t="s">
        <v>65</v>
      </c>
      <c r="I2678" s="14" t="s">
        <v>85</v>
      </c>
      <c r="J2678" s="14" t="s">
        <v>2576</v>
      </c>
      <c r="K2678" s="15" t="n">
        <v>43.584</v>
      </c>
      <c r="L2678" s="0" t="n">
        <v>1</v>
      </c>
      <c r="M2678" s="16" t="n">
        <v>0.2</v>
      </c>
      <c r="N2678" s="17" t="n">
        <v>4.3584</v>
      </c>
      <c r="O2678" s="0" t="str">
        <f aca="false">TEXT(B2678,"YYYY-MM")</f>
        <v>2018-11</v>
      </c>
      <c r="P2678" s="18" t="n">
        <f aca="false">IFERROR(N2678/K2678,0)</f>
        <v>0.1</v>
      </c>
      <c r="Q2678" s="0" t="str">
        <f aca="false">IF(M2678=0,"No Discount",IF(M2678&lt;0.2,"Low (1-19%)",IF(M2678&lt;0.4,"Medium (20-39%)","High (40%+)")))</f>
        <v>Medium (20-39%)</v>
      </c>
      <c r="R2678" s="0" t="str">
        <f aca="false">INDEX('Lookup Tables'!$B$2:$B$5,MATCH(F2678,'Lookup Tables'!$A$2:$A$5,0))</f>
        <v>Manager C</v>
      </c>
    </row>
    <row r="2679" customFormat="false" ht="15" hidden="false" customHeight="false" outlineLevel="0" collapsed="false">
      <c r="A2679" s="0" t="s">
        <v>2826</v>
      </c>
      <c r="B2679" s="13" t="n">
        <v>42176</v>
      </c>
      <c r="C2679" s="13" t="n">
        <v>42176</v>
      </c>
      <c r="D2679" s="14" t="s">
        <v>606</v>
      </c>
      <c r="E2679" s="14" t="s">
        <v>53</v>
      </c>
      <c r="F2679" s="14" t="s">
        <v>63</v>
      </c>
      <c r="G2679" s="14" t="s">
        <v>252</v>
      </c>
      <c r="H2679" s="14" t="s">
        <v>65</v>
      </c>
      <c r="I2679" s="14" t="s">
        <v>83</v>
      </c>
      <c r="J2679" s="14" t="s">
        <v>1999</v>
      </c>
      <c r="K2679" s="15" t="n">
        <v>11.088</v>
      </c>
      <c r="L2679" s="0" t="n">
        <v>7</v>
      </c>
      <c r="M2679" s="16" t="n">
        <v>0.7</v>
      </c>
      <c r="N2679" s="17" t="n">
        <v>-8.1312</v>
      </c>
      <c r="O2679" s="0" t="str">
        <f aca="false">TEXT(B2679,"YYYY-MM")</f>
        <v>2015-06</v>
      </c>
      <c r="P2679" s="18" t="n">
        <f aca="false">IFERROR(N2679/K2679,0)</f>
        <v>-0.733333333333333</v>
      </c>
      <c r="Q2679" s="0" t="str">
        <f aca="false">IF(M2679=0,"No Discount",IF(M2679&lt;0.2,"Low (1-19%)",IF(M2679&lt;0.4,"Medium (20-39%)","High (40%+)")))</f>
        <v>High (40%+)</v>
      </c>
      <c r="R2679" s="0" t="str">
        <f aca="false">INDEX('Lookup Tables'!$B$2:$B$5,MATCH(F2679,'Lookup Tables'!$A$2:$A$5,0))</f>
        <v>Manager D</v>
      </c>
    </row>
    <row r="2680" customFormat="false" ht="15" hidden="false" customHeight="false" outlineLevel="0" collapsed="false">
      <c r="A2680" s="0" t="s">
        <v>2826</v>
      </c>
      <c r="B2680" s="13" t="n">
        <v>42176</v>
      </c>
      <c r="C2680" s="13" t="n">
        <v>42176</v>
      </c>
      <c r="D2680" s="14" t="s">
        <v>606</v>
      </c>
      <c r="E2680" s="14" t="s">
        <v>53</v>
      </c>
      <c r="F2680" s="14" t="s">
        <v>63</v>
      </c>
      <c r="G2680" s="14" t="s">
        <v>252</v>
      </c>
      <c r="H2680" s="14" t="s">
        <v>65</v>
      </c>
      <c r="I2680" s="14" t="s">
        <v>83</v>
      </c>
      <c r="J2680" s="14" t="s">
        <v>1307</v>
      </c>
      <c r="K2680" s="15" t="n">
        <v>25.164</v>
      </c>
      <c r="L2680" s="0" t="n">
        <v>2</v>
      </c>
      <c r="M2680" s="16" t="n">
        <v>0.7</v>
      </c>
      <c r="N2680" s="17" t="n">
        <v>-16.776</v>
      </c>
      <c r="O2680" s="0" t="str">
        <f aca="false">TEXT(B2680,"YYYY-MM")</f>
        <v>2015-06</v>
      </c>
      <c r="P2680" s="18" t="n">
        <f aca="false">IFERROR(N2680/K2680,0)</f>
        <v>-0.666666666666667</v>
      </c>
      <c r="Q2680" s="0" t="str">
        <f aca="false">IF(M2680=0,"No Discount",IF(M2680&lt;0.2,"Low (1-19%)",IF(M2680&lt;0.4,"Medium (20-39%)","High (40%+)")))</f>
        <v>High (40%+)</v>
      </c>
      <c r="R2680" s="0" t="str">
        <f aca="false">INDEX('Lookup Tables'!$B$2:$B$5,MATCH(F2680,'Lookup Tables'!$A$2:$A$5,0))</f>
        <v>Manager D</v>
      </c>
    </row>
    <row r="2681" customFormat="false" ht="15" hidden="false" customHeight="false" outlineLevel="0" collapsed="false">
      <c r="A2681" s="0" t="s">
        <v>2827</v>
      </c>
      <c r="B2681" s="13" t="n">
        <v>43121</v>
      </c>
      <c r="C2681" s="13" t="n">
        <v>43127</v>
      </c>
      <c r="D2681" s="14" t="s">
        <v>69</v>
      </c>
      <c r="E2681" s="14" t="s">
        <v>97</v>
      </c>
      <c r="F2681" s="14" t="s">
        <v>98</v>
      </c>
      <c r="G2681" s="14" t="s">
        <v>157</v>
      </c>
      <c r="H2681" s="14" t="s">
        <v>65</v>
      </c>
      <c r="I2681" s="14" t="s">
        <v>83</v>
      </c>
      <c r="J2681" s="14" t="s">
        <v>1082</v>
      </c>
      <c r="K2681" s="15" t="n">
        <v>14.4</v>
      </c>
      <c r="L2681" s="0" t="n">
        <v>5</v>
      </c>
      <c r="M2681" s="16" t="n">
        <v>0</v>
      </c>
      <c r="N2681" s="17" t="n">
        <v>7.056</v>
      </c>
      <c r="O2681" s="0" t="str">
        <f aca="false">TEXT(B2681,"YYYY-MM")</f>
        <v>2018-01</v>
      </c>
      <c r="P2681" s="18" t="n">
        <f aca="false">IFERROR(N2681/K2681,0)</f>
        <v>0.49</v>
      </c>
      <c r="Q2681" s="0" t="str">
        <f aca="false">IF(M2681=0,"No Discount",IF(M2681&lt;0.2,"Low (1-19%)",IF(M2681&lt;0.4,"Medium (20-39%)","High (40%+)")))</f>
        <v>No Discount</v>
      </c>
      <c r="R2681" s="0" t="str">
        <f aca="false">INDEX('Lookup Tables'!$B$2:$B$5,MATCH(F2681,'Lookup Tables'!$A$2:$A$5,0))</f>
        <v>Manager A</v>
      </c>
    </row>
    <row r="2682" customFormat="false" ht="15" hidden="false" customHeight="false" outlineLevel="0" collapsed="false">
      <c r="A2682" s="0" t="s">
        <v>2827</v>
      </c>
      <c r="B2682" s="13" t="n">
        <v>43121</v>
      </c>
      <c r="C2682" s="13" t="n">
        <v>43127</v>
      </c>
      <c r="D2682" s="14" t="s">
        <v>69</v>
      </c>
      <c r="E2682" s="14" t="s">
        <v>97</v>
      </c>
      <c r="F2682" s="14" t="s">
        <v>98</v>
      </c>
      <c r="G2682" s="14" t="s">
        <v>157</v>
      </c>
      <c r="H2682" s="14" t="s">
        <v>80</v>
      </c>
      <c r="I2682" s="14" t="s">
        <v>123</v>
      </c>
      <c r="J2682" s="14" t="s">
        <v>1228</v>
      </c>
      <c r="K2682" s="15" t="n">
        <v>619.95</v>
      </c>
      <c r="L2682" s="0" t="n">
        <v>5</v>
      </c>
      <c r="M2682" s="16" t="n">
        <v>0</v>
      </c>
      <c r="N2682" s="17" t="n">
        <v>111.591</v>
      </c>
      <c r="O2682" s="0" t="str">
        <f aca="false">TEXT(B2682,"YYYY-MM")</f>
        <v>2018-01</v>
      </c>
      <c r="P2682" s="18" t="n">
        <f aca="false">IFERROR(N2682/K2682,0)</f>
        <v>0.18</v>
      </c>
      <c r="Q2682" s="0" t="str">
        <f aca="false">IF(M2682=0,"No Discount",IF(M2682&lt;0.2,"Low (1-19%)",IF(M2682&lt;0.4,"Medium (20-39%)","High (40%+)")))</f>
        <v>No Discount</v>
      </c>
      <c r="R2682" s="0" t="str">
        <f aca="false">INDEX('Lookup Tables'!$B$2:$B$5,MATCH(F2682,'Lookup Tables'!$A$2:$A$5,0))</f>
        <v>Manager A</v>
      </c>
    </row>
    <row r="2683" customFormat="false" ht="15" hidden="false" customHeight="false" outlineLevel="0" collapsed="false">
      <c r="A2683" s="0" t="s">
        <v>2827</v>
      </c>
      <c r="B2683" s="13" t="n">
        <v>43121</v>
      </c>
      <c r="C2683" s="13" t="n">
        <v>43127</v>
      </c>
      <c r="D2683" s="14" t="s">
        <v>69</v>
      </c>
      <c r="E2683" s="14" t="s">
        <v>97</v>
      </c>
      <c r="F2683" s="14" t="s">
        <v>98</v>
      </c>
      <c r="G2683" s="14" t="s">
        <v>157</v>
      </c>
      <c r="H2683" s="14" t="s">
        <v>65</v>
      </c>
      <c r="I2683" s="14" t="s">
        <v>83</v>
      </c>
      <c r="J2683" s="14" t="s">
        <v>2828</v>
      </c>
      <c r="K2683" s="15" t="n">
        <v>89.52</v>
      </c>
      <c r="L2683" s="0" t="n">
        <v>4</v>
      </c>
      <c r="M2683" s="16" t="n">
        <v>0</v>
      </c>
      <c r="N2683" s="17" t="n">
        <v>42.0744</v>
      </c>
      <c r="O2683" s="0" t="str">
        <f aca="false">TEXT(B2683,"YYYY-MM")</f>
        <v>2018-01</v>
      </c>
      <c r="P2683" s="18" t="n">
        <f aca="false">IFERROR(N2683/K2683,0)</f>
        <v>0.47</v>
      </c>
      <c r="Q2683" s="0" t="str">
        <f aca="false">IF(M2683=0,"No Discount",IF(M2683&lt;0.2,"Low (1-19%)",IF(M2683&lt;0.4,"Medium (20-39%)","High (40%+)")))</f>
        <v>No Discount</v>
      </c>
      <c r="R2683" s="0" t="str">
        <f aca="false">INDEX('Lookup Tables'!$B$2:$B$5,MATCH(F2683,'Lookup Tables'!$A$2:$A$5,0))</f>
        <v>Manager A</v>
      </c>
    </row>
    <row r="2684" customFormat="false" ht="15" hidden="false" customHeight="false" outlineLevel="0" collapsed="false">
      <c r="A2684" s="0" t="s">
        <v>2827</v>
      </c>
      <c r="B2684" s="13" t="n">
        <v>43121</v>
      </c>
      <c r="C2684" s="13" t="n">
        <v>43127</v>
      </c>
      <c r="D2684" s="14" t="s">
        <v>69</v>
      </c>
      <c r="E2684" s="14" t="s">
        <v>97</v>
      </c>
      <c r="F2684" s="14" t="s">
        <v>98</v>
      </c>
      <c r="G2684" s="14" t="s">
        <v>157</v>
      </c>
      <c r="H2684" s="14" t="s">
        <v>80</v>
      </c>
      <c r="I2684" s="14" t="s">
        <v>345</v>
      </c>
      <c r="J2684" s="14" t="s">
        <v>2829</v>
      </c>
      <c r="K2684" s="15" t="n">
        <v>350.973</v>
      </c>
      <c r="L2684" s="0" t="n">
        <v>3</v>
      </c>
      <c r="M2684" s="16" t="n">
        <v>0.1</v>
      </c>
      <c r="N2684" s="17" t="n">
        <v>152.0883</v>
      </c>
      <c r="O2684" s="0" t="str">
        <f aca="false">TEXT(B2684,"YYYY-MM")</f>
        <v>2018-01</v>
      </c>
      <c r="P2684" s="18" t="n">
        <f aca="false">IFERROR(N2684/K2684,0)</f>
        <v>0.433333333333333</v>
      </c>
      <c r="Q2684" s="0" t="str">
        <f aca="false">IF(M2684=0,"No Discount",IF(M2684&lt;0.2,"Low (1-19%)",IF(M2684&lt;0.4,"Medium (20-39%)","High (40%+)")))</f>
        <v>Low (1-19%)</v>
      </c>
      <c r="R2684" s="0" t="str">
        <f aca="false">INDEX('Lookup Tables'!$B$2:$B$5,MATCH(F2684,'Lookup Tables'!$A$2:$A$5,0))</f>
        <v>Manager A</v>
      </c>
    </row>
    <row r="2685" customFormat="false" ht="15" hidden="false" customHeight="false" outlineLevel="0" collapsed="false">
      <c r="A2685" s="0" t="s">
        <v>2827</v>
      </c>
      <c r="B2685" s="13" t="n">
        <v>43121</v>
      </c>
      <c r="C2685" s="13" t="n">
        <v>43127</v>
      </c>
      <c r="D2685" s="14" t="s">
        <v>69</v>
      </c>
      <c r="E2685" s="14" t="s">
        <v>97</v>
      </c>
      <c r="F2685" s="14" t="s">
        <v>98</v>
      </c>
      <c r="G2685" s="14" t="s">
        <v>157</v>
      </c>
      <c r="H2685" s="14" t="s">
        <v>80</v>
      </c>
      <c r="I2685" s="14" t="s">
        <v>81</v>
      </c>
      <c r="J2685" s="14" t="s">
        <v>2830</v>
      </c>
      <c r="K2685" s="15" t="n">
        <v>164.99</v>
      </c>
      <c r="L2685" s="0" t="n">
        <v>1</v>
      </c>
      <c r="M2685" s="16" t="n">
        <v>0</v>
      </c>
      <c r="N2685" s="17" t="n">
        <v>49.497</v>
      </c>
      <c r="O2685" s="0" t="str">
        <f aca="false">TEXT(B2685,"YYYY-MM")</f>
        <v>2018-01</v>
      </c>
      <c r="P2685" s="18" t="n">
        <f aca="false">IFERROR(N2685/K2685,0)</f>
        <v>0.3</v>
      </c>
      <c r="Q2685" s="0" t="str">
        <f aca="false">IF(M2685=0,"No Discount",IF(M2685&lt;0.2,"Low (1-19%)",IF(M2685&lt;0.4,"Medium (20-39%)","High (40%+)")))</f>
        <v>No Discount</v>
      </c>
      <c r="R2685" s="0" t="str">
        <f aca="false">INDEX('Lookup Tables'!$B$2:$B$5,MATCH(F2685,'Lookup Tables'!$A$2:$A$5,0))</f>
        <v>Manager A</v>
      </c>
    </row>
    <row r="2686" customFormat="false" ht="15" hidden="false" customHeight="false" outlineLevel="0" collapsed="false">
      <c r="A2686" s="0" t="s">
        <v>2831</v>
      </c>
      <c r="B2686" s="13" t="n">
        <v>43280</v>
      </c>
      <c r="C2686" s="13" t="n">
        <v>43287</v>
      </c>
      <c r="D2686" s="14" t="s">
        <v>69</v>
      </c>
      <c r="E2686" s="14" t="s">
        <v>53</v>
      </c>
      <c r="F2686" s="14" t="s">
        <v>63</v>
      </c>
      <c r="G2686" s="14" t="s">
        <v>64</v>
      </c>
      <c r="H2686" s="14" t="s">
        <v>65</v>
      </c>
      <c r="I2686" s="14" t="s">
        <v>83</v>
      </c>
      <c r="J2686" s="14" t="s">
        <v>2581</v>
      </c>
      <c r="K2686" s="15" t="n">
        <v>312.552</v>
      </c>
      <c r="L2686" s="0" t="n">
        <v>9</v>
      </c>
      <c r="M2686" s="16" t="n">
        <v>0.2</v>
      </c>
      <c r="N2686" s="17" t="n">
        <v>101.5794</v>
      </c>
      <c r="O2686" s="0" t="str">
        <f aca="false">TEXT(B2686,"YYYY-MM")</f>
        <v>2018-06</v>
      </c>
      <c r="P2686" s="18" t="n">
        <f aca="false">IFERROR(N2686/K2686,0)</f>
        <v>0.325</v>
      </c>
      <c r="Q2686" s="0" t="str">
        <f aca="false">IF(M2686=0,"No Discount",IF(M2686&lt;0.2,"Low (1-19%)",IF(M2686&lt;0.4,"Medium (20-39%)","High (40%+)")))</f>
        <v>Medium (20-39%)</v>
      </c>
      <c r="R2686" s="0" t="str">
        <f aca="false">INDEX('Lookup Tables'!$B$2:$B$5,MATCH(F2686,'Lookup Tables'!$A$2:$A$5,0))</f>
        <v>Manager D</v>
      </c>
    </row>
    <row r="2687" customFormat="false" ht="15" hidden="false" customHeight="false" outlineLevel="0" collapsed="false">
      <c r="A2687" s="0" t="s">
        <v>2832</v>
      </c>
      <c r="B2687" s="13" t="n">
        <v>42984</v>
      </c>
      <c r="C2687" s="13" t="n">
        <v>42989</v>
      </c>
      <c r="D2687" s="14" t="s">
        <v>69</v>
      </c>
      <c r="E2687" s="14" t="s">
        <v>53</v>
      </c>
      <c r="F2687" s="14" t="s">
        <v>54</v>
      </c>
      <c r="G2687" s="14" t="s">
        <v>90</v>
      </c>
      <c r="H2687" s="14" t="s">
        <v>65</v>
      </c>
      <c r="I2687" s="14" t="s">
        <v>129</v>
      </c>
      <c r="J2687" s="14" t="s">
        <v>1583</v>
      </c>
      <c r="K2687" s="15" t="n">
        <v>95.952</v>
      </c>
      <c r="L2687" s="0" t="n">
        <v>3</v>
      </c>
      <c r="M2687" s="16" t="n">
        <v>0.2</v>
      </c>
      <c r="N2687" s="17" t="n">
        <v>29.985</v>
      </c>
      <c r="O2687" s="0" t="str">
        <f aca="false">TEXT(B2687,"YYYY-MM")</f>
        <v>2017-09</v>
      </c>
      <c r="P2687" s="18" t="n">
        <f aca="false">IFERROR(N2687/K2687,0)</f>
        <v>0.3125</v>
      </c>
      <c r="Q2687" s="0" t="str">
        <f aca="false">IF(M2687=0,"No Discount",IF(M2687&lt;0.2,"Low (1-19%)",IF(M2687&lt;0.4,"Medium (20-39%)","High (40%+)")))</f>
        <v>Medium (20-39%)</v>
      </c>
      <c r="R2687" s="0" t="str">
        <f aca="false">INDEX('Lookup Tables'!$B$2:$B$5,MATCH(F2687,'Lookup Tables'!$A$2:$A$5,0))</f>
        <v>Manager C</v>
      </c>
    </row>
    <row r="2688" customFormat="false" ht="15" hidden="false" customHeight="false" outlineLevel="0" collapsed="false">
      <c r="A2688" s="0" t="s">
        <v>2832</v>
      </c>
      <c r="B2688" s="13" t="n">
        <v>42984</v>
      </c>
      <c r="C2688" s="13" t="n">
        <v>42989</v>
      </c>
      <c r="D2688" s="14" t="s">
        <v>69</v>
      </c>
      <c r="E2688" s="14" t="s">
        <v>53</v>
      </c>
      <c r="F2688" s="14" t="s">
        <v>54</v>
      </c>
      <c r="G2688" s="14" t="s">
        <v>90</v>
      </c>
      <c r="H2688" s="14" t="s">
        <v>65</v>
      </c>
      <c r="I2688" s="14" t="s">
        <v>83</v>
      </c>
      <c r="J2688" s="14" t="s">
        <v>1570</v>
      </c>
      <c r="K2688" s="15" t="n">
        <v>3.204</v>
      </c>
      <c r="L2688" s="0" t="n">
        <v>2</v>
      </c>
      <c r="M2688" s="16" t="n">
        <v>0.7</v>
      </c>
      <c r="N2688" s="17" t="n">
        <v>-2.4564</v>
      </c>
      <c r="O2688" s="0" t="str">
        <f aca="false">TEXT(B2688,"YYYY-MM")</f>
        <v>2017-09</v>
      </c>
      <c r="P2688" s="18" t="n">
        <f aca="false">IFERROR(N2688/K2688,0)</f>
        <v>-0.766666666666667</v>
      </c>
      <c r="Q2688" s="0" t="str">
        <f aca="false">IF(M2688=0,"No Discount",IF(M2688&lt;0.2,"Low (1-19%)",IF(M2688&lt;0.4,"Medium (20-39%)","High (40%+)")))</f>
        <v>High (40%+)</v>
      </c>
      <c r="R2688" s="0" t="str">
        <f aca="false">INDEX('Lookup Tables'!$B$2:$B$5,MATCH(F2688,'Lookup Tables'!$A$2:$A$5,0))</f>
        <v>Manager C</v>
      </c>
    </row>
    <row r="2689" customFormat="false" ht="15" hidden="false" customHeight="false" outlineLevel="0" collapsed="false">
      <c r="A2689" s="0" t="s">
        <v>2833</v>
      </c>
      <c r="B2689" s="13" t="n">
        <v>42951</v>
      </c>
      <c r="C2689" s="13" t="n">
        <v>42952</v>
      </c>
      <c r="D2689" s="14" t="s">
        <v>137</v>
      </c>
      <c r="E2689" s="14" t="s">
        <v>53</v>
      </c>
      <c r="F2689" s="14" t="s">
        <v>98</v>
      </c>
      <c r="G2689" s="14" t="s">
        <v>146</v>
      </c>
      <c r="H2689" s="14" t="s">
        <v>65</v>
      </c>
      <c r="I2689" s="14" t="s">
        <v>83</v>
      </c>
      <c r="J2689" s="14" t="s">
        <v>2834</v>
      </c>
      <c r="K2689" s="15" t="n">
        <v>3.98</v>
      </c>
      <c r="L2689" s="0" t="n">
        <v>5</v>
      </c>
      <c r="M2689" s="16" t="n">
        <v>0.8</v>
      </c>
      <c r="N2689" s="17" t="n">
        <v>-6.567</v>
      </c>
      <c r="O2689" s="0" t="str">
        <f aca="false">TEXT(B2689,"YYYY-MM")</f>
        <v>2017-08</v>
      </c>
      <c r="P2689" s="18" t="n">
        <f aca="false">IFERROR(N2689/K2689,0)</f>
        <v>-1.65</v>
      </c>
      <c r="Q2689" s="0" t="str">
        <f aca="false">IF(M2689=0,"No Discount",IF(M2689&lt;0.2,"Low (1-19%)",IF(M2689&lt;0.4,"Medium (20-39%)","High (40%+)")))</f>
        <v>High (40%+)</v>
      </c>
      <c r="R2689" s="0" t="str">
        <f aca="false">INDEX('Lookup Tables'!$B$2:$B$5,MATCH(F2689,'Lookup Tables'!$A$2:$A$5,0))</f>
        <v>Manager A</v>
      </c>
    </row>
    <row r="2690" customFormat="false" ht="15" hidden="false" customHeight="false" outlineLevel="0" collapsed="false">
      <c r="A2690" s="0" t="s">
        <v>2835</v>
      </c>
      <c r="B2690" s="13" t="n">
        <v>42686</v>
      </c>
      <c r="C2690" s="13" t="n">
        <v>42688</v>
      </c>
      <c r="D2690" s="14" t="s">
        <v>137</v>
      </c>
      <c r="E2690" s="14" t="s">
        <v>62</v>
      </c>
      <c r="F2690" s="14" t="s">
        <v>63</v>
      </c>
      <c r="G2690" s="14" t="s">
        <v>64</v>
      </c>
      <c r="H2690" s="14" t="s">
        <v>65</v>
      </c>
      <c r="I2690" s="14" t="s">
        <v>91</v>
      </c>
      <c r="J2690" s="14" t="s">
        <v>2836</v>
      </c>
      <c r="K2690" s="15" t="n">
        <v>15.7</v>
      </c>
      <c r="L2690" s="0" t="n">
        <v>5</v>
      </c>
      <c r="M2690" s="16" t="n">
        <v>0</v>
      </c>
      <c r="N2690" s="17" t="n">
        <v>7.065</v>
      </c>
      <c r="O2690" s="0" t="str">
        <f aca="false">TEXT(B2690,"YYYY-MM")</f>
        <v>2016-11</v>
      </c>
      <c r="P2690" s="18" t="n">
        <f aca="false">IFERROR(N2690/K2690,0)</f>
        <v>0.45</v>
      </c>
      <c r="Q2690" s="0" t="str">
        <f aca="false">IF(M2690=0,"No Discount",IF(M2690&lt;0.2,"Low (1-19%)",IF(M2690&lt;0.4,"Medium (20-39%)","High (40%+)")))</f>
        <v>No Discount</v>
      </c>
      <c r="R2690" s="0" t="str">
        <f aca="false">INDEX('Lookup Tables'!$B$2:$B$5,MATCH(F2690,'Lookup Tables'!$A$2:$A$5,0))</f>
        <v>Manager D</v>
      </c>
    </row>
    <row r="2691" customFormat="false" ht="15" hidden="false" customHeight="false" outlineLevel="0" collapsed="false">
      <c r="A2691" s="0" t="s">
        <v>2837</v>
      </c>
      <c r="B2691" s="13" t="n">
        <v>42185</v>
      </c>
      <c r="C2691" s="13" t="n">
        <v>42187</v>
      </c>
      <c r="D2691" s="14" t="s">
        <v>137</v>
      </c>
      <c r="E2691" s="14" t="s">
        <v>53</v>
      </c>
      <c r="F2691" s="14" t="s">
        <v>98</v>
      </c>
      <c r="G2691" s="14" t="s">
        <v>146</v>
      </c>
      <c r="H2691" s="14" t="s">
        <v>65</v>
      </c>
      <c r="I2691" s="14" t="s">
        <v>78</v>
      </c>
      <c r="J2691" s="14" t="s">
        <v>2268</v>
      </c>
      <c r="K2691" s="15" t="n">
        <v>5.248</v>
      </c>
      <c r="L2691" s="0" t="n">
        <v>4</v>
      </c>
      <c r="M2691" s="16" t="n">
        <v>0.2</v>
      </c>
      <c r="N2691" s="17" t="n">
        <v>1.64</v>
      </c>
      <c r="O2691" s="0" t="str">
        <f aca="false">TEXT(B2691,"YYYY-MM")</f>
        <v>2015-06</v>
      </c>
      <c r="P2691" s="18" t="n">
        <f aca="false">IFERROR(N2691/K2691,0)</f>
        <v>0.3125</v>
      </c>
      <c r="Q2691" s="0" t="str">
        <f aca="false">IF(M2691=0,"No Discount",IF(M2691&lt;0.2,"Low (1-19%)",IF(M2691&lt;0.4,"Medium (20-39%)","High (40%+)")))</f>
        <v>Medium (20-39%)</v>
      </c>
      <c r="R2691" s="0" t="str">
        <f aca="false">INDEX('Lookup Tables'!$B$2:$B$5,MATCH(F2691,'Lookup Tables'!$A$2:$A$5,0))</f>
        <v>Manager A</v>
      </c>
    </row>
    <row r="2692" customFormat="false" ht="15" hidden="false" customHeight="false" outlineLevel="0" collapsed="false">
      <c r="A2692" s="0" t="s">
        <v>2838</v>
      </c>
      <c r="B2692" s="13" t="n">
        <v>43438</v>
      </c>
      <c r="C2692" s="13" t="n">
        <v>43442</v>
      </c>
      <c r="D2692" s="14" t="s">
        <v>69</v>
      </c>
      <c r="E2692" s="14" t="s">
        <v>53</v>
      </c>
      <c r="F2692" s="14" t="s">
        <v>117</v>
      </c>
      <c r="G2692" s="14" t="s">
        <v>118</v>
      </c>
      <c r="H2692" s="14" t="s">
        <v>65</v>
      </c>
      <c r="I2692" s="14" t="s">
        <v>83</v>
      </c>
      <c r="J2692" s="14" t="s">
        <v>569</v>
      </c>
      <c r="K2692" s="15" t="n">
        <v>5.346</v>
      </c>
      <c r="L2692" s="0" t="n">
        <v>3</v>
      </c>
      <c r="M2692" s="16" t="n">
        <v>0.7</v>
      </c>
      <c r="N2692" s="17" t="n">
        <v>-4.455</v>
      </c>
      <c r="O2692" s="0" t="str">
        <f aca="false">TEXT(B2692,"YYYY-MM")</f>
        <v>2018-12</v>
      </c>
      <c r="P2692" s="18" t="n">
        <f aca="false">IFERROR(N2692/K2692,0)</f>
        <v>-0.833333333333333</v>
      </c>
      <c r="Q2692" s="0" t="str">
        <f aca="false">IF(M2692=0,"No Discount",IF(M2692&lt;0.2,"Low (1-19%)",IF(M2692&lt;0.4,"Medium (20-39%)","High (40%+)")))</f>
        <v>High (40%+)</v>
      </c>
      <c r="R2692" s="0" t="str">
        <f aca="false">INDEX('Lookup Tables'!$B$2:$B$5,MATCH(F2692,'Lookup Tables'!$A$2:$A$5,0))</f>
        <v>Manager B</v>
      </c>
    </row>
    <row r="2693" customFormat="false" ht="15" hidden="false" customHeight="false" outlineLevel="0" collapsed="false">
      <c r="A2693" s="0" t="s">
        <v>2839</v>
      </c>
      <c r="B2693" s="13" t="n">
        <v>42975</v>
      </c>
      <c r="C2693" s="13" t="n">
        <v>42980</v>
      </c>
      <c r="D2693" s="14" t="s">
        <v>69</v>
      </c>
      <c r="E2693" s="14" t="s">
        <v>53</v>
      </c>
      <c r="F2693" s="14" t="s">
        <v>63</v>
      </c>
      <c r="G2693" s="14" t="s">
        <v>252</v>
      </c>
      <c r="H2693" s="14" t="s">
        <v>65</v>
      </c>
      <c r="I2693" s="14" t="s">
        <v>91</v>
      </c>
      <c r="J2693" s="14" t="s">
        <v>2840</v>
      </c>
      <c r="K2693" s="15" t="n">
        <v>15.48</v>
      </c>
      <c r="L2693" s="0" t="n">
        <v>3</v>
      </c>
      <c r="M2693" s="16" t="n">
        <v>0.2</v>
      </c>
      <c r="N2693" s="17" t="n">
        <v>5.6115</v>
      </c>
      <c r="O2693" s="0" t="str">
        <f aca="false">TEXT(B2693,"YYYY-MM")</f>
        <v>2017-08</v>
      </c>
      <c r="P2693" s="18" t="n">
        <f aca="false">IFERROR(N2693/K2693,0)</f>
        <v>0.3625</v>
      </c>
      <c r="Q2693" s="0" t="str">
        <f aca="false">IF(M2693=0,"No Discount",IF(M2693&lt;0.2,"Low (1-19%)",IF(M2693&lt;0.4,"Medium (20-39%)","High (40%+)")))</f>
        <v>Medium (20-39%)</v>
      </c>
      <c r="R2693" s="0" t="str">
        <f aca="false">INDEX('Lookup Tables'!$B$2:$B$5,MATCH(F2693,'Lookup Tables'!$A$2:$A$5,0))</f>
        <v>Manager D</v>
      </c>
    </row>
    <row r="2694" customFormat="false" ht="15" hidden="false" customHeight="false" outlineLevel="0" collapsed="false">
      <c r="A2694" s="0" t="s">
        <v>2839</v>
      </c>
      <c r="B2694" s="13" t="n">
        <v>42975</v>
      </c>
      <c r="C2694" s="13" t="n">
        <v>42980</v>
      </c>
      <c r="D2694" s="14" t="s">
        <v>69</v>
      </c>
      <c r="E2694" s="14" t="s">
        <v>53</v>
      </c>
      <c r="F2694" s="14" t="s">
        <v>63</v>
      </c>
      <c r="G2694" s="14" t="s">
        <v>252</v>
      </c>
      <c r="H2694" s="14" t="s">
        <v>80</v>
      </c>
      <c r="I2694" s="14" t="s">
        <v>81</v>
      </c>
      <c r="J2694" s="14" t="s">
        <v>2841</v>
      </c>
      <c r="K2694" s="15" t="n">
        <v>108.576</v>
      </c>
      <c r="L2694" s="0" t="n">
        <v>3</v>
      </c>
      <c r="M2694" s="16" t="n">
        <v>0.2</v>
      </c>
      <c r="N2694" s="17" t="n">
        <v>8.1432</v>
      </c>
      <c r="O2694" s="0" t="str">
        <f aca="false">TEXT(B2694,"YYYY-MM")</f>
        <v>2017-08</v>
      </c>
      <c r="P2694" s="18" t="n">
        <f aca="false">IFERROR(N2694/K2694,0)</f>
        <v>0.075</v>
      </c>
      <c r="Q2694" s="0" t="str">
        <f aca="false">IF(M2694=0,"No Discount",IF(M2694&lt;0.2,"Low (1-19%)",IF(M2694&lt;0.4,"Medium (20-39%)","High (40%+)")))</f>
        <v>Medium (20-39%)</v>
      </c>
      <c r="R2694" s="0" t="str">
        <f aca="false">INDEX('Lookup Tables'!$B$2:$B$5,MATCH(F2694,'Lookup Tables'!$A$2:$A$5,0))</f>
        <v>Manager D</v>
      </c>
    </row>
    <row r="2695" customFormat="false" ht="15" hidden="false" customHeight="false" outlineLevel="0" collapsed="false">
      <c r="A2695" s="0" t="s">
        <v>2842</v>
      </c>
      <c r="B2695" s="13" t="n">
        <v>42757</v>
      </c>
      <c r="C2695" s="13" t="n">
        <v>42763</v>
      </c>
      <c r="D2695" s="14" t="s">
        <v>69</v>
      </c>
      <c r="E2695" s="14" t="s">
        <v>62</v>
      </c>
      <c r="F2695" s="14" t="s">
        <v>63</v>
      </c>
      <c r="G2695" s="14" t="s">
        <v>94</v>
      </c>
      <c r="H2695" s="14" t="s">
        <v>56</v>
      </c>
      <c r="I2695" s="14" t="s">
        <v>76</v>
      </c>
      <c r="J2695" s="14" t="s">
        <v>896</v>
      </c>
      <c r="K2695" s="15" t="n">
        <v>109.9</v>
      </c>
      <c r="L2695" s="0" t="n">
        <v>5</v>
      </c>
      <c r="M2695" s="16" t="n">
        <v>0</v>
      </c>
      <c r="N2695" s="17" t="n">
        <v>37.366</v>
      </c>
      <c r="O2695" s="0" t="str">
        <f aca="false">TEXT(B2695,"YYYY-MM")</f>
        <v>2017-01</v>
      </c>
      <c r="P2695" s="18" t="n">
        <f aca="false">IFERROR(N2695/K2695,0)</f>
        <v>0.34</v>
      </c>
      <c r="Q2695" s="0" t="str">
        <f aca="false">IF(M2695=0,"No Discount",IF(M2695&lt;0.2,"Low (1-19%)",IF(M2695&lt;0.4,"Medium (20-39%)","High (40%+)")))</f>
        <v>No Discount</v>
      </c>
      <c r="R2695" s="0" t="str">
        <f aca="false">INDEX('Lookup Tables'!$B$2:$B$5,MATCH(F2695,'Lookup Tables'!$A$2:$A$5,0))</f>
        <v>Manager D</v>
      </c>
    </row>
    <row r="2696" customFormat="false" ht="15" hidden="false" customHeight="false" outlineLevel="0" collapsed="false">
      <c r="A2696" s="0" t="s">
        <v>2843</v>
      </c>
      <c r="B2696" s="13" t="n">
        <v>42292</v>
      </c>
      <c r="C2696" s="13" t="n">
        <v>42297</v>
      </c>
      <c r="D2696" s="14" t="s">
        <v>69</v>
      </c>
      <c r="E2696" s="14" t="s">
        <v>53</v>
      </c>
      <c r="F2696" s="14" t="s">
        <v>54</v>
      </c>
      <c r="G2696" s="14" t="s">
        <v>70</v>
      </c>
      <c r="H2696" s="14" t="s">
        <v>56</v>
      </c>
      <c r="I2696" s="14" t="s">
        <v>76</v>
      </c>
      <c r="J2696" s="14" t="s">
        <v>2805</v>
      </c>
      <c r="K2696" s="15" t="n">
        <v>15.384</v>
      </c>
      <c r="L2696" s="0" t="n">
        <v>1</v>
      </c>
      <c r="M2696" s="16" t="n">
        <v>0.2</v>
      </c>
      <c r="N2696" s="17" t="n">
        <v>4.0383</v>
      </c>
      <c r="O2696" s="0" t="str">
        <f aca="false">TEXT(B2696,"YYYY-MM")</f>
        <v>2015-10</v>
      </c>
      <c r="P2696" s="18" t="n">
        <f aca="false">IFERROR(N2696/K2696,0)</f>
        <v>0.2625</v>
      </c>
      <c r="Q2696" s="0" t="str">
        <f aca="false">IF(M2696=0,"No Discount",IF(M2696&lt;0.2,"Low (1-19%)",IF(M2696&lt;0.4,"Medium (20-39%)","High (40%+)")))</f>
        <v>Medium (20-39%)</v>
      </c>
      <c r="R2696" s="0" t="str">
        <f aca="false">INDEX('Lookup Tables'!$B$2:$B$5,MATCH(F2696,'Lookup Tables'!$A$2:$A$5,0))</f>
        <v>Manager C</v>
      </c>
    </row>
    <row r="2697" customFormat="false" ht="15" hidden="false" customHeight="false" outlineLevel="0" collapsed="false">
      <c r="A2697" s="0" t="s">
        <v>2844</v>
      </c>
      <c r="B2697" s="13" t="n">
        <v>42773</v>
      </c>
      <c r="C2697" s="13" t="n">
        <v>42775</v>
      </c>
      <c r="D2697" s="14" t="s">
        <v>137</v>
      </c>
      <c r="E2697" s="14" t="s">
        <v>53</v>
      </c>
      <c r="F2697" s="14" t="s">
        <v>117</v>
      </c>
      <c r="G2697" s="14" t="s">
        <v>269</v>
      </c>
      <c r="H2697" s="14" t="s">
        <v>65</v>
      </c>
      <c r="I2697" s="14" t="s">
        <v>91</v>
      </c>
      <c r="J2697" s="14" t="s">
        <v>759</v>
      </c>
      <c r="K2697" s="15" t="n">
        <v>30.352</v>
      </c>
      <c r="L2697" s="0" t="n">
        <v>2</v>
      </c>
      <c r="M2697" s="16" t="n">
        <v>0.2</v>
      </c>
      <c r="N2697" s="17" t="n">
        <v>10.6232</v>
      </c>
      <c r="O2697" s="0" t="str">
        <f aca="false">TEXT(B2697,"YYYY-MM")</f>
        <v>2017-02</v>
      </c>
      <c r="P2697" s="18" t="n">
        <f aca="false">IFERROR(N2697/K2697,0)</f>
        <v>0.35</v>
      </c>
      <c r="Q2697" s="0" t="str">
        <f aca="false">IF(M2697=0,"No Discount",IF(M2697&lt;0.2,"Low (1-19%)",IF(M2697&lt;0.4,"Medium (20-39%)","High (40%+)")))</f>
        <v>Medium (20-39%)</v>
      </c>
      <c r="R2697" s="0" t="str">
        <f aca="false">INDEX('Lookup Tables'!$B$2:$B$5,MATCH(F2697,'Lookup Tables'!$A$2:$A$5,0))</f>
        <v>Manager B</v>
      </c>
    </row>
    <row r="2698" customFormat="false" ht="15" hidden="false" customHeight="false" outlineLevel="0" collapsed="false">
      <c r="A2698" s="0" t="s">
        <v>2845</v>
      </c>
      <c r="B2698" s="13" t="n">
        <v>42081</v>
      </c>
      <c r="C2698" s="13" t="n">
        <v>42086</v>
      </c>
      <c r="D2698" s="14" t="s">
        <v>69</v>
      </c>
      <c r="E2698" s="14" t="s">
        <v>97</v>
      </c>
      <c r="F2698" s="14" t="s">
        <v>54</v>
      </c>
      <c r="G2698" s="14" t="s">
        <v>70</v>
      </c>
      <c r="H2698" s="14" t="s">
        <v>80</v>
      </c>
      <c r="I2698" s="14" t="s">
        <v>345</v>
      </c>
      <c r="J2698" s="14" t="s">
        <v>2846</v>
      </c>
      <c r="K2698" s="15" t="n">
        <v>821.3</v>
      </c>
      <c r="L2698" s="0" t="n">
        <v>4</v>
      </c>
      <c r="M2698" s="16" t="n">
        <v>0.5</v>
      </c>
      <c r="N2698" s="17" t="n">
        <v>-16.426</v>
      </c>
      <c r="O2698" s="0" t="str">
        <f aca="false">TEXT(B2698,"YYYY-MM")</f>
        <v>2015-03</v>
      </c>
      <c r="P2698" s="18" t="n">
        <f aca="false">IFERROR(N2698/K2698,0)</f>
        <v>-0.02</v>
      </c>
      <c r="Q2698" s="0" t="str">
        <f aca="false">IF(M2698=0,"No Discount",IF(M2698&lt;0.2,"Low (1-19%)",IF(M2698&lt;0.4,"Medium (20-39%)","High (40%+)")))</f>
        <v>High (40%+)</v>
      </c>
      <c r="R2698" s="0" t="str">
        <f aca="false">INDEX('Lookup Tables'!$B$2:$B$5,MATCH(F2698,'Lookup Tables'!$A$2:$A$5,0))</f>
        <v>Manager C</v>
      </c>
    </row>
    <row r="2699" customFormat="false" ht="15" hidden="false" customHeight="false" outlineLevel="0" collapsed="false">
      <c r="A2699" s="0" t="s">
        <v>2845</v>
      </c>
      <c r="B2699" s="13" t="n">
        <v>42081</v>
      </c>
      <c r="C2699" s="13" t="n">
        <v>42086</v>
      </c>
      <c r="D2699" s="14" t="s">
        <v>69</v>
      </c>
      <c r="E2699" s="14" t="s">
        <v>97</v>
      </c>
      <c r="F2699" s="14" t="s">
        <v>54</v>
      </c>
      <c r="G2699" s="14" t="s">
        <v>70</v>
      </c>
      <c r="H2699" s="14" t="s">
        <v>80</v>
      </c>
      <c r="I2699" s="14" t="s">
        <v>345</v>
      </c>
      <c r="J2699" s="14" t="s">
        <v>2847</v>
      </c>
      <c r="K2699" s="15" t="n">
        <v>22638.48</v>
      </c>
      <c r="L2699" s="0" t="n">
        <v>6</v>
      </c>
      <c r="M2699" s="16" t="n">
        <v>0.5</v>
      </c>
      <c r="N2699" s="17" t="n">
        <v>-1811.0784</v>
      </c>
      <c r="O2699" s="0" t="str">
        <f aca="false">TEXT(B2699,"YYYY-MM")</f>
        <v>2015-03</v>
      </c>
      <c r="P2699" s="18" t="n">
        <f aca="false">IFERROR(N2699/K2699,0)</f>
        <v>-0.08</v>
      </c>
      <c r="Q2699" s="0" t="str">
        <f aca="false">IF(M2699=0,"No Discount",IF(M2699&lt;0.2,"Low (1-19%)",IF(M2699&lt;0.4,"Medium (20-39%)","High (40%+)")))</f>
        <v>High (40%+)</v>
      </c>
      <c r="R2699" s="0" t="str">
        <f aca="false">INDEX('Lookup Tables'!$B$2:$B$5,MATCH(F2699,'Lookup Tables'!$A$2:$A$5,0))</f>
        <v>Manager C</v>
      </c>
    </row>
    <row r="2700" customFormat="false" ht="15" hidden="false" customHeight="false" outlineLevel="0" collapsed="false">
      <c r="A2700" s="0" t="s">
        <v>2845</v>
      </c>
      <c r="B2700" s="13" t="n">
        <v>42081</v>
      </c>
      <c r="C2700" s="13" t="n">
        <v>42086</v>
      </c>
      <c r="D2700" s="14" t="s">
        <v>69</v>
      </c>
      <c r="E2700" s="14" t="s">
        <v>97</v>
      </c>
      <c r="F2700" s="14" t="s">
        <v>54</v>
      </c>
      <c r="G2700" s="14" t="s">
        <v>70</v>
      </c>
      <c r="H2700" s="14" t="s">
        <v>65</v>
      </c>
      <c r="I2700" s="14" t="s">
        <v>91</v>
      </c>
      <c r="J2700" s="14" t="s">
        <v>298</v>
      </c>
      <c r="K2700" s="15" t="n">
        <v>21.376</v>
      </c>
      <c r="L2700" s="0" t="n">
        <v>4</v>
      </c>
      <c r="M2700" s="16" t="n">
        <v>0.2</v>
      </c>
      <c r="N2700" s="17" t="n">
        <v>7.4816</v>
      </c>
      <c r="O2700" s="0" t="str">
        <f aca="false">TEXT(B2700,"YYYY-MM")</f>
        <v>2015-03</v>
      </c>
      <c r="P2700" s="18" t="n">
        <f aca="false">IFERROR(N2700/K2700,0)</f>
        <v>0.35</v>
      </c>
      <c r="Q2700" s="0" t="str">
        <f aca="false">IF(M2700=0,"No Discount",IF(M2700&lt;0.2,"Low (1-19%)",IF(M2700&lt;0.4,"Medium (20-39%)","High (40%+)")))</f>
        <v>Medium (20-39%)</v>
      </c>
      <c r="R2700" s="0" t="str">
        <f aca="false">INDEX('Lookup Tables'!$B$2:$B$5,MATCH(F2700,'Lookup Tables'!$A$2:$A$5,0))</f>
        <v>Manager C</v>
      </c>
    </row>
    <row r="2701" customFormat="false" ht="15" hidden="false" customHeight="false" outlineLevel="0" collapsed="false">
      <c r="A2701" s="0" t="s">
        <v>2845</v>
      </c>
      <c r="B2701" s="13" t="n">
        <v>42081</v>
      </c>
      <c r="C2701" s="13" t="n">
        <v>42086</v>
      </c>
      <c r="D2701" s="14" t="s">
        <v>69</v>
      </c>
      <c r="E2701" s="14" t="s">
        <v>97</v>
      </c>
      <c r="F2701" s="14" t="s">
        <v>54</v>
      </c>
      <c r="G2701" s="14" t="s">
        <v>70</v>
      </c>
      <c r="H2701" s="14" t="s">
        <v>65</v>
      </c>
      <c r="I2701" s="14" t="s">
        <v>78</v>
      </c>
      <c r="J2701" s="14" t="s">
        <v>2848</v>
      </c>
      <c r="K2701" s="15" t="n">
        <v>8.016</v>
      </c>
      <c r="L2701" s="0" t="n">
        <v>3</v>
      </c>
      <c r="M2701" s="16" t="n">
        <v>0.2</v>
      </c>
      <c r="N2701" s="17" t="n">
        <v>1.002</v>
      </c>
      <c r="O2701" s="0" t="str">
        <f aca="false">TEXT(B2701,"YYYY-MM")</f>
        <v>2015-03</v>
      </c>
      <c r="P2701" s="18" t="n">
        <f aca="false">IFERROR(N2701/K2701,0)</f>
        <v>0.125</v>
      </c>
      <c r="Q2701" s="0" t="str">
        <f aca="false">IF(M2701=0,"No Discount",IF(M2701&lt;0.2,"Low (1-19%)",IF(M2701&lt;0.4,"Medium (20-39%)","High (40%+)")))</f>
        <v>Medium (20-39%)</v>
      </c>
      <c r="R2701" s="0" t="str">
        <f aca="false">INDEX('Lookup Tables'!$B$2:$B$5,MATCH(F2701,'Lookup Tables'!$A$2:$A$5,0))</f>
        <v>Manager C</v>
      </c>
    </row>
    <row r="2702" customFormat="false" ht="15" hidden="false" customHeight="false" outlineLevel="0" collapsed="false">
      <c r="A2702" s="0" t="s">
        <v>2845</v>
      </c>
      <c r="B2702" s="13" t="n">
        <v>42081</v>
      </c>
      <c r="C2702" s="13" t="n">
        <v>42086</v>
      </c>
      <c r="D2702" s="14" t="s">
        <v>69</v>
      </c>
      <c r="E2702" s="14" t="s">
        <v>97</v>
      </c>
      <c r="F2702" s="14" t="s">
        <v>54</v>
      </c>
      <c r="G2702" s="14" t="s">
        <v>70</v>
      </c>
      <c r="H2702" s="14" t="s">
        <v>56</v>
      </c>
      <c r="I2702" s="14" t="s">
        <v>76</v>
      </c>
      <c r="J2702" s="14" t="s">
        <v>2805</v>
      </c>
      <c r="K2702" s="15" t="n">
        <v>30.768</v>
      </c>
      <c r="L2702" s="0" t="n">
        <v>2</v>
      </c>
      <c r="M2702" s="16" t="n">
        <v>0.2</v>
      </c>
      <c r="N2702" s="17" t="n">
        <v>8.0766</v>
      </c>
      <c r="O2702" s="0" t="str">
        <f aca="false">TEXT(B2702,"YYYY-MM")</f>
        <v>2015-03</v>
      </c>
      <c r="P2702" s="18" t="n">
        <f aca="false">IFERROR(N2702/K2702,0)</f>
        <v>0.2625</v>
      </c>
      <c r="Q2702" s="0" t="str">
        <f aca="false">IF(M2702=0,"No Discount",IF(M2702&lt;0.2,"Low (1-19%)",IF(M2702&lt;0.4,"Medium (20-39%)","High (40%+)")))</f>
        <v>Medium (20-39%)</v>
      </c>
      <c r="R2702" s="0" t="str">
        <f aca="false">INDEX('Lookup Tables'!$B$2:$B$5,MATCH(F2702,'Lookup Tables'!$A$2:$A$5,0))</f>
        <v>Manager C</v>
      </c>
    </row>
    <row r="2703" customFormat="false" ht="15" hidden="false" customHeight="false" outlineLevel="0" collapsed="false">
      <c r="A2703" s="0" t="s">
        <v>2845</v>
      </c>
      <c r="B2703" s="13" t="n">
        <v>42081</v>
      </c>
      <c r="C2703" s="13" t="n">
        <v>42086</v>
      </c>
      <c r="D2703" s="14" t="s">
        <v>69</v>
      </c>
      <c r="E2703" s="14" t="s">
        <v>97</v>
      </c>
      <c r="F2703" s="14" t="s">
        <v>54</v>
      </c>
      <c r="G2703" s="14" t="s">
        <v>70</v>
      </c>
      <c r="H2703" s="14" t="s">
        <v>65</v>
      </c>
      <c r="I2703" s="14" t="s">
        <v>171</v>
      </c>
      <c r="J2703" s="14" t="s">
        <v>296</v>
      </c>
      <c r="K2703" s="15" t="n">
        <v>18.936</v>
      </c>
      <c r="L2703" s="0" t="n">
        <v>3</v>
      </c>
      <c r="M2703" s="16" t="n">
        <v>0.2</v>
      </c>
      <c r="N2703" s="17" t="n">
        <v>5.9175</v>
      </c>
      <c r="O2703" s="0" t="str">
        <f aca="false">TEXT(B2703,"YYYY-MM")</f>
        <v>2015-03</v>
      </c>
      <c r="P2703" s="18" t="n">
        <f aca="false">IFERROR(N2703/K2703,0)</f>
        <v>0.3125</v>
      </c>
      <c r="Q2703" s="0" t="str">
        <f aca="false">IF(M2703=0,"No Discount",IF(M2703&lt;0.2,"Low (1-19%)",IF(M2703&lt;0.4,"Medium (20-39%)","High (40%+)")))</f>
        <v>Medium (20-39%)</v>
      </c>
      <c r="R2703" s="0" t="str">
        <f aca="false">INDEX('Lookup Tables'!$B$2:$B$5,MATCH(F2703,'Lookup Tables'!$A$2:$A$5,0))</f>
        <v>Manager C</v>
      </c>
    </row>
    <row r="2704" customFormat="false" ht="15" hidden="false" customHeight="false" outlineLevel="0" collapsed="false">
      <c r="A2704" s="0" t="s">
        <v>2845</v>
      </c>
      <c r="B2704" s="13" t="n">
        <v>42081</v>
      </c>
      <c r="C2704" s="13" t="n">
        <v>42086</v>
      </c>
      <c r="D2704" s="14" t="s">
        <v>69</v>
      </c>
      <c r="E2704" s="14" t="s">
        <v>97</v>
      </c>
      <c r="F2704" s="14" t="s">
        <v>54</v>
      </c>
      <c r="G2704" s="14" t="s">
        <v>70</v>
      </c>
      <c r="H2704" s="14" t="s">
        <v>56</v>
      </c>
      <c r="I2704" s="14" t="s">
        <v>76</v>
      </c>
      <c r="J2704" s="14" t="s">
        <v>2163</v>
      </c>
      <c r="K2704" s="15" t="n">
        <v>122.352</v>
      </c>
      <c r="L2704" s="0" t="n">
        <v>3</v>
      </c>
      <c r="M2704" s="16" t="n">
        <v>0.2</v>
      </c>
      <c r="N2704" s="17" t="n">
        <v>15.294</v>
      </c>
      <c r="O2704" s="0" t="str">
        <f aca="false">TEXT(B2704,"YYYY-MM")</f>
        <v>2015-03</v>
      </c>
      <c r="P2704" s="18" t="n">
        <f aca="false">IFERROR(N2704/K2704,0)</f>
        <v>0.125</v>
      </c>
      <c r="Q2704" s="0" t="str">
        <f aca="false">IF(M2704=0,"No Discount",IF(M2704&lt;0.2,"Low (1-19%)",IF(M2704&lt;0.4,"Medium (20-39%)","High (40%+)")))</f>
        <v>Medium (20-39%)</v>
      </c>
      <c r="R2704" s="0" t="str">
        <f aca="false">INDEX('Lookup Tables'!$B$2:$B$5,MATCH(F2704,'Lookup Tables'!$A$2:$A$5,0))</f>
        <v>Manager C</v>
      </c>
    </row>
    <row r="2705" customFormat="false" ht="15" hidden="false" customHeight="false" outlineLevel="0" collapsed="false">
      <c r="A2705" s="0" t="s">
        <v>2849</v>
      </c>
      <c r="B2705" s="13" t="n">
        <v>42148</v>
      </c>
      <c r="C2705" s="13" t="n">
        <v>42154</v>
      </c>
      <c r="D2705" s="14" t="s">
        <v>69</v>
      </c>
      <c r="E2705" s="14" t="s">
        <v>53</v>
      </c>
      <c r="F2705" s="14" t="s">
        <v>117</v>
      </c>
      <c r="G2705" s="14" t="s">
        <v>1243</v>
      </c>
      <c r="H2705" s="14" t="s">
        <v>65</v>
      </c>
      <c r="I2705" s="14" t="s">
        <v>91</v>
      </c>
      <c r="J2705" s="14" t="s">
        <v>2850</v>
      </c>
      <c r="K2705" s="15" t="n">
        <v>116.28</v>
      </c>
      <c r="L2705" s="0" t="n">
        <v>3</v>
      </c>
      <c r="M2705" s="16" t="n">
        <v>0</v>
      </c>
      <c r="N2705" s="17" t="n">
        <v>56.9772</v>
      </c>
      <c r="O2705" s="0" t="str">
        <f aca="false">TEXT(B2705,"YYYY-MM")</f>
        <v>2015-05</v>
      </c>
      <c r="P2705" s="18" t="n">
        <f aca="false">IFERROR(N2705/K2705,0)</f>
        <v>0.49</v>
      </c>
      <c r="Q2705" s="0" t="str">
        <f aca="false">IF(M2705=0,"No Discount",IF(M2705&lt;0.2,"Low (1-19%)",IF(M2705&lt;0.4,"Medium (20-39%)","High (40%+)")))</f>
        <v>No Discount</v>
      </c>
      <c r="R2705" s="0" t="str">
        <f aca="false">INDEX('Lookup Tables'!$B$2:$B$5,MATCH(F2705,'Lookup Tables'!$A$2:$A$5,0))</f>
        <v>Manager B</v>
      </c>
    </row>
    <row r="2706" customFormat="false" ht="15" hidden="false" customHeight="false" outlineLevel="0" collapsed="false">
      <c r="A2706" s="0" t="s">
        <v>2851</v>
      </c>
      <c r="B2706" s="13" t="n">
        <v>43292</v>
      </c>
      <c r="C2706" s="13" t="n">
        <v>43294</v>
      </c>
      <c r="D2706" s="14" t="s">
        <v>52</v>
      </c>
      <c r="E2706" s="14" t="s">
        <v>53</v>
      </c>
      <c r="F2706" s="14" t="s">
        <v>117</v>
      </c>
      <c r="G2706" s="14" t="s">
        <v>170</v>
      </c>
      <c r="H2706" s="14" t="s">
        <v>80</v>
      </c>
      <c r="I2706" s="14" t="s">
        <v>123</v>
      </c>
      <c r="J2706" s="14" t="s">
        <v>378</v>
      </c>
      <c r="K2706" s="15" t="n">
        <v>132.6</v>
      </c>
      <c r="L2706" s="0" t="n">
        <v>6</v>
      </c>
      <c r="M2706" s="16" t="n">
        <v>0</v>
      </c>
      <c r="N2706" s="17" t="n">
        <v>17.238</v>
      </c>
      <c r="O2706" s="0" t="str">
        <f aca="false">TEXT(B2706,"YYYY-MM")</f>
        <v>2018-07</v>
      </c>
      <c r="P2706" s="18" t="n">
        <f aca="false">IFERROR(N2706/K2706,0)</f>
        <v>0.13</v>
      </c>
      <c r="Q2706" s="0" t="str">
        <f aca="false">IF(M2706=0,"No Discount",IF(M2706&lt;0.2,"Low (1-19%)",IF(M2706&lt;0.4,"Medium (20-39%)","High (40%+)")))</f>
        <v>No Discount</v>
      </c>
      <c r="R2706" s="0" t="str">
        <f aca="false">INDEX('Lookup Tables'!$B$2:$B$5,MATCH(F2706,'Lookup Tables'!$A$2:$A$5,0))</f>
        <v>Manager B</v>
      </c>
    </row>
    <row r="2707" customFormat="false" ht="15" hidden="false" customHeight="false" outlineLevel="0" collapsed="false">
      <c r="A2707" s="0" t="s">
        <v>2852</v>
      </c>
      <c r="B2707" s="13" t="n">
        <v>43267</v>
      </c>
      <c r="C2707" s="13" t="n">
        <v>43272</v>
      </c>
      <c r="D2707" s="14" t="s">
        <v>69</v>
      </c>
      <c r="E2707" s="14" t="s">
        <v>97</v>
      </c>
      <c r="F2707" s="14" t="s">
        <v>63</v>
      </c>
      <c r="G2707" s="14" t="s">
        <v>339</v>
      </c>
      <c r="H2707" s="14" t="s">
        <v>65</v>
      </c>
      <c r="I2707" s="14" t="s">
        <v>303</v>
      </c>
      <c r="J2707" s="14" t="s">
        <v>1949</v>
      </c>
      <c r="K2707" s="15" t="n">
        <v>16.68</v>
      </c>
      <c r="L2707" s="0" t="n">
        <v>2</v>
      </c>
      <c r="M2707" s="16" t="n">
        <v>0</v>
      </c>
      <c r="N2707" s="17" t="n">
        <v>4.3368</v>
      </c>
      <c r="O2707" s="0" t="str">
        <f aca="false">TEXT(B2707,"YYYY-MM")</f>
        <v>2018-06</v>
      </c>
      <c r="P2707" s="18" t="n">
        <f aca="false">IFERROR(N2707/K2707,0)</f>
        <v>0.26</v>
      </c>
      <c r="Q2707" s="0" t="str">
        <f aca="false">IF(M2707=0,"No Discount",IF(M2707&lt;0.2,"Low (1-19%)",IF(M2707&lt;0.4,"Medium (20-39%)","High (40%+)")))</f>
        <v>No Discount</v>
      </c>
      <c r="R2707" s="0" t="str">
        <f aca="false">INDEX('Lookup Tables'!$B$2:$B$5,MATCH(F2707,'Lookup Tables'!$A$2:$A$5,0))</f>
        <v>Manager D</v>
      </c>
    </row>
    <row r="2708" customFormat="false" ht="15" hidden="false" customHeight="false" outlineLevel="0" collapsed="false">
      <c r="A2708" s="0" t="s">
        <v>2852</v>
      </c>
      <c r="B2708" s="13" t="n">
        <v>43267</v>
      </c>
      <c r="C2708" s="13" t="n">
        <v>43272</v>
      </c>
      <c r="D2708" s="14" t="s">
        <v>69</v>
      </c>
      <c r="E2708" s="14" t="s">
        <v>97</v>
      </c>
      <c r="F2708" s="14" t="s">
        <v>63</v>
      </c>
      <c r="G2708" s="14" t="s">
        <v>339</v>
      </c>
      <c r="H2708" s="14" t="s">
        <v>65</v>
      </c>
      <c r="I2708" s="14" t="s">
        <v>91</v>
      </c>
      <c r="J2708" s="14" t="s">
        <v>2853</v>
      </c>
      <c r="K2708" s="15" t="n">
        <v>19.44</v>
      </c>
      <c r="L2708" s="0" t="n">
        <v>3</v>
      </c>
      <c r="M2708" s="16" t="n">
        <v>0</v>
      </c>
      <c r="N2708" s="17" t="n">
        <v>9.3312</v>
      </c>
      <c r="O2708" s="0" t="str">
        <f aca="false">TEXT(B2708,"YYYY-MM")</f>
        <v>2018-06</v>
      </c>
      <c r="P2708" s="18" t="n">
        <f aca="false">IFERROR(N2708/K2708,0)</f>
        <v>0.48</v>
      </c>
      <c r="Q2708" s="0" t="str">
        <f aca="false">IF(M2708=0,"No Discount",IF(M2708&lt;0.2,"Low (1-19%)",IF(M2708&lt;0.4,"Medium (20-39%)","High (40%+)")))</f>
        <v>No Discount</v>
      </c>
      <c r="R2708" s="0" t="str">
        <f aca="false">INDEX('Lookup Tables'!$B$2:$B$5,MATCH(F2708,'Lookup Tables'!$A$2:$A$5,0))</f>
        <v>Manager D</v>
      </c>
    </row>
    <row r="2709" customFormat="false" ht="15" hidden="false" customHeight="false" outlineLevel="0" collapsed="false">
      <c r="A2709" s="0" t="s">
        <v>2852</v>
      </c>
      <c r="B2709" s="13" t="n">
        <v>43267</v>
      </c>
      <c r="C2709" s="13" t="n">
        <v>43272</v>
      </c>
      <c r="D2709" s="14" t="s">
        <v>69</v>
      </c>
      <c r="E2709" s="14" t="s">
        <v>97</v>
      </c>
      <c r="F2709" s="14" t="s">
        <v>63</v>
      </c>
      <c r="G2709" s="14" t="s">
        <v>339</v>
      </c>
      <c r="H2709" s="14" t="s">
        <v>65</v>
      </c>
      <c r="I2709" s="14" t="s">
        <v>91</v>
      </c>
      <c r="J2709" s="14" t="s">
        <v>2854</v>
      </c>
      <c r="K2709" s="15" t="n">
        <v>192.16</v>
      </c>
      <c r="L2709" s="0" t="n">
        <v>4</v>
      </c>
      <c r="M2709" s="16" t="n">
        <v>0</v>
      </c>
      <c r="N2709" s="17" t="n">
        <v>92.2368</v>
      </c>
      <c r="O2709" s="0" t="str">
        <f aca="false">TEXT(B2709,"YYYY-MM")</f>
        <v>2018-06</v>
      </c>
      <c r="P2709" s="18" t="n">
        <f aca="false">IFERROR(N2709/K2709,0)</f>
        <v>0.48</v>
      </c>
      <c r="Q2709" s="0" t="str">
        <f aca="false">IF(M2709=0,"No Discount",IF(M2709&lt;0.2,"Low (1-19%)",IF(M2709&lt;0.4,"Medium (20-39%)","High (40%+)")))</f>
        <v>No Discount</v>
      </c>
      <c r="R2709" s="0" t="str">
        <f aca="false">INDEX('Lookup Tables'!$B$2:$B$5,MATCH(F2709,'Lookup Tables'!$A$2:$A$5,0))</f>
        <v>Manager D</v>
      </c>
    </row>
    <row r="2710" customFormat="false" ht="15" hidden="false" customHeight="false" outlineLevel="0" collapsed="false">
      <c r="A2710" s="0" t="s">
        <v>2855</v>
      </c>
      <c r="B2710" s="13" t="n">
        <v>42399</v>
      </c>
      <c r="C2710" s="13" t="n">
        <v>42406</v>
      </c>
      <c r="D2710" s="14" t="s">
        <v>69</v>
      </c>
      <c r="E2710" s="14" t="s">
        <v>53</v>
      </c>
      <c r="F2710" s="14" t="s">
        <v>63</v>
      </c>
      <c r="G2710" s="14" t="s">
        <v>64</v>
      </c>
      <c r="H2710" s="14" t="s">
        <v>56</v>
      </c>
      <c r="I2710" s="14" t="s">
        <v>76</v>
      </c>
      <c r="J2710" s="14" t="s">
        <v>2856</v>
      </c>
      <c r="K2710" s="15" t="n">
        <v>227.36</v>
      </c>
      <c r="L2710" s="0" t="n">
        <v>7</v>
      </c>
      <c r="M2710" s="16" t="n">
        <v>0</v>
      </c>
      <c r="N2710" s="17" t="n">
        <v>81.8496</v>
      </c>
      <c r="O2710" s="0" t="str">
        <f aca="false">TEXT(B2710,"YYYY-MM")</f>
        <v>2016-01</v>
      </c>
      <c r="P2710" s="18" t="n">
        <f aca="false">IFERROR(N2710/K2710,0)</f>
        <v>0.36</v>
      </c>
      <c r="Q2710" s="0" t="str">
        <f aca="false">IF(M2710=0,"No Discount",IF(M2710&lt;0.2,"Low (1-19%)",IF(M2710&lt;0.4,"Medium (20-39%)","High (40%+)")))</f>
        <v>No Discount</v>
      </c>
      <c r="R2710" s="0" t="str">
        <f aca="false">INDEX('Lookup Tables'!$B$2:$B$5,MATCH(F2710,'Lookup Tables'!$A$2:$A$5,0))</f>
        <v>Manager D</v>
      </c>
    </row>
    <row r="2711" customFormat="false" ht="15" hidden="false" customHeight="false" outlineLevel="0" collapsed="false">
      <c r="A2711" s="0" t="s">
        <v>2855</v>
      </c>
      <c r="B2711" s="13" t="n">
        <v>42399</v>
      </c>
      <c r="C2711" s="13" t="n">
        <v>42406</v>
      </c>
      <c r="D2711" s="14" t="s">
        <v>69</v>
      </c>
      <c r="E2711" s="14" t="s">
        <v>53</v>
      </c>
      <c r="F2711" s="14" t="s">
        <v>63</v>
      </c>
      <c r="G2711" s="14" t="s">
        <v>64</v>
      </c>
      <c r="H2711" s="14" t="s">
        <v>80</v>
      </c>
      <c r="I2711" s="14" t="s">
        <v>345</v>
      </c>
      <c r="J2711" s="14" t="s">
        <v>2154</v>
      </c>
      <c r="K2711" s="15" t="n">
        <v>1919.976</v>
      </c>
      <c r="L2711" s="0" t="n">
        <v>3</v>
      </c>
      <c r="M2711" s="16" t="n">
        <v>0.2</v>
      </c>
      <c r="N2711" s="17" t="n">
        <v>215.9973</v>
      </c>
      <c r="O2711" s="0" t="str">
        <f aca="false">TEXT(B2711,"YYYY-MM")</f>
        <v>2016-01</v>
      </c>
      <c r="P2711" s="18" t="n">
        <f aca="false">IFERROR(N2711/K2711,0)</f>
        <v>0.1125</v>
      </c>
      <c r="Q2711" s="0" t="str">
        <f aca="false">IF(M2711=0,"No Discount",IF(M2711&lt;0.2,"Low (1-19%)",IF(M2711&lt;0.4,"Medium (20-39%)","High (40%+)")))</f>
        <v>Medium (20-39%)</v>
      </c>
      <c r="R2711" s="0" t="str">
        <f aca="false">INDEX('Lookup Tables'!$B$2:$B$5,MATCH(F2711,'Lookup Tables'!$A$2:$A$5,0))</f>
        <v>Manager D</v>
      </c>
    </row>
    <row r="2712" customFormat="false" ht="15" hidden="false" customHeight="false" outlineLevel="0" collapsed="false">
      <c r="A2712" s="0" t="s">
        <v>2857</v>
      </c>
      <c r="B2712" s="13" t="n">
        <v>42715</v>
      </c>
      <c r="C2712" s="13" t="n">
        <v>42719</v>
      </c>
      <c r="D2712" s="14" t="s">
        <v>69</v>
      </c>
      <c r="E2712" s="14" t="s">
        <v>53</v>
      </c>
      <c r="F2712" s="14" t="s">
        <v>54</v>
      </c>
      <c r="G2712" s="14" t="s">
        <v>70</v>
      </c>
      <c r="H2712" s="14" t="s">
        <v>65</v>
      </c>
      <c r="I2712" s="14" t="s">
        <v>83</v>
      </c>
      <c r="J2712" s="14" t="s">
        <v>740</v>
      </c>
      <c r="K2712" s="15" t="n">
        <v>12.828</v>
      </c>
      <c r="L2712" s="0" t="n">
        <v>2</v>
      </c>
      <c r="M2712" s="16" t="n">
        <v>0.7</v>
      </c>
      <c r="N2712" s="17" t="n">
        <v>-8.9796</v>
      </c>
      <c r="O2712" s="0" t="str">
        <f aca="false">TEXT(B2712,"YYYY-MM")</f>
        <v>2016-12</v>
      </c>
      <c r="P2712" s="18" t="n">
        <f aca="false">IFERROR(N2712/K2712,0)</f>
        <v>-0.7</v>
      </c>
      <c r="Q2712" s="0" t="str">
        <f aca="false">IF(M2712=0,"No Discount",IF(M2712&lt;0.2,"Low (1-19%)",IF(M2712&lt;0.4,"Medium (20-39%)","High (40%+)")))</f>
        <v>High (40%+)</v>
      </c>
      <c r="R2712" s="0" t="str">
        <f aca="false">INDEX('Lookup Tables'!$B$2:$B$5,MATCH(F2712,'Lookup Tables'!$A$2:$A$5,0))</f>
        <v>Manager C</v>
      </c>
    </row>
    <row r="2713" customFormat="false" ht="15" hidden="false" customHeight="false" outlineLevel="0" collapsed="false">
      <c r="A2713" s="0" t="s">
        <v>2858</v>
      </c>
      <c r="B2713" s="13" t="n">
        <v>43382</v>
      </c>
      <c r="C2713" s="13" t="n">
        <v>43384</v>
      </c>
      <c r="D2713" s="14" t="s">
        <v>137</v>
      </c>
      <c r="E2713" s="14" t="s">
        <v>62</v>
      </c>
      <c r="F2713" s="14" t="s">
        <v>117</v>
      </c>
      <c r="G2713" s="14" t="s">
        <v>269</v>
      </c>
      <c r="H2713" s="14" t="s">
        <v>56</v>
      </c>
      <c r="I2713" s="14" t="s">
        <v>76</v>
      </c>
      <c r="J2713" s="14" t="s">
        <v>1081</v>
      </c>
      <c r="K2713" s="15" t="n">
        <v>45.888</v>
      </c>
      <c r="L2713" s="0" t="n">
        <v>4</v>
      </c>
      <c r="M2713" s="16" t="n">
        <v>0.2</v>
      </c>
      <c r="N2713" s="17" t="n">
        <v>9.1776</v>
      </c>
      <c r="O2713" s="0" t="str">
        <f aca="false">TEXT(B2713,"YYYY-MM")</f>
        <v>2018-10</v>
      </c>
      <c r="P2713" s="18" t="n">
        <f aca="false">IFERROR(N2713/K2713,0)</f>
        <v>0.2</v>
      </c>
      <c r="Q2713" s="0" t="str">
        <f aca="false">IF(M2713=0,"No Discount",IF(M2713&lt;0.2,"Low (1-19%)",IF(M2713&lt;0.4,"Medium (20-39%)","High (40%+)")))</f>
        <v>Medium (20-39%)</v>
      </c>
      <c r="R2713" s="0" t="str">
        <f aca="false">INDEX('Lookup Tables'!$B$2:$B$5,MATCH(F2713,'Lookup Tables'!$A$2:$A$5,0))</f>
        <v>Manager B</v>
      </c>
    </row>
    <row r="2714" customFormat="false" ht="15" hidden="false" customHeight="false" outlineLevel="0" collapsed="false">
      <c r="A2714" s="0" t="s">
        <v>2859</v>
      </c>
      <c r="B2714" s="13" t="n">
        <v>43310</v>
      </c>
      <c r="C2714" s="13" t="n">
        <v>43313</v>
      </c>
      <c r="D2714" s="14" t="s">
        <v>52</v>
      </c>
      <c r="E2714" s="14" t="s">
        <v>53</v>
      </c>
      <c r="F2714" s="14" t="s">
        <v>117</v>
      </c>
      <c r="G2714" s="14" t="s">
        <v>170</v>
      </c>
      <c r="H2714" s="14" t="s">
        <v>65</v>
      </c>
      <c r="I2714" s="14" t="s">
        <v>78</v>
      </c>
      <c r="J2714" s="14" t="s">
        <v>349</v>
      </c>
      <c r="K2714" s="15" t="n">
        <v>60.12</v>
      </c>
      <c r="L2714" s="0" t="n">
        <v>9</v>
      </c>
      <c r="M2714" s="16" t="n">
        <v>0</v>
      </c>
      <c r="N2714" s="17" t="n">
        <v>22.2444</v>
      </c>
      <c r="O2714" s="0" t="str">
        <f aca="false">TEXT(B2714,"YYYY-MM")</f>
        <v>2018-07</v>
      </c>
      <c r="P2714" s="18" t="n">
        <f aca="false">IFERROR(N2714/K2714,0)</f>
        <v>0.37</v>
      </c>
      <c r="Q2714" s="0" t="str">
        <f aca="false">IF(M2714=0,"No Discount",IF(M2714&lt;0.2,"Low (1-19%)",IF(M2714&lt;0.4,"Medium (20-39%)","High (40%+)")))</f>
        <v>No Discount</v>
      </c>
      <c r="R2714" s="0" t="str">
        <f aca="false">INDEX('Lookup Tables'!$B$2:$B$5,MATCH(F2714,'Lookup Tables'!$A$2:$A$5,0))</f>
        <v>Manager B</v>
      </c>
    </row>
    <row r="2715" customFormat="false" ht="15" hidden="false" customHeight="false" outlineLevel="0" collapsed="false">
      <c r="A2715" s="0" t="s">
        <v>2860</v>
      </c>
      <c r="B2715" s="13" t="n">
        <v>42119</v>
      </c>
      <c r="C2715" s="13" t="n">
        <v>42123</v>
      </c>
      <c r="D2715" s="14" t="s">
        <v>69</v>
      </c>
      <c r="E2715" s="14" t="s">
        <v>53</v>
      </c>
      <c r="F2715" s="14" t="s">
        <v>54</v>
      </c>
      <c r="G2715" s="14" t="s">
        <v>90</v>
      </c>
      <c r="H2715" s="14" t="s">
        <v>80</v>
      </c>
      <c r="I2715" s="14" t="s">
        <v>81</v>
      </c>
      <c r="J2715" s="14" t="s">
        <v>2861</v>
      </c>
      <c r="K2715" s="15" t="n">
        <v>302.376</v>
      </c>
      <c r="L2715" s="0" t="n">
        <v>3</v>
      </c>
      <c r="M2715" s="16" t="n">
        <v>0.2</v>
      </c>
      <c r="N2715" s="17" t="n">
        <v>37.797</v>
      </c>
      <c r="O2715" s="0" t="str">
        <f aca="false">TEXT(B2715,"YYYY-MM")</f>
        <v>2015-04</v>
      </c>
      <c r="P2715" s="18" t="n">
        <f aca="false">IFERROR(N2715/K2715,0)</f>
        <v>0.125</v>
      </c>
      <c r="Q2715" s="0" t="str">
        <f aca="false">IF(M2715=0,"No Discount",IF(M2715&lt;0.2,"Low (1-19%)",IF(M2715&lt;0.4,"Medium (20-39%)","High (40%+)")))</f>
        <v>Medium (20-39%)</v>
      </c>
      <c r="R2715" s="0" t="str">
        <f aca="false">INDEX('Lookup Tables'!$B$2:$B$5,MATCH(F2715,'Lookup Tables'!$A$2:$A$5,0))</f>
        <v>Manager C</v>
      </c>
    </row>
    <row r="2716" customFormat="false" ht="15" hidden="false" customHeight="false" outlineLevel="0" collapsed="false">
      <c r="A2716" s="0" t="s">
        <v>2862</v>
      </c>
      <c r="B2716" s="13" t="n">
        <v>42705</v>
      </c>
      <c r="C2716" s="13" t="n">
        <v>42710</v>
      </c>
      <c r="D2716" s="14" t="s">
        <v>69</v>
      </c>
      <c r="E2716" s="14" t="s">
        <v>97</v>
      </c>
      <c r="F2716" s="14" t="s">
        <v>63</v>
      </c>
      <c r="G2716" s="14" t="s">
        <v>94</v>
      </c>
      <c r="H2716" s="14" t="s">
        <v>65</v>
      </c>
      <c r="I2716" s="14" t="s">
        <v>78</v>
      </c>
      <c r="J2716" s="14" t="s">
        <v>1953</v>
      </c>
      <c r="K2716" s="15" t="n">
        <v>13.9</v>
      </c>
      <c r="L2716" s="0" t="n">
        <v>5</v>
      </c>
      <c r="M2716" s="16" t="n">
        <v>0</v>
      </c>
      <c r="N2716" s="17" t="n">
        <v>5.56</v>
      </c>
      <c r="O2716" s="0" t="str">
        <f aca="false">TEXT(B2716,"YYYY-MM")</f>
        <v>2016-12</v>
      </c>
      <c r="P2716" s="18" t="n">
        <f aca="false">IFERROR(N2716/K2716,0)</f>
        <v>0.4</v>
      </c>
      <c r="Q2716" s="0" t="str">
        <f aca="false">IF(M2716=0,"No Discount",IF(M2716&lt;0.2,"Low (1-19%)",IF(M2716&lt;0.4,"Medium (20-39%)","High (40%+)")))</f>
        <v>No Discount</v>
      </c>
      <c r="R2716" s="0" t="str">
        <f aca="false">INDEX('Lookup Tables'!$B$2:$B$5,MATCH(F2716,'Lookup Tables'!$A$2:$A$5,0))</f>
        <v>Manager D</v>
      </c>
    </row>
    <row r="2717" customFormat="false" ht="15" hidden="false" customHeight="false" outlineLevel="0" collapsed="false">
      <c r="A2717" s="0" t="s">
        <v>2863</v>
      </c>
      <c r="B2717" s="13" t="n">
        <v>42342</v>
      </c>
      <c r="C2717" s="13" t="n">
        <v>42346</v>
      </c>
      <c r="D2717" s="14" t="s">
        <v>69</v>
      </c>
      <c r="E2717" s="14" t="s">
        <v>62</v>
      </c>
      <c r="F2717" s="14" t="s">
        <v>117</v>
      </c>
      <c r="G2717" s="14" t="s">
        <v>170</v>
      </c>
      <c r="H2717" s="14" t="s">
        <v>80</v>
      </c>
      <c r="I2717" s="14" t="s">
        <v>81</v>
      </c>
      <c r="J2717" s="14" t="s">
        <v>2864</v>
      </c>
      <c r="K2717" s="15" t="n">
        <v>129.98</v>
      </c>
      <c r="L2717" s="0" t="n">
        <v>2</v>
      </c>
      <c r="M2717" s="16" t="n">
        <v>0</v>
      </c>
      <c r="N2717" s="17" t="n">
        <v>62.3904</v>
      </c>
      <c r="O2717" s="0" t="str">
        <f aca="false">TEXT(B2717,"YYYY-MM")</f>
        <v>2015-12</v>
      </c>
      <c r="P2717" s="18" t="n">
        <f aca="false">IFERROR(N2717/K2717,0)</f>
        <v>0.48</v>
      </c>
      <c r="Q2717" s="0" t="str">
        <f aca="false">IF(M2717=0,"No Discount",IF(M2717&lt;0.2,"Low (1-19%)",IF(M2717&lt;0.4,"Medium (20-39%)","High (40%+)")))</f>
        <v>No Discount</v>
      </c>
      <c r="R2717" s="0" t="str">
        <f aca="false">INDEX('Lookup Tables'!$B$2:$B$5,MATCH(F2717,'Lookup Tables'!$A$2:$A$5,0))</f>
        <v>Manager B</v>
      </c>
    </row>
    <row r="2718" customFormat="false" ht="15" hidden="false" customHeight="false" outlineLevel="0" collapsed="false">
      <c r="A2718" s="0" t="s">
        <v>2865</v>
      </c>
      <c r="B2718" s="13" t="n">
        <v>43338</v>
      </c>
      <c r="C2718" s="13" t="n">
        <v>43344</v>
      </c>
      <c r="D2718" s="14" t="s">
        <v>69</v>
      </c>
      <c r="E2718" s="14" t="s">
        <v>97</v>
      </c>
      <c r="F2718" s="14" t="s">
        <v>54</v>
      </c>
      <c r="G2718" s="14" t="s">
        <v>597</v>
      </c>
      <c r="H2718" s="14" t="s">
        <v>80</v>
      </c>
      <c r="I2718" s="14" t="s">
        <v>123</v>
      </c>
      <c r="J2718" s="14" t="s">
        <v>657</v>
      </c>
      <c r="K2718" s="15" t="n">
        <v>71.98</v>
      </c>
      <c r="L2718" s="0" t="n">
        <v>2</v>
      </c>
      <c r="M2718" s="16" t="n">
        <v>0</v>
      </c>
      <c r="N2718" s="17" t="n">
        <v>15.1158</v>
      </c>
      <c r="O2718" s="0" t="str">
        <f aca="false">TEXT(B2718,"YYYY-MM")</f>
        <v>2018-08</v>
      </c>
      <c r="P2718" s="18" t="n">
        <f aca="false">IFERROR(N2718/K2718,0)</f>
        <v>0.21</v>
      </c>
      <c r="Q2718" s="0" t="str">
        <f aca="false">IF(M2718=0,"No Discount",IF(M2718&lt;0.2,"Low (1-19%)",IF(M2718&lt;0.4,"Medium (20-39%)","High (40%+)")))</f>
        <v>No Discount</v>
      </c>
      <c r="R2718" s="0" t="str">
        <f aca="false">INDEX('Lookup Tables'!$B$2:$B$5,MATCH(F2718,'Lookup Tables'!$A$2:$A$5,0))</f>
        <v>Manager C</v>
      </c>
    </row>
    <row r="2719" customFormat="false" ht="15" hidden="false" customHeight="false" outlineLevel="0" collapsed="false">
      <c r="A2719" s="0" t="s">
        <v>2866</v>
      </c>
      <c r="B2719" s="13" t="n">
        <v>42254</v>
      </c>
      <c r="C2719" s="13" t="n">
        <v>42260</v>
      </c>
      <c r="D2719" s="14" t="s">
        <v>69</v>
      </c>
      <c r="E2719" s="14" t="s">
        <v>53</v>
      </c>
      <c r="F2719" s="14" t="s">
        <v>117</v>
      </c>
      <c r="G2719" s="14" t="s">
        <v>170</v>
      </c>
      <c r="H2719" s="14" t="s">
        <v>80</v>
      </c>
      <c r="I2719" s="14" t="s">
        <v>81</v>
      </c>
      <c r="J2719" s="14" t="s">
        <v>2867</v>
      </c>
      <c r="K2719" s="15" t="n">
        <v>377.97</v>
      </c>
      <c r="L2719" s="0" t="n">
        <v>3</v>
      </c>
      <c r="M2719" s="16" t="n">
        <v>0</v>
      </c>
      <c r="N2719" s="17" t="n">
        <v>109.6113</v>
      </c>
      <c r="O2719" s="0" t="str">
        <f aca="false">TEXT(B2719,"YYYY-MM")</f>
        <v>2015-09</v>
      </c>
      <c r="P2719" s="18" t="n">
        <f aca="false">IFERROR(N2719/K2719,0)</f>
        <v>0.29</v>
      </c>
      <c r="Q2719" s="0" t="str">
        <f aca="false">IF(M2719=0,"No Discount",IF(M2719&lt;0.2,"Low (1-19%)",IF(M2719&lt;0.4,"Medium (20-39%)","High (40%+)")))</f>
        <v>No Discount</v>
      </c>
      <c r="R2719" s="0" t="str">
        <f aca="false">INDEX('Lookup Tables'!$B$2:$B$5,MATCH(F2719,'Lookup Tables'!$A$2:$A$5,0))</f>
        <v>Manager B</v>
      </c>
    </row>
    <row r="2720" customFormat="false" ht="15" hidden="false" customHeight="false" outlineLevel="0" collapsed="false">
      <c r="A2720" s="0" t="s">
        <v>2868</v>
      </c>
      <c r="B2720" s="13" t="n">
        <v>43455</v>
      </c>
      <c r="C2720" s="13" t="n">
        <v>43461</v>
      </c>
      <c r="D2720" s="14" t="s">
        <v>69</v>
      </c>
      <c r="E2720" s="14" t="s">
        <v>53</v>
      </c>
      <c r="F2720" s="14" t="s">
        <v>63</v>
      </c>
      <c r="G2720" s="14" t="s">
        <v>64</v>
      </c>
      <c r="H2720" s="14" t="s">
        <v>65</v>
      </c>
      <c r="I2720" s="14" t="s">
        <v>73</v>
      </c>
      <c r="J2720" s="14" t="s">
        <v>1469</v>
      </c>
      <c r="K2720" s="15" t="n">
        <v>124.36</v>
      </c>
      <c r="L2720" s="0" t="n">
        <v>2</v>
      </c>
      <c r="M2720" s="16" t="n">
        <v>0</v>
      </c>
      <c r="N2720" s="17" t="n">
        <v>33.5772</v>
      </c>
      <c r="O2720" s="0" t="str">
        <f aca="false">TEXT(B2720,"YYYY-MM")</f>
        <v>2018-12</v>
      </c>
      <c r="P2720" s="18" t="n">
        <f aca="false">IFERROR(N2720/K2720,0)</f>
        <v>0.27</v>
      </c>
      <c r="Q2720" s="0" t="str">
        <f aca="false">IF(M2720=0,"No Discount",IF(M2720&lt;0.2,"Low (1-19%)",IF(M2720&lt;0.4,"Medium (20-39%)","High (40%+)")))</f>
        <v>No Discount</v>
      </c>
      <c r="R2720" s="0" t="str">
        <f aca="false">INDEX('Lookup Tables'!$B$2:$B$5,MATCH(F2720,'Lookup Tables'!$A$2:$A$5,0))</f>
        <v>Manager D</v>
      </c>
    </row>
    <row r="2721" customFormat="false" ht="15" hidden="false" customHeight="false" outlineLevel="0" collapsed="false">
      <c r="A2721" s="0" t="s">
        <v>2869</v>
      </c>
      <c r="B2721" s="13" t="n">
        <v>42344</v>
      </c>
      <c r="C2721" s="13" t="n">
        <v>42346</v>
      </c>
      <c r="D2721" s="14" t="s">
        <v>52</v>
      </c>
      <c r="E2721" s="14" t="s">
        <v>53</v>
      </c>
      <c r="F2721" s="14" t="s">
        <v>98</v>
      </c>
      <c r="G2721" s="14" t="s">
        <v>99</v>
      </c>
      <c r="H2721" s="14" t="s">
        <v>56</v>
      </c>
      <c r="I2721" s="14" t="s">
        <v>76</v>
      </c>
      <c r="J2721" s="14" t="s">
        <v>993</v>
      </c>
      <c r="K2721" s="15" t="n">
        <v>23.976</v>
      </c>
      <c r="L2721" s="0" t="n">
        <v>3</v>
      </c>
      <c r="M2721" s="16" t="n">
        <v>0.6</v>
      </c>
      <c r="N2721" s="17" t="n">
        <v>-14.3856</v>
      </c>
      <c r="O2721" s="0" t="str">
        <f aca="false">TEXT(B2721,"YYYY-MM")</f>
        <v>2015-12</v>
      </c>
      <c r="P2721" s="18" t="n">
        <f aca="false">IFERROR(N2721/K2721,0)</f>
        <v>-0.6</v>
      </c>
      <c r="Q2721" s="0" t="str">
        <f aca="false">IF(M2721=0,"No Discount",IF(M2721&lt;0.2,"Low (1-19%)",IF(M2721&lt;0.4,"Medium (20-39%)","High (40%+)")))</f>
        <v>High (40%+)</v>
      </c>
      <c r="R2721" s="0" t="str">
        <f aca="false">INDEX('Lookup Tables'!$B$2:$B$5,MATCH(F2721,'Lookup Tables'!$A$2:$A$5,0))</f>
        <v>Manager A</v>
      </c>
    </row>
    <row r="2722" customFormat="false" ht="15" hidden="false" customHeight="false" outlineLevel="0" collapsed="false">
      <c r="A2722" s="0" t="s">
        <v>2870</v>
      </c>
      <c r="B2722" s="13" t="n">
        <v>42312</v>
      </c>
      <c r="C2722" s="13" t="n">
        <v>42316</v>
      </c>
      <c r="D2722" s="14" t="s">
        <v>52</v>
      </c>
      <c r="E2722" s="14" t="s">
        <v>62</v>
      </c>
      <c r="F2722" s="14" t="s">
        <v>54</v>
      </c>
      <c r="G2722" s="14" t="s">
        <v>90</v>
      </c>
      <c r="H2722" s="14" t="s">
        <v>65</v>
      </c>
      <c r="I2722" s="14" t="s">
        <v>171</v>
      </c>
      <c r="J2722" s="14" t="s">
        <v>422</v>
      </c>
      <c r="K2722" s="15" t="n">
        <v>8.376</v>
      </c>
      <c r="L2722" s="0" t="n">
        <v>3</v>
      </c>
      <c r="M2722" s="16" t="n">
        <v>0.2</v>
      </c>
      <c r="N2722" s="17" t="n">
        <v>2.7222</v>
      </c>
      <c r="O2722" s="0" t="str">
        <f aca="false">TEXT(B2722,"YYYY-MM")</f>
        <v>2015-11</v>
      </c>
      <c r="P2722" s="18" t="n">
        <f aca="false">IFERROR(N2722/K2722,0)</f>
        <v>0.325</v>
      </c>
      <c r="Q2722" s="0" t="str">
        <f aca="false">IF(M2722=0,"No Discount",IF(M2722&lt;0.2,"Low (1-19%)",IF(M2722&lt;0.4,"Medium (20-39%)","High (40%+)")))</f>
        <v>Medium (20-39%)</v>
      </c>
      <c r="R2722" s="0" t="str">
        <f aca="false">INDEX('Lookup Tables'!$B$2:$B$5,MATCH(F2722,'Lookup Tables'!$A$2:$A$5,0))</f>
        <v>Manager C</v>
      </c>
    </row>
    <row r="2723" customFormat="false" ht="15" hidden="false" customHeight="false" outlineLevel="0" collapsed="false">
      <c r="A2723" s="0" t="s">
        <v>2870</v>
      </c>
      <c r="B2723" s="13" t="n">
        <v>42312</v>
      </c>
      <c r="C2723" s="13" t="n">
        <v>42316</v>
      </c>
      <c r="D2723" s="14" t="s">
        <v>52</v>
      </c>
      <c r="E2723" s="14" t="s">
        <v>62</v>
      </c>
      <c r="F2723" s="14" t="s">
        <v>54</v>
      </c>
      <c r="G2723" s="14" t="s">
        <v>90</v>
      </c>
      <c r="H2723" s="14" t="s">
        <v>65</v>
      </c>
      <c r="I2723" s="14" t="s">
        <v>85</v>
      </c>
      <c r="J2723" s="14" t="s">
        <v>1678</v>
      </c>
      <c r="K2723" s="15" t="n">
        <v>58.24</v>
      </c>
      <c r="L2723" s="0" t="n">
        <v>5</v>
      </c>
      <c r="M2723" s="16" t="n">
        <v>0.2</v>
      </c>
      <c r="N2723" s="17" t="n">
        <v>5.096</v>
      </c>
      <c r="O2723" s="0" t="str">
        <f aca="false">TEXT(B2723,"YYYY-MM")</f>
        <v>2015-11</v>
      </c>
      <c r="P2723" s="18" t="n">
        <f aca="false">IFERROR(N2723/K2723,0)</f>
        <v>0.0875</v>
      </c>
      <c r="Q2723" s="0" t="str">
        <f aca="false">IF(M2723=0,"No Discount",IF(M2723&lt;0.2,"Low (1-19%)",IF(M2723&lt;0.4,"Medium (20-39%)","High (40%+)")))</f>
        <v>Medium (20-39%)</v>
      </c>
      <c r="R2723" s="0" t="str">
        <f aca="false">INDEX('Lookup Tables'!$B$2:$B$5,MATCH(F2723,'Lookup Tables'!$A$2:$A$5,0))</f>
        <v>Manager C</v>
      </c>
    </row>
    <row r="2724" customFormat="false" ht="15" hidden="false" customHeight="false" outlineLevel="0" collapsed="false">
      <c r="A2724" s="0" t="s">
        <v>2871</v>
      </c>
      <c r="B2724" s="13" t="n">
        <v>42839</v>
      </c>
      <c r="C2724" s="13" t="n">
        <v>42844</v>
      </c>
      <c r="D2724" s="14" t="s">
        <v>52</v>
      </c>
      <c r="E2724" s="14" t="s">
        <v>53</v>
      </c>
      <c r="F2724" s="14" t="s">
        <v>54</v>
      </c>
      <c r="G2724" s="14" t="s">
        <v>193</v>
      </c>
      <c r="H2724" s="14" t="s">
        <v>65</v>
      </c>
      <c r="I2724" s="14" t="s">
        <v>73</v>
      </c>
      <c r="J2724" s="14" t="s">
        <v>1279</v>
      </c>
      <c r="K2724" s="15" t="n">
        <v>81.2</v>
      </c>
      <c r="L2724" s="0" t="n">
        <v>5</v>
      </c>
      <c r="M2724" s="16" t="n">
        <v>0</v>
      </c>
      <c r="N2724" s="17" t="n">
        <v>12.18</v>
      </c>
      <c r="O2724" s="0" t="str">
        <f aca="false">TEXT(B2724,"YYYY-MM")</f>
        <v>2017-04</v>
      </c>
      <c r="P2724" s="18" t="n">
        <f aca="false">IFERROR(N2724/K2724,0)</f>
        <v>0.15</v>
      </c>
      <c r="Q2724" s="0" t="str">
        <f aca="false">IF(M2724=0,"No Discount",IF(M2724&lt;0.2,"Low (1-19%)",IF(M2724&lt;0.4,"Medium (20-39%)","High (40%+)")))</f>
        <v>No Discount</v>
      </c>
      <c r="R2724" s="0" t="str">
        <f aca="false">INDEX('Lookup Tables'!$B$2:$B$5,MATCH(F2724,'Lookup Tables'!$A$2:$A$5,0))</f>
        <v>Manager C</v>
      </c>
    </row>
    <row r="2725" customFormat="false" ht="15" hidden="false" customHeight="false" outlineLevel="0" collapsed="false">
      <c r="A2725" s="0" t="s">
        <v>2872</v>
      </c>
      <c r="B2725" s="13" t="n">
        <v>42281</v>
      </c>
      <c r="C2725" s="13" t="n">
        <v>42285</v>
      </c>
      <c r="D2725" s="14" t="s">
        <v>69</v>
      </c>
      <c r="E2725" s="14" t="s">
        <v>53</v>
      </c>
      <c r="F2725" s="14" t="s">
        <v>63</v>
      </c>
      <c r="G2725" s="14" t="s">
        <v>64</v>
      </c>
      <c r="H2725" s="14" t="s">
        <v>65</v>
      </c>
      <c r="I2725" s="14" t="s">
        <v>66</v>
      </c>
      <c r="J2725" s="14" t="s">
        <v>510</v>
      </c>
      <c r="K2725" s="15" t="n">
        <v>14.45</v>
      </c>
      <c r="L2725" s="0" t="n">
        <v>5</v>
      </c>
      <c r="M2725" s="16" t="n">
        <v>0</v>
      </c>
      <c r="N2725" s="17" t="n">
        <v>6.7915</v>
      </c>
      <c r="O2725" s="0" t="str">
        <f aca="false">TEXT(B2725,"YYYY-MM")</f>
        <v>2015-10</v>
      </c>
      <c r="P2725" s="18" t="n">
        <f aca="false">IFERROR(N2725/K2725,0)</f>
        <v>0.47</v>
      </c>
      <c r="Q2725" s="0" t="str">
        <f aca="false">IF(M2725=0,"No Discount",IF(M2725&lt;0.2,"Low (1-19%)",IF(M2725&lt;0.4,"Medium (20-39%)","High (40%+)")))</f>
        <v>No Discount</v>
      </c>
      <c r="R2725" s="0" t="str">
        <f aca="false">INDEX('Lookup Tables'!$B$2:$B$5,MATCH(F2725,'Lookup Tables'!$A$2:$A$5,0))</f>
        <v>Manager D</v>
      </c>
    </row>
    <row r="2726" customFormat="false" ht="15" hidden="false" customHeight="false" outlineLevel="0" collapsed="false">
      <c r="A2726" s="0" t="s">
        <v>2872</v>
      </c>
      <c r="B2726" s="13" t="n">
        <v>42281</v>
      </c>
      <c r="C2726" s="13" t="n">
        <v>42285</v>
      </c>
      <c r="D2726" s="14" t="s">
        <v>69</v>
      </c>
      <c r="E2726" s="14" t="s">
        <v>53</v>
      </c>
      <c r="F2726" s="14" t="s">
        <v>63</v>
      </c>
      <c r="G2726" s="14" t="s">
        <v>64</v>
      </c>
      <c r="H2726" s="14" t="s">
        <v>65</v>
      </c>
      <c r="I2726" s="14" t="s">
        <v>83</v>
      </c>
      <c r="J2726" s="14" t="s">
        <v>1764</v>
      </c>
      <c r="K2726" s="15" t="n">
        <v>95.648</v>
      </c>
      <c r="L2726" s="0" t="n">
        <v>2</v>
      </c>
      <c r="M2726" s="16" t="n">
        <v>0.2</v>
      </c>
      <c r="N2726" s="17" t="n">
        <v>31.0856</v>
      </c>
      <c r="O2726" s="0" t="str">
        <f aca="false">TEXT(B2726,"YYYY-MM")</f>
        <v>2015-10</v>
      </c>
      <c r="P2726" s="18" t="n">
        <f aca="false">IFERROR(N2726/K2726,0)</f>
        <v>0.325</v>
      </c>
      <c r="Q2726" s="0" t="str">
        <f aca="false">IF(M2726=0,"No Discount",IF(M2726&lt;0.2,"Low (1-19%)",IF(M2726&lt;0.4,"Medium (20-39%)","High (40%+)")))</f>
        <v>Medium (20-39%)</v>
      </c>
      <c r="R2726" s="0" t="str">
        <f aca="false">INDEX('Lookup Tables'!$B$2:$B$5,MATCH(F2726,'Lookup Tables'!$A$2:$A$5,0))</f>
        <v>Manager D</v>
      </c>
    </row>
    <row r="2727" customFormat="false" ht="15" hidden="false" customHeight="false" outlineLevel="0" collapsed="false">
      <c r="A2727" s="0" t="s">
        <v>2873</v>
      </c>
      <c r="B2727" s="13" t="n">
        <v>43411</v>
      </c>
      <c r="C2727" s="13" t="n">
        <v>43417</v>
      </c>
      <c r="D2727" s="14" t="s">
        <v>69</v>
      </c>
      <c r="E2727" s="14" t="s">
        <v>53</v>
      </c>
      <c r="F2727" s="14" t="s">
        <v>117</v>
      </c>
      <c r="G2727" s="14" t="s">
        <v>118</v>
      </c>
      <c r="H2727" s="14" t="s">
        <v>80</v>
      </c>
      <c r="I2727" s="14" t="s">
        <v>81</v>
      </c>
      <c r="J2727" s="14" t="s">
        <v>2290</v>
      </c>
      <c r="K2727" s="15" t="n">
        <v>359.97</v>
      </c>
      <c r="L2727" s="0" t="n">
        <v>5</v>
      </c>
      <c r="M2727" s="16" t="n">
        <v>0.4</v>
      </c>
      <c r="N2727" s="17" t="n">
        <v>-71.994</v>
      </c>
      <c r="O2727" s="0" t="str">
        <f aca="false">TEXT(B2727,"YYYY-MM")</f>
        <v>2018-11</v>
      </c>
      <c r="P2727" s="18" t="n">
        <f aca="false">IFERROR(N2727/K2727,0)</f>
        <v>-0.2</v>
      </c>
      <c r="Q2727" s="0" t="str">
        <f aca="false">IF(M2727=0,"No Discount",IF(M2727&lt;0.2,"Low (1-19%)",IF(M2727&lt;0.4,"Medium (20-39%)","High (40%+)")))</f>
        <v>High (40%+)</v>
      </c>
      <c r="R2727" s="0" t="str">
        <f aca="false">INDEX('Lookup Tables'!$B$2:$B$5,MATCH(F2727,'Lookup Tables'!$A$2:$A$5,0))</f>
        <v>Manager B</v>
      </c>
    </row>
    <row r="2728" customFormat="false" ht="15" hidden="false" customHeight="false" outlineLevel="0" collapsed="false">
      <c r="A2728" s="0" t="s">
        <v>2873</v>
      </c>
      <c r="B2728" s="13" t="n">
        <v>43411</v>
      </c>
      <c r="C2728" s="13" t="n">
        <v>43417</v>
      </c>
      <c r="D2728" s="14" t="s">
        <v>69</v>
      </c>
      <c r="E2728" s="14" t="s">
        <v>53</v>
      </c>
      <c r="F2728" s="14" t="s">
        <v>117</v>
      </c>
      <c r="G2728" s="14" t="s">
        <v>118</v>
      </c>
      <c r="H2728" s="14" t="s">
        <v>56</v>
      </c>
      <c r="I2728" s="14" t="s">
        <v>71</v>
      </c>
      <c r="J2728" s="14" t="s">
        <v>2654</v>
      </c>
      <c r="K2728" s="15" t="n">
        <v>350.352</v>
      </c>
      <c r="L2728" s="0" t="n">
        <v>4</v>
      </c>
      <c r="M2728" s="16" t="n">
        <v>0.4</v>
      </c>
      <c r="N2728" s="17" t="n">
        <v>-140.1408</v>
      </c>
      <c r="O2728" s="0" t="str">
        <f aca="false">TEXT(B2728,"YYYY-MM")</f>
        <v>2018-11</v>
      </c>
      <c r="P2728" s="18" t="n">
        <f aca="false">IFERROR(N2728/K2728,0)</f>
        <v>-0.4</v>
      </c>
      <c r="Q2728" s="0" t="str">
        <f aca="false">IF(M2728=0,"No Discount",IF(M2728&lt;0.2,"Low (1-19%)",IF(M2728&lt;0.4,"Medium (20-39%)","High (40%+)")))</f>
        <v>High (40%+)</v>
      </c>
      <c r="R2728" s="0" t="str">
        <f aca="false">INDEX('Lookup Tables'!$B$2:$B$5,MATCH(F2728,'Lookup Tables'!$A$2:$A$5,0))</f>
        <v>Manager B</v>
      </c>
    </row>
    <row r="2729" customFormat="false" ht="15" hidden="false" customHeight="false" outlineLevel="0" collapsed="false">
      <c r="A2729" s="0" t="s">
        <v>2874</v>
      </c>
      <c r="B2729" s="13" t="n">
        <v>43456</v>
      </c>
      <c r="C2729" s="13" t="n">
        <v>43458</v>
      </c>
      <c r="D2729" s="14" t="s">
        <v>137</v>
      </c>
      <c r="E2729" s="14" t="s">
        <v>53</v>
      </c>
      <c r="F2729" s="14" t="s">
        <v>117</v>
      </c>
      <c r="G2729" s="14" t="s">
        <v>269</v>
      </c>
      <c r="H2729" s="14" t="s">
        <v>65</v>
      </c>
      <c r="I2729" s="14" t="s">
        <v>83</v>
      </c>
      <c r="J2729" s="14" t="s">
        <v>922</v>
      </c>
      <c r="K2729" s="15" t="n">
        <v>1.641</v>
      </c>
      <c r="L2729" s="0" t="n">
        <v>1</v>
      </c>
      <c r="M2729" s="16" t="n">
        <v>0.7</v>
      </c>
      <c r="N2729" s="17" t="n">
        <v>-1.3128</v>
      </c>
      <c r="O2729" s="0" t="str">
        <f aca="false">TEXT(B2729,"YYYY-MM")</f>
        <v>2018-12</v>
      </c>
      <c r="P2729" s="18" t="n">
        <f aca="false">IFERROR(N2729/K2729,0)</f>
        <v>-0.8</v>
      </c>
      <c r="Q2729" s="0" t="str">
        <f aca="false">IF(M2729=0,"No Discount",IF(M2729&lt;0.2,"Low (1-19%)",IF(M2729&lt;0.4,"Medium (20-39%)","High (40%+)")))</f>
        <v>High (40%+)</v>
      </c>
      <c r="R2729" s="0" t="str">
        <f aca="false">INDEX('Lookup Tables'!$B$2:$B$5,MATCH(F2729,'Lookup Tables'!$A$2:$A$5,0))</f>
        <v>Manager B</v>
      </c>
    </row>
    <row r="2730" customFormat="false" ht="15" hidden="false" customHeight="false" outlineLevel="0" collapsed="false">
      <c r="A2730" s="0" t="s">
        <v>2874</v>
      </c>
      <c r="B2730" s="13" t="n">
        <v>43456</v>
      </c>
      <c r="C2730" s="13" t="n">
        <v>43458</v>
      </c>
      <c r="D2730" s="14" t="s">
        <v>137</v>
      </c>
      <c r="E2730" s="14" t="s">
        <v>53</v>
      </c>
      <c r="F2730" s="14" t="s">
        <v>117</v>
      </c>
      <c r="G2730" s="14" t="s">
        <v>269</v>
      </c>
      <c r="H2730" s="14" t="s">
        <v>80</v>
      </c>
      <c r="I2730" s="14" t="s">
        <v>81</v>
      </c>
      <c r="J2730" s="14" t="s">
        <v>2627</v>
      </c>
      <c r="K2730" s="15" t="n">
        <v>629.958</v>
      </c>
      <c r="L2730" s="0" t="n">
        <v>7</v>
      </c>
      <c r="M2730" s="16" t="n">
        <v>0.4</v>
      </c>
      <c r="N2730" s="17" t="n">
        <v>94.4937</v>
      </c>
      <c r="O2730" s="0" t="str">
        <f aca="false">TEXT(B2730,"YYYY-MM")</f>
        <v>2018-12</v>
      </c>
      <c r="P2730" s="18" t="n">
        <f aca="false">IFERROR(N2730/K2730,0)</f>
        <v>0.15</v>
      </c>
      <c r="Q2730" s="0" t="str">
        <f aca="false">IF(M2730=0,"No Discount",IF(M2730&lt;0.2,"Low (1-19%)",IF(M2730&lt;0.4,"Medium (20-39%)","High (40%+)")))</f>
        <v>High (40%+)</v>
      </c>
      <c r="R2730" s="0" t="str">
        <f aca="false">INDEX('Lookup Tables'!$B$2:$B$5,MATCH(F2730,'Lookup Tables'!$A$2:$A$5,0))</f>
        <v>Manager B</v>
      </c>
    </row>
    <row r="2731" customFormat="false" ht="15" hidden="false" customHeight="false" outlineLevel="0" collapsed="false">
      <c r="A2731" s="0" t="s">
        <v>2875</v>
      </c>
      <c r="B2731" s="13" t="n">
        <v>43144</v>
      </c>
      <c r="C2731" s="13" t="n">
        <v>43150</v>
      </c>
      <c r="D2731" s="14" t="s">
        <v>69</v>
      </c>
      <c r="E2731" s="14" t="s">
        <v>53</v>
      </c>
      <c r="F2731" s="14" t="s">
        <v>63</v>
      </c>
      <c r="G2731" s="14" t="s">
        <v>94</v>
      </c>
      <c r="H2731" s="14" t="s">
        <v>65</v>
      </c>
      <c r="I2731" s="14" t="s">
        <v>78</v>
      </c>
      <c r="J2731" s="14" t="s">
        <v>328</v>
      </c>
      <c r="K2731" s="15" t="n">
        <v>6.63</v>
      </c>
      <c r="L2731" s="0" t="n">
        <v>3</v>
      </c>
      <c r="M2731" s="16" t="n">
        <v>0</v>
      </c>
      <c r="N2731" s="17" t="n">
        <v>1.7901</v>
      </c>
      <c r="O2731" s="0" t="str">
        <f aca="false">TEXT(B2731,"YYYY-MM")</f>
        <v>2018-02</v>
      </c>
      <c r="P2731" s="18" t="n">
        <f aca="false">IFERROR(N2731/K2731,0)</f>
        <v>0.27</v>
      </c>
      <c r="Q2731" s="0" t="str">
        <f aca="false">IF(M2731=0,"No Discount",IF(M2731&lt;0.2,"Low (1-19%)",IF(M2731&lt;0.4,"Medium (20-39%)","High (40%+)")))</f>
        <v>No Discount</v>
      </c>
      <c r="R2731" s="0" t="str">
        <f aca="false">INDEX('Lookup Tables'!$B$2:$B$5,MATCH(F2731,'Lookup Tables'!$A$2:$A$5,0))</f>
        <v>Manager D</v>
      </c>
    </row>
    <row r="2732" customFormat="false" ht="15" hidden="false" customHeight="false" outlineLevel="0" collapsed="false">
      <c r="A2732" s="0" t="s">
        <v>2875</v>
      </c>
      <c r="B2732" s="13" t="n">
        <v>43144</v>
      </c>
      <c r="C2732" s="13" t="n">
        <v>43150</v>
      </c>
      <c r="D2732" s="14" t="s">
        <v>69</v>
      </c>
      <c r="E2732" s="14" t="s">
        <v>53</v>
      </c>
      <c r="F2732" s="14" t="s">
        <v>63</v>
      </c>
      <c r="G2732" s="14" t="s">
        <v>94</v>
      </c>
      <c r="H2732" s="14" t="s">
        <v>80</v>
      </c>
      <c r="I2732" s="14" t="s">
        <v>123</v>
      </c>
      <c r="J2732" s="14" t="s">
        <v>1152</v>
      </c>
      <c r="K2732" s="15" t="n">
        <v>799.96</v>
      </c>
      <c r="L2732" s="0" t="n">
        <v>4</v>
      </c>
      <c r="M2732" s="16" t="n">
        <v>0</v>
      </c>
      <c r="N2732" s="17" t="n">
        <v>343.9828</v>
      </c>
      <c r="O2732" s="0" t="str">
        <f aca="false">TEXT(B2732,"YYYY-MM")</f>
        <v>2018-02</v>
      </c>
      <c r="P2732" s="18" t="n">
        <f aca="false">IFERROR(N2732/K2732,0)</f>
        <v>0.43</v>
      </c>
      <c r="Q2732" s="0" t="str">
        <f aca="false">IF(M2732=0,"No Discount",IF(M2732&lt;0.2,"Low (1-19%)",IF(M2732&lt;0.4,"Medium (20-39%)","High (40%+)")))</f>
        <v>No Discount</v>
      </c>
      <c r="R2732" s="0" t="str">
        <f aca="false">INDEX('Lookup Tables'!$B$2:$B$5,MATCH(F2732,'Lookup Tables'!$A$2:$A$5,0))</f>
        <v>Manager D</v>
      </c>
    </row>
    <row r="2733" customFormat="false" ht="15" hidden="false" customHeight="false" outlineLevel="0" collapsed="false">
      <c r="A2733" s="0" t="s">
        <v>2875</v>
      </c>
      <c r="B2733" s="13" t="n">
        <v>43144</v>
      </c>
      <c r="C2733" s="13" t="n">
        <v>43150</v>
      </c>
      <c r="D2733" s="14" t="s">
        <v>69</v>
      </c>
      <c r="E2733" s="14" t="s">
        <v>53</v>
      </c>
      <c r="F2733" s="14" t="s">
        <v>63</v>
      </c>
      <c r="G2733" s="14" t="s">
        <v>94</v>
      </c>
      <c r="H2733" s="14" t="s">
        <v>56</v>
      </c>
      <c r="I2733" s="14" t="s">
        <v>76</v>
      </c>
      <c r="J2733" s="14" t="s">
        <v>439</v>
      </c>
      <c r="K2733" s="15" t="n">
        <v>107.53</v>
      </c>
      <c r="L2733" s="0" t="n">
        <v>1</v>
      </c>
      <c r="M2733" s="16" t="n">
        <v>0</v>
      </c>
      <c r="N2733" s="17" t="n">
        <v>21.506</v>
      </c>
      <c r="O2733" s="0" t="str">
        <f aca="false">TEXT(B2733,"YYYY-MM")</f>
        <v>2018-02</v>
      </c>
      <c r="P2733" s="18" t="n">
        <f aca="false">IFERROR(N2733/K2733,0)</f>
        <v>0.2</v>
      </c>
      <c r="Q2733" s="0" t="str">
        <f aca="false">IF(M2733=0,"No Discount",IF(M2733&lt;0.2,"Low (1-19%)",IF(M2733&lt;0.4,"Medium (20-39%)","High (40%+)")))</f>
        <v>No Discount</v>
      </c>
      <c r="R2733" s="0" t="str">
        <f aca="false">INDEX('Lookup Tables'!$B$2:$B$5,MATCH(F2733,'Lookup Tables'!$A$2:$A$5,0))</f>
        <v>Manager D</v>
      </c>
    </row>
    <row r="2734" customFormat="false" ht="15" hidden="false" customHeight="false" outlineLevel="0" collapsed="false">
      <c r="A2734" s="0" t="s">
        <v>2876</v>
      </c>
      <c r="B2734" s="13" t="n">
        <v>42187</v>
      </c>
      <c r="C2734" s="13" t="n">
        <v>42191</v>
      </c>
      <c r="D2734" s="14" t="s">
        <v>69</v>
      </c>
      <c r="E2734" s="14" t="s">
        <v>53</v>
      </c>
      <c r="F2734" s="14" t="s">
        <v>117</v>
      </c>
      <c r="G2734" s="14" t="s">
        <v>391</v>
      </c>
      <c r="H2734" s="14" t="s">
        <v>80</v>
      </c>
      <c r="I2734" s="14" t="s">
        <v>81</v>
      </c>
      <c r="J2734" s="14" t="s">
        <v>1211</v>
      </c>
      <c r="K2734" s="15" t="n">
        <v>73.98</v>
      </c>
      <c r="L2734" s="0" t="n">
        <v>2</v>
      </c>
      <c r="M2734" s="16" t="n">
        <v>0</v>
      </c>
      <c r="N2734" s="17" t="n">
        <v>19.9746</v>
      </c>
      <c r="O2734" s="0" t="str">
        <f aca="false">TEXT(B2734,"YYYY-MM")</f>
        <v>2015-07</v>
      </c>
      <c r="P2734" s="18" t="n">
        <f aca="false">IFERROR(N2734/K2734,0)</f>
        <v>0.27</v>
      </c>
      <c r="Q2734" s="0" t="str">
        <f aca="false">IF(M2734=0,"No Discount",IF(M2734&lt;0.2,"Low (1-19%)",IF(M2734&lt;0.4,"Medium (20-39%)","High (40%+)")))</f>
        <v>No Discount</v>
      </c>
      <c r="R2734" s="0" t="str">
        <f aca="false">INDEX('Lookup Tables'!$B$2:$B$5,MATCH(F2734,'Lookup Tables'!$A$2:$A$5,0))</f>
        <v>Manager B</v>
      </c>
    </row>
    <row r="2735" customFormat="false" ht="15" hidden="false" customHeight="false" outlineLevel="0" collapsed="false">
      <c r="A2735" s="0" t="s">
        <v>2876</v>
      </c>
      <c r="B2735" s="13" t="n">
        <v>42187</v>
      </c>
      <c r="C2735" s="13" t="n">
        <v>42191</v>
      </c>
      <c r="D2735" s="14" t="s">
        <v>69</v>
      </c>
      <c r="E2735" s="14" t="s">
        <v>53</v>
      </c>
      <c r="F2735" s="14" t="s">
        <v>117</v>
      </c>
      <c r="G2735" s="14" t="s">
        <v>391</v>
      </c>
      <c r="H2735" s="14" t="s">
        <v>65</v>
      </c>
      <c r="I2735" s="14" t="s">
        <v>78</v>
      </c>
      <c r="J2735" s="14" t="s">
        <v>1425</v>
      </c>
      <c r="K2735" s="15" t="n">
        <v>5.58</v>
      </c>
      <c r="L2735" s="0" t="n">
        <v>1</v>
      </c>
      <c r="M2735" s="16" t="n">
        <v>0</v>
      </c>
      <c r="N2735" s="17" t="n">
        <v>2.1762</v>
      </c>
      <c r="O2735" s="0" t="str">
        <f aca="false">TEXT(B2735,"YYYY-MM")</f>
        <v>2015-07</v>
      </c>
      <c r="P2735" s="18" t="n">
        <f aca="false">IFERROR(N2735/K2735,0)</f>
        <v>0.39</v>
      </c>
      <c r="Q2735" s="0" t="str">
        <f aca="false">IF(M2735=0,"No Discount",IF(M2735&lt;0.2,"Low (1-19%)",IF(M2735&lt;0.4,"Medium (20-39%)","High (40%+)")))</f>
        <v>No Discount</v>
      </c>
      <c r="R2735" s="0" t="str">
        <f aca="false">INDEX('Lookup Tables'!$B$2:$B$5,MATCH(F2735,'Lookup Tables'!$A$2:$A$5,0))</f>
        <v>Manager B</v>
      </c>
    </row>
    <row r="2736" customFormat="false" ht="15" hidden="false" customHeight="false" outlineLevel="0" collapsed="false">
      <c r="A2736" s="0" t="s">
        <v>2877</v>
      </c>
      <c r="B2736" s="13" t="n">
        <v>42421</v>
      </c>
      <c r="C2736" s="13" t="n">
        <v>42423</v>
      </c>
      <c r="D2736" s="14" t="s">
        <v>52</v>
      </c>
      <c r="E2736" s="14" t="s">
        <v>53</v>
      </c>
      <c r="F2736" s="14" t="s">
        <v>63</v>
      </c>
      <c r="G2736" s="14" t="s">
        <v>339</v>
      </c>
      <c r="H2736" s="14" t="s">
        <v>65</v>
      </c>
      <c r="I2736" s="14" t="s">
        <v>91</v>
      </c>
      <c r="J2736" s="14" t="s">
        <v>135</v>
      </c>
      <c r="K2736" s="15" t="n">
        <v>49.12</v>
      </c>
      <c r="L2736" s="0" t="n">
        <v>4</v>
      </c>
      <c r="M2736" s="16" t="n">
        <v>0</v>
      </c>
      <c r="N2736" s="17" t="n">
        <v>23.0864</v>
      </c>
      <c r="O2736" s="0" t="str">
        <f aca="false">TEXT(B2736,"YYYY-MM")</f>
        <v>2016-02</v>
      </c>
      <c r="P2736" s="18" t="n">
        <f aca="false">IFERROR(N2736/K2736,0)</f>
        <v>0.47</v>
      </c>
      <c r="Q2736" s="0" t="str">
        <f aca="false">IF(M2736=0,"No Discount",IF(M2736&lt;0.2,"Low (1-19%)",IF(M2736&lt;0.4,"Medium (20-39%)","High (40%+)")))</f>
        <v>No Discount</v>
      </c>
      <c r="R2736" s="0" t="str">
        <f aca="false">INDEX('Lookup Tables'!$B$2:$B$5,MATCH(F2736,'Lookup Tables'!$A$2:$A$5,0))</f>
        <v>Manager D</v>
      </c>
    </row>
    <row r="2737" customFormat="false" ht="15" hidden="false" customHeight="false" outlineLevel="0" collapsed="false">
      <c r="A2737" s="0" t="s">
        <v>2878</v>
      </c>
      <c r="B2737" s="13" t="n">
        <v>42687</v>
      </c>
      <c r="C2737" s="13" t="n">
        <v>42693</v>
      </c>
      <c r="D2737" s="14" t="s">
        <v>69</v>
      </c>
      <c r="E2737" s="14" t="s">
        <v>53</v>
      </c>
      <c r="F2737" s="14" t="s">
        <v>117</v>
      </c>
      <c r="G2737" s="14" t="s">
        <v>160</v>
      </c>
      <c r="H2737" s="14" t="s">
        <v>80</v>
      </c>
      <c r="I2737" s="14" t="s">
        <v>81</v>
      </c>
      <c r="J2737" s="14" t="s">
        <v>2879</v>
      </c>
      <c r="K2737" s="15" t="n">
        <v>377.97</v>
      </c>
      <c r="L2737" s="0" t="n">
        <v>3</v>
      </c>
      <c r="M2737" s="16" t="n">
        <v>0</v>
      </c>
      <c r="N2737" s="17" t="n">
        <v>94.4925</v>
      </c>
      <c r="O2737" s="0" t="str">
        <f aca="false">TEXT(B2737,"YYYY-MM")</f>
        <v>2016-11</v>
      </c>
      <c r="P2737" s="18" t="n">
        <f aca="false">IFERROR(N2737/K2737,0)</f>
        <v>0.25</v>
      </c>
      <c r="Q2737" s="0" t="str">
        <f aca="false">IF(M2737=0,"No Discount",IF(M2737&lt;0.2,"Low (1-19%)",IF(M2737&lt;0.4,"Medium (20-39%)","High (40%+)")))</f>
        <v>No Discount</v>
      </c>
      <c r="R2737" s="0" t="str">
        <f aca="false">INDEX('Lookup Tables'!$B$2:$B$5,MATCH(F2737,'Lookup Tables'!$A$2:$A$5,0))</f>
        <v>Manager B</v>
      </c>
    </row>
    <row r="2738" customFormat="false" ht="15" hidden="false" customHeight="false" outlineLevel="0" collapsed="false">
      <c r="A2738" s="0" t="s">
        <v>2878</v>
      </c>
      <c r="B2738" s="13" t="n">
        <v>42687</v>
      </c>
      <c r="C2738" s="13" t="n">
        <v>42693</v>
      </c>
      <c r="D2738" s="14" t="s">
        <v>69</v>
      </c>
      <c r="E2738" s="14" t="s">
        <v>53</v>
      </c>
      <c r="F2738" s="14" t="s">
        <v>117</v>
      </c>
      <c r="G2738" s="14" t="s">
        <v>160</v>
      </c>
      <c r="H2738" s="14" t="s">
        <v>65</v>
      </c>
      <c r="I2738" s="14" t="s">
        <v>91</v>
      </c>
      <c r="J2738" s="14" t="s">
        <v>1181</v>
      </c>
      <c r="K2738" s="15" t="n">
        <v>42.28</v>
      </c>
      <c r="L2738" s="0" t="n">
        <v>7</v>
      </c>
      <c r="M2738" s="16" t="n">
        <v>0</v>
      </c>
      <c r="N2738" s="17" t="n">
        <v>19.8716</v>
      </c>
      <c r="O2738" s="0" t="str">
        <f aca="false">TEXT(B2738,"YYYY-MM")</f>
        <v>2016-11</v>
      </c>
      <c r="P2738" s="18" t="n">
        <f aca="false">IFERROR(N2738/K2738,0)</f>
        <v>0.47</v>
      </c>
      <c r="Q2738" s="0" t="str">
        <f aca="false">IF(M2738=0,"No Discount",IF(M2738&lt;0.2,"Low (1-19%)",IF(M2738&lt;0.4,"Medium (20-39%)","High (40%+)")))</f>
        <v>No Discount</v>
      </c>
      <c r="R2738" s="0" t="str">
        <f aca="false">INDEX('Lookup Tables'!$B$2:$B$5,MATCH(F2738,'Lookup Tables'!$A$2:$A$5,0))</f>
        <v>Manager B</v>
      </c>
    </row>
    <row r="2739" customFormat="false" ht="15" hidden="false" customHeight="false" outlineLevel="0" collapsed="false">
      <c r="A2739" s="0" t="s">
        <v>2878</v>
      </c>
      <c r="B2739" s="13" t="n">
        <v>42687</v>
      </c>
      <c r="C2739" s="13" t="n">
        <v>42693</v>
      </c>
      <c r="D2739" s="14" t="s">
        <v>69</v>
      </c>
      <c r="E2739" s="14" t="s">
        <v>53</v>
      </c>
      <c r="F2739" s="14" t="s">
        <v>117</v>
      </c>
      <c r="G2739" s="14" t="s">
        <v>160</v>
      </c>
      <c r="H2739" s="14" t="s">
        <v>56</v>
      </c>
      <c r="I2739" s="14" t="s">
        <v>57</v>
      </c>
      <c r="J2739" s="14" t="s">
        <v>1600</v>
      </c>
      <c r="K2739" s="15" t="n">
        <v>299.97</v>
      </c>
      <c r="L2739" s="0" t="n">
        <v>3</v>
      </c>
      <c r="M2739" s="16" t="n">
        <v>0</v>
      </c>
      <c r="N2739" s="17" t="n">
        <v>56.9943</v>
      </c>
      <c r="O2739" s="0" t="str">
        <f aca="false">TEXT(B2739,"YYYY-MM")</f>
        <v>2016-11</v>
      </c>
      <c r="P2739" s="18" t="n">
        <f aca="false">IFERROR(N2739/K2739,0)</f>
        <v>0.19</v>
      </c>
      <c r="Q2739" s="0" t="str">
        <f aca="false">IF(M2739=0,"No Discount",IF(M2739&lt;0.2,"Low (1-19%)",IF(M2739&lt;0.4,"Medium (20-39%)","High (40%+)")))</f>
        <v>No Discount</v>
      </c>
      <c r="R2739" s="0" t="str">
        <f aca="false">INDEX('Lookup Tables'!$B$2:$B$5,MATCH(F2739,'Lookup Tables'!$A$2:$A$5,0))</f>
        <v>Manager B</v>
      </c>
    </row>
    <row r="2740" customFormat="false" ht="15" hidden="false" customHeight="false" outlineLevel="0" collapsed="false">
      <c r="A2740" s="0" t="s">
        <v>2878</v>
      </c>
      <c r="B2740" s="13" t="n">
        <v>42687</v>
      </c>
      <c r="C2740" s="13" t="n">
        <v>42693</v>
      </c>
      <c r="D2740" s="14" t="s">
        <v>69</v>
      </c>
      <c r="E2740" s="14" t="s">
        <v>53</v>
      </c>
      <c r="F2740" s="14" t="s">
        <v>117</v>
      </c>
      <c r="G2740" s="14" t="s">
        <v>160</v>
      </c>
      <c r="H2740" s="14" t="s">
        <v>80</v>
      </c>
      <c r="I2740" s="14" t="s">
        <v>81</v>
      </c>
      <c r="J2740" s="14" t="s">
        <v>1462</v>
      </c>
      <c r="K2740" s="15" t="n">
        <v>89.98</v>
      </c>
      <c r="L2740" s="0" t="n">
        <v>2</v>
      </c>
      <c r="M2740" s="16" t="n">
        <v>0</v>
      </c>
      <c r="N2740" s="17" t="n">
        <v>43.1904</v>
      </c>
      <c r="O2740" s="0" t="str">
        <f aca="false">TEXT(B2740,"YYYY-MM")</f>
        <v>2016-11</v>
      </c>
      <c r="P2740" s="18" t="n">
        <f aca="false">IFERROR(N2740/K2740,0)</f>
        <v>0.48</v>
      </c>
      <c r="Q2740" s="0" t="str">
        <f aca="false">IF(M2740=0,"No Discount",IF(M2740&lt;0.2,"Low (1-19%)",IF(M2740&lt;0.4,"Medium (20-39%)","High (40%+)")))</f>
        <v>No Discount</v>
      </c>
      <c r="R2740" s="0" t="str">
        <f aca="false">INDEX('Lookup Tables'!$B$2:$B$5,MATCH(F2740,'Lookup Tables'!$A$2:$A$5,0))</f>
        <v>Manager B</v>
      </c>
    </row>
    <row r="2741" customFormat="false" ht="15" hidden="false" customHeight="false" outlineLevel="0" collapsed="false">
      <c r="A2741" s="0" t="s">
        <v>2880</v>
      </c>
      <c r="B2741" s="13" t="n">
        <v>43206</v>
      </c>
      <c r="C2741" s="13" t="n">
        <v>43208</v>
      </c>
      <c r="D2741" s="14" t="s">
        <v>137</v>
      </c>
      <c r="E2741" s="14" t="s">
        <v>62</v>
      </c>
      <c r="F2741" s="14" t="s">
        <v>54</v>
      </c>
      <c r="G2741" s="14" t="s">
        <v>211</v>
      </c>
      <c r="H2741" s="14" t="s">
        <v>65</v>
      </c>
      <c r="I2741" s="14" t="s">
        <v>303</v>
      </c>
      <c r="J2741" s="14" t="s">
        <v>2881</v>
      </c>
      <c r="K2741" s="15" t="n">
        <v>477.24</v>
      </c>
      <c r="L2741" s="0" t="n">
        <v>4</v>
      </c>
      <c r="M2741" s="16" t="n">
        <v>0</v>
      </c>
      <c r="N2741" s="17" t="n">
        <v>9.5448</v>
      </c>
      <c r="O2741" s="0" t="str">
        <f aca="false">TEXT(B2741,"YYYY-MM")</f>
        <v>2018-04</v>
      </c>
      <c r="P2741" s="18" t="n">
        <f aca="false">IFERROR(N2741/K2741,0)</f>
        <v>0.02</v>
      </c>
      <c r="Q2741" s="0" t="str">
        <f aca="false">IF(M2741=0,"No Discount",IF(M2741&lt;0.2,"Low (1-19%)",IF(M2741&lt;0.4,"Medium (20-39%)","High (40%+)")))</f>
        <v>No Discount</v>
      </c>
      <c r="R2741" s="0" t="str">
        <f aca="false">INDEX('Lookup Tables'!$B$2:$B$5,MATCH(F2741,'Lookup Tables'!$A$2:$A$5,0))</f>
        <v>Manager C</v>
      </c>
    </row>
    <row r="2742" customFormat="false" ht="15" hidden="false" customHeight="false" outlineLevel="0" collapsed="false">
      <c r="A2742" s="0" t="s">
        <v>2880</v>
      </c>
      <c r="B2742" s="13" t="n">
        <v>43206</v>
      </c>
      <c r="C2742" s="13" t="n">
        <v>43208</v>
      </c>
      <c r="D2742" s="14" t="s">
        <v>137</v>
      </c>
      <c r="E2742" s="14" t="s">
        <v>62</v>
      </c>
      <c r="F2742" s="14" t="s">
        <v>54</v>
      </c>
      <c r="G2742" s="14" t="s">
        <v>211</v>
      </c>
      <c r="H2742" s="14" t="s">
        <v>80</v>
      </c>
      <c r="I2742" s="14" t="s">
        <v>123</v>
      </c>
      <c r="J2742" s="14" t="s">
        <v>2882</v>
      </c>
      <c r="K2742" s="15" t="n">
        <v>25.98</v>
      </c>
      <c r="L2742" s="0" t="n">
        <v>2</v>
      </c>
      <c r="M2742" s="16" t="n">
        <v>0</v>
      </c>
      <c r="N2742" s="17" t="n">
        <v>1.5588</v>
      </c>
      <c r="O2742" s="0" t="str">
        <f aca="false">TEXT(B2742,"YYYY-MM")</f>
        <v>2018-04</v>
      </c>
      <c r="P2742" s="18" t="n">
        <f aca="false">IFERROR(N2742/K2742,0)</f>
        <v>0.06</v>
      </c>
      <c r="Q2742" s="0" t="str">
        <f aca="false">IF(M2742=0,"No Discount",IF(M2742&lt;0.2,"Low (1-19%)",IF(M2742&lt;0.4,"Medium (20-39%)","High (40%+)")))</f>
        <v>No Discount</v>
      </c>
      <c r="R2742" s="0" t="str">
        <f aca="false">INDEX('Lookup Tables'!$B$2:$B$5,MATCH(F2742,'Lookup Tables'!$A$2:$A$5,0))</f>
        <v>Manager C</v>
      </c>
    </row>
    <row r="2743" customFormat="false" ht="15" hidden="false" customHeight="false" outlineLevel="0" collapsed="false">
      <c r="A2743" s="0" t="s">
        <v>2883</v>
      </c>
      <c r="B2743" s="13" t="n">
        <v>42791</v>
      </c>
      <c r="C2743" s="13" t="n">
        <v>42793</v>
      </c>
      <c r="D2743" s="14" t="s">
        <v>52</v>
      </c>
      <c r="E2743" s="14" t="s">
        <v>53</v>
      </c>
      <c r="F2743" s="14" t="s">
        <v>117</v>
      </c>
      <c r="G2743" s="14" t="s">
        <v>269</v>
      </c>
      <c r="H2743" s="14" t="s">
        <v>65</v>
      </c>
      <c r="I2743" s="14" t="s">
        <v>129</v>
      </c>
      <c r="J2743" s="14" t="s">
        <v>340</v>
      </c>
      <c r="K2743" s="15" t="n">
        <v>46.72</v>
      </c>
      <c r="L2743" s="0" t="n">
        <v>5</v>
      </c>
      <c r="M2743" s="16" t="n">
        <v>0.2</v>
      </c>
      <c r="N2743" s="17" t="n">
        <v>17.52</v>
      </c>
      <c r="O2743" s="0" t="str">
        <f aca="false">TEXT(B2743,"YYYY-MM")</f>
        <v>2017-02</v>
      </c>
      <c r="P2743" s="18" t="n">
        <f aca="false">IFERROR(N2743/K2743,0)</f>
        <v>0.375</v>
      </c>
      <c r="Q2743" s="0" t="str">
        <f aca="false">IF(M2743=0,"No Discount",IF(M2743&lt;0.2,"Low (1-19%)",IF(M2743&lt;0.4,"Medium (20-39%)","High (40%+)")))</f>
        <v>Medium (20-39%)</v>
      </c>
      <c r="R2743" s="0" t="str">
        <f aca="false">INDEX('Lookup Tables'!$B$2:$B$5,MATCH(F2743,'Lookup Tables'!$A$2:$A$5,0))</f>
        <v>Manager B</v>
      </c>
    </row>
    <row r="2744" customFormat="false" ht="15" hidden="false" customHeight="false" outlineLevel="0" collapsed="false">
      <c r="A2744" s="0" t="s">
        <v>2884</v>
      </c>
      <c r="B2744" s="13" t="n">
        <v>42312</v>
      </c>
      <c r="C2744" s="13" t="n">
        <v>42316</v>
      </c>
      <c r="D2744" s="14" t="s">
        <v>69</v>
      </c>
      <c r="E2744" s="14" t="s">
        <v>53</v>
      </c>
      <c r="F2744" s="14" t="s">
        <v>63</v>
      </c>
      <c r="G2744" s="14" t="s">
        <v>64</v>
      </c>
      <c r="H2744" s="14" t="s">
        <v>56</v>
      </c>
      <c r="I2744" s="14" t="s">
        <v>76</v>
      </c>
      <c r="J2744" s="14" t="s">
        <v>2767</v>
      </c>
      <c r="K2744" s="15" t="n">
        <v>35.34</v>
      </c>
      <c r="L2744" s="0" t="n">
        <v>2</v>
      </c>
      <c r="M2744" s="16" t="n">
        <v>0</v>
      </c>
      <c r="N2744" s="17" t="n">
        <v>13.4292</v>
      </c>
      <c r="O2744" s="0" t="str">
        <f aca="false">TEXT(B2744,"YYYY-MM")</f>
        <v>2015-11</v>
      </c>
      <c r="P2744" s="18" t="n">
        <f aca="false">IFERROR(N2744/K2744,0)</f>
        <v>0.38</v>
      </c>
      <c r="Q2744" s="0" t="str">
        <f aca="false">IF(M2744=0,"No Discount",IF(M2744&lt;0.2,"Low (1-19%)",IF(M2744&lt;0.4,"Medium (20-39%)","High (40%+)")))</f>
        <v>No Discount</v>
      </c>
      <c r="R2744" s="0" t="str">
        <f aca="false">INDEX('Lookup Tables'!$B$2:$B$5,MATCH(F2744,'Lookup Tables'!$A$2:$A$5,0))</f>
        <v>Manager D</v>
      </c>
    </row>
    <row r="2745" customFormat="false" ht="15" hidden="false" customHeight="false" outlineLevel="0" collapsed="false">
      <c r="A2745" s="0" t="s">
        <v>2885</v>
      </c>
      <c r="B2745" s="13" t="n">
        <v>42541</v>
      </c>
      <c r="C2745" s="13" t="n">
        <v>42546</v>
      </c>
      <c r="D2745" s="14" t="s">
        <v>52</v>
      </c>
      <c r="E2745" s="14" t="s">
        <v>62</v>
      </c>
      <c r="F2745" s="14" t="s">
        <v>63</v>
      </c>
      <c r="G2745" s="14" t="s">
        <v>64</v>
      </c>
      <c r="H2745" s="14" t="s">
        <v>56</v>
      </c>
      <c r="I2745" s="14" t="s">
        <v>76</v>
      </c>
      <c r="J2745" s="14" t="s">
        <v>1046</v>
      </c>
      <c r="K2745" s="15" t="n">
        <v>257.64</v>
      </c>
      <c r="L2745" s="0" t="n">
        <v>6</v>
      </c>
      <c r="M2745" s="16" t="n">
        <v>0</v>
      </c>
      <c r="N2745" s="17" t="n">
        <v>100.4796</v>
      </c>
      <c r="O2745" s="0" t="str">
        <f aca="false">TEXT(B2745,"YYYY-MM")</f>
        <v>2016-06</v>
      </c>
      <c r="P2745" s="18" t="n">
        <f aca="false">IFERROR(N2745/K2745,0)</f>
        <v>0.39</v>
      </c>
      <c r="Q2745" s="0" t="str">
        <f aca="false">IF(M2745=0,"No Discount",IF(M2745&lt;0.2,"Low (1-19%)",IF(M2745&lt;0.4,"Medium (20-39%)","High (40%+)")))</f>
        <v>No Discount</v>
      </c>
      <c r="R2745" s="0" t="str">
        <f aca="false">INDEX('Lookup Tables'!$B$2:$B$5,MATCH(F2745,'Lookup Tables'!$A$2:$A$5,0))</f>
        <v>Manager D</v>
      </c>
    </row>
    <row r="2746" customFormat="false" ht="15" hidden="false" customHeight="false" outlineLevel="0" collapsed="false">
      <c r="A2746" s="0" t="s">
        <v>2885</v>
      </c>
      <c r="B2746" s="13" t="n">
        <v>42541</v>
      </c>
      <c r="C2746" s="13" t="n">
        <v>42546</v>
      </c>
      <c r="D2746" s="14" t="s">
        <v>52</v>
      </c>
      <c r="E2746" s="14" t="s">
        <v>62</v>
      </c>
      <c r="F2746" s="14" t="s">
        <v>63</v>
      </c>
      <c r="G2746" s="14" t="s">
        <v>64</v>
      </c>
      <c r="H2746" s="14" t="s">
        <v>80</v>
      </c>
      <c r="I2746" s="14" t="s">
        <v>81</v>
      </c>
      <c r="J2746" s="14" t="s">
        <v>191</v>
      </c>
      <c r="K2746" s="15" t="n">
        <v>125.976</v>
      </c>
      <c r="L2746" s="0" t="n">
        <v>3</v>
      </c>
      <c r="M2746" s="16" t="n">
        <v>0.2</v>
      </c>
      <c r="N2746" s="17" t="n">
        <v>47.241</v>
      </c>
      <c r="O2746" s="0" t="str">
        <f aca="false">TEXT(B2746,"YYYY-MM")</f>
        <v>2016-06</v>
      </c>
      <c r="P2746" s="18" t="n">
        <f aca="false">IFERROR(N2746/K2746,0)</f>
        <v>0.375</v>
      </c>
      <c r="Q2746" s="0" t="str">
        <f aca="false">IF(M2746=0,"No Discount",IF(M2746&lt;0.2,"Low (1-19%)",IF(M2746&lt;0.4,"Medium (20-39%)","High (40%+)")))</f>
        <v>Medium (20-39%)</v>
      </c>
      <c r="R2746" s="0" t="str">
        <f aca="false">INDEX('Lookup Tables'!$B$2:$B$5,MATCH(F2746,'Lookup Tables'!$A$2:$A$5,0))</f>
        <v>Manager D</v>
      </c>
    </row>
    <row r="2747" customFormat="false" ht="15" hidden="false" customHeight="false" outlineLevel="0" collapsed="false">
      <c r="A2747" s="0" t="s">
        <v>2886</v>
      </c>
      <c r="B2747" s="13" t="n">
        <v>43319</v>
      </c>
      <c r="C2747" s="13" t="n">
        <v>43323</v>
      </c>
      <c r="D2747" s="14" t="s">
        <v>52</v>
      </c>
      <c r="E2747" s="14" t="s">
        <v>53</v>
      </c>
      <c r="F2747" s="14" t="s">
        <v>54</v>
      </c>
      <c r="G2747" s="14" t="s">
        <v>90</v>
      </c>
      <c r="H2747" s="14" t="s">
        <v>80</v>
      </c>
      <c r="I2747" s="14" t="s">
        <v>123</v>
      </c>
      <c r="J2747" s="14" t="s">
        <v>739</v>
      </c>
      <c r="K2747" s="15" t="n">
        <v>79.992</v>
      </c>
      <c r="L2747" s="0" t="n">
        <v>1</v>
      </c>
      <c r="M2747" s="16" t="n">
        <v>0.2</v>
      </c>
      <c r="N2747" s="17" t="n">
        <v>21.9978</v>
      </c>
      <c r="O2747" s="0" t="str">
        <f aca="false">TEXT(B2747,"YYYY-MM")</f>
        <v>2018-08</v>
      </c>
      <c r="P2747" s="18" t="n">
        <f aca="false">IFERROR(N2747/K2747,0)</f>
        <v>0.275</v>
      </c>
      <c r="Q2747" s="0" t="str">
        <f aca="false">IF(M2747=0,"No Discount",IF(M2747&lt;0.2,"Low (1-19%)",IF(M2747&lt;0.4,"Medium (20-39%)","High (40%+)")))</f>
        <v>Medium (20-39%)</v>
      </c>
      <c r="R2747" s="0" t="str">
        <f aca="false">INDEX('Lookup Tables'!$B$2:$B$5,MATCH(F2747,'Lookup Tables'!$A$2:$A$5,0))</f>
        <v>Manager C</v>
      </c>
    </row>
    <row r="2748" customFormat="false" ht="15" hidden="false" customHeight="false" outlineLevel="0" collapsed="false">
      <c r="A2748" s="0" t="s">
        <v>2887</v>
      </c>
      <c r="B2748" s="13" t="n">
        <v>42136</v>
      </c>
      <c r="C2748" s="13" t="n">
        <v>42141</v>
      </c>
      <c r="D2748" s="14" t="s">
        <v>69</v>
      </c>
      <c r="E2748" s="14" t="s">
        <v>53</v>
      </c>
      <c r="F2748" s="14" t="s">
        <v>117</v>
      </c>
      <c r="G2748" s="14" t="s">
        <v>584</v>
      </c>
      <c r="H2748" s="14" t="s">
        <v>56</v>
      </c>
      <c r="I2748" s="14" t="s">
        <v>71</v>
      </c>
      <c r="J2748" s="14" t="s">
        <v>1062</v>
      </c>
      <c r="K2748" s="15" t="n">
        <v>700.056</v>
      </c>
      <c r="L2748" s="0" t="n">
        <v>3</v>
      </c>
      <c r="M2748" s="16" t="n">
        <v>0.3</v>
      </c>
      <c r="N2748" s="17" t="n">
        <v>-130.0104</v>
      </c>
      <c r="O2748" s="0" t="str">
        <f aca="false">TEXT(B2748,"YYYY-MM")</f>
        <v>2015-05</v>
      </c>
      <c r="P2748" s="18" t="n">
        <f aca="false">IFERROR(N2748/K2748,0)</f>
        <v>-0.185714285714286</v>
      </c>
      <c r="Q2748" s="0" t="str">
        <f aca="false">IF(M2748=0,"No Discount",IF(M2748&lt;0.2,"Low (1-19%)",IF(M2748&lt;0.4,"Medium (20-39%)","High (40%+)")))</f>
        <v>Medium (20-39%)</v>
      </c>
      <c r="R2748" s="0" t="str">
        <f aca="false">INDEX('Lookup Tables'!$B$2:$B$5,MATCH(F2748,'Lookup Tables'!$A$2:$A$5,0))</f>
        <v>Manager B</v>
      </c>
    </row>
    <row r="2749" customFormat="false" ht="15" hidden="false" customHeight="false" outlineLevel="0" collapsed="false">
      <c r="A2749" s="0" t="s">
        <v>2888</v>
      </c>
      <c r="B2749" s="13" t="n">
        <v>42696</v>
      </c>
      <c r="C2749" s="13" t="n">
        <v>42700</v>
      </c>
      <c r="D2749" s="14" t="s">
        <v>69</v>
      </c>
      <c r="E2749" s="14" t="s">
        <v>97</v>
      </c>
      <c r="F2749" s="14" t="s">
        <v>98</v>
      </c>
      <c r="G2749" s="14" t="s">
        <v>99</v>
      </c>
      <c r="H2749" s="14" t="s">
        <v>80</v>
      </c>
      <c r="I2749" s="14" t="s">
        <v>123</v>
      </c>
      <c r="J2749" s="14" t="s">
        <v>2889</v>
      </c>
      <c r="K2749" s="15" t="n">
        <v>27.168</v>
      </c>
      <c r="L2749" s="0" t="n">
        <v>4</v>
      </c>
      <c r="M2749" s="16" t="n">
        <v>0.2</v>
      </c>
      <c r="N2749" s="17" t="n">
        <v>-1.3584</v>
      </c>
      <c r="O2749" s="0" t="str">
        <f aca="false">TEXT(B2749,"YYYY-MM")</f>
        <v>2016-11</v>
      </c>
      <c r="P2749" s="18" t="n">
        <f aca="false">IFERROR(N2749/K2749,0)</f>
        <v>-0.05</v>
      </c>
      <c r="Q2749" s="0" t="str">
        <f aca="false">IF(M2749=0,"No Discount",IF(M2749&lt;0.2,"Low (1-19%)",IF(M2749&lt;0.4,"Medium (20-39%)","High (40%+)")))</f>
        <v>Medium (20-39%)</v>
      </c>
      <c r="R2749" s="0" t="str">
        <f aca="false">INDEX('Lookup Tables'!$B$2:$B$5,MATCH(F2749,'Lookup Tables'!$A$2:$A$5,0))</f>
        <v>Manager A</v>
      </c>
    </row>
    <row r="2750" customFormat="false" ht="15" hidden="false" customHeight="false" outlineLevel="0" collapsed="false">
      <c r="A2750" s="0" t="s">
        <v>2890</v>
      </c>
      <c r="B2750" s="13" t="n">
        <v>42708</v>
      </c>
      <c r="C2750" s="13" t="n">
        <v>42712</v>
      </c>
      <c r="D2750" s="14" t="s">
        <v>69</v>
      </c>
      <c r="E2750" s="14" t="s">
        <v>53</v>
      </c>
      <c r="F2750" s="14" t="s">
        <v>54</v>
      </c>
      <c r="G2750" s="14" t="s">
        <v>70</v>
      </c>
      <c r="H2750" s="14" t="s">
        <v>65</v>
      </c>
      <c r="I2750" s="14" t="s">
        <v>83</v>
      </c>
      <c r="J2750" s="14" t="s">
        <v>2589</v>
      </c>
      <c r="K2750" s="15" t="n">
        <v>8.226</v>
      </c>
      <c r="L2750" s="0" t="n">
        <v>3</v>
      </c>
      <c r="M2750" s="16" t="n">
        <v>0.7</v>
      </c>
      <c r="N2750" s="17" t="n">
        <v>-6.0324</v>
      </c>
      <c r="O2750" s="0" t="str">
        <f aca="false">TEXT(B2750,"YYYY-MM")</f>
        <v>2016-12</v>
      </c>
      <c r="P2750" s="18" t="n">
        <f aca="false">IFERROR(N2750/K2750,0)</f>
        <v>-0.733333333333333</v>
      </c>
      <c r="Q2750" s="0" t="str">
        <f aca="false">IF(M2750=0,"No Discount",IF(M2750&lt;0.2,"Low (1-19%)",IF(M2750&lt;0.4,"Medium (20-39%)","High (40%+)")))</f>
        <v>High (40%+)</v>
      </c>
      <c r="R2750" s="0" t="str">
        <f aca="false">INDEX('Lookup Tables'!$B$2:$B$5,MATCH(F2750,'Lookup Tables'!$A$2:$A$5,0))</f>
        <v>Manager C</v>
      </c>
    </row>
    <row r="2751" customFormat="false" ht="15" hidden="false" customHeight="false" outlineLevel="0" collapsed="false">
      <c r="A2751" s="0" t="s">
        <v>2891</v>
      </c>
      <c r="B2751" s="13" t="n">
        <v>42163</v>
      </c>
      <c r="C2751" s="13" t="n">
        <v>42169</v>
      </c>
      <c r="D2751" s="14" t="s">
        <v>69</v>
      </c>
      <c r="E2751" s="14" t="s">
        <v>53</v>
      </c>
      <c r="F2751" s="14" t="s">
        <v>63</v>
      </c>
      <c r="G2751" s="14" t="s">
        <v>94</v>
      </c>
      <c r="H2751" s="14" t="s">
        <v>56</v>
      </c>
      <c r="I2751" s="14" t="s">
        <v>59</v>
      </c>
      <c r="J2751" s="14" t="s">
        <v>2892</v>
      </c>
      <c r="K2751" s="15" t="n">
        <v>585.552</v>
      </c>
      <c r="L2751" s="0" t="n">
        <v>3</v>
      </c>
      <c r="M2751" s="16" t="n">
        <v>0.2</v>
      </c>
      <c r="N2751" s="17" t="n">
        <v>73.194</v>
      </c>
      <c r="O2751" s="0" t="str">
        <f aca="false">TEXT(B2751,"YYYY-MM")</f>
        <v>2015-06</v>
      </c>
      <c r="P2751" s="18" t="n">
        <f aca="false">IFERROR(N2751/K2751,0)</f>
        <v>0.125</v>
      </c>
      <c r="Q2751" s="0" t="str">
        <f aca="false">IF(M2751=0,"No Discount",IF(M2751&lt;0.2,"Low (1-19%)",IF(M2751&lt;0.4,"Medium (20-39%)","High (40%+)")))</f>
        <v>Medium (20-39%)</v>
      </c>
      <c r="R2751" s="0" t="str">
        <f aca="false">INDEX('Lookup Tables'!$B$2:$B$5,MATCH(F2751,'Lookup Tables'!$A$2:$A$5,0))</f>
        <v>Manager D</v>
      </c>
    </row>
    <row r="2752" customFormat="false" ht="15" hidden="false" customHeight="false" outlineLevel="0" collapsed="false">
      <c r="A2752" s="0" t="s">
        <v>2893</v>
      </c>
      <c r="B2752" s="13" t="n">
        <v>42224</v>
      </c>
      <c r="C2752" s="13" t="n">
        <v>42227</v>
      </c>
      <c r="D2752" s="14" t="s">
        <v>52</v>
      </c>
      <c r="E2752" s="14" t="s">
        <v>53</v>
      </c>
      <c r="F2752" s="14" t="s">
        <v>63</v>
      </c>
      <c r="G2752" s="14" t="s">
        <v>64</v>
      </c>
      <c r="H2752" s="14" t="s">
        <v>65</v>
      </c>
      <c r="I2752" s="14" t="s">
        <v>73</v>
      </c>
      <c r="J2752" s="14" t="s">
        <v>2894</v>
      </c>
      <c r="K2752" s="15" t="n">
        <v>423.28</v>
      </c>
      <c r="L2752" s="0" t="n">
        <v>11</v>
      </c>
      <c r="M2752" s="16" t="n">
        <v>0</v>
      </c>
      <c r="N2752" s="17" t="n">
        <v>110.0528</v>
      </c>
      <c r="O2752" s="0" t="str">
        <f aca="false">TEXT(B2752,"YYYY-MM")</f>
        <v>2015-08</v>
      </c>
      <c r="P2752" s="18" t="n">
        <f aca="false">IFERROR(N2752/K2752,0)</f>
        <v>0.26</v>
      </c>
      <c r="Q2752" s="0" t="str">
        <f aca="false">IF(M2752=0,"No Discount",IF(M2752&lt;0.2,"Low (1-19%)",IF(M2752&lt;0.4,"Medium (20-39%)","High (40%+)")))</f>
        <v>No Discount</v>
      </c>
      <c r="R2752" s="0" t="str">
        <f aca="false">INDEX('Lookup Tables'!$B$2:$B$5,MATCH(F2752,'Lookup Tables'!$A$2:$A$5,0))</f>
        <v>Manager D</v>
      </c>
    </row>
    <row r="2753" customFormat="false" ht="15" hidden="false" customHeight="false" outlineLevel="0" collapsed="false">
      <c r="A2753" s="0" t="s">
        <v>2895</v>
      </c>
      <c r="B2753" s="13" t="n">
        <v>42150</v>
      </c>
      <c r="C2753" s="13" t="n">
        <v>42154</v>
      </c>
      <c r="D2753" s="14" t="s">
        <v>69</v>
      </c>
      <c r="E2753" s="14" t="s">
        <v>53</v>
      </c>
      <c r="F2753" s="14" t="s">
        <v>63</v>
      </c>
      <c r="G2753" s="14" t="s">
        <v>64</v>
      </c>
      <c r="H2753" s="14" t="s">
        <v>56</v>
      </c>
      <c r="I2753" s="14" t="s">
        <v>59</v>
      </c>
      <c r="J2753" s="14" t="s">
        <v>2161</v>
      </c>
      <c r="K2753" s="15" t="n">
        <v>225.296</v>
      </c>
      <c r="L2753" s="0" t="n">
        <v>2</v>
      </c>
      <c r="M2753" s="16" t="n">
        <v>0.2</v>
      </c>
      <c r="N2753" s="17" t="n">
        <v>22.5296</v>
      </c>
      <c r="O2753" s="0" t="str">
        <f aca="false">TEXT(B2753,"YYYY-MM")</f>
        <v>2015-05</v>
      </c>
      <c r="P2753" s="18" t="n">
        <f aca="false">IFERROR(N2753/K2753,0)</f>
        <v>0.1</v>
      </c>
      <c r="Q2753" s="0" t="str">
        <f aca="false">IF(M2753=0,"No Discount",IF(M2753&lt;0.2,"Low (1-19%)",IF(M2753&lt;0.4,"Medium (20-39%)","High (40%+)")))</f>
        <v>Medium (20-39%)</v>
      </c>
      <c r="R2753" s="0" t="str">
        <f aca="false">INDEX('Lookup Tables'!$B$2:$B$5,MATCH(F2753,'Lookup Tables'!$A$2:$A$5,0))</f>
        <v>Manager D</v>
      </c>
    </row>
    <row r="2754" customFormat="false" ht="15" hidden="false" customHeight="false" outlineLevel="0" collapsed="false">
      <c r="A2754" s="0" t="s">
        <v>2896</v>
      </c>
      <c r="B2754" s="13" t="n">
        <v>42477</v>
      </c>
      <c r="C2754" s="13" t="n">
        <v>42481</v>
      </c>
      <c r="D2754" s="14" t="s">
        <v>69</v>
      </c>
      <c r="E2754" s="14" t="s">
        <v>53</v>
      </c>
      <c r="F2754" s="14" t="s">
        <v>63</v>
      </c>
      <c r="G2754" s="14" t="s">
        <v>64</v>
      </c>
      <c r="H2754" s="14" t="s">
        <v>65</v>
      </c>
      <c r="I2754" s="14" t="s">
        <v>78</v>
      </c>
      <c r="J2754" s="14" t="s">
        <v>1953</v>
      </c>
      <c r="K2754" s="15" t="n">
        <v>5.56</v>
      </c>
      <c r="L2754" s="0" t="n">
        <v>2</v>
      </c>
      <c r="M2754" s="16" t="n">
        <v>0</v>
      </c>
      <c r="N2754" s="17" t="n">
        <v>2.224</v>
      </c>
      <c r="O2754" s="0" t="str">
        <f aca="false">TEXT(B2754,"YYYY-MM")</f>
        <v>2016-04</v>
      </c>
      <c r="P2754" s="18" t="n">
        <f aca="false">IFERROR(N2754/K2754,0)</f>
        <v>0.4</v>
      </c>
      <c r="Q2754" s="0" t="str">
        <f aca="false">IF(M2754=0,"No Discount",IF(M2754&lt;0.2,"Low (1-19%)",IF(M2754&lt;0.4,"Medium (20-39%)","High (40%+)")))</f>
        <v>No Discount</v>
      </c>
      <c r="R2754" s="0" t="str">
        <f aca="false">INDEX('Lookup Tables'!$B$2:$B$5,MATCH(F2754,'Lookup Tables'!$A$2:$A$5,0))</f>
        <v>Manager D</v>
      </c>
    </row>
    <row r="2755" customFormat="false" ht="15" hidden="false" customHeight="false" outlineLevel="0" collapsed="false">
      <c r="A2755" s="0" t="s">
        <v>2896</v>
      </c>
      <c r="B2755" s="13" t="n">
        <v>42477</v>
      </c>
      <c r="C2755" s="13" t="n">
        <v>42481</v>
      </c>
      <c r="D2755" s="14" t="s">
        <v>69</v>
      </c>
      <c r="E2755" s="14" t="s">
        <v>53</v>
      </c>
      <c r="F2755" s="14" t="s">
        <v>63</v>
      </c>
      <c r="G2755" s="14" t="s">
        <v>64</v>
      </c>
      <c r="H2755" s="14" t="s">
        <v>80</v>
      </c>
      <c r="I2755" s="14" t="s">
        <v>123</v>
      </c>
      <c r="J2755" s="14" t="s">
        <v>1097</v>
      </c>
      <c r="K2755" s="15" t="n">
        <v>323.37</v>
      </c>
      <c r="L2755" s="0" t="n">
        <v>3</v>
      </c>
      <c r="M2755" s="16" t="n">
        <v>0</v>
      </c>
      <c r="N2755" s="17" t="n">
        <v>129.348</v>
      </c>
      <c r="O2755" s="0" t="str">
        <f aca="false">TEXT(B2755,"YYYY-MM")</f>
        <v>2016-04</v>
      </c>
      <c r="P2755" s="18" t="n">
        <f aca="false">IFERROR(N2755/K2755,0)</f>
        <v>0.4</v>
      </c>
      <c r="Q2755" s="0" t="str">
        <f aca="false">IF(M2755=0,"No Discount",IF(M2755&lt;0.2,"Low (1-19%)",IF(M2755&lt;0.4,"Medium (20-39%)","High (40%+)")))</f>
        <v>No Discount</v>
      </c>
      <c r="R2755" s="0" t="str">
        <f aca="false">INDEX('Lookup Tables'!$B$2:$B$5,MATCH(F2755,'Lookup Tables'!$A$2:$A$5,0))</f>
        <v>Manager D</v>
      </c>
    </row>
    <row r="2756" customFormat="false" ht="15" hidden="false" customHeight="false" outlineLevel="0" collapsed="false">
      <c r="A2756" s="0" t="s">
        <v>2896</v>
      </c>
      <c r="B2756" s="13" t="n">
        <v>42477</v>
      </c>
      <c r="C2756" s="13" t="n">
        <v>42481</v>
      </c>
      <c r="D2756" s="14" t="s">
        <v>69</v>
      </c>
      <c r="E2756" s="14" t="s">
        <v>53</v>
      </c>
      <c r="F2756" s="14" t="s">
        <v>63</v>
      </c>
      <c r="G2756" s="14" t="s">
        <v>64</v>
      </c>
      <c r="H2756" s="14" t="s">
        <v>80</v>
      </c>
      <c r="I2756" s="14" t="s">
        <v>81</v>
      </c>
      <c r="J2756" s="14" t="s">
        <v>2771</v>
      </c>
      <c r="K2756" s="15" t="n">
        <v>783.96</v>
      </c>
      <c r="L2756" s="0" t="n">
        <v>5</v>
      </c>
      <c r="M2756" s="16" t="n">
        <v>0.2</v>
      </c>
      <c r="N2756" s="17" t="n">
        <v>68.5965</v>
      </c>
      <c r="O2756" s="0" t="str">
        <f aca="false">TEXT(B2756,"YYYY-MM")</f>
        <v>2016-04</v>
      </c>
      <c r="P2756" s="18" t="n">
        <f aca="false">IFERROR(N2756/K2756,0)</f>
        <v>0.0875</v>
      </c>
      <c r="Q2756" s="0" t="str">
        <f aca="false">IF(M2756=0,"No Discount",IF(M2756&lt;0.2,"Low (1-19%)",IF(M2756&lt;0.4,"Medium (20-39%)","High (40%+)")))</f>
        <v>Medium (20-39%)</v>
      </c>
      <c r="R2756" s="0" t="str">
        <f aca="false">INDEX('Lookup Tables'!$B$2:$B$5,MATCH(F2756,'Lookup Tables'!$A$2:$A$5,0))</f>
        <v>Manager D</v>
      </c>
    </row>
    <row r="2757" customFormat="false" ht="15" hidden="false" customHeight="false" outlineLevel="0" collapsed="false">
      <c r="A2757" s="0" t="s">
        <v>2896</v>
      </c>
      <c r="B2757" s="13" t="n">
        <v>42477</v>
      </c>
      <c r="C2757" s="13" t="n">
        <v>42481</v>
      </c>
      <c r="D2757" s="14" t="s">
        <v>69</v>
      </c>
      <c r="E2757" s="14" t="s">
        <v>53</v>
      </c>
      <c r="F2757" s="14" t="s">
        <v>63</v>
      </c>
      <c r="G2757" s="14" t="s">
        <v>64</v>
      </c>
      <c r="H2757" s="14" t="s">
        <v>65</v>
      </c>
      <c r="I2757" s="14" t="s">
        <v>85</v>
      </c>
      <c r="J2757" s="14" t="s">
        <v>2717</v>
      </c>
      <c r="K2757" s="15" t="n">
        <v>1447.65</v>
      </c>
      <c r="L2757" s="0" t="n">
        <v>5</v>
      </c>
      <c r="M2757" s="16" t="n">
        <v>0</v>
      </c>
      <c r="N2757" s="17" t="n">
        <v>419.8185</v>
      </c>
      <c r="O2757" s="0" t="str">
        <f aca="false">TEXT(B2757,"YYYY-MM")</f>
        <v>2016-04</v>
      </c>
      <c r="P2757" s="18" t="n">
        <f aca="false">IFERROR(N2757/K2757,0)</f>
        <v>0.29</v>
      </c>
      <c r="Q2757" s="0" t="str">
        <f aca="false">IF(M2757=0,"No Discount",IF(M2757&lt;0.2,"Low (1-19%)",IF(M2757&lt;0.4,"Medium (20-39%)","High (40%+)")))</f>
        <v>No Discount</v>
      </c>
      <c r="R2757" s="0" t="str">
        <f aca="false">INDEX('Lookup Tables'!$B$2:$B$5,MATCH(F2757,'Lookup Tables'!$A$2:$A$5,0))</f>
        <v>Manager D</v>
      </c>
    </row>
    <row r="2758" customFormat="false" ht="15" hidden="false" customHeight="false" outlineLevel="0" collapsed="false">
      <c r="A2758" s="0" t="s">
        <v>2896</v>
      </c>
      <c r="B2758" s="13" t="n">
        <v>42477</v>
      </c>
      <c r="C2758" s="13" t="n">
        <v>42481</v>
      </c>
      <c r="D2758" s="14" t="s">
        <v>69</v>
      </c>
      <c r="E2758" s="14" t="s">
        <v>53</v>
      </c>
      <c r="F2758" s="14" t="s">
        <v>63</v>
      </c>
      <c r="G2758" s="14" t="s">
        <v>64</v>
      </c>
      <c r="H2758" s="14" t="s">
        <v>65</v>
      </c>
      <c r="I2758" s="14" t="s">
        <v>91</v>
      </c>
      <c r="J2758" s="14" t="s">
        <v>2616</v>
      </c>
      <c r="K2758" s="15" t="n">
        <v>11.96</v>
      </c>
      <c r="L2758" s="0" t="n">
        <v>2</v>
      </c>
      <c r="M2758" s="16" t="n">
        <v>0</v>
      </c>
      <c r="N2758" s="17" t="n">
        <v>5.8604</v>
      </c>
      <c r="O2758" s="0" t="str">
        <f aca="false">TEXT(B2758,"YYYY-MM")</f>
        <v>2016-04</v>
      </c>
      <c r="P2758" s="18" t="n">
        <f aca="false">IFERROR(N2758/K2758,0)</f>
        <v>0.49</v>
      </c>
      <c r="Q2758" s="0" t="str">
        <f aca="false">IF(M2758=0,"No Discount",IF(M2758&lt;0.2,"Low (1-19%)",IF(M2758&lt;0.4,"Medium (20-39%)","High (40%+)")))</f>
        <v>No Discount</v>
      </c>
      <c r="R2758" s="0" t="str">
        <f aca="false">INDEX('Lookup Tables'!$B$2:$B$5,MATCH(F2758,'Lookup Tables'!$A$2:$A$5,0))</f>
        <v>Manager D</v>
      </c>
    </row>
    <row r="2759" customFormat="false" ht="15" hidden="false" customHeight="false" outlineLevel="0" collapsed="false">
      <c r="A2759" s="0" t="s">
        <v>2897</v>
      </c>
      <c r="B2759" s="13" t="n">
        <v>42897</v>
      </c>
      <c r="C2759" s="13" t="n">
        <v>42899</v>
      </c>
      <c r="D2759" s="14" t="s">
        <v>52</v>
      </c>
      <c r="E2759" s="14" t="s">
        <v>53</v>
      </c>
      <c r="F2759" s="14" t="s">
        <v>117</v>
      </c>
      <c r="G2759" s="14" t="s">
        <v>170</v>
      </c>
      <c r="H2759" s="14" t="s">
        <v>80</v>
      </c>
      <c r="I2759" s="14" t="s">
        <v>123</v>
      </c>
      <c r="J2759" s="14" t="s">
        <v>1162</v>
      </c>
      <c r="K2759" s="15" t="n">
        <v>239.97</v>
      </c>
      <c r="L2759" s="0" t="n">
        <v>3</v>
      </c>
      <c r="M2759" s="16" t="n">
        <v>0</v>
      </c>
      <c r="N2759" s="17" t="n">
        <v>71.991</v>
      </c>
      <c r="O2759" s="0" t="str">
        <f aca="false">TEXT(B2759,"YYYY-MM")</f>
        <v>2017-06</v>
      </c>
      <c r="P2759" s="18" t="n">
        <f aca="false">IFERROR(N2759/K2759,0)</f>
        <v>0.3</v>
      </c>
      <c r="Q2759" s="0" t="str">
        <f aca="false">IF(M2759=0,"No Discount",IF(M2759&lt;0.2,"Low (1-19%)",IF(M2759&lt;0.4,"Medium (20-39%)","High (40%+)")))</f>
        <v>No Discount</v>
      </c>
      <c r="R2759" s="0" t="str">
        <f aca="false">INDEX('Lookup Tables'!$B$2:$B$5,MATCH(F2759,'Lookup Tables'!$A$2:$A$5,0))</f>
        <v>Manager B</v>
      </c>
    </row>
    <row r="2760" customFormat="false" ht="15" hidden="false" customHeight="false" outlineLevel="0" collapsed="false">
      <c r="A2760" s="0" t="s">
        <v>2898</v>
      </c>
      <c r="B2760" s="13" t="n">
        <v>42805</v>
      </c>
      <c r="C2760" s="13" t="n">
        <v>42809</v>
      </c>
      <c r="D2760" s="14" t="s">
        <v>69</v>
      </c>
      <c r="E2760" s="14" t="s">
        <v>97</v>
      </c>
      <c r="F2760" s="14" t="s">
        <v>54</v>
      </c>
      <c r="G2760" s="14" t="s">
        <v>597</v>
      </c>
      <c r="H2760" s="14" t="s">
        <v>56</v>
      </c>
      <c r="I2760" s="14" t="s">
        <v>76</v>
      </c>
      <c r="J2760" s="14" t="s">
        <v>2805</v>
      </c>
      <c r="K2760" s="15" t="n">
        <v>76.92</v>
      </c>
      <c r="L2760" s="0" t="n">
        <v>4</v>
      </c>
      <c r="M2760" s="16" t="n">
        <v>0</v>
      </c>
      <c r="N2760" s="17" t="n">
        <v>31.5372</v>
      </c>
      <c r="O2760" s="0" t="str">
        <f aca="false">TEXT(B2760,"YYYY-MM")</f>
        <v>2017-03</v>
      </c>
      <c r="P2760" s="18" t="n">
        <f aca="false">IFERROR(N2760/K2760,0)</f>
        <v>0.41</v>
      </c>
      <c r="Q2760" s="0" t="str">
        <f aca="false">IF(M2760=0,"No Discount",IF(M2760&lt;0.2,"Low (1-19%)",IF(M2760&lt;0.4,"Medium (20-39%)","High (40%+)")))</f>
        <v>No Discount</v>
      </c>
      <c r="R2760" s="0" t="str">
        <f aca="false">INDEX('Lookup Tables'!$B$2:$B$5,MATCH(F2760,'Lookup Tables'!$A$2:$A$5,0))</f>
        <v>Manager C</v>
      </c>
    </row>
    <row r="2761" customFormat="false" ht="15" hidden="false" customHeight="false" outlineLevel="0" collapsed="false">
      <c r="A2761" s="0" t="s">
        <v>2898</v>
      </c>
      <c r="B2761" s="13" t="n">
        <v>42805</v>
      </c>
      <c r="C2761" s="13" t="n">
        <v>42809</v>
      </c>
      <c r="D2761" s="14" t="s">
        <v>69</v>
      </c>
      <c r="E2761" s="14" t="s">
        <v>97</v>
      </c>
      <c r="F2761" s="14" t="s">
        <v>54</v>
      </c>
      <c r="G2761" s="14" t="s">
        <v>597</v>
      </c>
      <c r="H2761" s="14" t="s">
        <v>65</v>
      </c>
      <c r="I2761" s="14" t="s">
        <v>73</v>
      </c>
      <c r="J2761" s="14" t="s">
        <v>1384</v>
      </c>
      <c r="K2761" s="15" t="n">
        <v>481.32</v>
      </c>
      <c r="L2761" s="0" t="n">
        <v>4</v>
      </c>
      <c r="M2761" s="16" t="n">
        <v>0</v>
      </c>
      <c r="N2761" s="17" t="n">
        <v>125.1432</v>
      </c>
      <c r="O2761" s="0" t="str">
        <f aca="false">TEXT(B2761,"YYYY-MM")</f>
        <v>2017-03</v>
      </c>
      <c r="P2761" s="18" t="n">
        <f aca="false">IFERROR(N2761/K2761,0)</f>
        <v>0.26</v>
      </c>
      <c r="Q2761" s="0" t="str">
        <f aca="false">IF(M2761=0,"No Discount",IF(M2761&lt;0.2,"Low (1-19%)",IF(M2761&lt;0.4,"Medium (20-39%)","High (40%+)")))</f>
        <v>No Discount</v>
      </c>
      <c r="R2761" s="0" t="str">
        <f aca="false">INDEX('Lookup Tables'!$B$2:$B$5,MATCH(F2761,'Lookup Tables'!$A$2:$A$5,0))</f>
        <v>Manager C</v>
      </c>
    </row>
    <row r="2762" customFormat="false" ht="15" hidden="false" customHeight="false" outlineLevel="0" collapsed="false">
      <c r="A2762" s="0" t="s">
        <v>2899</v>
      </c>
      <c r="B2762" s="13" t="n">
        <v>42150</v>
      </c>
      <c r="C2762" s="13" t="n">
        <v>42153</v>
      </c>
      <c r="D2762" s="14" t="s">
        <v>137</v>
      </c>
      <c r="E2762" s="14" t="s">
        <v>97</v>
      </c>
      <c r="F2762" s="14" t="s">
        <v>63</v>
      </c>
      <c r="G2762" s="14" t="s">
        <v>106</v>
      </c>
      <c r="H2762" s="14" t="s">
        <v>65</v>
      </c>
      <c r="I2762" s="14" t="s">
        <v>91</v>
      </c>
      <c r="J2762" s="14" t="s">
        <v>668</v>
      </c>
      <c r="K2762" s="15" t="n">
        <v>48.4</v>
      </c>
      <c r="L2762" s="0" t="n">
        <v>5</v>
      </c>
      <c r="M2762" s="16" t="n">
        <v>0</v>
      </c>
      <c r="N2762" s="17" t="n">
        <v>23.232</v>
      </c>
      <c r="O2762" s="0" t="str">
        <f aca="false">TEXT(B2762,"YYYY-MM")</f>
        <v>2015-05</v>
      </c>
      <c r="P2762" s="18" t="n">
        <f aca="false">IFERROR(N2762/K2762,0)</f>
        <v>0.48</v>
      </c>
      <c r="Q2762" s="0" t="str">
        <f aca="false">IF(M2762=0,"No Discount",IF(M2762&lt;0.2,"Low (1-19%)",IF(M2762&lt;0.4,"Medium (20-39%)","High (40%+)")))</f>
        <v>No Discount</v>
      </c>
      <c r="R2762" s="0" t="str">
        <f aca="false">INDEX('Lookup Tables'!$B$2:$B$5,MATCH(F2762,'Lookup Tables'!$A$2:$A$5,0))</f>
        <v>Manager D</v>
      </c>
    </row>
    <row r="2763" customFormat="false" ht="15" hidden="false" customHeight="false" outlineLevel="0" collapsed="false">
      <c r="A2763" s="0" t="s">
        <v>2900</v>
      </c>
      <c r="B2763" s="13" t="n">
        <v>43385</v>
      </c>
      <c r="C2763" s="13" t="n">
        <v>43387</v>
      </c>
      <c r="D2763" s="14" t="s">
        <v>137</v>
      </c>
      <c r="E2763" s="14" t="s">
        <v>97</v>
      </c>
      <c r="F2763" s="14" t="s">
        <v>63</v>
      </c>
      <c r="G2763" s="14" t="s">
        <v>64</v>
      </c>
      <c r="H2763" s="14" t="s">
        <v>80</v>
      </c>
      <c r="I2763" s="14" t="s">
        <v>123</v>
      </c>
      <c r="J2763" s="14" t="s">
        <v>2901</v>
      </c>
      <c r="K2763" s="15" t="n">
        <v>0.99</v>
      </c>
      <c r="L2763" s="0" t="n">
        <v>1</v>
      </c>
      <c r="M2763" s="16" t="n">
        <v>0</v>
      </c>
      <c r="N2763" s="17" t="n">
        <v>0.4356</v>
      </c>
      <c r="O2763" s="0" t="str">
        <f aca="false">TEXT(B2763,"YYYY-MM")</f>
        <v>2018-10</v>
      </c>
      <c r="P2763" s="18" t="n">
        <f aca="false">IFERROR(N2763/K2763,0)</f>
        <v>0.44</v>
      </c>
      <c r="Q2763" s="0" t="str">
        <f aca="false">IF(M2763=0,"No Discount",IF(M2763&lt;0.2,"Low (1-19%)",IF(M2763&lt;0.4,"Medium (20-39%)","High (40%+)")))</f>
        <v>No Discount</v>
      </c>
      <c r="R2763" s="0" t="str">
        <f aca="false">INDEX('Lookup Tables'!$B$2:$B$5,MATCH(F2763,'Lookup Tables'!$A$2:$A$5,0))</f>
        <v>Manager D</v>
      </c>
    </row>
    <row r="2764" customFormat="false" ht="15" hidden="false" customHeight="false" outlineLevel="0" collapsed="false">
      <c r="A2764" s="0" t="s">
        <v>2900</v>
      </c>
      <c r="B2764" s="13" t="n">
        <v>43385</v>
      </c>
      <c r="C2764" s="13" t="n">
        <v>43387</v>
      </c>
      <c r="D2764" s="14" t="s">
        <v>137</v>
      </c>
      <c r="E2764" s="14" t="s">
        <v>97</v>
      </c>
      <c r="F2764" s="14" t="s">
        <v>63</v>
      </c>
      <c r="G2764" s="14" t="s">
        <v>64</v>
      </c>
      <c r="H2764" s="14" t="s">
        <v>65</v>
      </c>
      <c r="I2764" s="14" t="s">
        <v>83</v>
      </c>
      <c r="J2764" s="14" t="s">
        <v>1777</v>
      </c>
      <c r="K2764" s="15" t="n">
        <v>101.84</v>
      </c>
      <c r="L2764" s="0" t="n">
        <v>5</v>
      </c>
      <c r="M2764" s="16" t="n">
        <v>0.2</v>
      </c>
      <c r="N2764" s="17" t="n">
        <v>36.917</v>
      </c>
      <c r="O2764" s="0" t="str">
        <f aca="false">TEXT(B2764,"YYYY-MM")</f>
        <v>2018-10</v>
      </c>
      <c r="P2764" s="18" t="n">
        <f aca="false">IFERROR(N2764/K2764,0)</f>
        <v>0.3625</v>
      </c>
      <c r="Q2764" s="0" t="str">
        <f aca="false">IF(M2764=0,"No Discount",IF(M2764&lt;0.2,"Low (1-19%)",IF(M2764&lt;0.4,"Medium (20-39%)","High (40%+)")))</f>
        <v>Medium (20-39%)</v>
      </c>
      <c r="R2764" s="0" t="str">
        <f aca="false">INDEX('Lookup Tables'!$B$2:$B$5,MATCH(F2764,'Lookup Tables'!$A$2:$A$5,0))</f>
        <v>Manager D</v>
      </c>
    </row>
    <row r="2765" customFormat="false" ht="15" hidden="false" customHeight="false" outlineLevel="0" collapsed="false">
      <c r="A2765" s="0" t="s">
        <v>2902</v>
      </c>
      <c r="B2765" s="13" t="n">
        <v>43273</v>
      </c>
      <c r="C2765" s="13" t="n">
        <v>43279</v>
      </c>
      <c r="D2765" s="14" t="s">
        <v>69</v>
      </c>
      <c r="E2765" s="14" t="s">
        <v>97</v>
      </c>
      <c r="F2765" s="14" t="s">
        <v>117</v>
      </c>
      <c r="G2765" s="14" t="s">
        <v>118</v>
      </c>
      <c r="H2765" s="14" t="s">
        <v>65</v>
      </c>
      <c r="I2765" s="14" t="s">
        <v>83</v>
      </c>
      <c r="J2765" s="14" t="s">
        <v>2903</v>
      </c>
      <c r="K2765" s="15" t="n">
        <v>10.332</v>
      </c>
      <c r="L2765" s="0" t="n">
        <v>3</v>
      </c>
      <c r="M2765" s="16" t="n">
        <v>0.7</v>
      </c>
      <c r="N2765" s="17" t="n">
        <v>-7.5768</v>
      </c>
      <c r="O2765" s="0" t="str">
        <f aca="false">TEXT(B2765,"YYYY-MM")</f>
        <v>2018-06</v>
      </c>
      <c r="P2765" s="18" t="n">
        <f aca="false">IFERROR(N2765/K2765,0)</f>
        <v>-0.733333333333333</v>
      </c>
      <c r="Q2765" s="0" t="str">
        <f aca="false">IF(M2765=0,"No Discount",IF(M2765&lt;0.2,"Low (1-19%)",IF(M2765&lt;0.4,"Medium (20-39%)","High (40%+)")))</f>
        <v>High (40%+)</v>
      </c>
      <c r="R2765" s="0" t="str">
        <f aca="false">INDEX('Lookup Tables'!$B$2:$B$5,MATCH(F2765,'Lookup Tables'!$A$2:$A$5,0))</f>
        <v>Manager B</v>
      </c>
    </row>
    <row r="2766" customFormat="false" ht="15" hidden="false" customHeight="false" outlineLevel="0" collapsed="false">
      <c r="A2766" s="0" t="s">
        <v>2902</v>
      </c>
      <c r="B2766" s="13" t="n">
        <v>43273</v>
      </c>
      <c r="C2766" s="13" t="n">
        <v>43279</v>
      </c>
      <c r="D2766" s="14" t="s">
        <v>69</v>
      </c>
      <c r="E2766" s="14" t="s">
        <v>97</v>
      </c>
      <c r="F2766" s="14" t="s">
        <v>117</v>
      </c>
      <c r="G2766" s="14" t="s">
        <v>118</v>
      </c>
      <c r="H2766" s="14" t="s">
        <v>65</v>
      </c>
      <c r="I2766" s="14" t="s">
        <v>83</v>
      </c>
      <c r="J2766" s="14" t="s">
        <v>644</v>
      </c>
      <c r="K2766" s="15" t="n">
        <v>31.155</v>
      </c>
      <c r="L2766" s="0" t="n">
        <v>5</v>
      </c>
      <c r="M2766" s="16" t="n">
        <v>0.7</v>
      </c>
      <c r="N2766" s="17" t="n">
        <v>-23.8855</v>
      </c>
      <c r="O2766" s="0" t="str">
        <f aca="false">TEXT(B2766,"YYYY-MM")</f>
        <v>2018-06</v>
      </c>
      <c r="P2766" s="18" t="n">
        <f aca="false">IFERROR(N2766/K2766,0)</f>
        <v>-0.766666666666667</v>
      </c>
      <c r="Q2766" s="0" t="str">
        <f aca="false">IF(M2766=0,"No Discount",IF(M2766&lt;0.2,"Low (1-19%)",IF(M2766&lt;0.4,"Medium (20-39%)","High (40%+)")))</f>
        <v>High (40%+)</v>
      </c>
      <c r="R2766" s="0" t="str">
        <f aca="false">INDEX('Lookup Tables'!$B$2:$B$5,MATCH(F2766,'Lookup Tables'!$A$2:$A$5,0))</f>
        <v>Manager B</v>
      </c>
    </row>
    <row r="2767" customFormat="false" ht="15" hidden="false" customHeight="false" outlineLevel="0" collapsed="false">
      <c r="A2767" s="0" t="s">
        <v>2902</v>
      </c>
      <c r="B2767" s="13" t="n">
        <v>43273</v>
      </c>
      <c r="C2767" s="13" t="n">
        <v>43279</v>
      </c>
      <c r="D2767" s="14" t="s">
        <v>69</v>
      </c>
      <c r="E2767" s="14" t="s">
        <v>97</v>
      </c>
      <c r="F2767" s="14" t="s">
        <v>117</v>
      </c>
      <c r="G2767" s="14" t="s">
        <v>118</v>
      </c>
      <c r="H2767" s="14" t="s">
        <v>65</v>
      </c>
      <c r="I2767" s="14" t="s">
        <v>73</v>
      </c>
      <c r="J2767" s="14" t="s">
        <v>2904</v>
      </c>
      <c r="K2767" s="15" t="n">
        <v>8.928</v>
      </c>
      <c r="L2767" s="0" t="n">
        <v>2</v>
      </c>
      <c r="M2767" s="16" t="n">
        <v>0.2</v>
      </c>
      <c r="N2767" s="17" t="n">
        <v>0.6696</v>
      </c>
      <c r="O2767" s="0" t="str">
        <f aca="false">TEXT(B2767,"YYYY-MM")</f>
        <v>2018-06</v>
      </c>
      <c r="P2767" s="18" t="n">
        <f aca="false">IFERROR(N2767/K2767,0)</f>
        <v>0.075</v>
      </c>
      <c r="Q2767" s="0" t="str">
        <f aca="false">IF(M2767=0,"No Discount",IF(M2767&lt;0.2,"Low (1-19%)",IF(M2767&lt;0.4,"Medium (20-39%)","High (40%+)")))</f>
        <v>Medium (20-39%)</v>
      </c>
      <c r="R2767" s="0" t="str">
        <f aca="false">INDEX('Lookup Tables'!$B$2:$B$5,MATCH(F2767,'Lookup Tables'!$A$2:$A$5,0))</f>
        <v>Manager B</v>
      </c>
    </row>
    <row r="2768" customFormat="false" ht="15" hidden="false" customHeight="false" outlineLevel="0" collapsed="false">
      <c r="A2768" s="0" t="s">
        <v>2905</v>
      </c>
      <c r="B2768" s="13" t="n">
        <v>43115</v>
      </c>
      <c r="C2768" s="13" t="n">
        <v>43118</v>
      </c>
      <c r="D2768" s="14" t="s">
        <v>137</v>
      </c>
      <c r="E2768" s="14" t="s">
        <v>53</v>
      </c>
      <c r="F2768" s="14" t="s">
        <v>117</v>
      </c>
      <c r="G2768" s="14" t="s">
        <v>118</v>
      </c>
      <c r="H2768" s="14" t="s">
        <v>65</v>
      </c>
      <c r="I2768" s="14" t="s">
        <v>85</v>
      </c>
      <c r="J2768" s="14" t="s">
        <v>2906</v>
      </c>
      <c r="K2768" s="15" t="n">
        <v>34.384</v>
      </c>
      <c r="L2768" s="0" t="n">
        <v>1</v>
      </c>
      <c r="M2768" s="16" t="n">
        <v>0.2</v>
      </c>
      <c r="N2768" s="17" t="n">
        <v>3.8682</v>
      </c>
      <c r="O2768" s="0" t="str">
        <f aca="false">TEXT(B2768,"YYYY-MM")</f>
        <v>2018-01</v>
      </c>
      <c r="P2768" s="18" t="n">
        <f aca="false">IFERROR(N2768/K2768,0)</f>
        <v>0.1125</v>
      </c>
      <c r="Q2768" s="0" t="str">
        <f aca="false">IF(M2768=0,"No Discount",IF(M2768&lt;0.2,"Low (1-19%)",IF(M2768&lt;0.4,"Medium (20-39%)","High (40%+)")))</f>
        <v>Medium (20-39%)</v>
      </c>
      <c r="R2768" s="0" t="str">
        <f aca="false">INDEX('Lookup Tables'!$B$2:$B$5,MATCH(F2768,'Lookup Tables'!$A$2:$A$5,0))</f>
        <v>Manager B</v>
      </c>
    </row>
    <row r="2769" customFormat="false" ht="15" hidden="false" customHeight="false" outlineLevel="0" collapsed="false">
      <c r="A2769" s="0" t="s">
        <v>2905</v>
      </c>
      <c r="B2769" s="13" t="n">
        <v>43115</v>
      </c>
      <c r="C2769" s="13" t="n">
        <v>43118</v>
      </c>
      <c r="D2769" s="14" t="s">
        <v>137</v>
      </c>
      <c r="E2769" s="14" t="s">
        <v>53</v>
      </c>
      <c r="F2769" s="14" t="s">
        <v>117</v>
      </c>
      <c r="G2769" s="14" t="s">
        <v>118</v>
      </c>
      <c r="H2769" s="14" t="s">
        <v>65</v>
      </c>
      <c r="I2769" s="14" t="s">
        <v>85</v>
      </c>
      <c r="J2769" s="14" t="s">
        <v>453</v>
      </c>
      <c r="K2769" s="15" t="n">
        <v>1924.16</v>
      </c>
      <c r="L2769" s="0" t="n">
        <v>8</v>
      </c>
      <c r="M2769" s="16" t="n">
        <v>0.2</v>
      </c>
      <c r="N2769" s="17" t="n">
        <v>312.676</v>
      </c>
      <c r="O2769" s="0" t="str">
        <f aca="false">TEXT(B2769,"YYYY-MM")</f>
        <v>2018-01</v>
      </c>
      <c r="P2769" s="18" t="n">
        <f aca="false">IFERROR(N2769/K2769,0)</f>
        <v>0.1625</v>
      </c>
      <c r="Q2769" s="0" t="str">
        <f aca="false">IF(M2769=0,"No Discount",IF(M2769&lt;0.2,"Low (1-19%)",IF(M2769&lt;0.4,"Medium (20-39%)","High (40%+)")))</f>
        <v>Medium (20-39%)</v>
      </c>
      <c r="R2769" s="0" t="str">
        <f aca="false">INDEX('Lookup Tables'!$B$2:$B$5,MATCH(F2769,'Lookup Tables'!$A$2:$A$5,0))</f>
        <v>Manager B</v>
      </c>
    </row>
    <row r="2770" customFormat="false" ht="15" hidden="false" customHeight="false" outlineLevel="0" collapsed="false">
      <c r="A2770" s="0" t="s">
        <v>2907</v>
      </c>
      <c r="B2770" s="13" t="n">
        <v>42462</v>
      </c>
      <c r="C2770" s="13" t="n">
        <v>42467</v>
      </c>
      <c r="D2770" s="14" t="s">
        <v>69</v>
      </c>
      <c r="E2770" s="14" t="s">
        <v>53</v>
      </c>
      <c r="F2770" s="14" t="s">
        <v>98</v>
      </c>
      <c r="G2770" s="14" t="s">
        <v>99</v>
      </c>
      <c r="H2770" s="14" t="s">
        <v>65</v>
      </c>
      <c r="I2770" s="14" t="s">
        <v>85</v>
      </c>
      <c r="J2770" s="14" t="s">
        <v>2908</v>
      </c>
      <c r="K2770" s="15" t="n">
        <v>32.192</v>
      </c>
      <c r="L2770" s="0" t="n">
        <v>2</v>
      </c>
      <c r="M2770" s="16" t="n">
        <v>0.8</v>
      </c>
      <c r="N2770" s="17" t="n">
        <v>-80.48</v>
      </c>
      <c r="O2770" s="0" t="str">
        <f aca="false">TEXT(B2770,"YYYY-MM")</f>
        <v>2016-04</v>
      </c>
      <c r="P2770" s="18" t="n">
        <f aca="false">IFERROR(N2770/K2770,0)</f>
        <v>-2.5</v>
      </c>
      <c r="Q2770" s="0" t="str">
        <f aca="false">IF(M2770=0,"No Discount",IF(M2770&lt;0.2,"Low (1-19%)",IF(M2770&lt;0.4,"Medium (20-39%)","High (40%+)")))</f>
        <v>High (40%+)</v>
      </c>
      <c r="R2770" s="0" t="str">
        <f aca="false">INDEX('Lookup Tables'!$B$2:$B$5,MATCH(F2770,'Lookup Tables'!$A$2:$A$5,0))</f>
        <v>Manager A</v>
      </c>
    </row>
    <row r="2771" customFormat="false" ht="15" hidden="false" customHeight="false" outlineLevel="0" collapsed="false">
      <c r="A2771" s="0" t="s">
        <v>2907</v>
      </c>
      <c r="B2771" s="13" t="n">
        <v>42462</v>
      </c>
      <c r="C2771" s="13" t="n">
        <v>42467</v>
      </c>
      <c r="D2771" s="14" t="s">
        <v>69</v>
      </c>
      <c r="E2771" s="14" t="s">
        <v>53</v>
      </c>
      <c r="F2771" s="14" t="s">
        <v>98</v>
      </c>
      <c r="G2771" s="14" t="s">
        <v>99</v>
      </c>
      <c r="H2771" s="14" t="s">
        <v>80</v>
      </c>
      <c r="I2771" s="14" t="s">
        <v>123</v>
      </c>
      <c r="J2771" s="14" t="s">
        <v>1918</v>
      </c>
      <c r="K2771" s="15" t="n">
        <v>50.12</v>
      </c>
      <c r="L2771" s="0" t="n">
        <v>7</v>
      </c>
      <c r="M2771" s="16" t="n">
        <v>0.2</v>
      </c>
      <c r="N2771" s="17" t="n">
        <v>-0.6265</v>
      </c>
      <c r="O2771" s="0" t="str">
        <f aca="false">TEXT(B2771,"YYYY-MM")</f>
        <v>2016-04</v>
      </c>
      <c r="P2771" s="18" t="n">
        <f aca="false">IFERROR(N2771/K2771,0)</f>
        <v>-0.0125</v>
      </c>
      <c r="Q2771" s="0" t="str">
        <f aca="false">IF(M2771=0,"No Discount",IF(M2771&lt;0.2,"Low (1-19%)",IF(M2771&lt;0.4,"Medium (20-39%)","High (40%+)")))</f>
        <v>Medium (20-39%)</v>
      </c>
      <c r="R2771" s="0" t="str">
        <f aca="false">INDEX('Lookup Tables'!$B$2:$B$5,MATCH(F2771,'Lookup Tables'!$A$2:$A$5,0))</f>
        <v>Manager A</v>
      </c>
    </row>
    <row r="2772" customFormat="false" ht="15" hidden="false" customHeight="false" outlineLevel="0" collapsed="false">
      <c r="A2772" s="0" t="s">
        <v>2907</v>
      </c>
      <c r="B2772" s="13" t="n">
        <v>42462</v>
      </c>
      <c r="C2772" s="13" t="n">
        <v>42467</v>
      </c>
      <c r="D2772" s="14" t="s">
        <v>69</v>
      </c>
      <c r="E2772" s="14" t="s">
        <v>53</v>
      </c>
      <c r="F2772" s="14" t="s">
        <v>98</v>
      </c>
      <c r="G2772" s="14" t="s">
        <v>99</v>
      </c>
      <c r="H2772" s="14" t="s">
        <v>80</v>
      </c>
      <c r="I2772" s="14" t="s">
        <v>123</v>
      </c>
      <c r="J2772" s="14" t="s">
        <v>2350</v>
      </c>
      <c r="K2772" s="15" t="n">
        <v>47.976</v>
      </c>
      <c r="L2772" s="0" t="n">
        <v>3</v>
      </c>
      <c r="M2772" s="16" t="n">
        <v>0.2</v>
      </c>
      <c r="N2772" s="17" t="n">
        <v>1.7991</v>
      </c>
      <c r="O2772" s="0" t="str">
        <f aca="false">TEXT(B2772,"YYYY-MM")</f>
        <v>2016-04</v>
      </c>
      <c r="P2772" s="18" t="n">
        <f aca="false">IFERROR(N2772/K2772,0)</f>
        <v>0.0375</v>
      </c>
      <c r="Q2772" s="0" t="str">
        <f aca="false">IF(M2772=0,"No Discount",IF(M2772&lt;0.2,"Low (1-19%)",IF(M2772&lt;0.4,"Medium (20-39%)","High (40%+)")))</f>
        <v>Medium (20-39%)</v>
      </c>
      <c r="R2772" s="0" t="str">
        <f aca="false">INDEX('Lookup Tables'!$B$2:$B$5,MATCH(F2772,'Lookup Tables'!$A$2:$A$5,0))</f>
        <v>Manager A</v>
      </c>
    </row>
    <row r="2773" customFormat="false" ht="15" hidden="false" customHeight="false" outlineLevel="0" collapsed="false">
      <c r="A2773" s="0" t="s">
        <v>2909</v>
      </c>
      <c r="B2773" s="13" t="n">
        <v>42981</v>
      </c>
      <c r="C2773" s="13" t="n">
        <v>42988</v>
      </c>
      <c r="D2773" s="14" t="s">
        <v>69</v>
      </c>
      <c r="E2773" s="14" t="s">
        <v>53</v>
      </c>
      <c r="F2773" s="14" t="s">
        <v>98</v>
      </c>
      <c r="G2773" s="14" t="s">
        <v>103</v>
      </c>
      <c r="H2773" s="14" t="s">
        <v>65</v>
      </c>
      <c r="I2773" s="14" t="s">
        <v>73</v>
      </c>
      <c r="J2773" s="14" t="s">
        <v>688</v>
      </c>
      <c r="K2773" s="15" t="n">
        <v>54.5</v>
      </c>
      <c r="L2773" s="0" t="n">
        <v>5</v>
      </c>
      <c r="M2773" s="16" t="n">
        <v>0</v>
      </c>
      <c r="N2773" s="17" t="n">
        <v>14.17</v>
      </c>
      <c r="O2773" s="0" t="str">
        <f aca="false">TEXT(B2773,"YYYY-MM")</f>
        <v>2017-09</v>
      </c>
      <c r="P2773" s="18" t="n">
        <f aca="false">IFERROR(N2773/K2773,0)</f>
        <v>0.26</v>
      </c>
      <c r="Q2773" s="0" t="str">
        <f aca="false">IF(M2773=0,"No Discount",IF(M2773&lt;0.2,"Low (1-19%)",IF(M2773&lt;0.4,"Medium (20-39%)","High (40%+)")))</f>
        <v>No Discount</v>
      </c>
      <c r="R2773" s="0" t="str">
        <f aca="false">INDEX('Lookup Tables'!$B$2:$B$5,MATCH(F2773,'Lookup Tables'!$A$2:$A$5,0))</f>
        <v>Manager A</v>
      </c>
    </row>
    <row r="2774" customFormat="false" ht="15" hidden="false" customHeight="false" outlineLevel="0" collapsed="false">
      <c r="A2774" s="0" t="s">
        <v>2910</v>
      </c>
      <c r="B2774" s="13" t="n">
        <v>43444</v>
      </c>
      <c r="C2774" s="13" t="n">
        <v>43446</v>
      </c>
      <c r="D2774" s="14" t="s">
        <v>137</v>
      </c>
      <c r="E2774" s="14" t="s">
        <v>53</v>
      </c>
      <c r="F2774" s="14" t="s">
        <v>54</v>
      </c>
      <c r="G2774" s="14" t="s">
        <v>70</v>
      </c>
      <c r="H2774" s="14" t="s">
        <v>56</v>
      </c>
      <c r="I2774" s="14" t="s">
        <v>76</v>
      </c>
      <c r="J2774" s="14" t="s">
        <v>446</v>
      </c>
      <c r="K2774" s="15" t="n">
        <v>19.104</v>
      </c>
      <c r="L2774" s="0" t="n">
        <v>3</v>
      </c>
      <c r="M2774" s="16" t="n">
        <v>0.2</v>
      </c>
      <c r="N2774" s="17" t="n">
        <v>5.7312</v>
      </c>
      <c r="O2774" s="0" t="str">
        <f aca="false">TEXT(B2774,"YYYY-MM")</f>
        <v>2018-12</v>
      </c>
      <c r="P2774" s="18" t="n">
        <f aca="false">IFERROR(N2774/K2774,0)</f>
        <v>0.3</v>
      </c>
      <c r="Q2774" s="0" t="str">
        <f aca="false">IF(M2774=0,"No Discount",IF(M2774&lt;0.2,"Low (1-19%)",IF(M2774&lt;0.4,"Medium (20-39%)","High (40%+)")))</f>
        <v>Medium (20-39%)</v>
      </c>
      <c r="R2774" s="0" t="str">
        <f aca="false">INDEX('Lookup Tables'!$B$2:$B$5,MATCH(F2774,'Lookup Tables'!$A$2:$A$5,0))</f>
        <v>Manager C</v>
      </c>
    </row>
    <row r="2775" customFormat="false" ht="15" hidden="false" customHeight="false" outlineLevel="0" collapsed="false">
      <c r="A2775" s="0" t="s">
        <v>2911</v>
      </c>
      <c r="B2775" s="13" t="n">
        <v>43061</v>
      </c>
      <c r="C2775" s="13" t="n">
        <v>43065</v>
      </c>
      <c r="D2775" s="14" t="s">
        <v>69</v>
      </c>
      <c r="E2775" s="14" t="s">
        <v>53</v>
      </c>
      <c r="F2775" s="14" t="s">
        <v>98</v>
      </c>
      <c r="G2775" s="14" t="s">
        <v>157</v>
      </c>
      <c r="H2775" s="14" t="s">
        <v>65</v>
      </c>
      <c r="I2775" s="14" t="s">
        <v>83</v>
      </c>
      <c r="J2775" s="14" t="s">
        <v>235</v>
      </c>
      <c r="K2775" s="15" t="n">
        <v>49.44</v>
      </c>
      <c r="L2775" s="0" t="n">
        <v>3</v>
      </c>
      <c r="M2775" s="16" t="n">
        <v>0</v>
      </c>
      <c r="N2775" s="17" t="n">
        <v>24.2256</v>
      </c>
      <c r="O2775" s="0" t="str">
        <f aca="false">TEXT(B2775,"YYYY-MM")</f>
        <v>2017-11</v>
      </c>
      <c r="P2775" s="18" t="n">
        <f aca="false">IFERROR(N2775/K2775,0)</f>
        <v>0.49</v>
      </c>
      <c r="Q2775" s="0" t="str">
        <f aca="false">IF(M2775=0,"No Discount",IF(M2775&lt;0.2,"Low (1-19%)",IF(M2775&lt;0.4,"Medium (20-39%)","High (40%+)")))</f>
        <v>No Discount</v>
      </c>
      <c r="R2775" s="0" t="str">
        <f aca="false">INDEX('Lookup Tables'!$B$2:$B$5,MATCH(F2775,'Lookup Tables'!$A$2:$A$5,0))</f>
        <v>Manager A</v>
      </c>
    </row>
    <row r="2776" customFormat="false" ht="15" hidden="false" customHeight="false" outlineLevel="0" collapsed="false">
      <c r="A2776" s="0" t="s">
        <v>2912</v>
      </c>
      <c r="B2776" s="13" t="n">
        <v>43415</v>
      </c>
      <c r="C2776" s="13" t="n">
        <v>43422</v>
      </c>
      <c r="D2776" s="14" t="s">
        <v>69</v>
      </c>
      <c r="E2776" s="14" t="s">
        <v>97</v>
      </c>
      <c r="F2776" s="14" t="s">
        <v>117</v>
      </c>
      <c r="G2776" s="14" t="s">
        <v>269</v>
      </c>
      <c r="H2776" s="14" t="s">
        <v>65</v>
      </c>
      <c r="I2776" s="14" t="s">
        <v>91</v>
      </c>
      <c r="J2776" s="14" t="s">
        <v>886</v>
      </c>
      <c r="K2776" s="15" t="n">
        <v>10.368</v>
      </c>
      <c r="L2776" s="0" t="n">
        <v>2</v>
      </c>
      <c r="M2776" s="16" t="n">
        <v>0.2</v>
      </c>
      <c r="N2776" s="17" t="n">
        <v>3.6288</v>
      </c>
      <c r="O2776" s="0" t="str">
        <f aca="false">TEXT(B2776,"YYYY-MM")</f>
        <v>2018-11</v>
      </c>
      <c r="P2776" s="18" t="n">
        <f aca="false">IFERROR(N2776/K2776,0)</f>
        <v>0.35</v>
      </c>
      <c r="Q2776" s="0" t="str">
        <f aca="false">IF(M2776=0,"No Discount",IF(M2776&lt;0.2,"Low (1-19%)",IF(M2776&lt;0.4,"Medium (20-39%)","High (40%+)")))</f>
        <v>Medium (20-39%)</v>
      </c>
      <c r="R2776" s="0" t="str">
        <f aca="false">INDEX('Lookup Tables'!$B$2:$B$5,MATCH(F2776,'Lookup Tables'!$A$2:$A$5,0))</f>
        <v>Manager B</v>
      </c>
    </row>
    <row r="2777" customFormat="false" ht="15" hidden="false" customHeight="false" outlineLevel="0" collapsed="false">
      <c r="A2777" s="0" t="s">
        <v>2913</v>
      </c>
      <c r="B2777" s="13" t="n">
        <v>43029</v>
      </c>
      <c r="C2777" s="13" t="n">
        <v>43033</v>
      </c>
      <c r="D2777" s="14" t="s">
        <v>69</v>
      </c>
      <c r="E2777" s="14" t="s">
        <v>53</v>
      </c>
      <c r="F2777" s="14" t="s">
        <v>63</v>
      </c>
      <c r="G2777" s="14" t="s">
        <v>64</v>
      </c>
      <c r="H2777" s="14" t="s">
        <v>65</v>
      </c>
      <c r="I2777" s="14" t="s">
        <v>73</v>
      </c>
      <c r="J2777" s="14" t="s">
        <v>462</v>
      </c>
      <c r="K2777" s="15" t="n">
        <v>154.44</v>
      </c>
      <c r="L2777" s="0" t="n">
        <v>3</v>
      </c>
      <c r="M2777" s="16" t="n">
        <v>0</v>
      </c>
      <c r="N2777" s="17" t="n">
        <v>1.5444</v>
      </c>
      <c r="O2777" s="0" t="str">
        <f aca="false">TEXT(B2777,"YYYY-MM")</f>
        <v>2017-10</v>
      </c>
      <c r="P2777" s="18" t="n">
        <f aca="false">IFERROR(N2777/K2777,0)</f>
        <v>0.01</v>
      </c>
      <c r="Q2777" s="0" t="str">
        <f aca="false">IF(M2777=0,"No Discount",IF(M2777&lt;0.2,"Low (1-19%)",IF(M2777&lt;0.4,"Medium (20-39%)","High (40%+)")))</f>
        <v>No Discount</v>
      </c>
      <c r="R2777" s="0" t="str">
        <f aca="false">INDEX('Lookup Tables'!$B$2:$B$5,MATCH(F2777,'Lookup Tables'!$A$2:$A$5,0))</f>
        <v>Manager D</v>
      </c>
    </row>
    <row r="2778" customFormat="false" ht="15" hidden="false" customHeight="false" outlineLevel="0" collapsed="false">
      <c r="A2778" s="0" t="s">
        <v>2914</v>
      </c>
      <c r="B2778" s="13" t="n">
        <v>42725</v>
      </c>
      <c r="C2778" s="13" t="n">
        <v>42729</v>
      </c>
      <c r="D2778" s="14" t="s">
        <v>69</v>
      </c>
      <c r="E2778" s="14" t="s">
        <v>62</v>
      </c>
      <c r="F2778" s="14" t="s">
        <v>63</v>
      </c>
      <c r="G2778" s="14" t="s">
        <v>252</v>
      </c>
      <c r="H2778" s="14" t="s">
        <v>65</v>
      </c>
      <c r="I2778" s="14" t="s">
        <v>85</v>
      </c>
      <c r="J2778" s="14" t="s">
        <v>1664</v>
      </c>
      <c r="K2778" s="15" t="n">
        <v>60.984</v>
      </c>
      <c r="L2778" s="0" t="n">
        <v>7</v>
      </c>
      <c r="M2778" s="16" t="n">
        <v>0.2</v>
      </c>
      <c r="N2778" s="17" t="n">
        <v>4.5738</v>
      </c>
      <c r="O2778" s="0" t="str">
        <f aca="false">TEXT(B2778,"YYYY-MM")</f>
        <v>2016-12</v>
      </c>
      <c r="P2778" s="18" t="n">
        <f aca="false">IFERROR(N2778/K2778,0)</f>
        <v>0.075</v>
      </c>
      <c r="Q2778" s="0" t="str">
        <f aca="false">IF(M2778=0,"No Discount",IF(M2778&lt;0.2,"Low (1-19%)",IF(M2778&lt;0.4,"Medium (20-39%)","High (40%+)")))</f>
        <v>Medium (20-39%)</v>
      </c>
      <c r="R2778" s="0" t="str">
        <f aca="false">INDEX('Lookup Tables'!$B$2:$B$5,MATCH(F2778,'Lookup Tables'!$A$2:$A$5,0))</f>
        <v>Manager D</v>
      </c>
    </row>
    <row r="2779" customFormat="false" ht="15" hidden="false" customHeight="false" outlineLevel="0" collapsed="false">
      <c r="A2779" s="0" t="s">
        <v>2915</v>
      </c>
      <c r="B2779" s="13" t="n">
        <v>42568</v>
      </c>
      <c r="C2779" s="13" t="n">
        <v>42570</v>
      </c>
      <c r="D2779" s="14" t="s">
        <v>52</v>
      </c>
      <c r="E2779" s="14" t="s">
        <v>53</v>
      </c>
      <c r="F2779" s="14" t="s">
        <v>63</v>
      </c>
      <c r="G2779" s="14" t="s">
        <v>64</v>
      </c>
      <c r="H2779" s="14" t="s">
        <v>56</v>
      </c>
      <c r="I2779" s="14" t="s">
        <v>57</v>
      </c>
      <c r="J2779" s="14" t="s">
        <v>2088</v>
      </c>
      <c r="K2779" s="15" t="n">
        <v>195.466</v>
      </c>
      <c r="L2779" s="0" t="n">
        <v>2</v>
      </c>
      <c r="M2779" s="16" t="n">
        <v>0.15</v>
      </c>
      <c r="N2779" s="17" t="n">
        <v>-13.7976</v>
      </c>
      <c r="O2779" s="0" t="str">
        <f aca="false">TEXT(B2779,"YYYY-MM")</f>
        <v>2016-07</v>
      </c>
      <c r="P2779" s="18" t="n">
        <f aca="false">IFERROR(N2779/K2779,0)</f>
        <v>-0.0705882352941177</v>
      </c>
      <c r="Q2779" s="0" t="str">
        <f aca="false">IF(M2779=0,"No Discount",IF(M2779&lt;0.2,"Low (1-19%)",IF(M2779&lt;0.4,"Medium (20-39%)","High (40%+)")))</f>
        <v>Low (1-19%)</v>
      </c>
      <c r="R2779" s="0" t="str">
        <f aca="false">INDEX('Lookup Tables'!$B$2:$B$5,MATCH(F2779,'Lookup Tables'!$A$2:$A$5,0))</f>
        <v>Manager D</v>
      </c>
    </row>
    <row r="2780" customFormat="false" ht="15" hidden="false" customHeight="false" outlineLevel="0" collapsed="false">
      <c r="A2780" s="0" t="s">
        <v>2916</v>
      </c>
      <c r="B2780" s="13" t="n">
        <v>43220</v>
      </c>
      <c r="C2780" s="13" t="n">
        <v>43225</v>
      </c>
      <c r="D2780" s="14" t="s">
        <v>69</v>
      </c>
      <c r="E2780" s="14" t="s">
        <v>62</v>
      </c>
      <c r="F2780" s="14" t="s">
        <v>54</v>
      </c>
      <c r="G2780" s="14" t="s">
        <v>70</v>
      </c>
      <c r="H2780" s="14" t="s">
        <v>56</v>
      </c>
      <c r="I2780" s="14" t="s">
        <v>76</v>
      </c>
      <c r="J2780" s="14" t="s">
        <v>635</v>
      </c>
      <c r="K2780" s="15" t="n">
        <v>23.68</v>
      </c>
      <c r="L2780" s="0" t="n">
        <v>8</v>
      </c>
      <c r="M2780" s="16" t="n">
        <v>0.2</v>
      </c>
      <c r="N2780" s="17" t="n">
        <v>6.216</v>
      </c>
      <c r="O2780" s="0" t="str">
        <f aca="false">TEXT(B2780,"YYYY-MM")</f>
        <v>2018-04</v>
      </c>
      <c r="P2780" s="18" t="n">
        <f aca="false">IFERROR(N2780/K2780,0)</f>
        <v>0.2625</v>
      </c>
      <c r="Q2780" s="0" t="str">
        <f aca="false">IF(M2780=0,"No Discount",IF(M2780&lt;0.2,"Low (1-19%)",IF(M2780&lt;0.4,"Medium (20-39%)","High (40%+)")))</f>
        <v>Medium (20-39%)</v>
      </c>
      <c r="R2780" s="0" t="str">
        <f aca="false">INDEX('Lookup Tables'!$B$2:$B$5,MATCH(F2780,'Lookup Tables'!$A$2:$A$5,0))</f>
        <v>Manager C</v>
      </c>
    </row>
    <row r="2781" customFormat="false" ht="15" hidden="false" customHeight="false" outlineLevel="0" collapsed="false">
      <c r="A2781" s="0" t="s">
        <v>2916</v>
      </c>
      <c r="B2781" s="13" t="n">
        <v>43220</v>
      </c>
      <c r="C2781" s="13" t="n">
        <v>43225</v>
      </c>
      <c r="D2781" s="14" t="s">
        <v>69</v>
      </c>
      <c r="E2781" s="14" t="s">
        <v>62</v>
      </c>
      <c r="F2781" s="14" t="s">
        <v>54</v>
      </c>
      <c r="G2781" s="14" t="s">
        <v>70</v>
      </c>
      <c r="H2781" s="14" t="s">
        <v>80</v>
      </c>
      <c r="I2781" s="14" t="s">
        <v>123</v>
      </c>
      <c r="J2781" s="14" t="s">
        <v>2917</v>
      </c>
      <c r="K2781" s="15" t="n">
        <v>2.376</v>
      </c>
      <c r="L2781" s="0" t="n">
        <v>3</v>
      </c>
      <c r="M2781" s="16" t="n">
        <v>0.2</v>
      </c>
      <c r="N2781" s="17" t="n">
        <v>0.7425</v>
      </c>
      <c r="O2781" s="0" t="str">
        <f aca="false">TEXT(B2781,"YYYY-MM")</f>
        <v>2018-04</v>
      </c>
      <c r="P2781" s="18" t="n">
        <f aca="false">IFERROR(N2781/K2781,0)</f>
        <v>0.3125</v>
      </c>
      <c r="Q2781" s="0" t="str">
        <f aca="false">IF(M2781=0,"No Discount",IF(M2781&lt;0.2,"Low (1-19%)",IF(M2781&lt;0.4,"Medium (20-39%)","High (40%+)")))</f>
        <v>Medium (20-39%)</v>
      </c>
      <c r="R2781" s="0" t="str">
        <f aca="false">INDEX('Lookup Tables'!$B$2:$B$5,MATCH(F2781,'Lookup Tables'!$A$2:$A$5,0))</f>
        <v>Manager C</v>
      </c>
    </row>
    <row r="2782" customFormat="false" ht="15" hidden="false" customHeight="false" outlineLevel="0" collapsed="false">
      <c r="A2782" s="0" t="s">
        <v>2918</v>
      </c>
      <c r="B2782" s="13" t="n">
        <v>43226</v>
      </c>
      <c r="C2782" s="13" t="n">
        <v>43228</v>
      </c>
      <c r="D2782" s="14" t="s">
        <v>137</v>
      </c>
      <c r="E2782" s="14" t="s">
        <v>53</v>
      </c>
      <c r="F2782" s="14" t="s">
        <v>117</v>
      </c>
      <c r="G2782" s="14" t="s">
        <v>170</v>
      </c>
      <c r="H2782" s="14" t="s">
        <v>65</v>
      </c>
      <c r="I2782" s="14" t="s">
        <v>66</v>
      </c>
      <c r="J2782" s="14" t="s">
        <v>415</v>
      </c>
      <c r="K2782" s="15" t="n">
        <v>59.2</v>
      </c>
      <c r="L2782" s="0" t="n">
        <v>4</v>
      </c>
      <c r="M2782" s="16" t="n">
        <v>0</v>
      </c>
      <c r="N2782" s="17" t="n">
        <v>29.6</v>
      </c>
      <c r="O2782" s="0" t="str">
        <f aca="false">TEXT(B2782,"YYYY-MM")</f>
        <v>2018-05</v>
      </c>
      <c r="P2782" s="18" t="n">
        <f aca="false">IFERROR(N2782/K2782,0)</f>
        <v>0.5</v>
      </c>
      <c r="Q2782" s="0" t="str">
        <f aca="false">IF(M2782=0,"No Discount",IF(M2782&lt;0.2,"Low (1-19%)",IF(M2782&lt;0.4,"Medium (20-39%)","High (40%+)")))</f>
        <v>No Discount</v>
      </c>
      <c r="R2782" s="0" t="str">
        <f aca="false">INDEX('Lookup Tables'!$B$2:$B$5,MATCH(F2782,'Lookup Tables'!$A$2:$A$5,0))</f>
        <v>Manager B</v>
      </c>
    </row>
    <row r="2783" customFormat="false" ht="15" hidden="false" customHeight="false" outlineLevel="0" collapsed="false">
      <c r="A2783" s="0" t="s">
        <v>2919</v>
      </c>
      <c r="B2783" s="13" t="n">
        <v>43424</v>
      </c>
      <c r="C2783" s="13" t="n">
        <v>43431</v>
      </c>
      <c r="D2783" s="14" t="s">
        <v>69</v>
      </c>
      <c r="E2783" s="14" t="s">
        <v>53</v>
      </c>
      <c r="F2783" s="14" t="s">
        <v>98</v>
      </c>
      <c r="G2783" s="14" t="s">
        <v>153</v>
      </c>
      <c r="H2783" s="14" t="s">
        <v>65</v>
      </c>
      <c r="I2783" s="14" t="s">
        <v>78</v>
      </c>
      <c r="J2783" s="14" t="s">
        <v>428</v>
      </c>
      <c r="K2783" s="15" t="n">
        <v>22</v>
      </c>
      <c r="L2783" s="0" t="n">
        <v>10</v>
      </c>
      <c r="M2783" s="16" t="n">
        <v>0</v>
      </c>
      <c r="N2783" s="17" t="n">
        <v>9.68</v>
      </c>
      <c r="O2783" s="0" t="str">
        <f aca="false">TEXT(B2783,"YYYY-MM")</f>
        <v>2018-11</v>
      </c>
      <c r="P2783" s="18" t="n">
        <f aca="false">IFERROR(N2783/K2783,0)</f>
        <v>0.44</v>
      </c>
      <c r="Q2783" s="0" t="str">
        <f aca="false">IF(M2783=0,"No Discount",IF(M2783&lt;0.2,"Low (1-19%)",IF(M2783&lt;0.4,"Medium (20-39%)","High (40%+)")))</f>
        <v>No Discount</v>
      </c>
      <c r="R2783" s="0" t="str">
        <f aca="false">INDEX('Lookup Tables'!$B$2:$B$5,MATCH(F2783,'Lookup Tables'!$A$2:$A$5,0))</f>
        <v>Manager A</v>
      </c>
    </row>
    <row r="2784" customFormat="false" ht="15" hidden="false" customHeight="false" outlineLevel="0" collapsed="false">
      <c r="A2784" s="0" t="s">
        <v>2920</v>
      </c>
      <c r="B2784" s="13" t="n">
        <v>43050</v>
      </c>
      <c r="C2784" s="13" t="n">
        <v>43055</v>
      </c>
      <c r="D2784" s="14" t="s">
        <v>69</v>
      </c>
      <c r="E2784" s="14" t="s">
        <v>53</v>
      </c>
      <c r="F2784" s="14" t="s">
        <v>98</v>
      </c>
      <c r="G2784" s="14" t="s">
        <v>157</v>
      </c>
      <c r="H2784" s="14" t="s">
        <v>80</v>
      </c>
      <c r="I2784" s="14" t="s">
        <v>81</v>
      </c>
      <c r="J2784" s="14" t="s">
        <v>1722</v>
      </c>
      <c r="K2784" s="15" t="n">
        <v>257.98</v>
      </c>
      <c r="L2784" s="0" t="n">
        <v>2</v>
      </c>
      <c r="M2784" s="16" t="n">
        <v>0</v>
      </c>
      <c r="N2784" s="17" t="n">
        <v>74.8142</v>
      </c>
      <c r="O2784" s="0" t="str">
        <f aca="false">TEXT(B2784,"YYYY-MM")</f>
        <v>2017-11</v>
      </c>
      <c r="P2784" s="18" t="n">
        <f aca="false">IFERROR(N2784/K2784,0)</f>
        <v>0.29</v>
      </c>
      <c r="Q2784" s="0" t="str">
        <f aca="false">IF(M2784=0,"No Discount",IF(M2784&lt;0.2,"Low (1-19%)",IF(M2784&lt;0.4,"Medium (20-39%)","High (40%+)")))</f>
        <v>No Discount</v>
      </c>
      <c r="R2784" s="0" t="str">
        <f aca="false">INDEX('Lookup Tables'!$B$2:$B$5,MATCH(F2784,'Lookup Tables'!$A$2:$A$5,0))</f>
        <v>Manager A</v>
      </c>
    </row>
    <row r="2785" customFormat="false" ht="15" hidden="false" customHeight="false" outlineLevel="0" collapsed="false">
      <c r="A2785" s="0" t="s">
        <v>2921</v>
      </c>
      <c r="B2785" s="13" t="n">
        <v>43044</v>
      </c>
      <c r="C2785" s="13" t="n">
        <v>43049</v>
      </c>
      <c r="D2785" s="14" t="s">
        <v>69</v>
      </c>
      <c r="E2785" s="14" t="s">
        <v>62</v>
      </c>
      <c r="F2785" s="14" t="s">
        <v>117</v>
      </c>
      <c r="G2785" s="14" t="s">
        <v>118</v>
      </c>
      <c r="H2785" s="14" t="s">
        <v>80</v>
      </c>
      <c r="I2785" s="14" t="s">
        <v>81</v>
      </c>
      <c r="J2785" s="14" t="s">
        <v>2922</v>
      </c>
      <c r="K2785" s="15" t="n">
        <v>23.988</v>
      </c>
      <c r="L2785" s="0" t="n">
        <v>2</v>
      </c>
      <c r="M2785" s="16" t="n">
        <v>0.4</v>
      </c>
      <c r="N2785" s="17" t="n">
        <v>-15.992</v>
      </c>
      <c r="O2785" s="0" t="str">
        <f aca="false">TEXT(B2785,"YYYY-MM")</f>
        <v>2017-11</v>
      </c>
      <c r="P2785" s="18" t="n">
        <f aca="false">IFERROR(N2785/K2785,0)</f>
        <v>-0.666666666666667</v>
      </c>
      <c r="Q2785" s="0" t="str">
        <f aca="false">IF(M2785=0,"No Discount",IF(M2785&lt;0.2,"Low (1-19%)",IF(M2785&lt;0.4,"Medium (20-39%)","High (40%+)")))</f>
        <v>High (40%+)</v>
      </c>
      <c r="R2785" s="0" t="str">
        <f aca="false">INDEX('Lookup Tables'!$B$2:$B$5,MATCH(F2785,'Lookup Tables'!$A$2:$A$5,0))</f>
        <v>Manager B</v>
      </c>
    </row>
    <row r="2786" customFormat="false" ht="15" hidden="false" customHeight="false" outlineLevel="0" collapsed="false">
      <c r="A2786" s="0" t="s">
        <v>2923</v>
      </c>
      <c r="B2786" s="13" t="n">
        <v>43017</v>
      </c>
      <c r="C2786" s="13" t="n">
        <v>43023</v>
      </c>
      <c r="D2786" s="14" t="s">
        <v>69</v>
      </c>
      <c r="E2786" s="14" t="s">
        <v>62</v>
      </c>
      <c r="F2786" s="14" t="s">
        <v>117</v>
      </c>
      <c r="G2786" s="14" t="s">
        <v>269</v>
      </c>
      <c r="H2786" s="14" t="s">
        <v>80</v>
      </c>
      <c r="I2786" s="14" t="s">
        <v>81</v>
      </c>
      <c r="J2786" s="14" t="s">
        <v>2125</v>
      </c>
      <c r="K2786" s="15" t="n">
        <v>23.976</v>
      </c>
      <c r="L2786" s="0" t="n">
        <v>4</v>
      </c>
      <c r="M2786" s="16" t="n">
        <v>0.4</v>
      </c>
      <c r="N2786" s="17" t="n">
        <v>-15.5844</v>
      </c>
      <c r="O2786" s="0" t="str">
        <f aca="false">TEXT(B2786,"YYYY-MM")</f>
        <v>2017-10</v>
      </c>
      <c r="P2786" s="18" t="n">
        <f aca="false">IFERROR(N2786/K2786,0)</f>
        <v>-0.65</v>
      </c>
      <c r="Q2786" s="0" t="str">
        <f aca="false">IF(M2786=0,"No Discount",IF(M2786&lt;0.2,"Low (1-19%)",IF(M2786&lt;0.4,"Medium (20-39%)","High (40%+)")))</f>
        <v>High (40%+)</v>
      </c>
      <c r="R2786" s="0" t="str">
        <f aca="false">INDEX('Lookup Tables'!$B$2:$B$5,MATCH(F2786,'Lookup Tables'!$A$2:$A$5,0))</f>
        <v>Manager B</v>
      </c>
    </row>
    <row r="2787" customFormat="false" ht="15" hidden="false" customHeight="false" outlineLevel="0" collapsed="false">
      <c r="A2787" s="0" t="s">
        <v>2924</v>
      </c>
      <c r="B2787" s="13" t="n">
        <v>42634</v>
      </c>
      <c r="C2787" s="13" t="n">
        <v>42636</v>
      </c>
      <c r="D2787" s="14" t="s">
        <v>137</v>
      </c>
      <c r="E2787" s="14" t="s">
        <v>97</v>
      </c>
      <c r="F2787" s="14" t="s">
        <v>63</v>
      </c>
      <c r="G2787" s="14" t="s">
        <v>64</v>
      </c>
      <c r="H2787" s="14" t="s">
        <v>56</v>
      </c>
      <c r="I2787" s="14" t="s">
        <v>59</v>
      </c>
      <c r="J2787" s="14" t="s">
        <v>887</v>
      </c>
      <c r="K2787" s="15" t="n">
        <v>601.536</v>
      </c>
      <c r="L2787" s="0" t="n">
        <v>4</v>
      </c>
      <c r="M2787" s="16" t="n">
        <v>0.2</v>
      </c>
      <c r="N2787" s="17" t="n">
        <v>0</v>
      </c>
      <c r="O2787" s="0" t="str">
        <f aca="false">TEXT(B2787,"YYYY-MM")</f>
        <v>2016-09</v>
      </c>
      <c r="P2787" s="18" t="n">
        <f aca="false">IFERROR(N2787/K2787,0)</f>
        <v>0</v>
      </c>
      <c r="Q2787" s="0" t="str">
        <f aca="false">IF(M2787=0,"No Discount",IF(M2787&lt;0.2,"Low (1-19%)",IF(M2787&lt;0.4,"Medium (20-39%)","High (40%+)")))</f>
        <v>Medium (20-39%)</v>
      </c>
      <c r="R2787" s="0" t="str">
        <f aca="false">INDEX('Lookup Tables'!$B$2:$B$5,MATCH(F2787,'Lookup Tables'!$A$2:$A$5,0))</f>
        <v>Manager D</v>
      </c>
    </row>
    <row r="2788" customFormat="false" ht="15" hidden="false" customHeight="false" outlineLevel="0" collapsed="false">
      <c r="A2788" s="0" t="s">
        <v>2924</v>
      </c>
      <c r="B2788" s="13" t="n">
        <v>42634</v>
      </c>
      <c r="C2788" s="13" t="n">
        <v>42636</v>
      </c>
      <c r="D2788" s="14" t="s">
        <v>137</v>
      </c>
      <c r="E2788" s="14" t="s">
        <v>97</v>
      </c>
      <c r="F2788" s="14" t="s">
        <v>63</v>
      </c>
      <c r="G2788" s="14" t="s">
        <v>64</v>
      </c>
      <c r="H2788" s="14" t="s">
        <v>65</v>
      </c>
      <c r="I2788" s="14" t="s">
        <v>171</v>
      </c>
      <c r="J2788" s="14" t="s">
        <v>2925</v>
      </c>
      <c r="K2788" s="15" t="n">
        <v>7.9</v>
      </c>
      <c r="L2788" s="0" t="n">
        <v>2</v>
      </c>
      <c r="M2788" s="16" t="n">
        <v>0</v>
      </c>
      <c r="N2788" s="17" t="n">
        <v>2.528</v>
      </c>
      <c r="O2788" s="0" t="str">
        <f aca="false">TEXT(B2788,"YYYY-MM")</f>
        <v>2016-09</v>
      </c>
      <c r="P2788" s="18" t="n">
        <f aca="false">IFERROR(N2788/K2788,0)</f>
        <v>0.32</v>
      </c>
      <c r="Q2788" s="0" t="str">
        <f aca="false">IF(M2788=0,"No Discount",IF(M2788&lt;0.2,"Low (1-19%)",IF(M2788&lt;0.4,"Medium (20-39%)","High (40%+)")))</f>
        <v>No Discount</v>
      </c>
      <c r="R2788" s="0" t="str">
        <f aca="false">INDEX('Lookup Tables'!$B$2:$B$5,MATCH(F2788,'Lookup Tables'!$A$2:$A$5,0))</f>
        <v>Manager D</v>
      </c>
    </row>
    <row r="2789" customFormat="false" ht="15" hidden="false" customHeight="false" outlineLevel="0" collapsed="false">
      <c r="A2789" s="0" t="s">
        <v>2926</v>
      </c>
      <c r="B2789" s="13" t="n">
        <v>42340</v>
      </c>
      <c r="C2789" s="13" t="n">
        <v>42344</v>
      </c>
      <c r="D2789" s="14" t="s">
        <v>69</v>
      </c>
      <c r="E2789" s="14" t="s">
        <v>62</v>
      </c>
      <c r="F2789" s="14" t="s">
        <v>98</v>
      </c>
      <c r="G2789" s="14" t="s">
        <v>99</v>
      </c>
      <c r="H2789" s="14" t="s">
        <v>56</v>
      </c>
      <c r="I2789" s="14" t="s">
        <v>76</v>
      </c>
      <c r="J2789" s="14" t="s">
        <v>542</v>
      </c>
      <c r="K2789" s="15" t="n">
        <v>58.36</v>
      </c>
      <c r="L2789" s="0" t="n">
        <v>5</v>
      </c>
      <c r="M2789" s="16" t="n">
        <v>0.6</v>
      </c>
      <c r="N2789" s="17" t="n">
        <v>-24.803</v>
      </c>
      <c r="O2789" s="0" t="str">
        <f aca="false">TEXT(B2789,"YYYY-MM")</f>
        <v>2015-12</v>
      </c>
      <c r="P2789" s="18" t="n">
        <f aca="false">IFERROR(N2789/K2789,0)</f>
        <v>-0.425</v>
      </c>
      <c r="Q2789" s="0" t="str">
        <f aca="false">IF(M2789=0,"No Discount",IF(M2789&lt;0.2,"Low (1-19%)",IF(M2789&lt;0.4,"Medium (20-39%)","High (40%+)")))</f>
        <v>High (40%+)</v>
      </c>
      <c r="R2789" s="0" t="str">
        <f aca="false">INDEX('Lookup Tables'!$B$2:$B$5,MATCH(F2789,'Lookup Tables'!$A$2:$A$5,0))</f>
        <v>Manager A</v>
      </c>
    </row>
    <row r="2790" customFormat="false" ht="15" hidden="false" customHeight="false" outlineLevel="0" collapsed="false">
      <c r="A2790" s="0" t="s">
        <v>2926</v>
      </c>
      <c r="B2790" s="13" t="n">
        <v>42340</v>
      </c>
      <c r="C2790" s="13" t="n">
        <v>42344</v>
      </c>
      <c r="D2790" s="14" t="s">
        <v>69</v>
      </c>
      <c r="E2790" s="14" t="s">
        <v>62</v>
      </c>
      <c r="F2790" s="14" t="s">
        <v>98</v>
      </c>
      <c r="G2790" s="14" t="s">
        <v>99</v>
      </c>
      <c r="H2790" s="14" t="s">
        <v>65</v>
      </c>
      <c r="I2790" s="14" t="s">
        <v>78</v>
      </c>
      <c r="J2790" s="14" t="s">
        <v>307</v>
      </c>
      <c r="K2790" s="15" t="n">
        <v>16.464</v>
      </c>
      <c r="L2790" s="0" t="n">
        <v>7</v>
      </c>
      <c r="M2790" s="16" t="n">
        <v>0.2</v>
      </c>
      <c r="N2790" s="17" t="n">
        <v>1.4406</v>
      </c>
      <c r="O2790" s="0" t="str">
        <f aca="false">TEXT(B2790,"YYYY-MM")</f>
        <v>2015-12</v>
      </c>
      <c r="P2790" s="18" t="n">
        <f aca="false">IFERROR(N2790/K2790,0)</f>
        <v>0.0875</v>
      </c>
      <c r="Q2790" s="0" t="str">
        <f aca="false">IF(M2790=0,"No Discount",IF(M2790&lt;0.2,"Low (1-19%)",IF(M2790&lt;0.4,"Medium (20-39%)","High (40%+)")))</f>
        <v>Medium (20-39%)</v>
      </c>
      <c r="R2790" s="0" t="str">
        <f aca="false">INDEX('Lookup Tables'!$B$2:$B$5,MATCH(F2790,'Lookup Tables'!$A$2:$A$5,0))</f>
        <v>Manager A</v>
      </c>
    </row>
    <row r="2791" customFormat="false" ht="15" hidden="false" customHeight="false" outlineLevel="0" collapsed="false">
      <c r="A2791" s="0" t="s">
        <v>2926</v>
      </c>
      <c r="B2791" s="13" t="n">
        <v>42340</v>
      </c>
      <c r="C2791" s="13" t="n">
        <v>42344</v>
      </c>
      <c r="D2791" s="14" t="s">
        <v>69</v>
      </c>
      <c r="E2791" s="14" t="s">
        <v>62</v>
      </c>
      <c r="F2791" s="14" t="s">
        <v>98</v>
      </c>
      <c r="G2791" s="14" t="s">
        <v>99</v>
      </c>
      <c r="H2791" s="14" t="s">
        <v>56</v>
      </c>
      <c r="I2791" s="14" t="s">
        <v>76</v>
      </c>
      <c r="J2791" s="14" t="s">
        <v>993</v>
      </c>
      <c r="K2791" s="15" t="n">
        <v>39.96</v>
      </c>
      <c r="L2791" s="0" t="n">
        <v>5</v>
      </c>
      <c r="M2791" s="16" t="n">
        <v>0.6</v>
      </c>
      <c r="N2791" s="17" t="n">
        <v>-23.976</v>
      </c>
      <c r="O2791" s="0" t="str">
        <f aca="false">TEXT(B2791,"YYYY-MM")</f>
        <v>2015-12</v>
      </c>
      <c r="P2791" s="18" t="n">
        <f aca="false">IFERROR(N2791/K2791,0)</f>
        <v>-0.6</v>
      </c>
      <c r="Q2791" s="0" t="str">
        <f aca="false">IF(M2791=0,"No Discount",IF(M2791&lt;0.2,"Low (1-19%)",IF(M2791&lt;0.4,"Medium (20-39%)","High (40%+)")))</f>
        <v>High (40%+)</v>
      </c>
      <c r="R2791" s="0" t="str">
        <f aca="false">INDEX('Lookup Tables'!$B$2:$B$5,MATCH(F2791,'Lookup Tables'!$A$2:$A$5,0))</f>
        <v>Manager A</v>
      </c>
    </row>
    <row r="2792" customFormat="false" ht="15" hidden="false" customHeight="false" outlineLevel="0" collapsed="false">
      <c r="A2792" s="0" t="s">
        <v>2927</v>
      </c>
      <c r="B2792" s="13" t="n">
        <v>42268</v>
      </c>
      <c r="C2792" s="13" t="n">
        <v>42269</v>
      </c>
      <c r="D2792" s="14" t="s">
        <v>137</v>
      </c>
      <c r="E2792" s="14" t="s">
        <v>62</v>
      </c>
      <c r="F2792" s="14" t="s">
        <v>98</v>
      </c>
      <c r="G2792" s="14" t="s">
        <v>113</v>
      </c>
      <c r="H2792" s="14" t="s">
        <v>65</v>
      </c>
      <c r="I2792" s="14" t="s">
        <v>85</v>
      </c>
      <c r="J2792" s="14" t="s">
        <v>244</v>
      </c>
      <c r="K2792" s="15" t="n">
        <v>25.96</v>
      </c>
      <c r="L2792" s="0" t="n">
        <v>2</v>
      </c>
      <c r="M2792" s="16" t="n">
        <v>0</v>
      </c>
      <c r="N2792" s="17" t="n">
        <v>7.5284</v>
      </c>
      <c r="O2792" s="0" t="str">
        <f aca="false">TEXT(B2792,"YYYY-MM")</f>
        <v>2015-09</v>
      </c>
      <c r="P2792" s="18" t="n">
        <f aca="false">IFERROR(N2792/K2792,0)</f>
        <v>0.29</v>
      </c>
      <c r="Q2792" s="0" t="str">
        <f aca="false">IF(M2792=0,"No Discount",IF(M2792&lt;0.2,"Low (1-19%)",IF(M2792&lt;0.4,"Medium (20-39%)","High (40%+)")))</f>
        <v>No Discount</v>
      </c>
      <c r="R2792" s="0" t="str">
        <f aca="false">INDEX('Lookup Tables'!$B$2:$B$5,MATCH(F2792,'Lookup Tables'!$A$2:$A$5,0))</f>
        <v>Manager A</v>
      </c>
    </row>
    <row r="2793" customFormat="false" ht="15" hidden="false" customHeight="false" outlineLevel="0" collapsed="false">
      <c r="A2793" s="0" t="s">
        <v>2927</v>
      </c>
      <c r="B2793" s="13" t="n">
        <v>42268</v>
      </c>
      <c r="C2793" s="13" t="n">
        <v>42269</v>
      </c>
      <c r="D2793" s="14" t="s">
        <v>137</v>
      </c>
      <c r="E2793" s="14" t="s">
        <v>62</v>
      </c>
      <c r="F2793" s="14" t="s">
        <v>98</v>
      </c>
      <c r="G2793" s="14" t="s">
        <v>113</v>
      </c>
      <c r="H2793" s="14" t="s">
        <v>65</v>
      </c>
      <c r="I2793" s="14" t="s">
        <v>85</v>
      </c>
      <c r="J2793" s="14" t="s">
        <v>2274</v>
      </c>
      <c r="K2793" s="15" t="n">
        <v>36.27</v>
      </c>
      <c r="L2793" s="0" t="n">
        <v>3</v>
      </c>
      <c r="M2793" s="16" t="n">
        <v>0</v>
      </c>
      <c r="N2793" s="17" t="n">
        <v>10.881</v>
      </c>
      <c r="O2793" s="0" t="str">
        <f aca="false">TEXT(B2793,"YYYY-MM")</f>
        <v>2015-09</v>
      </c>
      <c r="P2793" s="18" t="n">
        <f aca="false">IFERROR(N2793/K2793,0)</f>
        <v>0.3</v>
      </c>
      <c r="Q2793" s="0" t="str">
        <f aca="false">IF(M2793=0,"No Discount",IF(M2793&lt;0.2,"Low (1-19%)",IF(M2793&lt;0.4,"Medium (20-39%)","High (40%+)")))</f>
        <v>No Discount</v>
      </c>
      <c r="R2793" s="0" t="str">
        <f aca="false">INDEX('Lookup Tables'!$B$2:$B$5,MATCH(F2793,'Lookup Tables'!$A$2:$A$5,0))</f>
        <v>Manager A</v>
      </c>
    </row>
    <row r="2794" customFormat="false" ht="15" hidden="false" customHeight="false" outlineLevel="0" collapsed="false">
      <c r="A2794" s="0" t="s">
        <v>2927</v>
      </c>
      <c r="B2794" s="13" t="n">
        <v>42268</v>
      </c>
      <c r="C2794" s="13" t="n">
        <v>42269</v>
      </c>
      <c r="D2794" s="14" t="s">
        <v>137</v>
      </c>
      <c r="E2794" s="14" t="s">
        <v>62</v>
      </c>
      <c r="F2794" s="14" t="s">
        <v>98</v>
      </c>
      <c r="G2794" s="14" t="s">
        <v>113</v>
      </c>
      <c r="H2794" s="14" t="s">
        <v>65</v>
      </c>
      <c r="I2794" s="14" t="s">
        <v>91</v>
      </c>
      <c r="J2794" s="14" t="s">
        <v>1458</v>
      </c>
      <c r="K2794" s="15" t="n">
        <v>6.48</v>
      </c>
      <c r="L2794" s="0" t="n">
        <v>1</v>
      </c>
      <c r="M2794" s="16" t="n">
        <v>0</v>
      </c>
      <c r="N2794" s="17" t="n">
        <v>3.1104</v>
      </c>
      <c r="O2794" s="0" t="str">
        <f aca="false">TEXT(B2794,"YYYY-MM")</f>
        <v>2015-09</v>
      </c>
      <c r="P2794" s="18" t="n">
        <f aca="false">IFERROR(N2794/K2794,0)</f>
        <v>0.48</v>
      </c>
      <c r="Q2794" s="0" t="str">
        <f aca="false">IF(M2794=0,"No Discount",IF(M2794&lt;0.2,"Low (1-19%)",IF(M2794&lt;0.4,"Medium (20-39%)","High (40%+)")))</f>
        <v>No Discount</v>
      </c>
      <c r="R2794" s="0" t="str">
        <f aca="false">INDEX('Lookup Tables'!$B$2:$B$5,MATCH(F2794,'Lookup Tables'!$A$2:$A$5,0))</f>
        <v>Manager A</v>
      </c>
    </row>
    <row r="2795" customFormat="false" ht="15" hidden="false" customHeight="false" outlineLevel="0" collapsed="false">
      <c r="A2795" s="0" t="s">
        <v>2928</v>
      </c>
      <c r="B2795" s="13" t="n">
        <v>42106</v>
      </c>
      <c r="C2795" s="13" t="n">
        <v>42111</v>
      </c>
      <c r="D2795" s="14" t="s">
        <v>69</v>
      </c>
      <c r="E2795" s="14" t="s">
        <v>62</v>
      </c>
      <c r="F2795" s="14" t="s">
        <v>63</v>
      </c>
      <c r="G2795" s="14" t="s">
        <v>64</v>
      </c>
      <c r="H2795" s="14" t="s">
        <v>80</v>
      </c>
      <c r="I2795" s="14" t="s">
        <v>81</v>
      </c>
      <c r="J2795" s="14" t="s">
        <v>1172</v>
      </c>
      <c r="K2795" s="15" t="n">
        <v>1075.088</v>
      </c>
      <c r="L2795" s="0" t="n">
        <v>14</v>
      </c>
      <c r="M2795" s="16" t="n">
        <v>0.2</v>
      </c>
      <c r="N2795" s="17" t="n">
        <v>94.0702</v>
      </c>
      <c r="O2795" s="0" t="str">
        <f aca="false">TEXT(B2795,"YYYY-MM")</f>
        <v>2015-04</v>
      </c>
      <c r="P2795" s="18" t="n">
        <f aca="false">IFERROR(N2795/K2795,0)</f>
        <v>0.0875</v>
      </c>
      <c r="Q2795" s="0" t="str">
        <f aca="false">IF(M2795=0,"No Discount",IF(M2795&lt;0.2,"Low (1-19%)",IF(M2795&lt;0.4,"Medium (20-39%)","High (40%+)")))</f>
        <v>Medium (20-39%)</v>
      </c>
      <c r="R2795" s="0" t="str">
        <f aca="false">INDEX('Lookup Tables'!$B$2:$B$5,MATCH(F2795,'Lookup Tables'!$A$2:$A$5,0))</f>
        <v>Manager D</v>
      </c>
    </row>
    <row r="2796" customFormat="false" ht="15" hidden="false" customHeight="false" outlineLevel="0" collapsed="false">
      <c r="A2796" s="0" t="s">
        <v>2928</v>
      </c>
      <c r="B2796" s="13" t="n">
        <v>42106</v>
      </c>
      <c r="C2796" s="13" t="n">
        <v>42111</v>
      </c>
      <c r="D2796" s="14" t="s">
        <v>69</v>
      </c>
      <c r="E2796" s="14" t="s">
        <v>62</v>
      </c>
      <c r="F2796" s="14" t="s">
        <v>63</v>
      </c>
      <c r="G2796" s="14" t="s">
        <v>64</v>
      </c>
      <c r="H2796" s="14" t="s">
        <v>80</v>
      </c>
      <c r="I2796" s="14" t="s">
        <v>81</v>
      </c>
      <c r="J2796" s="14" t="s">
        <v>1465</v>
      </c>
      <c r="K2796" s="15" t="n">
        <v>438.368</v>
      </c>
      <c r="L2796" s="0" t="n">
        <v>4</v>
      </c>
      <c r="M2796" s="16" t="n">
        <v>0.2</v>
      </c>
      <c r="N2796" s="17" t="n">
        <v>38.3572</v>
      </c>
      <c r="O2796" s="0" t="str">
        <f aca="false">TEXT(B2796,"YYYY-MM")</f>
        <v>2015-04</v>
      </c>
      <c r="P2796" s="18" t="n">
        <f aca="false">IFERROR(N2796/K2796,0)</f>
        <v>0.0875</v>
      </c>
      <c r="Q2796" s="0" t="str">
        <f aca="false">IF(M2796=0,"No Discount",IF(M2796&lt;0.2,"Low (1-19%)",IF(M2796&lt;0.4,"Medium (20-39%)","High (40%+)")))</f>
        <v>Medium (20-39%)</v>
      </c>
      <c r="R2796" s="0" t="str">
        <f aca="false">INDEX('Lookup Tables'!$B$2:$B$5,MATCH(F2796,'Lookup Tables'!$A$2:$A$5,0))</f>
        <v>Manager D</v>
      </c>
    </row>
    <row r="2797" customFormat="false" ht="15" hidden="false" customHeight="false" outlineLevel="0" collapsed="false">
      <c r="A2797" s="0" t="s">
        <v>2928</v>
      </c>
      <c r="B2797" s="13" t="n">
        <v>42106</v>
      </c>
      <c r="C2797" s="13" t="n">
        <v>42111</v>
      </c>
      <c r="D2797" s="14" t="s">
        <v>69</v>
      </c>
      <c r="E2797" s="14" t="s">
        <v>62</v>
      </c>
      <c r="F2797" s="14" t="s">
        <v>63</v>
      </c>
      <c r="G2797" s="14" t="s">
        <v>64</v>
      </c>
      <c r="H2797" s="14" t="s">
        <v>65</v>
      </c>
      <c r="I2797" s="14" t="s">
        <v>83</v>
      </c>
      <c r="J2797" s="14" t="s">
        <v>901</v>
      </c>
      <c r="K2797" s="15" t="n">
        <v>18.088</v>
      </c>
      <c r="L2797" s="0" t="n">
        <v>7</v>
      </c>
      <c r="M2797" s="16" t="n">
        <v>0.2</v>
      </c>
      <c r="N2797" s="17" t="n">
        <v>6.5569</v>
      </c>
      <c r="O2797" s="0" t="str">
        <f aca="false">TEXT(B2797,"YYYY-MM")</f>
        <v>2015-04</v>
      </c>
      <c r="P2797" s="18" t="n">
        <f aca="false">IFERROR(N2797/K2797,0)</f>
        <v>0.3625</v>
      </c>
      <c r="Q2797" s="0" t="str">
        <f aca="false">IF(M2797=0,"No Discount",IF(M2797&lt;0.2,"Low (1-19%)",IF(M2797&lt;0.4,"Medium (20-39%)","High (40%+)")))</f>
        <v>Medium (20-39%)</v>
      </c>
      <c r="R2797" s="0" t="str">
        <f aca="false">INDEX('Lookup Tables'!$B$2:$B$5,MATCH(F2797,'Lookup Tables'!$A$2:$A$5,0))</f>
        <v>Manager D</v>
      </c>
    </row>
    <row r="2798" customFormat="false" ht="15" hidden="false" customHeight="false" outlineLevel="0" collapsed="false">
      <c r="A2798" s="0" t="s">
        <v>2928</v>
      </c>
      <c r="B2798" s="13" t="n">
        <v>42106</v>
      </c>
      <c r="C2798" s="13" t="n">
        <v>42111</v>
      </c>
      <c r="D2798" s="14" t="s">
        <v>69</v>
      </c>
      <c r="E2798" s="14" t="s">
        <v>62</v>
      </c>
      <c r="F2798" s="14" t="s">
        <v>63</v>
      </c>
      <c r="G2798" s="14" t="s">
        <v>64</v>
      </c>
      <c r="H2798" s="14" t="s">
        <v>56</v>
      </c>
      <c r="I2798" s="14" t="s">
        <v>57</v>
      </c>
      <c r="J2798" s="14" t="s">
        <v>772</v>
      </c>
      <c r="K2798" s="15" t="n">
        <v>308.499</v>
      </c>
      <c r="L2798" s="0" t="n">
        <v>3</v>
      </c>
      <c r="M2798" s="16" t="n">
        <v>0.15</v>
      </c>
      <c r="N2798" s="17" t="n">
        <v>-18.147</v>
      </c>
      <c r="O2798" s="0" t="str">
        <f aca="false">TEXT(B2798,"YYYY-MM")</f>
        <v>2015-04</v>
      </c>
      <c r="P2798" s="18" t="n">
        <f aca="false">IFERROR(N2798/K2798,0)</f>
        <v>-0.0588235294117647</v>
      </c>
      <c r="Q2798" s="0" t="str">
        <f aca="false">IF(M2798=0,"No Discount",IF(M2798&lt;0.2,"Low (1-19%)",IF(M2798&lt;0.4,"Medium (20-39%)","High (40%+)")))</f>
        <v>Low (1-19%)</v>
      </c>
      <c r="R2798" s="0" t="str">
        <f aca="false">INDEX('Lookup Tables'!$B$2:$B$5,MATCH(F2798,'Lookup Tables'!$A$2:$A$5,0))</f>
        <v>Manager D</v>
      </c>
    </row>
    <row r="2799" customFormat="false" ht="15" hidden="false" customHeight="false" outlineLevel="0" collapsed="false">
      <c r="A2799" s="0" t="s">
        <v>2929</v>
      </c>
      <c r="B2799" s="13" t="n">
        <v>43393</v>
      </c>
      <c r="C2799" s="13" t="n">
        <v>43400</v>
      </c>
      <c r="D2799" s="14" t="s">
        <v>69</v>
      </c>
      <c r="E2799" s="14" t="s">
        <v>53</v>
      </c>
      <c r="F2799" s="14" t="s">
        <v>54</v>
      </c>
      <c r="G2799" s="14" t="s">
        <v>787</v>
      </c>
      <c r="H2799" s="14" t="s">
        <v>65</v>
      </c>
      <c r="I2799" s="14" t="s">
        <v>78</v>
      </c>
      <c r="J2799" s="14" t="s">
        <v>2299</v>
      </c>
      <c r="K2799" s="15" t="n">
        <v>13.36</v>
      </c>
      <c r="L2799" s="0" t="n">
        <v>4</v>
      </c>
      <c r="M2799" s="16" t="n">
        <v>0</v>
      </c>
      <c r="N2799" s="17" t="n">
        <v>4.1416</v>
      </c>
      <c r="O2799" s="0" t="str">
        <f aca="false">TEXT(B2799,"YYYY-MM")</f>
        <v>2018-10</v>
      </c>
      <c r="P2799" s="18" t="n">
        <f aca="false">IFERROR(N2799/K2799,0)</f>
        <v>0.31</v>
      </c>
      <c r="Q2799" s="0" t="str">
        <f aca="false">IF(M2799=0,"No Discount",IF(M2799&lt;0.2,"Low (1-19%)",IF(M2799&lt;0.4,"Medium (20-39%)","High (40%+)")))</f>
        <v>No Discount</v>
      </c>
      <c r="R2799" s="0" t="str">
        <f aca="false">INDEX('Lookup Tables'!$B$2:$B$5,MATCH(F2799,'Lookup Tables'!$A$2:$A$5,0))</f>
        <v>Manager C</v>
      </c>
    </row>
    <row r="2800" customFormat="false" ht="15" hidden="false" customHeight="false" outlineLevel="0" collapsed="false">
      <c r="A2800" s="0" t="s">
        <v>2929</v>
      </c>
      <c r="B2800" s="13" t="n">
        <v>43393</v>
      </c>
      <c r="C2800" s="13" t="n">
        <v>43400</v>
      </c>
      <c r="D2800" s="14" t="s">
        <v>69</v>
      </c>
      <c r="E2800" s="14" t="s">
        <v>53</v>
      </c>
      <c r="F2800" s="14" t="s">
        <v>54</v>
      </c>
      <c r="G2800" s="14" t="s">
        <v>787</v>
      </c>
      <c r="H2800" s="14" t="s">
        <v>65</v>
      </c>
      <c r="I2800" s="14" t="s">
        <v>91</v>
      </c>
      <c r="J2800" s="14" t="s">
        <v>1202</v>
      </c>
      <c r="K2800" s="15" t="n">
        <v>39.96</v>
      </c>
      <c r="L2800" s="0" t="n">
        <v>2</v>
      </c>
      <c r="M2800" s="16" t="n">
        <v>0</v>
      </c>
      <c r="N2800" s="17" t="n">
        <v>18.7812</v>
      </c>
      <c r="O2800" s="0" t="str">
        <f aca="false">TEXT(B2800,"YYYY-MM")</f>
        <v>2018-10</v>
      </c>
      <c r="P2800" s="18" t="n">
        <f aca="false">IFERROR(N2800/K2800,0)</f>
        <v>0.47</v>
      </c>
      <c r="Q2800" s="0" t="str">
        <f aca="false">IF(M2800=0,"No Discount",IF(M2800&lt;0.2,"Low (1-19%)",IF(M2800&lt;0.4,"Medium (20-39%)","High (40%+)")))</f>
        <v>No Discount</v>
      </c>
      <c r="R2800" s="0" t="str">
        <f aca="false">INDEX('Lookup Tables'!$B$2:$B$5,MATCH(F2800,'Lookup Tables'!$A$2:$A$5,0))</f>
        <v>Manager C</v>
      </c>
    </row>
    <row r="2801" customFormat="false" ht="15" hidden="false" customHeight="false" outlineLevel="0" collapsed="false">
      <c r="A2801" s="0" t="s">
        <v>2929</v>
      </c>
      <c r="B2801" s="13" t="n">
        <v>43393</v>
      </c>
      <c r="C2801" s="13" t="n">
        <v>43400</v>
      </c>
      <c r="D2801" s="14" t="s">
        <v>69</v>
      </c>
      <c r="E2801" s="14" t="s">
        <v>53</v>
      </c>
      <c r="F2801" s="14" t="s">
        <v>54</v>
      </c>
      <c r="G2801" s="14" t="s">
        <v>787</v>
      </c>
      <c r="H2801" s="14" t="s">
        <v>65</v>
      </c>
      <c r="I2801" s="14" t="s">
        <v>83</v>
      </c>
      <c r="J2801" s="14" t="s">
        <v>1252</v>
      </c>
      <c r="K2801" s="15" t="n">
        <v>145.85</v>
      </c>
      <c r="L2801" s="0" t="n">
        <v>5</v>
      </c>
      <c r="M2801" s="16" t="n">
        <v>0</v>
      </c>
      <c r="N2801" s="17" t="n">
        <v>70.008</v>
      </c>
      <c r="O2801" s="0" t="str">
        <f aca="false">TEXT(B2801,"YYYY-MM")</f>
        <v>2018-10</v>
      </c>
      <c r="P2801" s="18" t="n">
        <f aca="false">IFERROR(N2801/K2801,0)</f>
        <v>0.48</v>
      </c>
      <c r="Q2801" s="0" t="str">
        <f aca="false">IF(M2801=0,"No Discount",IF(M2801&lt;0.2,"Low (1-19%)",IF(M2801&lt;0.4,"Medium (20-39%)","High (40%+)")))</f>
        <v>No Discount</v>
      </c>
      <c r="R2801" s="0" t="str">
        <f aca="false">INDEX('Lookup Tables'!$B$2:$B$5,MATCH(F2801,'Lookup Tables'!$A$2:$A$5,0))</f>
        <v>Manager C</v>
      </c>
    </row>
    <row r="2802" customFormat="false" ht="15" hidden="false" customHeight="false" outlineLevel="0" collapsed="false">
      <c r="A2802" s="0" t="s">
        <v>2930</v>
      </c>
      <c r="B2802" s="13" t="n">
        <v>43033</v>
      </c>
      <c r="C2802" s="13" t="n">
        <v>43036</v>
      </c>
      <c r="D2802" s="14" t="s">
        <v>137</v>
      </c>
      <c r="E2802" s="14" t="s">
        <v>62</v>
      </c>
      <c r="F2802" s="14" t="s">
        <v>54</v>
      </c>
      <c r="G2802" s="14" t="s">
        <v>70</v>
      </c>
      <c r="H2802" s="14" t="s">
        <v>80</v>
      </c>
      <c r="I2802" s="14" t="s">
        <v>81</v>
      </c>
      <c r="J2802" s="14" t="s">
        <v>837</v>
      </c>
      <c r="K2802" s="15" t="n">
        <v>783.96</v>
      </c>
      <c r="L2802" s="0" t="n">
        <v>5</v>
      </c>
      <c r="M2802" s="16" t="n">
        <v>0.2</v>
      </c>
      <c r="N2802" s="17" t="n">
        <v>78.396</v>
      </c>
      <c r="O2802" s="0" t="str">
        <f aca="false">TEXT(B2802,"YYYY-MM")</f>
        <v>2017-10</v>
      </c>
      <c r="P2802" s="18" t="n">
        <f aca="false">IFERROR(N2802/K2802,0)</f>
        <v>0.1</v>
      </c>
      <c r="Q2802" s="0" t="str">
        <f aca="false">IF(M2802=0,"No Discount",IF(M2802&lt;0.2,"Low (1-19%)",IF(M2802&lt;0.4,"Medium (20-39%)","High (40%+)")))</f>
        <v>Medium (20-39%)</v>
      </c>
      <c r="R2802" s="0" t="str">
        <f aca="false">INDEX('Lookup Tables'!$B$2:$B$5,MATCH(F2802,'Lookup Tables'!$A$2:$A$5,0))</f>
        <v>Manager C</v>
      </c>
    </row>
    <row r="2803" customFormat="false" ht="15" hidden="false" customHeight="false" outlineLevel="0" collapsed="false">
      <c r="A2803" s="0" t="s">
        <v>2931</v>
      </c>
      <c r="B2803" s="13" t="n">
        <v>42675</v>
      </c>
      <c r="C2803" s="13" t="n">
        <v>42678</v>
      </c>
      <c r="D2803" s="14" t="s">
        <v>137</v>
      </c>
      <c r="E2803" s="14" t="s">
        <v>53</v>
      </c>
      <c r="F2803" s="14" t="s">
        <v>63</v>
      </c>
      <c r="G2803" s="14" t="s">
        <v>237</v>
      </c>
      <c r="H2803" s="14" t="s">
        <v>65</v>
      </c>
      <c r="I2803" s="14" t="s">
        <v>78</v>
      </c>
      <c r="J2803" s="14" t="s">
        <v>133</v>
      </c>
      <c r="K2803" s="15" t="n">
        <v>7.88</v>
      </c>
      <c r="L2803" s="0" t="n">
        <v>1</v>
      </c>
      <c r="M2803" s="16" t="n">
        <v>0.2</v>
      </c>
      <c r="N2803" s="17" t="n">
        <v>1.773</v>
      </c>
      <c r="O2803" s="0" t="str">
        <f aca="false">TEXT(B2803,"YYYY-MM")</f>
        <v>2016-11</v>
      </c>
      <c r="P2803" s="18" t="n">
        <f aca="false">IFERROR(N2803/K2803,0)</f>
        <v>0.225</v>
      </c>
      <c r="Q2803" s="0" t="str">
        <f aca="false">IF(M2803=0,"No Discount",IF(M2803&lt;0.2,"Low (1-19%)",IF(M2803&lt;0.4,"Medium (20-39%)","High (40%+)")))</f>
        <v>Medium (20-39%)</v>
      </c>
      <c r="R2803" s="0" t="str">
        <f aca="false">INDEX('Lookup Tables'!$B$2:$B$5,MATCH(F2803,'Lookup Tables'!$A$2:$A$5,0))</f>
        <v>Manager D</v>
      </c>
    </row>
    <row r="2804" customFormat="false" ht="15" hidden="false" customHeight="false" outlineLevel="0" collapsed="false">
      <c r="A2804" s="0" t="s">
        <v>2932</v>
      </c>
      <c r="B2804" s="13" t="n">
        <v>43407</v>
      </c>
      <c r="C2804" s="13" t="n">
        <v>43412</v>
      </c>
      <c r="D2804" s="14" t="s">
        <v>69</v>
      </c>
      <c r="E2804" s="14" t="s">
        <v>53</v>
      </c>
      <c r="F2804" s="14" t="s">
        <v>63</v>
      </c>
      <c r="G2804" s="14" t="s">
        <v>339</v>
      </c>
      <c r="H2804" s="14" t="s">
        <v>56</v>
      </c>
      <c r="I2804" s="14" t="s">
        <v>76</v>
      </c>
      <c r="J2804" s="14" t="s">
        <v>240</v>
      </c>
      <c r="K2804" s="15" t="n">
        <v>41.37</v>
      </c>
      <c r="L2804" s="0" t="n">
        <v>3</v>
      </c>
      <c r="M2804" s="16" t="n">
        <v>0</v>
      </c>
      <c r="N2804" s="17" t="n">
        <v>17.3754</v>
      </c>
      <c r="O2804" s="0" t="str">
        <f aca="false">TEXT(B2804,"YYYY-MM")</f>
        <v>2018-11</v>
      </c>
      <c r="P2804" s="18" t="n">
        <f aca="false">IFERROR(N2804/K2804,0)</f>
        <v>0.42</v>
      </c>
      <c r="Q2804" s="0" t="str">
        <f aca="false">IF(M2804=0,"No Discount",IF(M2804&lt;0.2,"Low (1-19%)",IF(M2804&lt;0.4,"Medium (20-39%)","High (40%+)")))</f>
        <v>No Discount</v>
      </c>
      <c r="R2804" s="0" t="str">
        <f aca="false">INDEX('Lookup Tables'!$B$2:$B$5,MATCH(F2804,'Lookup Tables'!$A$2:$A$5,0))</f>
        <v>Manager D</v>
      </c>
    </row>
    <row r="2805" customFormat="false" ht="15" hidden="false" customHeight="false" outlineLevel="0" collapsed="false">
      <c r="A2805" s="0" t="s">
        <v>2933</v>
      </c>
      <c r="B2805" s="13" t="n">
        <v>42502</v>
      </c>
      <c r="C2805" s="13" t="n">
        <v>42506</v>
      </c>
      <c r="D2805" s="14" t="s">
        <v>69</v>
      </c>
      <c r="E2805" s="14" t="s">
        <v>53</v>
      </c>
      <c r="F2805" s="14" t="s">
        <v>63</v>
      </c>
      <c r="G2805" s="14" t="s">
        <v>64</v>
      </c>
      <c r="H2805" s="14" t="s">
        <v>65</v>
      </c>
      <c r="I2805" s="14" t="s">
        <v>91</v>
      </c>
      <c r="J2805" s="14" t="s">
        <v>2079</v>
      </c>
      <c r="K2805" s="15" t="n">
        <v>12.84</v>
      </c>
      <c r="L2805" s="0" t="n">
        <v>3</v>
      </c>
      <c r="M2805" s="16" t="n">
        <v>0</v>
      </c>
      <c r="N2805" s="17" t="n">
        <v>5.778</v>
      </c>
      <c r="O2805" s="0" t="str">
        <f aca="false">TEXT(B2805,"YYYY-MM")</f>
        <v>2016-05</v>
      </c>
      <c r="P2805" s="18" t="n">
        <f aca="false">IFERROR(N2805/K2805,0)</f>
        <v>0.45</v>
      </c>
      <c r="Q2805" s="0" t="str">
        <f aca="false">IF(M2805=0,"No Discount",IF(M2805&lt;0.2,"Low (1-19%)",IF(M2805&lt;0.4,"Medium (20-39%)","High (40%+)")))</f>
        <v>No Discount</v>
      </c>
      <c r="R2805" s="0" t="str">
        <f aca="false">INDEX('Lookup Tables'!$B$2:$B$5,MATCH(F2805,'Lookup Tables'!$A$2:$A$5,0))</f>
        <v>Manager D</v>
      </c>
    </row>
    <row r="2806" customFormat="false" ht="15" hidden="false" customHeight="false" outlineLevel="0" collapsed="false">
      <c r="A2806" s="0" t="s">
        <v>2933</v>
      </c>
      <c r="B2806" s="13" t="n">
        <v>42502</v>
      </c>
      <c r="C2806" s="13" t="n">
        <v>42506</v>
      </c>
      <c r="D2806" s="14" t="s">
        <v>69</v>
      </c>
      <c r="E2806" s="14" t="s">
        <v>53</v>
      </c>
      <c r="F2806" s="14" t="s">
        <v>63</v>
      </c>
      <c r="G2806" s="14" t="s">
        <v>64</v>
      </c>
      <c r="H2806" s="14" t="s">
        <v>65</v>
      </c>
      <c r="I2806" s="14" t="s">
        <v>91</v>
      </c>
      <c r="J2806" s="14" t="s">
        <v>2934</v>
      </c>
      <c r="K2806" s="15" t="n">
        <v>25.68</v>
      </c>
      <c r="L2806" s="0" t="n">
        <v>6</v>
      </c>
      <c r="M2806" s="16" t="n">
        <v>0</v>
      </c>
      <c r="N2806" s="17" t="n">
        <v>11.556</v>
      </c>
      <c r="O2806" s="0" t="str">
        <f aca="false">TEXT(B2806,"YYYY-MM")</f>
        <v>2016-05</v>
      </c>
      <c r="P2806" s="18" t="n">
        <f aca="false">IFERROR(N2806/K2806,0)</f>
        <v>0.45</v>
      </c>
      <c r="Q2806" s="0" t="str">
        <f aca="false">IF(M2806=0,"No Discount",IF(M2806&lt;0.2,"Low (1-19%)",IF(M2806&lt;0.4,"Medium (20-39%)","High (40%+)")))</f>
        <v>No Discount</v>
      </c>
      <c r="R2806" s="0" t="str">
        <f aca="false">INDEX('Lookup Tables'!$B$2:$B$5,MATCH(F2806,'Lookup Tables'!$A$2:$A$5,0))</f>
        <v>Manager D</v>
      </c>
    </row>
    <row r="2807" customFormat="false" ht="15" hidden="false" customHeight="false" outlineLevel="0" collapsed="false">
      <c r="A2807" s="0" t="s">
        <v>2935</v>
      </c>
      <c r="B2807" s="13" t="n">
        <v>42620</v>
      </c>
      <c r="C2807" s="13" t="n">
        <v>42624</v>
      </c>
      <c r="D2807" s="14" t="s">
        <v>69</v>
      </c>
      <c r="E2807" s="14" t="s">
        <v>53</v>
      </c>
      <c r="F2807" s="14" t="s">
        <v>98</v>
      </c>
      <c r="G2807" s="14" t="s">
        <v>99</v>
      </c>
      <c r="H2807" s="14" t="s">
        <v>56</v>
      </c>
      <c r="I2807" s="14" t="s">
        <v>59</v>
      </c>
      <c r="J2807" s="14" t="s">
        <v>2465</v>
      </c>
      <c r="K2807" s="15" t="n">
        <v>47.516</v>
      </c>
      <c r="L2807" s="0" t="n">
        <v>2</v>
      </c>
      <c r="M2807" s="16" t="n">
        <v>0.3</v>
      </c>
      <c r="N2807" s="17" t="n">
        <v>-2.0364</v>
      </c>
      <c r="O2807" s="0" t="str">
        <f aca="false">TEXT(B2807,"YYYY-MM")</f>
        <v>2016-09</v>
      </c>
      <c r="P2807" s="18" t="n">
        <f aca="false">IFERROR(N2807/K2807,0)</f>
        <v>-0.0428571428571429</v>
      </c>
      <c r="Q2807" s="0" t="str">
        <f aca="false">IF(M2807=0,"No Discount",IF(M2807&lt;0.2,"Low (1-19%)",IF(M2807&lt;0.4,"Medium (20-39%)","High (40%+)")))</f>
        <v>Medium (20-39%)</v>
      </c>
      <c r="R2807" s="0" t="str">
        <f aca="false">INDEX('Lookup Tables'!$B$2:$B$5,MATCH(F2807,'Lookup Tables'!$A$2:$A$5,0))</f>
        <v>Manager A</v>
      </c>
    </row>
    <row r="2808" customFormat="false" ht="15" hidden="false" customHeight="false" outlineLevel="0" collapsed="false">
      <c r="A2808" s="0" t="s">
        <v>2936</v>
      </c>
      <c r="B2808" s="13" t="n">
        <v>42576</v>
      </c>
      <c r="C2808" s="13" t="n">
        <v>42578</v>
      </c>
      <c r="D2808" s="14" t="s">
        <v>52</v>
      </c>
      <c r="E2808" s="14" t="s">
        <v>53</v>
      </c>
      <c r="F2808" s="14" t="s">
        <v>63</v>
      </c>
      <c r="G2808" s="14" t="s">
        <v>94</v>
      </c>
      <c r="H2808" s="14" t="s">
        <v>65</v>
      </c>
      <c r="I2808" s="14" t="s">
        <v>171</v>
      </c>
      <c r="J2808" s="14" t="s">
        <v>2300</v>
      </c>
      <c r="K2808" s="15" t="n">
        <v>9.42</v>
      </c>
      <c r="L2808" s="0" t="n">
        <v>2</v>
      </c>
      <c r="M2808" s="16" t="n">
        <v>0</v>
      </c>
      <c r="N2808" s="17" t="n">
        <v>0.471</v>
      </c>
      <c r="O2808" s="0" t="str">
        <f aca="false">TEXT(B2808,"YYYY-MM")</f>
        <v>2016-07</v>
      </c>
      <c r="P2808" s="18" t="n">
        <f aca="false">IFERROR(N2808/K2808,0)</f>
        <v>0.05</v>
      </c>
      <c r="Q2808" s="0" t="str">
        <f aca="false">IF(M2808=0,"No Discount",IF(M2808&lt;0.2,"Low (1-19%)",IF(M2808&lt;0.4,"Medium (20-39%)","High (40%+)")))</f>
        <v>No Discount</v>
      </c>
      <c r="R2808" s="0" t="str">
        <f aca="false">INDEX('Lookup Tables'!$B$2:$B$5,MATCH(F2808,'Lookup Tables'!$A$2:$A$5,0))</f>
        <v>Manager D</v>
      </c>
    </row>
    <row r="2809" customFormat="false" ht="15" hidden="false" customHeight="false" outlineLevel="0" collapsed="false">
      <c r="A2809" s="0" t="s">
        <v>2936</v>
      </c>
      <c r="B2809" s="13" t="n">
        <v>42576</v>
      </c>
      <c r="C2809" s="13" t="n">
        <v>42578</v>
      </c>
      <c r="D2809" s="14" t="s">
        <v>52</v>
      </c>
      <c r="E2809" s="14" t="s">
        <v>53</v>
      </c>
      <c r="F2809" s="14" t="s">
        <v>63</v>
      </c>
      <c r="G2809" s="14" t="s">
        <v>94</v>
      </c>
      <c r="H2809" s="14" t="s">
        <v>65</v>
      </c>
      <c r="I2809" s="14" t="s">
        <v>91</v>
      </c>
      <c r="J2809" s="14" t="s">
        <v>2937</v>
      </c>
      <c r="K2809" s="15" t="n">
        <v>12.96</v>
      </c>
      <c r="L2809" s="0" t="n">
        <v>2</v>
      </c>
      <c r="M2809" s="16" t="n">
        <v>0</v>
      </c>
      <c r="N2809" s="17" t="n">
        <v>6.2208</v>
      </c>
      <c r="O2809" s="0" t="str">
        <f aca="false">TEXT(B2809,"YYYY-MM")</f>
        <v>2016-07</v>
      </c>
      <c r="P2809" s="18" t="n">
        <f aca="false">IFERROR(N2809/K2809,0)</f>
        <v>0.48</v>
      </c>
      <c r="Q2809" s="0" t="str">
        <f aca="false">IF(M2809=0,"No Discount",IF(M2809&lt;0.2,"Low (1-19%)",IF(M2809&lt;0.4,"Medium (20-39%)","High (40%+)")))</f>
        <v>No Discount</v>
      </c>
      <c r="R2809" s="0" t="str">
        <f aca="false">INDEX('Lookup Tables'!$B$2:$B$5,MATCH(F2809,'Lookup Tables'!$A$2:$A$5,0))</f>
        <v>Manager D</v>
      </c>
    </row>
    <row r="2810" customFormat="false" ht="15" hidden="false" customHeight="false" outlineLevel="0" collapsed="false">
      <c r="A2810" s="0" t="s">
        <v>2936</v>
      </c>
      <c r="B2810" s="13" t="n">
        <v>42576</v>
      </c>
      <c r="C2810" s="13" t="n">
        <v>42578</v>
      </c>
      <c r="D2810" s="14" t="s">
        <v>52</v>
      </c>
      <c r="E2810" s="14" t="s">
        <v>53</v>
      </c>
      <c r="F2810" s="14" t="s">
        <v>63</v>
      </c>
      <c r="G2810" s="14" t="s">
        <v>94</v>
      </c>
      <c r="H2810" s="14" t="s">
        <v>56</v>
      </c>
      <c r="I2810" s="14" t="s">
        <v>57</v>
      </c>
      <c r="J2810" s="14" t="s">
        <v>2673</v>
      </c>
      <c r="K2810" s="15" t="n">
        <v>704.9</v>
      </c>
      <c r="L2810" s="0" t="n">
        <v>5</v>
      </c>
      <c r="M2810" s="16" t="n">
        <v>0</v>
      </c>
      <c r="N2810" s="17" t="n">
        <v>56.392</v>
      </c>
      <c r="O2810" s="0" t="str">
        <f aca="false">TEXT(B2810,"YYYY-MM")</f>
        <v>2016-07</v>
      </c>
      <c r="P2810" s="18" t="n">
        <f aca="false">IFERROR(N2810/K2810,0)</f>
        <v>0.08</v>
      </c>
      <c r="Q2810" s="0" t="str">
        <f aca="false">IF(M2810=0,"No Discount",IF(M2810&lt;0.2,"Low (1-19%)",IF(M2810&lt;0.4,"Medium (20-39%)","High (40%+)")))</f>
        <v>No Discount</v>
      </c>
      <c r="R2810" s="0" t="str">
        <f aca="false">INDEX('Lookup Tables'!$B$2:$B$5,MATCH(F2810,'Lookup Tables'!$A$2:$A$5,0))</f>
        <v>Manager D</v>
      </c>
    </row>
    <row r="2811" customFormat="false" ht="15" hidden="false" customHeight="false" outlineLevel="0" collapsed="false">
      <c r="A2811" s="0" t="s">
        <v>2936</v>
      </c>
      <c r="B2811" s="13" t="n">
        <v>42576</v>
      </c>
      <c r="C2811" s="13" t="n">
        <v>42578</v>
      </c>
      <c r="D2811" s="14" t="s">
        <v>52</v>
      </c>
      <c r="E2811" s="14" t="s">
        <v>53</v>
      </c>
      <c r="F2811" s="14" t="s">
        <v>63</v>
      </c>
      <c r="G2811" s="14" t="s">
        <v>94</v>
      </c>
      <c r="H2811" s="14" t="s">
        <v>56</v>
      </c>
      <c r="I2811" s="14" t="s">
        <v>59</v>
      </c>
      <c r="J2811" s="14" t="s">
        <v>2110</v>
      </c>
      <c r="K2811" s="15" t="n">
        <v>561.568</v>
      </c>
      <c r="L2811" s="0" t="n">
        <v>2</v>
      </c>
      <c r="M2811" s="16" t="n">
        <v>0.2</v>
      </c>
      <c r="N2811" s="17" t="n">
        <v>28.0784</v>
      </c>
      <c r="O2811" s="0" t="str">
        <f aca="false">TEXT(B2811,"YYYY-MM")</f>
        <v>2016-07</v>
      </c>
      <c r="P2811" s="18" t="n">
        <f aca="false">IFERROR(N2811/K2811,0)</f>
        <v>0.05</v>
      </c>
      <c r="Q2811" s="0" t="str">
        <f aca="false">IF(M2811=0,"No Discount",IF(M2811&lt;0.2,"Low (1-19%)",IF(M2811&lt;0.4,"Medium (20-39%)","High (40%+)")))</f>
        <v>Medium (20-39%)</v>
      </c>
      <c r="R2811" s="0" t="str">
        <f aca="false">INDEX('Lookup Tables'!$B$2:$B$5,MATCH(F2811,'Lookup Tables'!$A$2:$A$5,0))</f>
        <v>Manager D</v>
      </c>
    </row>
    <row r="2812" customFormat="false" ht="15" hidden="false" customHeight="false" outlineLevel="0" collapsed="false">
      <c r="A2812" s="0" t="s">
        <v>2938</v>
      </c>
      <c r="B2812" s="13" t="n">
        <v>42690</v>
      </c>
      <c r="C2812" s="13" t="n">
        <v>42692</v>
      </c>
      <c r="D2812" s="14" t="s">
        <v>52</v>
      </c>
      <c r="E2812" s="14" t="s">
        <v>97</v>
      </c>
      <c r="F2812" s="14" t="s">
        <v>98</v>
      </c>
      <c r="G2812" s="14" t="s">
        <v>103</v>
      </c>
      <c r="H2812" s="14" t="s">
        <v>65</v>
      </c>
      <c r="I2812" s="14" t="s">
        <v>91</v>
      </c>
      <c r="J2812" s="14" t="s">
        <v>674</v>
      </c>
      <c r="K2812" s="15" t="n">
        <v>179.82</v>
      </c>
      <c r="L2812" s="0" t="n">
        <v>9</v>
      </c>
      <c r="M2812" s="16" t="n">
        <v>0</v>
      </c>
      <c r="N2812" s="17" t="n">
        <v>84.5154</v>
      </c>
      <c r="O2812" s="0" t="str">
        <f aca="false">TEXT(B2812,"YYYY-MM")</f>
        <v>2016-11</v>
      </c>
      <c r="P2812" s="18" t="n">
        <f aca="false">IFERROR(N2812/K2812,0)</f>
        <v>0.47</v>
      </c>
      <c r="Q2812" s="0" t="str">
        <f aca="false">IF(M2812=0,"No Discount",IF(M2812&lt;0.2,"Low (1-19%)",IF(M2812&lt;0.4,"Medium (20-39%)","High (40%+)")))</f>
        <v>No Discount</v>
      </c>
      <c r="R2812" s="0" t="str">
        <f aca="false">INDEX('Lookup Tables'!$B$2:$B$5,MATCH(F2812,'Lookup Tables'!$A$2:$A$5,0))</f>
        <v>Manager A</v>
      </c>
    </row>
    <row r="2813" customFormat="false" ht="15" hidden="false" customHeight="false" outlineLevel="0" collapsed="false">
      <c r="A2813" s="0" t="s">
        <v>2938</v>
      </c>
      <c r="B2813" s="13" t="n">
        <v>42690</v>
      </c>
      <c r="C2813" s="13" t="n">
        <v>42692</v>
      </c>
      <c r="D2813" s="14" t="s">
        <v>52</v>
      </c>
      <c r="E2813" s="14" t="s">
        <v>97</v>
      </c>
      <c r="F2813" s="14" t="s">
        <v>98</v>
      </c>
      <c r="G2813" s="14" t="s">
        <v>103</v>
      </c>
      <c r="H2813" s="14" t="s">
        <v>56</v>
      </c>
      <c r="I2813" s="14" t="s">
        <v>76</v>
      </c>
      <c r="J2813" s="14" t="s">
        <v>2939</v>
      </c>
      <c r="K2813" s="15" t="n">
        <v>185.58</v>
      </c>
      <c r="L2813" s="0" t="n">
        <v>6</v>
      </c>
      <c r="M2813" s="16" t="n">
        <v>0</v>
      </c>
      <c r="N2813" s="17" t="n">
        <v>76.0878</v>
      </c>
      <c r="O2813" s="0" t="str">
        <f aca="false">TEXT(B2813,"YYYY-MM")</f>
        <v>2016-11</v>
      </c>
      <c r="P2813" s="18" t="n">
        <f aca="false">IFERROR(N2813/K2813,0)</f>
        <v>0.41</v>
      </c>
      <c r="Q2813" s="0" t="str">
        <f aca="false">IF(M2813=0,"No Discount",IF(M2813&lt;0.2,"Low (1-19%)",IF(M2813&lt;0.4,"Medium (20-39%)","High (40%+)")))</f>
        <v>No Discount</v>
      </c>
      <c r="R2813" s="0" t="str">
        <f aca="false">INDEX('Lookup Tables'!$B$2:$B$5,MATCH(F2813,'Lookup Tables'!$A$2:$A$5,0))</f>
        <v>Manager A</v>
      </c>
    </row>
    <row r="2814" customFormat="false" ht="15" hidden="false" customHeight="false" outlineLevel="0" collapsed="false">
      <c r="A2814" s="0" t="s">
        <v>2938</v>
      </c>
      <c r="B2814" s="13" t="n">
        <v>42690</v>
      </c>
      <c r="C2814" s="13" t="n">
        <v>42692</v>
      </c>
      <c r="D2814" s="14" t="s">
        <v>52</v>
      </c>
      <c r="E2814" s="14" t="s">
        <v>97</v>
      </c>
      <c r="F2814" s="14" t="s">
        <v>98</v>
      </c>
      <c r="G2814" s="14" t="s">
        <v>103</v>
      </c>
      <c r="H2814" s="14" t="s">
        <v>56</v>
      </c>
      <c r="I2814" s="14" t="s">
        <v>71</v>
      </c>
      <c r="J2814" s="14" t="s">
        <v>1277</v>
      </c>
      <c r="K2814" s="15" t="n">
        <v>214.11</v>
      </c>
      <c r="L2814" s="0" t="n">
        <v>3</v>
      </c>
      <c r="M2814" s="16" t="n">
        <v>0</v>
      </c>
      <c r="N2814" s="17" t="n">
        <v>36.3987</v>
      </c>
      <c r="O2814" s="0" t="str">
        <f aca="false">TEXT(B2814,"YYYY-MM")</f>
        <v>2016-11</v>
      </c>
      <c r="P2814" s="18" t="n">
        <f aca="false">IFERROR(N2814/K2814,0)</f>
        <v>0.17</v>
      </c>
      <c r="Q2814" s="0" t="str">
        <f aca="false">IF(M2814=0,"No Discount",IF(M2814&lt;0.2,"Low (1-19%)",IF(M2814&lt;0.4,"Medium (20-39%)","High (40%+)")))</f>
        <v>No Discount</v>
      </c>
      <c r="R2814" s="0" t="str">
        <f aca="false">INDEX('Lookup Tables'!$B$2:$B$5,MATCH(F2814,'Lookup Tables'!$A$2:$A$5,0))</f>
        <v>Manager A</v>
      </c>
    </row>
    <row r="2815" customFormat="false" ht="15" hidden="false" customHeight="false" outlineLevel="0" collapsed="false">
      <c r="A2815" s="0" t="s">
        <v>2938</v>
      </c>
      <c r="B2815" s="13" t="n">
        <v>42690</v>
      </c>
      <c r="C2815" s="13" t="n">
        <v>42692</v>
      </c>
      <c r="D2815" s="14" t="s">
        <v>52</v>
      </c>
      <c r="E2815" s="14" t="s">
        <v>97</v>
      </c>
      <c r="F2815" s="14" t="s">
        <v>98</v>
      </c>
      <c r="G2815" s="14" t="s">
        <v>103</v>
      </c>
      <c r="H2815" s="14" t="s">
        <v>80</v>
      </c>
      <c r="I2815" s="14" t="s">
        <v>123</v>
      </c>
      <c r="J2815" s="14" t="s">
        <v>2510</v>
      </c>
      <c r="K2815" s="15" t="n">
        <v>999.96</v>
      </c>
      <c r="L2815" s="0" t="n">
        <v>4</v>
      </c>
      <c r="M2815" s="16" t="n">
        <v>0</v>
      </c>
      <c r="N2815" s="17" t="n">
        <v>229.9908</v>
      </c>
      <c r="O2815" s="0" t="str">
        <f aca="false">TEXT(B2815,"YYYY-MM")</f>
        <v>2016-11</v>
      </c>
      <c r="P2815" s="18" t="n">
        <f aca="false">IFERROR(N2815/K2815,0)</f>
        <v>0.23</v>
      </c>
      <c r="Q2815" s="0" t="str">
        <f aca="false">IF(M2815=0,"No Discount",IF(M2815&lt;0.2,"Low (1-19%)",IF(M2815&lt;0.4,"Medium (20-39%)","High (40%+)")))</f>
        <v>No Discount</v>
      </c>
      <c r="R2815" s="0" t="str">
        <f aca="false">INDEX('Lookup Tables'!$B$2:$B$5,MATCH(F2815,'Lookup Tables'!$A$2:$A$5,0))</f>
        <v>Manager A</v>
      </c>
    </row>
    <row r="2816" customFormat="false" ht="15" hidden="false" customHeight="false" outlineLevel="0" collapsed="false">
      <c r="A2816" s="0" t="s">
        <v>2938</v>
      </c>
      <c r="B2816" s="13" t="n">
        <v>42690</v>
      </c>
      <c r="C2816" s="13" t="n">
        <v>42692</v>
      </c>
      <c r="D2816" s="14" t="s">
        <v>52</v>
      </c>
      <c r="E2816" s="14" t="s">
        <v>97</v>
      </c>
      <c r="F2816" s="14" t="s">
        <v>98</v>
      </c>
      <c r="G2816" s="14" t="s">
        <v>103</v>
      </c>
      <c r="H2816" s="14" t="s">
        <v>56</v>
      </c>
      <c r="I2816" s="14" t="s">
        <v>71</v>
      </c>
      <c r="J2816" s="14" t="s">
        <v>994</v>
      </c>
      <c r="K2816" s="15" t="n">
        <v>653.55</v>
      </c>
      <c r="L2816" s="0" t="n">
        <v>3</v>
      </c>
      <c r="M2816" s="16" t="n">
        <v>0</v>
      </c>
      <c r="N2816" s="17" t="n">
        <v>111.1035</v>
      </c>
      <c r="O2816" s="0" t="str">
        <f aca="false">TEXT(B2816,"YYYY-MM")</f>
        <v>2016-11</v>
      </c>
      <c r="P2816" s="18" t="n">
        <f aca="false">IFERROR(N2816/K2816,0)</f>
        <v>0.17</v>
      </c>
      <c r="Q2816" s="0" t="str">
        <f aca="false">IF(M2816=0,"No Discount",IF(M2816&lt;0.2,"Low (1-19%)",IF(M2816&lt;0.4,"Medium (20-39%)","High (40%+)")))</f>
        <v>No Discount</v>
      </c>
      <c r="R2816" s="0" t="str">
        <f aca="false">INDEX('Lookup Tables'!$B$2:$B$5,MATCH(F2816,'Lookup Tables'!$A$2:$A$5,0))</f>
        <v>Manager A</v>
      </c>
    </row>
    <row r="2817" customFormat="false" ht="15" hidden="false" customHeight="false" outlineLevel="0" collapsed="false">
      <c r="A2817" s="0" t="s">
        <v>2940</v>
      </c>
      <c r="B2817" s="13" t="n">
        <v>42614</v>
      </c>
      <c r="C2817" s="13" t="n">
        <v>42621</v>
      </c>
      <c r="D2817" s="14" t="s">
        <v>69</v>
      </c>
      <c r="E2817" s="14" t="s">
        <v>97</v>
      </c>
      <c r="F2817" s="14" t="s">
        <v>117</v>
      </c>
      <c r="G2817" s="14" t="s">
        <v>584</v>
      </c>
      <c r="H2817" s="14" t="s">
        <v>65</v>
      </c>
      <c r="I2817" s="14" t="s">
        <v>83</v>
      </c>
      <c r="J2817" s="14" t="s">
        <v>1261</v>
      </c>
      <c r="K2817" s="15" t="n">
        <v>114.6</v>
      </c>
      <c r="L2817" s="0" t="n">
        <v>5</v>
      </c>
      <c r="M2817" s="16" t="n">
        <v>0</v>
      </c>
      <c r="N2817" s="17" t="n">
        <v>51.57</v>
      </c>
      <c r="O2817" s="0" t="str">
        <f aca="false">TEXT(B2817,"YYYY-MM")</f>
        <v>2016-09</v>
      </c>
      <c r="P2817" s="18" t="n">
        <f aca="false">IFERROR(N2817/K2817,0)</f>
        <v>0.45</v>
      </c>
      <c r="Q2817" s="0" t="str">
        <f aca="false">IF(M2817=0,"No Discount",IF(M2817&lt;0.2,"Low (1-19%)",IF(M2817&lt;0.4,"Medium (20-39%)","High (40%+)")))</f>
        <v>No Discount</v>
      </c>
      <c r="R2817" s="0" t="str">
        <f aca="false">INDEX('Lookup Tables'!$B$2:$B$5,MATCH(F2817,'Lookup Tables'!$A$2:$A$5,0))</f>
        <v>Manager B</v>
      </c>
    </row>
    <row r="2818" customFormat="false" ht="15" hidden="false" customHeight="false" outlineLevel="0" collapsed="false">
      <c r="A2818" s="0" t="s">
        <v>2940</v>
      </c>
      <c r="B2818" s="13" t="n">
        <v>42614</v>
      </c>
      <c r="C2818" s="13" t="n">
        <v>42621</v>
      </c>
      <c r="D2818" s="14" t="s">
        <v>69</v>
      </c>
      <c r="E2818" s="14" t="s">
        <v>97</v>
      </c>
      <c r="F2818" s="14" t="s">
        <v>117</v>
      </c>
      <c r="G2818" s="14" t="s">
        <v>584</v>
      </c>
      <c r="H2818" s="14" t="s">
        <v>56</v>
      </c>
      <c r="I2818" s="14" t="s">
        <v>59</v>
      </c>
      <c r="J2818" s="14" t="s">
        <v>355</v>
      </c>
      <c r="K2818" s="15" t="n">
        <v>60.74</v>
      </c>
      <c r="L2818" s="0" t="n">
        <v>1</v>
      </c>
      <c r="M2818" s="16" t="n">
        <v>0</v>
      </c>
      <c r="N2818" s="17" t="n">
        <v>15.185</v>
      </c>
      <c r="O2818" s="0" t="str">
        <f aca="false">TEXT(B2818,"YYYY-MM")</f>
        <v>2016-09</v>
      </c>
      <c r="P2818" s="18" t="n">
        <f aca="false">IFERROR(N2818/K2818,0)</f>
        <v>0.25</v>
      </c>
      <c r="Q2818" s="0" t="str">
        <f aca="false">IF(M2818=0,"No Discount",IF(M2818&lt;0.2,"Low (1-19%)",IF(M2818&lt;0.4,"Medium (20-39%)","High (40%+)")))</f>
        <v>No Discount</v>
      </c>
      <c r="R2818" s="0" t="str">
        <f aca="false">INDEX('Lookup Tables'!$B$2:$B$5,MATCH(F2818,'Lookup Tables'!$A$2:$A$5,0))</f>
        <v>Manager B</v>
      </c>
    </row>
    <row r="2819" customFormat="false" ht="15" hidden="false" customHeight="false" outlineLevel="0" collapsed="false">
      <c r="A2819" s="0" t="s">
        <v>2940</v>
      </c>
      <c r="B2819" s="13" t="n">
        <v>42614</v>
      </c>
      <c r="C2819" s="13" t="n">
        <v>42621</v>
      </c>
      <c r="D2819" s="14" t="s">
        <v>69</v>
      </c>
      <c r="E2819" s="14" t="s">
        <v>97</v>
      </c>
      <c r="F2819" s="14" t="s">
        <v>117</v>
      </c>
      <c r="G2819" s="14" t="s">
        <v>584</v>
      </c>
      <c r="H2819" s="14" t="s">
        <v>56</v>
      </c>
      <c r="I2819" s="14" t="s">
        <v>76</v>
      </c>
      <c r="J2819" s="14" t="s">
        <v>2521</v>
      </c>
      <c r="K2819" s="15" t="n">
        <v>124.36</v>
      </c>
      <c r="L2819" s="0" t="n">
        <v>2</v>
      </c>
      <c r="M2819" s="16" t="n">
        <v>0</v>
      </c>
      <c r="N2819" s="17" t="n">
        <v>27.3592</v>
      </c>
      <c r="O2819" s="0" t="str">
        <f aca="false">TEXT(B2819,"YYYY-MM")</f>
        <v>2016-09</v>
      </c>
      <c r="P2819" s="18" t="n">
        <f aca="false">IFERROR(N2819/K2819,0)</f>
        <v>0.22</v>
      </c>
      <c r="Q2819" s="0" t="str">
        <f aca="false">IF(M2819=0,"No Discount",IF(M2819&lt;0.2,"Low (1-19%)",IF(M2819&lt;0.4,"Medium (20-39%)","High (40%+)")))</f>
        <v>No Discount</v>
      </c>
      <c r="R2819" s="0" t="str">
        <f aca="false">INDEX('Lookup Tables'!$B$2:$B$5,MATCH(F2819,'Lookup Tables'!$A$2:$A$5,0))</f>
        <v>Manager B</v>
      </c>
    </row>
    <row r="2820" customFormat="false" ht="15" hidden="false" customHeight="false" outlineLevel="0" collapsed="false">
      <c r="A2820" s="0" t="s">
        <v>2940</v>
      </c>
      <c r="B2820" s="13" t="n">
        <v>42614</v>
      </c>
      <c r="C2820" s="13" t="n">
        <v>42621</v>
      </c>
      <c r="D2820" s="14" t="s">
        <v>69</v>
      </c>
      <c r="E2820" s="14" t="s">
        <v>97</v>
      </c>
      <c r="F2820" s="14" t="s">
        <v>117</v>
      </c>
      <c r="G2820" s="14" t="s">
        <v>584</v>
      </c>
      <c r="H2820" s="14" t="s">
        <v>65</v>
      </c>
      <c r="I2820" s="14" t="s">
        <v>73</v>
      </c>
      <c r="J2820" s="14" t="s">
        <v>484</v>
      </c>
      <c r="K2820" s="15" t="n">
        <v>1088.76</v>
      </c>
      <c r="L2820" s="0" t="n">
        <v>6</v>
      </c>
      <c r="M2820" s="16" t="n">
        <v>0</v>
      </c>
      <c r="N2820" s="17" t="n">
        <v>315.7404</v>
      </c>
      <c r="O2820" s="0" t="str">
        <f aca="false">TEXT(B2820,"YYYY-MM")</f>
        <v>2016-09</v>
      </c>
      <c r="P2820" s="18" t="n">
        <f aca="false">IFERROR(N2820/K2820,0)</f>
        <v>0.29</v>
      </c>
      <c r="Q2820" s="0" t="str">
        <f aca="false">IF(M2820=0,"No Discount",IF(M2820&lt;0.2,"Low (1-19%)",IF(M2820&lt;0.4,"Medium (20-39%)","High (40%+)")))</f>
        <v>No Discount</v>
      </c>
      <c r="R2820" s="0" t="str">
        <f aca="false">INDEX('Lookup Tables'!$B$2:$B$5,MATCH(F2820,'Lookup Tables'!$A$2:$A$5,0))</f>
        <v>Manager B</v>
      </c>
    </row>
    <row r="2821" customFormat="false" ht="15" hidden="false" customHeight="false" outlineLevel="0" collapsed="false">
      <c r="A2821" s="0" t="s">
        <v>2941</v>
      </c>
      <c r="B2821" s="13" t="n">
        <v>42860</v>
      </c>
      <c r="C2821" s="13" t="n">
        <v>42863</v>
      </c>
      <c r="D2821" s="14" t="s">
        <v>137</v>
      </c>
      <c r="E2821" s="14" t="s">
        <v>53</v>
      </c>
      <c r="F2821" s="14" t="s">
        <v>63</v>
      </c>
      <c r="G2821" s="14" t="s">
        <v>64</v>
      </c>
      <c r="H2821" s="14" t="s">
        <v>65</v>
      </c>
      <c r="I2821" s="14" t="s">
        <v>83</v>
      </c>
      <c r="J2821" s="14" t="s">
        <v>2643</v>
      </c>
      <c r="K2821" s="15" t="n">
        <v>6.72</v>
      </c>
      <c r="L2821" s="0" t="n">
        <v>5</v>
      </c>
      <c r="M2821" s="16" t="n">
        <v>0.2</v>
      </c>
      <c r="N2821" s="17" t="n">
        <v>2.352</v>
      </c>
      <c r="O2821" s="0" t="str">
        <f aca="false">TEXT(B2821,"YYYY-MM")</f>
        <v>2017-05</v>
      </c>
      <c r="P2821" s="18" t="n">
        <f aca="false">IFERROR(N2821/K2821,0)</f>
        <v>0.35</v>
      </c>
      <c r="Q2821" s="0" t="str">
        <f aca="false">IF(M2821=0,"No Discount",IF(M2821&lt;0.2,"Low (1-19%)",IF(M2821&lt;0.4,"Medium (20-39%)","High (40%+)")))</f>
        <v>Medium (20-39%)</v>
      </c>
      <c r="R2821" s="0" t="str">
        <f aca="false">INDEX('Lookup Tables'!$B$2:$B$5,MATCH(F2821,'Lookup Tables'!$A$2:$A$5,0))</f>
        <v>Manager D</v>
      </c>
    </row>
    <row r="2822" customFormat="false" ht="15" hidden="false" customHeight="false" outlineLevel="0" collapsed="false">
      <c r="A2822" s="0" t="s">
        <v>2941</v>
      </c>
      <c r="B2822" s="13" t="n">
        <v>42860</v>
      </c>
      <c r="C2822" s="13" t="n">
        <v>42863</v>
      </c>
      <c r="D2822" s="14" t="s">
        <v>137</v>
      </c>
      <c r="E2822" s="14" t="s">
        <v>53</v>
      </c>
      <c r="F2822" s="14" t="s">
        <v>63</v>
      </c>
      <c r="G2822" s="14" t="s">
        <v>64</v>
      </c>
      <c r="H2822" s="14" t="s">
        <v>56</v>
      </c>
      <c r="I2822" s="14" t="s">
        <v>71</v>
      </c>
      <c r="J2822" s="14" t="s">
        <v>429</v>
      </c>
      <c r="K2822" s="15" t="n">
        <v>298.776</v>
      </c>
      <c r="L2822" s="0" t="n">
        <v>3</v>
      </c>
      <c r="M2822" s="16" t="n">
        <v>0.2</v>
      </c>
      <c r="N2822" s="17" t="n">
        <v>7.4694</v>
      </c>
      <c r="O2822" s="0" t="str">
        <f aca="false">TEXT(B2822,"YYYY-MM")</f>
        <v>2017-05</v>
      </c>
      <c r="P2822" s="18" t="n">
        <f aca="false">IFERROR(N2822/K2822,0)</f>
        <v>0.025</v>
      </c>
      <c r="Q2822" s="0" t="str">
        <f aca="false">IF(M2822=0,"No Discount",IF(M2822&lt;0.2,"Low (1-19%)",IF(M2822&lt;0.4,"Medium (20-39%)","High (40%+)")))</f>
        <v>Medium (20-39%)</v>
      </c>
      <c r="R2822" s="0" t="str">
        <f aca="false">INDEX('Lookup Tables'!$B$2:$B$5,MATCH(F2822,'Lookup Tables'!$A$2:$A$5,0))</f>
        <v>Manager D</v>
      </c>
    </row>
    <row r="2823" customFormat="false" ht="15" hidden="false" customHeight="false" outlineLevel="0" collapsed="false">
      <c r="A2823" s="0" t="s">
        <v>2942</v>
      </c>
      <c r="B2823" s="13" t="n">
        <v>43100</v>
      </c>
      <c r="C2823" s="13" t="n">
        <v>43105</v>
      </c>
      <c r="D2823" s="14" t="s">
        <v>69</v>
      </c>
      <c r="E2823" s="14" t="s">
        <v>53</v>
      </c>
      <c r="F2823" s="14" t="s">
        <v>63</v>
      </c>
      <c r="G2823" s="14" t="s">
        <v>64</v>
      </c>
      <c r="H2823" s="14" t="s">
        <v>80</v>
      </c>
      <c r="I2823" s="14" t="s">
        <v>81</v>
      </c>
      <c r="J2823" s="14" t="s">
        <v>420</v>
      </c>
      <c r="K2823" s="15" t="n">
        <v>302.376</v>
      </c>
      <c r="L2823" s="0" t="n">
        <v>3</v>
      </c>
      <c r="M2823" s="16" t="n">
        <v>0.2</v>
      </c>
      <c r="N2823" s="17" t="n">
        <v>22.6782</v>
      </c>
      <c r="O2823" s="0" t="str">
        <f aca="false">TEXT(B2823,"YYYY-MM")</f>
        <v>2017-12</v>
      </c>
      <c r="P2823" s="18" t="n">
        <f aca="false">IFERROR(N2823/K2823,0)</f>
        <v>0.075</v>
      </c>
      <c r="Q2823" s="0" t="str">
        <f aca="false">IF(M2823=0,"No Discount",IF(M2823&lt;0.2,"Low (1-19%)",IF(M2823&lt;0.4,"Medium (20-39%)","High (40%+)")))</f>
        <v>Medium (20-39%)</v>
      </c>
      <c r="R2823" s="0" t="str">
        <f aca="false">INDEX('Lookup Tables'!$B$2:$B$5,MATCH(F2823,'Lookup Tables'!$A$2:$A$5,0))</f>
        <v>Manager D</v>
      </c>
    </row>
    <row r="2824" customFormat="false" ht="15" hidden="false" customHeight="false" outlineLevel="0" collapsed="false">
      <c r="A2824" s="0" t="s">
        <v>2943</v>
      </c>
      <c r="B2824" s="13" t="n">
        <v>43361</v>
      </c>
      <c r="C2824" s="13" t="n">
        <v>43363</v>
      </c>
      <c r="D2824" s="14" t="s">
        <v>137</v>
      </c>
      <c r="E2824" s="14" t="s">
        <v>53</v>
      </c>
      <c r="F2824" s="14" t="s">
        <v>98</v>
      </c>
      <c r="G2824" s="14" t="s">
        <v>99</v>
      </c>
      <c r="H2824" s="14" t="s">
        <v>65</v>
      </c>
      <c r="I2824" s="14" t="s">
        <v>78</v>
      </c>
      <c r="J2824" s="14" t="s">
        <v>579</v>
      </c>
      <c r="K2824" s="15" t="n">
        <v>8.928</v>
      </c>
      <c r="L2824" s="0" t="n">
        <v>2</v>
      </c>
      <c r="M2824" s="16" t="n">
        <v>0.2</v>
      </c>
      <c r="N2824" s="17" t="n">
        <v>0.558</v>
      </c>
      <c r="O2824" s="0" t="str">
        <f aca="false">TEXT(B2824,"YYYY-MM")</f>
        <v>2018-09</v>
      </c>
      <c r="P2824" s="18" t="n">
        <f aca="false">IFERROR(N2824/K2824,0)</f>
        <v>0.0625</v>
      </c>
      <c r="Q2824" s="0" t="str">
        <f aca="false">IF(M2824=0,"No Discount",IF(M2824&lt;0.2,"Low (1-19%)",IF(M2824&lt;0.4,"Medium (20-39%)","High (40%+)")))</f>
        <v>Medium (20-39%)</v>
      </c>
      <c r="R2824" s="0" t="str">
        <f aca="false">INDEX('Lookup Tables'!$B$2:$B$5,MATCH(F2824,'Lookup Tables'!$A$2:$A$5,0))</f>
        <v>Manager A</v>
      </c>
    </row>
    <row r="2825" customFormat="false" ht="15" hidden="false" customHeight="false" outlineLevel="0" collapsed="false">
      <c r="A2825" s="0" t="s">
        <v>2943</v>
      </c>
      <c r="B2825" s="13" t="n">
        <v>43361</v>
      </c>
      <c r="C2825" s="13" t="n">
        <v>43363</v>
      </c>
      <c r="D2825" s="14" t="s">
        <v>137</v>
      </c>
      <c r="E2825" s="14" t="s">
        <v>53</v>
      </c>
      <c r="F2825" s="14" t="s">
        <v>98</v>
      </c>
      <c r="G2825" s="14" t="s">
        <v>99</v>
      </c>
      <c r="H2825" s="14" t="s">
        <v>65</v>
      </c>
      <c r="I2825" s="14" t="s">
        <v>73</v>
      </c>
      <c r="J2825" s="14" t="s">
        <v>1968</v>
      </c>
      <c r="K2825" s="15" t="n">
        <v>47.584</v>
      </c>
      <c r="L2825" s="0" t="n">
        <v>2</v>
      </c>
      <c r="M2825" s="16" t="n">
        <v>0.2</v>
      </c>
      <c r="N2825" s="17" t="n">
        <v>-2.974</v>
      </c>
      <c r="O2825" s="0" t="str">
        <f aca="false">TEXT(B2825,"YYYY-MM")</f>
        <v>2018-09</v>
      </c>
      <c r="P2825" s="18" t="n">
        <f aca="false">IFERROR(N2825/K2825,0)</f>
        <v>-0.0625</v>
      </c>
      <c r="Q2825" s="0" t="str">
        <f aca="false">IF(M2825=0,"No Discount",IF(M2825&lt;0.2,"Low (1-19%)",IF(M2825&lt;0.4,"Medium (20-39%)","High (40%+)")))</f>
        <v>Medium (20-39%)</v>
      </c>
      <c r="R2825" s="0" t="str">
        <f aca="false">INDEX('Lookup Tables'!$B$2:$B$5,MATCH(F2825,'Lookup Tables'!$A$2:$A$5,0))</f>
        <v>Manager A</v>
      </c>
    </row>
    <row r="2826" customFormat="false" ht="15" hidden="false" customHeight="false" outlineLevel="0" collapsed="false">
      <c r="A2826" s="0" t="s">
        <v>2944</v>
      </c>
      <c r="B2826" s="13" t="n">
        <v>42272</v>
      </c>
      <c r="C2826" s="13" t="n">
        <v>42277</v>
      </c>
      <c r="D2826" s="14" t="s">
        <v>69</v>
      </c>
      <c r="E2826" s="14" t="s">
        <v>97</v>
      </c>
      <c r="F2826" s="14" t="s">
        <v>98</v>
      </c>
      <c r="G2826" s="14" t="s">
        <v>99</v>
      </c>
      <c r="H2826" s="14" t="s">
        <v>65</v>
      </c>
      <c r="I2826" s="14" t="s">
        <v>91</v>
      </c>
      <c r="J2826" s="14" t="s">
        <v>2945</v>
      </c>
      <c r="K2826" s="15" t="n">
        <v>33.792</v>
      </c>
      <c r="L2826" s="0" t="n">
        <v>8</v>
      </c>
      <c r="M2826" s="16" t="n">
        <v>0.2</v>
      </c>
      <c r="N2826" s="17" t="n">
        <v>10.56</v>
      </c>
      <c r="O2826" s="0" t="str">
        <f aca="false">TEXT(B2826,"YYYY-MM")</f>
        <v>2015-09</v>
      </c>
      <c r="P2826" s="18" t="n">
        <f aca="false">IFERROR(N2826/K2826,0)</f>
        <v>0.3125</v>
      </c>
      <c r="Q2826" s="0" t="str">
        <f aca="false">IF(M2826=0,"No Discount",IF(M2826&lt;0.2,"Low (1-19%)",IF(M2826&lt;0.4,"Medium (20-39%)","High (40%+)")))</f>
        <v>Medium (20-39%)</v>
      </c>
      <c r="R2826" s="0" t="str">
        <f aca="false">INDEX('Lookup Tables'!$B$2:$B$5,MATCH(F2826,'Lookup Tables'!$A$2:$A$5,0))</f>
        <v>Manager A</v>
      </c>
    </row>
    <row r="2827" customFormat="false" ht="15" hidden="false" customHeight="false" outlineLevel="0" collapsed="false">
      <c r="A2827" s="0" t="s">
        <v>2944</v>
      </c>
      <c r="B2827" s="13" t="n">
        <v>42272</v>
      </c>
      <c r="C2827" s="13" t="n">
        <v>42277</v>
      </c>
      <c r="D2827" s="14" t="s">
        <v>69</v>
      </c>
      <c r="E2827" s="14" t="s">
        <v>97</v>
      </c>
      <c r="F2827" s="14" t="s">
        <v>98</v>
      </c>
      <c r="G2827" s="14" t="s">
        <v>99</v>
      </c>
      <c r="H2827" s="14" t="s">
        <v>56</v>
      </c>
      <c r="I2827" s="14" t="s">
        <v>57</v>
      </c>
      <c r="J2827" s="14" t="s">
        <v>1035</v>
      </c>
      <c r="K2827" s="15" t="n">
        <v>300.5328</v>
      </c>
      <c r="L2827" s="0" t="n">
        <v>2</v>
      </c>
      <c r="M2827" s="16" t="n">
        <v>0.32</v>
      </c>
      <c r="N2827" s="17" t="n">
        <v>-97.2312</v>
      </c>
      <c r="O2827" s="0" t="str">
        <f aca="false">TEXT(B2827,"YYYY-MM")</f>
        <v>2015-09</v>
      </c>
      <c r="P2827" s="18" t="n">
        <f aca="false">IFERROR(N2827/K2827,0)</f>
        <v>-0.323529411764706</v>
      </c>
      <c r="Q2827" s="0" t="str">
        <f aca="false">IF(M2827=0,"No Discount",IF(M2827&lt;0.2,"Low (1-19%)",IF(M2827&lt;0.4,"Medium (20-39%)","High (40%+)")))</f>
        <v>Medium (20-39%)</v>
      </c>
      <c r="R2827" s="0" t="str">
        <f aca="false">INDEX('Lookup Tables'!$B$2:$B$5,MATCH(F2827,'Lookup Tables'!$A$2:$A$5,0))</f>
        <v>Manager A</v>
      </c>
    </row>
    <row r="2828" customFormat="false" ht="15" hidden="false" customHeight="false" outlineLevel="0" collapsed="false">
      <c r="A2828" s="0" t="s">
        <v>2944</v>
      </c>
      <c r="B2828" s="13" t="n">
        <v>42272</v>
      </c>
      <c r="C2828" s="13" t="n">
        <v>42277</v>
      </c>
      <c r="D2828" s="14" t="s">
        <v>69</v>
      </c>
      <c r="E2828" s="14" t="s">
        <v>97</v>
      </c>
      <c r="F2828" s="14" t="s">
        <v>98</v>
      </c>
      <c r="G2828" s="14" t="s">
        <v>99</v>
      </c>
      <c r="H2828" s="14" t="s">
        <v>65</v>
      </c>
      <c r="I2828" s="14" t="s">
        <v>83</v>
      </c>
      <c r="J2828" s="14" t="s">
        <v>2492</v>
      </c>
      <c r="K2828" s="15" t="n">
        <v>2.724</v>
      </c>
      <c r="L2828" s="0" t="n">
        <v>2</v>
      </c>
      <c r="M2828" s="16" t="n">
        <v>0.8</v>
      </c>
      <c r="N2828" s="17" t="n">
        <v>-4.3584</v>
      </c>
      <c r="O2828" s="0" t="str">
        <f aca="false">TEXT(B2828,"YYYY-MM")</f>
        <v>2015-09</v>
      </c>
      <c r="P2828" s="18" t="n">
        <f aca="false">IFERROR(N2828/K2828,0)</f>
        <v>-1.6</v>
      </c>
      <c r="Q2828" s="0" t="str">
        <f aca="false">IF(M2828=0,"No Discount",IF(M2828&lt;0.2,"Low (1-19%)",IF(M2828&lt;0.4,"Medium (20-39%)","High (40%+)")))</f>
        <v>High (40%+)</v>
      </c>
      <c r="R2828" s="0" t="str">
        <f aca="false">INDEX('Lookup Tables'!$B$2:$B$5,MATCH(F2828,'Lookup Tables'!$A$2:$A$5,0))</f>
        <v>Manager A</v>
      </c>
    </row>
    <row r="2829" customFormat="false" ht="15" hidden="false" customHeight="false" outlineLevel="0" collapsed="false">
      <c r="A2829" s="0" t="s">
        <v>2944</v>
      </c>
      <c r="B2829" s="13" t="n">
        <v>42272</v>
      </c>
      <c r="C2829" s="13" t="n">
        <v>42277</v>
      </c>
      <c r="D2829" s="14" t="s">
        <v>69</v>
      </c>
      <c r="E2829" s="14" t="s">
        <v>97</v>
      </c>
      <c r="F2829" s="14" t="s">
        <v>98</v>
      </c>
      <c r="G2829" s="14" t="s">
        <v>99</v>
      </c>
      <c r="H2829" s="14" t="s">
        <v>65</v>
      </c>
      <c r="I2829" s="14" t="s">
        <v>129</v>
      </c>
      <c r="J2829" s="14" t="s">
        <v>130</v>
      </c>
      <c r="K2829" s="15" t="n">
        <v>3.264</v>
      </c>
      <c r="L2829" s="0" t="n">
        <v>2</v>
      </c>
      <c r="M2829" s="16" t="n">
        <v>0.2</v>
      </c>
      <c r="N2829" s="17" t="n">
        <v>1.1016</v>
      </c>
      <c r="O2829" s="0" t="str">
        <f aca="false">TEXT(B2829,"YYYY-MM")</f>
        <v>2015-09</v>
      </c>
      <c r="P2829" s="18" t="n">
        <f aca="false">IFERROR(N2829/K2829,0)</f>
        <v>0.3375</v>
      </c>
      <c r="Q2829" s="0" t="str">
        <f aca="false">IF(M2829=0,"No Discount",IF(M2829&lt;0.2,"Low (1-19%)",IF(M2829&lt;0.4,"Medium (20-39%)","High (40%+)")))</f>
        <v>Medium (20-39%)</v>
      </c>
      <c r="R2829" s="0" t="str">
        <f aca="false">INDEX('Lookup Tables'!$B$2:$B$5,MATCH(F2829,'Lookup Tables'!$A$2:$A$5,0))</f>
        <v>Manager A</v>
      </c>
    </row>
    <row r="2830" customFormat="false" ht="15" hidden="false" customHeight="false" outlineLevel="0" collapsed="false">
      <c r="A2830" s="0" t="s">
        <v>2946</v>
      </c>
      <c r="B2830" s="13" t="n">
        <v>42848</v>
      </c>
      <c r="C2830" s="13" t="n">
        <v>42851</v>
      </c>
      <c r="D2830" s="14" t="s">
        <v>137</v>
      </c>
      <c r="E2830" s="14" t="s">
        <v>53</v>
      </c>
      <c r="F2830" s="14" t="s">
        <v>117</v>
      </c>
      <c r="G2830" s="14" t="s">
        <v>269</v>
      </c>
      <c r="H2830" s="14" t="s">
        <v>65</v>
      </c>
      <c r="I2830" s="14" t="s">
        <v>91</v>
      </c>
      <c r="J2830" s="14" t="s">
        <v>2947</v>
      </c>
      <c r="K2830" s="15" t="n">
        <v>108.336</v>
      </c>
      <c r="L2830" s="0" t="n">
        <v>6</v>
      </c>
      <c r="M2830" s="16" t="n">
        <v>0.2</v>
      </c>
      <c r="N2830" s="17" t="n">
        <v>37.9176</v>
      </c>
      <c r="O2830" s="0" t="str">
        <f aca="false">TEXT(B2830,"YYYY-MM")</f>
        <v>2017-04</v>
      </c>
      <c r="P2830" s="18" t="n">
        <f aca="false">IFERROR(N2830/K2830,0)</f>
        <v>0.35</v>
      </c>
      <c r="Q2830" s="0" t="str">
        <f aca="false">IF(M2830=0,"No Discount",IF(M2830&lt;0.2,"Low (1-19%)",IF(M2830&lt;0.4,"Medium (20-39%)","High (40%+)")))</f>
        <v>Medium (20-39%)</v>
      </c>
      <c r="R2830" s="0" t="str">
        <f aca="false">INDEX('Lookup Tables'!$B$2:$B$5,MATCH(F2830,'Lookup Tables'!$A$2:$A$5,0))</f>
        <v>Manager B</v>
      </c>
    </row>
    <row r="2831" customFormat="false" ht="15" hidden="false" customHeight="false" outlineLevel="0" collapsed="false">
      <c r="A2831" s="0" t="s">
        <v>2946</v>
      </c>
      <c r="B2831" s="13" t="n">
        <v>42848</v>
      </c>
      <c r="C2831" s="13" t="n">
        <v>42851</v>
      </c>
      <c r="D2831" s="14" t="s">
        <v>137</v>
      </c>
      <c r="E2831" s="14" t="s">
        <v>53</v>
      </c>
      <c r="F2831" s="14" t="s">
        <v>117</v>
      </c>
      <c r="G2831" s="14" t="s">
        <v>269</v>
      </c>
      <c r="H2831" s="14" t="s">
        <v>65</v>
      </c>
      <c r="I2831" s="14" t="s">
        <v>73</v>
      </c>
      <c r="J2831" s="14" t="s">
        <v>74</v>
      </c>
      <c r="K2831" s="15" t="n">
        <v>55.92</v>
      </c>
      <c r="L2831" s="0" t="n">
        <v>5</v>
      </c>
      <c r="M2831" s="16" t="n">
        <v>0.2</v>
      </c>
      <c r="N2831" s="17" t="n">
        <v>6.291</v>
      </c>
      <c r="O2831" s="0" t="str">
        <f aca="false">TEXT(B2831,"YYYY-MM")</f>
        <v>2017-04</v>
      </c>
      <c r="P2831" s="18" t="n">
        <f aca="false">IFERROR(N2831/K2831,0)</f>
        <v>0.1125</v>
      </c>
      <c r="Q2831" s="0" t="str">
        <f aca="false">IF(M2831=0,"No Discount",IF(M2831&lt;0.2,"Low (1-19%)",IF(M2831&lt;0.4,"Medium (20-39%)","High (40%+)")))</f>
        <v>Medium (20-39%)</v>
      </c>
      <c r="R2831" s="0" t="str">
        <f aca="false">INDEX('Lookup Tables'!$B$2:$B$5,MATCH(F2831,'Lookup Tables'!$A$2:$A$5,0))</f>
        <v>Manager B</v>
      </c>
    </row>
    <row r="2832" customFormat="false" ht="15" hidden="false" customHeight="false" outlineLevel="0" collapsed="false">
      <c r="A2832" s="0" t="s">
        <v>2946</v>
      </c>
      <c r="B2832" s="13" t="n">
        <v>42848</v>
      </c>
      <c r="C2832" s="13" t="n">
        <v>42851</v>
      </c>
      <c r="D2832" s="14" t="s">
        <v>137</v>
      </c>
      <c r="E2832" s="14" t="s">
        <v>53</v>
      </c>
      <c r="F2832" s="14" t="s">
        <v>117</v>
      </c>
      <c r="G2832" s="14" t="s">
        <v>269</v>
      </c>
      <c r="H2832" s="14" t="s">
        <v>65</v>
      </c>
      <c r="I2832" s="14" t="s">
        <v>91</v>
      </c>
      <c r="J2832" s="14" t="s">
        <v>2948</v>
      </c>
      <c r="K2832" s="15" t="n">
        <v>78.304</v>
      </c>
      <c r="L2832" s="0" t="n">
        <v>2</v>
      </c>
      <c r="M2832" s="16" t="n">
        <v>0.2</v>
      </c>
      <c r="N2832" s="17" t="n">
        <v>29.364</v>
      </c>
      <c r="O2832" s="0" t="str">
        <f aca="false">TEXT(B2832,"YYYY-MM")</f>
        <v>2017-04</v>
      </c>
      <c r="P2832" s="18" t="n">
        <f aca="false">IFERROR(N2832/K2832,0)</f>
        <v>0.375</v>
      </c>
      <c r="Q2832" s="0" t="str">
        <f aca="false">IF(M2832=0,"No Discount",IF(M2832&lt;0.2,"Low (1-19%)",IF(M2832&lt;0.4,"Medium (20-39%)","High (40%+)")))</f>
        <v>Medium (20-39%)</v>
      </c>
      <c r="R2832" s="0" t="str">
        <f aca="false">INDEX('Lookup Tables'!$B$2:$B$5,MATCH(F2832,'Lookup Tables'!$A$2:$A$5,0))</f>
        <v>Manager B</v>
      </c>
    </row>
    <row r="2833" customFormat="false" ht="15" hidden="false" customHeight="false" outlineLevel="0" collapsed="false">
      <c r="A2833" s="0" t="s">
        <v>2949</v>
      </c>
      <c r="B2833" s="13" t="n">
        <v>42309</v>
      </c>
      <c r="C2833" s="13" t="n">
        <v>42313</v>
      </c>
      <c r="D2833" s="14" t="s">
        <v>69</v>
      </c>
      <c r="E2833" s="14" t="s">
        <v>53</v>
      </c>
      <c r="F2833" s="14" t="s">
        <v>63</v>
      </c>
      <c r="G2833" s="14" t="s">
        <v>237</v>
      </c>
      <c r="H2833" s="14" t="s">
        <v>65</v>
      </c>
      <c r="I2833" s="14" t="s">
        <v>73</v>
      </c>
      <c r="J2833" s="14" t="s">
        <v>2950</v>
      </c>
      <c r="K2833" s="15" t="n">
        <v>443.92</v>
      </c>
      <c r="L2833" s="0" t="n">
        <v>5</v>
      </c>
      <c r="M2833" s="16" t="n">
        <v>0.2</v>
      </c>
      <c r="N2833" s="17" t="n">
        <v>-94.333</v>
      </c>
      <c r="O2833" s="0" t="str">
        <f aca="false">TEXT(B2833,"YYYY-MM")</f>
        <v>2015-11</v>
      </c>
      <c r="P2833" s="18" t="n">
        <f aca="false">IFERROR(N2833/K2833,0)</f>
        <v>-0.2125</v>
      </c>
      <c r="Q2833" s="0" t="str">
        <f aca="false">IF(M2833=0,"No Discount",IF(M2833&lt;0.2,"Low (1-19%)",IF(M2833&lt;0.4,"Medium (20-39%)","High (40%+)")))</f>
        <v>Medium (20-39%)</v>
      </c>
      <c r="R2833" s="0" t="str">
        <f aca="false">INDEX('Lookup Tables'!$B$2:$B$5,MATCH(F2833,'Lookup Tables'!$A$2:$A$5,0))</f>
        <v>Manager D</v>
      </c>
    </row>
    <row r="2834" customFormat="false" ht="15" hidden="false" customHeight="false" outlineLevel="0" collapsed="false">
      <c r="A2834" s="0" t="s">
        <v>2949</v>
      </c>
      <c r="B2834" s="13" t="n">
        <v>42309</v>
      </c>
      <c r="C2834" s="13" t="n">
        <v>42313</v>
      </c>
      <c r="D2834" s="14" t="s">
        <v>69</v>
      </c>
      <c r="E2834" s="14" t="s">
        <v>53</v>
      </c>
      <c r="F2834" s="14" t="s">
        <v>63</v>
      </c>
      <c r="G2834" s="14" t="s">
        <v>237</v>
      </c>
      <c r="H2834" s="14" t="s">
        <v>80</v>
      </c>
      <c r="I2834" s="14" t="s">
        <v>81</v>
      </c>
      <c r="J2834" s="14" t="s">
        <v>2864</v>
      </c>
      <c r="K2834" s="15" t="n">
        <v>155.976</v>
      </c>
      <c r="L2834" s="0" t="n">
        <v>3</v>
      </c>
      <c r="M2834" s="16" t="n">
        <v>0.2</v>
      </c>
      <c r="N2834" s="17" t="n">
        <v>54.5916</v>
      </c>
      <c r="O2834" s="0" t="str">
        <f aca="false">TEXT(B2834,"YYYY-MM")</f>
        <v>2015-11</v>
      </c>
      <c r="P2834" s="18" t="n">
        <f aca="false">IFERROR(N2834/K2834,0)</f>
        <v>0.35</v>
      </c>
      <c r="Q2834" s="0" t="str">
        <f aca="false">IF(M2834=0,"No Discount",IF(M2834&lt;0.2,"Low (1-19%)",IF(M2834&lt;0.4,"Medium (20-39%)","High (40%+)")))</f>
        <v>Medium (20-39%)</v>
      </c>
      <c r="R2834" s="0" t="str">
        <f aca="false">INDEX('Lookup Tables'!$B$2:$B$5,MATCH(F2834,'Lookup Tables'!$A$2:$A$5,0))</f>
        <v>Manager D</v>
      </c>
    </row>
    <row r="2835" customFormat="false" ht="15" hidden="false" customHeight="false" outlineLevel="0" collapsed="false">
      <c r="A2835" s="0" t="s">
        <v>2951</v>
      </c>
      <c r="B2835" s="13" t="n">
        <v>43126</v>
      </c>
      <c r="C2835" s="13" t="n">
        <v>43131</v>
      </c>
      <c r="D2835" s="14" t="s">
        <v>52</v>
      </c>
      <c r="E2835" s="14" t="s">
        <v>62</v>
      </c>
      <c r="F2835" s="14" t="s">
        <v>54</v>
      </c>
      <c r="G2835" s="14" t="s">
        <v>211</v>
      </c>
      <c r="H2835" s="14" t="s">
        <v>65</v>
      </c>
      <c r="I2835" s="14" t="s">
        <v>78</v>
      </c>
      <c r="J2835" s="14" t="s">
        <v>328</v>
      </c>
      <c r="K2835" s="15" t="n">
        <v>15.47</v>
      </c>
      <c r="L2835" s="0" t="n">
        <v>7</v>
      </c>
      <c r="M2835" s="16" t="n">
        <v>0</v>
      </c>
      <c r="N2835" s="17" t="n">
        <v>4.1769</v>
      </c>
      <c r="O2835" s="0" t="str">
        <f aca="false">TEXT(B2835,"YYYY-MM")</f>
        <v>2018-01</v>
      </c>
      <c r="P2835" s="18" t="n">
        <f aca="false">IFERROR(N2835/K2835,0)</f>
        <v>0.27</v>
      </c>
      <c r="Q2835" s="0" t="str">
        <f aca="false">IF(M2835=0,"No Discount",IF(M2835&lt;0.2,"Low (1-19%)",IF(M2835&lt;0.4,"Medium (20-39%)","High (40%+)")))</f>
        <v>No Discount</v>
      </c>
      <c r="R2835" s="0" t="str">
        <f aca="false">INDEX('Lookup Tables'!$B$2:$B$5,MATCH(F2835,'Lookup Tables'!$A$2:$A$5,0))</f>
        <v>Manager C</v>
      </c>
    </row>
    <row r="2836" customFormat="false" ht="15" hidden="false" customHeight="false" outlineLevel="0" collapsed="false">
      <c r="A2836" s="0" t="s">
        <v>2951</v>
      </c>
      <c r="B2836" s="13" t="n">
        <v>43126</v>
      </c>
      <c r="C2836" s="13" t="n">
        <v>43131</v>
      </c>
      <c r="D2836" s="14" t="s">
        <v>52</v>
      </c>
      <c r="E2836" s="14" t="s">
        <v>62</v>
      </c>
      <c r="F2836" s="14" t="s">
        <v>54</v>
      </c>
      <c r="G2836" s="14" t="s">
        <v>211</v>
      </c>
      <c r="H2836" s="14" t="s">
        <v>65</v>
      </c>
      <c r="I2836" s="14" t="s">
        <v>83</v>
      </c>
      <c r="J2836" s="14" t="s">
        <v>376</v>
      </c>
      <c r="K2836" s="15" t="n">
        <v>7.16</v>
      </c>
      <c r="L2836" s="0" t="n">
        <v>2</v>
      </c>
      <c r="M2836" s="16" t="n">
        <v>0</v>
      </c>
      <c r="N2836" s="17" t="n">
        <v>3.4368</v>
      </c>
      <c r="O2836" s="0" t="str">
        <f aca="false">TEXT(B2836,"YYYY-MM")</f>
        <v>2018-01</v>
      </c>
      <c r="P2836" s="18" t="n">
        <f aca="false">IFERROR(N2836/K2836,0)</f>
        <v>0.48</v>
      </c>
      <c r="Q2836" s="0" t="str">
        <f aca="false">IF(M2836=0,"No Discount",IF(M2836&lt;0.2,"Low (1-19%)",IF(M2836&lt;0.4,"Medium (20-39%)","High (40%+)")))</f>
        <v>No Discount</v>
      </c>
      <c r="R2836" s="0" t="str">
        <f aca="false">INDEX('Lookup Tables'!$B$2:$B$5,MATCH(F2836,'Lookup Tables'!$A$2:$A$5,0))</f>
        <v>Manager C</v>
      </c>
    </row>
    <row r="2837" customFormat="false" ht="15" hidden="false" customHeight="false" outlineLevel="0" collapsed="false">
      <c r="A2837" s="0" t="s">
        <v>2952</v>
      </c>
      <c r="B2837" s="13" t="n">
        <v>43415</v>
      </c>
      <c r="C2837" s="13" t="n">
        <v>43420</v>
      </c>
      <c r="D2837" s="14" t="s">
        <v>69</v>
      </c>
      <c r="E2837" s="14" t="s">
        <v>53</v>
      </c>
      <c r="F2837" s="14" t="s">
        <v>63</v>
      </c>
      <c r="G2837" s="14" t="s">
        <v>64</v>
      </c>
      <c r="H2837" s="14" t="s">
        <v>65</v>
      </c>
      <c r="I2837" s="14" t="s">
        <v>85</v>
      </c>
      <c r="J2837" s="14" t="s">
        <v>1664</v>
      </c>
      <c r="K2837" s="15" t="n">
        <v>10.89</v>
      </c>
      <c r="L2837" s="0" t="n">
        <v>1</v>
      </c>
      <c r="M2837" s="16" t="n">
        <v>0</v>
      </c>
      <c r="N2837" s="17" t="n">
        <v>2.8314</v>
      </c>
      <c r="O2837" s="0" t="str">
        <f aca="false">TEXT(B2837,"YYYY-MM")</f>
        <v>2018-11</v>
      </c>
      <c r="P2837" s="18" t="n">
        <f aca="false">IFERROR(N2837/K2837,0)</f>
        <v>0.26</v>
      </c>
      <c r="Q2837" s="0" t="str">
        <f aca="false">IF(M2837=0,"No Discount",IF(M2837&lt;0.2,"Low (1-19%)",IF(M2837&lt;0.4,"Medium (20-39%)","High (40%+)")))</f>
        <v>No Discount</v>
      </c>
      <c r="R2837" s="0" t="str">
        <f aca="false">INDEX('Lookup Tables'!$B$2:$B$5,MATCH(F2837,'Lookup Tables'!$A$2:$A$5,0))</f>
        <v>Manager D</v>
      </c>
    </row>
    <row r="2838" customFormat="false" ht="15" hidden="false" customHeight="false" outlineLevel="0" collapsed="false">
      <c r="A2838" s="0" t="s">
        <v>2952</v>
      </c>
      <c r="B2838" s="13" t="n">
        <v>43415</v>
      </c>
      <c r="C2838" s="13" t="n">
        <v>43420</v>
      </c>
      <c r="D2838" s="14" t="s">
        <v>69</v>
      </c>
      <c r="E2838" s="14" t="s">
        <v>53</v>
      </c>
      <c r="F2838" s="14" t="s">
        <v>63</v>
      </c>
      <c r="G2838" s="14" t="s">
        <v>64</v>
      </c>
      <c r="H2838" s="14" t="s">
        <v>65</v>
      </c>
      <c r="I2838" s="14" t="s">
        <v>91</v>
      </c>
      <c r="J2838" s="14" t="s">
        <v>2953</v>
      </c>
      <c r="K2838" s="15" t="n">
        <v>19.44</v>
      </c>
      <c r="L2838" s="0" t="n">
        <v>3</v>
      </c>
      <c r="M2838" s="16" t="n">
        <v>0</v>
      </c>
      <c r="N2838" s="17" t="n">
        <v>9.3312</v>
      </c>
      <c r="O2838" s="0" t="str">
        <f aca="false">TEXT(B2838,"YYYY-MM")</f>
        <v>2018-11</v>
      </c>
      <c r="P2838" s="18" t="n">
        <f aca="false">IFERROR(N2838/K2838,0)</f>
        <v>0.48</v>
      </c>
      <c r="Q2838" s="0" t="str">
        <f aca="false">IF(M2838=0,"No Discount",IF(M2838&lt;0.2,"Low (1-19%)",IF(M2838&lt;0.4,"Medium (20-39%)","High (40%+)")))</f>
        <v>No Discount</v>
      </c>
      <c r="R2838" s="0" t="str">
        <f aca="false">INDEX('Lookup Tables'!$B$2:$B$5,MATCH(F2838,'Lookup Tables'!$A$2:$A$5,0))</f>
        <v>Manager D</v>
      </c>
    </row>
    <row r="2839" customFormat="false" ht="15" hidden="false" customHeight="false" outlineLevel="0" collapsed="false">
      <c r="A2839" s="0" t="s">
        <v>2952</v>
      </c>
      <c r="B2839" s="13" t="n">
        <v>43415</v>
      </c>
      <c r="C2839" s="13" t="n">
        <v>43420</v>
      </c>
      <c r="D2839" s="14" t="s">
        <v>69</v>
      </c>
      <c r="E2839" s="14" t="s">
        <v>53</v>
      </c>
      <c r="F2839" s="14" t="s">
        <v>63</v>
      </c>
      <c r="G2839" s="14" t="s">
        <v>64</v>
      </c>
      <c r="H2839" s="14" t="s">
        <v>65</v>
      </c>
      <c r="I2839" s="14" t="s">
        <v>83</v>
      </c>
      <c r="J2839" s="14" t="s">
        <v>1803</v>
      </c>
      <c r="K2839" s="15" t="n">
        <v>121.6</v>
      </c>
      <c r="L2839" s="0" t="n">
        <v>5</v>
      </c>
      <c r="M2839" s="16" t="n">
        <v>0.2</v>
      </c>
      <c r="N2839" s="17" t="n">
        <v>39.52</v>
      </c>
      <c r="O2839" s="0" t="str">
        <f aca="false">TEXT(B2839,"YYYY-MM")</f>
        <v>2018-11</v>
      </c>
      <c r="P2839" s="18" t="n">
        <f aca="false">IFERROR(N2839/K2839,0)</f>
        <v>0.325</v>
      </c>
      <c r="Q2839" s="0" t="str">
        <f aca="false">IF(M2839=0,"No Discount",IF(M2839&lt;0.2,"Low (1-19%)",IF(M2839&lt;0.4,"Medium (20-39%)","High (40%+)")))</f>
        <v>Medium (20-39%)</v>
      </c>
      <c r="R2839" s="0" t="str">
        <f aca="false">INDEX('Lookup Tables'!$B$2:$B$5,MATCH(F2839,'Lookup Tables'!$A$2:$A$5,0))</f>
        <v>Manager D</v>
      </c>
    </row>
    <row r="2840" customFormat="false" ht="15" hidden="false" customHeight="false" outlineLevel="0" collapsed="false">
      <c r="A2840" s="0" t="s">
        <v>2954</v>
      </c>
      <c r="B2840" s="13" t="n">
        <v>42895</v>
      </c>
      <c r="C2840" s="13" t="n">
        <v>42898</v>
      </c>
      <c r="D2840" s="14" t="s">
        <v>137</v>
      </c>
      <c r="E2840" s="14" t="s">
        <v>53</v>
      </c>
      <c r="F2840" s="14" t="s">
        <v>54</v>
      </c>
      <c r="G2840" s="14" t="s">
        <v>70</v>
      </c>
      <c r="H2840" s="14" t="s">
        <v>80</v>
      </c>
      <c r="I2840" s="14" t="s">
        <v>345</v>
      </c>
      <c r="J2840" s="14" t="s">
        <v>1701</v>
      </c>
      <c r="K2840" s="15" t="n">
        <v>695.7</v>
      </c>
      <c r="L2840" s="0" t="n">
        <v>2</v>
      </c>
      <c r="M2840" s="16" t="n">
        <v>0.5</v>
      </c>
      <c r="N2840" s="17" t="n">
        <v>-27.828</v>
      </c>
      <c r="O2840" s="0" t="str">
        <f aca="false">TEXT(B2840,"YYYY-MM")</f>
        <v>2017-06</v>
      </c>
      <c r="P2840" s="18" t="n">
        <f aca="false">IFERROR(N2840/K2840,0)</f>
        <v>-0.04</v>
      </c>
      <c r="Q2840" s="0" t="str">
        <f aca="false">IF(M2840=0,"No Discount",IF(M2840&lt;0.2,"Low (1-19%)",IF(M2840&lt;0.4,"Medium (20-39%)","High (40%+)")))</f>
        <v>High (40%+)</v>
      </c>
      <c r="R2840" s="0" t="str">
        <f aca="false">INDEX('Lookup Tables'!$B$2:$B$5,MATCH(F2840,'Lookup Tables'!$A$2:$A$5,0))</f>
        <v>Manager C</v>
      </c>
    </row>
    <row r="2841" customFormat="false" ht="15" hidden="false" customHeight="false" outlineLevel="0" collapsed="false">
      <c r="A2841" s="0" t="s">
        <v>2955</v>
      </c>
      <c r="B2841" s="13" t="n">
        <v>42616</v>
      </c>
      <c r="C2841" s="13" t="n">
        <v>42621</v>
      </c>
      <c r="D2841" s="14" t="s">
        <v>52</v>
      </c>
      <c r="E2841" s="14" t="s">
        <v>62</v>
      </c>
      <c r="F2841" s="14" t="s">
        <v>117</v>
      </c>
      <c r="G2841" s="14" t="s">
        <v>170</v>
      </c>
      <c r="H2841" s="14" t="s">
        <v>65</v>
      </c>
      <c r="I2841" s="14" t="s">
        <v>73</v>
      </c>
      <c r="J2841" s="14" t="s">
        <v>1384</v>
      </c>
      <c r="K2841" s="15" t="n">
        <v>120.33</v>
      </c>
      <c r="L2841" s="0" t="n">
        <v>1</v>
      </c>
      <c r="M2841" s="16" t="n">
        <v>0</v>
      </c>
      <c r="N2841" s="17" t="n">
        <v>31.2858</v>
      </c>
      <c r="O2841" s="0" t="str">
        <f aca="false">TEXT(B2841,"YYYY-MM")</f>
        <v>2016-09</v>
      </c>
      <c r="P2841" s="18" t="n">
        <f aca="false">IFERROR(N2841/K2841,0)</f>
        <v>0.26</v>
      </c>
      <c r="Q2841" s="0" t="str">
        <f aca="false">IF(M2841=0,"No Discount",IF(M2841&lt;0.2,"Low (1-19%)",IF(M2841&lt;0.4,"Medium (20-39%)","High (40%+)")))</f>
        <v>No Discount</v>
      </c>
      <c r="R2841" s="0" t="str">
        <f aca="false">INDEX('Lookup Tables'!$B$2:$B$5,MATCH(F2841,'Lookup Tables'!$A$2:$A$5,0))</f>
        <v>Manager B</v>
      </c>
    </row>
    <row r="2842" customFormat="false" ht="15" hidden="false" customHeight="false" outlineLevel="0" collapsed="false">
      <c r="A2842" s="0" t="s">
        <v>2956</v>
      </c>
      <c r="B2842" s="13" t="n">
        <v>42077</v>
      </c>
      <c r="C2842" s="13" t="n">
        <v>42082</v>
      </c>
      <c r="D2842" s="14" t="s">
        <v>69</v>
      </c>
      <c r="E2842" s="14" t="s">
        <v>97</v>
      </c>
      <c r="F2842" s="14" t="s">
        <v>54</v>
      </c>
      <c r="G2842" s="14" t="s">
        <v>193</v>
      </c>
      <c r="H2842" s="14" t="s">
        <v>56</v>
      </c>
      <c r="I2842" s="14" t="s">
        <v>59</v>
      </c>
      <c r="J2842" s="14" t="s">
        <v>827</v>
      </c>
      <c r="K2842" s="15" t="n">
        <v>1139.92</v>
      </c>
      <c r="L2842" s="0" t="n">
        <v>4</v>
      </c>
      <c r="M2842" s="16" t="n">
        <v>0</v>
      </c>
      <c r="N2842" s="17" t="n">
        <v>284.98</v>
      </c>
      <c r="O2842" s="0" t="str">
        <f aca="false">TEXT(B2842,"YYYY-MM")</f>
        <v>2015-03</v>
      </c>
      <c r="P2842" s="18" t="n">
        <f aca="false">IFERROR(N2842/K2842,0)</f>
        <v>0.25</v>
      </c>
      <c r="Q2842" s="0" t="str">
        <f aca="false">IF(M2842=0,"No Discount",IF(M2842&lt;0.2,"Low (1-19%)",IF(M2842&lt;0.4,"Medium (20-39%)","High (40%+)")))</f>
        <v>No Discount</v>
      </c>
      <c r="R2842" s="0" t="str">
        <f aca="false">INDEX('Lookup Tables'!$B$2:$B$5,MATCH(F2842,'Lookup Tables'!$A$2:$A$5,0))</f>
        <v>Manager C</v>
      </c>
    </row>
    <row r="2843" customFormat="false" ht="15" hidden="false" customHeight="false" outlineLevel="0" collapsed="false">
      <c r="A2843" s="0" t="s">
        <v>2957</v>
      </c>
      <c r="B2843" s="13" t="n">
        <v>43343</v>
      </c>
      <c r="C2843" s="13" t="n">
        <v>43347</v>
      </c>
      <c r="D2843" s="14" t="s">
        <v>52</v>
      </c>
      <c r="E2843" s="14" t="s">
        <v>53</v>
      </c>
      <c r="F2843" s="14" t="s">
        <v>54</v>
      </c>
      <c r="G2843" s="14" t="s">
        <v>90</v>
      </c>
      <c r="H2843" s="14" t="s">
        <v>65</v>
      </c>
      <c r="I2843" s="14" t="s">
        <v>91</v>
      </c>
      <c r="J2843" s="14" t="s">
        <v>1496</v>
      </c>
      <c r="K2843" s="15" t="n">
        <v>229.544</v>
      </c>
      <c r="L2843" s="0" t="n">
        <v>7</v>
      </c>
      <c r="M2843" s="16" t="n">
        <v>0.2</v>
      </c>
      <c r="N2843" s="17" t="n">
        <v>83.2097</v>
      </c>
      <c r="O2843" s="0" t="str">
        <f aca="false">TEXT(B2843,"YYYY-MM")</f>
        <v>2018-08</v>
      </c>
      <c r="P2843" s="18" t="n">
        <f aca="false">IFERROR(N2843/K2843,0)</f>
        <v>0.3625</v>
      </c>
      <c r="Q2843" s="0" t="str">
        <f aca="false">IF(M2843=0,"No Discount",IF(M2843&lt;0.2,"Low (1-19%)",IF(M2843&lt;0.4,"Medium (20-39%)","High (40%+)")))</f>
        <v>Medium (20-39%)</v>
      </c>
      <c r="R2843" s="0" t="str">
        <f aca="false">INDEX('Lookup Tables'!$B$2:$B$5,MATCH(F2843,'Lookup Tables'!$A$2:$A$5,0))</f>
        <v>Manager C</v>
      </c>
    </row>
    <row r="2844" customFormat="false" ht="15" hidden="false" customHeight="false" outlineLevel="0" collapsed="false">
      <c r="A2844" s="0" t="s">
        <v>2958</v>
      </c>
      <c r="B2844" s="13" t="n">
        <v>43182</v>
      </c>
      <c r="C2844" s="13" t="n">
        <v>43186</v>
      </c>
      <c r="D2844" s="14" t="s">
        <v>69</v>
      </c>
      <c r="E2844" s="14" t="s">
        <v>53</v>
      </c>
      <c r="F2844" s="14" t="s">
        <v>98</v>
      </c>
      <c r="G2844" s="14" t="s">
        <v>99</v>
      </c>
      <c r="H2844" s="14" t="s">
        <v>65</v>
      </c>
      <c r="I2844" s="14" t="s">
        <v>73</v>
      </c>
      <c r="J2844" s="14" t="s">
        <v>780</v>
      </c>
      <c r="K2844" s="15" t="n">
        <v>143.728</v>
      </c>
      <c r="L2844" s="0" t="n">
        <v>2</v>
      </c>
      <c r="M2844" s="16" t="n">
        <v>0.2</v>
      </c>
      <c r="N2844" s="17" t="n">
        <v>-32.3388</v>
      </c>
      <c r="O2844" s="0" t="str">
        <f aca="false">TEXT(B2844,"YYYY-MM")</f>
        <v>2018-03</v>
      </c>
      <c r="P2844" s="18" t="n">
        <f aca="false">IFERROR(N2844/K2844,0)</f>
        <v>-0.225</v>
      </c>
      <c r="Q2844" s="0" t="str">
        <f aca="false">IF(M2844=0,"No Discount",IF(M2844&lt;0.2,"Low (1-19%)",IF(M2844&lt;0.4,"Medium (20-39%)","High (40%+)")))</f>
        <v>Medium (20-39%)</v>
      </c>
      <c r="R2844" s="0" t="str">
        <f aca="false">INDEX('Lookup Tables'!$B$2:$B$5,MATCH(F2844,'Lookup Tables'!$A$2:$A$5,0))</f>
        <v>Manager A</v>
      </c>
    </row>
    <row r="2845" customFormat="false" ht="15" hidden="false" customHeight="false" outlineLevel="0" collapsed="false">
      <c r="A2845" s="0" t="s">
        <v>2959</v>
      </c>
      <c r="B2845" s="13" t="n">
        <v>43238</v>
      </c>
      <c r="C2845" s="13" t="n">
        <v>43242</v>
      </c>
      <c r="D2845" s="14" t="s">
        <v>69</v>
      </c>
      <c r="E2845" s="14" t="s">
        <v>53</v>
      </c>
      <c r="F2845" s="14" t="s">
        <v>117</v>
      </c>
      <c r="G2845" s="14" t="s">
        <v>118</v>
      </c>
      <c r="H2845" s="14" t="s">
        <v>80</v>
      </c>
      <c r="I2845" s="14" t="s">
        <v>123</v>
      </c>
      <c r="J2845" s="14" t="s">
        <v>2747</v>
      </c>
      <c r="K2845" s="15" t="n">
        <v>36.048</v>
      </c>
      <c r="L2845" s="0" t="n">
        <v>3</v>
      </c>
      <c r="M2845" s="16" t="n">
        <v>0.2</v>
      </c>
      <c r="N2845" s="17" t="n">
        <v>-0.9012</v>
      </c>
      <c r="O2845" s="0" t="str">
        <f aca="false">TEXT(B2845,"YYYY-MM")</f>
        <v>2018-05</v>
      </c>
      <c r="P2845" s="18" t="n">
        <f aca="false">IFERROR(N2845/K2845,0)</f>
        <v>-0.025</v>
      </c>
      <c r="Q2845" s="0" t="str">
        <f aca="false">IF(M2845=0,"No Discount",IF(M2845&lt;0.2,"Low (1-19%)",IF(M2845&lt;0.4,"Medium (20-39%)","High (40%+)")))</f>
        <v>Medium (20-39%)</v>
      </c>
      <c r="R2845" s="0" t="str">
        <f aca="false">INDEX('Lookup Tables'!$B$2:$B$5,MATCH(F2845,'Lookup Tables'!$A$2:$A$5,0))</f>
        <v>Manager B</v>
      </c>
    </row>
    <row r="2846" customFormat="false" ht="15" hidden="false" customHeight="false" outlineLevel="0" collapsed="false">
      <c r="A2846" s="0" t="s">
        <v>2960</v>
      </c>
      <c r="B2846" s="13" t="n">
        <v>43096</v>
      </c>
      <c r="C2846" s="13" t="n">
        <v>43100</v>
      </c>
      <c r="D2846" s="14" t="s">
        <v>69</v>
      </c>
      <c r="E2846" s="14" t="s">
        <v>62</v>
      </c>
      <c r="F2846" s="14" t="s">
        <v>98</v>
      </c>
      <c r="G2846" s="14" t="s">
        <v>146</v>
      </c>
      <c r="H2846" s="14" t="s">
        <v>56</v>
      </c>
      <c r="I2846" s="14" t="s">
        <v>59</v>
      </c>
      <c r="J2846" s="14" t="s">
        <v>939</v>
      </c>
      <c r="K2846" s="15" t="n">
        <v>845.488</v>
      </c>
      <c r="L2846" s="0" t="n">
        <v>8</v>
      </c>
      <c r="M2846" s="16" t="n">
        <v>0.3</v>
      </c>
      <c r="N2846" s="17" t="n">
        <v>-12.0784</v>
      </c>
      <c r="O2846" s="0" t="str">
        <f aca="false">TEXT(B2846,"YYYY-MM")</f>
        <v>2017-12</v>
      </c>
      <c r="P2846" s="18" t="n">
        <f aca="false">IFERROR(N2846/K2846,0)</f>
        <v>-0.0142857142857143</v>
      </c>
      <c r="Q2846" s="0" t="str">
        <f aca="false">IF(M2846=0,"No Discount",IF(M2846&lt;0.2,"Low (1-19%)",IF(M2846&lt;0.4,"Medium (20-39%)","High (40%+)")))</f>
        <v>Medium (20-39%)</v>
      </c>
      <c r="R2846" s="0" t="str">
        <f aca="false">INDEX('Lookup Tables'!$B$2:$B$5,MATCH(F2846,'Lookup Tables'!$A$2:$A$5,0))</f>
        <v>Manager A</v>
      </c>
    </row>
    <row r="2847" customFormat="false" ht="15" hidden="false" customHeight="false" outlineLevel="0" collapsed="false">
      <c r="A2847" s="0" t="s">
        <v>2961</v>
      </c>
      <c r="B2847" s="13" t="n">
        <v>43421</v>
      </c>
      <c r="C2847" s="13" t="n">
        <v>43424</v>
      </c>
      <c r="D2847" s="14" t="s">
        <v>137</v>
      </c>
      <c r="E2847" s="14" t="s">
        <v>53</v>
      </c>
      <c r="F2847" s="14" t="s">
        <v>117</v>
      </c>
      <c r="G2847" s="14" t="s">
        <v>584</v>
      </c>
      <c r="H2847" s="14" t="s">
        <v>65</v>
      </c>
      <c r="I2847" s="14" t="s">
        <v>78</v>
      </c>
      <c r="J2847" s="14" t="s">
        <v>426</v>
      </c>
      <c r="K2847" s="15" t="n">
        <v>50.94</v>
      </c>
      <c r="L2847" s="0" t="n">
        <v>3</v>
      </c>
      <c r="M2847" s="16" t="n">
        <v>0</v>
      </c>
      <c r="N2847" s="17" t="n">
        <v>14.2632</v>
      </c>
      <c r="O2847" s="0" t="str">
        <f aca="false">TEXT(B2847,"YYYY-MM")</f>
        <v>2018-11</v>
      </c>
      <c r="P2847" s="18" t="n">
        <f aca="false">IFERROR(N2847/K2847,0)</f>
        <v>0.28</v>
      </c>
      <c r="Q2847" s="0" t="str">
        <f aca="false">IF(M2847=0,"No Discount",IF(M2847&lt;0.2,"Low (1-19%)",IF(M2847&lt;0.4,"Medium (20-39%)","High (40%+)")))</f>
        <v>No Discount</v>
      </c>
      <c r="R2847" s="0" t="str">
        <f aca="false">INDEX('Lookup Tables'!$B$2:$B$5,MATCH(F2847,'Lookup Tables'!$A$2:$A$5,0))</f>
        <v>Manager B</v>
      </c>
    </row>
    <row r="2848" customFormat="false" ht="15" hidden="false" customHeight="false" outlineLevel="0" collapsed="false">
      <c r="A2848" s="0" t="s">
        <v>2962</v>
      </c>
      <c r="B2848" s="13" t="n">
        <v>43353</v>
      </c>
      <c r="C2848" s="13" t="n">
        <v>43358</v>
      </c>
      <c r="D2848" s="14" t="s">
        <v>69</v>
      </c>
      <c r="E2848" s="14" t="s">
        <v>97</v>
      </c>
      <c r="F2848" s="14" t="s">
        <v>98</v>
      </c>
      <c r="G2848" s="14" t="s">
        <v>146</v>
      </c>
      <c r="H2848" s="14" t="s">
        <v>65</v>
      </c>
      <c r="I2848" s="14" t="s">
        <v>83</v>
      </c>
      <c r="J2848" s="14" t="s">
        <v>804</v>
      </c>
      <c r="K2848" s="15" t="n">
        <v>762.594</v>
      </c>
      <c r="L2848" s="0" t="n">
        <v>3</v>
      </c>
      <c r="M2848" s="16" t="n">
        <v>0.8</v>
      </c>
      <c r="N2848" s="17" t="n">
        <v>-1143.891</v>
      </c>
      <c r="O2848" s="0" t="str">
        <f aca="false">TEXT(B2848,"YYYY-MM")</f>
        <v>2018-09</v>
      </c>
      <c r="P2848" s="18" t="n">
        <f aca="false">IFERROR(N2848/K2848,0)</f>
        <v>-1.5</v>
      </c>
      <c r="Q2848" s="0" t="str">
        <f aca="false">IF(M2848=0,"No Discount",IF(M2848&lt;0.2,"Low (1-19%)",IF(M2848&lt;0.4,"Medium (20-39%)","High (40%+)")))</f>
        <v>High (40%+)</v>
      </c>
      <c r="R2848" s="0" t="str">
        <f aca="false">INDEX('Lookup Tables'!$B$2:$B$5,MATCH(F2848,'Lookup Tables'!$A$2:$A$5,0))</f>
        <v>Manager A</v>
      </c>
    </row>
    <row r="2849" customFormat="false" ht="15" hidden="false" customHeight="false" outlineLevel="0" collapsed="false">
      <c r="A2849" s="0" t="s">
        <v>2963</v>
      </c>
      <c r="B2849" s="13" t="n">
        <v>43198</v>
      </c>
      <c r="C2849" s="13" t="n">
        <v>43205</v>
      </c>
      <c r="D2849" s="14" t="s">
        <v>69</v>
      </c>
      <c r="E2849" s="14" t="s">
        <v>62</v>
      </c>
      <c r="F2849" s="14" t="s">
        <v>54</v>
      </c>
      <c r="G2849" s="14" t="s">
        <v>597</v>
      </c>
      <c r="H2849" s="14" t="s">
        <v>56</v>
      </c>
      <c r="I2849" s="14" t="s">
        <v>76</v>
      </c>
      <c r="J2849" s="14" t="s">
        <v>2964</v>
      </c>
      <c r="K2849" s="15" t="n">
        <v>56.28</v>
      </c>
      <c r="L2849" s="0" t="n">
        <v>6</v>
      </c>
      <c r="M2849" s="16" t="n">
        <v>0</v>
      </c>
      <c r="N2849" s="17" t="n">
        <v>15.7584</v>
      </c>
      <c r="O2849" s="0" t="str">
        <f aca="false">TEXT(B2849,"YYYY-MM")</f>
        <v>2018-04</v>
      </c>
      <c r="P2849" s="18" t="n">
        <f aca="false">IFERROR(N2849/K2849,0)</f>
        <v>0.28</v>
      </c>
      <c r="Q2849" s="0" t="str">
        <f aca="false">IF(M2849=0,"No Discount",IF(M2849&lt;0.2,"Low (1-19%)",IF(M2849&lt;0.4,"Medium (20-39%)","High (40%+)")))</f>
        <v>No Discount</v>
      </c>
      <c r="R2849" s="0" t="str">
        <f aca="false">INDEX('Lookup Tables'!$B$2:$B$5,MATCH(F2849,'Lookup Tables'!$A$2:$A$5,0))</f>
        <v>Manager C</v>
      </c>
    </row>
    <row r="2850" customFormat="false" ht="15" hidden="false" customHeight="false" outlineLevel="0" collapsed="false">
      <c r="A2850" s="0" t="s">
        <v>2963</v>
      </c>
      <c r="B2850" s="13" t="n">
        <v>43198</v>
      </c>
      <c r="C2850" s="13" t="n">
        <v>43205</v>
      </c>
      <c r="D2850" s="14" t="s">
        <v>69</v>
      </c>
      <c r="E2850" s="14" t="s">
        <v>62</v>
      </c>
      <c r="F2850" s="14" t="s">
        <v>54</v>
      </c>
      <c r="G2850" s="14" t="s">
        <v>597</v>
      </c>
      <c r="H2850" s="14" t="s">
        <v>65</v>
      </c>
      <c r="I2850" s="14" t="s">
        <v>83</v>
      </c>
      <c r="J2850" s="14" t="s">
        <v>2216</v>
      </c>
      <c r="K2850" s="15" t="n">
        <v>2690.97</v>
      </c>
      <c r="L2850" s="0" t="n">
        <v>3</v>
      </c>
      <c r="M2850" s="16" t="n">
        <v>0</v>
      </c>
      <c r="N2850" s="17" t="n">
        <v>1264.7559</v>
      </c>
      <c r="O2850" s="0" t="str">
        <f aca="false">TEXT(B2850,"YYYY-MM")</f>
        <v>2018-04</v>
      </c>
      <c r="P2850" s="18" t="n">
        <f aca="false">IFERROR(N2850/K2850,0)</f>
        <v>0.47</v>
      </c>
      <c r="Q2850" s="0" t="str">
        <f aca="false">IF(M2850=0,"No Discount",IF(M2850&lt;0.2,"Low (1-19%)",IF(M2850&lt;0.4,"Medium (20-39%)","High (40%+)")))</f>
        <v>No Discount</v>
      </c>
      <c r="R2850" s="0" t="str">
        <f aca="false">INDEX('Lookup Tables'!$B$2:$B$5,MATCH(F2850,'Lookup Tables'!$A$2:$A$5,0))</f>
        <v>Manager C</v>
      </c>
    </row>
    <row r="2851" customFormat="false" ht="15" hidden="false" customHeight="false" outlineLevel="0" collapsed="false">
      <c r="A2851" s="0" t="s">
        <v>2965</v>
      </c>
      <c r="B2851" s="13" t="n">
        <v>43067</v>
      </c>
      <c r="C2851" s="13" t="n">
        <v>43072</v>
      </c>
      <c r="D2851" s="14" t="s">
        <v>69</v>
      </c>
      <c r="E2851" s="14" t="s">
        <v>62</v>
      </c>
      <c r="F2851" s="14" t="s">
        <v>54</v>
      </c>
      <c r="G2851" s="14" t="s">
        <v>70</v>
      </c>
      <c r="H2851" s="14" t="s">
        <v>65</v>
      </c>
      <c r="I2851" s="14" t="s">
        <v>83</v>
      </c>
      <c r="J2851" s="14" t="s">
        <v>1538</v>
      </c>
      <c r="K2851" s="15" t="n">
        <v>7.434</v>
      </c>
      <c r="L2851" s="0" t="n">
        <v>6</v>
      </c>
      <c r="M2851" s="16" t="n">
        <v>0.7</v>
      </c>
      <c r="N2851" s="17" t="n">
        <v>-5.6994</v>
      </c>
      <c r="O2851" s="0" t="str">
        <f aca="false">TEXT(B2851,"YYYY-MM")</f>
        <v>2017-11</v>
      </c>
      <c r="P2851" s="18" t="n">
        <f aca="false">IFERROR(N2851/K2851,0)</f>
        <v>-0.766666666666667</v>
      </c>
      <c r="Q2851" s="0" t="str">
        <f aca="false">IF(M2851=0,"No Discount",IF(M2851&lt;0.2,"Low (1-19%)",IF(M2851&lt;0.4,"Medium (20-39%)","High (40%+)")))</f>
        <v>High (40%+)</v>
      </c>
      <c r="R2851" s="0" t="str">
        <f aca="false">INDEX('Lookup Tables'!$B$2:$B$5,MATCH(F2851,'Lookup Tables'!$A$2:$A$5,0))</f>
        <v>Manager C</v>
      </c>
    </row>
    <row r="2852" customFormat="false" ht="15" hidden="false" customHeight="false" outlineLevel="0" collapsed="false">
      <c r="A2852" s="0" t="s">
        <v>2966</v>
      </c>
      <c r="B2852" s="13" t="n">
        <v>42888</v>
      </c>
      <c r="C2852" s="13" t="n">
        <v>42891</v>
      </c>
      <c r="D2852" s="14" t="s">
        <v>137</v>
      </c>
      <c r="E2852" s="14" t="s">
        <v>62</v>
      </c>
      <c r="F2852" s="14" t="s">
        <v>117</v>
      </c>
      <c r="G2852" s="14" t="s">
        <v>118</v>
      </c>
      <c r="H2852" s="14" t="s">
        <v>65</v>
      </c>
      <c r="I2852" s="14" t="s">
        <v>73</v>
      </c>
      <c r="J2852" s="14" t="s">
        <v>819</v>
      </c>
      <c r="K2852" s="15" t="n">
        <v>64.784</v>
      </c>
      <c r="L2852" s="0" t="n">
        <v>1</v>
      </c>
      <c r="M2852" s="16" t="n">
        <v>0.2</v>
      </c>
      <c r="N2852" s="17" t="n">
        <v>-12.9568</v>
      </c>
      <c r="O2852" s="0" t="str">
        <f aca="false">TEXT(B2852,"YYYY-MM")</f>
        <v>2017-06</v>
      </c>
      <c r="P2852" s="18" t="n">
        <f aca="false">IFERROR(N2852/K2852,0)</f>
        <v>-0.2</v>
      </c>
      <c r="Q2852" s="0" t="str">
        <f aca="false">IF(M2852=0,"No Discount",IF(M2852&lt;0.2,"Low (1-19%)",IF(M2852&lt;0.4,"Medium (20-39%)","High (40%+)")))</f>
        <v>Medium (20-39%)</v>
      </c>
      <c r="R2852" s="0" t="str">
        <f aca="false">INDEX('Lookup Tables'!$B$2:$B$5,MATCH(F2852,'Lookup Tables'!$A$2:$A$5,0))</f>
        <v>Manager B</v>
      </c>
    </row>
    <row r="2853" customFormat="false" ht="15" hidden="false" customHeight="false" outlineLevel="0" collapsed="false">
      <c r="A2853" s="0" t="s">
        <v>2967</v>
      </c>
      <c r="B2853" s="13" t="n">
        <v>43451</v>
      </c>
      <c r="C2853" s="13" t="n">
        <v>43456</v>
      </c>
      <c r="D2853" s="14" t="s">
        <v>69</v>
      </c>
      <c r="E2853" s="14" t="s">
        <v>97</v>
      </c>
      <c r="F2853" s="14" t="s">
        <v>98</v>
      </c>
      <c r="G2853" s="14" t="s">
        <v>164</v>
      </c>
      <c r="H2853" s="14" t="s">
        <v>65</v>
      </c>
      <c r="I2853" s="14" t="s">
        <v>91</v>
      </c>
      <c r="J2853" s="14" t="s">
        <v>1295</v>
      </c>
      <c r="K2853" s="15" t="n">
        <v>28.16</v>
      </c>
      <c r="L2853" s="0" t="n">
        <v>4</v>
      </c>
      <c r="M2853" s="16" t="n">
        <v>0</v>
      </c>
      <c r="N2853" s="17" t="n">
        <v>13.2352</v>
      </c>
      <c r="O2853" s="0" t="str">
        <f aca="false">TEXT(B2853,"YYYY-MM")</f>
        <v>2018-12</v>
      </c>
      <c r="P2853" s="18" t="n">
        <f aca="false">IFERROR(N2853/K2853,0)</f>
        <v>0.47</v>
      </c>
      <c r="Q2853" s="0" t="str">
        <f aca="false">IF(M2853=0,"No Discount",IF(M2853&lt;0.2,"Low (1-19%)",IF(M2853&lt;0.4,"Medium (20-39%)","High (40%+)")))</f>
        <v>No Discount</v>
      </c>
      <c r="R2853" s="0" t="str">
        <f aca="false">INDEX('Lookup Tables'!$B$2:$B$5,MATCH(F2853,'Lookup Tables'!$A$2:$A$5,0))</f>
        <v>Manager A</v>
      </c>
    </row>
    <row r="2854" customFormat="false" ht="15" hidden="false" customHeight="false" outlineLevel="0" collapsed="false">
      <c r="A2854" s="0" t="s">
        <v>2968</v>
      </c>
      <c r="B2854" s="13" t="n">
        <v>42813</v>
      </c>
      <c r="C2854" s="13" t="n">
        <v>42815</v>
      </c>
      <c r="D2854" s="14" t="s">
        <v>52</v>
      </c>
      <c r="E2854" s="14" t="s">
        <v>53</v>
      </c>
      <c r="F2854" s="14" t="s">
        <v>117</v>
      </c>
      <c r="G2854" s="14" t="s">
        <v>170</v>
      </c>
      <c r="H2854" s="14" t="s">
        <v>56</v>
      </c>
      <c r="I2854" s="14" t="s">
        <v>76</v>
      </c>
      <c r="J2854" s="14" t="s">
        <v>2969</v>
      </c>
      <c r="K2854" s="15" t="n">
        <v>14.98</v>
      </c>
      <c r="L2854" s="0" t="n">
        <v>1</v>
      </c>
      <c r="M2854" s="16" t="n">
        <v>0</v>
      </c>
      <c r="N2854" s="17" t="n">
        <v>6.8908</v>
      </c>
      <c r="O2854" s="0" t="str">
        <f aca="false">TEXT(B2854,"YYYY-MM")</f>
        <v>2017-03</v>
      </c>
      <c r="P2854" s="18" t="n">
        <f aca="false">IFERROR(N2854/K2854,0)</f>
        <v>0.46</v>
      </c>
      <c r="Q2854" s="0" t="str">
        <f aca="false">IF(M2854=0,"No Discount",IF(M2854&lt;0.2,"Low (1-19%)",IF(M2854&lt;0.4,"Medium (20-39%)","High (40%+)")))</f>
        <v>No Discount</v>
      </c>
      <c r="R2854" s="0" t="str">
        <f aca="false">INDEX('Lookup Tables'!$B$2:$B$5,MATCH(F2854,'Lookup Tables'!$A$2:$A$5,0))</f>
        <v>Manager B</v>
      </c>
    </row>
    <row r="2855" customFormat="false" ht="15" hidden="false" customHeight="false" outlineLevel="0" collapsed="false">
      <c r="A2855" s="0" t="s">
        <v>2968</v>
      </c>
      <c r="B2855" s="13" t="n">
        <v>42813</v>
      </c>
      <c r="C2855" s="13" t="n">
        <v>42815</v>
      </c>
      <c r="D2855" s="14" t="s">
        <v>52</v>
      </c>
      <c r="E2855" s="14" t="s">
        <v>53</v>
      </c>
      <c r="F2855" s="14" t="s">
        <v>117</v>
      </c>
      <c r="G2855" s="14" t="s">
        <v>170</v>
      </c>
      <c r="H2855" s="14" t="s">
        <v>56</v>
      </c>
      <c r="I2855" s="14" t="s">
        <v>76</v>
      </c>
      <c r="J2855" s="14" t="s">
        <v>943</v>
      </c>
      <c r="K2855" s="15" t="n">
        <v>20.32</v>
      </c>
      <c r="L2855" s="0" t="n">
        <v>4</v>
      </c>
      <c r="M2855" s="16" t="n">
        <v>0</v>
      </c>
      <c r="N2855" s="17" t="n">
        <v>6.9088</v>
      </c>
      <c r="O2855" s="0" t="str">
        <f aca="false">TEXT(B2855,"YYYY-MM")</f>
        <v>2017-03</v>
      </c>
      <c r="P2855" s="18" t="n">
        <f aca="false">IFERROR(N2855/K2855,0)</f>
        <v>0.34</v>
      </c>
      <c r="Q2855" s="0" t="str">
        <f aca="false">IF(M2855=0,"No Discount",IF(M2855&lt;0.2,"Low (1-19%)",IF(M2855&lt;0.4,"Medium (20-39%)","High (40%+)")))</f>
        <v>No Discount</v>
      </c>
      <c r="R2855" s="0" t="str">
        <f aca="false">INDEX('Lookup Tables'!$B$2:$B$5,MATCH(F2855,'Lookup Tables'!$A$2:$A$5,0))</f>
        <v>Manager B</v>
      </c>
    </row>
    <row r="2856" customFormat="false" ht="15" hidden="false" customHeight="false" outlineLevel="0" collapsed="false">
      <c r="A2856" s="0" t="s">
        <v>2970</v>
      </c>
      <c r="B2856" s="13" t="n">
        <v>43332</v>
      </c>
      <c r="C2856" s="13" t="n">
        <v>43332</v>
      </c>
      <c r="D2856" s="14" t="s">
        <v>606</v>
      </c>
      <c r="E2856" s="14" t="s">
        <v>62</v>
      </c>
      <c r="F2856" s="14" t="s">
        <v>117</v>
      </c>
      <c r="G2856" s="14" t="s">
        <v>584</v>
      </c>
      <c r="H2856" s="14" t="s">
        <v>65</v>
      </c>
      <c r="I2856" s="14" t="s">
        <v>73</v>
      </c>
      <c r="J2856" s="14" t="s">
        <v>1882</v>
      </c>
      <c r="K2856" s="15" t="n">
        <v>40.29</v>
      </c>
      <c r="L2856" s="0" t="n">
        <v>3</v>
      </c>
      <c r="M2856" s="16" t="n">
        <v>0</v>
      </c>
      <c r="N2856" s="17" t="n">
        <v>10.4754</v>
      </c>
      <c r="O2856" s="0" t="str">
        <f aca="false">TEXT(B2856,"YYYY-MM")</f>
        <v>2018-08</v>
      </c>
      <c r="P2856" s="18" t="n">
        <f aca="false">IFERROR(N2856/K2856,0)</f>
        <v>0.26</v>
      </c>
      <c r="Q2856" s="0" t="str">
        <f aca="false">IF(M2856=0,"No Discount",IF(M2856&lt;0.2,"Low (1-19%)",IF(M2856&lt;0.4,"Medium (20-39%)","High (40%+)")))</f>
        <v>No Discount</v>
      </c>
      <c r="R2856" s="0" t="str">
        <f aca="false">INDEX('Lookup Tables'!$B$2:$B$5,MATCH(F2856,'Lookup Tables'!$A$2:$A$5,0))</f>
        <v>Manager B</v>
      </c>
    </row>
    <row r="2857" customFormat="false" ht="15" hidden="false" customHeight="false" outlineLevel="0" collapsed="false">
      <c r="A2857" s="0" t="s">
        <v>2971</v>
      </c>
      <c r="B2857" s="13" t="n">
        <v>43306</v>
      </c>
      <c r="C2857" s="13" t="n">
        <v>43312</v>
      </c>
      <c r="D2857" s="14" t="s">
        <v>69</v>
      </c>
      <c r="E2857" s="14" t="s">
        <v>53</v>
      </c>
      <c r="F2857" s="14" t="s">
        <v>98</v>
      </c>
      <c r="G2857" s="14" t="s">
        <v>2551</v>
      </c>
      <c r="H2857" s="14" t="s">
        <v>65</v>
      </c>
      <c r="I2857" s="14" t="s">
        <v>66</v>
      </c>
      <c r="J2857" s="14" t="s">
        <v>2784</v>
      </c>
      <c r="K2857" s="15" t="n">
        <v>20.23</v>
      </c>
      <c r="L2857" s="0" t="n">
        <v>7</v>
      </c>
      <c r="M2857" s="16" t="n">
        <v>0</v>
      </c>
      <c r="N2857" s="17" t="n">
        <v>9.5081</v>
      </c>
      <c r="O2857" s="0" t="str">
        <f aca="false">TEXT(B2857,"YYYY-MM")</f>
        <v>2018-07</v>
      </c>
      <c r="P2857" s="18" t="n">
        <f aca="false">IFERROR(N2857/K2857,0)</f>
        <v>0.47</v>
      </c>
      <c r="Q2857" s="0" t="str">
        <f aca="false">IF(M2857=0,"No Discount",IF(M2857&lt;0.2,"Low (1-19%)",IF(M2857&lt;0.4,"Medium (20-39%)","High (40%+)")))</f>
        <v>No Discount</v>
      </c>
      <c r="R2857" s="0" t="str">
        <f aca="false">INDEX('Lookup Tables'!$B$2:$B$5,MATCH(F2857,'Lookup Tables'!$A$2:$A$5,0))</f>
        <v>Manager A</v>
      </c>
    </row>
    <row r="2858" customFormat="false" ht="15" hidden="false" customHeight="false" outlineLevel="0" collapsed="false">
      <c r="A2858" s="0" t="s">
        <v>2972</v>
      </c>
      <c r="B2858" s="13" t="n">
        <v>42973</v>
      </c>
      <c r="C2858" s="13" t="n">
        <v>42976</v>
      </c>
      <c r="D2858" s="14" t="s">
        <v>137</v>
      </c>
      <c r="E2858" s="14" t="s">
        <v>62</v>
      </c>
      <c r="F2858" s="14" t="s">
        <v>63</v>
      </c>
      <c r="G2858" s="14" t="s">
        <v>64</v>
      </c>
      <c r="H2858" s="14" t="s">
        <v>56</v>
      </c>
      <c r="I2858" s="14" t="s">
        <v>59</v>
      </c>
      <c r="J2858" s="14" t="s">
        <v>796</v>
      </c>
      <c r="K2858" s="15" t="n">
        <v>1603.136</v>
      </c>
      <c r="L2858" s="0" t="n">
        <v>4</v>
      </c>
      <c r="M2858" s="16" t="n">
        <v>0.2</v>
      </c>
      <c r="N2858" s="17" t="n">
        <v>100.196</v>
      </c>
      <c r="O2858" s="0" t="str">
        <f aca="false">TEXT(B2858,"YYYY-MM")</f>
        <v>2017-08</v>
      </c>
      <c r="P2858" s="18" t="n">
        <f aca="false">IFERROR(N2858/K2858,0)</f>
        <v>0.0625</v>
      </c>
      <c r="Q2858" s="0" t="str">
        <f aca="false">IF(M2858=0,"No Discount",IF(M2858&lt;0.2,"Low (1-19%)",IF(M2858&lt;0.4,"Medium (20-39%)","High (40%+)")))</f>
        <v>Medium (20-39%)</v>
      </c>
      <c r="R2858" s="0" t="str">
        <f aca="false">INDEX('Lookup Tables'!$B$2:$B$5,MATCH(F2858,'Lookup Tables'!$A$2:$A$5,0))</f>
        <v>Manager D</v>
      </c>
    </row>
    <row r="2859" customFormat="false" ht="15" hidden="false" customHeight="false" outlineLevel="0" collapsed="false">
      <c r="A2859" s="0" t="s">
        <v>2973</v>
      </c>
      <c r="B2859" s="13" t="n">
        <v>42962</v>
      </c>
      <c r="C2859" s="13" t="n">
        <v>42964</v>
      </c>
      <c r="D2859" s="14" t="s">
        <v>52</v>
      </c>
      <c r="E2859" s="14" t="s">
        <v>53</v>
      </c>
      <c r="F2859" s="14" t="s">
        <v>54</v>
      </c>
      <c r="G2859" s="14" t="s">
        <v>90</v>
      </c>
      <c r="H2859" s="14" t="s">
        <v>56</v>
      </c>
      <c r="I2859" s="14" t="s">
        <v>59</v>
      </c>
      <c r="J2859" s="14" t="s">
        <v>2161</v>
      </c>
      <c r="K2859" s="15" t="n">
        <v>225.296</v>
      </c>
      <c r="L2859" s="0" t="n">
        <v>2</v>
      </c>
      <c r="M2859" s="16" t="n">
        <v>0.2</v>
      </c>
      <c r="N2859" s="17" t="n">
        <v>22.5296</v>
      </c>
      <c r="O2859" s="0" t="str">
        <f aca="false">TEXT(B2859,"YYYY-MM")</f>
        <v>2017-08</v>
      </c>
      <c r="P2859" s="18" t="n">
        <f aca="false">IFERROR(N2859/K2859,0)</f>
        <v>0.1</v>
      </c>
      <c r="Q2859" s="0" t="str">
        <f aca="false">IF(M2859=0,"No Discount",IF(M2859&lt;0.2,"Low (1-19%)",IF(M2859&lt;0.4,"Medium (20-39%)","High (40%+)")))</f>
        <v>Medium (20-39%)</v>
      </c>
      <c r="R2859" s="0" t="str">
        <f aca="false">INDEX('Lookup Tables'!$B$2:$B$5,MATCH(F2859,'Lookup Tables'!$A$2:$A$5,0))</f>
        <v>Manager C</v>
      </c>
    </row>
    <row r="2860" customFormat="false" ht="15" hidden="false" customHeight="false" outlineLevel="0" collapsed="false">
      <c r="A2860" s="0" t="s">
        <v>2974</v>
      </c>
      <c r="B2860" s="13" t="n">
        <v>43239</v>
      </c>
      <c r="C2860" s="13" t="n">
        <v>43243</v>
      </c>
      <c r="D2860" s="14" t="s">
        <v>69</v>
      </c>
      <c r="E2860" s="14" t="s">
        <v>53</v>
      </c>
      <c r="F2860" s="14" t="s">
        <v>54</v>
      </c>
      <c r="G2860" s="14" t="s">
        <v>597</v>
      </c>
      <c r="H2860" s="14" t="s">
        <v>80</v>
      </c>
      <c r="I2860" s="14" t="s">
        <v>123</v>
      </c>
      <c r="J2860" s="14" t="s">
        <v>1164</v>
      </c>
      <c r="K2860" s="15" t="n">
        <v>67.8</v>
      </c>
      <c r="L2860" s="0" t="n">
        <v>4</v>
      </c>
      <c r="M2860" s="16" t="n">
        <v>0</v>
      </c>
      <c r="N2860" s="17" t="n">
        <v>4.068</v>
      </c>
      <c r="O2860" s="0" t="str">
        <f aca="false">TEXT(B2860,"YYYY-MM")</f>
        <v>2018-05</v>
      </c>
      <c r="P2860" s="18" t="n">
        <f aca="false">IFERROR(N2860/K2860,0)</f>
        <v>0.06</v>
      </c>
      <c r="Q2860" s="0" t="str">
        <f aca="false">IF(M2860=0,"No Discount",IF(M2860&lt;0.2,"Low (1-19%)",IF(M2860&lt;0.4,"Medium (20-39%)","High (40%+)")))</f>
        <v>No Discount</v>
      </c>
      <c r="R2860" s="0" t="str">
        <f aca="false">INDEX('Lookup Tables'!$B$2:$B$5,MATCH(F2860,'Lookup Tables'!$A$2:$A$5,0))</f>
        <v>Manager C</v>
      </c>
    </row>
    <row r="2861" customFormat="false" ht="15" hidden="false" customHeight="false" outlineLevel="0" collapsed="false">
      <c r="A2861" s="0" t="s">
        <v>2974</v>
      </c>
      <c r="B2861" s="13" t="n">
        <v>43239</v>
      </c>
      <c r="C2861" s="13" t="n">
        <v>43243</v>
      </c>
      <c r="D2861" s="14" t="s">
        <v>69</v>
      </c>
      <c r="E2861" s="14" t="s">
        <v>53</v>
      </c>
      <c r="F2861" s="14" t="s">
        <v>54</v>
      </c>
      <c r="G2861" s="14" t="s">
        <v>597</v>
      </c>
      <c r="H2861" s="14" t="s">
        <v>80</v>
      </c>
      <c r="I2861" s="14" t="s">
        <v>81</v>
      </c>
      <c r="J2861" s="14" t="s">
        <v>2975</v>
      </c>
      <c r="K2861" s="15" t="n">
        <v>377.97</v>
      </c>
      <c r="L2861" s="0" t="n">
        <v>3</v>
      </c>
      <c r="M2861" s="16" t="n">
        <v>0</v>
      </c>
      <c r="N2861" s="17" t="n">
        <v>98.2722</v>
      </c>
      <c r="O2861" s="0" t="str">
        <f aca="false">TEXT(B2861,"YYYY-MM")</f>
        <v>2018-05</v>
      </c>
      <c r="P2861" s="18" t="n">
        <f aca="false">IFERROR(N2861/K2861,0)</f>
        <v>0.26</v>
      </c>
      <c r="Q2861" s="0" t="str">
        <f aca="false">IF(M2861=0,"No Discount",IF(M2861&lt;0.2,"Low (1-19%)",IF(M2861&lt;0.4,"Medium (20-39%)","High (40%+)")))</f>
        <v>No Discount</v>
      </c>
      <c r="R2861" s="0" t="str">
        <f aca="false">INDEX('Lookup Tables'!$B$2:$B$5,MATCH(F2861,'Lookup Tables'!$A$2:$A$5,0))</f>
        <v>Manager C</v>
      </c>
    </row>
    <row r="2862" customFormat="false" ht="15" hidden="false" customHeight="false" outlineLevel="0" collapsed="false">
      <c r="A2862" s="0" t="s">
        <v>2974</v>
      </c>
      <c r="B2862" s="13" t="n">
        <v>43239</v>
      </c>
      <c r="C2862" s="13" t="n">
        <v>43243</v>
      </c>
      <c r="D2862" s="14" t="s">
        <v>69</v>
      </c>
      <c r="E2862" s="14" t="s">
        <v>53</v>
      </c>
      <c r="F2862" s="14" t="s">
        <v>54</v>
      </c>
      <c r="G2862" s="14" t="s">
        <v>597</v>
      </c>
      <c r="H2862" s="14" t="s">
        <v>56</v>
      </c>
      <c r="I2862" s="14" t="s">
        <v>57</v>
      </c>
      <c r="J2862" s="14" t="s">
        <v>416</v>
      </c>
      <c r="K2862" s="15" t="n">
        <v>1628.82</v>
      </c>
      <c r="L2862" s="0" t="n">
        <v>9</v>
      </c>
      <c r="M2862" s="16" t="n">
        <v>0</v>
      </c>
      <c r="N2862" s="17" t="n">
        <v>374.6286</v>
      </c>
      <c r="O2862" s="0" t="str">
        <f aca="false">TEXT(B2862,"YYYY-MM")</f>
        <v>2018-05</v>
      </c>
      <c r="P2862" s="18" t="n">
        <f aca="false">IFERROR(N2862/K2862,0)</f>
        <v>0.23</v>
      </c>
      <c r="Q2862" s="0" t="str">
        <f aca="false">IF(M2862=0,"No Discount",IF(M2862&lt;0.2,"Low (1-19%)",IF(M2862&lt;0.4,"Medium (20-39%)","High (40%+)")))</f>
        <v>No Discount</v>
      </c>
      <c r="R2862" s="0" t="str">
        <f aca="false">INDEX('Lookup Tables'!$B$2:$B$5,MATCH(F2862,'Lookup Tables'!$A$2:$A$5,0))</f>
        <v>Manager C</v>
      </c>
    </row>
    <row r="2863" customFormat="false" ht="15" hidden="false" customHeight="false" outlineLevel="0" collapsed="false">
      <c r="A2863" s="0" t="s">
        <v>2974</v>
      </c>
      <c r="B2863" s="13" t="n">
        <v>43239</v>
      </c>
      <c r="C2863" s="13" t="n">
        <v>43243</v>
      </c>
      <c r="D2863" s="14" t="s">
        <v>69</v>
      </c>
      <c r="E2863" s="14" t="s">
        <v>53</v>
      </c>
      <c r="F2863" s="14" t="s">
        <v>54</v>
      </c>
      <c r="G2863" s="14" t="s">
        <v>597</v>
      </c>
      <c r="H2863" s="14" t="s">
        <v>65</v>
      </c>
      <c r="I2863" s="14" t="s">
        <v>91</v>
      </c>
      <c r="J2863" s="14" t="s">
        <v>1496</v>
      </c>
      <c r="K2863" s="15" t="n">
        <v>286.93</v>
      </c>
      <c r="L2863" s="0" t="n">
        <v>7</v>
      </c>
      <c r="M2863" s="16" t="n">
        <v>0</v>
      </c>
      <c r="N2863" s="17" t="n">
        <v>140.5957</v>
      </c>
      <c r="O2863" s="0" t="str">
        <f aca="false">TEXT(B2863,"YYYY-MM")</f>
        <v>2018-05</v>
      </c>
      <c r="P2863" s="18" t="n">
        <f aca="false">IFERROR(N2863/K2863,0)</f>
        <v>0.49</v>
      </c>
      <c r="Q2863" s="0" t="str">
        <f aca="false">IF(M2863=0,"No Discount",IF(M2863&lt;0.2,"Low (1-19%)",IF(M2863&lt;0.4,"Medium (20-39%)","High (40%+)")))</f>
        <v>No Discount</v>
      </c>
      <c r="R2863" s="0" t="str">
        <f aca="false">INDEX('Lookup Tables'!$B$2:$B$5,MATCH(F2863,'Lookup Tables'!$A$2:$A$5,0))</f>
        <v>Manager C</v>
      </c>
    </row>
    <row r="2864" customFormat="false" ht="15" hidden="false" customHeight="false" outlineLevel="0" collapsed="false">
      <c r="A2864" s="0" t="s">
        <v>2976</v>
      </c>
      <c r="B2864" s="13" t="n">
        <v>43324</v>
      </c>
      <c r="C2864" s="13" t="n">
        <v>43329</v>
      </c>
      <c r="D2864" s="14" t="s">
        <v>69</v>
      </c>
      <c r="E2864" s="14" t="s">
        <v>53</v>
      </c>
      <c r="F2864" s="14" t="s">
        <v>54</v>
      </c>
      <c r="G2864" s="14" t="s">
        <v>70</v>
      </c>
      <c r="H2864" s="14" t="s">
        <v>65</v>
      </c>
      <c r="I2864" s="14" t="s">
        <v>91</v>
      </c>
      <c r="J2864" s="14" t="s">
        <v>2807</v>
      </c>
      <c r="K2864" s="15" t="n">
        <v>20.736</v>
      </c>
      <c r="L2864" s="0" t="n">
        <v>4</v>
      </c>
      <c r="M2864" s="16" t="n">
        <v>0.2</v>
      </c>
      <c r="N2864" s="17" t="n">
        <v>7.2576</v>
      </c>
      <c r="O2864" s="0" t="str">
        <f aca="false">TEXT(B2864,"YYYY-MM")</f>
        <v>2018-08</v>
      </c>
      <c r="P2864" s="18" t="n">
        <f aca="false">IFERROR(N2864/K2864,0)</f>
        <v>0.35</v>
      </c>
      <c r="Q2864" s="0" t="str">
        <f aca="false">IF(M2864=0,"No Discount",IF(M2864&lt;0.2,"Low (1-19%)",IF(M2864&lt;0.4,"Medium (20-39%)","High (40%+)")))</f>
        <v>Medium (20-39%)</v>
      </c>
      <c r="R2864" s="0" t="str">
        <f aca="false">INDEX('Lookup Tables'!$B$2:$B$5,MATCH(F2864,'Lookup Tables'!$A$2:$A$5,0))</f>
        <v>Manager C</v>
      </c>
    </row>
    <row r="2865" customFormat="false" ht="15" hidden="false" customHeight="false" outlineLevel="0" collapsed="false">
      <c r="A2865" s="0" t="s">
        <v>2977</v>
      </c>
      <c r="B2865" s="13" t="n">
        <v>43325</v>
      </c>
      <c r="C2865" s="13" t="n">
        <v>43325</v>
      </c>
      <c r="D2865" s="14" t="s">
        <v>606</v>
      </c>
      <c r="E2865" s="14" t="s">
        <v>53</v>
      </c>
      <c r="F2865" s="14" t="s">
        <v>63</v>
      </c>
      <c r="G2865" s="14" t="s">
        <v>64</v>
      </c>
      <c r="H2865" s="14" t="s">
        <v>65</v>
      </c>
      <c r="I2865" s="14" t="s">
        <v>73</v>
      </c>
      <c r="J2865" s="14" t="s">
        <v>839</v>
      </c>
      <c r="K2865" s="15" t="n">
        <v>31.44</v>
      </c>
      <c r="L2865" s="0" t="n">
        <v>3</v>
      </c>
      <c r="M2865" s="16" t="n">
        <v>0</v>
      </c>
      <c r="N2865" s="17" t="n">
        <v>8.4888</v>
      </c>
      <c r="O2865" s="0" t="str">
        <f aca="false">TEXT(B2865,"YYYY-MM")</f>
        <v>2018-08</v>
      </c>
      <c r="P2865" s="18" t="n">
        <f aca="false">IFERROR(N2865/K2865,0)</f>
        <v>0.27</v>
      </c>
      <c r="Q2865" s="0" t="str">
        <f aca="false">IF(M2865=0,"No Discount",IF(M2865&lt;0.2,"Low (1-19%)",IF(M2865&lt;0.4,"Medium (20-39%)","High (40%+)")))</f>
        <v>No Discount</v>
      </c>
      <c r="R2865" s="0" t="str">
        <f aca="false">INDEX('Lookup Tables'!$B$2:$B$5,MATCH(F2865,'Lookup Tables'!$A$2:$A$5,0))</f>
        <v>Manager D</v>
      </c>
    </row>
    <row r="2866" customFormat="false" ht="15" hidden="false" customHeight="false" outlineLevel="0" collapsed="false">
      <c r="A2866" s="0" t="s">
        <v>2977</v>
      </c>
      <c r="B2866" s="13" t="n">
        <v>43325</v>
      </c>
      <c r="C2866" s="13" t="n">
        <v>43325</v>
      </c>
      <c r="D2866" s="14" t="s">
        <v>606</v>
      </c>
      <c r="E2866" s="14" t="s">
        <v>53</v>
      </c>
      <c r="F2866" s="14" t="s">
        <v>63</v>
      </c>
      <c r="G2866" s="14" t="s">
        <v>64</v>
      </c>
      <c r="H2866" s="14" t="s">
        <v>65</v>
      </c>
      <c r="I2866" s="14" t="s">
        <v>85</v>
      </c>
      <c r="J2866" s="14" t="s">
        <v>663</v>
      </c>
      <c r="K2866" s="15" t="n">
        <v>83.79</v>
      </c>
      <c r="L2866" s="0" t="n">
        <v>7</v>
      </c>
      <c r="M2866" s="16" t="n">
        <v>0</v>
      </c>
      <c r="N2866" s="17" t="n">
        <v>22.6233</v>
      </c>
      <c r="O2866" s="0" t="str">
        <f aca="false">TEXT(B2866,"YYYY-MM")</f>
        <v>2018-08</v>
      </c>
      <c r="P2866" s="18" t="n">
        <f aca="false">IFERROR(N2866/K2866,0)</f>
        <v>0.27</v>
      </c>
      <c r="Q2866" s="0" t="str">
        <f aca="false">IF(M2866=0,"No Discount",IF(M2866&lt;0.2,"Low (1-19%)",IF(M2866&lt;0.4,"Medium (20-39%)","High (40%+)")))</f>
        <v>No Discount</v>
      </c>
      <c r="R2866" s="0" t="str">
        <f aca="false">INDEX('Lookup Tables'!$B$2:$B$5,MATCH(F2866,'Lookup Tables'!$A$2:$A$5,0))</f>
        <v>Manager D</v>
      </c>
    </row>
    <row r="2867" customFormat="false" ht="15" hidden="false" customHeight="false" outlineLevel="0" collapsed="false">
      <c r="A2867" s="0" t="s">
        <v>2977</v>
      </c>
      <c r="B2867" s="13" t="n">
        <v>43325</v>
      </c>
      <c r="C2867" s="13" t="n">
        <v>43325</v>
      </c>
      <c r="D2867" s="14" t="s">
        <v>606</v>
      </c>
      <c r="E2867" s="14" t="s">
        <v>53</v>
      </c>
      <c r="F2867" s="14" t="s">
        <v>63</v>
      </c>
      <c r="G2867" s="14" t="s">
        <v>64</v>
      </c>
      <c r="H2867" s="14" t="s">
        <v>65</v>
      </c>
      <c r="I2867" s="14" t="s">
        <v>78</v>
      </c>
      <c r="J2867" s="14" t="s">
        <v>723</v>
      </c>
      <c r="K2867" s="15" t="n">
        <v>59.52</v>
      </c>
      <c r="L2867" s="0" t="n">
        <v>3</v>
      </c>
      <c r="M2867" s="16" t="n">
        <v>0</v>
      </c>
      <c r="N2867" s="17" t="n">
        <v>15.4752</v>
      </c>
      <c r="O2867" s="0" t="str">
        <f aca="false">TEXT(B2867,"YYYY-MM")</f>
        <v>2018-08</v>
      </c>
      <c r="P2867" s="18" t="n">
        <f aca="false">IFERROR(N2867/K2867,0)</f>
        <v>0.26</v>
      </c>
      <c r="Q2867" s="0" t="str">
        <f aca="false">IF(M2867=0,"No Discount",IF(M2867&lt;0.2,"Low (1-19%)",IF(M2867&lt;0.4,"Medium (20-39%)","High (40%+)")))</f>
        <v>No Discount</v>
      </c>
      <c r="R2867" s="0" t="str">
        <f aca="false">INDEX('Lookup Tables'!$B$2:$B$5,MATCH(F2867,'Lookup Tables'!$A$2:$A$5,0))</f>
        <v>Manager D</v>
      </c>
    </row>
    <row r="2868" customFormat="false" ht="15" hidden="false" customHeight="false" outlineLevel="0" collapsed="false">
      <c r="A2868" s="0" t="s">
        <v>2977</v>
      </c>
      <c r="B2868" s="13" t="n">
        <v>43325</v>
      </c>
      <c r="C2868" s="13" t="n">
        <v>43325</v>
      </c>
      <c r="D2868" s="14" t="s">
        <v>606</v>
      </c>
      <c r="E2868" s="14" t="s">
        <v>53</v>
      </c>
      <c r="F2868" s="14" t="s">
        <v>63</v>
      </c>
      <c r="G2868" s="14" t="s">
        <v>64</v>
      </c>
      <c r="H2868" s="14" t="s">
        <v>65</v>
      </c>
      <c r="I2868" s="14" t="s">
        <v>303</v>
      </c>
      <c r="J2868" s="14" t="s">
        <v>608</v>
      </c>
      <c r="K2868" s="15" t="n">
        <v>31.92</v>
      </c>
      <c r="L2868" s="0" t="n">
        <v>4</v>
      </c>
      <c r="M2868" s="16" t="n">
        <v>0</v>
      </c>
      <c r="N2868" s="17" t="n">
        <v>9.2568</v>
      </c>
      <c r="O2868" s="0" t="str">
        <f aca="false">TEXT(B2868,"YYYY-MM")</f>
        <v>2018-08</v>
      </c>
      <c r="P2868" s="18" t="n">
        <f aca="false">IFERROR(N2868/K2868,0)</f>
        <v>0.29</v>
      </c>
      <c r="Q2868" s="0" t="str">
        <f aca="false">IF(M2868=0,"No Discount",IF(M2868&lt;0.2,"Low (1-19%)",IF(M2868&lt;0.4,"Medium (20-39%)","High (40%+)")))</f>
        <v>No Discount</v>
      </c>
      <c r="R2868" s="0" t="str">
        <f aca="false">INDEX('Lookup Tables'!$B$2:$B$5,MATCH(F2868,'Lookup Tables'!$A$2:$A$5,0))</f>
        <v>Manager D</v>
      </c>
    </row>
    <row r="2869" customFormat="false" ht="15" hidden="false" customHeight="false" outlineLevel="0" collapsed="false">
      <c r="A2869" s="0" t="s">
        <v>2978</v>
      </c>
      <c r="B2869" s="13" t="n">
        <v>43049</v>
      </c>
      <c r="C2869" s="13" t="n">
        <v>43051</v>
      </c>
      <c r="D2869" s="14" t="s">
        <v>52</v>
      </c>
      <c r="E2869" s="14" t="s">
        <v>53</v>
      </c>
      <c r="F2869" s="14" t="s">
        <v>117</v>
      </c>
      <c r="G2869" s="14" t="s">
        <v>269</v>
      </c>
      <c r="H2869" s="14" t="s">
        <v>65</v>
      </c>
      <c r="I2869" s="14" t="s">
        <v>303</v>
      </c>
      <c r="J2869" s="14" t="s">
        <v>608</v>
      </c>
      <c r="K2869" s="15" t="n">
        <v>14.72</v>
      </c>
      <c r="L2869" s="0" t="n">
        <v>5</v>
      </c>
      <c r="M2869" s="16" t="n">
        <v>0.2</v>
      </c>
      <c r="N2869" s="17" t="n">
        <v>-3.312</v>
      </c>
      <c r="O2869" s="0" t="str">
        <f aca="false">TEXT(B2869,"YYYY-MM")</f>
        <v>2017-11</v>
      </c>
      <c r="P2869" s="18" t="n">
        <f aca="false">IFERROR(N2869/K2869,0)</f>
        <v>-0.225</v>
      </c>
      <c r="Q2869" s="0" t="str">
        <f aca="false">IF(M2869=0,"No Discount",IF(M2869&lt;0.2,"Low (1-19%)",IF(M2869&lt;0.4,"Medium (20-39%)","High (40%+)")))</f>
        <v>Medium (20-39%)</v>
      </c>
      <c r="R2869" s="0" t="str">
        <f aca="false">INDEX('Lookup Tables'!$B$2:$B$5,MATCH(F2869,'Lookup Tables'!$A$2:$A$5,0))</f>
        <v>Manager B</v>
      </c>
    </row>
    <row r="2870" customFormat="false" ht="15" hidden="false" customHeight="false" outlineLevel="0" collapsed="false">
      <c r="A2870" s="0" t="s">
        <v>2978</v>
      </c>
      <c r="B2870" s="13" t="n">
        <v>43049</v>
      </c>
      <c r="C2870" s="13" t="n">
        <v>43051</v>
      </c>
      <c r="D2870" s="14" t="s">
        <v>52</v>
      </c>
      <c r="E2870" s="14" t="s">
        <v>53</v>
      </c>
      <c r="F2870" s="14" t="s">
        <v>117</v>
      </c>
      <c r="G2870" s="14" t="s">
        <v>269</v>
      </c>
      <c r="H2870" s="14" t="s">
        <v>65</v>
      </c>
      <c r="I2870" s="14" t="s">
        <v>73</v>
      </c>
      <c r="J2870" s="14" t="s">
        <v>1279</v>
      </c>
      <c r="K2870" s="15" t="n">
        <v>38.976</v>
      </c>
      <c r="L2870" s="0" t="n">
        <v>3</v>
      </c>
      <c r="M2870" s="16" t="n">
        <v>0.2</v>
      </c>
      <c r="N2870" s="17" t="n">
        <v>-2.436</v>
      </c>
      <c r="O2870" s="0" t="str">
        <f aca="false">TEXT(B2870,"YYYY-MM")</f>
        <v>2017-11</v>
      </c>
      <c r="P2870" s="18" t="n">
        <f aca="false">IFERROR(N2870/K2870,0)</f>
        <v>-0.0625</v>
      </c>
      <c r="Q2870" s="0" t="str">
        <f aca="false">IF(M2870=0,"No Discount",IF(M2870&lt;0.2,"Low (1-19%)",IF(M2870&lt;0.4,"Medium (20-39%)","High (40%+)")))</f>
        <v>Medium (20-39%)</v>
      </c>
      <c r="R2870" s="0" t="str">
        <f aca="false">INDEX('Lookup Tables'!$B$2:$B$5,MATCH(F2870,'Lookup Tables'!$A$2:$A$5,0))</f>
        <v>Manager B</v>
      </c>
    </row>
    <row r="2871" customFormat="false" ht="15" hidden="false" customHeight="false" outlineLevel="0" collapsed="false">
      <c r="A2871" s="0" t="s">
        <v>2979</v>
      </c>
      <c r="B2871" s="13" t="n">
        <v>43263</v>
      </c>
      <c r="C2871" s="13" t="n">
        <v>43270</v>
      </c>
      <c r="D2871" s="14" t="s">
        <v>69</v>
      </c>
      <c r="E2871" s="14" t="s">
        <v>53</v>
      </c>
      <c r="F2871" s="14" t="s">
        <v>54</v>
      </c>
      <c r="G2871" s="14" t="s">
        <v>70</v>
      </c>
      <c r="H2871" s="14" t="s">
        <v>56</v>
      </c>
      <c r="I2871" s="14" t="s">
        <v>76</v>
      </c>
      <c r="J2871" s="14" t="s">
        <v>2980</v>
      </c>
      <c r="K2871" s="15" t="n">
        <v>17.088</v>
      </c>
      <c r="L2871" s="0" t="n">
        <v>2</v>
      </c>
      <c r="M2871" s="16" t="n">
        <v>0.2</v>
      </c>
      <c r="N2871" s="17" t="n">
        <v>1.068</v>
      </c>
      <c r="O2871" s="0" t="str">
        <f aca="false">TEXT(B2871,"YYYY-MM")</f>
        <v>2018-06</v>
      </c>
      <c r="P2871" s="18" t="n">
        <f aca="false">IFERROR(N2871/K2871,0)</f>
        <v>0.0625</v>
      </c>
      <c r="Q2871" s="0" t="str">
        <f aca="false">IF(M2871=0,"No Discount",IF(M2871&lt;0.2,"Low (1-19%)",IF(M2871&lt;0.4,"Medium (20-39%)","High (40%+)")))</f>
        <v>Medium (20-39%)</v>
      </c>
      <c r="R2871" s="0" t="str">
        <f aca="false">INDEX('Lookup Tables'!$B$2:$B$5,MATCH(F2871,'Lookup Tables'!$A$2:$A$5,0))</f>
        <v>Manager C</v>
      </c>
    </row>
    <row r="2872" customFormat="false" ht="15" hidden="false" customHeight="false" outlineLevel="0" collapsed="false">
      <c r="A2872" s="0" t="s">
        <v>2981</v>
      </c>
      <c r="B2872" s="13" t="n">
        <v>42085</v>
      </c>
      <c r="C2872" s="13" t="n">
        <v>42089</v>
      </c>
      <c r="D2872" s="14" t="s">
        <v>69</v>
      </c>
      <c r="E2872" s="14" t="s">
        <v>62</v>
      </c>
      <c r="F2872" s="14" t="s">
        <v>63</v>
      </c>
      <c r="G2872" s="14" t="s">
        <v>189</v>
      </c>
      <c r="H2872" s="14" t="s">
        <v>65</v>
      </c>
      <c r="I2872" s="14" t="s">
        <v>91</v>
      </c>
      <c r="J2872" s="14" t="s">
        <v>2606</v>
      </c>
      <c r="K2872" s="15" t="n">
        <v>74.352</v>
      </c>
      <c r="L2872" s="0" t="n">
        <v>3</v>
      </c>
      <c r="M2872" s="16" t="n">
        <v>0.2</v>
      </c>
      <c r="N2872" s="17" t="n">
        <v>23.235</v>
      </c>
      <c r="O2872" s="0" t="str">
        <f aca="false">TEXT(B2872,"YYYY-MM")</f>
        <v>2015-03</v>
      </c>
      <c r="P2872" s="18" t="n">
        <f aca="false">IFERROR(N2872/K2872,0)</f>
        <v>0.3125</v>
      </c>
      <c r="Q2872" s="0" t="str">
        <f aca="false">IF(M2872=0,"No Discount",IF(M2872&lt;0.2,"Low (1-19%)",IF(M2872&lt;0.4,"Medium (20-39%)","High (40%+)")))</f>
        <v>Medium (20-39%)</v>
      </c>
      <c r="R2872" s="0" t="str">
        <f aca="false">INDEX('Lookup Tables'!$B$2:$B$5,MATCH(F2872,'Lookup Tables'!$A$2:$A$5,0))</f>
        <v>Manager D</v>
      </c>
    </row>
    <row r="2873" customFormat="false" ht="15" hidden="false" customHeight="false" outlineLevel="0" collapsed="false">
      <c r="A2873" s="0" t="s">
        <v>2981</v>
      </c>
      <c r="B2873" s="13" t="n">
        <v>42085</v>
      </c>
      <c r="C2873" s="13" t="n">
        <v>42089</v>
      </c>
      <c r="D2873" s="14" t="s">
        <v>69</v>
      </c>
      <c r="E2873" s="14" t="s">
        <v>62</v>
      </c>
      <c r="F2873" s="14" t="s">
        <v>63</v>
      </c>
      <c r="G2873" s="14" t="s">
        <v>189</v>
      </c>
      <c r="H2873" s="14" t="s">
        <v>56</v>
      </c>
      <c r="I2873" s="14" t="s">
        <v>59</v>
      </c>
      <c r="J2873" s="14" t="s">
        <v>955</v>
      </c>
      <c r="K2873" s="15" t="n">
        <v>314.352</v>
      </c>
      <c r="L2873" s="0" t="n">
        <v>3</v>
      </c>
      <c r="M2873" s="16" t="n">
        <v>0.2</v>
      </c>
      <c r="N2873" s="17" t="n">
        <v>-35.3646</v>
      </c>
      <c r="O2873" s="0" t="str">
        <f aca="false">TEXT(B2873,"YYYY-MM")</f>
        <v>2015-03</v>
      </c>
      <c r="P2873" s="18" t="n">
        <f aca="false">IFERROR(N2873/K2873,0)</f>
        <v>-0.1125</v>
      </c>
      <c r="Q2873" s="0" t="str">
        <f aca="false">IF(M2873=0,"No Discount",IF(M2873&lt;0.2,"Low (1-19%)",IF(M2873&lt;0.4,"Medium (20-39%)","High (40%+)")))</f>
        <v>Medium (20-39%)</v>
      </c>
      <c r="R2873" s="0" t="str">
        <f aca="false">INDEX('Lookup Tables'!$B$2:$B$5,MATCH(F2873,'Lookup Tables'!$A$2:$A$5,0))</f>
        <v>Manager D</v>
      </c>
    </row>
    <row r="2874" customFormat="false" ht="15" hidden="false" customHeight="false" outlineLevel="0" collapsed="false">
      <c r="A2874" s="0" t="s">
        <v>2982</v>
      </c>
      <c r="B2874" s="13" t="n">
        <v>43266</v>
      </c>
      <c r="C2874" s="13" t="n">
        <v>43271</v>
      </c>
      <c r="D2874" s="14" t="s">
        <v>69</v>
      </c>
      <c r="E2874" s="14" t="s">
        <v>53</v>
      </c>
      <c r="F2874" s="14" t="s">
        <v>63</v>
      </c>
      <c r="G2874" s="14" t="s">
        <v>64</v>
      </c>
      <c r="H2874" s="14" t="s">
        <v>65</v>
      </c>
      <c r="I2874" s="14" t="s">
        <v>78</v>
      </c>
      <c r="J2874" s="14" t="s">
        <v>593</v>
      </c>
      <c r="K2874" s="15" t="n">
        <v>4.26</v>
      </c>
      <c r="L2874" s="0" t="n">
        <v>1</v>
      </c>
      <c r="M2874" s="16" t="n">
        <v>0</v>
      </c>
      <c r="N2874" s="17" t="n">
        <v>1.7466</v>
      </c>
      <c r="O2874" s="0" t="str">
        <f aca="false">TEXT(B2874,"YYYY-MM")</f>
        <v>2018-06</v>
      </c>
      <c r="P2874" s="18" t="n">
        <f aca="false">IFERROR(N2874/K2874,0)</f>
        <v>0.41</v>
      </c>
      <c r="Q2874" s="0" t="str">
        <f aca="false">IF(M2874=0,"No Discount",IF(M2874&lt;0.2,"Low (1-19%)",IF(M2874&lt;0.4,"Medium (20-39%)","High (40%+)")))</f>
        <v>No Discount</v>
      </c>
      <c r="R2874" s="0" t="str">
        <f aca="false">INDEX('Lookup Tables'!$B$2:$B$5,MATCH(F2874,'Lookup Tables'!$A$2:$A$5,0))</f>
        <v>Manager D</v>
      </c>
    </row>
    <row r="2875" customFormat="false" ht="15" hidden="false" customHeight="false" outlineLevel="0" collapsed="false">
      <c r="A2875" s="0" t="s">
        <v>2983</v>
      </c>
      <c r="B2875" s="13" t="n">
        <v>43420</v>
      </c>
      <c r="C2875" s="13" t="n">
        <v>43426</v>
      </c>
      <c r="D2875" s="14" t="s">
        <v>69</v>
      </c>
      <c r="E2875" s="14" t="s">
        <v>53</v>
      </c>
      <c r="F2875" s="14" t="s">
        <v>63</v>
      </c>
      <c r="G2875" s="14" t="s">
        <v>64</v>
      </c>
      <c r="H2875" s="14" t="s">
        <v>65</v>
      </c>
      <c r="I2875" s="14" t="s">
        <v>73</v>
      </c>
      <c r="J2875" s="14" t="s">
        <v>949</v>
      </c>
      <c r="K2875" s="15" t="n">
        <v>811.28</v>
      </c>
      <c r="L2875" s="0" t="n">
        <v>8</v>
      </c>
      <c r="M2875" s="16" t="n">
        <v>0</v>
      </c>
      <c r="N2875" s="17" t="n">
        <v>24.3384</v>
      </c>
      <c r="O2875" s="0" t="str">
        <f aca="false">TEXT(B2875,"YYYY-MM")</f>
        <v>2018-11</v>
      </c>
      <c r="P2875" s="18" t="n">
        <f aca="false">IFERROR(N2875/K2875,0)</f>
        <v>0.03</v>
      </c>
      <c r="Q2875" s="0" t="str">
        <f aca="false">IF(M2875=0,"No Discount",IF(M2875&lt;0.2,"Low (1-19%)",IF(M2875&lt;0.4,"Medium (20-39%)","High (40%+)")))</f>
        <v>No Discount</v>
      </c>
      <c r="R2875" s="0" t="str">
        <f aca="false">INDEX('Lookup Tables'!$B$2:$B$5,MATCH(F2875,'Lookup Tables'!$A$2:$A$5,0))</f>
        <v>Manager D</v>
      </c>
    </row>
    <row r="2876" customFormat="false" ht="15" hidden="false" customHeight="false" outlineLevel="0" collapsed="false">
      <c r="A2876" s="0" t="s">
        <v>2984</v>
      </c>
      <c r="B2876" s="13" t="n">
        <v>43463</v>
      </c>
      <c r="C2876" s="13" t="n">
        <v>43465</v>
      </c>
      <c r="D2876" s="14" t="s">
        <v>137</v>
      </c>
      <c r="E2876" s="14" t="s">
        <v>53</v>
      </c>
      <c r="F2876" s="14" t="s">
        <v>117</v>
      </c>
      <c r="G2876" s="14" t="s">
        <v>170</v>
      </c>
      <c r="H2876" s="14" t="s">
        <v>65</v>
      </c>
      <c r="I2876" s="14" t="s">
        <v>171</v>
      </c>
      <c r="J2876" s="14" t="s">
        <v>301</v>
      </c>
      <c r="K2876" s="15" t="n">
        <v>6.03</v>
      </c>
      <c r="L2876" s="0" t="n">
        <v>3</v>
      </c>
      <c r="M2876" s="16" t="n">
        <v>0</v>
      </c>
      <c r="N2876" s="17" t="n">
        <v>2.9547</v>
      </c>
      <c r="O2876" s="0" t="str">
        <f aca="false">TEXT(B2876,"YYYY-MM")</f>
        <v>2018-12</v>
      </c>
      <c r="P2876" s="18" t="n">
        <f aca="false">IFERROR(N2876/K2876,0)</f>
        <v>0.49</v>
      </c>
      <c r="Q2876" s="0" t="str">
        <f aca="false">IF(M2876=0,"No Discount",IF(M2876&lt;0.2,"Low (1-19%)",IF(M2876&lt;0.4,"Medium (20-39%)","High (40%+)")))</f>
        <v>No Discount</v>
      </c>
      <c r="R2876" s="0" t="str">
        <f aca="false">INDEX('Lookup Tables'!$B$2:$B$5,MATCH(F2876,'Lookup Tables'!$A$2:$A$5,0))</f>
        <v>Manager B</v>
      </c>
    </row>
    <row r="2877" customFormat="false" ht="15" hidden="false" customHeight="false" outlineLevel="0" collapsed="false">
      <c r="A2877" s="0" t="s">
        <v>2985</v>
      </c>
      <c r="B2877" s="13" t="n">
        <v>42756</v>
      </c>
      <c r="C2877" s="13" t="n">
        <v>42758</v>
      </c>
      <c r="D2877" s="14" t="s">
        <v>52</v>
      </c>
      <c r="E2877" s="14" t="s">
        <v>53</v>
      </c>
      <c r="F2877" s="14" t="s">
        <v>63</v>
      </c>
      <c r="G2877" s="14" t="s">
        <v>64</v>
      </c>
      <c r="H2877" s="14" t="s">
        <v>56</v>
      </c>
      <c r="I2877" s="14" t="s">
        <v>59</v>
      </c>
      <c r="J2877" s="14" t="s">
        <v>1791</v>
      </c>
      <c r="K2877" s="15" t="n">
        <v>153.568</v>
      </c>
      <c r="L2877" s="0" t="n">
        <v>2</v>
      </c>
      <c r="M2877" s="16" t="n">
        <v>0.2</v>
      </c>
      <c r="N2877" s="17" t="n">
        <v>-5.7588</v>
      </c>
      <c r="O2877" s="0" t="str">
        <f aca="false">TEXT(B2877,"YYYY-MM")</f>
        <v>2017-01</v>
      </c>
      <c r="P2877" s="18" t="n">
        <f aca="false">IFERROR(N2877/K2877,0)</f>
        <v>-0.0375</v>
      </c>
      <c r="Q2877" s="0" t="str">
        <f aca="false">IF(M2877=0,"No Discount",IF(M2877&lt;0.2,"Low (1-19%)",IF(M2877&lt;0.4,"Medium (20-39%)","High (40%+)")))</f>
        <v>Medium (20-39%)</v>
      </c>
      <c r="R2877" s="0" t="str">
        <f aca="false">INDEX('Lookup Tables'!$B$2:$B$5,MATCH(F2877,'Lookup Tables'!$A$2:$A$5,0))</f>
        <v>Manager D</v>
      </c>
    </row>
    <row r="2878" customFormat="false" ht="15" hidden="false" customHeight="false" outlineLevel="0" collapsed="false">
      <c r="A2878" s="0" t="s">
        <v>2985</v>
      </c>
      <c r="B2878" s="13" t="n">
        <v>42756</v>
      </c>
      <c r="C2878" s="13" t="n">
        <v>42758</v>
      </c>
      <c r="D2878" s="14" t="s">
        <v>52</v>
      </c>
      <c r="E2878" s="14" t="s">
        <v>53</v>
      </c>
      <c r="F2878" s="14" t="s">
        <v>63</v>
      </c>
      <c r="G2878" s="14" t="s">
        <v>64</v>
      </c>
      <c r="H2878" s="14" t="s">
        <v>56</v>
      </c>
      <c r="I2878" s="14" t="s">
        <v>59</v>
      </c>
      <c r="J2878" s="14" t="s">
        <v>601</v>
      </c>
      <c r="K2878" s="15" t="n">
        <v>1013.488</v>
      </c>
      <c r="L2878" s="0" t="n">
        <v>7</v>
      </c>
      <c r="M2878" s="16" t="n">
        <v>0.2</v>
      </c>
      <c r="N2878" s="17" t="n">
        <v>76.0116</v>
      </c>
      <c r="O2878" s="0" t="str">
        <f aca="false">TEXT(B2878,"YYYY-MM")</f>
        <v>2017-01</v>
      </c>
      <c r="P2878" s="18" t="n">
        <f aca="false">IFERROR(N2878/K2878,0)</f>
        <v>0.075</v>
      </c>
      <c r="Q2878" s="0" t="str">
        <f aca="false">IF(M2878=0,"No Discount",IF(M2878&lt;0.2,"Low (1-19%)",IF(M2878&lt;0.4,"Medium (20-39%)","High (40%+)")))</f>
        <v>Medium (20-39%)</v>
      </c>
      <c r="R2878" s="0" t="str">
        <f aca="false">INDEX('Lookup Tables'!$B$2:$B$5,MATCH(F2878,'Lookup Tables'!$A$2:$A$5,0))</f>
        <v>Manager D</v>
      </c>
    </row>
    <row r="2879" customFormat="false" ht="15" hidden="false" customHeight="false" outlineLevel="0" collapsed="false">
      <c r="A2879" s="0" t="s">
        <v>2986</v>
      </c>
      <c r="B2879" s="13" t="n">
        <v>42750</v>
      </c>
      <c r="C2879" s="13" t="n">
        <v>42754</v>
      </c>
      <c r="D2879" s="14" t="s">
        <v>69</v>
      </c>
      <c r="E2879" s="14" t="s">
        <v>97</v>
      </c>
      <c r="F2879" s="14" t="s">
        <v>117</v>
      </c>
      <c r="G2879" s="14" t="s">
        <v>391</v>
      </c>
      <c r="H2879" s="14" t="s">
        <v>65</v>
      </c>
      <c r="I2879" s="14" t="s">
        <v>129</v>
      </c>
      <c r="J2879" s="14" t="s">
        <v>2391</v>
      </c>
      <c r="K2879" s="15" t="n">
        <v>52.34</v>
      </c>
      <c r="L2879" s="0" t="n">
        <v>2</v>
      </c>
      <c r="M2879" s="16" t="n">
        <v>0</v>
      </c>
      <c r="N2879" s="17" t="n">
        <v>24.5998</v>
      </c>
      <c r="O2879" s="0" t="str">
        <f aca="false">TEXT(B2879,"YYYY-MM")</f>
        <v>2017-01</v>
      </c>
      <c r="P2879" s="18" t="n">
        <f aca="false">IFERROR(N2879/K2879,0)</f>
        <v>0.47</v>
      </c>
      <c r="Q2879" s="0" t="str">
        <f aca="false">IF(M2879=0,"No Discount",IF(M2879&lt;0.2,"Low (1-19%)",IF(M2879&lt;0.4,"Medium (20-39%)","High (40%+)")))</f>
        <v>No Discount</v>
      </c>
      <c r="R2879" s="0" t="str">
        <f aca="false">INDEX('Lookup Tables'!$B$2:$B$5,MATCH(F2879,'Lookup Tables'!$A$2:$A$5,0))</f>
        <v>Manager B</v>
      </c>
    </row>
    <row r="2880" customFormat="false" ht="15" hidden="false" customHeight="false" outlineLevel="0" collapsed="false">
      <c r="A2880" s="0" t="s">
        <v>2986</v>
      </c>
      <c r="B2880" s="13" t="n">
        <v>42750</v>
      </c>
      <c r="C2880" s="13" t="n">
        <v>42754</v>
      </c>
      <c r="D2880" s="14" t="s">
        <v>69</v>
      </c>
      <c r="E2880" s="14" t="s">
        <v>97</v>
      </c>
      <c r="F2880" s="14" t="s">
        <v>117</v>
      </c>
      <c r="G2880" s="14" t="s">
        <v>391</v>
      </c>
      <c r="H2880" s="14" t="s">
        <v>65</v>
      </c>
      <c r="I2880" s="14" t="s">
        <v>78</v>
      </c>
      <c r="J2880" s="14" t="s">
        <v>682</v>
      </c>
      <c r="K2880" s="15" t="n">
        <v>4.66</v>
      </c>
      <c r="L2880" s="0" t="n">
        <v>2</v>
      </c>
      <c r="M2880" s="16" t="n">
        <v>0</v>
      </c>
      <c r="N2880" s="17" t="n">
        <v>1.3514</v>
      </c>
      <c r="O2880" s="0" t="str">
        <f aca="false">TEXT(B2880,"YYYY-MM")</f>
        <v>2017-01</v>
      </c>
      <c r="P2880" s="18" t="n">
        <f aca="false">IFERROR(N2880/K2880,0)</f>
        <v>0.29</v>
      </c>
      <c r="Q2880" s="0" t="str">
        <f aca="false">IF(M2880=0,"No Discount",IF(M2880&lt;0.2,"Low (1-19%)",IF(M2880&lt;0.4,"Medium (20-39%)","High (40%+)")))</f>
        <v>No Discount</v>
      </c>
      <c r="R2880" s="0" t="str">
        <f aca="false">INDEX('Lookup Tables'!$B$2:$B$5,MATCH(F2880,'Lookup Tables'!$A$2:$A$5,0))</f>
        <v>Manager B</v>
      </c>
    </row>
    <row r="2881" customFormat="false" ht="15" hidden="false" customHeight="false" outlineLevel="0" collapsed="false">
      <c r="A2881" s="0" t="s">
        <v>2986</v>
      </c>
      <c r="B2881" s="13" t="n">
        <v>42750</v>
      </c>
      <c r="C2881" s="13" t="n">
        <v>42754</v>
      </c>
      <c r="D2881" s="14" t="s">
        <v>69</v>
      </c>
      <c r="E2881" s="14" t="s">
        <v>97</v>
      </c>
      <c r="F2881" s="14" t="s">
        <v>117</v>
      </c>
      <c r="G2881" s="14" t="s">
        <v>391</v>
      </c>
      <c r="H2881" s="14" t="s">
        <v>80</v>
      </c>
      <c r="I2881" s="14" t="s">
        <v>123</v>
      </c>
      <c r="J2881" s="14" t="s">
        <v>261</v>
      </c>
      <c r="K2881" s="15" t="n">
        <v>254.97</v>
      </c>
      <c r="L2881" s="0" t="n">
        <v>3</v>
      </c>
      <c r="M2881" s="16" t="n">
        <v>0</v>
      </c>
      <c r="N2881" s="17" t="n">
        <v>91.7892</v>
      </c>
      <c r="O2881" s="0" t="str">
        <f aca="false">TEXT(B2881,"YYYY-MM")</f>
        <v>2017-01</v>
      </c>
      <c r="P2881" s="18" t="n">
        <f aca="false">IFERROR(N2881/K2881,0)</f>
        <v>0.36</v>
      </c>
      <c r="Q2881" s="0" t="str">
        <f aca="false">IF(M2881=0,"No Discount",IF(M2881&lt;0.2,"Low (1-19%)",IF(M2881&lt;0.4,"Medium (20-39%)","High (40%+)")))</f>
        <v>No Discount</v>
      </c>
      <c r="R2881" s="0" t="str">
        <f aca="false">INDEX('Lookup Tables'!$B$2:$B$5,MATCH(F2881,'Lookup Tables'!$A$2:$A$5,0))</f>
        <v>Manager B</v>
      </c>
    </row>
    <row r="2882" customFormat="false" ht="15" hidden="false" customHeight="false" outlineLevel="0" collapsed="false">
      <c r="A2882" s="0" t="s">
        <v>2987</v>
      </c>
      <c r="B2882" s="13" t="n">
        <v>42997</v>
      </c>
      <c r="C2882" s="13" t="n">
        <v>43001</v>
      </c>
      <c r="D2882" s="14" t="s">
        <v>52</v>
      </c>
      <c r="E2882" s="14" t="s">
        <v>97</v>
      </c>
      <c r="F2882" s="14" t="s">
        <v>117</v>
      </c>
      <c r="G2882" s="14" t="s">
        <v>391</v>
      </c>
      <c r="H2882" s="14" t="s">
        <v>65</v>
      </c>
      <c r="I2882" s="14" t="s">
        <v>83</v>
      </c>
      <c r="J2882" s="14" t="s">
        <v>101</v>
      </c>
      <c r="K2882" s="15" t="n">
        <v>25.44</v>
      </c>
      <c r="L2882" s="0" t="n">
        <v>6</v>
      </c>
      <c r="M2882" s="16" t="n">
        <v>0</v>
      </c>
      <c r="N2882" s="17" t="n">
        <v>12.72</v>
      </c>
      <c r="O2882" s="0" t="str">
        <f aca="false">TEXT(B2882,"YYYY-MM")</f>
        <v>2017-09</v>
      </c>
      <c r="P2882" s="18" t="n">
        <f aca="false">IFERROR(N2882/K2882,0)</f>
        <v>0.5</v>
      </c>
      <c r="Q2882" s="0" t="str">
        <f aca="false">IF(M2882=0,"No Discount",IF(M2882&lt;0.2,"Low (1-19%)",IF(M2882&lt;0.4,"Medium (20-39%)","High (40%+)")))</f>
        <v>No Discount</v>
      </c>
      <c r="R2882" s="0" t="str">
        <f aca="false">INDEX('Lookup Tables'!$B$2:$B$5,MATCH(F2882,'Lookup Tables'!$A$2:$A$5,0))</f>
        <v>Manager B</v>
      </c>
    </row>
    <row r="2883" customFormat="false" ht="15" hidden="false" customHeight="false" outlineLevel="0" collapsed="false">
      <c r="A2883" s="0" t="s">
        <v>2987</v>
      </c>
      <c r="B2883" s="13" t="n">
        <v>42997</v>
      </c>
      <c r="C2883" s="13" t="n">
        <v>43001</v>
      </c>
      <c r="D2883" s="14" t="s">
        <v>52</v>
      </c>
      <c r="E2883" s="14" t="s">
        <v>97</v>
      </c>
      <c r="F2883" s="14" t="s">
        <v>117</v>
      </c>
      <c r="G2883" s="14" t="s">
        <v>391</v>
      </c>
      <c r="H2883" s="14" t="s">
        <v>65</v>
      </c>
      <c r="I2883" s="14" t="s">
        <v>303</v>
      </c>
      <c r="J2883" s="14" t="s">
        <v>1167</v>
      </c>
      <c r="K2883" s="15" t="n">
        <v>27.93</v>
      </c>
      <c r="L2883" s="0" t="n">
        <v>3</v>
      </c>
      <c r="M2883" s="16" t="n">
        <v>0</v>
      </c>
      <c r="N2883" s="17" t="n">
        <v>8.0997</v>
      </c>
      <c r="O2883" s="0" t="str">
        <f aca="false">TEXT(B2883,"YYYY-MM")</f>
        <v>2017-09</v>
      </c>
      <c r="P2883" s="18" t="n">
        <f aca="false">IFERROR(N2883/K2883,0)</f>
        <v>0.29</v>
      </c>
      <c r="Q2883" s="0" t="str">
        <f aca="false">IF(M2883=0,"No Discount",IF(M2883&lt;0.2,"Low (1-19%)",IF(M2883&lt;0.4,"Medium (20-39%)","High (40%+)")))</f>
        <v>No Discount</v>
      </c>
      <c r="R2883" s="0" t="str">
        <f aca="false">INDEX('Lookup Tables'!$B$2:$B$5,MATCH(F2883,'Lookup Tables'!$A$2:$A$5,0))</f>
        <v>Manager B</v>
      </c>
    </row>
    <row r="2884" customFormat="false" ht="15" hidden="false" customHeight="false" outlineLevel="0" collapsed="false">
      <c r="A2884" s="0" t="s">
        <v>2988</v>
      </c>
      <c r="B2884" s="13" t="n">
        <v>42056</v>
      </c>
      <c r="C2884" s="13" t="n">
        <v>42060</v>
      </c>
      <c r="D2884" s="14" t="s">
        <v>69</v>
      </c>
      <c r="E2884" s="14" t="s">
        <v>53</v>
      </c>
      <c r="F2884" s="14" t="s">
        <v>98</v>
      </c>
      <c r="G2884" s="14" t="s">
        <v>146</v>
      </c>
      <c r="H2884" s="14" t="s">
        <v>65</v>
      </c>
      <c r="I2884" s="14" t="s">
        <v>83</v>
      </c>
      <c r="J2884" s="14" t="s">
        <v>1072</v>
      </c>
      <c r="K2884" s="15" t="n">
        <v>8.85</v>
      </c>
      <c r="L2884" s="0" t="n">
        <v>5</v>
      </c>
      <c r="M2884" s="16" t="n">
        <v>0.8</v>
      </c>
      <c r="N2884" s="17" t="n">
        <v>-13.7175</v>
      </c>
      <c r="O2884" s="0" t="str">
        <f aca="false">TEXT(B2884,"YYYY-MM")</f>
        <v>2015-02</v>
      </c>
      <c r="P2884" s="18" t="n">
        <f aca="false">IFERROR(N2884/K2884,0)</f>
        <v>-1.55</v>
      </c>
      <c r="Q2884" s="0" t="str">
        <f aca="false">IF(M2884=0,"No Discount",IF(M2884&lt;0.2,"Low (1-19%)",IF(M2884&lt;0.4,"Medium (20-39%)","High (40%+)")))</f>
        <v>High (40%+)</v>
      </c>
      <c r="R2884" s="0" t="str">
        <f aca="false">INDEX('Lookup Tables'!$B$2:$B$5,MATCH(F2884,'Lookup Tables'!$A$2:$A$5,0))</f>
        <v>Manager A</v>
      </c>
    </row>
    <row r="2885" customFormat="false" ht="15" hidden="false" customHeight="false" outlineLevel="0" collapsed="false">
      <c r="A2885" s="0" t="s">
        <v>2989</v>
      </c>
      <c r="B2885" s="13" t="n">
        <v>43050</v>
      </c>
      <c r="C2885" s="13" t="n">
        <v>43055</v>
      </c>
      <c r="D2885" s="14" t="s">
        <v>52</v>
      </c>
      <c r="E2885" s="14" t="s">
        <v>53</v>
      </c>
      <c r="F2885" s="14" t="s">
        <v>63</v>
      </c>
      <c r="G2885" s="14" t="s">
        <v>64</v>
      </c>
      <c r="H2885" s="14" t="s">
        <v>56</v>
      </c>
      <c r="I2885" s="14" t="s">
        <v>76</v>
      </c>
      <c r="J2885" s="14" t="s">
        <v>1515</v>
      </c>
      <c r="K2885" s="15" t="n">
        <v>6.96</v>
      </c>
      <c r="L2885" s="0" t="n">
        <v>4</v>
      </c>
      <c r="M2885" s="16" t="n">
        <v>0</v>
      </c>
      <c r="N2885" s="17" t="n">
        <v>2.2272</v>
      </c>
      <c r="O2885" s="0" t="str">
        <f aca="false">TEXT(B2885,"YYYY-MM")</f>
        <v>2017-11</v>
      </c>
      <c r="P2885" s="18" t="n">
        <f aca="false">IFERROR(N2885/K2885,0)</f>
        <v>0.32</v>
      </c>
      <c r="Q2885" s="0" t="str">
        <f aca="false">IF(M2885=0,"No Discount",IF(M2885&lt;0.2,"Low (1-19%)",IF(M2885&lt;0.4,"Medium (20-39%)","High (40%+)")))</f>
        <v>No Discount</v>
      </c>
      <c r="R2885" s="0" t="str">
        <f aca="false">INDEX('Lookup Tables'!$B$2:$B$5,MATCH(F2885,'Lookup Tables'!$A$2:$A$5,0))</f>
        <v>Manager D</v>
      </c>
    </row>
    <row r="2886" customFormat="false" ht="15" hidden="false" customHeight="false" outlineLevel="0" collapsed="false">
      <c r="A2886" s="0" t="s">
        <v>2990</v>
      </c>
      <c r="B2886" s="13" t="n">
        <v>42765</v>
      </c>
      <c r="C2886" s="13" t="n">
        <v>42769</v>
      </c>
      <c r="D2886" s="14" t="s">
        <v>69</v>
      </c>
      <c r="E2886" s="14" t="s">
        <v>53</v>
      </c>
      <c r="F2886" s="14" t="s">
        <v>63</v>
      </c>
      <c r="G2886" s="14" t="s">
        <v>64</v>
      </c>
      <c r="H2886" s="14" t="s">
        <v>65</v>
      </c>
      <c r="I2886" s="14" t="s">
        <v>83</v>
      </c>
      <c r="J2886" s="14" t="s">
        <v>1120</v>
      </c>
      <c r="K2886" s="15" t="n">
        <v>17.456</v>
      </c>
      <c r="L2886" s="0" t="n">
        <v>2</v>
      </c>
      <c r="M2886" s="16" t="n">
        <v>0.2</v>
      </c>
      <c r="N2886" s="17" t="n">
        <v>5.8914</v>
      </c>
      <c r="O2886" s="0" t="str">
        <f aca="false">TEXT(B2886,"YYYY-MM")</f>
        <v>2017-01</v>
      </c>
      <c r="P2886" s="18" t="n">
        <f aca="false">IFERROR(N2886/K2886,0)</f>
        <v>0.3375</v>
      </c>
      <c r="Q2886" s="0" t="str">
        <f aca="false">IF(M2886=0,"No Discount",IF(M2886&lt;0.2,"Low (1-19%)",IF(M2886&lt;0.4,"Medium (20-39%)","High (40%+)")))</f>
        <v>Medium (20-39%)</v>
      </c>
      <c r="R2886" s="0" t="str">
        <f aca="false">INDEX('Lookup Tables'!$B$2:$B$5,MATCH(F2886,'Lookup Tables'!$A$2:$A$5,0))</f>
        <v>Manager D</v>
      </c>
    </row>
    <row r="2887" customFormat="false" ht="15" hidden="false" customHeight="false" outlineLevel="0" collapsed="false">
      <c r="A2887" s="0" t="s">
        <v>2991</v>
      </c>
      <c r="B2887" s="13" t="n">
        <v>43026</v>
      </c>
      <c r="C2887" s="13" t="n">
        <v>43030</v>
      </c>
      <c r="D2887" s="14" t="s">
        <v>69</v>
      </c>
      <c r="E2887" s="14" t="s">
        <v>53</v>
      </c>
      <c r="F2887" s="14" t="s">
        <v>63</v>
      </c>
      <c r="G2887" s="14" t="s">
        <v>189</v>
      </c>
      <c r="H2887" s="14" t="s">
        <v>56</v>
      </c>
      <c r="I2887" s="14" t="s">
        <v>59</v>
      </c>
      <c r="J2887" s="14" t="s">
        <v>712</v>
      </c>
      <c r="K2887" s="15" t="n">
        <v>307.92</v>
      </c>
      <c r="L2887" s="0" t="n">
        <v>5</v>
      </c>
      <c r="M2887" s="16" t="n">
        <v>0.2</v>
      </c>
      <c r="N2887" s="17" t="n">
        <v>-34.641</v>
      </c>
      <c r="O2887" s="0" t="str">
        <f aca="false">TEXT(B2887,"YYYY-MM")</f>
        <v>2017-10</v>
      </c>
      <c r="P2887" s="18" t="n">
        <f aca="false">IFERROR(N2887/K2887,0)</f>
        <v>-0.1125</v>
      </c>
      <c r="Q2887" s="0" t="str">
        <f aca="false">IF(M2887=0,"No Discount",IF(M2887&lt;0.2,"Low (1-19%)",IF(M2887&lt;0.4,"Medium (20-39%)","High (40%+)")))</f>
        <v>Medium (20-39%)</v>
      </c>
      <c r="R2887" s="0" t="str">
        <f aca="false">INDEX('Lookup Tables'!$B$2:$B$5,MATCH(F2887,'Lookup Tables'!$A$2:$A$5,0))</f>
        <v>Manager D</v>
      </c>
    </row>
    <row r="2888" customFormat="false" ht="15" hidden="false" customHeight="false" outlineLevel="0" collapsed="false">
      <c r="A2888" s="0" t="s">
        <v>2992</v>
      </c>
      <c r="B2888" s="13" t="n">
        <v>43452</v>
      </c>
      <c r="C2888" s="13" t="n">
        <v>43453</v>
      </c>
      <c r="D2888" s="14" t="s">
        <v>137</v>
      </c>
      <c r="E2888" s="14" t="s">
        <v>53</v>
      </c>
      <c r="F2888" s="14" t="s">
        <v>63</v>
      </c>
      <c r="G2888" s="14" t="s">
        <v>64</v>
      </c>
      <c r="H2888" s="14" t="s">
        <v>65</v>
      </c>
      <c r="I2888" s="14" t="s">
        <v>78</v>
      </c>
      <c r="J2888" s="14" t="s">
        <v>810</v>
      </c>
      <c r="K2888" s="15" t="n">
        <v>6.63</v>
      </c>
      <c r="L2888" s="0" t="n">
        <v>3</v>
      </c>
      <c r="M2888" s="16" t="n">
        <v>0</v>
      </c>
      <c r="N2888" s="17" t="n">
        <v>1.7901</v>
      </c>
      <c r="O2888" s="0" t="str">
        <f aca="false">TEXT(B2888,"YYYY-MM")</f>
        <v>2018-12</v>
      </c>
      <c r="P2888" s="18" t="n">
        <f aca="false">IFERROR(N2888/K2888,0)</f>
        <v>0.27</v>
      </c>
      <c r="Q2888" s="0" t="str">
        <f aca="false">IF(M2888=0,"No Discount",IF(M2888&lt;0.2,"Low (1-19%)",IF(M2888&lt;0.4,"Medium (20-39%)","High (40%+)")))</f>
        <v>No Discount</v>
      </c>
      <c r="R2888" s="0" t="str">
        <f aca="false">INDEX('Lookup Tables'!$B$2:$B$5,MATCH(F2888,'Lookup Tables'!$A$2:$A$5,0))</f>
        <v>Manager D</v>
      </c>
    </row>
    <row r="2889" customFormat="false" ht="15" hidden="false" customHeight="false" outlineLevel="0" collapsed="false">
      <c r="A2889" s="0" t="s">
        <v>2992</v>
      </c>
      <c r="B2889" s="13" t="n">
        <v>43452</v>
      </c>
      <c r="C2889" s="13" t="n">
        <v>43453</v>
      </c>
      <c r="D2889" s="14" t="s">
        <v>137</v>
      </c>
      <c r="E2889" s="14" t="s">
        <v>53</v>
      </c>
      <c r="F2889" s="14" t="s">
        <v>63</v>
      </c>
      <c r="G2889" s="14" t="s">
        <v>64</v>
      </c>
      <c r="H2889" s="14" t="s">
        <v>65</v>
      </c>
      <c r="I2889" s="14" t="s">
        <v>91</v>
      </c>
      <c r="J2889" s="14" t="s">
        <v>1533</v>
      </c>
      <c r="K2889" s="15" t="n">
        <v>12.96</v>
      </c>
      <c r="L2889" s="0" t="n">
        <v>2</v>
      </c>
      <c r="M2889" s="16" t="n">
        <v>0</v>
      </c>
      <c r="N2889" s="17" t="n">
        <v>6.2208</v>
      </c>
      <c r="O2889" s="0" t="str">
        <f aca="false">TEXT(B2889,"YYYY-MM")</f>
        <v>2018-12</v>
      </c>
      <c r="P2889" s="18" t="n">
        <f aca="false">IFERROR(N2889/K2889,0)</f>
        <v>0.48</v>
      </c>
      <c r="Q2889" s="0" t="str">
        <f aca="false">IF(M2889=0,"No Discount",IF(M2889&lt;0.2,"Low (1-19%)",IF(M2889&lt;0.4,"Medium (20-39%)","High (40%+)")))</f>
        <v>No Discount</v>
      </c>
      <c r="R2889" s="0" t="str">
        <f aca="false">INDEX('Lookup Tables'!$B$2:$B$5,MATCH(F2889,'Lookup Tables'!$A$2:$A$5,0))</f>
        <v>Manager D</v>
      </c>
    </row>
    <row r="2890" customFormat="false" ht="15" hidden="false" customHeight="false" outlineLevel="0" collapsed="false">
      <c r="A2890" s="0" t="s">
        <v>2992</v>
      </c>
      <c r="B2890" s="13" t="n">
        <v>43452</v>
      </c>
      <c r="C2890" s="13" t="n">
        <v>43453</v>
      </c>
      <c r="D2890" s="14" t="s">
        <v>137</v>
      </c>
      <c r="E2890" s="14" t="s">
        <v>53</v>
      </c>
      <c r="F2890" s="14" t="s">
        <v>63</v>
      </c>
      <c r="G2890" s="14" t="s">
        <v>64</v>
      </c>
      <c r="H2890" s="14" t="s">
        <v>65</v>
      </c>
      <c r="I2890" s="14" t="s">
        <v>91</v>
      </c>
      <c r="J2890" s="14" t="s">
        <v>1299</v>
      </c>
      <c r="K2890" s="15" t="n">
        <v>32.4</v>
      </c>
      <c r="L2890" s="0" t="n">
        <v>5</v>
      </c>
      <c r="M2890" s="16" t="n">
        <v>0</v>
      </c>
      <c r="N2890" s="17" t="n">
        <v>15.552</v>
      </c>
      <c r="O2890" s="0" t="str">
        <f aca="false">TEXT(B2890,"YYYY-MM")</f>
        <v>2018-12</v>
      </c>
      <c r="P2890" s="18" t="n">
        <f aca="false">IFERROR(N2890/K2890,0)</f>
        <v>0.48</v>
      </c>
      <c r="Q2890" s="0" t="str">
        <f aca="false">IF(M2890=0,"No Discount",IF(M2890&lt;0.2,"Low (1-19%)",IF(M2890&lt;0.4,"Medium (20-39%)","High (40%+)")))</f>
        <v>No Discount</v>
      </c>
      <c r="R2890" s="0" t="str">
        <f aca="false">INDEX('Lookup Tables'!$B$2:$B$5,MATCH(F2890,'Lookup Tables'!$A$2:$A$5,0))</f>
        <v>Manager D</v>
      </c>
    </row>
    <row r="2891" customFormat="false" ht="15" hidden="false" customHeight="false" outlineLevel="0" collapsed="false">
      <c r="A2891" s="0" t="s">
        <v>2993</v>
      </c>
      <c r="B2891" s="13" t="n">
        <v>43406</v>
      </c>
      <c r="C2891" s="13" t="n">
        <v>43410</v>
      </c>
      <c r="D2891" s="14" t="s">
        <v>69</v>
      </c>
      <c r="E2891" s="14" t="s">
        <v>62</v>
      </c>
      <c r="F2891" s="14" t="s">
        <v>63</v>
      </c>
      <c r="G2891" s="14" t="s">
        <v>94</v>
      </c>
      <c r="H2891" s="14" t="s">
        <v>65</v>
      </c>
      <c r="I2891" s="14" t="s">
        <v>91</v>
      </c>
      <c r="J2891" s="14" t="s">
        <v>2994</v>
      </c>
      <c r="K2891" s="15" t="n">
        <v>23.85</v>
      </c>
      <c r="L2891" s="0" t="n">
        <v>5</v>
      </c>
      <c r="M2891" s="16" t="n">
        <v>0</v>
      </c>
      <c r="N2891" s="17" t="n">
        <v>10.7325</v>
      </c>
      <c r="O2891" s="0" t="str">
        <f aca="false">TEXT(B2891,"YYYY-MM")</f>
        <v>2018-11</v>
      </c>
      <c r="P2891" s="18" t="n">
        <f aca="false">IFERROR(N2891/K2891,0)</f>
        <v>0.45</v>
      </c>
      <c r="Q2891" s="0" t="str">
        <f aca="false">IF(M2891=0,"No Discount",IF(M2891&lt;0.2,"Low (1-19%)",IF(M2891&lt;0.4,"Medium (20-39%)","High (40%+)")))</f>
        <v>No Discount</v>
      </c>
      <c r="R2891" s="0" t="str">
        <f aca="false">INDEX('Lookup Tables'!$B$2:$B$5,MATCH(F2891,'Lookup Tables'!$A$2:$A$5,0))</f>
        <v>Manager D</v>
      </c>
    </row>
    <row r="2892" customFormat="false" ht="15" hidden="false" customHeight="false" outlineLevel="0" collapsed="false">
      <c r="A2892" s="0" t="s">
        <v>2995</v>
      </c>
      <c r="B2892" s="13" t="n">
        <v>42123</v>
      </c>
      <c r="C2892" s="13" t="n">
        <v>42125</v>
      </c>
      <c r="D2892" s="14" t="s">
        <v>52</v>
      </c>
      <c r="E2892" s="14" t="s">
        <v>53</v>
      </c>
      <c r="F2892" s="14" t="s">
        <v>54</v>
      </c>
      <c r="G2892" s="14" t="s">
        <v>370</v>
      </c>
      <c r="H2892" s="14" t="s">
        <v>56</v>
      </c>
      <c r="I2892" s="14" t="s">
        <v>59</v>
      </c>
      <c r="J2892" s="14" t="s">
        <v>1417</v>
      </c>
      <c r="K2892" s="15" t="n">
        <v>51.96</v>
      </c>
      <c r="L2892" s="0" t="n">
        <v>2</v>
      </c>
      <c r="M2892" s="16" t="n">
        <v>0</v>
      </c>
      <c r="N2892" s="17" t="n">
        <v>12.99</v>
      </c>
      <c r="O2892" s="0" t="str">
        <f aca="false">TEXT(B2892,"YYYY-MM")</f>
        <v>2015-04</v>
      </c>
      <c r="P2892" s="18" t="n">
        <f aca="false">IFERROR(N2892/K2892,0)</f>
        <v>0.25</v>
      </c>
      <c r="Q2892" s="0" t="str">
        <f aca="false">IF(M2892=0,"No Discount",IF(M2892&lt;0.2,"Low (1-19%)",IF(M2892&lt;0.4,"Medium (20-39%)","High (40%+)")))</f>
        <v>No Discount</v>
      </c>
      <c r="R2892" s="0" t="str">
        <f aca="false">INDEX('Lookup Tables'!$B$2:$B$5,MATCH(F2892,'Lookup Tables'!$A$2:$A$5,0))</f>
        <v>Manager C</v>
      </c>
    </row>
    <row r="2893" customFormat="false" ht="15" hidden="false" customHeight="false" outlineLevel="0" collapsed="false">
      <c r="A2893" s="0" t="s">
        <v>2995</v>
      </c>
      <c r="B2893" s="13" t="n">
        <v>42123</v>
      </c>
      <c r="C2893" s="13" t="n">
        <v>42125</v>
      </c>
      <c r="D2893" s="14" t="s">
        <v>52</v>
      </c>
      <c r="E2893" s="14" t="s">
        <v>53</v>
      </c>
      <c r="F2893" s="14" t="s">
        <v>54</v>
      </c>
      <c r="G2893" s="14" t="s">
        <v>370</v>
      </c>
      <c r="H2893" s="14" t="s">
        <v>65</v>
      </c>
      <c r="I2893" s="14" t="s">
        <v>83</v>
      </c>
      <c r="J2893" s="14" t="s">
        <v>1709</v>
      </c>
      <c r="K2893" s="15" t="n">
        <v>17.94</v>
      </c>
      <c r="L2893" s="0" t="n">
        <v>3</v>
      </c>
      <c r="M2893" s="16" t="n">
        <v>0</v>
      </c>
      <c r="N2893" s="17" t="n">
        <v>8.6112</v>
      </c>
      <c r="O2893" s="0" t="str">
        <f aca="false">TEXT(B2893,"YYYY-MM")</f>
        <v>2015-04</v>
      </c>
      <c r="P2893" s="18" t="n">
        <f aca="false">IFERROR(N2893/K2893,0)</f>
        <v>0.48</v>
      </c>
      <c r="Q2893" s="0" t="str">
        <f aca="false">IF(M2893=0,"No Discount",IF(M2893&lt;0.2,"Low (1-19%)",IF(M2893&lt;0.4,"Medium (20-39%)","High (40%+)")))</f>
        <v>No Discount</v>
      </c>
      <c r="R2893" s="0" t="str">
        <f aca="false">INDEX('Lookup Tables'!$B$2:$B$5,MATCH(F2893,'Lookup Tables'!$A$2:$A$5,0))</f>
        <v>Manager C</v>
      </c>
    </row>
    <row r="2894" customFormat="false" ht="15" hidden="false" customHeight="false" outlineLevel="0" collapsed="false">
      <c r="A2894" s="0" t="s">
        <v>2996</v>
      </c>
      <c r="B2894" s="13" t="n">
        <v>43396</v>
      </c>
      <c r="C2894" s="13" t="n">
        <v>43402</v>
      </c>
      <c r="D2894" s="14" t="s">
        <v>69</v>
      </c>
      <c r="E2894" s="14" t="s">
        <v>62</v>
      </c>
      <c r="F2894" s="14" t="s">
        <v>117</v>
      </c>
      <c r="G2894" s="14" t="s">
        <v>170</v>
      </c>
      <c r="H2894" s="14" t="s">
        <v>65</v>
      </c>
      <c r="I2894" s="14" t="s">
        <v>91</v>
      </c>
      <c r="J2894" s="14" t="s">
        <v>2997</v>
      </c>
      <c r="K2894" s="15" t="n">
        <v>11.56</v>
      </c>
      <c r="L2894" s="0" t="n">
        <v>2</v>
      </c>
      <c r="M2894" s="16" t="n">
        <v>0</v>
      </c>
      <c r="N2894" s="17" t="n">
        <v>5.6644</v>
      </c>
      <c r="O2894" s="0" t="str">
        <f aca="false">TEXT(B2894,"YYYY-MM")</f>
        <v>2018-10</v>
      </c>
      <c r="P2894" s="18" t="n">
        <f aca="false">IFERROR(N2894/K2894,0)</f>
        <v>0.49</v>
      </c>
      <c r="Q2894" s="0" t="str">
        <f aca="false">IF(M2894=0,"No Discount",IF(M2894&lt;0.2,"Low (1-19%)",IF(M2894&lt;0.4,"Medium (20-39%)","High (40%+)")))</f>
        <v>No Discount</v>
      </c>
      <c r="R2894" s="0" t="str">
        <f aca="false">INDEX('Lookup Tables'!$B$2:$B$5,MATCH(F2894,'Lookup Tables'!$A$2:$A$5,0))</f>
        <v>Manager B</v>
      </c>
    </row>
    <row r="2895" customFormat="false" ht="15" hidden="false" customHeight="false" outlineLevel="0" collapsed="false">
      <c r="A2895" s="0" t="s">
        <v>2996</v>
      </c>
      <c r="B2895" s="13" t="n">
        <v>43396</v>
      </c>
      <c r="C2895" s="13" t="n">
        <v>43402</v>
      </c>
      <c r="D2895" s="14" t="s">
        <v>69</v>
      </c>
      <c r="E2895" s="14" t="s">
        <v>62</v>
      </c>
      <c r="F2895" s="14" t="s">
        <v>117</v>
      </c>
      <c r="G2895" s="14" t="s">
        <v>170</v>
      </c>
      <c r="H2895" s="14" t="s">
        <v>65</v>
      </c>
      <c r="I2895" s="14" t="s">
        <v>91</v>
      </c>
      <c r="J2895" s="14" t="s">
        <v>442</v>
      </c>
      <c r="K2895" s="15" t="n">
        <v>26.4</v>
      </c>
      <c r="L2895" s="0" t="n">
        <v>5</v>
      </c>
      <c r="M2895" s="16" t="n">
        <v>0</v>
      </c>
      <c r="N2895" s="17" t="n">
        <v>11.88</v>
      </c>
      <c r="O2895" s="0" t="str">
        <f aca="false">TEXT(B2895,"YYYY-MM")</f>
        <v>2018-10</v>
      </c>
      <c r="P2895" s="18" t="n">
        <f aca="false">IFERROR(N2895/K2895,0)</f>
        <v>0.45</v>
      </c>
      <c r="Q2895" s="0" t="str">
        <f aca="false">IF(M2895=0,"No Discount",IF(M2895&lt;0.2,"Low (1-19%)",IF(M2895&lt;0.4,"Medium (20-39%)","High (40%+)")))</f>
        <v>No Discount</v>
      </c>
      <c r="R2895" s="0" t="str">
        <f aca="false">INDEX('Lookup Tables'!$B$2:$B$5,MATCH(F2895,'Lookup Tables'!$A$2:$A$5,0))</f>
        <v>Manager B</v>
      </c>
    </row>
    <row r="2896" customFormat="false" ht="15" hidden="false" customHeight="false" outlineLevel="0" collapsed="false">
      <c r="A2896" s="0" t="s">
        <v>2996</v>
      </c>
      <c r="B2896" s="13" t="n">
        <v>43396</v>
      </c>
      <c r="C2896" s="13" t="n">
        <v>43402</v>
      </c>
      <c r="D2896" s="14" t="s">
        <v>69</v>
      </c>
      <c r="E2896" s="14" t="s">
        <v>62</v>
      </c>
      <c r="F2896" s="14" t="s">
        <v>117</v>
      </c>
      <c r="G2896" s="14" t="s">
        <v>170</v>
      </c>
      <c r="H2896" s="14" t="s">
        <v>56</v>
      </c>
      <c r="I2896" s="14" t="s">
        <v>76</v>
      </c>
      <c r="J2896" s="14" t="s">
        <v>2998</v>
      </c>
      <c r="K2896" s="15" t="n">
        <v>69.08</v>
      </c>
      <c r="L2896" s="0" t="n">
        <v>11</v>
      </c>
      <c r="M2896" s="16" t="n">
        <v>0</v>
      </c>
      <c r="N2896" s="17" t="n">
        <v>29.0136</v>
      </c>
      <c r="O2896" s="0" t="str">
        <f aca="false">TEXT(B2896,"YYYY-MM")</f>
        <v>2018-10</v>
      </c>
      <c r="P2896" s="18" t="n">
        <f aca="false">IFERROR(N2896/K2896,0)</f>
        <v>0.42</v>
      </c>
      <c r="Q2896" s="0" t="str">
        <f aca="false">IF(M2896=0,"No Discount",IF(M2896&lt;0.2,"Low (1-19%)",IF(M2896&lt;0.4,"Medium (20-39%)","High (40%+)")))</f>
        <v>No Discount</v>
      </c>
      <c r="R2896" s="0" t="str">
        <f aca="false">INDEX('Lookup Tables'!$B$2:$B$5,MATCH(F2896,'Lookup Tables'!$A$2:$A$5,0))</f>
        <v>Manager B</v>
      </c>
    </row>
    <row r="2897" customFormat="false" ht="15" hidden="false" customHeight="false" outlineLevel="0" collapsed="false">
      <c r="A2897" s="0" t="s">
        <v>2996</v>
      </c>
      <c r="B2897" s="13" t="n">
        <v>43396</v>
      </c>
      <c r="C2897" s="13" t="n">
        <v>43402</v>
      </c>
      <c r="D2897" s="14" t="s">
        <v>69</v>
      </c>
      <c r="E2897" s="14" t="s">
        <v>62</v>
      </c>
      <c r="F2897" s="14" t="s">
        <v>117</v>
      </c>
      <c r="G2897" s="14" t="s">
        <v>170</v>
      </c>
      <c r="H2897" s="14" t="s">
        <v>80</v>
      </c>
      <c r="I2897" s="14" t="s">
        <v>81</v>
      </c>
      <c r="J2897" s="14" t="s">
        <v>383</v>
      </c>
      <c r="K2897" s="15" t="n">
        <v>35.88</v>
      </c>
      <c r="L2897" s="0" t="n">
        <v>3</v>
      </c>
      <c r="M2897" s="16" t="n">
        <v>0</v>
      </c>
      <c r="N2897" s="17" t="n">
        <v>10.0464</v>
      </c>
      <c r="O2897" s="0" t="str">
        <f aca="false">TEXT(B2897,"YYYY-MM")</f>
        <v>2018-10</v>
      </c>
      <c r="P2897" s="18" t="n">
        <f aca="false">IFERROR(N2897/K2897,0)</f>
        <v>0.28</v>
      </c>
      <c r="Q2897" s="0" t="str">
        <f aca="false">IF(M2897=0,"No Discount",IF(M2897&lt;0.2,"Low (1-19%)",IF(M2897&lt;0.4,"Medium (20-39%)","High (40%+)")))</f>
        <v>No Discount</v>
      </c>
      <c r="R2897" s="0" t="str">
        <f aca="false">INDEX('Lookup Tables'!$B$2:$B$5,MATCH(F2897,'Lookup Tables'!$A$2:$A$5,0))</f>
        <v>Manager B</v>
      </c>
    </row>
    <row r="2898" customFormat="false" ht="15" hidden="false" customHeight="false" outlineLevel="0" collapsed="false">
      <c r="A2898" s="0" t="s">
        <v>2999</v>
      </c>
      <c r="B2898" s="13" t="n">
        <v>42093</v>
      </c>
      <c r="C2898" s="13" t="n">
        <v>42097</v>
      </c>
      <c r="D2898" s="14" t="s">
        <v>69</v>
      </c>
      <c r="E2898" s="14" t="s">
        <v>53</v>
      </c>
      <c r="F2898" s="14" t="s">
        <v>117</v>
      </c>
      <c r="G2898" s="14" t="s">
        <v>170</v>
      </c>
      <c r="H2898" s="14" t="s">
        <v>65</v>
      </c>
      <c r="I2898" s="14" t="s">
        <v>78</v>
      </c>
      <c r="J2898" s="14" t="s">
        <v>1966</v>
      </c>
      <c r="K2898" s="15" t="n">
        <v>49.65</v>
      </c>
      <c r="L2898" s="0" t="n">
        <v>5</v>
      </c>
      <c r="M2898" s="16" t="n">
        <v>0</v>
      </c>
      <c r="N2898" s="17" t="n">
        <v>20.853</v>
      </c>
      <c r="O2898" s="0" t="str">
        <f aca="false">TEXT(B2898,"YYYY-MM")</f>
        <v>2015-03</v>
      </c>
      <c r="P2898" s="18" t="n">
        <f aca="false">IFERROR(N2898/K2898,0)</f>
        <v>0.42</v>
      </c>
      <c r="Q2898" s="0" t="str">
        <f aca="false">IF(M2898=0,"No Discount",IF(M2898&lt;0.2,"Low (1-19%)",IF(M2898&lt;0.4,"Medium (20-39%)","High (40%+)")))</f>
        <v>No Discount</v>
      </c>
      <c r="R2898" s="0" t="str">
        <f aca="false">INDEX('Lookup Tables'!$B$2:$B$5,MATCH(F2898,'Lookup Tables'!$A$2:$A$5,0))</f>
        <v>Manager B</v>
      </c>
    </row>
    <row r="2899" customFormat="false" ht="15" hidden="false" customHeight="false" outlineLevel="0" collapsed="false">
      <c r="A2899" s="0" t="s">
        <v>3000</v>
      </c>
      <c r="B2899" s="13" t="n">
        <v>42739</v>
      </c>
      <c r="C2899" s="13" t="n">
        <v>42744</v>
      </c>
      <c r="D2899" s="14" t="s">
        <v>69</v>
      </c>
      <c r="E2899" s="14" t="s">
        <v>62</v>
      </c>
      <c r="F2899" s="14" t="s">
        <v>54</v>
      </c>
      <c r="G2899" s="14" t="s">
        <v>90</v>
      </c>
      <c r="H2899" s="14" t="s">
        <v>80</v>
      </c>
      <c r="I2899" s="14" t="s">
        <v>570</v>
      </c>
      <c r="J2899" s="14" t="s">
        <v>2611</v>
      </c>
      <c r="K2899" s="15" t="n">
        <v>959.968</v>
      </c>
      <c r="L2899" s="0" t="n">
        <v>4</v>
      </c>
      <c r="M2899" s="16" t="n">
        <v>0.2</v>
      </c>
      <c r="N2899" s="17" t="n">
        <v>119.996</v>
      </c>
      <c r="O2899" s="0" t="str">
        <f aca="false">TEXT(B2899,"YYYY-MM")</f>
        <v>2017-01</v>
      </c>
      <c r="P2899" s="18" t="n">
        <f aca="false">IFERROR(N2899/K2899,0)</f>
        <v>0.125</v>
      </c>
      <c r="Q2899" s="0" t="str">
        <f aca="false">IF(M2899=0,"No Discount",IF(M2899&lt;0.2,"Low (1-19%)",IF(M2899&lt;0.4,"Medium (20-39%)","High (40%+)")))</f>
        <v>Medium (20-39%)</v>
      </c>
      <c r="R2899" s="0" t="str">
        <f aca="false">INDEX('Lookup Tables'!$B$2:$B$5,MATCH(F2899,'Lookup Tables'!$A$2:$A$5,0))</f>
        <v>Manager C</v>
      </c>
    </row>
    <row r="2900" customFormat="false" ht="15" hidden="false" customHeight="false" outlineLevel="0" collapsed="false">
      <c r="A2900" s="0" t="s">
        <v>3001</v>
      </c>
      <c r="B2900" s="13" t="n">
        <v>42486</v>
      </c>
      <c r="C2900" s="13" t="n">
        <v>42490</v>
      </c>
      <c r="D2900" s="14" t="s">
        <v>69</v>
      </c>
      <c r="E2900" s="14" t="s">
        <v>53</v>
      </c>
      <c r="F2900" s="14" t="s">
        <v>98</v>
      </c>
      <c r="G2900" s="14" t="s">
        <v>99</v>
      </c>
      <c r="H2900" s="14" t="s">
        <v>56</v>
      </c>
      <c r="I2900" s="14" t="s">
        <v>59</v>
      </c>
      <c r="J2900" s="14" t="s">
        <v>538</v>
      </c>
      <c r="K2900" s="15" t="n">
        <v>408.422</v>
      </c>
      <c r="L2900" s="0" t="n">
        <v>2</v>
      </c>
      <c r="M2900" s="16" t="n">
        <v>0.3</v>
      </c>
      <c r="N2900" s="17" t="n">
        <v>-5.8346</v>
      </c>
      <c r="O2900" s="0" t="str">
        <f aca="false">TEXT(B2900,"YYYY-MM")</f>
        <v>2016-04</v>
      </c>
      <c r="P2900" s="18" t="n">
        <f aca="false">IFERROR(N2900/K2900,0)</f>
        <v>-0.0142857142857143</v>
      </c>
      <c r="Q2900" s="0" t="str">
        <f aca="false">IF(M2900=0,"No Discount",IF(M2900&lt;0.2,"Low (1-19%)",IF(M2900&lt;0.4,"Medium (20-39%)","High (40%+)")))</f>
        <v>Medium (20-39%)</v>
      </c>
      <c r="R2900" s="0" t="str">
        <f aca="false">INDEX('Lookup Tables'!$B$2:$B$5,MATCH(F2900,'Lookup Tables'!$A$2:$A$5,0))</f>
        <v>Manager A</v>
      </c>
    </row>
    <row r="2901" customFormat="false" ht="15" hidden="false" customHeight="false" outlineLevel="0" collapsed="false">
      <c r="A2901" s="0" t="s">
        <v>3002</v>
      </c>
      <c r="B2901" s="13" t="n">
        <v>42625</v>
      </c>
      <c r="C2901" s="13" t="n">
        <v>42630</v>
      </c>
      <c r="D2901" s="14" t="s">
        <v>69</v>
      </c>
      <c r="E2901" s="14" t="s">
        <v>53</v>
      </c>
      <c r="F2901" s="14" t="s">
        <v>117</v>
      </c>
      <c r="G2901" s="14" t="s">
        <v>170</v>
      </c>
      <c r="H2901" s="14" t="s">
        <v>80</v>
      </c>
      <c r="I2901" s="14" t="s">
        <v>570</v>
      </c>
      <c r="J2901" s="14" t="s">
        <v>2611</v>
      </c>
      <c r="K2901" s="15" t="n">
        <v>479.984</v>
      </c>
      <c r="L2901" s="0" t="n">
        <v>2</v>
      </c>
      <c r="M2901" s="16" t="n">
        <v>0.2</v>
      </c>
      <c r="N2901" s="17" t="n">
        <v>59.998</v>
      </c>
      <c r="O2901" s="0" t="str">
        <f aca="false">TEXT(B2901,"YYYY-MM")</f>
        <v>2016-09</v>
      </c>
      <c r="P2901" s="18" t="n">
        <f aca="false">IFERROR(N2901/K2901,0)</f>
        <v>0.125</v>
      </c>
      <c r="Q2901" s="0" t="str">
        <f aca="false">IF(M2901=0,"No Discount",IF(M2901&lt;0.2,"Low (1-19%)",IF(M2901&lt;0.4,"Medium (20-39%)","High (40%+)")))</f>
        <v>Medium (20-39%)</v>
      </c>
      <c r="R2901" s="0" t="str">
        <f aca="false">INDEX('Lookup Tables'!$B$2:$B$5,MATCH(F2901,'Lookup Tables'!$A$2:$A$5,0))</f>
        <v>Manager B</v>
      </c>
    </row>
    <row r="2902" customFormat="false" ht="15" hidden="false" customHeight="false" outlineLevel="0" collapsed="false">
      <c r="A2902" s="0" t="s">
        <v>3002</v>
      </c>
      <c r="B2902" s="13" t="n">
        <v>42625</v>
      </c>
      <c r="C2902" s="13" t="n">
        <v>42630</v>
      </c>
      <c r="D2902" s="14" t="s">
        <v>69</v>
      </c>
      <c r="E2902" s="14" t="s">
        <v>53</v>
      </c>
      <c r="F2902" s="14" t="s">
        <v>117</v>
      </c>
      <c r="G2902" s="14" t="s">
        <v>170</v>
      </c>
      <c r="H2902" s="14" t="s">
        <v>65</v>
      </c>
      <c r="I2902" s="14" t="s">
        <v>66</v>
      </c>
      <c r="J2902" s="14" t="s">
        <v>719</v>
      </c>
      <c r="K2902" s="15" t="n">
        <v>12.6</v>
      </c>
      <c r="L2902" s="0" t="n">
        <v>4</v>
      </c>
      <c r="M2902" s="16" t="n">
        <v>0</v>
      </c>
      <c r="N2902" s="17" t="n">
        <v>6.048</v>
      </c>
      <c r="O2902" s="0" t="str">
        <f aca="false">TEXT(B2902,"YYYY-MM")</f>
        <v>2016-09</v>
      </c>
      <c r="P2902" s="18" t="n">
        <f aca="false">IFERROR(N2902/K2902,0)</f>
        <v>0.48</v>
      </c>
      <c r="Q2902" s="0" t="str">
        <f aca="false">IF(M2902=0,"No Discount",IF(M2902&lt;0.2,"Low (1-19%)",IF(M2902&lt;0.4,"Medium (20-39%)","High (40%+)")))</f>
        <v>No Discount</v>
      </c>
      <c r="R2902" s="0" t="str">
        <f aca="false">INDEX('Lookup Tables'!$B$2:$B$5,MATCH(F2902,'Lookup Tables'!$A$2:$A$5,0))</f>
        <v>Manager B</v>
      </c>
    </row>
    <row r="2903" customFormat="false" ht="15" hidden="false" customHeight="false" outlineLevel="0" collapsed="false">
      <c r="A2903" s="0" t="s">
        <v>3003</v>
      </c>
      <c r="B2903" s="13" t="n">
        <v>43354</v>
      </c>
      <c r="C2903" s="13" t="n">
        <v>43358</v>
      </c>
      <c r="D2903" s="14" t="s">
        <v>69</v>
      </c>
      <c r="E2903" s="14" t="s">
        <v>97</v>
      </c>
      <c r="F2903" s="14" t="s">
        <v>54</v>
      </c>
      <c r="G2903" s="14" t="s">
        <v>597</v>
      </c>
      <c r="H2903" s="14" t="s">
        <v>65</v>
      </c>
      <c r="I2903" s="14" t="s">
        <v>91</v>
      </c>
      <c r="J2903" s="14" t="s">
        <v>1396</v>
      </c>
      <c r="K2903" s="15" t="n">
        <v>184.66</v>
      </c>
      <c r="L2903" s="0" t="n">
        <v>7</v>
      </c>
      <c r="M2903" s="16" t="n">
        <v>0</v>
      </c>
      <c r="N2903" s="17" t="n">
        <v>84.9436</v>
      </c>
      <c r="O2903" s="0" t="str">
        <f aca="false">TEXT(B2903,"YYYY-MM")</f>
        <v>2018-09</v>
      </c>
      <c r="P2903" s="18" t="n">
        <f aca="false">IFERROR(N2903/K2903,0)</f>
        <v>0.46</v>
      </c>
      <c r="Q2903" s="0" t="str">
        <f aca="false">IF(M2903=0,"No Discount",IF(M2903&lt;0.2,"Low (1-19%)",IF(M2903&lt;0.4,"Medium (20-39%)","High (40%+)")))</f>
        <v>No Discount</v>
      </c>
      <c r="R2903" s="0" t="str">
        <f aca="false">INDEX('Lookup Tables'!$B$2:$B$5,MATCH(F2903,'Lookup Tables'!$A$2:$A$5,0))</f>
        <v>Manager C</v>
      </c>
    </row>
    <row r="2904" customFormat="false" ht="15" hidden="false" customHeight="false" outlineLevel="0" collapsed="false">
      <c r="A2904" s="0" t="s">
        <v>3004</v>
      </c>
      <c r="B2904" s="13" t="n">
        <v>42898</v>
      </c>
      <c r="C2904" s="13" t="n">
        <v>42903</v>
      </c>
      <c r="D2904" s="14" t="s">
        <v>69</v>
      </c>
      <c r="E2904" s="14" t="s">
        <v>53</v>
      </c>
      <c r="F2904" s="14" t="s">
        <v>98</v>
      </c>
      <c r="G2904" s="14" t="s">
        <v>146</v>
      </c>
      <c r="H2904" s="14" t="s">
        <v>65</v>
      </c>
      <c r="I2904" s="14" t="s">
        <v>91</v>
      </c>
      <c r="J2904" s="14" t="s">
        <v>2296</v>
      </c>
      <c r="K2904" s="15" t="n">
        <v>23.12</v>
      </c>
      <c r="L2904" s="0" t="n">
        <v>5</v>
      </c>
      <c r="M2904" s="16" t="n">
        <v>0.2</v>
      </c>
      <c r="N2904" s="17" t="n">
        <v>8.381</v>
      </c>
      <c r="O2904" s="0" t="str">
        <f aca="false">TEXT(B2904,"YYYY-MM")</f>
        <v>2017-06</v>
      </c>
      <c r="P2904" s="18" t="n">
        <f aca="false">IFERROR(N2904/K2904,0)</f>
        <v>0.3625</v>
      </c>
      <c r="Q2904" s="0" t="str">
        <f aca="false">IF(M2904=0,"No Discount",IF(M2904&lt;0.2,"Low (1-19%)",IF(M2904&lt;0.4,"Medium (20-39%)","High (40%+)")))</f>
        <v>Medium (20-39%)</v>
      </c>
      <c r="R2904" s="0" t="str">
        <f aca="false">INDEX('Lookup Tables'!$B$2:$B$5,MATCH(F2904,'Lookup Tables'!$A$2:$A$5,0))</f>
        <v>Manager A</v>
      </c>
    </row>
    <row r="2905" customFormat="false" ht="15" hidden="false" customHeight="false" outlineLevel="0" collapsed="false">
      <c r="A2905" s="0" t="s">
        <v>3005</v>
      </c>
      <c r="B2905" s="13" t="n">
        <v>42913</v>
      </c>
      <c r="C2905" s="13" t="n">
        <v>42917</v>
      </c>
      <c r="D2905" s="14" t="s">
        <v>69</v>
      </c>
      <c r="E2905" s="14" t="s">
        <v>62</v>
      </c>
      <c r="F2905" s="14" t="s">
        <v>98</v>
      </c>
      <c r="G2905" s="14" t="s">
        <v>146</v>
      </c>
      <c r="H2905" s="14" t="s">
        <v>65</v>
      </c>
      <c r="I2905" s="14" t="s">
        <v>91</v>
      </c>
      <c r="J2905" s="14" t="s">
        <v>1969</v>
      </c>
      <c r="K2905" s="15" t="n">
        <v>37.464</v>
      </c>
      <c r="L2905" s="0" t="n">
        <v>7</v>
      </c>
      <c r="M2905" s="16" t="n">
        <v>0.2</v>
      </c>
      <c r="N2905" s="17" t="n">
        <v>12.1758</v>
      </c>
      <c r="O2905" s="0" t="str">
        <f aca="false">TEXT(B2905,"YYYY-MM")</f>
        <v>2017-06</v>
      </c>
      <c r="P2905" s="18" t="n">
        <f aca="false">IFERROR(N2905/K2905,0)</f>
        <v>0.325</v>
      </c>
      <c r="Q2905" s="0" t="str">
        <f aca="false">IF(M2905=0,"No Discount",IF(M2905&lt;0.2,"Low (1-19%)",IF(M2905&lt;0.4,"Medium (20-39%)","High (40%+)")))</f>
        <v>Medium (20-39%)</v>
      </c>
      <c r="R2905" s="0" t="str">
        <f aca="false">INDEX('Lookup Tables'!$B$2:$B$5,MATCH(F2905,'Lookup Tables'!$A$2:$A$5,0))</f>
        <v>Manager A</v>
      </c>
    </row>
    <row r="2906" customFormat="false" ht="15" hidden="false" customHeight="false" outlineLevel="0" collapsed="false">
      <c r="A2906" s="0" t="s">
        <v>3005</v>
      </c>
      <c r="B2906" s="13" t="n">
        <v>42913</v>
      </c>
      <c r="C2906" s="13" t="n">
        <v>42917</v>
      </c>
      <c r="D2906" s="14" t="s">
        <v>69</v>
      </c>
      <c r="E2906" s="14" t="s">
        <v>62</v>
      </c>
      <c r="F2906" s="14" t="s">
        <v>98</v>
      </c>
      <c r="G2906" s="14" t="s">
        <v>146</v>
      </c>
      <c r="H2906" s="14" t="s">
        <v>56</v>
      </c>
      <c r="I2906" s="14" t="s">
        <v>59</v>
      </c>
      <c r="J2906" s="14" t="s">
        <v>2244</v>
      </c>
      <c r="K2906" s="15" t="n">
        <v>539.658</v>
      </c>
      <c r="L2906" s="0" t="n">
        <v>3</v>
      </c>
      <c r="M2906" s="16" t="n">
        <v>0.3</v>
      </c>
      <c r="N2906" s="17" t="n">
        <v>-7.7094</v>
      </c>
      <c r="O2906" s="0" t="str">
        <f aca="false">TEXT(B2906,"YYYY-MM")</f>
        <v>2017-06</v>
      </c>
      <c r="P2906" s="18" t="n">
        <f aca="false">IFERROR(N2906/K2906,0)</f>
        <v>-0.0142857142857143</v>
      </c>
      <c r="Q2906" s="0" t="str">
        <f aca="false">IF(M2906=0,"No Discount",IF(M2906&lt;0.2,"Low (1-19%)",IF(M2906&lt;0.4,"Medium (20-39%)","High (40%+)")))</f>
        <v>Medium (20-39%)</v>
      </c>
      <c r="R2906" s="0" t="str">
        <f aca="false">INDEX('Lookup Tables'!$B$2:$B$5,MATCH(F2906,'Lookup Tables'!$A$2:$A$5,0))</f>
        <v>Manager A</v>
      </c>
    </row>
    <row r="2907" customFormat="false" ht="15" hidden="false" customHeight="false" outlineLevel="0" collapsed="false">
      <c r="A2907" s="0" t="s">
        <v>3006</v>
      </c>
      <c r="B2907" s="13" t="n">
        <v>42273</v>
      </c>
      <c r="C2907" s="13" t="n">
        <v>42277</v>
      </c>
      <c r="D2907" s="14" t="s">
        <v>69</v>
      </c>
      <c r="E2907" s="14" t="s">
        <v>97</v>
      </c>
      <c r="F2907" s="14" t="s">
        <v>63</v>
      </c>
      <c r="G2907" s="14" t="s">
        <v>94</v>
      </c>
      <c r="H2907" s="14" t="s">
        <v>65</v>
      </c>
      <c r="I2907" s="14" t="s">
        <v>73</v>
      </c>
      <c r="J2907" s="14" t="s">
        <v>3007</v>
      </c>
      <c r="K2907" s="15" t="n">
        <v>310.12</v>
      </c>
      <c r="L2907" s="0" t="n">
        <v>2</v>
      </c>
      <c r="M2907" s="16" t="n">
        <v>0</v>
      </c>
      <c r="N2907" s="17" t="n">
        <v>80.6312</v>
      </c>
      <c r="O2907" s="0" t="str">
        <f aca="false">TEXT(B2907,"YYYY-MM")</f>
        <v>2015-09</v>
      </c>
      <c r="P2907" s="18" t="n">
        <f aca="false">IFERROR(N2907/K2907,0)</f>
        <v>0.26</v>
      </c>
      <c r="Q2907" s="0" t="str">
        <f aca="false">IF(M2907=0,"No Discount",IF(M2907&lt;0.2,"Low (1-19%)",IF(M2907&lt;0.4,"Medium (20-39%)","High (40%+)")))</f>
        <v>No Discount</v>
      </c>
      <c r="R2907" s="0" t="str">
        <f aca="false">INDEX('Lookup Tables'!$B$2:$B$5,MATCH(F2907,'Lookup Tables'!$A$2:$A$5,0))</f>
        <v>Manager D</v>
      </c>
    </row>
    <row r="2908" customFormat="false" ht="15" hidden="false" customHeight="false" outlineLevel="0" collapsed="false">
      <c r="A2908" s="0" t="s">
        <v>3008</v>
      </c>
      <c r="B2908" s="13" t="n">
        <v>43407</v>
      </c>
      <c r="C2908" s="13" t="n">
        <v>43413</v>
      </c>
      <c r="D2908" s="14" t="s">
        <v>69</v>
      </c>
      <c r="E2908" s="14" t="s">
        <v>53</v>
      </c>
      <c r="F2908" s="14" t="s">
        <v>98</v>
      </c>
      <c r="G2908" s="14" t="s">
        <v>153</v>
      </c>
      <c r="H2908" s="14" t="s">
        <v>65</v>
      </c>
      <c r="I2908" s="14" t="s">
        <v>91</v>
      </c>
      <c r="J2908" s="14" t="s">
        <v>3009</v>
      </c>
      <c r="K2908" s="15" t="n">
        <v>8.56</v>
      </c>
      <c r="L2908" s="0" t="n">
        <v>2</v>
      </c>
      <c r="M2908" s="16" t="n">
        <v>0</v>
      </c>
      <c r="N2908" s="17" t="n">
        <v>3.852</v>
      </c>
      <c r="O2908" s="0" t="str">
        <f aca="false">TEXT(B2908,"YYYY-MM")</f>
        <v>2018-11</v>
      </c>
      <c r="P2908" s="18" t="n">
        <f aca="false">IFERROR(N2908/K2908,0)</f>
        <v>0.45</v>
      </c>
      <c r="Q2908" s="0" t="str">
        <f aca="false">IF(M2908=0,"No Discount",IF(M2908&lt;0.2,"Low (1-19%)",IF(M2908&lt;0.4,"Medium (20-39%)","High (40%+)")))</f>
        <v>No Discount</v>
      </c>
      <c r="R2908" s="0" t="str">
        <f aca="false">INDEX('Lookup Tables'!$B$2:$B$5,MATCH(F2908,'Lookup Tables'!$A$2:$A$5,0))</f>
        <v>Manager A</v>
      </c>
    </row>
    <row r="2909" customFormat="false" ht="15" hidden="false" customHeight="false" outlineLevel="0" collapsed="false">
      <c r="A2909" s="0" t="s">
        <v>3008</v>
      </c>
      <c r="B2909" s="13" t="n">
        <v>43407</v>
      </c>
      <c r="C2909" s="13" t="n">
        <v>43413</v>
      </c>
      <c r="D2909" s="14" t="s">
        <v>69</v>
      </c>
      <c r="E2909" s="14" t="s">
        <v>53</v>
      </c>
      <c r="F2909" s="14" t="s">
        <v>98</v>
      </c>
      <c r="G2909" s="14" t="s">
        <v>153</v>
      </c>
      <c r="H2909" s="14" t="s">
        <v>65</v>
      </c>
      <c r="I2909" s="14" t="s">
        <v>73</v>
      </c>
      <c r="J2909" s="14" t="s">
        <v>839</v>
      </c>
      <c r="K2909" s="15" t="n">
        <v>52.4</v>
      </c>
      <c r="L2909" s="0" t="n">
        <v>5</v>
      </c>
      <c r="M2909" s="16" t="n">
        <v>0</v>
      </c>
      <c r="N2909" s="17" t="n">
        <v>14.148</v>
      </c>
      <c r="O2909" s="0" t="str">
        <f aca="false">TEXT(B2909,"YYYY-MM")</f>
        <v>2018-11</v>
      </c>
      <c r="P2909" s="18" t="n">
        <f aca="false">IFERROR(N2909/K2909,0)</f>
        <v>0.27</v>
      </c>
      <c r="Q2909" s="0" t="str">
        <f aca="false">IF(M2909=0,"No Discount",IF(M2909&lt;0.2,"Low (1-19%)",IF(M2909&lt;0.4,"Medium (20-39%)","High (40%+)")))</f>
        <v>No Discount</v>
      </c>
      <c r="R2909" s="0" t="str">
        <f aca="false">INDEX('Lookup Tables'!$B$2:$B$5,MATCH(F2909,'Lookup Tables'!$A$2:$A$5,0))</f>
        <v>Manager A</v>
      </c>
    </row>
    <row r="2910" customFormat="false" ht="15" hidden="false" customHeight="false" outlineLevel="0" collapsed="false">
      <c r="A2910" s="0" t="s">
        <v>3008</v>
      </c>
      <c r="B2910" s="13" t="n">
        <v>43407</v>
      </c>
      <c r="C2910" s="13" t="n">
        <v>43413</v>
      </c>
      <c r="D2910" s="14" t="s">
        <v>69</v>
      </c>
      <c r="E2910" s="14" t="s">
        <v>53</v>
      </c>
      <c r="F2910" s="14" t="s">
        <v>98</v>
      </c>
      <c r="G2910" s="14" t="s">
        <v>153</v>
      </c>
      <c r="H2910" s="14" t="s">
        <v>65</v>
      </c>
      <c r="I2910" s="14" t="s">
        <v>66</v>
      </c>
      <c r="J2910" s="14" t="s">
        <v>2135</v>
      </c>
      <c r="K2910" s="15" t="n">
        <v>14.94</v>
      </c>
      <c r="L2910" s="0" t="n">
        <v>3</v>
      </c>
      <c r="M2910" s="16" t="n">
        <v>0</v>
      </c>
      <c r="N2910" s="17" t="n">
        <v>6.8724</v>
      </c>
      <c r="O2910" s="0" t="str">
        <f aca="false">TEXT(B2910,"YYYY-MM")</f>
        <v>2018-11</v>
      </c>
      <c r="P2910" s="18" t="n">
        <f aca="false">IFERROR(N2910/K2910,0)</f>
        <v>0.46</v>
      </c>
      <c r="Q2910" s="0" t="str">
        <f aca="false">IF(M2910=0,"No Discount",IF(M2910&lt;0.2,"Low (1-19%)",IF(M2910&lt;0.4,"Medium (20-39%)","High (40%+)")))</f>
        <v>No Discount</v>
      </c>
      <c r="R2910" s="0" t="str">
        <f aca="false">INDEX('Lookup Tables'!$B$2:$B$5,MATCH(F2910,'Lookup Tables'!$A$2:$A$5,0))</f>
        <v>Manager A</v>
      </c>
    </row>
    <row r="2911" customFormat="false" ht="15" hidden="false" customHeight="false" outlineLevel="0" collapsed="false">
      <c r="A2911" s="0" t="s">
        <v>3010</v>
      </c>
      <c r="B2911" s="13" t="n">
        <v>43150</v>
      </c>
      <c r="C2911" s="13" t="n">
        <v>43154</v>
      </c>
      <c r="D2911" s="14" t="s">
        <v>69</v>
      </c>
      <c r="E2911" s="14" t="s">
        <v>53</v>
      </c>
      <c r="F2911" s="14" t="s">
        <v>63</v>
      </c>
      <c r="G2911" s="14" t="s">
        <v>94</v>
      </c>
      <c r="H2911" s="14" t="s">
        <v>65</v>
      </c>
      <c r="I2911" s="14" t="s">
        <v>171</v>
      </c>
      <c r="J2911" s="14" t="s">
        <v>1877</v>
      </c>
      <c r="K2911" s="15" t="n">
        <v>11.22</v>
      </c>
      <c r="L2911" s="0" t="n">
        <v>3</v>
      </c>
      <c r="M2911" s="16" t="n">
        <v>0</v>
      </c>
      <c r="N2911" s="17" t="n">
        <v>0.2244</v>
      </c>
      <c r="O2911" s="0" t="str">
        <f aca="false">TEXT(B2911,"YYYY-MM")</f>
        <v>2018-02</v>
      </c>
      <c r="P2911" s="18" t="n">
        <f aca="false">IFERROR(N2911/K2911,0)</f>
        <v>0.02</v>
      </c>
      <c r="Q2911" s="0" t="str">
        <f aca="false">IF(M2911=0,"No Discount",IF(M2911&lt;0.2,"Low (1-19%)",IF(M2911&lt;0.4,"Medium (20-39%)","High (40%+)")))</f>
        <v>No Discount</v>
      </c>
      <c r="R2911" s="0" t="str">
        <f aca="false">INDEX('Lookup Tables'!$B$2:$B$5,MATCH(F2911,'Lookup Tables'!$A$2:$A$5,0))</f>
        <v>Manager D</v>
      </c>
    </row>
    <row r="2912" customFormat="false" ht="15" hidden="false" customHeight="false" outlineLevel="0" collapsed="false">
      <c r="A2912" s="0" t="s">
        <v>3011</v>
      </c>
      <c r="B2912" s="13" t="n">
        <v>42679</v>
      </c>
      <c r="C2912" s="13" t="n">
        <v>42683</v>
      </c>
      <c r="D2912" s="14" t="s">
        <v>69</v>
      </c>
      <c r="E2912" s="14" t="s">
        <v>53</v>
      </c>
      <c r="F2912" s="14" t="s">
        <v>54</v>
      </c>
      <c r="G2912" s="14" t="s">
        <v>70</v>
      </c>
      <c r="H2912" s="14" t="s">
        <v>65</v>
      </c>
      <c r="I2912" s="14" t="s">
        <v>85</v>
      </c>
      <c r="J2912" s="14" t="s">
        <v>1524</v>
      </c>
      <c r="K2912" s="15" t="n">
        <v>387.136</v>
      </c>
      <c r="L2912" s="0" t="n">
        <v>4</v>
      </c>
      <c r="M2912" s="16" t="n">
        <v>0.2</v>
      </c>
      <c r="N2912" s="17" t="n">
        <v>24.196</v>
      </c>
      <c r="O2912" s="0" t="str">
        <f aca="false">TEXT(B2912,"YYYY-MM")</f>
        <v>2016-11</v>
      </c>
      <c r="P2912" s="18" t="n">
        <f aca="false">IFERROR(N2912/K2912,0)</f>
        <v>0.0625</v>
      </c>
      <c r="Q2912" s="0" t="str">
        <f aca="false">IF(M2912=0,"No Discount",IF(M2912&lt;0.2,"Low (1-19%)",IF(M2912&lt;0.4,"Medium (20-39%)","High (40%+)")))</f>
        <v>Medium (20-39%)</v>
      </c>
      <c r="R2912" s="0" t="str">
        <f aca="false">INDEX('Lookup Tables'!$B$2:$B$5,MATCH(F2912,'Lookup Tables'!$A$2:$A$5,0))</f>
        <v>Manager C</v>
      </c>
    </row>
    <row r="2913" customFormat="false" ht="15" hidden="false" customHeight="false" outlineLevel="0" collapsed="false">
      <c r="A2913" s="0" t="s">
        <v>3012</v>
      </c>
      <c r="B2913" s="13" t="n">
        <v>42171</v>
      </c>
      <c r="C2913" s="13" t="n">
        <v>42176</v>
      </c>
      <c r="D2913" s="14" t="s">
        <v>69</v>
      </c>
      <c r="E2913" s="14" t="s">
        <v>53</v>
      </c>
      <c r="F2913" s="14" t="s">
        <v>117</v>
      </c>
      <c r="G2913" s="14" t="s">
        <v>170</v>
      </c>
      <c r="H2913" s="14" t="s">
        <v>65</v>
      </c>
      <c r="I2913" s="14" t="s">
        <v>129</v>
      </c>
      <c r="J2913" s="14" t="s">
        <v>340</v>
      </c>
      <c r="K2913" s="15" t="n">
        <v>41.4</v>
      </c>
      <c r="L2913" s="0" t="n">
        <v>5</v>
      </c>
      <c r="M2913" s="16" t="n">
        <v>0</v>
      </c>
      <c r="N2913" s="17" t="n">
        <v>19.458</v>
      </c>
      <c r="O2913" s="0" t="str">
        <f aca="false">TEXT(B2913,"YYYY-MM")</f>
        <v>2015-06</v>
      </c>
      <c r="P2913" s="18" t="n">
        <f aca="false">IFERROR(N2913/K2913,0)</f>
        <v>0.47</v>
      </c>
      <c r="Q2913" s="0" t="str">
        <f aca="false">IF(M2913=0,"No Discount",IF(M2913&lt;0.2,"Low (1-19%)",IF(M2913&lt;0.4,"Medium (20-39%)","High (40%+)")))</f>
        <v>No Discount</v>
      </c>
      <c r="R2913" s="0" t="str">
        <f aca="false">INDEX('Lookup Tables'!$B$2:$B$5,MATCH(F2913,'Lookup Tables'!$A$2:$A$5,0))</f>
        <v>Manager B</v>
      </c>
    </row>
    <row r="2914" customFormat="false" ht="15" hidden="false" customHeight="false" outlineLevel="0" collapsed="false">
      <c r="A2914" s="0" t="s">
        <v>3012</v>
      </c>
      <c r="B2914" s="13" t="n">
        <v>42171</v>
      </c>
      <c r="C2914" s="13" t="n">
        <v>42176</v>
      </c>
      <c r="D2914" s="14" t="s">
        <v>69</v>
      </c>
      <c r="E2914" s="14" t="s">
        <v>53</v>
      </c>
      <c r="F2914" s="14" t="s">
        <v>117</v>
      </c>
      <c r="G2914" s="14" t="s">
        <v>170</v>
      </c>
      <c r="H2914" s="14" t="s">
        <v>65</v>
      </c>
      <c r="I2914" s="14" t="s">
        <v>78</v>
      </c>
      <c r="J2914" s="14" t="s">
        <v>3013</v>
      </c>
      <c r="K2914" s="15" t="n">
        <v>35</v>
      </c>
      <c r="L2914" s="0" t="n">
        <v>4</v>
      </c>
      <c r="M2914" s="16" t="n">
        <v>0</v>
      </c>
      <c r="N2914" s="17" t="n">
        <v>10.5</v>
      </c>
      <c r="O2914" s="0" t="str">
        <f aca="false">TEXT(B2914,"YYYY-MM")</f>
        <v>2015-06</v>
      </c>
      <c r="P2914" s="18" t="n">
        <f aca="false">IFERROR(N2914/K2914,0)</f>
        <v>0.3</v>
      </c>
      <c r="Q2914" s="0" t="str">
        <f aca="false">IF(M2914=0,"No Discount",IF(M2914&lt;0.2,"Low (1-19%)",IF(M2914&lt;0.4,"Medium (20-39%)","High (40%+)")))</f>
        <v>No Discount</v>
      </c>
      <c r="R2914" s="0" t="str">
        <f aca="false">INDEX('Lookup Tables'!$B$2:$B$5,MATCH(F2914,'Lookup Tables'!$A$2:$A$5,0))</f>
        <v>Manager B</v>
      </c>
    </row>
    <row r="2915" customFormat="false" ht="15" hidden="false" customHeight="false" outlineLevel="0" collapsed="false">
      <c r="A2915" s="0" t="s">
        <v>3012</v>
      </c>
      <c r="B2915" s="13" t="n">
        <v>42171</v>
      </c>
      <c r="C2915" s="13" t="n">
        <v>42176</v>
      </c>
      <c r="D2915" s="14" t="s">
        <v>69</v>
      </c>
      <c r="E2915" s="14" t="s">
        <v>53</v>
      </c>
      <c r="F2915" s="14" t="s">
        <v>117</v>
      </c>
      <c r="G2915" s="14" t="s">
        <v>170</v>
      </c>
      <c r="H2915" s="14" t="s">
        <v>65</v>
      </c>
      <c r="I2915" s="14" t="s">
        <v>83</v>
      </c>
      <c r="J2915" s="14" t="s">
        <v>235</v>
      </c>
      <c r="K2915" s="15" t="n">
        <v>39.552</v>
      </c>
      <c r="L2915" s="0" t="n">
        <v>3</v>
      </c>
      <c r="M2915" s="16" t="n">
        <v>0.2</v>
      </c>
      <c r="N2915" s="17" t="n">
        <v>14.3376</v>
      </c>
      <c r="O2915" s="0" t="str">
        <f aca="false">TEXT(B2915,"YYYY-MM")</f>
        <v>2015-06</v>
      </c>
      <c r="P2915" s="18" t="n">
        <f aca="false">IFERROR(N2915/K2915,0)</f>
        <v>0.3625</v>
      </c>
      <c r="Q2915" s="0" t="str">
        <f aca="false">IF(M2915=0,"No Discount",IF(M2915&lt;0.2,"Low (1-19%)",IF(M2915&lt;0.4,"Medium (20-39%)","High (40%+)")))</f>
        <v>Medium (20-39%)</v>
      </c>
      <c r="R2915" s="0" t="str">
        <f aca="false">INDEX('Lookup Tables'!$B$2:$B$5,MATCH(F2915,'Lookup Tables'!$A$2:$A$5,0))</f>
        <v>Manager B</v>
      </c>
    </row>
    <row r="2916" customFormat="false" ht="15" hidden="false" customHeight="false" outlineLevel="0" collapsed="false">
      <c r="A2916" s="0" t="s">
        <v>3014</v>
      </c>
      <c r="B2916" s="13" t="n">
        <v>42655</v>
      </c>
      <c r="C2916" s="13" t="n">
        <v>42660</v>
      </c>
      <c r="D2916" s="14" t="s">
        <v>52</v>
      </c>
      <c r="E2916" s="14" t="s">
        <v>53</v>
      </c>
      <c r="F2916" s="14" t="s">
        <v>98</v>
      </c>
      <c r="G2916" s="14" t="s">
        <v>164</v>
      </c>
      <c r="H2916" s="14" t="s">
        <v>80</v>
      </c>
      <c r="I2916" s="14" t="s">
        <v>81</v>
      </c>
      <c r="J2916" s="14" t="s">
        <v>2841</v>
      </c>
      <c r="K2916" s="15" t="n">
        <v>135.72</v>
      </c>
      <c r="L2916" s="0" t="n">
        <v>3</v>
      </c>
      <c r="M2916" s="16" t="n">
        <v>0</v>
      </c>
      <c r="N2916" s="17" t="n">
        <v>35.2872</v>
      </c>
      <c r="O2916" s="0" t="str">
        <f aca="false">TEXT(B2916,"YYYY-MM")</f>
        <v>2016-10</v>
      </c>
      <c r="P2916" s="18" t="n">
        <f aca="false">IFERROR(N2916/K2916,0)</f>
        <v>0.26</v>
      </c>
      <c r="Q2916" s="0" t="str">
        <f aca="false">IF(M2916=0,"No Discount",IF(M2916&lt;0.2,"Low (1-19%)",IF(M2916&lt;0.4,"Medium (20-39%)","High (40%+)")))</f>
        <v>No Discount</v>
      </c>
      <c r="R2916" s="0" t="str">
        <f aca="false">INDEX('Lookup Tables'!$B$2:$B$5,MATCH(F2916,'Lookup Tables'!$A$2:$A$5,0))</f>
        <v>Manager A</v>
      </c>
    </row>
    <row r="2917" customFormat="false" ht="15" hidden="false" customHeight="false" outlineLevel="0" collapsed="false">
      <c r="A2917" s="0" t="s">
        <v>3014</v>
      </c>
      <c r="B2917" s="13" t="n">
        <v>42655</v>
      </c>
      <c r="C2917" s="13" t="n">
        <v>42660</v>
      </c>
      <c r="D2917" s="14" t="s">
        <v>52</v>
      </c>
      <c r="E2917" s="14" t="s">
        <v>53</v>
      </c>
      <c r="F2917" s="14" t="s">
        <v>98</v>
      </c>
      <c r="G2917" s="14" t="s">
        <v>164</v>
      </c>
      <c r="H2917" s="14" t="s">
        <v>65</v>
      </c>
      <c r="I2917" s="14" t="s">
        <v>83</v>
      </c>
      <c r="J2917" s="14" t="s">
        <v>2750</v>
      </c>
      <c r="K2917" s="15" t="n">
        <v>12.56</v>
      </c>
      <c r="L2917" s="0" t="n">
        <v>2</v>
      </c>
      <c r="M2917" s="16" t="n">
        <v>0</v>
      </c>
      <c r="N2917" s="17" t="n">
        <v>5.652</v>
      </c>
      <c r="O2917" s="0" t="str">
        <f aca="false">TEXT(B2917,"YYYY-MM")</f>
        <v>2016-10</v>
      </c>
      <c r="P2917" s="18" t="n">
        <f aca="false">IFERROR(N2917/K2917,0)</f>
        <v>0.45</v>
      </c>
      <c r="Q2917" s="0" t="str">
        <f aca="false">IF(M2917=0,"No Discount",IF(M2917&lt;0.2,"Low (1-19%)",IF(M2917&lt;0.4,"Medium (20-39%)","High (40%+)")))</f>
        <v>No Discount</v>
      </c>
      <c r="R2917" s="0" t="str">
        <f aca="false">INDEX('Lookup Tables'!$B$2:$B$5,MATCH(F2917,'Lookup Tables'!$A$2:$A$5,0))</f>
        <v>Manager A</v>
      </c>
    </row>
    <row r="2918" customFormat="false" ht="15" hidden="false" customHeight="false" outlineLevel="0" collapsed="false">
      <c r="A2918" s="0" t="s">
        <v>3014</v>
      </c>
      <c r="B2918" s="13" t="n">
        <v>42655</v>
      </c>
      <c r="C2918" s="13" t="n">
        <v>42660</v>
      </c>
      <c r="D2918" s="14" t="s">
        <v>52</v>
      </c>
      <c r="E2918" s="14" t="s">
        <v>53</v>
      </c>
      <c r="F2918" s="14" t="s">
        <v>98</v>
      </c>
      <c r="G2918" s="14" t="s">
        <v>164</v>
      </c>
      <c r="H2918" s="14" t="s">
        <v>80</v>
      </c>
      <c r="I2918" s="14" t="s">
        <v>81</v>
      </c>
      <c r="J2918" s="14" t="s">
        <v>1772</v>
      </c>
      <c r="K2918" s="15" t="n">
        <v>263.96</v>
      </c>
      <c r="L2918" s="0" t="n">
        <v>4</v>
      </c>
      <c r="M2918" s="16" t="n">
        <v>0</v>
      </c>
      <c r="N2918" s="17" t="n">
        <v>71.2692</v>
      </c>
      <c r="O2918" s="0" t="str">
        <f aca="false">TEXT(B2918,"YYYY-MM")</f>
        <v>2016-10</v>
      </c>
      <c r="P2918" s="18" t="n">
        <f aca="false">IFERROR(N2918/K2918,0)</f>
        <v>0.27</v>
      </c>
      <c r="Q2918" s="0" t="str">
        <f aca="false">IF(M2918=0,"No Discount",IF(M2918&lt;0.2,"Low (1-19%)",IF(M2918&lt;0.4,"Medium (20-39%)","High (40%+)")))</f>
        <v>No Discount</v>
      </c>
      <c r="R2918" s="0" t="str">
        <f aca="false">INDEX('Lookup Tables'!$B$2:$B$5,MATCH(F2918,'Lookup Tables'!$A$2:$A$5,0))</f>
        <v>Manager A</v>
      </c>
    </row>
    <row r="2919" customFormat="false" ht="15" hidden="false" customHeight="false" outlineLevel="0" collapsed="false">
      <c r="A2919" s="0" t="s">
        <v>3015</v>
      </c>
      <c r="B2919" s="13" t="n">
        <v>43339</v>
      </c>
      <c r="C2919" s="13" t="n">
        <v>43342</v>
      </c>
      <c r="D2919" s="14" t="s">
        <v>137</v>
      </c>
      <c r="E2919" s="14" t="s">
        <v>53</v>
      </c>
      <c r="F2919" s="14" t="s">
        <v>98</v>
      </c>
      <c r="G2919" s="14" t="s">
        <v>99</v>
      </c>
      <c r="H2919" s="14" t="s">
        <v>65</v>
      </c>
      <c r="I2919" s="14" t="s">
        <v>78</v>
      </c>
      <c r="J2919" s="14" t="s">
        <v>3016</v>
      </c>
      <c r="K2919" s="15" t="n">
        <v>5.952</v>
      </c>
      <c r="L2919" s="0" t="n">
        <v>1</v>
      </c>
      <c r="M2919" s="16" t="n">
        <v>0.2</v>
      </c>
      <c r="N2919" s="17" t="n">
        <v>0.372</v>
      </c>
      <c r="O2919" s="0" t="str">
        <f aca="false">TEXT(B2919,"YYYY-MM")</f>
        <v>2018-08</v>
      </c>
      <c r="P2919" s="18" t="n">
        <f aca="false">IFERROR(N2919/K2919,0)</f>
        <v>0.0625</v>
      </c>
      <c r="Q2919" s="0" t="str">
        <f aca="false">IF(M2919=0,"No Discount",IF(M2919&lt;0.2,"Low (1-19%)",IF(M2919&lt;0.4,"Medium (20-39%)","High (40%+)")))</f>
        <v>Medium (20-39%)</v>
      </c>
      <c r="R2919" s="0" t="str">
        <f aca="false">INDEX('Lookup Tables'!$B$2:$B$5,MATCH(F2919,'Lookup Tables'!$A$2:$A$5,0))</f>
        <v>Manager A</v>
      </c>
    </row>
    <row r="2920" customFormat="false" ht="15" hidden="false" customHeight="false" outlineLevel="0" collapsed="false">
      <c r="A2920" s="0" t="s">
        <v>3017</v>
      </c>
      <c r="B2920" s="13" t="n">
        <v>43062</v>
      </c>
      <c r="C2920" s="13" t="n">
        <v>43062</v>
      </c>
      <c r="D2920" s="14" t="s">
        <v>606</v>
      </c>
      <c r="E2920" s="14" t="s">
        <v>62</v>
      </c>
      <c r="F2920" s="14" t="s">
        <v>117</v>
      </c>
      <c r="G2920" s="14" t="s">
        <v>118</v>
      </c>
      <c r="H2920" s="14" t="s">
        <v>65</v>
      </c>
      <c r="I2920" s="14" t="s">
        <v>171</v>
      </c>
      <c r="J2920" s="14" t="s">
        <v>2925</v>
      </c>
      <c r="K2920" s="15" t="n">
        <v>15.8</v>
      </c>
      <c r="L2920" s="0" t="n">
        <v>5</v>
      </c>
      <c r="M2920" s="16" t="n">
        <v>0.2</v>
      </c>
      <c r="N2920" s="17" t="n">
        <v>2.37</v>
      </c>
      <c r="O2920" s="0" t="str">
        <f aca="false">TEXT(B2920,"YYYY-MM")</f>
        <v>2017-11</v>
      </c>
      <c r="P2920" s="18" t="n">
        <f aca="false">IFERROR(N2920/K2920,0)</f>
        <v>0.15</v>
      </c>
      <c r="Q2920" s="0" t="str">
        <f aca="false">IF(M2920=0,"No Discount",IF(M2920&lt;0.2,"Low (1-19%)",IF(M2920&lt;0.4,"Medium (20-39%)","High (40%+)")))</f>
        <v>Medium (20-39%)</v>
      </c>
      <c r="R2920" s="0" t="str">
        <f aca="false">INDEX('Lookup Tables'!$B$2:$B$5,MATCH(F2920,'Lookup Tables'!$A$2:$A$5,0))</f>
        <v>Manager B</v>
      </c>
    </row>
    <row r="2921" customFormat="false" ht="15" hidden="false" customHeight="false" outlineLevel="0" collapsed="false">
      <c r="A2921" s="0" t="s">
        <v>3017</v>
      </c>
      <c r="B2921" s="13" t="n">
        <v>43062</v>
      </c>
      <c r="C2921" s="13" t="n">
        <v>43062</v>
      </c>
      <c r="D2921" s="14" t="s">
        <v>606</v>
      </c>
      <c r="E2921" s="14" t="s">
        <v>62</v>
      </c>
      <c r="F2921" s="14" t="s">
        <v>117</v>
      </c>
      <c r="G2921" s="14" t="s">
        <v>118</v>
      </c>
      <c r="H2921" s="14" t="s">
        <v>56</v>
      </c>
      <c r="I2921" s="14" t="s">
        <v>76</v>
      </c>
      <c r="J2921" s="14" t="s">
        <v>2051</v>
      </c>
      <c r="K2921" s="15" t="n">
        <v>14.368</v>
      </c>
      <c r="L2921" s="0" t="n">
        <v>2</v>
      </c>
      <c r="M2921" s="16" t="n">
        <v>0.2</v>
      </c>
      <c r="N2921" s="17" t="n">
        <v>3.9512</v>
      </c>
      <c r="O2921" s="0" t="str">
        <f aca="false">TEXT(B2921,"YYYY-MM")</f>
        <v>2017-11</v>
      </c>
      <c r="P2921" s="18" t="n">
        <f aca="false">IFERROR(N2921/K2921,0)</f>
        <v>0.275</v>
      </c>
      <c r="Q2921" s="0" t="str">
        <f aca="false">IF(M2921=0,"No Discount",IF(M2921&lt;0.2,"Low (1-19%)",IF(M2921&lt;0.4,"Medium (20-39%)","High (40%+)")))</f>
        <v>Medium (20-39%)</v>
      </c>
      <c r="R2921" s="0" t="str">
        <f aca="false">INDEX('Lookup Tables'!$B$2:$B$5,MATCH(F2921,'Lookup Tables'!$A$2:$A$5,0))</f>
        <v>Manager B</v>
      </c>
    </row>
    <row r="2922" customFormat="false" ht="15" hidden="false" customHeight="false" outlineLevel="0" collapsed="false">
      <c r="A2922" s="0" t="s">
        <v>3017</v>
      </c>
      <c r="B2922" s="13" t="n">
        <v>43062</v>
      </c>
      <c r="C2922" s="13" t="n">
        <v>43062</v>
      </c>
      <c r="D2922" s="14" t="s">
        <v>606</v>
      </c>
      <c r="E2922" s="14" t="s">
        <v>62</v>
      </c>
      <c r="F2922" s="14" t="s">
        <v>117</v>
      </c>
      <c r="G2922" s="14" t="s">
        <v>118</v>
      </c>
      <c r="H2922" s="14" t="s">
        <v>56</v>
      </c>
      <c r="I2922" s="14" t="s">
        <v>76</v>
      </c>
      <c r="J2922" s="14" t="s">
        <v>1766</v>
      </c>
      <c r="K2922" s="15" t="n">
        <v>70.448</v>
      </c>
      <c r="L2922" s="0" t="n">
        <v>7</v>
      </c>
      <c r="M2922" s="16" t="n">
        <v>0.2</v>
      </c>
      <c r="N2922" s="17" t="n">
        <v>12.3284</v>
      </c>
      <c r="O2922" s="0" t="str">
        <f aca="false">TEXT(B2922,"YYYY-MM")</f>
        <v>2017-11</v>
      </c>
      <c r="P2922" s="18" t="n">
        <f aca="false">IFERROR(N2922/K2922,0)</f>
        <v>0.175</v>
      </c>
      <c r="Q2922" s="0" t="str">
        <f aca="false">IF(M2922=0,"No Discount",IF(M2922&lt;0.2,"Low (1-19%)",IF(M2922&lt;0.4,"Medium (20-39%)","High (40%+)")))</f>
        <v>Medium (20-39%)</v>
      </c>
      <c r="R2922" s="0" t="str">
        <f aca="false">INDEX('Lookup Tables'!$B$2:$B$5,MATCH(F2922,'Lookup Tables'!$A$2:$A$5,0))</f>
        <v>Manager B</v>
      </c>
    </row>
    <row r="2923" customFormat="false" ht="15" hidden="false" customHeight="false" outlineLevel="0" collapsed="false">
      <c r="A2923" s="0" t="s">
        <v>3018</v>
      </c>
      <c r="B2923" s="13" t="n">
        <v>43130</v>
      </c>
      <c r="C2923" s="13" t="n">
        <v>43130</v>
      </c>
      <c r="D2923" s="14" t="s">
        <v>606</v>
      </c>
      <c r="E2923" s="14" t="s">
        <v>53</v>
      </c>
      <c r="F2923" s="14" t="s">
        <v>63</v>
      </c>
      <c r="G2923" s="14" t="s">
        <v>64</v>
      </c>
      <c r="H2923" s="14" t="s">
        <v>65</v>
      </c>
      <c r="I2923" s="14" t="s">
        <v>73</v>
      </c>
      <c r="J2923" s="14" t="s">
        <v>984</v>
      </c>
      <c r="K2923" s="15" t="n">
        <v>129.3</v>
      </c>
      <c r="L2923" s="0" t="n">
        <v>2</v>
      </c>
      <c r="M2923" s="16" t="n">
        <v>0</v>
      </c>
      <c r="N2923" s="17" t="n">
        <v>6.465</v>
      </c>
      <c r="O2923" s="0" t="str">
        <f aca="false">TEXT(B2923,"YYYY-MM")</f>
        <v>2018-01</v>
      </c>
      <c r="P2923" s="18" t="n">
        <f aca="false">IFERROR(N2923/K2923,0)</f>
        <v>0.05</v>
      </c>
      <c r="Q2923" s="0" t="str">
        <f aca="false">IF(M2923=0,"No Discount",IF(M2923&lt;0.2,"Low (1-19%)",IF(M2923&lt;0.4,"Medium (20-39%)","High (40%+)")))</f>
        <v>No Discount</v>
      </c>
      <c r="R2923" s="0" t="str">
        <f aca="false">INDEX('Lookup Tables'!$B$2:$B$5,MATCH(F2923,'Lookup Tables'!$A$2:$A$5,0))</f>
        <v>Manager D</v>
      </c>
    </row>
    <row r="2924" customFormat="false" ht="15" hidden="false" customHeight="false" outlineLevel="0" collapsed="false">
      <c r="A2924" s="0" t="s">
        <v>3019</v>
      </c>
      <c r="B2924" s="13" t="n">
        <v>42704</v>
      </c>
      <c r="C2924" s="13" t="n">
        <v>42707</v>
      </c>
      <c r="D2924" s="14" t="s">
        <v>52</v>
      </c>
      <c r="E2924" s="14" t="s">
        <v>97</v>
      </c>
      <c r="F2924" s="14" t="s">
        <v>98</v>
      </c>
      <c r="G2924" s="14" t="s">
        <v>99</v>
      </c>
      <c r="H2924" s="14" t="s">
        <v>65</v>
      </c>
      <c r="I2924" s="14" t="s">
        <v>83</v>
      </c>
      <c r="J2924" s="14" t="s">
        <v>1106</v>
      </c>
      <c r="K2924" s="15" t="n">
        <v>3.882</v>
      </c>
      <c r="L2924" s="0" t="n">
        <v>3</v>
      </c>
      <c r="M2924" s="16" t="n">
        <v>0.8</v>
      </c>
      <c r="N2924" s="17" t="n">
        <v>-5.823</v>
      </c>
      <c r="O2924" s="0" t="str">
        <f aca="false">TEXT(B2924,"YYYY-MM")</f>
        <v>2016-11</v>
      </c>
      <c r="P2924" s="18" t="n">
        <f aca="false">IFERROR(N2924/K2924,0)</f>
        <v>-1.5</v>
      </c>
      <c r="Q2924" s="0" t="str">
        <f aca="false">IF(M2924=0,"No Discount",IF(M2924&lt;0.2,"Low (1-19%)",IF(M2924&lt;0.4,"Medium (20-39%)","High (40%+)")))</f>
        <v>High (40%+)</v>
      </c>
      <c r="R2924" s="0" t="str">
        <f aca="false">INDEX('Lookup Tables'!$B$2:$B$5,MATCH(F2924,'Lookup Tables'!$A$2:$A$5,0))</f>
        <v>Manager A</v>
      </c>
    </row>
    <row r="2925" customFormat="false" ht="15" hidden="false" customHeight="false" outlineLevel="0" collapsed="false">
      <c r="A2925" s="0" t="s">
        <v>3020</v>
      </c>
      <c r="B2925" s="13" t="n">
        <v>42183</v>
      </c>
      <c r="C2925" s="13" t="n">
        <v>42189</v>
      </c>
      <c r="D2925" s="14" t="s">
        <v>69</v>
      </c>
      <c r="E2925" s="14" t="s">
        <v>62</v>
      </c>
      <c r="F2925" s="14" t="s">
        <v>98</v>
      </c>
      <c r="G2925" s="14" t="s">
        <v>157</v>
      </c>
      <c r="H2925" s="14" t="s">
        <v>65</v>
      </c>
      <c r="I2925" s="14" t="s">
        <v>171</v>
      </c>
      <c r="J2925" s="14" t="s">
        <v>296</v>
      </c>
      <c r="K2925" s="15" t="n">
        <v>6.08</v>
      </c>
      <c r="L2925" s="0" t="n">
        <v>1</v>
      </c>
      <c r="M2925" s="16" t="n">
        <v>0</v>
      </c>
      <c r="N2925" s="17" t="n">
        <v>3.04</v>
      </c>
      <c r="O2925" s="0" t="str">
        <f aca="false">TEXT(B2925,"YYYY-MM")</f>
        <v>2015-06</v>
      </c>
      <c r="P2925" s="18" t="n">
        <f aca="false">IFERROR(N2925/K2925,0)</f>
        <v>0.5</v>
      </c>
      <c r="Q2925" s="0" t="str">
        <f aca="false">IF(M2925=0,"No Discount",IF(M2925&lt;0.2,"Low (1-19%)",IF(M2925&lt;0.4,"Medium (20-39%)","High (40%+)")))</f>
        <v>No Discount</v>
      </c>
      <c r="R2925" s="0" t="str">
        <f aca="false">INDEX('Lookup Tables'!$B$2:$B$5,MATCH(F2925,'Lookup Tables'!$A$2:$A$5,0))</f>
        <v>Manager A</v>
      </c>
    </row>
    <row r="2926" customFormat="false" ht="15" hidden="false" customHeight="false" outlineLevel="0" collapsed="false">
      <c r="A2926" s="0" t="s">
        <v>3021</v>
      </c>
      <c r="B2926" s="13" t="n">
        <v>42249</v>
      </c>
      <c r="C2926" s="13" t="n">
        <v>42252</v>
      </c>
      <c r="D2926" s="14" t="s">
        <v>137</v>
      </c>
      <c r="E2926" s="14" t="s">
        <v>53</v>
      </c>
      <c r="F2926" s="14" t="s">
        <v>117</v>
      </c>
      <c r="G2926" s="14" t="s">
        <v>170</v>
      </c>
      <c r="H2926" s="14" t="s">
        <v>65</v>
      </c>
      <c r="I2926" s="14" t="s">
        <v>85</v>
      </c>
      <c r="J2926" s="14" t="s">
        <v>1691</v>
      </c>
      <c r="K2926" s="15" t="n">
        <v>19.9</v>
      </c>
      <c r="L2926" s="0" t="n">
        <v>1</v>
      </c>
      <c r="M2926" s="16" t="n">
        <v>0</v>
      </c>
      <c r="N2926" s="17" t="n">
        <v>8.955</v>
      </c>
      <c r="O2926" s="0" t="str">
        <f aca="false">TEXT(B2926,"YYYY-MM")</f>
        <v>2015-09</v>
      </c>
      <c r="P2926" s="18" t="n">
        <f aca="false">IFERROR(N2926/K2926,0)</f>
        <v>0.45</v>
      </c>
      <c r="Q2926" s="0" t="str">
        <f aca="false">IF(M2926=0,"No Discount",IF(M2926&lt;0.2,"Low (1-19%)",IF(M2926&lt;0.4,"Medium (20-39%)","High (40%+)")))</f>
        <v>No Discount</v>
      </c>
      <c r="R2926" s="0" t="str">
        <f aca="false">INDEX('Lookup Tables'!$B$2:$B$5,MATCH(F2926,'Lookup Tables'!$A$2:$A$5,0))</f>
        <v>Manager B</v>
      </c>
    </row>
    <row r="2927" customFormat="false" ht="15" hidden="false" customHeight="false" outlineLevel="0" collapsed="false">
      <c r="A2927" s="0" t="s">
        <v>3021</v>
      </c>
      <c r="B2927" s="13" t="n">
        <v>42249</v>
      </c>
      <c r="C2927" s="13" t="n">
        <v>42252</v>
      </c>
      <c r="D2927" s="14" t="s">
        <v>137</v>
      </c>
      <c r="E2927" s="14" t="s">
        <v>53</v>
      </c>
      <c r="F2927" s="14" t="s">
        <v>117</v>
      </c>
      <c r="G2927" s="14" t="s">
        <v>170</v>
      </c>
      <c r="H2927" s="14" t="s">
        <v>56</v>
      </c>
      <c r="I2927" s="14" t="s">
        <v>76</v>
      </c>
      <c r="J2927" s="14" t="s">
        <v>3022</v>
      </c>
      <c r="K2927" s="15" t="n">
        <v>70.71</v>
      </c>
      <c r="L2927" s="0" t="n">
        <v>1</v>
      </c>
      <c r="M2927" s="16" t="n">
        <v>0</v>
      </c>
      <c r="N2927" s="17" t="n">
        <v>4.9497</v>
      </c>
      <c r="O2927" s="0" t="str">
        <f aca="false">TEXT(B2927,"YYYY-MM")</f>
        <v>2015-09</v>
      </c>
      <c r="P2927" s="18" t="n">
        <f aca="false">IFERROR(N2927/K2927,0)</f>
        <v>0.07</v>
      </c>
      <c r="Q2927" s="0" t="str">
        <f aca="false">IF(M2927=0,"No Discount",IF(M2927&lt;0.2,"Low (1-19%)",IF(M2927&lt;0.4,"Medium (20-39%)","High (40%+)")))</f>
        <v>No Discount</v>
      </c>
      <c r="R2927" s="0" t="str">
        <f aca="false">INDEX('Lookup Tables'!$B$2:$B$5,MATCH(F2927,'Lookup Tables'!$A$2:$A$5,0))</f>
        <v>Manager B</v>
      </c>
    </row>
    <row r="2928" customFormat="false" ht="15" hidden="false" customHeight="false" outlineLevel="0" collapsed="false">
      <c r="A2928" s="0" t="s">
        <v>3023</v>
      </c>
      <c r="B2928" s="13" t="n">
        <v>43291</v>
      </c>
      <c r="C2928" s="13" t="n">
        <v>43295</v>
      </c>
      <c r="D2928" s="14" t="s">
        <v>52</v>
      </c>
      <c r="E2928" s="14" t="s">
        <v>53</v>
      </c>
      <c r="F2928" s="14" t="s">
        <v>54</v>
      </c>
      <c r="G2928" s="14" t="s">
        <v>597</v>
      </c>
      <c r="H2928" s="14" t="s">
        <v>56</v>
      </c>
      <c r="I2928" s="14" t="s">
        <v>76</v>
      </c>
      <c r="J2928" s="14" t="s">
        <v>2998</v>
      </c>
      <c r="K2928" s="15" t="n">
        <v>18.84</v>
      </c>
      <c r="L2928" s="0" t="n">
        <v>3</v>
      </c>
      <c r="M2928" s="16" t="n">
        <v>0</v>
      </c>
      <c r="N2928" s="17" t="n">
        <v>7.9128</v>
      </c>
      <c r="O2928" s="0" t="str">
        <f aca="false">TEXT(B2928,"YYYY-MM")</f>
        <v>2018-07</v>
      </c>
      <c r="P2928" s="18" t="n">
        <f aca="false">IFERROR(N2928/K2928,0)</f>
        <v>0.42</v>
      </c>
      <c r="Q2928" s="0" t="str">
        <f aca="false">IF(M2928=0,"No Discount",IF(M2928&lt;0.2,"Low (1-19%)",IF(M2928&lt;0.4,"Medium (20-39%)","High (40%+)")))</f>
        <v>No Discount</v>
      </c>
      <c r="R2928" s="0" t="str">
        <f aca="false">INDEX('Lookup Tables'!$B$2:$B$5,MATCH(F2928,'Lookup Tables'!$A$2:$A$5,0))</f>
        <v>Manager C</v>
      </c>
    </row>
    <row r="2929" customFormat="false" ht="15" hidden="false" customHeight="false" outlineLevel="0" collapsed="false">
      <c r="A2929" s="0" t="s">
        <v>3024</v>
      </c>
      <c r="B2929" s="13" t="n">
        <v>43255</v>
      </c>
      <c r="C2929" s="13" t="n">
        <v>43261</v>
      </c>
      <c r="D2929" s="14" t="s">
        <v>69</v>
      </c>
      <c r="E2929" s="14" t="s">
        <v>53</v>
      </c>
      <c r="F2929" s="14" t="s">
        <v>98</v>
      </c>
      <c r="G2929" s="14" t="s">
        <v>153</v>
      </c>
      <c r="H2929" s="14" t="s">
        <v>65</v>
      </c>
      <c r="I2929" s="14" t="s">
        <v>78</v>
      </c>
      <c r="J2929" s="14" t="s">
        <v>1476</v>
      </c>
      <c r="K2929" s="15" t="n">
        <v>8.64</v>
      </c>
      <c r="L2929" s="0" t="n">
        <v>3</v>
      </c>
      <c r="M2929" s="16" t="n">
        <v>0</v>
      </c>
      <c r="N2929" s="17" t="n">
        <v>2.5056</v>
      </c>
      <c r="O2929" s="0" t="str">
        <f aca="false">TEXT(B2929,"YYYY-MM")</f>
        <v>2018-06</v>
      </c>
      <c r="P2929" s="18" t="n">
        <f aca="false">IFERROR(N2929/K2929,0)</f>
        <v>0.29</v>
      </c>
      <c r="Q2929" s="0" t="str">
        <f aca="false">IF(M2929=0,"No Discount",IF(M2929&lt;0.2,"Low (1-19%)",IF(M2929&lt;0.4,"Medium (20-39%)","High (40%+)")))</f>
        <v>No Discount</v>
      </c>
      <c r="R2929" s="0" t="str">
        <f aca="false">INDEX('Lookup Tables'!$B$2:$B$5,MATCH(F2929,'Lookup Tables'!$A$2:$A$5,0))</f>
        <v>Manager A</v>
      </c>
    </row>
    <row r="2930" customFormat="false" ht="15" hidden="false" customHeight="false" outlineLevel="0" collapsed="false">
      <c r="A2930" s="0" t="s">
        <v>3025</v>
      </c>
      <c r="B2930" s="13" t="n">
        <v>43392</v>
      </c>
      <c r="C2930" s="13" t="n">
        <v>43399</v>
      </c>
      <c r="D2930" s="14" t="s">
        <v>69</v>
      </c>
      <c r="E2930" s="14" t="s">
        <v>97</v>
      </c>
      <c r="F2930" s="14" t="s">
        <v>54</v>
      </c>
      <c r="G2930" s="14" t="s">
        <v>90</v>
      </c>
      <c r="H2930" s="14" t="s">
        <v>65</v>
      </c>
      <c r="I2930" s="14" t="s">
        <v>83</v>
      </c>
      <c r="J2930" s="14" t="s">
        <v>589</v>
      </c>
      <c r="K2930" s="15" t="n">
        <v>1633.188</v>
      </c>
      <c r="L2930" s="0" t="n">
        <v>4</v>
      </c>
      <c r="M2930" s="16" t="n">
        <v>0.7</v>
      </c>
      <c r="N2930" s="17" t="n">
        <v>-1306.5504</v>
      </c>
      <c r="O2930" s="0" t="str">
        <f aca="false">TEXT(B2930,"YYYY-MM")</f>
        <v>2018-10</v>
      </c>
      <c r="P2930" s="18" t="n">
        <f aca="false">IFERROR(N2930/K2930,0)</f>
        <v>-0.8</v>
      </c>
      <c r="Q2930" s="0" t="str">
        <f aca="false">IF(M2930=0,"No Discount",IF(M2930&lt;0.2,"Low (1-19%)",IF(M2930&lt;0.4,"Medium (20-39%)","High (40%+)")))</f>
        <v>High (40%+)</v>
      </c>
      <c r="R2930" s="0" t="str">
        <f aca="false">INDEX('Lookup Tables'!$B$2:$B$5,MATCH(F2930,'Lookup Tables'!$A$2:$A$5,0))</f>
        <v>Manager C</v>
      </c>
    </row>
    <row r="2931" customFormat="false" ht="15" hidden="false" customHeight="false" outlineLevel="0" collapsed="false">
      <c r="A2931" s="0" t="s">
        <v>3026</v>
      </c>
      <c r="B2931" s="13" t="n">
        <v>43422</v>
      </c>
      <c r="C2931" s="13" t="n">
        <v>43428</v>
      </c>
      <c r="D2931" s="14" t="s">
        <v>69</v>
      </c>
      <c r="E2931" s="14" t="s">
        <v>97</v>
      </c>
      <c r="F2931" s="14" t="s">
        <v>98</v>
      </c>
      <c r="G2931" s="14" t="s">
        <v>157</v>
      </c>
      <c r="H2931" s="14" t="s">
        <v>56</v>
      </c>
      <c r="I2931" s="14" t="s">
        <v>76</v>
      </c>
      <c r="J2931" s="14" t="s">
        <v>1108</v>
      </c>
      <c r="K2931" s="15" t="n">
        <v>19.76</v>
      </c>
      <c r="L2931" s="0" t="n">
        <v>4</v>
      </c>
      <c r="M2931" s="16" t="n">
        <v>0</v>
      </c>
      <c r="N2931" s="17" t="n">
        <v>8.2992</v>
      </c>
      <c r="O2931" s="0" t="str">
        <f aca="false">TEXT(B2931,"YYYY-MM")</f>
        <v>2018-11</v>
      </c>
      <c r="P2931" s="18" t="n">
        <f aca="false">IFERROR(N2931/K2931,0)</f>
        <v>0.42</v>
      </c>
      <c r="Q2931" s="0" t="str">
        <f aca="false">IF(M2931=0,"No Discount",IF(M2931&lt;0.2,"Low (1-19%)",IF(M2931&lt;0.4,"Medium (20-39%)","High (40%+)")))</f>
        <v>No Discount</v>
      </c>
      <c r="R2931" s="0" t="str">
        <f aca="false">INDEX('Lookup Tables'!$B$2:$B$5,MATCH(F2931,'Lookup Tables'!$A$2:$A$5,0))</f>
        <v>Manager A</v>
      </c>
    </row>
    <row r="2932" customFormat="false" ht="15" hidden="false" customHeight="false" outlineLevel="0" collapsed="false">
      <c r="A2932" s="0" t="s">
        <v>3027</v>
      </c>
      <c r="B2932" s="13" t="n">
        <v>42590</v>
      </c>
      <c r="C2932" s="13" t="n">
        <v>42590</v>
      </c>
      <c r="D2932" s="14" t="s">
        <v>606</v>
      </c>
      <c r="E2932" s="14" t="s">
        <v>53</v>
      </c>
      <c r="F2932" s="14" t="s">
        <v>63</v>
      </c>
      <c r="G2932" s="14" t="s">
        <v>64</v>
      </c>
      <c r="H2932" s="14" t="s">
        <v>65</v>
      </c>
      <c r="I2932" s="14" t="s">
        <v>83</v>
      </c>
      <c r="J2932" s="14" t="s">
        <v>1648</v>
      </c>
      <c r="K2932" s="15" t="n">
        <v>6.608</v>
      </c>
      <c r="L2932" s="0" t="n">
        <v>2</v>
      </c>
      <c r="M2932" s="16" t="n">
        <v>0.2</v>
      </c>
      <c r="N2932" s="17" t="n">
        <v>2.2302</v>
      </c>
      <c r="O2932" s="0" t="str">
        <f aca="false">TEXT(B2932,"YYYY-MM")</f>
        <v>2016-08</v>
      </c>
      <c r="P2932" s="18" t="n">
        <f aca="false">IFERROR(N2932/K2932,0)</f>
        <v>0.3375</v>
      </c>
      <c r="Q2932" s="0" t="str">
        <f aca="false">IF(M2932=0,"No Discount",IF(M2932&lt;0.2,"Low (1-19%)",IF(M2932&lt;0.4,"Medium (20-39%)","High (40%+)")))</f>
        <v>Medium (20-39%)</v>
      </c>
      <c r="R2932" s="0" t="str">
        <f aca="false">INDEX('Lookup Tables'!$B$2:$B$5,MATCH(F2932,'Lookup Tables'!$A$2:$A$5,0))</f>
        <v>Manager D</v>
      </c>
    </row>
    <row r="2933" customFormat="false" ht="15" hidden="false" customHeight="false" outlineLevel="0" collapsed="false">
      <c r="A2933" s="0" t="s">
        <v>3027</v>
      </c>
      <c r="B2933" s="13" t="n">
        <v>42590</v>
      </c>
      <c r="C2933" s="13" t="n">
        <v>42590</v>
      </c>
      <c r="D2933" s="14" t="s">
        <v>606</v>
      </c>
      <c r="E2933" s="14" t="s">
        <v>53</v>
      </c>
      <c r="F2933" s="14" t="s">
        <v>63</v>
      </c>
      <c r="G2933" s="14" t="s">
        <v>64</v>
      </c>
      <c r="H2933" s="14" t="s">
        <v>65</v>
      </c>
      <c r="I2933" s="14" t="s">
        <v>83</v>
      </c>
      <c r="J2933" s="14" t="s">
        <v>488</v>
      </c>
      <c r="K2933" s="15" t="n">
        <v>7.28</v>
      </c>
      <c r="L2933" s="0" t="n">
        <v>2</v>
      </c>
      <c r="M2933" s="16" t="n">
        <v>0.2</v>
      </c>
      <c r="N2933" s="17" t="n">
        <v>2.73</v>
      </c>
      <c r="O2933" s="0" t="str">
        <f aca="false">TEXT(B2933,"YYYY-MM")</f>
        <v>2016-08</v>
      </c>
      <c r="P2933" s="18" t="n">
        <f aca="false">IFERROR(N2933/K2933,0)</f>
        <v>0.375</v>
      </c>
      <c r="Q2933" s="0" t="str">
        <f aca="false">IF(M2933=0,"No Discount",IF(M2933&lt;0.2,"Low (1-19%)",IF(M2933&lt;0.4,"Medium (20-39%)","High (40%+)")))</f>
        <v>Medium (20-39%)</v>
      </c>
      <c r="R2933" s="0" t="str">
        <f aca="false">INDEX('Lookup Tables'!$B$2:$B$5,MATCH(F2933,'Lookup Tables'!$A$2:$A$5,0))</f>
        <v>Manager D</v>
      </c>
    </row>
    <row r="2934" customFormat="false" ht="15" hidden="false" customHeight="false" outlineLevel="0" collapsed="false">
      <c r="A2934" s="0" t="s">
        <v>3027</v>
      </c>
      <c r="B2934" s="13" t="n">
        <v>42590</v>
      </c>
      <c r="C2934" s="13" t="n">
        <v>42590</v>
      </c>
      <c r="D2934" s="14" t="s">
        <v>606</v>
      </c>
      <c r="E2934" s="14" t="s">
        <v>53</v>
      </c>
      <c r="F2934" s="14" t="s">
        <v>63</v>
      </c>
      <c r="G2934" s="14" t="s">
        <v>64</v>
      </c>
      <c r="H2934" s="14" t="s">
        <v>56</v>
      </c>
      <c r="I2934" s="14" t="s">
        <v>59</v>
      </c>
      <c r="J2934" s="14" t="s">
        <v>601</v>
      </c>
      <c r="K2934" s="15" t="n">
        <v>144.784</v>
      </c>
      <c r="L2934" s="0" t="n">
        <v>1</v>
      </c>
      <c r="M2934" s="16" t="n">
        <v>0.2</v>
      </c>
      <c r="N2934" s="17" t="n">
        <v>10.8588</v>
      </c>
      <c r="O2934" s="0" t="str">
        <f aca="false">TEXT(B2934,"YYYY-MM")</f>
        <v>2016-08</v>
      </c>
      <c r="P2934" s="18" t="n">
        <f aca="false">IFERROR(N2934/K2934,0)</f>
        <v>0.075</v>
      </c>
      <c r="Q2934" s="0" t="str">
        <f aca="false">IF(M2934=0,"No Discount",IF(M2934&lt;0.2,"Low (1-19%)",IF(M2934&lt;0.4,"Medium (20-39%)","High (40%+)")))</f>
        <v>Medium (20-39%)</v>
      </c>
      <c r="R2934" s="0" t="str">
        <f aca="false">INDEX('Lookup Tables'!$B$2:$B$5,MATCH(F2934,'Lookup Tables'!$A$2:$A$5,0))</f>
        <v>Manager D</v>
      </c>
    </row>
    <row r="2935" customFormat="false" ht="15" hidden="false" customHeight="false" outlineLevel="0" collapsed="false">
      <c r="A2935" s="0" t="s">
        <v>3028</v>
      </c>
      <c r="B2935" s="13" t="n">
        <v>43075</v>
      </c>
      <c r="C2935" s="13" t="n">
        <v>43081</v>
      </c>
      <c r="D2935" s="14" t="s">
        <v>69</v>
      </c>
      <c r="E2935" s="14" t="s">
        <v>53</v>
      </c>
      <c r="F2935" s="14" t="s">
        <v>63</v>
      </c>
      <c r="G2935" s="14" t="s">
        <v>94</v>
      </c>
      <c r="H2935" s="14" t="s">
        <v>80</v>
      </c>
      <c r="I2935" s="14" t="s">
        <v>81</v>
      </c>
      <c r="J2935" s="14" t="s">
        <v>2771</v>
      </c>
      <c r="K2935" s="15" t="n">
        <v>156.792</v>
      </c>
      <c r="L2935" s="0" t="n">
        <v>1</v>
      </c>
      <c r="M2935" s="16" t="n">
        <v>0.2</v>
      </c>
      <c r="N2935" s="17" t="n">
        <v>13.7193</v>
      </c>
      <c r="O2935" s="0" t="str">
        <f aca="false">TEXT(B2935,"YYYY-MM")</f>
        <v>2017-12</v>
      </c>
      <c r="P2935" s="18" t="n">
        <f aca="false">IFERROR(N2935/K2935,0)</f>
        <v>0.0875</v>
      </c>
      <c r="Q2935" s="0" t="str">
        <f aca="false">IF(M2935=0,"No Discount",IF(M2935&lt;0.2,"Low (1-19%)",IF(M2935&lt;0.4,"Medium (20-39%)","High (40%+)")))</f>
        <v>Medium (20-39%)</v>
      </c>
      <c r="R2935" s="0" t="str">
        <f aca="false">INDEX('Lookup Tables'!$B$2:$B$5,MATCH(F2935,'Lookup Tables'!$A$2:$A$5,0))</f>
        <v>Manager D</v>
      </c>
    </row>
    <row r="2936" customFormat="false" ht="15" hidden="false" customHeight="false" outlineLevel="0" collapsed="false">
      <c r="A2936" s="0" t="s">
        <v>3028</v>
      </c>
      <c r="B2936" s="13" t="n">
        <v>43075</v>
      </c>
      <c r="C2936" s="13" t="n">
        <v>43081</v>
      </c>
      <c r="D2936" s="14" t="s">
        <v>69</v>
      </c>
      <c r="E2936" s="14" t="s">
        <v>53</v>
      </c>
      <c r="F2936" s="14" t="s">
        <v>63</v>
      </c>
      <c r="G2936" s="14" t="s">
        <v>94</v>
      </c>
      <c r="H2936" s="14" t="s">
        <v>80</v>
      </c>
      <c r="I2936" s="14" t="s">
        <v>81</v>
      </c>
      <c r="J2936" s="14" t="s">
        <v>2816</v>
      </c>
      <c r="K2936" s="15" t="n">
        <v>431.976</v>
      </c>
      <c r="L2936" s="0" t="n">
        <v>3</v>
      </c>
      <c r="M2936" s="16" t="n">
        <v>0.2</v>
      </c>
      <c r="N2936" s="17" t="n">
        <v>26.9985</v>
      </c>
      <c r="O2936" s="0" t="str">
        <f aca="false">TEXT(B2936,"YYYY-MM")</f>
        <v>2017-12</v>
      </c>
      <c r="P2936" s="18" t="n">
        <f aca="false">IFERROR(N2936/K2936,0)</f>
        <v>0.0625</v>
      </c>
      <c r="Q2936" s="0" t="str">
        <f aca="false">IF(M2936=0,"No Discount",IF(M2936&lt;0.2,"Low (1-19%)",IF(M2936&lt;0.4,"Medium (20-39%)","High (40%+)")))</f>
        <v>Medium (20-39%)</v>
      </c>
      <c r="R2936" s="0" t="str">
        <f aca="false">INDEX('Lookup Tables'!$B$2:$B$5,MATCH(F2936,'Lookup Tables'!$A$2:$A$5,0))</f>
        <v>Manager D</v>
      </c>
    </row>
    <row r="2937" customFormat="false" ht="15" hidden="false" customHeight="false" outlineLevel="0" collapsed="false">
      <c r="A2937" s="0" t="s">
        <v>3028</v>
      </c>
      <c r="B2937" s="13" t="n">
        <v>43075</v>
      </c>
      <c r="C2937" s="13" t="n">
        <v>43081</v>
      </c>
      <c r="D2937" s="14" t="s">
        <v>69</v>
      </c>
      <c r="E2937" s="14" t="s">
        <v>53</v>
      </c>
      <c r="F2937" s="14" t="s">
        <v>63</v>
      </c>
      <c r="G2937" s="14" t="s">
        <v>94</v>
      </c>
      <c r="H2937" s="14" t="s">
        <v>65</v>
      </c>
      <c r="I2937" s="14" t="s">
        <v>129</v>
      </c>
      <c r="J2937" s="14" t="s">
        <v>218</v>
      </c>
      <c r="K2937" s="15" t="n">
        <v>35.89</v>
      </c>
      <c r="L2937" s="0" t="n">
        <v>1</v>
      </c>
      <c r="M2937" s="16" t="n">
        <v>0</v>
      </c>
      <c r="N2937" s="17" t="n">
        <v>16.1505</v>
      </c>
      <c r="O2937" s="0" t="str">
        <f aca="false">TEXT(B2937,"YYYY-MM")</f>
        <v>2017-12</v>
      </c>
      <c r="P2937" s="18" t="n">
        <f aca="false">IFERROR(N2937/K2937,0)</f>
        <v>0.45</v>
      </c>
      <c r="Q2937" s="0" t="str">
        <f aca="false">IF(M2937=0,"No Discount",IF(M2937&lt;0.2,"Low (1-19%)",IF(M2937&lt;0.4,"Medium (20-39%)","High (40%+)")))</f>
        <v>No Discount</v>
      </c>
      <c r="R2937" s="0" t="str">
        <f aca="false">INDEX('Lookup Tables'!$B$2:$B$5,MATCH(F2937,'Lookup Tables'!$A$2:$A$5,0))</f>
        <v>Manager D</v>
      </c>
    </row>
    <row r="2938" customFormat="false" ht="15" hidden="false" customHeight="false" outlineLevel="0" collapsed="false">
      <c r="A2938" s="0" t="s">
        <v>3028</v>
      </c>
      <c r="B2938" s="13" t="n">
        <v>43075</v>
      </c>
      <c r="C2938" s="13" t="n">
        <v>43081</v>
      </c>
      <c r="D2938" s="14" t="s">
        <v>69</v>
      </c>
      <c r="E2938" s="14" t="s">
        <v>53</v>
      </c>
      <c r="F2938" s="14" t="s">
        <v>63</v>
      </c>
      <c r="G2938" s="14" t="s">
        <v>94</v>
      </c>
      <c r="H2938" s="14" t="s">
        <v>65</v>
      </c>
      <c r="I2938" s="14" t="s">
        <v>83</v>
      </c>
      <c r="J2938" s="14" t="s">
        <v>1188</v>
      </c>
      <c r="K2938" s="15" t="n">
        <v>47.208</v>
      </c>
      <c r="L2938" s="0" t="n">
        <v>7</v>
      </c>
      <c r="M2938" s="16" t="n">
        <v>0.2</v>
      </c>
      <c r="N2938" s="17" t="n">
        <v>15.3426</v>
      </c>
      <c r="O2938" s="0" t="str">
        <f aca="false">TEXT(B2938,"YYYY-MM")</f>
        <v>2017-12</v>
      </c>
      <c r="P2938" s="18" t="n">
        <f aca="false">IFERROR(N2938/K2938,0)</f>
        <v>0.325</v>
      </c>
      <c r="Q2938" s="0" t="str">
        <f aca="false">IF(M2938=0,"No Discount",IF(M2938&lt;0.2,"Low (1-19%)",IF(M2938&lt;0.4,"Medium (20-39%)","High (40%+)")))</f>
        <v>Medium (20-39%)</v>
      </c>
      <c r="R2938" s="0" t="str">
        <f aca="false">INDEX('Lookup Tables'!$B$2:$B$5,MATCH(F2938,'Lookup Tables'!$A$2:$A$5,0))</f>
        <v>Manager D</v>
      </c>
    </row>
    <row r="2939" customFormat="false" ht="15" hidden="false" customHeight="false" outlineLevel="0" collapsed="false">
      <c r="A2939" s="0" t="s">
        <v>3028</v>
      </c>
      <c r="B2939" s="13" t="n">
        <v>43075</v>
      </c>
      <c r="C2939" s="13" t="n">
        <v>43081</v>
      </c>
      <c r="D2939" s="14" t="s">
        <v>69</v>
      </c>
      <c r="E2939" s="14" t="s">
        <v>53</v>
      </c>
      <c r="F2939" s="14" t="s">
        <v>63</v>
      </c>
      <c r="G2939" s="14" t="s">
        <v>94</v>
      </c>
      <c r="H2939" s="14" t="s">
        <v>65</v>
      </c>
      <c r="I2939" s="14" t="s">
        <v>91</v>
      </c>
      <c r="J2939" s="14" t="s">
        <v>299</v>
      </c>
      <c r="K2939" s="15" t="n">
        <v>248.08</v>
      </c>
      <c r="L2939" s="0" t="n">
        <v>7</v>
      </c>
      <c r="M2939" s="16" t="n">
        <v>0</v>
      </c>
      <c r="N2939" s="17" t="n">
        <v>116.5976</v>
      </c>
      <c r="O2939" s="0" t="str">
        <f aca="false">TEXT(B2939,"YYYY-MM")</f>
        <v>2017-12</v>
      </c>
      <c r="P2939" s="18" t="n">
        <f aca="false">IFERROR(N2939/K2939,0)</f>
        <v>0.47</v>
      </c>
      <c r="Q2939" s="0" t="str">
        <f aca="false">IF(M2939=0,"No Discount",IF(M2939&lt;0.2,"Low (1-19%)",IF(M2939&lt;0.4,"Medium (20-39%)","High (40%+)")))</f>
        <v>No Discount</v>
      </c>
      <c r="R2939" s="0" t="str">
        <f aca="false">INDEX('Lookup Tables'!$B$2:$B$5,MATCH(F2939,'Lookup Tables'!$A$2:$A$5,0))</f>
        <v>Manager D</v>
      </c>
    </row>
    <row r="2940" customFormat="false" ht="15" hidden="false" customHeight="false" outlineLevel="0" collapsed="false">
      <c r="A2940" s="0" t="s">
        <v>3028</v>
      </c>
      <c r="B2940" s="13" t="n">
        <v>43075</v>
      </c>
      <c r="C2940" s="13" t="n">
        <v>43081</v>
      </c>
      <c r="D2940" s="14" t="s">
        <v>69</v>
      </c>
      <c r="E2940" s="14" t="s">
        <v>53</v>
      </c>
      <c r="F2940" s="14" t="s">
        <v>63</v>
      </c>
      <c r="G2940" s="14" t="s">
        <v>94</v>
      </c>
      <c r="H2940" s="14" t="s">
        <v>65</v>
      </c>
      <c r="I2940" s="14" t="s">
        <v>91</v>
      </c>
      <c r="J2940" s="14" t="s">
        <v>194</v>
      </c>
      <c r="K2940" s="15" t="n">
        <v>189.7</v>
      </c>
      <c r="L2940" s="0" t="n">
        <v>5</v>
      </c>
      <c r="M2940" s="16" t="n">
        <v>0</v>
      </c>
      <c r="N2940" s="17" t="n">
        <v>89.159</v>
      </c>
      <c r="O2940" s="0" t="str">
        <f aca="false">TEXT(B2940,"YYYY-MM")</f>
        <v>2017-12</v>
      </c>
      <c r="P2940" s="18" t="n">
        <f aca="false">IFERROR(N2940/K2940,0)</f>
        <v>0.47</v>
      </c>
      <c r="Q2940" s="0" t="str">
        <f aca="false">IF(M2940=0,"No Discount",IF(M2940&lt;0.2,"Low (1-19%)",IF(M2940&lt;0.4,"Medium (20-39%)","High (40%+)")))</f>
        <v>No Discount</v>
      </c>
      <c r="R2940" s="0" t="str">
        <f aca="false">INDEX('Lookup Tables'!$B$2:$B$5,MATCH(F2940,'Lookup Tables'!$A$2:$A$5,0))</f>
        <v>Manager D</v>
      </c>
    </row>
    <row r="2941" customFormat="false" ht="15" hidden="false" customHeight="false" outlineLevel="0" collapsed="false">
      <c r="A2941" s="0" t="s">
        <v>3028</v>
      </c>
      <c r="B2941" s="13" t="n">
        <v>43075</v>
      </c>
      <c r="C2941" s="13" t="n">
        <v>43081</v>
      </c>
      <c r="D2941" s="14" t="s">
        <v>69</v>
      </c>
      <c r="E2941" s="14" t="s">
        <v>53</v>
      </c>
      <c r="F2941" s="14" t="s">
        <v>63</v>
      </c>
      <c r="G2941" s="14" t="s">
        <v>94</v>
      </c>
      <c r="H2941" s="14" t="s">
        <v>65</v>
      </c>
      <c r="I2941" s="14" t="s">
        <v>83</v>
      </c>
      <c r="J2941" s="14" t="s">
        <v>795</v>
      </c>
      <c r="K2941" s="15" t="n">
        <v>59.808</v>
      </c>
      <c r="L2941" s="0" t="n">
        <v>3</v>
      </c>
      <c r="M2941" s="16" t="n">
        <v>0.2</v>
      </c>
      <c r="N2941" s="17" t="n">
        <v>19.4376</v>
      </c>
      <c r="O2941" s="0" t="str">
        <f aca="false">TEXT(B2941,"YYYY-MM")</f>
        <v>2017-12</v>
      </c>
      <c r="P2941" s="18" t="n">
        <f aca="false">IFERROR(N2941/K2941,0)</f>
        <v>0.325</v>
      </c>
      <c r="Q2941" s="0" t="str">
        <f aca="false">IF(M2941=0,"No Discount",IF(M2941&lt;0.2,"Low (1-19%)",IF(M2941&lt;0.4,"Medium (20-39%)","High (40%+)")))</f>
        <v>Medium (20-39%)</v>
      </c>
      <c r="R2941" s="0" t="str">
        <f aca="false">INDEX('Lookup Tables'!$B$2:$B$5,MATCH(F2941,'Lookup Tables'!$A$2:$A$5,0))</f>
        <v>Manager D</v>
      </c>
    </row>
    <row r="2942" customFormat="false" ht="15" hidden="false" customHeight="false" outlineLevel="0" collapsed="false">
      <c r="A2942" s="0" t="s">
        <v>3029</v>
      </c>
      <c r="B2942" s="13" t="n">
        <v>43184</v>
      </c>
      <c r="C2942" s="13" t="n">
        <v>43190</v>
      </c>
      <c r="D2942" s="14" t="s">
        <v>69</v>
      </c>
      <c r="E2942" s="14" t="s">
        <v>62</v>
      </c>
      <c r="F2942" s="14" t="s">
        <v>98</v>
      </c>
      <c r="G2942" s="14" t="s">
        <v>103</v>
      </c>
      <c r="H2942" s="14" t="s">
        <v>56</v>
      </c>
      <c r="I2942" s="14" t="s">
        <v>59</v>
      </c>
      <c r="J2942" s="14" t="s">
        <v>3030</v>
      </c>
      <c r="K2942" s="15" t="n">
        <v>90.99</v>
      </c>
      <c r="L2942" s="0" t="n">
        <v>1</v>
      </c>
      <c r="M2942" s="16" t="n">
        <v>0</v>
      </c>
      <c r="N2942" s="17" t="n">
        <v>14.5584</v>
      </c>
      <c r="O2942" s="0" t="str">
        <f aca="false">TEXT(B2942,"YYYY-MM")</f>
        <v>2018-03</v>
      </c>
      <c r="P2942" s="18" t="n">
        <f aca="false">IFERROR(N2942/K2942,0)</f>
        <v>0.16</v>
      </c>
      <c r="Q2942" s="0" t="str">
        <f aca="false">IF(M2942=0,"No Discount",IF(M2942&lt;0.2,"Low (1-19%)",IF(M2942&lt;0.4,"Medium (20-39%)","High (40%+)")))</f>
        <v>No Discount</v>
      </c>
      <c r="R2942" s="0" t="str">
        <f aca="false">INDEX('Lookup Tables'!$B$2:$B$5,MATCH(F2942,'Lookup Tables'!$A$2:$A$5,0))</f>
        <v>Manager A</v>
      </c>
    </row>
    <row r="2943" customFormat="false" ht="15" hidden="false" customHeight="false" outlineLevel="0" collapsed="false">
      <c r="A2943" s="0" t="s">
        <v>3029</v>
      </c>
      <c r="B2943" s="13" t="n">
        <v>43184</v>
      </c>
      <c r="C2943" s="13" t="n">
        <v>43190</v>
      </c>
      <c r="D2943" s="14" t="s">
        <v>69</v>
      </c>
      <c r="E2943" s="14" t="s">
        <v>62</v>
      </c>
      <c r="F2943" s="14" t="s">
        <v>98</v>
      </c>
      <c r="G2943" s="14" t="s">
        <v>103</v>
      </c>
      <c r="H2943" s="14" t="s">
        <v>56</v>
      </c>
      <c r="I2943" s="14" t="s">
        <v>59</v>
      </c>
      <c r="J2943" s="14" t="s">
        <v>1122</v>
      </c>
      <c r="K2943" s="15" t="n">
        <v>1526.56</v>
      </c>
      <c r="L2943" s="0" t="n">
        <v>7</v>
      </c>
      <c r="M2943" s="16" t="n">
        <v>0</v>
      </c>
      <c r="N2943" s="17" t="n">
        <v>427.4368</v>
      </c>
      <c r="O2943" s="0" t="str">
        <f aca="false">TEXT(B2943,"YYYY-MM")</f>
        <v>2018-03</v>
      </c>
      <c r="P2943" s="18" t="n">
        <f aca="false">IFERROR(N2943/K2943,0)</f>
        <v>0.28</v>
      </c>
      <c r="Q2943" s="0" t="str">
        <f aca="false">IF(M2943=0,"No Discount",IF(M2943&lt;0.2,"Low (1-19%)",IF(M2943&lt;0.4,"Medium (20-39%)","High (40%+)")))</f>
        <v>No Discount</v>
      </c>
      <c r="R2943" s="0" t="str">
        <f aca="false">INDEX('Lookup Tables'!$B$2:$B$5,MATCH(F2943,'Lookup Tables'!$A$2:$A$5,0))</f>
        <v>Manager A</v>
      </c>
    </row>
    <row r="2944" customFormat="false" ht="15" hidden="false" customHeight="false" outlineLevel="0" collapsed="false">
      <c r="A2944" s="0" t="s">
        <v>3029</v>
      </c>
      <c r="B2944" s="13" t="n">
        <v>43184</v>
      </c>
      <c r="C2944" s="13" t="n">
        <v>43190</v>
      </c>
      <c r="D2944" s="14" t="s">
        <v>69</v>
      </c>
      <c r="E2944" s="14" t="s">
        <v>62</v>
      </c>
      <c r="F2944" s="14" t="s">
        <v>98</v>
      </c>
      <c r="G2944" s="14" t="s">
        <v>103</v>
      </c>
      <c r="H2944" s="14" t="s">
        <v>56</v>
      </c>
      <c r="I2944" s="14" t="s">
        <v>59</v>
      </c>
      <c r="J2944" s="14" t="s">
        <v>1454</v>
      </c>
      <c r="K2944" s="15" t="n">
        <v>368.97</v>
      </c>
      <c r="L2944" s="0" t="n">
        <v>3</v>
      </c>
      <c r="M2944" s="16" t="n">
        <v>0</v>
      </c>
      <c r="N2944" s="17" t="n">
        <v>40.5867</v>
      </c>
      <c r="O2944" s="0" t="str">
        <f aca="false">TEXT(B2944,"YYYY-MM")</f>
        <v>2018-03</v>
      </c>
      <c r="P2944" s="18" t="n">
        <f aca="false">IFERROR(N2944/K2944,0)</f>
        <v>0.11</v>
      </c>
      <c r="Q2944" s="0" t="str">
        <f aca="false">IF(M2944=0,"No Discount",IF(M2944&lt;0.2,"Low (1-19%)",IF(M2944&lt;0.4,"Medium (20-39%)","High (40%+)")))</f>
        <v>No Discount</v>
      </c>
      <c r="R2944" s="0" t="str">
        <f aca="false">INDEX('Lookup Tables'!$B$2:$B$5,MATCH(F2944,'Lookup Tables'!$A$2:$A$5,0))</f>
        <v>Manager A</v>
      </c>
    </row>
    <row r="2945" customFormat="false" ht="15" hidden="false" customHeight="false" outlineLevel="0" collapsed="false">
      <c r="A2945" s="0" t="s">
        <v>3031</v>
      </c>
      <c r="B2945" s="13" t="n">
        <v>43423</v>
      </c>
      <c r="C2945" s="13" t="n">
        <v>43428</v>
      </c>
      <c r="D2945" s="14" t="s">
        <v>69</v>
      </c>
      <c r="E2945" s="14" t="s">
        <v>53</v>
      </c>
      <c r="F2945" s="14" t="s">
        <v>63</v>
      </c>
      <c r="G2945" s="14" t="s">
        <v>64</v>
      </c>
      <c r="H2945" s="14" t="s">
        <v>65</v>
      </c>
      <c r="I2945" s="14" t="s">
        <v>73</v>
      </c>
      <c r="J2945" s="14" t="s">
        <v>560</v>
      </c>
      <c r="K2945" s="15" t="n">
        <v>305.01</v>
      </c>
      <c r="L2945" s="0" t="n">
        <v>9</v>
      </c>
      <c r="M2945" s="16" t="n">
        <v>0</v>
      </c>
      <c r="N2945" s="17" t="n">
        <v>76.2525</v>
      </c>
      <c r="O2945" s="0" t="str">
        <f aca="false">TEXT(B2945,"YYYY-MM")</f>
        <v>2018-11</v>
      </c>
      <c r="P2945" s="18" t="n">
        <f aca="false">IFERROR(N2945/K2945,0)</f>
        <v>0.25</v>
      </c>
      <c r="Q2945" s="0" t="str">
        <f aca="false">IF(M2945=0,"No Discount",IF(M2945&lt;0.2,"Low (1-19%)",IF(M2945&lt;0.4,"Medium (20-39%)","High (40%+)")))</f>
        <v>No Discount</v>
      </c>
      <c r="R2945" s="0" t="str">
        <f aca="false">INDEX('Lookup Tables'!$B$2:$B$5,MATCH(F2945,'Lookup Tables'!$A$2:$A$5,0))</f>
        <v>Manager D</v>
      </c>
    </row>
    <row r="2946" customFormat="false" ht="15" hidden="false" customHeight="false" outlineLevel="0" collapsed="false">
      <c r="A2946" s="0" t="s">
        <v>3031</v>
      </c>
      <c r="B2946" s="13" t="n">
        <v>43423</v>
      </c>
      <c r="C2946" s="13" t="n">
        <v>43428</v>
      </c>
      <c r="D2946" s="14" t="s">
        <v>69</v>
      </c>
      <c r="E2946" s="14" t="s">
        <v>53</v>
      </c>
      <c r="F2946" s="14" t="s">
        <v>63</v>
      </c>
      <c r="G2946" s="14" t="s">
        <v>64</v>
      </c>
      <c r="H2946" s="14" t="s">
        <v>56</v>
      </c>
      <c r="I2946" s="14" t="s">
        <v>76</v>
      </c>
      <c r="J2946" s="14" t="s">
        <v>3032</v>
      </c>
      <c r="K2946" s="15" t="n">
        <v>18.7</v>
      </c>
      <c r="L2946" s="0" t="n">
        <v>1</v>
      </c>
      <c r="M2946" s="16" t="n">
        <v>0</v>
      </c>
      <c r="N2946" s="17" t="n">
        <v>7.106</v>
      </c>
      <c r="O2946" s="0" t="str">
        <f aca="false">TEXT(B2946,"YYYY-MM")</f>
        <v>2018-11</v>
      </c>
      <c r="P2946" s="18" t="n">
        <f aca="false">IFERROR(N2946/K2946,0)</f>
        <v>0.38</v>
      </c>
      <c r="Q2946" s="0" t="str">
        <f aca="false">IF(M2946=0,"No Discount",IF(M2946&lt;0.2,"Low (1-19%)",IF(M2946&lt;0.4,"Medium (20-39%)","High (40%+)")))</f>
        <v>No Discount</v>
      </c>
      <c r="R2946" s="0" t="str">
        <f aca="false">INDEX('Lookup Tables'!$B$2:$B$5,MATCH(F2946,'Lookup Tables'!$A$2:$A$5,0))</f>
        <v>Manager D</v>
      </c>
    </row>
    <row r="2947" customFormat="false" ht="15" hidden="false" customHeight="false" outlineLevel="0" collapsed="false">
      <c r="A2947" s="0" t="s">
        <v>3033</v>
      </c>
      <c r="B2947" s="13" t="n">
        <v>43043</v>
      </c>
      <c r="C2947" s="13" t="n">
        <v>43044</v>
      </c>
      <c r="D2947" s="14" t="s">
        <v>137</v>
      </c>
      <c r="E2947" s="14" t="s">
        <v>53</v>
      </c>
      <c r="F2947" s="14" t="s">
        <v>63</v>
      </c>
      <c r="G2947" s="14" t="s">
        <v>64</v>
      </c>
      <c r="H2947" s="14" t="s">
        <v>56</v>
      </c>
      <c r="I2947" s="14" t="s">
        <v>76</v>
      </c>
      <c r="J2947" s="14" t="s">
        <v>878</v>
      </c>
      <c r="K2947" s="15" t="n">
        <v>38.29</v>
      </c>
      <c r="L2947" s="0" t="n">
        <v>7</v>
      </c>
      <c r="M2947" s="16" t="n">
        <v>0</v>
      </c>
      <c r="N2947" s="17" t="n">
        <v>16.4647</v>
      </c>
      <c r="O2947" s="0" t="str">
        <f aca="false">TEXT(B2947,"YYYY-MM")</f>
        <v>2017-11</v>
      </c>
      <c r="P2947" s="18" t="n">
        <f aca="false">IFERROR(N2947/K2947,0)</f>
        <v>0.43</v>
      </c>
      <c r="Q2947" s="0" t="str">
        <f aca="false">IF(M2947=0,"No Discount",IF(M2947&lt;0.2,"Low (1-19%)",IF(M2947&lt;0.4,"Medium (20-39%)","High (40%+)")))</f>
        <v>No Discount</v>
      </c>
      <c r="R2947" s="0" t="str">
        <f aca="false">INDEX('Lookup Tables'!$B$2:$B$5,MATCH(F2947,'Lookup Tables'!$A$2:$A$5,0))</f>
        <v>Manager D</v>
      </c>
    </row>
    <row r="2948" customFormat="false" ht="15" hidden="false" customHeight="false" outlineLevel="0" collapsed="false">
      <c r="A2948" s="0" t="s">
        <v>3034</v>
      </c>
      <c r="B2948" s="13" t="n">
        <v>43448</v>
      </c>
      <c r="C2948" s="13" t="n">
        <v>43452</v>
      </c>
      <c r="D2948" s="14" t="s">
        <v>69</v>
      </c>
      <c r="E2948" s="14" t="s">
        <v>97</v>
      </c>
      <c r="F2948" s="14" t="s">
        <v>63</v>
      </c>
      <c r="G2948" s="14" t="s">
        <v>64</v>
      </c>
      <c r="H2948" s="14" t="s">
        <v>56</v>
      </c>
      <c r="I2948" s="14" t="s">
        <v>76</v>
      </c>
      <c r="J2948" s="14" t="s">
        <v>3035</v>
      </c>
      <c r="K2948" s="15" t="n">
        <v>26.25</v>
      </c>
      <c r="L2948" s="0" t="n">
        <v>3</v>
      </c>
      <c r="M2948" s="16" t="n">
        <v>0</v>
      </c>
      <c r="N2948" s="17" t="n">
        <v>11.025</v>
      </c>
      <c r="O2948" s="0" t="str">
        <f aca="false">TEXT(B2948,"YYYY-MM")</f>
        <v>2018-12</v>
      </c>
      <c r="P2948" s="18" t="n">
        <f aca="false">IFERROR(N2948/K2948,0)</f>
        <v>0.42</v>
      </c>
      <c r="Q2948" s="0" t="str">
        <f aca="false">IF(M2948=0,"No Discount",IF(M2948&lt;0.2,"Low (1-19%)",IF(M2948&lt;0.4,"Medium (20-39%)","High (40%+)")))</f>
        <v>No Discount</v>
      </c>
      <c r="R2948" s="0" t="str">
        <f aca="false">INDEX('Lookup Tables'!$B$2:$B$5,MATCH(F2948,'Lookup Tables'!$A$2:$A$5,0))</f>
        <v>Manager D</v>
      </c>
    </row>
    <row r="2949" customFormat="false" ht="15" hidden="false" customHeight="false" outlineLevel="0" collapsed="false">
      <c r="A2949" s="0" t="s">
        <v>3034</v>
      </c>
      <c r="B2949" s="13" t="n">
        <v>43448</v>
      </c>
      <c r="C2949" s="13" t="n">
        <v>43452</v>
      </c>
      <c r="D2949" s="14" t="s">
        <v>69</v>
      </c>
      <c r="E2949" s="14" t="s">
        <v>97</v>
      </c>
      <c r="F2949" s="14" t="s">
        <v>63</v>
      </c>
      <c r="G2949" s="14" t="s">
        <v>64</v>
      </c>
      <c r="H2949" s="14" t="s">
        <v>65</v>
      </c>
      <c r="I2949" s="14" t="s">
        <v>83</v>
      </c>
      <c r="J2949" s="14" t="s">
        <v>3036</v>
      </c>
      <c r="K2949" s="15" t="n">
        <v>64.96</v>
      </c>
      <c r="L2949" s="0" t="n">
        <v>14</v>
      </c>
      <c r="M2949" s="16" t="n">
        <v>0.2</v>
      </c>
      <c r="N2949" s="17" t="n">
        <v>22.736</v>
      </c>
      <c r="O2949" s="0" t="str">
        <f aca="false">TEXT(B2949,"YYYY-MM")</f>
        <v>2018-12</v>
      </c>
      <c r="P2949" s="18" t="n">
        <f aca="false">IFERROR(N2949/K2949,0)</f>
        <v>0.35</v>
      </c>
      <c r="Q2949" s="0" t="str">
        <f aca="false">IF(M2949=0,"No Discount",IF(M2949&lt;0.2,"Low (1-19%)",IF(M2949&lt;0.4,"Medium (20-39%)","High (40%+)")))</f>
        <v>Medium (20-39%)</v>
      </c>
      <c r="R2949" s="0" t="str">
        <f aca="false">INDEX('Lookup Tables'!$B$2:$B$5,MATCH(F2949,'Lookup Tables'!$A$2:$A$5,0))</f>
        <v>Manager D</v>
      </c>
    </row>
    <row r="2950" customFormat="false" ht="15" hidden="false" customHeight="false" outlineLevel="0" collapsed="false">
      <c r="A2950" s="0" t="s">
        <v>3034</v>
      </c>
      <c r="B2950" s="13" t="n">
        <v>43448</v>
      </c>
      <c r="C2950" s="13" t="n">
        <v>43452</v>
      </c>
      <c r="D2950" s="14" t="s">
        <v>69</v>
      </c>
      <c r="E2950" s="14" t="s">
        <v>97</v>
      </c>
      <c r="F2950" s="14" t="s">
        <v>63</v>
      </c>
      <c r="G2950" s="14" t="s">
        <v>64</v>
      </c>
      <c r="H2950" s="14" t="s">
        <v>65</v>
      </c>
      <c r="I2950" s="14" t="s">
        <v>129</v>
      </c>
      <c r="J2950" s="14" t="s">
        <v>1347</v>
      </c>
      <c r="K2950" s="15" t="n">
        <v>43.7</v>
      </c>
      <c r="L2950" s="0" t="n">
        <v>5</v>
      </c>
      <c r="M2950" s="16" t="n">
        <v>0</v>
      </c>
      <c r="N2950" s="17" t="n">
        <v>20.539</v>
      </c>
      <c r="O2950" s="0" t="str">
        <f aca="false">TEXT(B2950,"YYYY-MM")</f>
        <v>2018-12</v>
      </c>
      <c r="P2950" s="18" t="n">
        <f aca="false">IFERROR(N2950/K2950,0)</f>
        <v>0.47</v>
      </c>
      <c r="Q2950" s="0" t="str">
        <f aca="false">IF(M2950=0,"No Discount",IF(M2950&lt;0.2,"Low (1-19%)",IF(M2950&lt;0.4,"Medium (20-39%)","High (40%+)")))</f>
        <v>No Discount</v>
      </c>
      <c r="R2950" s="0" t="str">
        <f aca="false">INDEX('Lookup Tables'!$B$2:$B$5,MATCH(F2950,'Lookup Tables'!$A$2:$A$5,0))</f>
        <v>Manager D</v>
      </c>
    </row>
    <row r="2951" customFormat="false" ht="15" hidden="false" customHeight="false" outlineLevel="0" collapsed="false">
      <c r="A2951" s="0" t="s">
        <v>3037</v>
      </c>
      <c r="B2951" s="13" t="n">
        <v>43416</v>
      </c>
      <c r="C2951" s="13" t="n">
        <v>43416</v>
      </c>
      <c r="D2951" s="14" t="s">
        <v>606</v>
      </c>
      <c r="E2951" s="14" t="s">
        <v>97</v>
      </c>
      <c r="F2951" s="14" t="s">
        <v>63</v>
      </c>
      <c r="G2951" s="14" t="s">
        <v>189</v>
      </c>
      <c r="H2951" s="14" t="s">
        <v>80</v>
      </c>
      <c r="I2951" s="14" t="s">
        <v>123</v>
      </c>
      <c r="J2951" s="14" t="s">
        <v>413</v>
      </c>
      <c r="K2951" s="15" t="n">
        <v>41.6</v>
      </c>
      <c r="L2951" s="0" t="n">
        <v>4</v>
      </c>
      <c r="M2951" s="16" t="n">
        <v>0.2</v>
      </c>
      <c r="N2951" s="17" t="n">
        <v>13</v>
      </c>
      <c r="O2951" s="0" t="str">
        <f aca="false">TEXT(B2951,"YYYY-MM")</f>
        <v>2018-11</v>
      </c>
      <c r="P2951" s="18" t="n">
        <f aca="false">IFERROR(N2951/K2951,0)</f>
        <v>0.3125</v>
      </c>
      <c r="Q2951" s="0" t="str">
        <f aca="false">IF(M2951=0,"No Discount",IF(M2951&lt;0.2,"Low (1-19%)",IF(M2951&lt;0.4,"Medium (20-39%)","High (40%+)")))</f>
        <v>Medium (20-39%)</v>
      </c>
      <c r="R2951" s="0" t="str">
        <f aca="false">INDEX('Lookup Tables'!$B$2:$B$5,MATCH(F2951,'Lookup Tables'!$A$2:$A$5,0))</f>
        <v>Manager D</v>
      </c>
    </row>
    <row r="2952" customFormat="false" ht="15" hidden="false" customHeight="false" outlineLevel="0" collapsed="false">
      <c r="A2952" s="0" t="s">
        <v>3037</v>
      </c>
      <c r="B2952" s="13" t="n">
        <v>43416</v>
      </c>
      <c r="C2952" s="13" t="n">
        <v>43416</v>
      </c>
      <c r="D2952" s="14" t="s">
        <v>606</v>
      </c>
      <c r="E2952" s="14" t="s">
        <v>97</v>
      </c>
      <c r="F2952" s="14" t="s">
        <v>63</v>
      </c>
      <c r="G2952" s="14" t="s">
        <v>189</v>
      </c>
      <c r="H2952" s="14" t="s">
        <v>65</v>
      </c>
      <c r="I2952" s="14" t="s">
        <v>91</v>
      </c>
      <c r="J2952" s="14" t="s">
        <v>2296</v>
      </c>
      <c r="K2952" s="15" t="n">
        <v>23.12</v>
      </c>
      <c r="L2952" s="0" t="n">
        <v>5</v>
      </c>
      <c r="M2952" s="16" t="n">
        <v>0.2</v>
      </c>
      <c r="N2952" s="17" t="n">
        <v>8.381</v>
      </c>
      <c r="O2952" s="0" t="str">
        <f aca="false">TEXT(B2952,"YYYY-MM")</f>
        <v>2018-11</v>
      </c>
      <c r="P2952" s="18" t="n">
        <f aca="false">IFERROR(N2952/K2952,0)</f>
        <v>0.3625</v>
      </c>
      <c r="Q2952" s="0" t="str">
        <f aca="false">IF(M2952=0,"No Discount",IF(M2952&lt;0.2,"Low (1-19%)",IF(M2952&lt;0.4,"Medium (20-39%)","High (40%+)")))</f>
        <v>Medium (20-39%)</v>
      </c>
      <c r="R2952" s="0" t="str">
        <f aca="false">INDEX('Lookup Tables'!$B$2:$B$5,MATCH(F2952,'Lookup Tables'!$A$2:$A$5,0))</f>
        <v>Manager D</v>
      </c>
    </row>
    <row r="2953" customFormat="false" ht="15" hidden="false" customHeight="false" outlineLevel="0" collapsed="false">
      <c r="A2953" s="0" t="s">
        <v>3037</v>
      </c>
      <c r="B2953" s="13" t="n">
        <v>43416</v>
      </c>
      <c r="C2953" s="13" t="n">
        <v>43416</v>
      </c>
      <c r="D2953" s="14" t="s">
        <v>606</v>
      </c>
      <c r="E2953" s="14" t="s">
        <v>97</v>
      </c>
      <c r="F2953" s="14" t="s">
        <v>63</v>
      </c>
      <c r="G2953" s="14" t="s">
        <v>189</v>
      </c>
      <c r="H2953" s="14" t="s">
        <v>56</v>
      </c>
      <c r="I2953" s="14" t="s">
        <v>59</v>
      </c>
      <c r="J2953" s="14" t="s">
        <v>3038</v>
      </c>
      <c r="K2953" s="15" t="n">
        <v>113.888</v>
      </c>
      <c r="L2953" s="0" t="n">
        <v>2</v>
      </c>
      <c r="M2953" s="16" t="n">
        <v>0.2</v>
      </c>
      <c r="N2953" s="17" t="n">
        <v>9.9652</v>
      </c>
      <c r="O2953" s="0" t="str">
        <f aca="false">TEXT(B2953,"YYYY-MM")</f>
        <v>2018-11</v>
      </c>
      <c r="P2953" s="18" t="n">
        <f aca="false">IFERROR(N2953/K2953,0)</f>
        <v>0.0875</v>
      </c>
      <c r="Q2953" s="0" t="str">
        <f aca="false">IF(M2953=0,"No Discount",IF(M2953&lt;0.2,"Low (1-19%)",IF(M2953&lt;0.4,"Medium (20-39%)","High (40%+)")))</f>
        <v>Medium (20-39%)</v>
      </c>
      <c r="R2953" s="0" t="str">
        <f aca="false">INDEX('Lookup Tables'!$B$2:$B$5,MATCH(F2953,'Lookup Tables'!$A$2:$A$5,0))</f>
        <v>Manager D</v>
      </c>
    </row>
    <row r="2954" customFormat="false" ht="15" hidden="false" customHeight="false" outlineLevel="0" collapsed="false">
      <c r="A2954" s="0" t="s">
        <v>3037</v>
      </c>
      <c r="B2954" s="13" t="n">
        <v>43416</v>
      </c>
      <c r="C2954" s="13" t="n">
        <v>43416</v>
      </c>
      <c r="D2954" s="14" t="s">
        <v>606</v>
      </c>
      <c r="E2954" s="14" t="s">
        <v>97</v>
      </c>
      <c r="F2954" s="14" t="s">
        <v>63</v>
      </c>
      <c r="G2954" s="14" t="s">
        <v>189</v>
      </c>
      <c r="H2954" s="14" t="s">
        <v>56</v>
      </c>
      <c r="I2954" s="14" t="s">
        <v>76</v>
      </c>
      <c r="J2954" s="14" t="s">
        <v>3039</v>
      </c>
      <c r="K2954" s="15" t="n">
        <v>113.568</v>
      </c>
      <c r="L2954" s="0" t="n">
        <v>2</v>
      </c>
      <c r="M2954" s="16" t="n">
        <v>0.2</v>
      </c>
      <c r="N2954" s="17" t="n">
        <v>-5.6784</v>
      </c>
      <c r="O2954" s="0" t="str">
        <f aca="false">TEXT(B2954,"YYYY-MM")</f>
        <v>2018-11</v>
      </c>
      <c r="P2954" s="18" t="n">
        <f aca="false">IFERROR(N2954/K2954,0)</f>
        <v>-0.05</v>
      </c>
      <c r="Q2954" s="0" t="str">
        <f aca="false">IF(M2954=0,"No Discount",IF(M2954&lt;0.2,"Low (1-19%)",IF(M2954&lt;0.4,"Medium (20-39%)","High (40%+)")))</f>
        <v>Medium (20-39%)</v>
      </c>
      <c r="R2954" s="0" t="str">
        <f aca="false">INDEX('Lookup Tables'!$B$2:$B$5,MATCH(F2954,'Lookup Tables'!$A$2:$A$5,0))</f>
        <v>Manager D</v>
      </c>
    </row>
    <row r="2955" customFormat="false" ht="15" hidden="false" customHeight="false" outlineLevel="0" collapsed="false">
      <c r="A2955" s="0" t="s">
        <v>3037</v>
      </c>
      <c r="B2955" s="13" t="n">
        <v>43416</v>
      </c>
      <c r="C2955" s="13" t="n">
        <v>43416</v>
      </c>
      <c r="D2955" s="14" t="s">
        <v>606</v>
      </c>
      <c r="E2955" s="14" t="s">
        <v>97</v>
      </c>
      <c r="F2955" s="14" t="s">
        <v>63</v>
      </c>
      <c r="G2955" s="14" t="s">
        <v>189</v>
      </c>
      <c r="H2955" s="14" t="s">
        <v>80</v>
      </c>
      <c r="I2955" s="14" t="s">
        <v>81</v>
      </c>
      <c r="J2955" s="14" t="s">
        <v>889</v>
      </c>
      <c r="K2955" s="15" t="n">
        <v>7.92</v>
      </c>
      <c r="L2955" s="0" t="n">
        <v>2</v>
      </c>
      <c r="M2955" s="16" t="n">
        <v>0.2</v>
      </c>
      <c r="N2955" s="17" t="n">
        <v>0.693</v>
      </c>
      <c r="O2955" s="0" t="str">
        <f aca="false">TEXT(B2955,"YYYY-MM")</f>
        <v>2018-11</v>
      </c>
      <c r="P2955" s="18" t="n">
        <f aca="false">IFERROR(N2955/K2955,0)</f>
        <v>0.0875</v>
      </c>
      <c r="Q2955" s="0" t="str">
        <f aca="false">IF(M2955=0,"No Discount",IF(M2955&lt;0.2,"Low (1-19%)",IF(M2955&lt;0.4,"Medium (20-39%)","High (40%+)")))</f>
        <v>Medium (20-39%)</v>
      </c>
      <c r="R2955" s="0" t="str">
        <f aca="false">INDEX('Lookup Tables'!$B$2:$B$5,MATCH(F2955,'Lookup Tables'!$A$2:$A$5,0))</f>
        <v>Manager D</v>
      </c>
    </row>
    <row r="2956" customFormat="false" ht="15" hidden="false" customHeight="false" outlineLevel="0" collapsed="false">
      <c r="A2956" s="0" t="s">
        <v>3037</v>
      </c>
      <c r="B2956" s="13" t="n">
        <v>43416</v>
      </c>
      <c r="C2956" s="13" t="n">
        <v>43416</v>
      </c>
      <c r="D2956" s="14" t="s">
        <v>606</v>
      </c>
      <c r="E2956" s="14" t="s">
        <v>97</v>
      </c>
      <c r="F2956" s="14" t="s">
        <v>63</v>
      </c>
      <c r="G2956" s="14" t="s">
        <v>189</v>
      </c>
      <c r="H2956" s="14" t="s">
        <v>80</v>
      </c>
      <c r="I2956" s="14" t="s">
        <v>81</v>
      </c>
      <c r="J2956" s="14" t="s">
        <v>3040</v>
      </c>
      <c r="K2956" s="15" t="n">
        <v>671.984</v>
      </c>
      <c r="L2956" s="0" t="n">
        <v>2</v>
      </c>
      <c r="M2956" s="16" t="n">
        <v>0.2</v>
      </c>
      <c r="N2956" s="17" t="n">
        <v>50.3988</v>
      </c>
      <c r="O2956" s="0" t="str">
        <f aca="false">TEXT(B2956,"YYYY-MM")</f>
        <v>2018-11</v>
      </c>
      <c r="P2956" s="18" t="n">
        <f aca="false">IFERROR(N2956/K2956,0)</f>
        <v>0.075</v>
      </c>
      <c r="Q2956" s="0" t="str">
        <f aca="false">IF(M2956=0,"No Discount",IF(M2956&lt;0.2,"Low (1-19%)",IF(M2956&lt;0.4,"Medium (20-39%)","High (40%+)")))</f>
        <v>Medium (20-39%)</v>
      </c>
      <c r="R2956" s="0" t="str">
        <f aca="false">INDEX('Lookup Tables'!$B$2:$B$5,MATCH(F2956,'Lookup Tables'!$A$2:$A$5,0))</f>
        <v>Manager D</v>
      </c>
    </row>
    <row r="2957" customFormat="false" ht="15" hidden="false" customHeight="false" outlineLevel="0" collapsed="false">
      <c r="A2957" s="0" t="s">
        <v>3041</v>
      </c>
      <c r="B2957" s="13" t="n">
        <v>42965</v>
      </c>
      <c r="C2957" s="13" t="n">
        <v>42971</v>
      </c>
      <c r="D2957" s="14" t="s">
        <v>69</v>
      </c>
      <c r="E2957" s="14" t="s">
        <v>62</v>
      </c>
      <c r="F2957" s="14" t="s">
        <v>117</v>
      </c>
      <c r="G2957" s="14" t="s">
        <v>170</v>
      </c>
      <c r="H2957" s="14" t="s">
        <v>80</v>
      </c>
      <c r="I2957" s="14" t="s">
        <v>81</v>
      </c>
      <c r="J2957" s="14" t="s">
        <v>1576</v>
      </c>
      <c r="K2957" s="15" t="n">
        <v>39.99</v>
      </c>
      <c r="L2957" s="0" t="n">
        <v>1</v>
      </c>
      <c r="M2957" s="16" t="n">
        <v>0</v>
      </c>
      <c r="N2957" s="17" t="n">
        <v>11.5971</v>
      </c>
      <c r="O2957" s="0" t="str">
        <f aca="false">TEXT(B2957,"YYYY-MM")</f>
        <v>2017-08</v>
      </c>
      <c r="P2957" s="18" t="n">
        <f aca="false">IFERROR(N2957/K2957,0)</f>
        <v>0.29</v>
      </c>
      <c r="Q2957" s="0" t="str">
        <f aca="false">IF(M2957=0,"No Discount",IF(M2957&lt;0.2,"Low (1-19%)",IF(M2957&lt;0.4,"Medium (20-39%)","High (40%+)")))</f>
        <v>No Discount</v>
      </c>
      <c r="R2957" s="0" t="str">
        <f aca="false">INDEX('Lookup Tables'!$B$2:$B$5,MATCH(F2957,'Lookup Tables'!$A$2:$A$5,0))</f>
        <v>Manager B</v>
      </c>
    </row>
    <row r="2958" customFormat="false" ht="15" hidden="false" customHeight="false" outlineLevel="0" collapsed="false">
      <c r="A2958" s="0" t="s">
        <v>3042</v>
      </c>
      <c r="B2958" s="13" t="n">
        <v>43278</v>
      </c>
      <c r="C2958" s="13" t="n">
        <v>43285</v>
      </c>
      <c r="D2958" s="14" t="s">
        <v>69</v>
      </c>
      <c r="E2958" s="14" t="s">
        <v>97</v>
      </c>
      <c r="F2958" s="14" t="s">
        <v>117</v>
      </c>
      <c r="G2958" s="14" t="s">
        <v>170</v>
      </c>
      <c r="H2958" s="14" t="s">
        <v>56</v>
      </c>
      <c r="I2958" s="14" t="s">
        <v>59</v>
      </c>
      <c r="J2958" s="14" t="s">
        <v>846</v>
      </c>
      <c r="K2958" s="15" t="n">
        <v>191.646</v>
      </c>
      <c r="L2958" s="0" t="n">
        <v>3</v>
      </c>
      <c r="M2958" s="16" t="n">
        <v>0.1</v>
      </c>
      <c r="N2958" s="17" t="n">
        <v>31.941</v>
      </c>
      <c r="O2958" s="0" t="str">
        <f aca="false">TEXT(B2958,"YYYY-MM")</f>
        <v>2018-06</v>
      </c>
      <c r="P2958" s="18" t="n">
        <f aca="false">IFERROR(N2958/K2958,0)</f>
        <v>0.166666666666667</v>
      </c>
      <c r="Q2958" s="0" t="str">
        <f aca="false">IF(M2958=0,"No Discount",IF(M2958&lt;0.2,"Low (1-19%)",IF(M2958&lt;0.4,"Medium (20-39%)","High (40%+)")))</f>
        <v>Low (1-19%)</v>
      </c>
      <c r="R2958" s="0" t="str">
        <f aca="false">INDEX('Lookup Tables'!$B$2:$B$5,MATCH(F2958,'Lookup Tables'!$A$2:$A$5,0))</f>
        <v>Manager B</v>
      </c>
    </row>
    <row r="2959" customFormat="false" ht="15" hidden="false" customHeight="false" outlineLevel="0" collapsed="false">
      <c r="A2959" s="0" t="s">
        <v>3043</v>
      </c>
      <c r="B2959" s="13" t="n">
        <v>43224</v>
      </c>
      <c r="C2959" s="13" t="n">
        <v>43229</v>
      </c>
      <c r="D2959" s="14" t="s">
        <v>69</v>
      </c>
      <c r="E2959" s="14" t="s">
        <v>53</v>
      </c>
      <c r="F2959" s="14" t="s">
        <v>117</v>
      </c>
      <c r="G2959" s="14" t="s">
        <v>269</v>
      </c>
      <c r="H2959" s="14" t="s">
        <v>65</v>
      </c>
      <c r="I2959" s="14" t="s">
        <v>83</v>
      </c>
      <c r="J2959" s="14" t="s">
        <v>84</v>
      </c>
      <c r="K2959" s="15" t="n">
        <v>2.313</v>
      </c>
      <c r="L2959" s="0" t="n">
        <v>1</v>
      </c>
      <c r="M2959" s="16" t="n">
        <v>0.7</v>
      </c>
      <c r="N2959" s="17" t="n">
        <v>-1.9275</v>
      </c>
      <c r="O2959" s="0" t="str">
        <f aca="false">TEXT(B2959,"YYYY-MM")</f>
        <v>2018-05</v>
      </c>
      <c r="P2959" s="18" t="n">
        <f aca="false">IFERROR(N2959/K2959,0)</f>
        <v>-0.833333333333333</v>
      </c>
      <c r="Q2959" s="0" t="str">
        <f aca="false">IF(M2959=0,"No Discount",IF(M2959&lt;0.2,"Low (1-19%)",IF(M2959&lt;0.4,"Medium (20-39%)","High (40%+)")))</f>
        <v>High (40%+)</v>
      </c>
      <c r="R2959" s="0" t="str">
        <f aca="false">INDEX('Lookup Tables'!$B$2:$B$5,MATCH(F2959,'Lookup Tables'!$A$2:$A$5,0))</f>
        <v>Manager B</v>
      </c>
    </row>
    <row r="2960" customFormat="false" ht="15" hidden="false" customHeight="false" outlineLevel="0" collapsed="false">
      <c r="A2960" s="0" t="s">
        <v>3044</v>
      </c>
      <c r="B2960" s="13" t="n">
        <v>42728</v>
      </c>
      <c r="C2960" s="13" t="n">
        <v>42733</v>
      </c>
      <c r="D2960" s="14" t="s">
        <v>69</v>
      </c>
      <c r="E2960" s="14" t="s">
        <v>53</v>
      </c>
      <c r="F2960" s="14" t="s">
        <v>63</v>
      </c>
      <c r="G2960" s="14" t="s">
        <v>64</v>
      </c>
      <c r="H2960" s="14" t="s">
        <v>65</v>
      </c>
      <c r="I2960" s="14" t="s">
        <v>83</v>
      </c>
      <c r="J2960" s="14" t="s">
        <v>1429</v>
      </c>
      <c r="K2960" s="15" t="n">
        <v>19.936</v>
      </c>
      <c r="L2960" s="0" t="n">
        <v>4</v>
      </c>
      <c r="M2960" s="16" t="n">
        <v>0.2</v>
      </c>
      <c r="N2960" s="17" t="n">
        <v>7.2268</v>
      </c>
      <c r="O2960" s="0" t="str">
        <f aca="false">TEXT(B2960,"YYYY-MM")</f>
        <v>2016-12</v>
      </c>
      <c r="P2960" s="18" t="n">
        <f aca="false">IFERROR(N2960/K2960,0)</f>
        <v>0.3625</v>
      </c>
      <c r="Q2960" s="0" t="str">
        <f aca="false">IF(M2960=0,"No Discount",IF(M2960&lt;0.2,"Low (1-19%)",IF(M2960&lt;0.4,"Medium (20-39%)","High (40%+)")))</f>
        <v>Medium (20-39%)</v>
      </c>
      <c r="R2960" s="0" t="str">
        <f aca="false">INDEX('Lookup Tables'!$B$2:$B$5,MATCH(F2960,'Lookup Tables'!$A$2:$A$5,0))</f>
        <v>Manager D</v>
      </c>
    </row>
    <row r="2961" customFormat="false" ht="15" hidden="false" customHeight="false" outlineLevel="0" collapsed="false">
      <c r="A2961" s="0" t="s">
        <v>3044</v>
      </c>
      <c r="B2961" s="13" t="n">
        <v>42728</v>
      </c>
      <c r="C2961" s="13" t="n">
        <v>42733</v>
      </c>
      <c r="D2961" s="14" t="s">
        <v>69</v>
      </c>
      <c r="E2961" s="14" t="s">
        <v>53</v>
      </c>
      <c r="F2961" s="14" t="s">
        <v>63</v>
      </c>
      <c r="G2961" s="14" t="s">
        <v>64</v>
      </c>
      <c r="H2961" s="14" t="s">
        <v>65</v>
      </c>
      <c r="I2961" s="14" t="s">
        <v>171</v>
      </c>
      <c r="J2961" s="14" t="s">
        <v>518</v>
      </c>
      <c r="K2961" s="15" t="n">
        <v>45.92</v>
      </c>
      <c r="L2961" s="0" t="n">
        <v>4</v>
      </c>
      <c r="M2961" s="16" t="n">
        <v>0</v>
      </c>
      <c r="N2961" s="17" t="n">
        <v>21.5824</v>
      </c>
      <c r="O2961" s="0" t="str">
        <f aca="false">TEXT(B2961,"YYYY-MM")</f>
        <v>2016-12</v>
      </c>
      <c r="P2961" s="18" t="n">
        <f aca="false">IFERROR(N2961/K2961,0)</f>
        <v>0.47</v>
      </c>
      <c r="Q2961" s="0" t="str">
        <f aca="false">IF(M2961=0,"No Discount",IF(M2961&lt;0.2,"Low (1-19%)",IF(M2961&lt;0.4,"Medium (20-39%)","High (40%+)")))</f>
        <v>No Discount</v>
      </c>
      <c r="R2961" s="0" t="str">
        <f aca="false">INDEX('Lookup Tables'!$B$2:$B$5,MATCH(F2961,'Lookup Tables'!$A$2:$A$5,0))</f>
        <v>Manager D</v>
      </c>
    </row>
    <row r="2962" customFormat="false" ht="15" hidden="false" customHeight="false" outlineLevel="0" collapsed="false">
      <c r="A2962" s="0" t="s">
        <v>3045</v>
      </c>
      <c r="B2962" s="13" t="n">
        <v>43216</v>
      </c>
      <c r="C2962" s="13" t="n">
        <v>43221</v>
      </c>
      <c r="D2962" s="14" t="s">
        <v>69</v>
      </c>
      <c r="E2962" s="14" t="s">
        <v>97</v>
      </c>
      <c r="F2962" s="14" t="s">
        <v>63</v>
      </c>
      <c r="G2962" s="14" t="s">
        <v>94</v>
      </c>
      <c r="H2962" s="14" t="s">
        <v>65</v>
      </c>
      <c r="I2962" s="14" t="s">
        <v>91</v>
      </c>
      <c r="J2962" s="14" t="s">
        <v>1779</v>
      </c>
      <c r="K2962" s="15" t="n">
        <v>20.34</v>
      </c>
      <c r="L2962" s="0" t="n">
        <v>3</v>
      </c>
      <c r="M2962" s="16" t="n">
        <v>0</v>
      </c>
      <c r="N2962" s="17" t="n">
        <v>9.3564</v>
      </c>
      <c r="O2962" s="0" t="str">
        <f aca="false">TEXT(B2962,"YYYY-MM")</f>
        <v>2018-04</v>
      </c>
      <c r="P2962" s="18" t="n">
        <f aca="false">IFERROR(N2962/K2962,0)</f>
        <v>0.46</v>
      </c>
      <c r="Q2962" s="0" t="str">
        <f aca="false">IF(M2962=0,"No Discount",IF(M2962&lt;0.2,"Low (1-19%)",IF(M2962&lt;0.4,"Medium (20-39%)","High (40%+)")))</f>
        <v>No Discount</v>
      </c>
      <c r="R2962" s="0" t="str">
        <f aca="false">INDEX('Lookup Tables'!$B$2:$B$5,MATCH(F2962,'Lookup Tables'!$A$2:$A$5,0))</f>
        <v>Manager D</v>
      </c>
    </row>
    <row r="2963" customFormat="false" ht="15" hidden="false" customHeight="false" outlineLevel="0" collapsed="false">
      <c r="A2963" s="0" t="s">
        <v>3045</v>
      </c>
      <c r="B2963" s="13" t="n">
        <v>43216</v>
      </c>
      <c r="C2963" s="13" t="n">
        <v>43221</v>
      </c>
      <c r="D2963" s="14" t="s">
        <v>69</v>
      </c>
      <c r="E2963" s="14" t="s">
        <v>97</v>
      </c>
      <c r="F2963" s="14" t="s">
        <v>63</v>
      </c>
      <c r="G2963" s="14" t="s">
        <v>94</v>
      </c>
      <c r="H2963" s="14" t="s">
        <v>65</v>
      </c>
      <c r="I2963" s="14" t="s">
        <v>66</v>
      </c>
      <c r="J2963" s="14" t="s">
        <v>2091</v>
      </c>
      <c r="K2963" s="15" t="n">
        <v>39.28</v>
      </c>
      <c r="L2963" s="0" t="n">
        <v>8</v>
      </c>
      <c r="M2963" s="16" t="n">
        <v>0</v>
      </c>
      <c r="N2963" s="17" t="n">
        <v>19.2472</v>
      </c>
      <c r="O2963" s="0" t="str">
        <f aca="false">TEXT(B2963,"YYYY-MM")</f>
        <v>2018-04</v>
      </c>
      <c r="P2963" s="18" t="n">
        <f aca="false">IFERROR(N2963/K2963,0)</f>
        <v>0.49</v>
      </c>
      <c r="Q2963" s="0" t="str">
        <f aca="false">IF(M2963=0,"No Discount",IF(M2963&lt;0.2,"Low (1-19%)",IF(M2963&lt;0.4,"Medium (20-39%)","High (40%+)")))</f>
        <v>No Discount</v>
      </c>
      <c r="R2963" s="0" t="str">
        <f aca="false">INDEX('Lookup Tables'!$B$2:$B$5,MATCH(F2963,'Lookup Tables'!$A$2:$A$5,0))</f>
        <v>Manager D</v>
      </c>
    </row>
    <row r="2964" customFormat="false" ht="15" hidden="false" customHeight="false" outlineLevel="0" collapsed="false">
      <c r="A2964" s="0" t="s">
        <v>3046</v>
      </c>
      <c r="B2964" s="13" t="n">
        <v>43450</v>
      </c>
      <c r="C2964" s="13" t="n">
        <v>43455</v>
      </c>
      <c r="D2964" s="14" t="s">
        <v>52</v>
      </c>
      <c r="E2964" s="14" t="s">
        <v>62</v>
      </c>
      <c r="F2964" s="14" t="s">
        <v>63</v>
      </c>
      <c r="G2964" s="14" t="s">
        <v>64</v>
      </c>
      <c r="H2964" s="14" t="s">
        <v>56</v>
      </c>
      <c r="I2964" s="14" t="s">
        <v>59</v>
      </c>
      <c r="J2964" s="14" t="s">
        <v>119</v>
      </c>
      <c r="K2964" s="15" t="n">
        <v>81.568</v>
      </c>
      <c r="L2964" s="0" t="n">
        <v>2</v>
      </c>
      <c r="M2964" s="16" t="n">
        <v>0.2</v>
      </c>
      <c r="N2964" s="17" t="n">
        <v>9.1764</v>
      </c>
      <c r="O2964" s="0" t="str">
        <f aca="false">TEXT(B2964,"YYYY-MM")</f>
        <v>2018-12</v>
      </c>
      <c r="P2964" s="18" t="n">
        <f aca="false">IFERROR(N2964/K2964,0)</f>
        <v>0.1125</v>
      </c>
      <c r="Q2964" s="0" t="str">
        <f aca="false">IF(M2964=0,"No Discount",IF(M2964&lt;0.2,"Low (1-19%)",IF(M2964&lt;0.4,"Medium (20-39%)","High (40%+)")))</f>
        <v>Medium (20-39%)</v>
      </c>
      <c r="R2964" s="0" t="str">
        <f aca="false">INDEX('Lookup Tables'!$B$2:$B$5,MATCH(F2964,'Lookup Tables'!$A$2:$A$5,0))</f>
        <v>Manager D</v>
      </c>
    </row>
    <row r="2965" customFormat="false" ht="15" hidden="false" customHeight="false" outlineLevel="0" collapsed="false">
      <c r="A2965" s="0" t="s">
        <v>3046</v>
      </c>
      <c r="B2965" s="13" t="n">
        <v>43450</v>
      </c>
      <c r="C2965" s="13" t="n">
        <v>43455</v>
      </c>
      <c r="D2965" s="14" t="s">
        <v>52</v>
      </c>
      <c r="E2965" s="14" t="s">
        <v>62</v>
      </c>
      <c r="F2965" s="14" t="s">
        <v>63</v>
      </c>
      <c r="G2965" s="14" t="s">
        <v>64</v>
      </c>
      <c r="H2965" s="14" t="s">
        <v>56</v>
      </c>
      <c r="I2965" s="14" t="s">
        <v>59</v>
      </c>
      <c r="J2965" s="14" t="s">
        <v>355</v>
      </c>
      <c r="K2965" s="15" t="n">
        <v>97.184</v>
      </c>
      <c r="L2965" s="0" t="n">
        <v>2</v>
      </c>
      <c r="M2965" s="16" t="n">
        <v>0.2</v>
      </c>
      <c r="N2965" s="17" t="n">
        <v>6.074</v>
      </c>
      <c r="O2965" s="0" t="str">
        <f aca="false">TEXT(B2965,"YYYY-MM")</f>
        <v>2018-12</v>
      </c>
      <c r="P2965" s="18" t="n">
        <f aca="false">IFERROR(N2965/K2965,0)</f>
        <v>0.0625</v>
      </c>
      <c r="Q2965" s="0" t="str">
        <f aca="false">IF(M2965=0,"No Discount",IF(M2965&lt;0.2,"Low (1-19%)",IF(M2965&lt;0.4,"Medium (20-39%)","High (40%+)")))</f>
        <v>Medium (20-39%)</v>
      </c>
      <c r="R2965" s="0" t="str">
        <f aca="false">INDEX('Lookup Tables'!$B$2:$B$5,MATCH(F2965,'Lookup Tables'!$A$2:$A$5,0))</f>
        <v>Manager D</v>
      </c>
    </row>
    <row r="2966" customFormat="false" ht="15" hidden="false" customHeight="false" outlineLevel="0" collapsed="false">
      <c r="A2966" s="0" t="s">
        <v>3046</v>
      </c>
      <c r="B2966" s="13" t="n">
        <v>43450</v>
      </c>
      <c r="C2966" s="13" t="n">
        <v>43455</v>
      </c>
      <c r="D2966" s="14" t="s">
        <v>52</v>
      </c>
      <c r="E2966" s="14" t="s">
        <v>62</v>
      </c>
      <c r="F2966" s="14" t="s">
        <v>63</v>
      </c>
      <c r="G2966" s="14" t="s">
        <v>64</v>
      </c>
      <c r="H2966" s="14" t="s">
        <v>65</v>
      </c>
      <c r="I2966" s="14" t="s">
        <v>83</v>
      </c>
      <c r="J2966" s="14" t="s">
        <v>930</v>
      </c>
      <c r="K2966" s="15" t="n">
        <v>24.32</v>
      </c>
      <c r="L2966" s="0" t="n">
        <v>5</v>
      </c>
      <c r="M2966" s="16" t="n">
        <v>0.2</v>
      </c>
      <c r="N2966" s="17" t="n">
        <v>8.208</v>
      </c>
      <c r="O2966" s="0" t="str">
        <f aca="false">TEXT(B2966,"YYYY-MM")</f>
        <v>2018-12</v>
      </c>
      <c r="P2966" s="18" t="n">
        <f aca="false">IFERROR(N2966/K2966,0)</f>
        <v>0.3375</v>
      </c>
      <c r="Q2966" s="0" t="str">
        <f aca="false">IF(M2966=0,"No Discount",IF(M2966&lt;0.2,"Low (1-19%)",IF(M2966&lt;0.4,"Medium (20-39%)","High (40%+)")))</f>
        <v>Medium (20-39%)</v>
      </c>
      <c r="R2966" s="0" t="str">
        <f aca="false">INDEX('Lookup Tables'!$B$2:$B$5,MATCH(F2966,'Lookup Tables'!$A$2:$A$5,0))</f>
        <v>Manager D</v>
      </c>
    </row>
    <row r="2967" customFormat="false" ht="15" hidden="false" customHeight="false" outlineLevel="0" collapsed="false">
      <c r="A2967" s="0" t="s">
        <v>3046</v>
      </c>
      <c r="B2967" s="13" t="n">
        <v>43450</v>
      </c>
      <c r="C2967" s="13" t="n">
        <v>43455</v>
      </c>
      <c r="D2967" s="14" t="s">
        <v>52</v>
      </c>
      <c r="E2967" s="14" t="s">
        <v>62</v>
      </c>
      <c r="F2967" s="14" t="s">
        <v>63</v>
      </c>
      <c r="G2967" s="14" t="s">
        <v>64</v>
      </c>
      <c r="H2967" s="14" t="s">
        <v>56</v>
      </c>
      <c r="I2967" s="14" t="s">
        <v>76</v>
      </c>
      <c r="J2967" s="14" t="s">
        <v>3047</v>
      </c>
      <c r="K2967" s="15" t="n">
        <v>18.96</v>
      </c>
      <c r="L2967" s="0" t="n">
        <v>2</v>
      </c>
      <c r="M2967" s="16" t="n">
        <v>0</v>
      </c>
      <c r="N2967" s="17" t="n">
        <v>7.584</v>
      </c>
      <c r="O2967" s="0" t="str">
        <f aca="false">TEXT(B2967,"YYYY-MM")</f>
        <v>2018-12</v>
      </c>
      <c r="P2967" s="18" t="n">
        <f aca="false">IFERROR(N2967/K2967,0)</f>
        <v>0.4</v>
      </c>
      <c r="Q2967" s="0" t="str">
        <f aca="false">IF(M2967=0,"No Discount",IF(M2967&lt;0.2,"Low (1-19%)",IF(M2967&lt;0.4,"Medium (20-39%)","High (40%+)")))</f>
        <v>No Discount</v>
      </c>
      <c r="R2967" s="0" t="str">
        <f aca="false">INDEX('Lookup Tables'!$B$2:$B$5,MATCH(F2967,'Lookup Tables'!$A$2:$A$5,0))</f>
        <v>Manager D</v>
      </c>
    </row>
    <row r="2968" customFormat="false" ht="15" hidden="false" customHeight="false" outlineLevel="0" collapsed="false">
      <c r="A2968" s="0" t="s">
        <v>3048</v>
      </c>
      <c r="B2968" s="13" t="n">
        <v>42365</v>
      </c>
      <c r="C2968" s="13" t="n">
        <v>42369</v>
      </c>
      <c r="D2968" s="14" t="s">
        <v>69</v>
      </c>
      <c r="E2968" s="14" t="s">
        <v>53</v>
      </c>
      <c r="F2968" s="14" t="s">
        <v>98</v>
      </c>
      <c r="G2968" s="14" t="s">
        <v>146</v>
      </c>
      <c r="H2968" s="14" t="s">
        <v>56</v>
      </c>
      <c r="I2968" s="14" t="s">
        <v>76</v>
      </c>
      <c r="J2968" s="14" t="s">
        <v>1808</v>
      </c>
      <c r="K2968" s="15" t="n">
        <v>32.952</v>
      </c>
      <c r="L2968" s="0" t="n">
        <v>6</v>
      </c>
      <c r="M2968" s="16" t="n">
        <v>0.6</v>
      </c>
      <c r="N2968" s="17" t="n">
        <v>-19.7712</v>
      </c>
      <c r="O2968" s="0" t="str">
        <f aca="false">TEXT(B2968,"YYYY-MM")</f>
        <v>2015-12</v>
      </c>
      <c r="P2968" s="18" t="n">
        <f aca="false">IFERROR(N2968/K2968,0)</f>
        <v>-0.6</v>
      </c>
      <c r="Q2968" s="0" t="str">
        <f aca="false">IF(M2968=0,"No Discount",IF(M2968&lt;0.2,"Low (1-19%)",IF(M2968&lt;0.4,"Medium (20-39%)","High (40%+)")))</f>
        <v>High (40%+)</v>
      </c>
      <c r="R2968" s="0" t="str">
        <f aca="false">INDEX('Lookup Tables'!$B$2:$B$5,MATCH(F2968,'Lookup Tables'!$A$2:$A$5,0))</f>
        <v>Manager A</v>
      </c>
    </row>
    <row r="2969" customFormat="false" ht="15" hidden="false" customHeight="false" outlineLevel="0" collapsed="false">
      <c r="A2969" s="0" t="s">
        <v>3048</v>
      </c>
      <c r="B2969" s="13" t="n">
        <v>42365</v>
      </c>
      <c r="C2969" s="13" t="n">
        <v>42369</v>
      </c>
      <c r="D2969" s="14" t="s">
        <v>69</v>
      </c>
      <c r="E2969" s="14" t="s">
        <v>53</v>
      </c>
      <c r="F2969" s="14" t="s">
        <v>98</v>
      </c>
      <c r="G2969" s="14" t="s">
        <v>146</v>
      </c>
      <c r="H2969" s="14" t="s">
        <v>65</v>
      </c>
      <c r="I2969" s="14" t="s">
        <v>73</v>
      </c>
      <c r="J2969" s="14" t="s">
        <v>1204</v>
      </c>
      <c r="K2969" s="15" t="n">
        <v>30.016</v>
      </c>
      <c r="L2969" s="0" t="n">
        <v>4</v>
      </c>
      <c r="M2969" s="16" t="n">
        <v>0.2</v>
      </c>
      <c r="N2969" s="17" t="n">
        <v>3.0016</v>
      </c>
      <c r="O2969" s="0" t="str">
        <f aca="false">TEXT(B2969,"YYYY-MM")</f>
        <v>2015-12</v>
      </c>
      <c r="P2969" s="18" t="n">
        <f aca="false">IFERROR(N2969/K2969,0)</f>
        <v>0.1</v>
      </c>
      <c r="Q2969" s="0" t="str">
        <f aca="false">IF(M2969=0,"No Discount",IF(M2969&lt;0.2,"Low (1-19%)",IF(M2969&lt;0.4,"Medium (20-39%)","High (40%+)")))</f>
        <v>Medium (20-39%)</v>
      </c>
      <c r="R2969" s="0" t="str">
        <f aca="false">INDEX('Lookup Tables'!$B$2:$B$5,MATCH(F2969,'Lookup Tables'!$A$2:$A$5,0))</f>
        <v>Manager A</v>
      </c>
    </row>
    <row r="2970" customFormat="false" ht="15" hidden="false" customHeight="false" outlineLevel="0" collapsed="false">
      <c r="A2970" s="0" t="s">
        <v>3049</v>
      </c>
      <c r="B2970" s="13" t="n">
        <v>43410</v>
      </c>
      <c r="C2970" s="13" t="n">
        <v>43413</v>
      </c>
      <c r="D2970" s="14" t="s">
        <v>52</v>
      </c>
      <c r="E2970" s="14" t="s">
        <v>53</v>
      </c>
      <c r="F2970" s="14" t="s">
        <v>54</v>
      </c>
      <c r="G2970" s="14" t="s">
        <v>90</v>
      </c>
      <c r="H2970" s="14" t="s">
        <v>65</v>
      </c>
      <c r="I2970" s="14" t="s">
        <v>85</v>
      </c>
      <c r="J2970" s="14" t="s">
        <v>212</v>
      </c>
      <c r="K2970" s="15" t="n">
        <v>499.584</v>
      </c>
      <c r="L2970" s="0" t="n">
        <v>3</v>
      </c>
      <c r="M2970" s="16" t="n">
        <v>0.2</v>
      </c>
      <c r="N2970" s="17" t="n">
        <v>43.7136</v>
      </c>
      <c r="O2970" s="0" t="str">
        <f aca="false">TEXT(B2970,"YYYY-MM")</f>
        <v>2018-11</v>
      </c>
      <c r="P2970" s="18" t="n">
        <f aca="false">IFERROR(N2970/K2970,0)</f>
        <v>0.0875</v>
      </c>
      <c r="Q2970" s="0" t="str">
        <f aca="false">IF(M2970=0,"No Discount",IF(M2970&lt;0.2,"Low (1-19%)",IF(M2970&lt;0.4,"Medium (20-39%)","High (40%+)")))</f>
        <v>Medium (20-39%)</v>
      </c>
      <c r="R2970" s="0" t="str">
        <f aca="false">INDEX('Lookup Tables'!$B$2:$B$5,MATCH(F2970,'Lookup Tables'!$A$2:$A$5,0))</f>
        <v>Manager C</v>
      </c>
    </row>
    <row r="2971" customFormat="false" ht="15" hidden="false" customHeight="false" outlineLevel="0" collapsed="false">
      <c r="A2971" s="0" t="s">
        <v>3049</v>
      </c>
      <c r="B2971" s="13" t="n">
        <v>43410</v>
      </c>
      <c r="C2971" s="13" t="n">
        <v>43413</v>
      </c>
      <c r="D2971" s="14" t="s">
        <v>52</v>
      </c>
      <c r="E2971" s="14" t="s">
        <v>53</v>
      </c>
      <c r="F2971" s="14" t="s">
        <v>54</v>
      </c>
      <c r="G2971" s="14" t="s">
        <v>90</v>
      </c>
      <c r="H2971" s="14" t="s">
        <v>65</v>
      </c>
      <c r="I2971" s="14" t="s">
        <v>91</v>
      </c>
      <c r="J2971" s="14" t="s">
        <v>1032</v>
      </c>
      <c r="K2971" s="15" t="n">
        <v>31.104</v>
      </c>
      <c r="L2971" s="0" t="n">
        <v>6</v>
      </c>
      <c r="M2971" s="16" t="n">
        <v>0.2</v>
      </c>
      <c r="N2971" s="17" t="n">
        <v>10.8864</v>
      </c>
      <c r="O2971" s="0" t="str">
        <f aca="false">TEXT(B2971,"YYYY-MM")</f>
        <v>2018-11</v>
      </c>
      <c r="P2971" s="18" t="n">
        <f aca="false">IFERROR(N2971/K2971,0)</f>
        <v>0.35</v>
      </c>
      <c r="Q2971" s="0" t="str">
        <f aca="false">IF(M2971=0,"No Discount",IF(M2971&lt;0.2,"Low (1-19%)",IF(M2971&lt;0.4,"Medium (20-39%)","High (40%+)")))</f>
        <v>Medium (20-39%)</v>
      </c>
      <c r="R2971" s="0" t="str">
        <f aca="false">INDEX('Lookup Tables'!$B$2:$B$5,MATCH(F2971,'Lookup Tables'!$A$2:$A$5,0))</f>
        <v>Manager C</v>
      </c>
    </row>
    <row r="2972" customFormat="false" ht="15" hidden="false" customHeight="false" outlineLevel="0" collapsed="false">
      <c r="A2972" s="0" t="s">
        <v>3049</v>
      </c>
      <c r="B2972" s="13" t="n">
        <v>43410</v>
      </c>
      <c r="C2972" s="13" t="n">
        <v>43413</v>
      </c>
      <c r="D2972" s="14" t="s">
        <v>52</v>
      </c>
      <c r="E2972" s="14" t="s">
        <v>53</v>
      </c>
      <c r="F2972" s="14" t="s">
        <v>54</v>
      </c>
      <c r="G2972" s="14" t="s">
        <v>90</v>
      </c>
      <c r="H2972" s="14" t="s">
        <v>65</v>
      </c>
      <c r="I2972" s="14" t="s">
        <v>83</v>
      </c>
      <c r="J2972" s="14" t="s">
        <v>980</v>
      </c>
      <c r="K2972" s="15" t="n">
        <v>13.272</v>
      </c>
      <c r="L2972" s="0" t="n">
        <v>8</v>
      </c>
      <c r="M2972" s="16" t="n">
        <v>0.7</v>
      </c>
      <c r="N2972" s="17" t="n">
        <v>-10.6176</v>
      </c>
      <c r="O2972" s="0" t="str">
        <f aca="false">TEXT(B2972,"YYYY-MM")</f>
        <v>2018-11</v>
      </c>
      <c r="P2972" s="18" t="n">
        <f aca="false">IFERROR(N2972/K2972,0)</f>
        <v>-0.8</v>
      </c>
      <c r="Q2972" s="0" t="str">
        <f aca="false">IF(M2972=0,"No Discount",IF(M2972&lt;0.2,"Low (1-19%)",IF(M2972&lt;0.4,"Medium (20-39%)","High (40%+)")))</f>
        <v>High (40%+)</v>
      </c>
      <c r="R2972" s="0" t="str">
        <f aca="false">INDEX('Lookup Tables'!$B$2:$B$5,MATCH(F2972,'Lookup Tables'!$A$2:$A$5,0))</f>
        <v>Manager C</v>
      </c>
    </row>
    <row r="2973" customFormat="false" ht="15" hidden="false" customHeight="false" outlineLevel="0" collapsed="false">
      <c r="A2973" s="0" t="s">
        <v>3049</v>
      </c>
      <c r="B2973" s="13" t="n">
        <v>43410</v>
      </c>
      <c r="C2973" s="13" t="n">
        <v>43413</v>
      </c>
      <c r="D2973" s="14" t="s">
        <v>52</v>
      </c>
      <c r="E2973" s="14" t="s">
        <v>53</v>
      </c>
      <c r="F2973" s="14" t="s">
        <v>54</v>
      </c>
      <c r="G2973" s="14" t="s">
        <v>90</v>
      </c>
      <c r="H2973" s="14" t="s">
        <v>56</v>
      </c>
      <c r="I2973" s="14" t="s">
        <v>76</v>
      </c>
      <c r="J2973" s="14" t="s">
        <v>2767</v>
      </c>
      <c r="K2973" s="15" t="n">
        <v>28.272</v>
      </c>
      <c r="L2973" s="0" t="n">
        <v>2</v>
      </c>
      <c r="M2973" s="16" t="n">
        <v>0.2</v>
      </c>
      <c r="N2973" s="17" t="n">
        <v>6.3612</v>
      </c>
      <c r="O2973" s="0" t="str">
        <f aca="false">TEXT(B2973,"YYYY-MM")</f>
        <v>2018-11</v>
      </c>
      <c r="P2973" s="18" t="n">
        <f aca="false">IFERROR(N2973/K2973,0)</f>
        <v>0.225</v>
      </c>
      <c r="Q2973" s="0" t="str">
        <f aca="false">IF(M2973=0,"No Discount",IF(M2973&lt;0.2,"Low (1-19%)",IF(M2973&lt;0.4,"Medium (20-39%)","High (40%+)")))</f>
        <v>Medium (20-39%)</v>
      </c>
      <c r="R2973" s="0" t="str">
        <f aca="false">INDEX('Lookup Tables'!$B$2:$B$5,MATCH(F2973,'Lookup Tables'!$A$2:$A$5,0))</f>
        <v>Manager C</v>
      </c>
    </row>
    <row r="2974" customFormat="false" ht="15" hidden="false" customHeight="false" outlineLevel="0" collapsed="false">
      <c r="A2974" s="0" t="s">
        <v>3049</v>
      </c>
      <c r="B2974" s="13" t="n">
        <v>43410</v>
      </c>
      <c r="C2974" s="13" t="n">
        <v>43413</v>
      </c>
      <c r="D2974" s="14" t="s">
        <v>52</v>
      </c>
      <c r="E2974" s="14" t="s">
        <v>53</v>
      </c>
      <c r="F2974" s="14" t="s">
        <v>54</v>
      </c>
      <c r="G2974" s="14" t="s">
        <v>90</v>
      </c>
      <c r="H2974" s="14" t="s">
        <v>65</v>
      </c>
      <c r="I2974" s="14" t="s">
        <v>73</v>
      </c>
      <c r="J2974" s="14" t="s">
        <v>819</v>
      </c>
      <c r="K2974" s="15" t="n">
        <v>259.136</v>
      </c>
      <c r="L2974" s="0" t="n">
        <v>4</v>
      </c>
      <c r="M2974" s="16" t="n">
        <v>0.2</v>
      </c>
      <c r="N2974" s="17" t="n">
        <v>-51.8272</v>
      </c>
      <c r="O2974" s="0" t="str">
        <f aca="false">TEXT(B2974,"YYYY-MM")</f>
        <v>2018-11</v>
      </c>
      <c r="P2974" s="18" t="n">
        <f aca="false">IFERROR(N2974/K2974,0)</f>
        <v>-0.2</v>
      </c>
      <c r="Q2974" s="0" t="str">
        <f aca="false">IF(M2974=0,"No Discount",IF(M2974&lt;0.2,"Low (1-19%)",IF(M2974&lt;0.4,"Medium (20-39%)","High (40%+)")))</f>
        <v>Medium (20-39%)</v>
      </c>
      <c r="R2974" s="0" t="str">
        <f aca="false">INDEX('Lookup Tables'!$B$2:$B$5,MATCH(F2974,'Lookup Tables'!$A$2:$A$5,0))</f>
        <v>Manager C</v>
      </c>
    </row>
    <row r="2975" customFormat="false" ht="15" hidden="false" customHeight="false" outlineLevel="0" collapsed="false">
      <c r="A2975" s="0" t="s">
        <v>3050</v>
      </c>
      <c r="B2975" s="13" t="n">
        <v>43450</v>
      </c>
      <c r="C2975" s="13" t="n">
        <v>43454</v>
      </c>
      <c r="D2975" s="14" t="s">
        <v>69</v>
      </c>
      <c r="E2975" s="14" t="s">
        <v>53</v>
      </c>
      <c r="F2975" s="14" t="s">
        <v>98</v>
      </c>
      <c r="G2975" s="14" t="s">
        <v>331</v>
      </c>
      <c r="H2975" s="14" t="s">
        <v>65</v>
      </c>
      <c r="I2975" s="14" t="s">
        <v>83</v>
      </c>
      <c r="J2975" s="14" t="s">
        <v>1554</v>
      </c>
      <c r="K2975" s="15" t="n">
        <v>10.8</v>
      </c>
      <c r="L2975" s="0" t="n">
        <v>5</v>
      </c>
      <c r="M2975" s="16" t="n">
        <v>0</v>
      </c>
      <c r="N2975" s="17" t="n">
        <v>5.184</v>
      </c>
      <c r="O2975" s="0" t="str">
        <f aca="false">TEXT(B2975,"YYYY-MM")</f>
        <v>2018-12</v>
      </c>
      <c r="P2975" s="18" t="n">
        <f aca="false">IFERROR(N2975/K2975,0)</f>
        <v>0.48</v>
      </c>
      <c r="Q2975" s="0" t="str">
        <f aca="false">IF(M2975=0,"No Discount",IF(M2975&lt;0.2,"Low (1-19%)",IF(M2975&lt;0.4,"Medium (20-39%)","High (40%+)")))</f>
        <v>No Discount</v>
      </c>
      <c r="R2975" s="0" t="str">
        <f aca="false">INDEX('Lookup Tables'!$B$2:$B$5,MATCH(F2975,'Lookup Tables'!$A$2:$A$5,0))</f>
        <v>Manager A</v>
      </c>
    </row>
    <row r="2976" customFormat="false" ht="15" hidden="false" customHeight="false" outlineLevel="0" collapsed="false">
      <c r="A2976" s="0" t="s">
        <v>3051</v>
      </c>
      <c r="B2976" s="13" t="n">
        <v>42497</v>
      </c>
      <c r="C2976" s="13" t="n">
        <v>42502</v>
      </c>
      <c r="D2976" s="14" t="s">
        <v>69</v>
      </c>
      <c r="E2976" s="14" t="s">
        <v>53</v>
      </c>
      <c r="F2976" s="14" t="s">
        <v>98</v>
      </c>
      <c r="G2976" s="14" t="s">
        <v>99</v>
      </c>
      <c r="H2976" s="14" t="s">
        <v>56</v>
      </c>
      <c r="I2976" s="14" t="s">
        <v>71</v>
      </c>
      <c r="J2976" s="14" t="s">
        <v>1087</v>
      </c>
      <c r="K2976" s="15" t="n">
        <v>244.006</v>
      </c>
      <c r="L2976" s="0" t="n">
        <v>2</v>
      </c>
      <c r="M2976" s="16" t="n">
        <v>0.3</v>
      </c>
      <c r="N2976" s="17" t="n">
        <v>-31.3722</v>
      </c>
      <c r="O2976" s="0" t="str">
        <f aca="false">TEXT(B2976,"YYYY-MM")</f>
        <v>2016-05</v>
      </c>
      <c r="P2976" s="18" t="n">
        <f aca="false">IFERROR(N2976/K2976,0)</f>
        <v>-0.128571428571429</v>
      </c>
      <c r="Q2976" s="0" t="str">
        <f aca="false">IF(M2976=0,"No Discount",IF(M2976&lt;0.2,"Low (1-19%)",IF(M2976&lt;0.4,"Medium (20-39%)","High (40%+)")))</f>
        <v>Medium (20-39%)</v>
      </c>
      <c r="R2976" s="0" t="str">
        <f aca="false">INDEX('Lookup Tables'!$B$2:$B$5,MATCH(F2976,'Lookup Tables'!$A$2:$A$5,0))</f>
        <v>Manager A</v>
      </c>
    </row>
    <row r="2977" customFormat="false" ht="15" hidden="false" customHeight="false" outlineLevel="0" collapsed="false">
      <c r="A2977" s="0" t="s">
        <v>3051</v>
      </c>
      <c r="B2977" s="13" t="n">
        <v>42497</v>
      </c>
      <c r="C2977" s="13" t="n">
        <v>42502</v>
      </c>
      <c r="D2977" s="14" t="s">
        <v>69</v>
      </c>
      <c r="E2977" s="14" t="s">
        <v>53</v>
      </c>
      <c r="F2977" s="14" t="s">
        <v>98</v>
      </c>
      <c r="G2977" s="14" t="s">
        <v>99</v>
      </c>
      <c r="H2977" s="14" t="s">
        <v>65</v>
      </c>
      <c r="I2977" s="14" t="s">
        <v>91</v>
      </c>
      <c r="J2977" s="14" t="s">
        <v>3052</v>
      </c>
      <c r="K2977" s="15" t="n">
        <v>15.936</v>
      </c>
      <c r="L2977" s="0" t="n">
        <v>4</v>
      </c>
      <c r="M2977" s="16" t="n">
        <v>0.2</v>
      </c>
      <c r="N2977" s="17" t="n">
        <v>5.3784</v>
      </c>
      <c r="O2977" s="0" t="str">
        <f aca="false">TEXT(B2977,"YYYY-MM")</f>
        <v>2016-05</v>
      </c>
      <c r="P2977" s="18" t="n">
        <f aca="false">IFERROR(N2977/K2977,0)</f>
        <v>0.3375</v>
      </c>
      <c r="Q2977" s="0" t="str">
        <f aca="false">IF(M2977=0,"No Discount",IF(M2977&lt;0.2,"Low (1-19%)",IF(M2977&lt;0.4,"Medium (20-39%)","High (40%+)")))</f>
        <v>Medium (20-39%)</v>
      </c>
      <c r="R2977" s="0" t="str">
        <f aca="false">INDEX('Lookup Tables'!$B$2:$B$5,MATCH(F2977,'Lookup Tables'!$A$2:$A$5,0))</f>
        <v>Manager A</v>
      </c>
    </row>
    <row r="2978" customFormat="false" ht="15" hidden="false" customHeight="false" outlineLevel="0" collapsed="false">
      <c r="A2978" s="0" t="s">
        <v>3053</v>
      </c>
      <c r="B2978" s="13" t="n">
        <v>43438</v>
      </c>
      <c r="C2978" s="13" t="n">
        <v>43438</v>
      </c>
      <c r="D2978" s="14" t="s">
        <v>606</v>
      </c>
      <c r="E2978" s="14" t="s">
        <v>62</v>
      </c>
      <c r="F2978" s="14" t="s">
        <v>117</v>
      </c>
      <c r="G2978" s="14" t="s">
        <v>118</v>
      </c>
      <c r="H2978" s="14" t="s">
        <v>56</v>
      </c>
      <c r="I2978" s="14" t="s">
        <v>59</v>
      </c>
      <c r="J2978" s="14" t="s">
        <v>3054</v>
      </c>
      <c r="K2978" s="15" t="n">
        <v>188.552</v>
      </c>
      <c r="L2978" s="0" t="n">
        <v>7</v>
      </c>
      <c r="M2978" s="16" t="n">
        <v>0.3</v>
      </c>
      <c r="N2978" s="17" t="n">
        <v>-2.6936</v>
      </c>
      <c r="O2978" s="0" t="str">
        <f aca="false">TEXT(B2978,"YYYY-MM")</f>
        <v>2018-12</v>
      </c>
      <c r="P2978" s="18" t="n">
        <f aca="false">IFERROR(N2978/K2978,0)</f>
        <v>-0.0142857142857143</v>
      </c>
      <c r="Q2978" s="0" t="str">
        <f aca="false">IF(M2978=0,"No Discount",IF(M2978&lt;0.2,"Low (1-19%)",IF(M2978&lt;0.4,"Medium (20-39%)","High (40%+)")))</f>
        <v>Medium (20-39%)</v>
      </c>
      <c r="R2978" s="0" t="str">
        <f aca="false">INDEX('Lookup Tables'!$B$2:$B$5,MATCH(F2978,'Lookup Tables'!$A$2:$A$5,0))</f>
        <v>Manager B</v>
      </c>
    </row>
    <row r="2979" customFormat="false" ht="15" hidden="false" customHeight="false" outlineLevel="0" collapsed="false">
      <c r="A2979" s="0" t="s">
        <v>3055</v>
      </c>
      <c r="B2979" s="13" t="n">
        <v>43376</v>
      </c>
      <c r="C2979" s="13" t="n">
        <v>43381</v>
      </c>
      <c r="D2979" s="14" t="s">
        <v>52</v>
      </c>
      <c r="E2979" s="14" t="s">
        <v>53</v>
      </c>
      <c r="F2979" s="14" t="s">
        <v>117</v>
      </c>
      <c r="G2979" s="14" t="s">
        <v>170</v>
      </c>
      <c r="H2979" s="14" t="s">
        <v>65</v>
      </c>
      <c r="I2979" s="14" t="s">
        <v>73</v>
      </c>
      <c r="J2979" s="14" t="s">
        <v>1833</v>
      </c>
      <c r="K2979" s="15" t="n">
        <v>22.58</v>
      </c>
      <c r="L2979" s="0" t="n">
        <v>2</v>
      </c>
      <c r="M2979" s="16" t="n">
        <v>0</v>
      </c>
      <c r="N2979" s="17" t="n">
        <v>5.8708</v>
      </c>
      <c r="O2979" s="0" t="str">
        <f aca="false">TEXT(B2979,"YYYY-MM")</f>
        <v>2018-10</v>
      </c>
      <c r="P2979" s="18" t="n">
        <f aca="false">IFERROR(N2979/K2979,0)</f>
        <v>0.26</v>
      </c>
      <c r="Q2979" s="0" t="str">
        <f aca="false">IF(M2979=0,"No Discount",IF(M2979&lt;0.2,"Low (1-19%)",IF(M2979&lt;0.4,"Medium (20-39%)","High (40%+)")))</f>
        <v>No Discount</v>
      </c>
      <c r="R2979" s="0" t="str">
        <f aca="false">INDEX('Lookup Tables'!$B$2:$B$5,MATCH(F2979,'Lookup Tables'!$A$2:$A$5,0))</f>
        <v>Manager B</v>
      </c>
    </row>
    <row r="2980" customFormat="false" ht="15" hidden="false" customHeight="false" outlineLevel="0" collapsed="false">
      <c r="A2980" s="0" t="s">
        <v>3056</v>
      </c>
      <c r="B2980" s="13" t="n">
        <v>42017</v>
      </c>
      <c r="C2980" s="13" t="n">
        <v>42020</v>
      </c>
      <c r="D2980" s="14" t="s">
        <v>52</v>
      </c>
      <c r="E2980" s="14" t="s">
        <v>53</v>
      </c>
      <c r="F2980" s="14" t="s">
        <v>54</v>
      </c>
      <c r="G2980" s="14" t="s">
        <v>222</v>
      </c>
      <c r="H2980" s="14" t="s">
        <v>56</v>
      </c>
      <c r="I2980" s="14" t="s">
        <v>59</v>
      </c>
      <c r="J2980" s="14" t="s">
        <v>3030</v>
      </c>
      <c r="K2980" s="15" t="n">
        <v>545.94</v>
      </c>
      <c r="L2980" s="0" t="n">
        <v>6</v>
      </c>
      <c r="M2980" s="16" t="n">
        <v>0</v>
      </c>
      <c r="N2980" s="17" t="n">
        <v>87.3504</v>
      </c>
      <c r="O2980" s="0" t="str">
        <f aca="false">TEXT(B2980,"YYYY-MM")</f>
        <v>2015-01</v>
      </c>
      <c r="P2980" s="18" t="n">
        <f aca="false">IFERROR(N2980/K2980,0)</f>
        <v>0.16</v>
      </c>
      <c r="Q2980" s="0" t="str">
        <f aca="false">IF(M2980=0,"No Discount",IF(M2980&lt;0.2,"Low (1-19%)",IF(M2980&lt;0.4,"Medium (20-39%)","High (40%+)")))</f>
        <v>No Discount</v>
      </c>
      <c r="R2980" s="0" t="str">
        <f aca="false">INDEX('Lookup Tables'!$B$2:$B$5,MATCH(F2980,'Lookup Tables'!$A$2:$A$5,0))</f>
        <v>Manager C</v>
      </c>
    </row>
    <row r="2981" customFormat="false" ht="15" hidden="false" customHeight="false" outlineLevel="0" collapsed="false">
      <c r="A2981" s="0" t="s">
        <v>3057</v>
      </c>
      <c r="B2981" s="13" t="n">
        <v>42533</v>
      </c>
      <c r="C2981" s="13" t="n">
        <v>42538</v>
      </c>
      <c r="D2981" s="14" t="s">
        <v>69</v>
      </c>
      <c r="E2981" s="14" t="s">
        <v>53</v>
      </c>
      <c r="F2981" s="14" t="s">
        <v>117</v>
      </c>
      <c r="G2981" s="14" t="s">
        <v>118</v>
      </c>
      <c r="H2981" s="14" t="s">
        <v>65</v>
      </c>
      <c r="I2981" s="14" t="s">
        <v>91</v>
      </c>
      <c r="J2981" s="14" t="s">
        <v>3058</v>
      </c>
      <c r="K2981" s="15" t="n">
        <v>20.736</v>
      </c>
      <c r="L2981" s="0" t="n">
        <v>4</v>
      </c>
      <c r="M2981" s="16" t="n">
        <v>0.2</v>
      </c>
      <c r="N2981" s="17" t="n">
        <v>7.2576</v>
      </c>
      <c r="O2981" s="0" t="str">
        <f aca="false">TEXT(B2981,"YYYY-MM")</f>
        <v>2016-06</v>
      </c>
      <c r="P2981" s="18" t="n">
        <f aca="false">IFERROR(N2981/K2981,0)</f>
        <v>0.35</v>
      </c>
      <c r="Q2981" s="0" t="str">
        <f aca="false">IF(M2981=0,"No Discount",IF(M2981&lt;0.2,"Low (1-19%)",IF(M2981&lt;0.4,"Medium (20-39%)","High (40%+)")))</f>
        <v>Medium (20-39%)</v>
      </c>
      <c r="R2981" s="0" t="str">
        <f aca="false">INDEX('Lookup Tables'!$B$2:$B$5,MATCH(F2981,'Lookup Tables'!$A$2:$A$5,0))</f>
        <v>Manager B</v>
      </c>
    </row>
    <row r="2982" customFormat="false" ht="15" hidden="false" customHeight="false" outlineLevel="0" collapsed="false">
      <c r="A2982" s="0" t="s">
        <v>3057</v>
      </c>
      <c r="B2982" s="13" t="n">
        <v>42533</v>
      </c>
      <c r="C2982" s="13" t="n">
        <v>42538</v>
      </c>
      <c r="D2982" s="14" t="s">
        <v>69</v>
      </c>
      <c r="E2982" s="14" t="s">
        <v>53</v>
      </c>
      <c r="F2982" s="14" t="s">
        <v>117</v>
      </c>
      <c r="G2982" s="14" t="s">
        <v>118</v>
      </c>
      <c r="H2982" s="14" t="s">
        <v>56</v>
      </c>
      <c r="I2982" s="14" t="s">
        <v>76</v>
      </c>
      <c r="J2982" s="14" t="s">
        <v>2395</v>
      </c>
      <c r="K2982" s="15" t="n">
        <v>43.296</v>
      </c>
      <c r="L2982" s="0" t="n">
        <v>2</v>
      </c>
      <c r="M2982" s="16" t="n">
        <v>0.2</v>
      </c>
      <c r="N2982" s="17" t="n">
        <v>4.3296</v>
      </c>
      <c r="O2982" s="0" t="str">
        <f aca="false">TEXT(B2982,"YYYY-MM")</f>
        <v>2016-06</v>
      </c>
      <c r="P2982" s="18" t="n">
        <f aca="false">IFERROR(N2982/K2982,0)</f>
        <v>0.1</v>
      </c>
      <c r="Q2982" s="0" t="str">
        <f aca="false">IF(M2982=0,"No Discount",IF(M2982&lt;0.2,"Low (1-19%)",IF(M2982&lt;0.4,"Medium (20-39%)","High (40%+)")))</f>
        <v>Medium (20-39%)</v>
      </c>
      <c r="R2982" s="0" t="str">
        <f aca="false">INDEX('Lookup Tables'!$B$2:$B$5,MATCH(F2982,'Lookup Tables'!$A$2:$A$5,0))</f>
        <v>Manager B</v>
      </c>
    </row>
    <row r="2983" customFormat="false" ht="15" hidden="false" customHeight="false" outlineLevel="0" collapsed="false">
      <c r="A2983" s="0" t="s">
        <v>3059</v>
      </c>
      <c r="B2983" s="13" t="n">
        <v>42197</v>
      </c>
      <c r="C2983" s="13" t="n">
        <v>42203</v>
      </c>
      <c r="D2983" s="14" t="s">
        <v>69</v>
      </c>
      <c r="E2983" s="14" t="s">
        <v>53</v>
      </c>
      <c r="F2983" s="14" t="s">
        <v>63</v>
      </c>
      <c r="G2983" s="14" t="s">
        <v>94</v>
      </c>
      <c r="H2983" s="14" t="s">
        <v>56</v>
      </c>
      <c r="I2983" s="14" t="s">
        <v>59</v>
      </c>
      <c r="J2983" s="14" t="s">
        <v>3054</v>
      </c>
      <c r="K2983" s="15" t="n">
        <v>123.136</v>
      </c>
      <c r="L2983" s="0" t="n">
        <v>4</v>
      </c>
      <c r="M2983" s="16" t="n">
        <v>0.2</v>
      </c>
      <c r="N2983" s="17" t="n">
        <v>13.8528</v>
      </c>
      <c r="O2983" s="0" t="str">
        <f aca="false">TEXT(B2983,"YYYY-MM")</f>
        <v>2015-07</v>
      </c>
      <c r="P2983" s="18" t="n">
        <f aca="false">IFERROR(N2983/K2983,0)</f>
        <v>0.1125</v>
      </c>
      <c r="Q2983" s="0" t="str">
        <f aca="false">IF(M2983=0,"No Discount",IF(M2983&lt;0.2,"Low (1-19%)",IF(M2983&lt;0.4,"Medium (20-39%)","High (40%+)")))</f>
        <v>Medium (20-39%)</v>
      </c>
      <c r="R2983" s="0" t="str">
        <f aca="false">INDEX('Lookup Tables'!$B$2:$B$5,MATCH(F2983,'Lookup Tables'!$A$2:$A$5,0))</f>
        <v>Manager D</v>
      </c>
    </row>
    <row r="2984" customFormat="false" ht="15" hidden="false" customHeight="false" outlineLevel="0" collapsed="false">
      <c r="A2984" s="0" t="s">
        <v>3059</v>
      </c>
      <c r="B2984" s="13" t="n">
        <v>42197</v>
      </c>
      <c r="C2984" s="13" t="n">
        <v>42203</v>
      </c>
      <c r="D2984" s="14" t="s">
        <v>69</v>
      </c>
      <c r="E2984" s="14" t="s">
        <v>53</v>
      </c>
      <c r="F2984" s="14" t="s">
        <v>63</v>
      </c>
      <c r="G2984" s="14" t="s">
        <v>94</v>
      </c>
      <c r="H2984" s="14" t="s">
        <v>65</v>
      </c>
      <c r="I2984" s="14" t="s">
        <v>83</v>
      </c>
      <c r="J2984" s="14" t="s">
        <v>1157</v>
      </c>
      <c r="K2984" s="15" t="n">
        <v>11.264</v>
      </c>
      <c r="L2984" s="0" t="n">
        <v>4</v>
      </c>
      <c r="M2984" s="16" t="n">
        <v>0.2</v>
      </c>
      <c r="N2984" s="17" t="n">
        <v>3.8016</v>
      </c>
      <c r="O2984" s="0" t="str">
        <f aca="false">TEXT(B2984,"YYYY-MM")</f>
        <v>2015-07</v>
      </c>
      <c r="P2984" s="18" t="n">
        <f aca="false">IFERROR(N2984/K2984,0)</f>
        <v>0.3375</v>
      </c>
      <c r="Q2984" s="0" t="str">
        <f aca="false">IF(M2984=0,"No Discount",IF(M2984&lt;0.2,"Low (1-19%)",IF(M2984&lt;0.4,"Medium (20-39%)","High (40%+)")))</f>
        <v>Medium (20-39%)</v>
      </c>
      <c r="R2984" s="0" t="str">
        <f aca="false">INDEX('Lookup Tables'!$B$2:$B$5,MATCH(F2984,'Lookup Tables'!$A$2:$A$5,0))</f>
        <v>Manager D</v>
      </c>
    </row>
    <row r="2985" customFormat="false" ht="15" hidden="false" customHeight="false" outlineLevel="0" collapsed="false">
      <c r="A2985" s="0" t="s">
        <v>3060</v>
      </c>
      <c r="B2985" s="13" t="n">
        <v>42344</v>
      </c>
      <c r="C2985" s="13" t="n">
        <v>42349</v>
      </c>
      <c r="D2985" s="14" t="s">
        <v>52</v>
      </c>
      <c r="E2985" s="14" t="s">
        <v>53</v>
      </c>
      <c r="F2985" s="14" t="s">
        <v>63</v>
      </c>
      <c r="G2985" s="14" t="s">
        <v>237</v>
      </c>
      <c r="H2985" s="14" t="s">
        <v>65</v>
      </c>
      <c r="I2985" s="14" t="s">
        <v>73</v>
      </c>
      <c r="J2985" s="14" t="s">
        <v>612</v>
      </c>
      <c r="K2985" s="15" t="n">
        <v>53.424</v>
      </c>
      <c r="L2985" s="0" t="n">
        <v>3</v>
      </c>
      <c r="M2985" s="16" t="n">
        <v>0.2</v>
      </c>
      <c r="N2985" s="17" t="n">
        <v>4.6746</v>
      </c>
      <c r="O2985" s="0" t="str">
        <f aca="false">TEXT(B2985,"YYYY-MM")</f>
        <v>2015-12</v>
      </c>
      <c r="P2985" s="18" t="n">
        <f aca="false">IFERROR(N2985/K2985,0)</f>
        <v>0.0875</v>
      </c>
      <c r="Q2985" s="0" t="str">
        <f aca="false">IF(M2985=0,"No Discount",IF(M2985&lt;0.2,"Low (1-19%)",IF(M2985&lt;0.4,"Medium (20-39%)","High (40%+)")))</f>
        <v>Medium (20-39%)</v>
      </c>
      <c r="R2985" s="0" t="str">
        <f aca="false">INDEX('Lookup Tables'!$B$2:$B$5,MATCH(F2985,'Lookup Tables'!$A$2:$A$5,0))</f>
        <v>Manager D</v>
      </c>
    </row>
    <row r="2986" customFormat="false" ht="15" hidden="false" customHeight="false" outlineLevel="0" collapsed="false">
      <c r="A2986" s="0" t="s">
        <v>3060</v>
      </c>
      <c r="B2986" s="13" t="n">
        <v>42344</v>
      </c>
      <c r="C2986" s="13" t="n">
        <v>42349</v>
      </c>
      <c r="D2986" s="14" t="s">
        <v>52</v>
      </c>
      <c r="E2986" s="14" t="s">
        <v>53</v>
      </c>
      <c r="F2986" s="14" t="s">
        <v>63</v>
      </c>
      <c r="G2986" s="14" t="s">
        <v>237</v>
      </c>
      <c r="H2986" s="14" t="s">
        <v>56</v>
      </c>
      <c r="I2986" s="14" t="s">
        <v>71</v>
      </c>
      <c r="J2986" s="14" t="s">
        <v>2408</v>
      </c>
      <c r="K2986" s="15" t="n">
        <v>275.49</v>
      </c>
      <c r="L2986" s="0" t="n">
        <v>1</v>
      </c>
      <c r="M2986" s="16" t="n">
        <v>0.5</v>
      </c>
      <c r="N2986" s="17" t="n">
        <v>-170.8038</v>
      </c>
      <c r="O2986" s="0" t="str">
        <f aca="false">TEXT(B2986,"YYYY-MM")</f>
        <v>2015-12</v>
      </c>
      <c r="P2986" s="18" t="n">
        <f aca="false">IFERROR(N2986/K2986,0)</f>
        <v>-0.62</v>
      </c>
      <c r="Q2986" s="0" t="str">
        <f aca="false">IF(M2986=0,"No Discount",IF(M2986&lt;0.2,"Low (1-19%)",IF(M2986&lt;0.4,"Medium (20-39%)","High (40%+)")))</f>
        <v>High (40%+)</v>
      </c>
      <c r="R2986" s="0" t="str">
        <f aca="false">INDEX('Lookup Tables'!$B$2:$B$5,MATCH(F2986,'Lookup Tables'!$A$2:$A$5,0))</f>
        <v>Manager D</v>
      </c>
    </row>
    <row r="2987" customFormat="false" ht="15" hidden="false" customHeight="false" outlineLevel="0" collapsed="false">
      <c r="A2987" s="0" t="s">
        <v>3061</v>
      </c>
      <c r="B2987" s="13" t="n">
        <v>42880</v>
      </c>
      <c r="C2987" s="13" t="n">
        <v>42885</v>
      </c>
      <c r="D2987" s="14" t="s">
        <v>69</v>
      </c>
      <c r="E2987" s="14" t="s">
        <v>97</v>
      </c>
      <c r="F2987" s="14" t="s">
        <v>54</v>
      </c>
      <c r="G2987" s="14" t="s">
        <v>597</v>
      </c>
      <c r="H2987" s="14" t="s">
        <v>56</v>
      </c>
      <c r="I2987" s="14" t="s">
        <v>76</v>
      </c>
      <c r="J2987" s="14" t="s">
        <v>3062</v>
      </c>
      <c r="K2987" s="15" t="n">
        <v>24.96</v>
      </c>
      <c r="L2987" s="0" t="n">
        <v>4</v>
      </c>
      <c r="M2987" s="16" t="n">
        <v>0</v>
      </c>
      <c r="N2987" s="17" t="n">
        <v>6.24</v>
      </c>
      <c r="O2987" s="0" t="str">
        <f aca="false">TEXT(B2987,"YYYY-MM")</f>
        <v>2017-05</v>
      </c>
      <c r="P2987" s="18" t="n">
        <f aca="false">IFERROR(N2987/K2987,0)</f>
        <v>0.25</v>
      </c>
      <c r="Q2987" s="0" t="str">
        <f aca="false">IF(M2987=0,"No Discount",IF(M2987&lt;0.2,"Low (1-19%)",IF(M2987&lt;0.4,"Medium (20-39%)","High (40%+)")))</f>
        <v>No Discount</v>
      </c>
      <c r="R2987" s="0" t="str">
        <f aca="false">INDEX('Lookup Tables'!$B$2:$B$5,MATCH(F2987,'Lookup Tables'!$A$2:$A$5,0))</f>
        <v>Manager C</v>
      </c>
    </row>
    <row r="2988" customFormat="false" ht="15" hidden="false" customHeight="false" outlineLevel="0" collapsed="false">
      <c r="A2988" s="0" t="s">
        <v>3061</v>
      </c>
      <c r="B2988" s="13" t="n">
        <v>42880</v>
      </c>
      <c r="C2988" s="13" t="n">
        <v>42885</v>
      </c>
      <c r="D2988" s="14" t="s">
        <v>69</v>
      </c>
      <c r="E2988" s="14" t="s">
        <v>97</v>
      </c>
      <c r="F2988" s="14" t="s">
        <v>54</v>
      </c>
      <c r="G2988" s="14" t="s">
        <v>597</v>
      </c>
      <c r="H2988" s="14" t="s">
        <v>65</v>
      </c>
      <c r="I2988" s="14" t="s">
        <v>91</v>
      </c>
      <c r="J2988" s="14" t="s">
        <v>668</v>
      </c>
      <c r="K2988" s="15" t="n">
        <v>19.36</v>
      </c>
      <c r="L2988" s="0" t="n">
        <v>2</v>
      </c>
      <c r="M2988" s="16" t="n">
        <v>0</v>
      </c>
      <c r="N2988" s="17" t="n">
        <v>9.2928</v>
      </c>
      <c r="O2988" s="0" t="str">
        <f aca="false">TEXT(B2988,"YYYY-MM")</f>
        <v>2017-05</v>
      </c>
      <c r="P2988" s="18" t="n">
        <f aca="false">IFERROR(N2988/K2988,0)</f>
        <v>0.48</v>
      </c>
      <c r="Q2988" s="0" t="str">
        <f aca="false">IF(M2988=0,"No Discount",IF(M2988&lt;0.2,"Low (1-19%)",IF(M2988&lt;0.4,"Medium (20-39%)","High (40%+)")))</f>
        <v>No Discount</v>
      </c>
      <c r="R2988" s="0" t="str">
        <f aca="false">INDEX('Lookup Tables'!$B$2:$B$5,MATCH(F2988,'Lookup Tables'!$A$2:$A$5,0))</f>
        <v>Manager C</v>
      </c>
    </row>
    <row r="2989" customFormat="false" ht="15" hidden="false" customHeight="false" outlineLevel="0" collapsed="false">
      <c r="A2989" s="0" t="s">
        <v>3061</v>
      </c>
      <c r="B2989" s="13" t="n">
        <v>42880</v>
      </c>
      <c r="C2989" s="13" t="n">
        <v>42885</v>
      </c>
      <c r="D2989" s="14" t="s">
        <v>69</v>
      </c>
      <c r="E2989" s="14" t="s">
        <v>97</v>
      </c>
      <c r="F2989" s="14" t="s">
        <v>54</v>
      </c>
      <c r="G2989" s="14" t="s">
        <v>597</v>
      </c>
      <c r="H2989" s="14" t="s">
        <v>65</v>
      </c>
      <c r="I2989" s="14" t="s">
        <v>73</v>
      </c>
      <c r="J2989" s="14" t="s">
        <v>765</v>
      </c>
      <c r="K2989" s="15" t="n">
        <v>1267.65</v>
      </c>
      <c r="L2989" s="0" t="n">
        <v>9</v>
      </c>
      <c r="M2989" s="16" t="n">
        <v>0</v>
      </c>
      <c r="N2989" s="17" t="n">
        <v>152.118</v>
      </c>
      <c r="O2989" s="0" t="str">
        <f aca="false">TEXT(B2989,"YYYY-MM")</f>
        <v>2017-05</v>
      </c>
      <c r="P2989" s="18" t="n">
        <f aca="false">IFERROR(N2989/K2989,0)</f>
        <v>0.12</v>
      </c>
      <c r="Q2989" s="0" t="str">
        <f aca="false">IF(M2989=0,"No Discount",IF(M2989&lt;0.2,"Low (1-19%)",IF(M2989&lt;0.4,"Medium (20-39%)","High (40%+)")))</f>
        <v>No Discount</v>
      </c>
      <c r="R2989" s="0" t="str">
        <f aca="false">INDEX('Lookup Tables'!$B$2:$B$5,MATCH(F2989,'Lookup Tables'!$A$2:$A$5,0))</f>
        <v>Manager C</v>
      </c>
    </row>
    <row r="2990" customFormat="false" ht="15" hidden="false" customHeight="false" outlineLevel="0" collapsed="false">
      <c r="A2990" s="0" t="s">
        <v>3063</v>
      </c>
      <c r="B2990" s="13" t="n">
        <v>42787</v>
      </c>
      <c r="C2990" s="13" t="n">
        <v>42792</v>
      </c>
      <c r="D2990" s="14" t="s">
        <v>52</v>
      </c>
      <c r="E2990" s="14" t="s">
        <v>62</v>
      </c>
      <c r="F2990" s="14" t="s">
        <v>63</v>
      </c>
      <c r="G2990" s="14" t="s">
        <v>64</v>
      </c>
      <c r="H2990" s="14" t="s">
        <v>80</v>
      </c>
      <c r="I2990" s="14" t="s">
        <v>123</v>
      </c>
      <c r="J2990" s="14" t="s">
        <v>2882</v>
      </c>
      <c r="K2990" s="15" t="n">
        <v>12.99</v>
      </c>
      <c r="L2990" s="0" t="n">
        <v>1</v>
      </c>
      <c r="M2990" s="16" t="n">
        <v>0</v>
      </c>
      <c r="N2990" s="17" t="n">
        <v>0.7794</v>
      </c>
      <c r="O2990" s="0" t="str">
        <f aca="false">TEXT(B2990,"YYYY-MM")</f>
        <v>2017-02</v>
      </c>
      <c r="P2990" s="18" t="n">
        <f aca="false">IFERROR(N2990/K2990,0)</f>
        <v>0.06</v>
      </c>
      <c r="Q2990" s="0" t="str">
        <f aca="false">IF(M2990=0,"No Discount",IF(M2990&lt;0.2,"Low (1-19%)",IF(M2990&lt;0.4,"Medium (20-39%)","High (40%+)")))</f>
        <v>No Discount</v>
      </c>
      <c r="R2990" s="0" t="str">
        <f aca="false">INDEX('Lookup Tables'!$B$2:$B$5,MATCH(F2990,'Lookup Tables'!$A$2:$A$5,0))</f>
        <v>Manager D</v>
      </c>
    </row>
    <row r="2991" customFormat="false" ht="15" hidden="false" customHeight="false" outlineLevel="0" collapsed="false">
      <c r="A2991" s="0" t="s">
        <v>3063</v>
      </c>
      <c r="B2991" s="13" t="n">
        <v>42787</v>
      </c>
      <c r="C2991" s="13" t="n">
        <v>42792</v>
      </c>
      <c r="D2991" s="14" t="s">
        <v>52</v>
      </c>
      <c r="E2991" s="14" t="s">
        <v>62</v>
      </c>
      <c r="F2991" s="14" t="s">
        <v>63</v>
      </c>
      <c r="G2991" s="14" t="s">
        <v>64</v>
      </c>
      <c r="H2991" s="14" t="s">
        <v>65</v>
      </c>
      <c r="I2991" s="14" t="s">
        <v>83</v>
      </c>
      <c r="J2991" s="14" t="s">
        <v>3036</v>
      </c>
      <c r="K2991" s="15" t="n">
        <v>18.56</v>
      </c>
      <c r="L2991" s="0" t="n">
        <v>4</v>
      </c>
      <c r="M2991" s="16" t="n">
        <v>0.2</v>
      </c>
      <c r="N2991" s="17" t="n">
        <v>6.496</v>
      </c>
      <c r="O2991" s="0" t="str">
        <f aca="false">TEXT(B2991,"YYYY-MM")</f>
        <v>2017-02</v>
      </c>
      <c r="P2991" s="18" t="n">
        <f aca="false">IFERROR(N2991/K2991,0)</f>
        <v>0.35</v>
      </c>
      <c r="Q2991" s="0" t="str">
        <f aca="false">IF(M2991=0,"No Discount",IF(M2991&lt;0.2,"Low (1-19%)",IF(M2991&lt;0.4,"Medium (20-39%)","High (40%+)")))</f>
        <v>Medium (20-39%)</v>
      </c>
      <c r="R2991" s="0" t="str">
        <f aca="false">INDEX('Lookup Tables'!$B$2:$B$5,MATCH(F2991,'Lookup Tables'!$A$2:$A$5,0))</f>
        <v>Manager D</v>
      </c>
    </row>
    <row r="2992" customFormat="false" ht="15" hidden="false" customHeight="false" outlineLevel="0" collapsed="false">
      <c r="A2992" s="0" t="s">
        <v>3063</v>
      </c>
      <c r="B2992" s="13" t="n">
        <v>42787</v>
      </c>
      <c r="C2992" s="13" t="n">
        <v>42792</v>
      </c>
      <c r="D2992" s="14" t="s">
        <v>52</v>
      </c>
      <c r="E2992" s="14" t="s">
        <v>62</v>
      </c>
      <c r="F2992" s="14" t="s">
        <v>63</v>
      </c>
      <c r="G2992" s="14" t="s">
        <v>64</v>
      </c>
      <c r="H2992" s="14" t="s">
        <v>65</v>
      </c>
      <c r="I2992" s="14" t="s">
        <v>73</v>
      </c>
      <c r="J2992" s="14" t="s">
        <v>780</v>
      </c>
      <c r="K2992" s="15" t="n">
        <v>449.15</v>
      </c>
      <c r="L2992" s="0" t="n">
        <v>5</v>
      </c>
      <c r="M2992" s="16" t="n">
        <v>0</v>
      </c>
      <c r="N2992" s="17" t="n">
        <v>8.983</v>
      </c>
      <c r="O2992" s="0" t="str">
        <f aca="false">TEXT(B2992,"YYYY-MM")</f>
        <v>2017-02</v>
      </c>
      <c r="P2992" s="18" t="n">
        <f aca="false">IFERROR(N2992/K2992,0)</f>
        <v>0.02</v>
      </c>
      <c r="Q2992" s="0" t="str">
        <f aca="false">IF(M2992=0,"No Discount",IF(M2992&lt;0.2,"Low (1-19%)",IF(M2992&lt;0.4,"Medium (20-39%)","High (40%+)")))</f>
        <v>No Discount</v>
      </c>
      <c r="R2992" s="0" t="str">
        <f aca="false">INDEX('Lookup Tables'!$B$2:$B$5,MATCH(F2992,'Lookup Tables'!$A$2:$A$5,0))</f>
        <v>Manager D</v>
      </c>
    </row>
    <row r="2993" customFormat="false" ht="15" hidden="false" customHeight="false" outlineLevel="0" collapsed="false">
      <c r="A2993" s="0" t="s">
        <v>3063</v>
      </c>
      <c r="B2993" s="13" t="n">
        <v>42787</v>
      </c>
      <c r="C2993" s="13" t="n">
        <v>42792</v>
      </c>
      <c r="D2993" s="14" t="s">
        <v>52</v>
      </c>
      <c r="E2993" s="14" t="s">
        <v>62</v>
      </c>
      <c r="F2993" s="14" t="s">
        <v>63</v>
      </c>
      <c r="G2993" s="14" t="s">
        <v>64</v>
      </c>
      <c r="H2993" s="14" t="s">
        <v>65</v>
      </c>
      <c r="I2993" s="14" t="s">
        <v>83</v>
      </c>
      <c r="J2993" s="14" t="s">
        <v>213</v>
      </c>
      <c r="K2993" s="15" t="n">
        <v>31.248</v>
      </c>
      <c r="L2993" s="0" t="n">
        <v>7</v>
      </c>
      <c r="M2993" s="16" t="n">
        <v>0.2</v>
      </c>
      <c r="N2993" s="17" t="n">
        <v>10.9368</v>
      </c>
      <c r="O2993" s="0" t="str">
        <f aca="false">TEXT(B2993,"YYYY-MM")</f>
        <v>2017-02</v>
      </c>
      <c r="P2993" s="18" t="n">
        <f aca="false">IFERROR(N2993/K2993,0)</f>
        <v>0.35</v>
      </c>
      <c r="Q2993" s="0" t="str">
        <f aca="false">IF(M2993=0,"No Discount",IF(M2993&lt;0.2,"Low (1-19%)",IF(M2993&lt;0.4,"Medium (20-39%)","High (40%+)")))</f>
        <v>Medium (20-39%)</v>
      </c>
      <c r="R2993" s="0" t="str">
        <f aca="false">INDEX('Lookup Tables'!$B$2:$B$5,MATCH(F2993,'Lookup Tables'!$A$2:$A$5,0))</f>
        <v>Manager D</v>
      </c>
    </row>
    <row r="2994" customFormat="false" ht="15" hidden="false" customHeight="false" outlineLevel="0" collapsed="false">
      <c r="A2994" s="0" t="s">
        <v>3064</v>
      </c>
      <c r="B2994" s="13" t="n">
        <v>43010</v>
      </c>
      <c r="C2994" s="13" t="n">
        <v>43014</v>
      </c>
      <c r="D2994" s="14" t="s">
        <v>69</v>
      </c>
      <c r="E2994" s="14" t="s">
        <v>62</v>
      </c>
      <c r="F2994" s="14" t="s">
        <v>117</v>
      </c>
      <c r="G2994" s="14" t="s">
        <v>170</v>
      </c>
      <c r="H2994" s="14" t="s">
        <v>65</v>
      </c>
      <c r="I2994" s="14" t="s">
        <v>85</v>
      </c>
      <c r="J2994" s="14" t="s">
        <v>999</v>
      </c>
      <c r="K2994" s="15" t="n">
        <v>61.44</v>
      </c>
      <c r="L2994" s="0" t="n">
        <v>3</v>
      </c>
      <c r="M2994" s="16" t="n">
        <v>0</v>
      </c>
      <c r="N2994" s="17" t="n">
        <v>16.5888</v>
      </c>
      <c r="O2994" s="0" t="str">
        <f aca="false">TEXT(B2994,"YYYY-MM")</f>
        <v>2017-10</v>
      </c>
      <c r="P2994" s="18" t="n">
        <f aca="false">IFERROR(N2994/K2994,0)</f>
        <v>0.27</v>
      </c>
      <c r="Q2994" s="0" t="str">
        <f aca="false">IF(M2994=0,"No Discount",IF(M2994&lt;0.2,"Low (1-19%)",IF(M2994&lt;0.4,"Medium (20-39%)","High (40%+)")))</f>
        <v>No Discount</v>
      </c>
      <c r="R2994" s="0" t="str">
        <f aca="false">INDEX('Lookup Tables'!$B$2:$B$5,MATCH(F2994,'Lookup Tables'!$A$2:$A$5,0))</f>
        <v>Manager B</v>
      </c>
    </row>
    <row r="2995" customFormat="false" ht="15" hidden="false" customHeight="false" outlineLevel="0" collapsed="false">
      <c r="A2995" s="0" t="s">
        <v>3065</v>
      </c>
      <c r="B2995" s="13" t="n">
        <v>43170</v>
      </c>
      <c r="C2995" s="13" t="n">
        <v>43176</v>
      </c>
      <c r="D2995" s="14" t="s">
        <v>69</v>
      </c>
      <c r="E2995" s="14" t="s">
        <v>53</v>
      </c>
      <c r="F2995" s="14" t="s">
        <v>98</v>
      </c>
      <c r="G2995" s="14" t="s">
        <v>157</v>
      </c>
      <c r="H2995" s="14" t="s">
        <v>65</v>
      </c>
      <c r="I2995" s="14" t="s">
        <v>83</v>
      </c>
      <c r="J2995" s="14" t="s">
        <v>2243</v>
      </c>
      <c r="K2995" s="15" t="n">
        <v>895.92</v>
      </c>
      <c r="L2995" s="0" t="n">
        <v>4</v>
      </c>
      <c r="M2995" s="16" t="n">
        <v>0</v>
      </c>
      <c r="N2995" s="17" t="n">
        <v>421.0824</v>
      </c>
      <c r="O2995" s="0" t="str">
        <f aca="false">TEXT(B2995,"YYYY-MM")</f>
        <v>2018-03</v>
      </c>
      <c r="P2995" s="18" t="n">
        <f aca="false">IFERROR(N2995/K2995,0)</f>
        <v>0.47</v>
      </c>
      <c r="Q2995" s="0" t="str">
        <f aca="false">IF(M2995=0,"No Discount",IF(M2995&lt;0.2,"Low (1-19%)",IF(M2995&lt;0.4,"Medium (20-39%)","High (40%+)")))</f>
        <v>No Discount</v>
      </c>
      <c r="R2995" s="0" t="str">
        <f aca="false">INDEX('Lookup Tables'!$B$2:$B$5,MATCH(F2995,'Lookup Tables'!$A$2:$A$5,0))</f>
        <v>Manager A</v>
      </c>
    </row>
    <row r="2996" customFormat="false" ht="15" hidden="false" customHeight="false" outlineLevel="0" collapsed="false">
      <c r="A2996" s="0" t="s">
        <v>3066</v>
      </c>
      <c r="B2996" s="13" t="n">
        <v>42987</v>
      </c>
      <c r="C2996" s="13" t="n">
        <v>42991</v>
      </c>
      <c r="D2996" s="14" t="s">
        <v>52</v>
      </c>
      <c r="E2996" s="14" t="s">
        <v>53</v>
      </c>
      <c r="F2996" s="14" t="s">
        <v>63</v>
      </c>
      <c r="G2996" s="14" t="s">
        <v>64</v>
      </c>
      <c r="H2996" s="14" t="s">
        <v>65</v>
      </c>
      <c r="I2996" s="14" t="s">
        <v>83</v>
      </c>
      <c r="J2996" s="14" t="s">
        <v>3067</v>
      </c>
      <c r="K2996" s="15" t="n">
        <v>55.36</v>
      </c>
      <c r="L2996" s="0" t="n">
        <v>4</v>
      </c>
      <c r="M2996" s="16" t="n">
        <v>0.2</v>
      </c>
      <c r="N2996" s="17" t="n">
        <v>18.684</v>
      </c>
      <c r="O2996" s="0" t="str">
        <f aca="false">TEXT(B2996,"YYYY-MM")</f>
        <v>2017-09</v>
      </c>
      <c r="P2996" s="18" t="n">
        <f aca="false">IFERROR(N2996/K2996,0)</f>
        <v>0.3375</v>
      </c>
      <c r="Q2996" s="0" t="str">
        <f aca="false">IF(M2996=0,"No Discount",IF(M2996&lt;0.2,"Low (1-19%)",IF(M2996&lt;0.4,"Medium (20-39%)","High (40%+)")))</f>
        <v>Medium (20-39%)</v>
      </c>
      <c r="R2996" s="0" t="str">
        <f aca="false">INDEX('Lookup Tables'!$B$2:$B$5,MATCH(F2996,'Lookup Tables'!$A$2:$A$5,0))</f>
        <v>Manager D</v>
      </c>
    </row>
    <row r="2997" customFormat="false" ht="15" hidden="false" customHeight="false" outlineLevel="0" collapsed="false">
      <c r="A2997" s="0" t="s">
        <v>3068</v>
      </c>
      <c r="B2997" s="13" t="n">
        <v>42199</v>
      </c>
      <c r="C2997" s="13" t="n">
        <v>42206</v>
      </c>
      <c r="D2997" s="14" t="s">
        <v>69</v>
      </c>
      <c r="E2997" s="14" t="s">
        <v>53</v>
      </c>
      <c r="F2997" s="14" t="s">
        <v>63</v>
      </c>
      <c r="G2997" s="14" t="s">
        <v>189</v>
      </c>
      <c r="H2997" s="14" t="s">
        <v>65</v>
      </c>
      <c r="I2997" s="14" t="s">
        <v>73</v>
      </c>
      <c r="J2997" s="14" t="s">
        <v>74</v>
      </c>
      <c r="K2997" s="15" t="n">
        <v>55.92</v>
      </c>
      <c r="L2997" s="0" t="n">
        <v>5</v>
      </c>
      <c r="M2997" s="16" t="n">
        <v>0.2</v>
      </c>
      <c r="N2997" s="17" t="n">
        <v>6.291</v>
      </c>
      <c r="O2997" s="0" t="str">
        <f aca="false">TEXT(B2997,"YYYY-MM")</f>
        <v>2015-07</v>
      </c>
      <c r="P2997" s="18" t="n">
        <f aca="false">IFERROR(N2997/K2997,0)</f>
        <v>0.1125</v>
      </c>
      <c r="Q2997" s="0" t="str">
        <f aca="false">IF(M2997=0,"No Discount",IF(M2997&lt;0.2,"Low (1-19%)",IF(M2997&lt;0.4,"Medium (20-39%)","High (40%+)")))</f>
        <v>Medium (20-39%)</v>
      </c>
      <c r="R2997" s="0" t="str">
        <f aca="false">INDEX('Lookup Tables'!$B$2:$B$5,MATCH(F2997,'Lookup Tables'!$A$2:$A$5,0))</f>
        <v>Manager D</v>
      </c>
    </row>
    <row r="2998" customFormat="false" ht="15" hidden="false" customHeight="false" outlineLevel="0" collapsed="false">
      <c r="A2998" s="0" t="s">
        <v>3069</v>
      </c>
      <c r="B2998" s="13" t="n">
        <v>42176</v>
      </c>
      <c r="C2998" s="13" t="n">
        <v>42180</v>
      </c>
      <c r="D2998" s="14" t="s">
        <v>69</v>
      </c>
      <c r="E2998" s="14" t="s">
        <v>53</v>
      </c>
      <c r="F2998" s="14" t="s">
        <v>117</v>
      </c>
      <c r="G2998" s="14" t="s">
        <v>118</v>
      </c>
      <c r="H2998" s="14" t="s">
        <v>65</v>
      </c>
      <c r="I2998" s="14" t="s">
        <v>129</v>
      </c>
      <c r="J2998" s="14" t="s">
        <v>340</v>
      </c>
      <c r="K2998" s="15" t="n">
        <v>24.896</v>
      </c>
      <c r="L2998" s="0" t="n">
        <v>4</v>
      </c>
      <c r="M2998" s="16" t="n">
        <v>0.2</v>
      </c>
      <c r="N2998" s="17" t="n">
        <v>8.4024</v>
      </c>
      <c r="O2998" s="0" t="str">
        <f aca="false">TEXT(B2998,"YYYY-MM")</f>
        <v>2015-06</v>
      </c>
      <c r="P2998" s="18" t="n">
        <f aca="false">IFERROR(N2998/K2998,0)</f>
        <v>0.3375</v>
      </c>
      <c r="Q2998" s="0" t="str">
        <f aca="false">IF(M2998=0,"No Discount",IF(M2998&lt;0.2,"Low (1-19%)",IF(M2998&lt;0.4,"Medium (20-39%)","High (40%+)")))</f>
        <v>Medium (20-39%)</v>
      </c>
      <c r="R2998" s="0" t="str">
        <f aca="false">INDEX('Lookup Tables'!$B$2:$B$5,MATCH(F2998,'Lookup Tables'!$A$2:$A$5,0))</f>
        <v>Manager B</v>
      </c>
    </row>
    <row r="2999" customFormat="false" ht="15" hidden="false" customHeight="false" outlineLevel="0" collapsed="false">
      <c r="A2999" s="0" t="s">
        <v>3069</v>
      </c>
      <c r="B2999" s="13" t="n">
        <v>42176</v>
      </c>
      <c r="C2999" s="13" t="n">
        <v>42180</v>
      </c>
      <c r="D2999" s="14" t="s">
        <v>69</v>
      </c>
      <c r="E2999" s="14" t="s">
        <v>53</v>
      </c>
      <c r="F2999" s="14" t="s">
        <v>117</v>
      </c>
      <c r="G2999" s="14" t="s">
        <v>118</v>
      </c>
      <c r="H2999" s="14" t="s">
        <v>56</v>
      </c>
      <c r="I2999" s="14" t="s">
        <v>76</v>
      </c>
      <c r="J2999" s="14" t="s">
        <v>3070</v>
      </c>
      <c r="K2999" s="15" t="n">
        <v>3.984</v>
      </c>
      <c r="L2999" s="0" t="n">
        <v>1</v>
      </c>
      <c r="M2999" s="16" t="n">
        <v>0.2</v>
      </c>
      <c r="N2999" s="17" t="n">
        <v>0.6474</v>
      </c>
      <c r="O2999" s="0" t="str">
        <f aca="false">TEXT(B2999,"YYYY-MM")</f>
        <v>2015-06</v>
      </c>
      <c r="P2999" s="18" t="n">
        <f aca="false">IFERROR(N2999/K2999,0)</f>
        <v>0.1625</v>
      </c>
      <c r="Q2999" s="0" t="str">
        <f aca="false">IF(M2999=0,"No Discount",IF(M2999&lt;0.2,"Low (1-19%)",IF(M2999&lt;0.4,"Medium (20-39%)","High (40%+)")))</f>
        <v>Medium (20-39%)</v>
      </c>
      <c r="R2999" s="0" t="str">
        <f aca="false">INDEX('Lookup Tables'!$B$2:$B$5,MATCH(F2999,'Lookup Tables'!$A$2:$A$5,0))</f>
        <v>Manager B</v>
      </c>
    </row>
    <row r="3000" customFormat="false" ht="15" hidden="false" customHeight="false" outlineLevel="0" collapsed="false">
      <c r="A3000" s="0" t="s">
        <v>3069</v>
      </c>
      <c r="B3000" s="13" t="n">
        <v>42176</v>
      </c>
      <c r="C3000" s="13" t="n">
        <v>42180</v>
      </c>
      <c r="D3000" s="14" t="s">
        <v>69</v>
      </c>
      <c r="E3000" s="14" t="s">
        <v>53</v>
      </c>
      <c r="F3000" s="14" t="s">
        <v>117</v>
      </c>
      <c r="G3000" s="14" t="s">
        <v>118</v>
      </c>
      <c r="H3000" s="14" t="s">
        <v>80</v>
      </c>
      <c r="I3000" s="14" t="s">
        <v>123</v>
      </c>
      <c r="J3000" s="14" t="s">
        <v>486</v>
      </c>
      <c r="K3000" s="15" t="n">
        <v>95.968</v>
      </c>
      <c r="L3000" s="0" t="n">
        <v>4</v>
      </c>
      <c r="M3000" s="16" t="n">
        <v>0.2</v>
      </c>
      <c r="N3000" s="17" t="n">
        <v>28.7904</v>
      </c>
      <c r="O3000" s="0" t="str">
        <f aca="false">TEXT(B3000,"YYYY-MM")</f>
        <v>2015-06</v>
      </c>
      <c r="P3000" s="18" t="n">
        <f aca="false">IFERROR(N3000/K3000,0)</f>
        <v>0.3</v>
      </c>
      <c r="Q3000" s="0" t="str">
        <f aca="false">IF(M3000=0,"No Discount",IF(M3000&lt;0.2,"Low (1-19%)",IF(M3000&lt;0.4,"Medium (20-39%)","High (40%+)")))</f>
        <v>Medium (20-39%)</v>
      </c>
      <c r="R3000" s="0" t="str">
        <f aca="false">INDEX('Lookup Tables'!$B$2:$B$5,MATCH(F3000,'Lookup Tables'!$A$2:$A$5,0))</f>
        <v>Manager B</v>
      </c>
    </row>
    <row r="3001" customFormat="false" ht="15" hidden="false" customHeight="false" outlineLevel="0" collapsed="false">
      <c r="A3001" s="0" t="s">
        <v>3069</v>
      </c>
      <c r="B3001" s="13" t="n">
        <v>42176</v>
      </c>
      <c r="C3001" s="13" t="n">
        <v>42180</v>
      </c>
      <c r="D3001" s="14" t="s">
        <v>69</v>
      </c>
      <c r="E3001" s="14" t="s">
        <v>53</v>
      </c>
      <c r="F3001" s="14" t="s">
        <v>117</v>
      </c>
      <c r="G3001" s="14" t="s">
        <v>118</v>
      </c>
      <c r="H3001" s="14" t="s">
        <v>80</v>
      </c>
      <c r="I3001" s="14" t="s">
        <v>345</v>
      </c>
      <c r="J3001" s="14" t="s">
        <v>3071</v>
      </c>
      <c r="K3001" s="15" t="n">
        <v>206.991</v>
      </c>
      <c r="L3001" s="0" t="n">
        <v>3</v>
      </c>
      <c r="M3001" s="16" t="n">
        <v>0.7</v>
      </c>
      <c r="N3001" s="17" t="n">
        <v>-172.4925</v>
      </c>
      <c r="O3001" s="0" t="str">
        <f aca="false">TEXT(B3001,"YYYY-MM")</f>
        <v>2015-06</v>
      </c>
      <c r="P3001" s="18" t="n">
        <f aca="false">IFERROR(N3001/K3001,0)</f>
        <v>-0.833333333333333</v>
      </c>
      <c r="Q3001" s="0" t="str">
        <f aca="false">IF(M3001=0,"No Discount",IF(M3001&lt;0.2,"Low (1-19%)",IF(M3001&lt;0.4,"Medium (20-39%)","High (40%+)")))</f>
        <v>High (40%+)</v>
      </c>
      <c r="R3001" s="0" t="str">
        <f aca="false">INDEX('Lookup Tables'!$B$2:$B$5,MATCH(F3001,'Lookup Tables'!$A$2:$A$5,0))</f>
        <v>Manager B</v>
      </c>
    </row>
    <row r="3002" customFormat="false" ht="15" hidden="false" customHeight="false" outlineLevel="0" collapsed="false">
      <c r="A3002" s="0" t="s">
        <v>3069</v>
      </c>
      <c r="B3002" s="13" t="n">
        <v>42176</v>
      </c>
      <c r="C3002" s="13" t="n">
        <v>42180</v>
      </c>
      <c r="D3002" s="14" t="s">
        <v>69</v>
      </c>
      <c r="E3002" s="14" t="s">
        <v>53</v>
      </c>
      <c r="F3002" s="14" t="s">
        <v>117</v>
      </c>
      <c r="G3002" s="14" t="s">
        <v>118</v>
      </c>
      <c r="H3002" s="14" t="s">
        <v>65</v>
      </c>
      <c r="I3002" s="14" t="s">
        <v>85</v>
      </c>
      <c r="J3002" s="14" t="s">
        <v>2058</v>
      </c>
      <c r="K3002" s="15" t="n">
        <v>44.416</v>
      </c>
      <c r="L3002" s="0" t="n">
        <v>2</v>
      </c>
      <c r="M3002" s="16" t="n">
        <v>0.2</v>
      </c>
      <c r="N3002" s="17" t="n">
        <v>3.8864</v>
      </c>
      <c r="O3002" s="0" t="str">
        <f aca="false">TEXT(B3002,"YYYY-MM")</f>
        <v>2015-06</v>
      </c>
      <c r="P3002" s="18" t="n">
        <f aca="false">IFERROR(N3002/K3002,0)</f>
        <v>0.0875</v>
      </c>
      <c r="Q3002" s="0" t="str">
        <f aca="false">IF(M3002=0,"No Discount",IF(M3002&lt;0.2,"Low (1-19%)",IF(M3002&lt;0.4,"Medium (20-39%)","High (40%+)")))</f>
        <v>Medium (20-39%)</v>
      </c>
      <c r="R3002" s="0" t="str">
        <f aca="false">INDEX('Lookup Tables'!$B$2:$B$5,MATCH(F3002,'Lookup Tables'!$A$2:$A$5,0))</f>
        <v>Manager B</v>
      </c>
    </row>
    <row r="3003" customFormat="false" ht="15" hidden="false" customHeight="false" outlineLevel="0" collapsed="false">
      <c r="A3003" s="0" t="s">
        <v>3069</v>
      </c>
      <c r="B3003" s="13" t="n">
        <v>42176</v>
      </c>
      <c r="C3003" s="13" t="n">
        <v>42180</v>
      </c>
      <c r="D3003" s="14" t="s">
        <v>69</v>
      </c>
      <c r="E3003" s="14" t="s">
        <v>53</v>
      </c>
      <c r="F3003" s="14" t="s">
        <v>117</v>
      </c>
      <c r="G3003" s="14" t="s">
        <v>118</v>
      </c>
      <c r="H3003" s="14" t="s">
        <v>65</v>
      </c>
      <c r="I3003" s="14" t="s">
        <v>83</v>
      </c>
      <c r="J3003" s="14" t="s">
        <v>875</v>
      </c>
      <c r="K3003" s="15" t="n">
        <v>9.006</v>
      </c>
      <c r="L3003" s="0" t="n">
        <v>2</v>
      </c>
      <c r="M3003" s="16" t="n">
        <v>0.7</v>
      </c>
      <c r="N3003" s="17" t="n">
        <v>-7.2048</v>
      </c>
      <c r="O3003" s="0" t="str">
        <f aca="false">TEXT(B3003,"YYYY-MM")</f>
        <v>2015-06</v>
      </c>
      <c r="P3003" s="18" t="n">
        <f aca="false">IFERROR(N3003/K3003,0)</f>
        <v>-0.8</v>
      </c>
      <c r="Q3003" s="0" t="str">
        <f aca="false">IF(M3003=0,"No Discount",IF(M3003&lt;0.2,"Low (1-19%)",IF(M3003&lt;0.4,"Medium (20-39%)","High (40%+)")))</f>
        <v>High (40%+)</v>
      </c>
      <c r="R3003" s="0" t="str">
        <f aca="false">INDEX('Lookup Tables'!$B$2:$B$5,MATCH(F3003,'Lookup Tables'!$A$2:$A$5,0))</f>
        <v>Manager B</v>
      </c>
    </row>
    <row r="3004" customFormat="false" ht="15" hidden="false" customHeight="false" outlineLevel="0" collapsed="false">
      <c r="A3004" s="0" t="s">
        <v>3072</v>
      </c>
      <c r="B3004" s="13" t="n">
        <v>42556</v>
      </c>
      <c r="C3004" s="13" t="n">
        <v>42561</v>
      </c>
      <c r="D3004" s="14" t="s">
        <v>69</v>
      </c>
      <c r="E3004" s="14" t="s">
        <v>97</v>
      </c>
      <c r="F3004" s="14" t="s">
        <v>98</v>
      </c>
      <c r="G3004" s="14" t="s">
        <v>157</v>
      </c>
      <c r="H3004" s="14" t="s">
        <v>65</v>
      </c>
      <c r="I3004" s="14" t="s">
        <v>83</v>
      </c>
      <c r="J3004" s="14" t="s">
        <v>3073</v>
      </c>
      <c r="K3004" s="15" t="n">
        <v>19</v>
      </c>
      <c r="L3004" s="0" t="n">
        <v>5</v>
      </c>
      <c r="M3004" s="16" t="n">
        <v>0</v>
      </c>
      <c r="N3004" s="17" t="n">
        <v>8.93</v>
      </c>
      <c r="O3004" s="0" t="str">
        <f aca="false">TEXT(B3004,"YYYY-MM")</f>
        <v>2016-07</v>
      </c>
      <c r="P3004" s="18" t="n">
        <f aca="false">IFERROR(N3004/K3004,0)</f>
        <v>0.47</v>
      </c>
      <c r="Q3004" s="0" t="str">
        <f aca="false">IF(M3004=0,"No Discount",IF(M3004&lt;0.2,"Low (1-19%)",IF(M3004&lt;0.4,"Medium (20-39%)","High (40%+)")))</f>
        <v>No Discount</v>
      </c>
      <c r="R3004" s="0" t="str">
        <f aca="false">INDEX('Lookup Tables'!$B$2:$B$5,MATCH(F3004,'Lookup Tables'!$A$2:$A$5,0))</f>
        <v>Manager A</v>
      </c>
    </row>
    <row r="3005" customFormat="false" ht="15" hidden="false" customHeight="false" outlineLevel="0" collapsed="false">
      <c r="A3005" s="0" t="s">
        <v>3074</v>
      </c>
      <c r="B3005" s="13" t="n">
        <v>43450</v>
      </c>
      <c r="C3005" s="13" t="n">
        <v>43457</v>
      </c>
      <c r="D3005" s="14" t="s">
        <v>69</v>
      </c>
      <c r="E3005" s="14" t="s">
        <v>97</v>
      </c>
      <c r="F3005" s="14" t="s">
        <v>117</v>
      </c>
      <c r="G3005" s="14" t="s">
        <v>170</v>
      </c>
      <c r="H3005" s="14" t="s">
        <v>65</v>
      </c>
      <c r="I3005" s="14" t="s">
        <v>83</v>
      </c>
      <c r="J3005" s="14" t="s">
        <v>2096</v>
      </c>
      <c r="K3005" s="15" t="n">
        <v>33.376</v>
      </c>
      <c r="L3005" s="0" t="n">
        <v>4</v>
      </c>
      <c r="M3005" s="16" t="n">
        <v>0.2</v>
      </c>
      <c r="N3005" s="17" t="n">
        <v>10.43</v>
      </c>
      <c r="O3005" s="0" t="str">
        <f aca="false">TEXT(B3005,"YYYY-MM")</f>
        <v>2018-12</v>
      </c>
      <c r="P3005" s="18" t="n">
        <f aca="false">IFERROR(N3005/K3005,0)</f>
        <v>0.3125</v>
      </c>
      <c r="Q3005" s="0" t="str">
        <f aca="false">IF(M3005=0,"No Discount",IF(M3005&lt;0.2,"Low (1-19%)",IF(M3005&lt;0.4,"Medium (20-39%)","High (40%+)")))</f>
        <v>Medium (20-39%)</v>
      </c>
      <c r="R3005" s="0" t="str">
        <f aca="false">INDEX('Lookup Tables'!$B$2:$B$5,MATCH(F3005,'Lookup Tables'!$A$2:$A$5,0))</f>
        <v>Manager B</v>
      </c>
    </row>
    <row r="3006" customFormat="false" ht="15" hidden="false" customHeight="false" outlineLevel="0" collapsed="false">
      <c r="A3006" s="0" t="s">
        <v>3075</v>
      </c>
      <c r="B3006" s="13" t="n">
        <v>42986</v>
      </c>
      <c r="C3006" s="13" t="n">
        <v>42988</v>
      </c>
      <c r="D3006" s="14" t="s">
        <v>137</v>
      </c>
      <c r="E3006" s="14" t="s">
        <v>97</v>
      </c>
      <c r="F3006" s="14" t="s">
        <v>117</v>
      </c>
      <c r="G3006" s="14" t="s">
        <v>170</v>
      </c>
      <c r="H3006" s="14" t="s">
        <v>65</v>
      </c>
      <c r="I3006" s="14" t="s">
        <v>85</v>
      </c>
      <c r="J3006" s="14" t="s">
        <v>3076</v>
      </c>
      <c r="K3006" s="15" t="n">
        <v>207.48</v>
      </c>
      <c r="L3006" s="0" t="n">
        <v>1</v>
      </c>
      <c r="M3006" s="16" t="n">
        <v>0</v>
      </c>
      <c r="N3006" s="17" t="n">
        <v>62.244</v>
      </c>
      <c r="O3006" s="0" t="str">
        <f aca="false">TEXT(B3006,"YYYY-MM")</f>
        <v>2017-09</v>
      </c>
      <c r="P3006" s="18" t="n">
        <f aca="false">IFERROR(N3006/K3006,0)</f>
        <v>0.3</v>
      </c>
      <c r="Q3006" s="0" t="str">
        <f aca="false">IF(M3006=0,"No Discount",IF(M3006&lt;0.2,"Low (1-19%)",IF(M3006&lt;0.4,"Medium (20-39%)","High (40%+)")))</f>
        <v>No Discount</v>
      </c>
      <c r="R3006" s="0" t="str">
        <f aca="false">INDEX('Lookup Tables'!$B$2:$B$5,MATCH(F3006,'Lookup Tables'!$A$2:$A$5,0))</f>
        <v>Manager B</v>
      </c>
    </row>
    <row r="3007" customFormat="false" ht="15" hidden="false" customHeight="false" outlineLevel="0" collapsed="false">
      <c r="A3007" s="0" t="s">
        <v>3077</v>
      </c>
      <c r="B3007" s="13" t="n">
        <v>42141</v>
      </c>
      <c r="C3007" s="13" t="n">
        <v>42145</v>
      </c>
      <c r="D3007" s="14" t="s">
        <v>69</v>
      </c>
      <c r="E3007" s="14" t="s">
        <v>97</v>
      </c>
      <c r="F3007" s="14" t="s">
        <v>98</v>
      </c>
      <c r="G3007" s="14" t="s">
        <v>103</v>
      </c>
      <c r="H3007" s="14" t="s">
        <v>65</v>
      </c>
      <c r="I3007" s="14" t="s">
        <v>83</v>
      </c>
      <c r="J3007" s="14" t="s">
        <v>1800</v>
      </c>
      <c r="K3007" s="15" t="n">
        <v>91.68</v>
      </c>
      <c r="L3007" s="0" t="n">
        <v>3</v>
      </c>
      <c r="M3007" s="16" t="n">
        <v>0</v>
      </c>
      <c r="N3007" s="17" t="n">
        <v>45.84</v>
      </c>
      <c r="O3007" s="0" t="str">
        <f aca="false">TEXT(B3007,"YYYY-MM")</f>
        <v>2015-05</v>
      </c>
      <c r="P3007" s="18" t="n">
        <f aca="false">IFERROR(N3007/K3007,0)</f>
        <v>0.5</v>
      </c>
      <c r="Q3007" s="0" t="str">
        <f aca="false">IF(M3007=0,"No Discount",IF(M3007&lt;0.2,"Low (1-19%)",IF(M3007&lt;0.4,"Medium (20-39%)","High (40%+)")))</f>
        <v>No Discount</v>
      </c>
      <c r="R3007" s="0" t="str">
        <f aca="false">INDEX('Lookup Tables'!$B$2:$B$5,MATCH(F3007,'Lookup Tables'!$A$2:$A$5,0))</f>
        <v>Manager A</v>
      </c>
    </row>
    <row r="3008" customFormat="false" ht="15" hidden="false" customHeight="false" outlineLevel="0" collapsed="false">
      <c r="A3008" s="0" t="s">
        <v>3078</v>
      </c>
      <c r="B3008" s="13" t="n">
        <v>43386</v>
      </c>
      <c r="C3008" s="13" t="n">
        <v>43388</v>
      </c>
      <c r="D3008" s="14" t="s">
        <v>137</v>
      </c>
      <c r="E3008" s="14" t="s">
        <v>53</v>
      </c>
      <c r="F3008" s="14" t="s">
        <v>117</v>
      </c>
      <c r="G3008" s="14" t="s">
        <v>170</v>
      </c>
      <c r="H3008" s="14" t="s">
        <v>65</v>
      </c>
      <c r="I3008" s="14" t="s">
        <v>85</v>
      </c>
      <c r="J3008" s="14" t="s">
        <v>2056</v>
      </c>
      <c r="K3008" s="15" t="n">
        <v>904.9</v>
      </c>
      <c r="L3008" s="0" t="n">
        <v>5</v>
      </c>
      <c r="M3008" s="16" t="n">
        <v>0</v>
      </c>
      <c r="N3008" s="17" t="n">
        <v>253.372</v>
      </c>
      <c r="O3008" s="0" t="str">
        <f aca="false">TEXT(B3008,"YYYY-MM")</f>
        <v>2018-10</v>
      </c>
      <c r="P3008" s="18" t="n">
        <f aca="false">IFERROR(N3008/K3008,0)</f>
        <v>0.28</v>
      </c>
      <c r="Q3008" s="0" t="str">
        <f aca="false">IF(M3008=0,"No Discount",IF(M3008&lt;0.2,"Low (1-19%)",IF(M3008&lt;0.4,"Medium (20-39%)","High (40%+)")))</f>
        <v>No Discount</v>
      </c>
      <c r="R3008" s="0" t="str">
        <f aca="false">INDEX('Lookup Tables'!$B$2:$B$5,MATCH(F3008,'Lookup Tables'!$A$2:$A$5,0))</f>
        <v>Manager B</v>
      </c>
    </row>
    <row r="3009" customFormat="false" ht="15" hidden="false" customHeight="false" outlineLevel="0" collapsed="false">
      <c r="A3009" s="0" t="s">
        <v>3079</v>
      </c>
      <c r="B3009" s="13" t="n">
        <v>42301</v>
      </c>
      <c r="C3009" s="13" t="n">
        <v>42306</v>
      </c>
      <c r="D3009" s="14" t="s">
        <v>69</v>
      </c>
      <c r="E3009" s="14" t="s">
        <v>53</v>
      </c>
      <c r="F3009" s="14" t="s">
        <v>63</v>
      </c>
      <c r="G3009" s="14" t="s">
        <v>64</v>
      </c>
      <c r="H3009" s="14" t="s">
        <v>65</v>
      </c>
      <c r="I3009" s="14" t="s">
        <v>83</v>
      </c>
      <c r="J3009" s="14" t="s">
        <v>524</v>
      </c>
      <c r="K3009" s="15" t="n">
        <v>34.272</v>
      </c>
      <c r="L3009" s="0" t="n">
        <v>3</v>
      </c>
      <c r="M3009" s="16" t="n">
        <v>0.2</v>
      </c>
      <c r="N3009" s="17" t="n">
        <v>11.1384</v>
      </c>
      <c r="O3009" s="0" t="str">
        <f aca="false">TEXT(B3009,"YYYY-MM")</f>
        <v>2015-10</v>
      </c>
      <c r="P3009" s="18" t="n">
        <f aca="false">IFERROR(N3009/K3009,0)</f>
        <v>0.325</v>
      </c>
      <c r="Q3009" s="0" t="str">
        <f aca="false">IF(M3009=0,"No Discount",IF(M3009&lt;0.2,"Low (1-19%)",IF(M3009&lt;0.4,"Medium (20-39%)","High (40%+)")))</f>
        <v>Medium (20-39%)</v>
      </c>
      <c r="R3009" s="0" t="str">
        <f aca="false">INDEX('Lookup Tables'!$B$2:$B$5,MATCH(F3009,'Lookup Tables'!$A$2:$A$5,0))</f>
        <v>Manager D</v>
      </c>
    </row>
    <row r="3010" customFormat="false" ht="15" hidden="false" customHeight="false" outlineLevel="0" collapsed="false">
      <c r="A3010" s="0" t="s">
        <v>3080</v>
      </c>
      <c r="B3010" s="13" t="n">
        <v>43074</v>
      </c>
      <c r="C3010" s="13" t="n">
        <v>43075</v>
      </c>
      <c r="D3010" s="14" t="s">
        <v>137</v>
      </c>
      <c r="E3010" s="14" t="s">
        <v>53</v>
      </c>
      <c r="F3010" s="14" t="s">
        <v>54</v>
      </c>
      <c r="G3010" s="14" t="s">
        <v>55</v>
      </c>
      <c r="H3010" s="14" t="s">
        <v>56</v>
      </c>
      <c r="I3010" s="14" t="s">
        <v>76</v>
      </c>
      <c r="J3010" s="14" t="s">
        <v>2452</v>
      </c>
      <c r="K3010" s="15" t="n">
        <v>191.82</v>
      </c>
      <c r="L3010" s="0" t="n">
        <v>3</v>
      </c>
      <c r="M3010" s="16" t="n">
        <v>0</v>
      </c>
      <c r="N3010" s="17" t="n">
        <v>74.8098</v>
      </c>
      <c r="O3010" s="0" t="str">
        <f aca="false">TEXT(B3010,"YYYY-MM")</f>
        <v>2017-12</v>
      </c>
      <c r="P3010" s="18" t="n">
        <f aca="false">IFERROR(N3010/K3010,0)</f>
        <v>0.39</v>
      </c>
      <c r="Q3010" s="0" t="str">
        <f aca="false">IF(M3010=0,"No Discount",IF(M3010&lt;0.2,"Low (1-19%)",IF(M3010&lt;0.4,"Medium (20-39%)","High (40%+)")))</f>
        <v>No Discount</v>
      </c>
      <c r="R3010" s="0" t="str">
        <f aca="false">INDEX('Lookup Tables'!$B$2:$B$5,MATCH(F3010,'Lookup Tables'!$A$2:$A$5,0))</f>
        <v>Manager C</v>
      </c>
    </row>
    <row r="3011" customFormat="false" ht="15" hidden="false" customHeight="false" outlineLevel="0" collapsed="false">
      <c r="A3011" s="0" t="s">
        <v>3081</v>
      </c>
      <c r="B3011" s="13" t="n">
        <v>42941</v>
      </c>
      <c r="C3011" s="13" t="n">
        <v>42945</v>
      </c>
      <c r="D3011" s="14" t="s">
        <v>69</v>
      </c>
      <c r="E3011" s="14" t="s">
        <v>62</v>
      </c>
      <c r="F3011" s="14" t="s">
        <v>117</v>
      </c>
      <c r="G3011" s="14" t="s">
        <v>269</v>
      </c>
      <c r="H3011" s="14" t="s">
        <v>65</v>
      </c>
      <c r="I3011" s="14" t="s">
        <v>85</v>
      </c>
      <c r="J3011" s="14" t="s">
        <v>2567</v>
      </c>
      <c r="K3011" s="15" t="n">
        <v>243.88</v>
      </c>
      <c r="L3011" s="0" t="n">
        <v>5</v>
      </c>
      <c r="M3011" s="16" t="n">
        <v>0.2</v>
      </c>
      <c r="N3011" s="17" t="n">
        <v>27.4365</v>
      </c>
      <c r="O3011" s="0" t="str">
        <f aca="false">TEXT(B3011,"YYYY-MM")</f>
        <v>2017-07</v>
      </c>
      <c r="P3011" s="18" t="n">
        <f aca="false">IFERROR(N3011/K3011,0)</f>
        <v>0.1125</v>
      </c>
      <c r="Q3011" s="0" t="str">
        <f aca="false">IF(M3011=0,"No Discount",IF(M3011&lt;0.2,"Low (1-19%)",IF(M3011&lt;0.4,"Medium (20-39%)","High (40%+)")))</f>
        <v>Medium (20-39%)</v>
      </c>
      <c r="R3011" s="0" t="str">
        <f aca="false">INDEX('Lookup Tables'!$B$2:$B$5,MATCH(F3011,'Lookup Tables'!$A$2:$A$5,0))</f>
        <v>Manager B</v>
      </c>
    </row>
    <row r="3012" customFormat="false" ht="15" hidden="false" customHeight="false" outlineLevel="0" collapsed="false">
      <c r="A3012" s="0" t="s">
        <v>3082</v>
      </c>
      <c r="B3012" s="13" t="n">
        <v>43207</v>
      </c>
      <c r="C3012" s="13" t="n">
        <v>43213</v>
      </c>
      <c r="D3012" s="14" t="s">
        <v>69</v>
      </c>
      <c r="E3012" s="14" t="s">
        <v>97</v>
      </c>
      <c r="F3012" s="14" t="s">
        <v>63</v>
      </c>
      <c r="G3012" s="14" t="s">
        <v>252</v>
      </c>
      <c r="H3012" s="14" t="s">
        <v>65</v>
      </c>
      <c r="I3012" s="14" t="s">
        <v>83</v>
      </c>
      <c r="J3012" s="14" t="s">
        <v>705</v>
      </c>
      <c r="K3012" s="15" t="n">
        <v>12.03</v>
      </c>
      <c r="L3012" s="0" t="n">
        <v>5</v>
      </c>
      <c r="M3012" s="16" t="n">
        <v>0.7</v>
      </c>
      <c r="N3012" s="17" t="n">
        <v>-9.223</v>
      </c>
      <c r="O3012" s="0" t="str">
        <f aca="false">TEXT(B3012,"YYYY-MM")</f>
        <v>2018-04</v>
      </c>
      <c r="P3012" s="18" t="n">
        <f aca="false">IFERROR(N3012/K3012,0)</f>
        <v>-0.766666666666667</v>
      </c>
      <c r="Q3012" s="0" t="str">
        <f aca="false">IF(M3012=0,"No Discount",IF(M3012&lt;0.2,"Low (1-19%)",IF(M3012&lt;0.4,"Medium (20-39%)","High (40%+)")))</f>
        <v>High (40%+)</v>
      </c>
      <c r="R3012" s="0" t="str">
        <f aca="false">INDEX('Lookup Tables'!$B$2:$B$5,MATCH(F3012,'Lookup Tables'!$A$2:$A$5,0))</f>
        <v>Manager D</v>
      </c>
    </row>
    <row r="3013" customFormat="false" ht="15" hidden="false" customHeight="false" outlineLevel="0" collapsed="false">
      <c r="A3013" s="0" t="s">
        <v>3082</v>
      </c>
      <c r="B3013" s="13" t="n">
        <v>43207</v>
      </c>
      <c r="C3013" s="13" t="n">
        <v>43213</v>
      </c>
      <c r="D3013" s="14" t="s">
        <v>69</v>
      </c>
      <c r="E3013" s="14" t="s">
        <v>97</v>
      </c>
      <c r="F3013" s="14" t="s">
        <v>63</v>
      </c>
      <c r="G3013" s="14" t="s">
        <v>252</v>
      </c>
      <c r="H3013" s="14" t="s">
        <v>80</v>
      </c>
      <c r="I3013" s="14" t="s">
        <v>345</v>
      </c>
      <c r="J3013" s="14" t="s">
        <v>346</v>
      </c>
      <c r="K3013" s="15" t="n">
        <v>2549.985</v>
      </c>
      <c r="L3013" s="0" t="n">
        <v>5</v>
      </c>
      <c r="M3013" s="16" t="n">
        <v>0.7</v>
      </c>
      <c r="N3013" s="17" t="n">
        <v>-3399.98</v>
      </c>
      <c r="O3013" s="0" t="str">
        <f aca="false">TEXT(B3013,"YYYY-MM")</f>
        <v>2018-04</v>
      </c>
      <c r="P3013" s="18" t="n">
        <f aca="false">IFERROR(N3013/K3013,0)</f>
        <v>-1.33333333333333</v>
      </c>
      <c r="Q3013" s="0" t="str">
        <f aca="false">IF(M3013=0,"No Discount",IF(M3013&lt;0.2,"Low (1-19%)",IF(M3013&lt;0.4,"Medium (20-39%)","High (40%+)")))</f>
        <v>High (40%+)</v>
      </c>
      <c r="R3013" s="0" t="str">
        <f aca="false">INDEX('Lookup Tables'!$B$2:$B$5,MATCH(F3013,'Lookup Tables'!$A$2:$A$5,0))</f>
        <v>Manager D</v>
      </c>
    </row>
    <row r="3014" customFormat="false" ht="15" hidden="false" customHeight="false" outlineLevel="0" collapsed="false">
      <c r="A3014" s="0" t="s">
        <v>3082</v>
      </c>
      <c r="B3014" s="13" t="n">
        <v>43207</v>
      </c>
      <c r="C3014" s="13" t="n">
        <v>43213</v>
      </c>
      <c r="D3014" s="14" t="s">
        <v>69</v>
      </c>
      <c r="E3014" s="14" t="s">
        <v>97</v>
      </c>
      <c r="F3014" s="14" t="s">
        <v>63</v>
      </c>
      <c r="G3014" s="14" t="s">
        <v>252</v>
      </c>
      <c r="H3014" s="14" t="s">
        <v>65</v>
      </c>
      <c r="I3014" s="14" t="s">
        <v>83</v>
      </c>
      <c r="J3014" s="14" t="s">
        <v>694</v>
      </c>
      <c r="K3014" s="15" t="n">
        <v>21.594</v>
      </c>
      <c r="L3014" s="0" t="n">
        <v>2</v>
      </c>
      <c r="M3014" s="16" t="n">
        <v>0.7</v>
      </c>
      <c r="N3014" s="17" t="n">
        <v>-15.8356</v>
      </c>
      <c r="O3014" s="0" t="str">
        <f aca="false">TEXT(B3014,"YYYY-MM")</f>
        <v>2018-04</v>
      </c>
      <c r="P3014" s="18" t="n">
        <f aca="false">IFERROR(N3014/K3014,0)</f>
        <v>-0.733333333333333</v>
      </c>
      <c r="Q3014" s="0" t="str">
        <f aca="false">IF(M3014=0,"No Discount",IF(M3014&lt;0.2,"Low (1-19%)",IF(M3014&lt;0.4,"Medium (20-39%)","High (40%+)")))</f>
        <v>High (40%+)</v>
      </c>
      <c r="R3014" s="0" t="str">
        <f aca="false">INDEX('Lookup Tables'!$B$2:$B$5,MATCH(F3014,'Lookup Tables'!$A$2:$A$5,0))</f>
        <v>Manager D</v>
      </c>
    </row>
    <row r="3015" customFormat="false" ht="15" hidden="false" customHeight="false" outlineLevel="0" collapsed="false">
      <c r="A3015" s="0" t="s">
        <v>3082</v>
      </c>
      <c r="B3015" s="13" t="n">
        <v>43207</v>
      </c>
      <c r="C3015" s="13" t="n">
        <v>43213</v>
      </c>
      <c r="D3015" s="14" t="s">
        <v>69</v>
      </c>
      <c r="E3015" s="14" t="s">
        <v>97</v>
      </c>
      <c r="F3015" s="14" t="s">
        <v>63</v>
      </c>
      <c r="G3015" s="14" t="s">
        <v>252</v>
      </c>
      <c r="H3015" s="14" t="s">
        <v>65</v>
      </c>
      <c r="I3015" s="14" t="s">
        <v>83</v>
      </c>
      <c r="J3015" s="14" t="s">
        <v>1043</v>
      </c>
      <c r="K3015" s="15" t="n">
        <v>8.964</v>
      </c>
      <c r="L3015" s="0" t="n">
        <v>6</v>
      </c>
      <c r="M3015" s="16" t="n">
        <v>0.7</v>
      </c>
      <c r="N3015" s="17" t="n">
        <v>-6.5736</v>
      </c>
      <c r="O3015" s="0" t="str">
        <f aca="false">TEXT(B3015,"YYYY-MM")</f>
        <v>2018-04</v>
      </c>
      <c r="P3015" s="18" t="n">
        <f aca="false">IFERROR(N3015/K3015,0)</f>
        <v>-0.733333333333333</v>
      </c>
      <c r="Q3015" s="0" t="str">
        <f aca="false">IF(M3015=0,"No Discount",IF(M3015&lt;0.2,"Low (1-19%)",IF(M3015&lt;0.4,"Medium (20-39%)","High (40%+)")))</f>
        <v>High (40%+)</v>
      </c>
      <c r="R3015" s="0" t="str">
        <f aca="false">INDEX('Lookup Tables'!$B$2:$B$5,MATCH(F3015,'Lookup Tables'!$A$2:$A$5,0))</f>
        <v>Manager D</v>
      </c>
    </row>
    <row r="3016" customFormat="false" ht="15" hidden="false" customHeight="false" outlineLevel="0" collapsed="false">
      <c r="A3016" s="0" t="s">
        <v>3082</v>
      </c>
      <c r="B3016" s="13" t="n">
        <v>43207</v>
      </c>
      <c r="C3016" s="13" t="n">
        <v>43213</v>
      </c>
      <c r="D3016" s="14" t="s">
        <v>69</v>
      </c>
      <c r="E3016" s="14" t="s">
        <v>97</v>
      </c>
      <c r="F3016" s="14" t="s">
        <v>63</v>
      </c>
      <c r="G3016" s="14" t="s">
        <v>252</v>
      </c>
      <c r="H3016" s="14" t="s">
        <v>65</v>
      </c>
      <c r="I3016" s="14" t="s">
        <v>91</v>
      </c>
      <c r="J3016" s="14" t="s">
        <v>906</v>
      </c>
      <c r="K3016" s="15" t="n">
        <v>20.736</v>
      </c>
      <c r="L3016" s="0" t="n">
        <v>4</v>
      </c>
      <c r="M3016" s="16" t="n">
        <v>0.2</v>
      </c>
      <c r="N3016" s="17" t="n">
        <v>7.2576</v>
      </c>
      <c r="O3016" s="0" t="str">
        <f aca="false">TEXT(B3016,"YYYY-MM")</f>
        <v>2018-04</v>
      </c>
      <c r="P3016" s="18" t="n">
        <f aca="false">IFERROR(N3016/K3016,0)</f>
        <v>0.35</v>
      </c>
      <c r="Q3016" s="0" t="str">
        <f aca="false">IF(M3016=0,"No Discount",IF(M3016&lt;0.2,"Low (1-19%)",IF(M3016&lt;0.4,"Medium (20-39%)","High (40%+)")))</f>
        <v>Medium (20-39%)</v>
      </c>
      <c r="R3016" s="0" t="str">
        <f aca="false">INDEX('Lookup Tables'!$B$2:$B$5,MATCH(F3016,'Lookup Tables'!$A$2:$A$5,0))</f>
        <v>Manager D</v>
      </c>
    </row>
    <row r="3017" customFormat="false" ht="15" hidden="false" customHeight="false" outlineLevel="0" collapsed="false">
      <c r="A3017" s="0" t="s">
        <v>3083</v>
      </c>
      <c r="B3017" s="13" t="n">
        <v>42630</v>
      </c>
      <c r="C3017" s="13" t="n">
        <v>42634</v>
      </c>
      <c r="D3017" s="14" t="s">
        <v>69</v>
      </c>
      <c r="E3017" s="14" t="s">
        <v>97</v>
      </c>
      <c r="F3017" s="14" t="s">
        <v>117</v>
      </c>
      <c r="G3017" s="14" t="s">
        <v>170</v>
      </c>
      <c r="H3017" s="14" t="s">
        <v>56</v>
      </c>
      <c r="I3017" s="14" t="s">
        <v>71</v>
      </c>
      <c r="J3017" s="14" t="s">
        <v>1312</v>
      </c>
      <c r="K3017" s="15" t="n">
        <v>344.22</v>
      </c>
      <c r="L3017" s="0" t="n">
        <v>2</v>
      </c>
      <c r="M3017" s="16" t="n">
        <v>0.4</v>
      </c>
      <c r="N3017" s="17" t="n">
        <v>-103.266</v>
      </c>
      <c r="O3017" s="0" t="str">
        <f aca="false">TEXT(B3017,"YYYY-MM")</f>
        <v>2016-09</v>
      </c>
      <c r="P3017" s="18" t="n">
        <f aca="false">IFERROR(N3017/K3017,0)</f>
        <v>-0.3</v>
      </c>
      <c r="Q3017" s="0" t="str">
        <f aca="false">IF(M3017=0,"No Discount",IF(M3017&lt;0.2,"Low (1-19%)",IF(M3017&lt;0.4,"Medium (20-39%)","High (40%+)")))</f>
        <v>High (40%+)</v>
      </c>
      <c r="R3017" s="0" t="str">
        <f aca="false">INDEX('Lookup Tables'!$B$2:$B$5,MATCH(F3017,'Lookup Tables'!$A$2:$A$5,0))</f>
        <v>Manager B</v>
      </c>
    </row>
    <row r="3018" customFormat="false" ht="15" hidden="false" customHeight="false" outlineLevel="0" collapsed="false">
      <c r="A3018" s="0" t="s">
        <v>3084</v>
      </c>
      <c r="B3018" s="13" t="n">
        <v>42970</v>
      </c>
      <c r="C3018" s="13" t="n">
        <v>42977</v>
      </c>
      <c r="D3018" s="14" t="s">
        <v>69</v>
      </c>
      <c r="E3018" s="14" t="s">
        <v>97</v>
      </c>
      <c r="F3018" s="14" t="s">
        <v>98</v>
      </c>
      <c r="G3018" s="14" t="s">
        <v>99</v>
      </c>
      <c r="H3018" s="14" t="s">
        <v>65</v>
      </c>
      <c r="I3018" s="14" t="s">
        <v>73</v>
      </c>
      <c r="J3018" s="14" t="s">
        <v>754</v>
      </c>
      <c r="K3018" s="15" t="n">
        <v>727.296</v>
      </c>
      <c r="L3018" s="0" t="n">
        <v>8</v>
      </c>
      <c r="M3018" s="16" t="n">
        <v>0.2</v>
      </c>
      <c r="N3018" s="17" t="n">
        <v>-172.7328</v>
      </c>
      <c r="O3018" s="0" t="str">
        <f aca="false">TEXT(B3018,"YYYY-MM")</f>
        <v>2017-08</v>
      </c>
      <c r="P3018" s="18" t="n">
        <f aca="false">IFERROR(N3018/K3018,0)</f>
        <v>-0.2375</v>
      </c>
      <c r="Q3018" s="0" t="str">
        <f aca="false">IF(M3018=0,"No Discount",IF(M3018&lt;0.2,"Low (1-19%)",IF(M3018&lt;0.4,"Medium (20-39%)","High (40%+)")))</f>
        <v>Medium (20-39%)</v>
      </c>
      <c r="R3018" s="0" t="str">
        <f aca="false">INDEX('Lookup Tables'!$B$2:$B$5,MATCH(F3018,'Lookup Tables'!$A$2:$A$5,0))</f>
        <v>Manager A</v>
      </c>
    </row>
    <row r="3019" customFormat="false" ht="15" hidden="false" customHeight="false" outlineLevel="0" collapsed="false">
      <c r="A3019" s="0" t="s">
        <v>3084</v>
      </c>
      <c r="B3019" s="13" t="n">
        <v>42970</v>
      </c>
      <c r="C3019" s="13" t="n">
        <v>42977</v>
      </c>
      <c r="D3019" s="14" t="s">
        <v>69</v>
      </c>
      <c r="E3019" s="14" t="s">
        <v>97</v>
      </c>
      <c r="F3019" s="14" t="s">
        <v>98</v>
      </c>
      <c r="G3019" s="14" t="s">
        <v>99</v>
      </c>
      <c r="H3019" s="14" t="s">
        <v>56</v>
      </c>
      <c r="I3019" s="14" t="s">
        <v>76</v>
      </c>
      <c r="J3019" s="14" t="s">
        <v>2166</v>
      </c>
      <c r="K3019" s="15" t="n">
        <v>22.608</v>
      </c>
      <c r="L3019" s="0" t="n">
        <v>3</v>
      </c>
      <c r="M3019" s="16" t="n">
        <v>0.6</v>
      </c>
      <c r="N3019" s="17" t="n">
        <v>-10.1736</v>
      </c>
      <c r="O3019" s="0" t="str">
        <f aca="false">TEXT(B3019,"YYYY-MM")</f>
        <v>2017-08</v>
      </c>
      <c r="P3019" s="18" t="n">
        <f aca="false">IFERROR(N3019/K3019,0)</f>
        <v>-0.45</v>
      </c>
      <c r="Q3019" s="0" t="str">
        <f aca="false">IF(M3019=0,"No Discount",IF(M3019&lt;0.2,"Low (1-19%)",IF(M3019&lt;0.4,"Medium (20-39%)","High (40%+)")))</f>
        <v>High (40%+)</v>
      </c>
      <c r="R3019" s="0" t="str">
        <f aca="false">INDEX('Lookup Tables'!$B$2:$B$5,MATCH(F3019,'Lookup Tables'!$A$2:$A$5,0))</f>
        <v>Manager A</v>
      </c>
    </row>
    <row r="3020" customFormat="false" ht="15" hidden="false" customHeight="false" outlineLevel="0" collapsed="false">
      <c r="A3020" s="0" t="s">
        <v>3084</v>
      </c>
      <c r="B3020" s="13" t="n">
        <v>42970</v>
      </c>
      <c r="C3020" s="13" t="n">
        <v>42977</v>
      </c>
      <c r="D3020" s="14" t="s">
        <v>69</v>
      </c>
      <c r="E3020" s="14" t="s">
        <v>97</v>
      </c>
      <c r="F3020" s="14" t="s">
        <v>98</v>
      </c>
      <c r="G3020" s="14" t="s">
        <v>99</v>
      </c>
      <c r="H3020" s="14" t="s">
        <v>80</v>
      </c>
      <c r="I3020" s="14" t="s">
        <v>123</v>
      </c>
      <c r="J3020" s="14" t="s">
        <v>2269</v>
      </c>
      <c r="K3020" s="15" t="n">
        <v>666.4</v>
      </c>
      <c r="L3020" s="0" t="n">
        <v>7</v>
      </c>
      <c r="M3020" s="16" t="n">
        <v>0.2</v>
      </c>
      <c r="N3020" s="17" t="n">
        <v>-33.32</v>
      </c>
      <c r="O3020" s="0" t="str">
        <f aca="false">TEXT(B3020,"YYYY-MM")</f>
        <v>2017-08</v>
      </c>
      <c r="P3020" s="18" t="n">
        <f aca="false">IFERROR(N3020/K3020,0)</f>
        <v>-0.05</v>
      </c>
      <c r="Q3020" s="0" t="str">
        <f aca="false">IF(M3020=0,"No Discount",IF(M3020&lt;0.2,"Low (1-19%)",IF(M3020&lt;0.4,"Medium (20-39%)","High (40%+)")))</f>
        <v>Medium (20-39%)</v>
      </c>
      <c r="R3020" s="0" t="str">
        <f aca="false">INDEX('Lookup Tables'!$B$2:$B$5,MATCH(F3020,'Lookup Tables'!$A$2:$A$5,0))</f>
        <v>Manager A</v>
      </c>
    </row>
    <row r="3021" customFormat="false" ht="15" hidden="false" customHeight="false" outlineLevel="0" collapsed="false">
      <c r="A3021" s="0" t="s">
        <v>3085</v>
      </c>
      <c r="B3021" s="13" t="n">
        <v>42682</v>
      </c>
      <c r="C3021" s="13" t="n">
        <v>42688</v>
      </c>
      <c r="D3021" s="14" t="s">
        <v>69</v>
      </c>
      <c r="E3021" s="14" t="s">
        <v>53</v>
      </c>
      <c r="F3021" s="14" t="s">
        <v>63</v>
      </c>
      <c r="G3021" s="14" t="s">
        <v>106</v>
      </c>
      <c r="H3021" s="14" t="s">
        <v>65</v>
      </c>
      <c r="I3021" s="14" t="s">
        <v>171</v>
      </c>
      <c r="J3021" s="14" t="s">
        <v>3086</v>
      </c>
      <c r="K3021" s="15" t="n">
        <v>5.04</v>
      </c>
      <c r="L3021" s="0" t="n">
        <v>3</v>
      </c>
      <c r="M3021" s="16" t="n">
        <v>0</v>
      </c>
      <c r="N3021" s="17" t="n">
        <v>0.2016</v>
      </c>
      <c r="O3021" s="0" t="str">
        <f aca="false">TEXT(B3021,"YYYY-MM")</f>
        <v>2016-11</v>
      </c>
      <c r="P3021" s="18" t="n">
        <f aca="false">IFERROR(N3021/K3021,0)</f>
        <v>0.04</v>
      </c>
      <c r="Q3021" s="0" t="str">
        <f aca="false">IF(M3021=0,"No Discount",IF(M3021&lt;0.2,"Low (1-19%)",IF(M3021&lt;0.4,"Medium (20-39%)","High (40%+)")))</f>
        <v>No Discount</v>
      </c>
      <c r="R3021" s="0" t="str">
        <f aca="false">INDEX('Lookup Tables'!$B$2:$B$5,MATCH(F3021,'Lookup Tables'!$A$2:$A$5,0))</f>
        <v>Manager D</v>
      </c>
    </row>
    <row r="3022" customFormat="false" ht="15" hidden="false" customHeight="false" outlineLevel="0" collapsed="false">
      <c r="A3022" s="0" t="s">
        <v>3085</v>
      </c>
      <c r="B3022" s="13" t="n">
        <v>42682</v>
      </c>
      <c r="C3022" s="13" t="n">
        <v>42688</v>
      </c>
      <c r="D3022" s="14" t="s">
        <v>69</v>
      </c>
      <c r="E3022" s="14" t="s">
        <v>53</v>
      </c>
      <c r="F3022" s="14" t="s">
        <v>63</v>
      </c>
      <c r="G3022" s="14" t="s">
        <v>106</v>
      </c>
      <c r="H3022" s="14" t="s">
        <v>65</v>
      </c>
      <c r="I3022" s="14" t="s">
        <v>91</v>
      </c>
      <c r="J3022" s="14" t="s">
        <v>1880</v>
      </c>
      <c r="K3022" s="15" t="n">
        <v>92.94</v>
      </c>
      <c r="L3022" s="0" t="n">
        <v>3</v>
      </c>
      <c r="M3022" s="16" t="n">
        <v>0</v>
      </c>
      <c r="N3022" s="17" t="n">
        <v>41.823</v>
      </c>
      <c r="O3022" s="0" t="str">
        <f aca="false">TEXT(B3022,"YYYY-MM")</f>
        <v>2016-11</v>
      </c>
      <c r="P3022" s="18" t="n">
        <f aca="false">IFERROR(N3022/K3022,0)</f>
        <v>0.45</v>
      </c>
      <c r="Q3022" s="0" t="str">
        <f aca="false">IF(M3022=0,"No Discount",IF(M3022&lt;0.2,"Low (1-19%)",IF(M3022&lt;0.4,"Medium (20-39%)","High (40%+)")))</f>
        <v>No Discount</v>
      </c>
      <c r="R3022" s="0" t="str">
        <f aca="false">INDEX('Lookup Tables'!$B$2:$B$5,MATCH(F3022,'Lookup Tables'!$A$2:$A$5,0))</f>
        <v>Manager D</v>
      </c>
    </row>
    <row r="3023" customFormat="false" ht="15" hidden="false" customHeight="false" outlineLevel="0" collapsed="false">
      <c r="A3023" s="0" t="s">
        <v>3085</v>
      </c>
      <c r="B3023" s="13" t="n">
        <v>42682</v>
      </c>
      <c r="C3023" s="13" t="n">
        <v>42688</v>
      </c>
      <c r="D3023" s="14" t="s">
        <v>69</v>
      </c>
      <c r="E3023" s="14" t="s">
        <v>53</v>
      </c>
      <c r="F3023" s="14" t="s">
        <v>63</v>
      </c>
      <c r="G3023" s="14" t="s">
        <v>106</v>
      </c>
      <c r="H3023" s="14" t="s">
        <v>56</v>
      </c>
      <c r="I3023" s="14" t="s">
        <v>76</v>
      </c>
      <c r="J3023" s="14" t="s">
        <v>1136</v>
      </c>
      <c r="K3023" s="15" t="n">
        <v>66.69</v>
      </c>
      <c r="L3023" s="0" t="n">
        <v>3</v>
      </c>
      <c r="M3023" s="16" t="n">
        <v>0</v>
      </c>
      <c r="N3023" s="17" t="n">
        <v>22.0077</v>
      </c>
      <c r="O3023" s="0" t="str">
        <f aca="false">TEXT(B3023,"YYYY-MM")</f>
        <v>2016-11</v>
      </c>
      <c r="P3023" s="18" t="n">
        <f aca="false">IFERROR(N3023/K3023,0)</f>
        <v>0.33</v>
      </c>
      <c r="Q3023" s="0" t="str">
        <f aca="false">IF(M3023=0,"No Discount",IF(M3023&lt;0.2,"Low (1-19%)",IF(M3023&lt;0.4,"Medium (20-39%)","High (40%+)")))</f>
        <v>No Discount</v>
      </c>
      <c r="R3023" s="0" t="str">
        <f aca="false">INDEX('Lookup Tables'!$B$2:$B$5,MATCH(F3023,'Lookup Tables'!$A$2:$A$5,0))</f>
        <v>Manager D</v>
      </c>
    </row>
    <row r="3024" customFormat="false" ht="15" hidden="false" customHeight="false" outlineLevel="0" collapsed="false">
      <c r="A3024" s="0" t="s">
        <v>3085</v>
      </c>
      <c r="B3024" s="13" t="n">
        <v>42682</v>
      </c>
      <c r="C3024" s="13" t="n">
        <v>42688</v>
      </c>
      <c r="D3024" s="14" t="s">
        <v>69</v>
      </c>
      <c r="E3024" s="14" t="s">
        <v>53</v>
      </c>
      <c r="F3024" s="14" t="s">
        <v>63</v>
      </c>
      <c r="G3024" s="14" t="s">
        <v>106</v>
      </c>
      <c r="H3024" s="14" t="s">
        <v>65</v>
      </c>
      <c r="I3024" s="14" t="s">
        <v>83</v>
      </c>
      <c r="J3024" s="14" t="s">
        <v>1261</v>
      </c>
      <c r="K3024" s="15" t="n">
        <v>91.68</v>
      </c>
      <c r="L3024" s="0" t="n">
        <v>5</v>
      </c>
      <c r="M3024" s="16" t="n">
        <v>0.2</v>
      </c>
      <c r="N3024" s="17" t="n">
        <v>28.65</v>
      </c>
      <c r="O3024" s="0" t="str">
        <f aca="false">TEXT(B3024,"YYYY-MM")</f>
        <v>2016-11</v>
      </c>
      <c r="P3024" s="18" t="n">
        <f aca="false">IFERROR(N3024/K3024,0)</f>
        <v>0.3125</v>
      </c>
      <c r="Q3024" s="0" t="str">
        <f aca="false">IF(M3024=0,"No Discount",IF(M3024&lt;0.2,"Low (1-19%)",IF(M3024&lt;0.4,"Medium (20-39%)","High (40%+)")))</f>
        <v>Medium (20-39%)</v>
      </c>
      <c r="R3024" s="0" t="str">
        <f aca="false">INDEX('Lookup Tables'!$B$2:$B$5,MATCH(F3024,'Lookup Tables'!$A$2:$A$5,0))</f>
        <v>Manager D</v>
      </c>
    </row>
    <row r="3025" customFormat="false" ht="15" hidden="false" customHeight="false" outlineLevel="0" collapsed="false">
      <c r="A3025" s="0" t="s">
        <v>3087</v>
      </c>
      <c r="B3025" s="13" t="n">
        <v>43421</v>
      </c>
      <c r="C3025" s="13" t="n">
        <v>43427</v>
      </c>
      <c r="D3025" s="14" t="s">
        <v>69</v>
      </c>
      <c r="E3025" s="14" t="s">
        <v>53</v>
      </c>
      <c r="F3025" s="14" t="s">
        <v>98</v>
      </c>
      <c r="G3025" s="14" t="s">
        <v>99</v>
      </c>
      <c r="H3025" s="14" t="s">
        <v>56</v>
      </c>
      <c r="I3025" s="14" t="s">
        <v>57</v>
      </c>
      <c r="J3025" s="14" t="s">
        <v>2473</v>
      </c>
      <c r="K3025" s="15" t="n">
        <v>327.7328</v>
      </c>
      <c r="L3025" s="0" t="n">
        <v>2</v>
      </c>
      <c r="M3025" s="16" t="n">
        <v>0.32</v>
      </c>
      <c r="N3025" s="17" t="n">
        <v>-14.4588</v>
      </c>
      <c r="O3025" s="0" t="str">
        <f aca="false">TEXT(B3025,"YYYY-MM")</f>
        <v>2018-11</v>
      </c>
      <c r="P3025" s="18" t="n">
        <f aca="false">IFERROR(N3025/K3025,0)</f>
        <v>-0.0441176470588235</v>
      </c>
      <c r="Q3025" s="0" t="str">
        <f aca="false">IF(M3025=0,"No Discount",IF(M3025&lt;0.2,"Low (1-19%)",IF(M3025&lt;0.4,"Medium (20-39%)","High (40%+)")))</f>
        <v>Medium (20-39%)</v>
      </c>
      <c r="R3025" s="0" t="str">
        <f aca="false">INDEX('Lookup Tables'!$B$2:$B$5,MATCH(F3025,'Lookup Tables'!$A$2:$A$5,0))</f>
        <v>Manager A</v>
      </c>
    </row>
    <row r="3026" customFormat="false" ht="15" hidden="false" customHeight="false" outlineLevel="0" collapsed="false">
      <c r="A3026" s="0" t="s">
        <v>3088</v>
      </c>
      <c r="B3026" s="13" t="n">
        <v>42682</v>
      </c>
      <c r="C3026" s="13" t="n">
        <v>42687</v>
      </c>
      <c r="D3026" s="14" t="s">
        <v>69</v>
      </c>
      <c r="E3026" s="14" t="s">
        <v>53</v>
      </c>
      <c r="F3026" s="14" t="s">
        <v>117</v>
      </c>
      <c r="G3026" s="14" t="s">
        <v>170</v>
      </c>
      <c r="H3026" s="14" t="s">
        <v>65</v>
      </c>
      <c r="I3026" s="14" t="s">
        <v>83</v>
      </c>
      <c r="J3026" s="14" t="s">
        <v>569</v>
      </c>
      <c r="K3026" s="15" t="n">
        <v>52.272</v>
      </c>
      <c r="L3026" s="0" t="n">
        <v>11</v>
      </c>
      <c r="M3026" s="16" t="n">
        <v>0.2</v>
      </c>
      <c r="N3026" s="17" t="n">
        <v>17.6418</v>
      </c>
      <c r="O3026" s="0" t="str">
        <f aca="false">TEXT(B3026,"YYYY-MM")</f>
        <v>2016-11</v>
      </c>
      <c r="P3026" s="18" t="n">
        <f aca="false">IFERROR(N3026/K3026,0)</f>
        <v>0.3375</v>
      </c>
      <c r="Q3026" s="0" t="str">
        <f aca="false">IF(M3026=0,"No Discount",IF(M3026&lt;0.2,"Low (1-19%)",IF(M3026&lt;0.4,"Medium (20-39%)","High (40%+)")))</f>
        <v>Medium (20-39%)</v>
      </c>
      <c r="R3026" s="0" t="str">
        <f aca="false">INDEX('Lookup Tables'!$B$2:$B$5,MATCH(F3026,'Lookup Tables'!$A$2:$A$5,0))</f>
        <v>Manager B</v>
      </c>
    </row>
    <row r="3027" customFormat="false" ht="15" hidden="false" customHeight="false" outlineLevel="0" collapsed="false">
      <c r="A3027" s="0" t="s">
        <v>3088</v>
      </c>
      <c r="B3027" s="13" t="n">
        <v>42682</v>
      </c>
      <c r="C3027" s="13" t="n">
        <v>42687</v>
      </c>
      <c r="D3027" s="14" t="s">
        <v>69</v>
      </c>
      <c r="E3027" s="14" t="s">
        <v>53</v>
      </c>
      <c r="F3027" s="14" t="s">
        <v>117</v>
      </c>
      <c r="G3027" s="14" t="s">
        <v>170</v>
      </c>
      <c r="H3027" s="14" t="s">
        <v>65</v>
      </c>
      <c r="I3027" s="14" t="s">
        <v>91</v>
      </c>
      <c r="J3027" s="14" t="s">
        <v>816</v>
      </c>
      <c r="K3027" s="15" t="n">
        <v>17.94</v>
      </c>
      <c r="L3027" s="0" t="n">
        <v>3</v>
      </c>
      <c r="M3027" s="16" t="n">
        <v>0</v>
      </c>
      <c r="N3027" s="17" t="n">
        <v>8.073</v>
      </c>
      <c r="O3027" s="0" t="str">
        <f aca="false">TEXT(B3027,"YYYY-MM")</f>
        <v>2016-11</v>
      </c>
      <c r="P3027" s="18" t="n">
        <f aca="false">IFERROR(N3027/K3027,0)</f>
        <v>0.45</v>
      </c>
      <c r="Q3027" s="0" t="str">
        <f aca="false">IF(M3027=0,"No Discount",IF(M3027&lt;0.2,"Low (1-19%)",IF(M3027&lt;0.4,"Medium (20-39%)","High (40%+)")))</f>
        <v>No Discount</v>
      </c>
      <c r="R3027" s="0" t="str">
        <f aca="false">INDEX('Lookup Tables'!$B$2:$B$5,MATCH(F3027,'Lookup Tables'!$A$2:$A$5,0))</f>
        <v>Manager B</v>
      </c>
    </row>
    <row r="3028" customFormat="false" ht="15" hidden="false" customHeight="false" outlineLevel="0" collapsed="false">
      <c r="A3028" s="0" t="s">
        <v>3089</v>
      </c>
      <c r="B3028" s="13" t="n">
        <v>43212</v>
      </c>
      <c r="C3028" s="13" t="n">
        <v>43216</v>
      </c>
      <c r="D3028" s="14" t="s">
        <v>69</v>
      </c>
      <c r="E3028" s="14" t="s">
        <v>97</v>
      </c>
      <c r="F3028" s="14" t="s">
        <v>117</v>
      </c>
      <c r="G3028" s="14" t="s">
        <v>118</v>
      </c>
      <c r="H3028" s="14" t="s">
        <v>56</v>
      </c>
      <c r="I3028" s="14" t="s">
        <v>76</v>
      </c>
      <c r="J3028" s="14" t="s">
        <v>1951</v>
      </c>
      <c r="K3028" s="15" t="n">
        <v>254.352</v>
      </c>
      <c r="L3028" s="0" t="n">
        <v>3</v>
      </c>
      <c r="M3028" s="16" t="n">
        <v>0.2</v>
      </c>
      <c r="N3028" s="17" t="n">
        <v>0</v>
      </c>
      <c r="O3028" s="0" t="str">
        <f aca="false">TEXT(B3028,"YYYY-MM")</f>
        <v>2018-04</v>
      </c>
      <c r="P3028" s="18" t="n">
        <f aca="false">IFERROR(N3028/K3028,0)</f>
        <v>0</v>
      </c>
      <c r="Q3028" s="0" t="str">
        <f aca="false">IF(M3028=0,"No Discount",IF(M3028&lt;0.2,"Low (1-19%)",IF(M3028&lt;0.4,"Medium (20-39%)","High (40%+)")))</f>
        <v>Medium (20-39%)</v>
      </c>
      <c r="R3028" s="0" t="str">
        <f aca="false">INDEX('Lookup Tables'!$B$2:$B$5,MATCH(F3028,'Lookup Tables'!$A$2:$A$5,0))</f>
        <v>Manager B</v>
      </c>
    </row>
    <row r="3029" customFormat="false" ht="15" hidden="false" customHeight="false" outlineLevel="0" collapsed="false">
      <c r="A3029" s="0" t="s">
        <v>3090</v>
      </c>
      <c r="B3029" s="13" t="n">
        <v>42240</v>
      </c>
      <c r="C3029" s="13" t="n">
        <v>42240</v>
      </c>
      <c r="D3029" s="14" t="s">
        <v>606</v>
      </c>
      <c r="E3029" s="14" t="s">
        <v>62</v>
      </c>
      <c r="F3029" s="14" t="s">
        <v>63</v>
      </c>
      <c r="G3029" s="14" t="s">
        <v>813</v>
      </c>
      <c r="H3029" s="14" t="s">
        <v>65</v>
      </c>
      <c r="I3029" s="14" t="s">
        <v>83</v>
      </c>
      <c r="J3029" s="14" t="s">
        <v>3091</v>
      </c>
      <c r="K3029" s="15" t="n">
        <v>8.288</v>
      </c>
      <c r="L3029" s="0" t="n">
        <v>2</v>
      </c>
      <c r="M3029" s="16" t="n">
        <v>0.2</v>
      </c>
      <c r="N3029" s="17" t="n">
        <v>2.6936</v>
      </c>
      <c r="O3029" s="0" t="str">
        <f aca="false">TEXT(B3029,"YYYY-MM")</f>
        <v>2015-08</v>
      </c>
      <c r="P3029" s="18" t="n">
        <f aca="false">IFERROR(N3029/K3029,0)</f>
        <v>0.325</v>
      </c>
      <c r="Q3029" s="0" t="str">
        <f aca="false">IF(M3029=0,"No Discount",IF(M3029&lt;0.2,"Low (1-19%)",IF(M3029&lt;0.4,"Medium (20-39%)","High (40%+)")))</f>
        <v>Medium (20-39%)</v>
      </c>
      <c r="R3029" s="0" t="str">
        <f aca="false">INDEX('Lookup Tables'!$B$2:$B$5,MATCH(F3029,'Lookup Tables'!$A$2:$A$5,0))</f>
        <v>Manager D</v>
      </c>
    </row>
    <row r="3030" customFormat="false" ht="15" hidden="false" customHeight="false" outlineLevel="0" collapsed="false">
      <c r="A3030" s="0" t="s">
        <v>3092</v>
      </c>
      <c r="B3030" s="13" t="n">
        <v>43451</v>
      </c>
      <c r="C3030" s="13" t="n">
        <v>43455</v>
      </c>
      <c r="D3030" s="14" t="s">
        <v>69</v>
      </c>
      <c r="E3030" s="14" t="s">
        <v>53</v>
      </c>
      <c r="F3030" s="14" t="s">
        <v>54</v>
      </c>
      <c r="G3030" s="14" t="s">
        <v>193</v>
      </c>
      <c r="H3030" s="14" t="s">
        <v>56</v>
      </c>
      <c r="I3030" s="14" t="s">
        <v>59</v>
      </c>
      <c r="J3030" s="14" t="s">
        <v>1665</v>
      </c>
      <c r="K3030" s="15" t="n">
        <v>504.9</v>
      </c>
      <c r="L3030" s="0" t="n">
        <v>5</v>
      </c>
      <c r="M3030" s="16" t="n">
        <v>0</v>
      </c>
      <c r="N3030" s="17" t="n">
        <v>80.784</v>
      </c>
      <c r="O3030" s="0" t="str">
        <f aca="false">TEXT(B3030,"YYYY-MM")</f>
        <v>2018-12</v>
      </c>
      <c r="P3030" s="18" t="n">
        <f aca="false">IFERROR(N3030/K3030,0)</f>
        <v>0.16</v>
      </c>
      <c r="Q3030" s="0" t="str">
        <f aca="false">IF(M3030=0,"No Discount",IF(M3030&lt;0.2,"Low (1-19%)",IF(M3030&lt;0.4,"Medium (20-39%)","High (40%+)")))</f>
        <v>No Discount</v>
      </c>
      <c r="R3030" s="0" t="str">
        <f aca="false">INDEX('Lookup Tables'!$B$2:$B$5,MATCH(F3030,'Lookup Tables'!$A$2:$A$5,0))</f>
        <v>Manager C</v>
      </c>
    </row>
    <row r="3031" customFormat="false" ht="15" hidden="false" customHeight="false" outlineLevel="0" collapsed="false">
      <c r="A3031" s="0" t="s">
        <v>3093</v>
      </c>
      <c r="B3031" s="13" t="n">
        <v>42818</v>
      </c>
      <c r="C3031" s="13" t="n">
        <v>42822</v>
      </c>
      <c r="D3031" s="14" t="s">
        <v>69</v>
      </c>
      <c r="E3031" s="14" t="s">
        <v>62</v>
      </c>
      <c r="F3031" s="14" t="s">
        <v>63</v>
      </c>
      <c r="G3031" s="14" t="s">
        <v>237</v>
      </c>
      <c r="H3031" s="14" t="s">
        <v>80</v>
      </c>
      <c r="I3031" s="14" t="s">
        <v>81</v>
      </c>
      <c r="J3031" s="14" t="s">
        <v>2879</v>
      </c>
      <c r="K3031" s="15" t="n">
        <v>403.168</v>
      </c>
      <c r="L3031" s="0" t="n">
        <v>4</v>
      </c>
      <c r="M3031" s="16" t="n">
        <v>0.2</v>
      </c>
      <c r="N3031" s="17" t="n">
        <v>25.198</v>
      </c>
      <c r="O3031" s="0" t="str">
        <f aca="false">TEXT(B3031,"YYYY-MM")</f>
        <v>2017-03</v>
      </c>
      <c r="P3031" s="18" t="n">
        <f aca="false">IFERROR(N3031/K3031,0)</f>
        <v>0.0625</v>
      </c>
      <c r="Q3031" s="0" t="str">
        <f aca="false">IF(M3031=0,"No Discount",IF(M3031&lt;0.2,"Low (1-19%)",IF(M3031&lt;0.4,"Medium (20-39%)","High (40%+)")))</f>
        <v>Medium (20-39%)</v>
      </c>
      <c r="R3031" s="0" t="str">
        <f aca="false">INDEX('Lookup Tables'!$B$2:$B$5,MATCH(F3031,'Lookup Tables'!$A$2:$A$5,0))</f>
        <v>Manager D</v>
      </c>
    </row>
    <row r="3032" customFormat="false" ht="15" hidden="false" customHeight="false" outlineLevel="0" collapsed="false">
      <c r="A3032" s="0" t="s">
        <v>3094</v>
      </c>
      <c r="B3032" s="13" t="n">
        <v>42634</v>
      </c>
      <c r="C3032" s="13" t="n">
        <v>42640</v>
      </c>
      <c r="D3032" s="14" t="s">
        <v>69</v>
      </c>
      <c r="E3032" s="14" t="s">
        <v>62</v>
      </c>
      <c r="F3032" s="14" t="s">
        <v>98</v>
      </c>
      <c r="G3032" s="14" t="s">
        <v>157</v>
      </c>
      <c r="H3032" s="14" t="s">
        <v>56</v>
      </c>
      <c r="I3032" s="14" t="s">
        <v>57</v>
      </c>
      <c r="J3032" s="14" t="s">
        <v>2258</v>
      </c>
      <c r="K3032" s="15" t="n">
        <v>194.32</v>
      </c>
      <c r="L3032" s="0" t="n">
        <v>4</v>
      </c>
      <c r="M3032" s="16" t="n">
        <v>0</v>
      </c>
      <c r="N3032" s="17" t="n">
        <v>31.0912</v>
      </c>
      <c r="O3032" s="0" t="str">
        <f aca="false">TEXT(B3032,"YYYY-MM")</f>
        <v>2016-09</v>
      </c>
      <c r="P3032" s="18" t="n">
        <f aca="false">IFERROR(N3032/K3032,0)</f>
        <v>0.16</v>
      </c>
      <c r="Q3032" s="0" t="str">
        <f aca="false">IF(M3032=0,"No Discount",IF(M3032&lt;0.2,"Low (1-19%)",IF(M3032&lt;0.4,"Medium (20-39%)","High (40%+)")))</f>
        <v>No Discount</v>
      </c>
      <c r="R3032" s="0" t="str">
        <f aca="false">INDEX('Lookup Tables'!$B$2:$B$5,MATCH(F3032,'Lookup Tables'!$A$2:$A$5,0))</f>
        <v>Manager A</v>
      </c>
    </row>
    <row r="3033" customFormat="false" ht="15" hidden="false" customHeight="false" outlineLevel="0" collapsed="false">
      <c r="A3033" s="0" t="s">
        <v>3094</v>
      </c>
      <c r="B3033" s="13" t="n">
        <v>42634</v>
      </c>
      <c r="C3033" s="13" t="n">
        <v>42640</v>
      </c>
      <c r="D3033" s="14" t="s">
        <v>69</v>
      </c>
      <c r="E3033" s="14" t="s">
        <v>62</v>
      </c>
      <c r="F3033" s="14" t="s">
        <v>98</v>
      </c>
      <c r="G3033" s="14" t="s">
        <v>157</v>
      </c>
      <c r="H3033" s="14" t="s">
        <v>65</v>
      </c>
      <c r="I3033" s="14" t="s">
        <v>78</v>
      </c>
      <c r="J3033" s="14" t="s">
        <v>1955</v>
      </c>
      <c r="K3033" s="15" t="n">
        <v>25.99</v>
      </c>
      <c r="L3033" s="0" t="n">
        <v>1</v>
      </c>
      <c r="M3033" s="16" t="n">
        <v>0</v>
      </c>
      <c r="N3033" s="17" t="n">
        <v>7.5371</v>
      </c>
      <c r="O3033" s="0" t="str">
        <f aca="false">TEXT(B3033,"YYYY-MM")</f>
        <v>2016-09</v>
      </c>
      <c r="P3033" s="18" t="n">
        <f aca="false">IFERROR(N3033/K3033,0)</f>
        <v>0.29</v>
      </c>
      <c r="Q3033" s="0" t="str">
        <f aca="false">IF(M3033=0,"No Discount",IF(M3033&lt;0.2,"Low (1-19%)",IF(M3033&lt;0.4,"Medium (20-39%)","High (40%+)")))</f>
        <v>No Discount</v>
      </c>
      <c r="R3033" s="0" t="str">
        <f aca="false">INDEX('Lookup Tables'!$B$2:$B$5,MATCH(F3033,'Lookup Tables'!$A$2:$A$5,0))</f>
        <v>Manager A</v>
      </c>
    </row>
    <row r="3034" customFormat="false" ht="15" hidden="false" customHeight="false" outlineLevel="0" collapsed="false">
      <c r="A3034" s="0" t="s">
        <v>3095</v>
      </c>
      <c r="B3034" s="13" t="n">
        <v>43060</v>
      </c>
      <c r="C3034" s="13" t="n">
        <v>43065</v>
      </c>
      <c r="D3034" s="14" t="s">
        <v>69</v>
      </c>
      <c r="E3034" s="14" t="s">
        <v>53</v>
      </c>
      <c r="F3034" s="14" t="s">
        <v>63</v>
      </c>
      <c r="G3034" s="14" t="s">
        <v>237</v>
      </c>
      <c r="H3034" s="14" t="s">
        <v>56</v>
      </c>
      <c r="I3034" s="14" t="s">
        <v>59</v>
      </c>
      <c r="J3034" s="14" t="s">
        <v>2333</v>
      </c>
      <c r="K3034" s="15" t="n">
        <v>195.136</v>
      </c>
      <c r="L3034" s="0" t="n">
        <v>4</v>
      </c>
      <c r="M3034" s="16" t="n">
        <v>0.2</v>
      </c>
      <c r="N3034" s="17" t="n">
        <v>-12.196</v>
      </c>
      <c r="O3034" s="0" t="str">
        <f aca="false">TEXT(B3034,"YYYY-MM")</f>
        <v>2017-11</v>
      </c>
      <c r="P3034" s="18" t="n">
        <f aca="false">IFERROR(N3034/K3034,0)</f>
        <v>-0.0625</v>
      </c>
      <c r="Q3034" s="0" t="str">
        <f aca="false">IF(M3034=0,"No Discount",IF(M3034&lt;0.2,"Low (1-19%)",IF(M3034&lt;0.4,"Medium (20-39%)","High (40%+)")))</f>
        <v>Medium (20-39%)</v>
      </c>
      <c r="R3034" s="0" t="str">
        <f aca="false">INDEX('Lookup Tables'!$B$2:$B$5,MATCH(F3034,'Lookup Tables'!$A$2:$A$5,0))</f>
        <v>Manager D</v>
      </c>
    </row>
    <row r="3035" customFormat="false" ht="15" hidden="false" customHeight="false" outlineLevel="0" collapsed="false">
      <c r="A3035" s="0" t="s">
        <v>3096</v>
      </c>
      <c r="B3035" s="13" t="n">
        <v>43359</v>
      </c>
      <c r="C3035" s="13" t="n">
        <v>43364</v>
      </c>
      <c r="D3035" s="14" t="s">
        <v>69</v>
      </c>
      <c r="E3035" s="14" t="s">
        <v>97</v>
      </c>
      <c r="F3035" s="14" t="s">
        <v>117</v>
      </c>
      <c r="G3035" s="14" t="s">
        <v>118</v>
      </c>
      <c r="H3035" s="14" t="s">
        <v>65</v>
      </c>
      <c r="I3035" s="14" t="s">
        <v>91</v>
      </c>
      <c r="J3035" s="14" t="s">
        <v>2071</v>
      </c>
      <c r="K3035" s="15" t="n">
        <v>20.736</v>
      </c>
      <c r="L3035" s="0" t="n">
        <v>4</v>
      </c>
      <c r="M3035" s="16" t="n">
        <v>0.2</v>
      </c>
      <c r="N3035" s="17" t="n">
        <v>7.2576</v>
      </c>
      <c r="O3035" s="0" t="str">
        <f aca="false">TEXT(B3035,"YYYY-MM")</f>
        <v>2018-09</v>
      </c>
      <c r="P3035" s="18" t="n">
        <f aca="false">IFERROR(N3035/K3035,0)</f>
        <v>0.35</v>
      </c>
      <c r="Q3035" s="0" t="str">
        <f aca="false">IF(M3035=0,"No Discount",IF(M3035&lt;0.2,"Low (1-19%)",IF(M3035&lt;0.4,"Medium (20-39%)","High (40%+)")))</f>
        <v>Medium (20-39%)</v>
      </c>
      <c r="R3035" s="0" t="str">
        <f aca="false">INDEX('Lookup Tables'!$B$2:$B$5,MATCH(F3035,'Lookup Tables'!$A$2:$A$5,0))</f>
        <v>Manager B</v>
      </c>
    </row>
    <row r="3036" customFormat="false" ht="15" hidden="false" customHeight="false" outlineLevel="0" collapsed="false">
      <c r="A3036" s="0" t="s">
        <v>3097</v>
      </c>
      <c r="B3036" s="13" t="n">
        <v>42532</v>
      </c>
      <c r="C3036" s="13" t="n">
        <v>42537</v>
      </c>
      <c r="D3036" s="14" t="s">
        <v>69</v>
      </c>
      <c r="E3036" s="14" t="s">
        <v>53</v>
      </c>
      <c r="F3036" s="14" t="s">
        <v>54</v>
      </c>
      <c r="G3036" s="14" t="s">
        <v>370</v>
      </c>
      <c r="H3036" s="14" t="s">
        <v>80</v>
      </c>
      <c r="I3036" s="14" t="s">
        <v>123</v>
      </c>
      <c r="J3036" s="14" t="s">
        <v>1918</v>
      </c>
      <c r="K3036" s="15" t="n">
        <v>53.7</v>
      </c>
      <c r="L3036" s="0" t="n">
        <v>6</v>
      </c>
      <c r="M3036" s="16" t="n">
        <v>0</v>
      </c>
      <c r="N3036" s="17" t="n">
        <v>10.203</v>
      </c>
      <c r="O3036" s="0" t="str">
        <f aca="false">TEXT(B3036,"YYYY-MM")</f>
        <v>2016-06</v>
      </c>
      <c r="P3036" s="18" t="n">
        <f aca="false">IFERROR(N3036/K3036,0)</f>
        <v>0.19</v>
      </c>
      <c r="Q3036" s="0" t="str">
        <f aca="false">IF(M3036=0,"No Discount",IF(M3036&lt;0.2,"Low (1-19%)",IF(M3036&lt;0.4,"Medium (20-39%)","High (40%+)")))</f>
        <v>No Discount</v>
      </c>
      <c r="R3036" s="0" t="str">
        <f aca="false">INDEX('Lookup Tables'!$B$2:$B$5,MATCH(F3036,'Lookup Tables'!$A$2:$A$5,0))</f>
        <v>Manager C</v>
      </c>
    </row>
    <row r="3037" customFormat="false" ht="15" hidden="false" customHeight="false" outlineLevel="0" collapsed="false">
      <c r="A3037" s="0" t="s">
        <v>3097</v>
      </c>
      <c r="B3037" s="13" t="n">
        <v>42532</v>
      </c>
      <c r="C3037" s="13" t="n">
        <v>42537</v>
      </c>
      <c r="D3037" s="14" t="s">
        <v>69</v>
      </c>
      <c r="E3037" s="14" t="s">
        <v>53</v>
      </c>
      <c r="F3037" s="14" t="s">
        <v>54</v>
      </c>
      <c r="G3037" s="14" t="s">
        <v>370</v>
      </c>
      <c r="H3037" s="14" t="s">
        <v>65</v>
      </c>
      <c r="I3037" s="14" t="s">
        <v>83</v>
      </c>
      <c r="J3037" s="14" t="s">
        <v>3091</v>
      </c>
      <c r="K3037" s="15" t="n">
        <v>36.26</v>
      </c>
      <c r="L3037" s="0" t="n">
        <v>7</v>
      </c>
      <c r="M3037" s="16" t="n">
        <v>0</v>
      </c>
      <c r="N3037" s="17" t="n">
        <v>16.6796</v>
      </c>
      <c r="O3037" s="0" t="str">
        <f aca="false">TEXT(B3037,"YYYY-MM")</f>
        <v>2016-06</v>
      </c>
      <c r="P3037" s="18" t="n">
        <f aca="false">IFERROR(N3037/K3037,0)</f>
        <v>0.46</v>
      </c>
      <c r="Q3037" s="0" t="str">
        <f aca="false">IF(M3037=0,"No Discount",IF(M3037&lt;0.2,"Low (1-19%)",IF(M3037&lt;0.4,"Medium (20-39%)","High (40%+)")))</f>
        <v>No Discount</v>
      </c>
      <c r="R3037" s="0" t="str">
        <f aca="false">INDEX('Lookup Tables'!$B$2:$B$5,MATCH(F3037,'Lookup Tables'!$A$2:$A$5,0))</f>
        <v>Manager C</v>
      </c>
    </row>
    <row r="3038" customFormat="false" ht="15" hidden="false" customHeight="false" outlineLevel="0" collapsed="false">
      <c r="A3038" s="0" t="s">
        <v>3097</v>
      </c>
      <c r="B3038" s="13" t="n">
        <v>42532</v>
      </c>
      <c r="C3038" s="13" t="n">
        <v>42537</v>
      </c>
      <c r="D3038" s="14" t="s">
        <v>69</v>
      </c>
      <c r="E3038" s="14" t="s">
        <v>53</v>
      </c>
      <c r="F3038" s="14" t="s">
        <v>54</v>
      </c>
      <c r="G3038" s="14" t="s">
        <v>370</v>
      </c>
      <c r="H3038" s="14" t="s">
        <v>65</v>
      </c>
      <c r="I3038" s="14" t="s">
        <v>78</v>
      </c>
      <c r="J3038" s="14" t="s">
        <v>3098</v>
      </c>
      <c r="K3038" s="15" t="n">
        <v>56.3</v>
      </c>
      <c r="L3038" s="0" t="n">
        <v>2</v>
      </c>
      <c r="M3038" s="16" t="n">
        <v>0</v>
      </c>
      <c r="N3038" s="17" t="n">
        <v>15.764</v>
      </c>
      <c r="O3038" s="0" t="str">
        <f aca="false">TEXT(B3038,"YYYY-MM")</f>
        <v>2016-06</v>
      </c>
      <c r="P3038" s="18" t="n">
        <f aca="false">IFERROR(N3038/K3038,0)</f>
        <v>0.28</v>
      </c>
      <c r="Q3038" s="0" t="str">
        <f aca="false">IF(M3038=0,"No Discount",IF(M3038&lt;0.2,"Low (1-19%)",IF(M3038&lt;0.4,"Medium (20-39%)","High (40%+)")))</f>
        <v>No Discount</v>
      </c>
      <c r="R3038" s="0" t="str">
        <f aca="false">INDEX('Lookup Tables'!$B$2:$B$5,MATCH(F3038,'Lookup Tables'!$A$2:$A$5,0))</f>
        <v>Manager C</v>
      </c>
    </row>
    <row r="3039" customFormat="false" ht="15" hidden="false" customHeight="false" outlineLevel="0" collapsed="false">
      <c r="A3039" s="0" t="s">
        <v>3097</v>
      </c>
      <c r="B3039" s="13" t="n">
        <v>42532</v>
      </c>
      <c r="C3039" s="13" t="n">
        <v>42537</v>
      </c>
      <c r="D3039" s="14" t="s">
        <v>69</v>
      </c>
      <c r="E3039" s="14" t="s">
        <v>53</v>
      </c>
      <c r="F3039" s="14" t="s">
        <v>54</v>
      </c>
      <c r="G3039" s="14" t="s">
        <v>370</v>
      </c>
      <c r="H3039" s="14" t="s">
        <v>65</v>
      </c>
      <c r="I3039" s="14" t="s">
        <v>91</v>
      </c>
      <c r="J3039" s="14" t="s">
        <v>886</v>
      </c>
      <c r="K3039" s="15" t="n">
        <v>32.4</v>
      </c>
      <c r="L3039" s="0" t="n">
        <v>5</v>
      </c>
      <c r="M3039" s="16" t="n">
        <v>0</v>
      </c>
      <c r="N3039" s="17" t="n">
        <v>15.552</v>
      </c>
      <c r="O3039" s="0" t="str">
        <f aca="false">TEXT(B3039,"YYYY-MM")</f>
        <v>2016-06</v>
      </c>
      <c r="P3039" s="18" t="n">
        <f aca="false">IFERROR(N3039/K3039,0)</f>
        <v>0.48</v>
      </c>
      <c r="Q3039" s="0" t="str">
        <f aca="false">IF(M3039=0,"No Discount",IF(M3039&lt;0.2,"Low (1-19%)",IF(M3039&lt;0.4,"Medium (20-39%)","High (40%+)")))</f>
        <v>No Discount</v>
      </c>
      <c r="R3039" s="0" t="str">
        <f aca="false">INDEX('Lookup Tables'!$B$2:$B$5,MATCH(F3039,'Lookup Tables'!$A$2:$A$5,0))</f>
        <v>Manager C</v>
      </c>
    </row>
    <row r="3040" customFormat="false" ht="15" hidden="false" customHeight="false" outlineLevel="0" collapsed="false">
      <c r="A3040" s="0" t="s">
        <v>3097</v>
      </c>
      <c r="B3040" s="13" t="n">
        <v>42532</v>
      </c>
      <c r="C3040" s="13" t="n">
        <v>42537</v>
      </c>
      <c r="D3040" s="14" t="s">
        <v>69</v>
      </c>
      <c r="E3040" s="14" t="s">
        <v>53</v>
      </c>
      <c r="F3040" s="14" t="s">
        <v>54</v>
      </c>
      <c r="G3040" s="14" t="s">
        <v>370</v>
      </c>
      <c r="H3040" s="14" t="s">
        <v>56</v>
      </c>
      <c r="I3040" s="14" t="s">
        <v>76</v>
      </c>
      <c r="J3040" s="14" t="s">
        <v>3099</v>
      </c>
      <c r="K3040" s="15" t="n">
        <v>29.16</v>
      </c>
      <c r="L3040" s="0" t="n">
        <v>2</v>
      </c>
      <c r="M3040" s="16" t="n">
        <v>0</v>
      </c>
      <c r="N3040" s="17" t="n">
        <v>10.7892</v>
      </c>
      <c r="O3040" s="0" t="str">
        <f aca="false">TEXT(B3040,"YYYY-MM")</f>
        <v>2016-06</v>
      </c>
      <c r="P3040" s="18" t="n">
        <f aca="false">IFERROR(N3040/K3040,0)</f>
        <v>0.37</v>
      </c>
      <c r="Q3040" s="0" t="str">
        <f aca="false">IF(M3040=0,"No Discount",IF(M3040&lt;0.2,"Low (1-19%)",IF(M3040&lt;0.4,"Medium (20-39%)","High (40%+)")))</f>
        <v>No Discount</v>
      </c>
      <c r="R3040" s="0" t="str">
        <f aca="false">INDEX('Lookup Tables'!$B$2:$B$5,MATCH(F3040,'Lookup Tables'!$A$2:$A$5,0))</f>
        <v>Manager C</v>
      </c>
    </row>
    <row r="3041" customFormat="false" ht="15" hidden="false" customHeight="false" outlineLevel="0" collapsed="false">
      <c r="A3041" s="0" t="s">
        <v>3100</v>
      </c>
      <c r="B3041" s="13" t="n">
        <v>43376</v>
      </c>
      <c r="C3041" s="13" t="n">
        <v>43381</v>
      </c>
      <c r="D3041" s="14" t="s">
        <v>69</v>
      </c>
      <c r="E3041" s="14" t="s">
        <v>62</v>
      </c>
      <c r="F3041" s="14" t="s">
        <v>63</v>
      </c>
      <c r="G3041" s="14" t="s">
        <v>64</v>
      </c>
      <c r="H3041" s="14" t="s">
        <v>56</v>
      </c>
      <c r="I3041" s="14" t="s">
        <v>71</v>
      </c>
      <c r="J3041" s="14" t="s">
        <v>1277</v>
      </c>
      <c r="K3041" s="15" t="n">
        <v>171.288</v>
      </c>
      <c r="L3041" s="0" t="n">
        <v>3</v>
      </c>
      <c r="M3041" s="16" t="n">
        <v>0.2</v>
      </c>
      <c r="N3041" s="17" t="n">
        <v>-6.4233</v>
      </c>
      <c r="O3041" s="0" t="str">
        <f aca="false">TEXT(B3041,"YYYY-MM")</f>
        <v>2018-10</v>
      </c>
      <c r="P3041" s="18" t="n">
        <f aca="false">IFERROR(N3041/K3041,0)</f>
        <v>-0.0375</v>
      </c>
      <c r="Q3041" s="0" t="str">
        <f aca="false">IF(M3041=0,"No Discount",IF(M3041&lt;0.2,"Low (1-19%)",IF(M3041&lt;0.4,"Medium (20-39%)","High (40%+)")))</f>
        <v>Medium (20-39%)</v>
      </c>
      <c r="R3041" s="0" t="str">
        <f aca="false">INDEX('Lookup Tables'!$B$2:$B$5,MATCH(F3041,'Lookup Tables'!$A$2:$A$5,0))</f>
        <v>Manager D</v>
      </c>
    </row>
    <row r="3042" customFormat="false" ht="15" hidden="false" customHeight="false" outlineLevel="0" collapsed="false">
      <c r="A3042" s="0" t="s">
        <v>3101</v>
      </c>
      <c r="B3042" s="13" t="n">
        <v>42860</v>
      </c>
      <c r="C3042" s="13" t="n">
        <v>42864</v>
      </c>
      <c r="D3042" s="14" t="s">
        <v>69</v>
      </c>
      <c r="E3042" s="14" t="s">
        <v>53</v>
      </c>
      <c r="F3042" s="14" t="s">
        <v>54</v>
      </c>
      <c r="G3042" s="14" t="s">
        <v>200</v>
      </c>
      <c r="H3042" s="14" t="s">
        <v>56</v>
      </c>
      <c r="I3042" s="14" t="s">
        <v>76</v>
      </c>
      <c r="J3042" s="14" t="s">
        <v>1823</v>
      </c>
      <c r="K3042" s="15" t="n">
        <v>16.72</v>
      </c>
      <c r="L3042" s="0" t="n">
        <v>5</v>
      </c>
      <c r="M3042" s="16" t="n">
        <v>0.2</v>
      </c>
      <c r="N3042" s="17" t="n">
        <v>3.344</v>
      </c>
      <c r="O3042" s="0" t="str">
        <f aca="false">TEXT(B3042,"YYYY-MM")</f>
        <v>2017-05</v>
      </c>
      <c r="P3042" s="18" t="n">
        <f aca="false">IFERROR(N3042/K3042,0)</f>
        <v>0.2</v>
      </c>
      <c r="Q3042" s="0" t="str">
        <f aca="false">IF(M3042=0,"No Discount",IF(M3042&lt;0.2,"Low (1-19%)",IF(M3042&lt;0.4,"Medium (20-39%)","High (40%+)")))</f>
        <v>Medium (20-39%)</v>
      </c>
      <c r="R3042" s="0" t="str">
        <f aca="false">INDEX('Lookup Tables'!$B$2:$B$5,MATCH(F3042,'Lookup Tables'!$A$2:$A$5,0))</f>
        <v>Manager C</v>
      </c>
    </row>
    <row r="3043" customFormat="false" ht="15" hidden="false" customHeight="false" outlineLevel="0" collapsed="false">
      <c r="A3043" s="0" t="s">
        <v>3102</v>
      </c>
      <c r="B3043" s="13" t="n">
        <v>43354</v>
      </c>
      <c r="C3043" s="13" t="n">
        <v>43355</v>
      </c>
      <c r="D3043" s="14" t="s">
        <v>606</v>
      </c>
      <c r="E3043" s="14" t="s">
        <v>97</v>
      </c>
      <c r="F3043" s="14" t="s">
        <v>63</v>
      </c>
      <c r="G3043" s="14" t="s">
        <v>64</v>
      </c>
      <c r="H3043" s="14" t="s">
        <v>65</v>
      </c>
      <c r="I3043" s="14" t="s">
        <v>91</v>
      </c>
      <c r="J3043" s="14" t="s">
        <v>1533</v>
      </c>
      <c r="K3043" s="15" t="n">
        <v>12.96</v>
      </c>
      <c r="L3043" s="0" t="n">
        <v>2</v>
      </c>
      <c r="M3043" s="16" t="n">
        <v>0</v>
      </c>
      <c r="N3043" s="17" t="n">
        <v>6.2208</v>
      </c>
      <c r="O3043" s="0" t="str">
        <f aca="false">TEXT(B3043,"YYYY-MM")</f>
        <v>2018-09</v>
      </c>
      <c r="P3043" s="18" t="n">
        <f aca="false">IFERROR(N3043/K3043,0)</f>
        <v>0.48</v>
      </c>
      <c r="Q3043" s="0" t="str">
        <f aca="false">IF(M3043=0,"No Discount",IF(M3043&lt;0.2,"Low (1-19%)",IF(M3043&lt;0.4,"Medium (20-39%)","High (40%+)")))</f>
        <v>No Discount</v>
      </c>
      <c r="R3043" s="0" t="str">
        <f aca="false">INDEX('Lookup Tables'!$B$2:$B$5,MATCH(F3043,'Lookup Tables'!$A$2:$A$5,0))</f>
        <v>Manager D</v>
      </c>
    </row>
    <row r="3044" customFormat="false" ht="15" hidden="false" customHeight="false" outlineLevel="0" collapsed="false">
      <c r="A3044" s="0" t="s">
        <v>3102</v>
      </c>
      <c r="B3044" s="13" t="n">
        <v>43354</v>
      </c>
      <c r="C3044" s="13" t="n">
        <v>43355</v>
      </c>
      <c r="D3044" s="14" t="s">
        <v>606</v>
      </c>
      <c r="E3044" s="14" t="s">
        <v>97</v>
      </c>
      <c r="F3044" s="14" t="s">
        <v>63</v>
      </c>
      <c r="G3044" s="14" t="s">
        <v>64</v>
      </c>
      <c r="H3044" s="14" t="s">
        <v>65</v>
      </c>
      <c r="I3044" s="14" t="s">
        <v>129</v>
      </c>
      <c r="J3044" s="14" t="s">
        <v>3103</v>
      </c>
      <c r="K3044" s="15" t="n">
        <v>22.18</v>
      </c>
      <c r="L3044" s="0" t="n">
        <v>2</v>
      </c>
      <c r="M3044" s="16" t="n">
        <v>0</v>
      </c>
      <c r="N3044" s="17" t="n">
        <v>10.8682</v>
      </c>
      <c r="O3044" s="0" t="str">
        <f aca="false">TEXT(B3044,"YYYY-MM")</f>
        <v>2018-09</v>
      </c>
      <c r="P3044" s="18" t="n">
        <f aca="false">IFERROR(N3044/K3044,0)</f>
        <v>0.49</v>
      </c>
      <c r="Q3044" s="0" t="str">
        <f aca="false">IF(M3044=0,"No Discount",IF(M3044&lt;0.2,"Low (1-19%)",IF(M3044&lt;0.4,"Medium (20-39%)","High (40%+)")))</f>
        <v>No Discount</v>
      </c>
      <c r="R3044" s="0" t="str">
        <f aca="false">INDEX('Lookup Tables'!$B$2:$B$5,MATCH(F3044,'Lookup Tables'!$A$2:$A$5,0))</f>
        <v>Manager D</v>
      </c>
    </row>
    <row r="3045" customFormat="false" ht="15" hidden="false" customHeight="false" outlineLevel="0" collapsed="false">
      <c r="A3045" s="0" t="s">
        <v>3102</v>
      </c>
      <c r="B3045" s="13" t="n">
        <v>43354</v>
      </c>
      <c r="C3045" s="13" t="n">
        <v>43355</v>
      </c>
      <c r="D3045" s="14" t="s">
        <v>606</v>
      </c>
      <c r="E3045" s="14" t="s">
        <v>97</v>
      </c>
      <c r="F3045" s="14" t="s">
        <v>63</v>
      </c>
      <c r="G3045" s="14" t="s">
        <v>64</v>
      </c>
      <c r="H3045" s="14" t="s">
        <v>56</v>
      </c>
      <c r="I3045" s="14" t="s">
        <v>59</v>
      </c>
      <c r="J3045" s="14" t="s">
        <v>3104</v>
      </c>
      <c r="K3045" s="15" t="n">
        <v>2054.272</v>
      </c>
      <c r="L3045" s="0" t="n">
        <v>8</v>
      </c>
      <c r="M3045" s="16" t="n">
        <v>0.2</v>
      </c>
      <c r="N3045" s="17" t="n">
        <v>256.784</v>
      </c>
      <c r="O3045" s="0" t="str">
        <f aca="false">TEXT(B3045,"YYYY-MM")</f>
        <v>2018-09</v>
      </c>
      <c r="P3045" s="18" t="n">
        <f aca="false">IFERROR(N3045/K3045,0)</f>
        <v>0.125</v>
      </c>
      <c r="Q3045" s="0" t="str">
        <f aca="false">IF(M3045=0,"No Discount",IF(M3045&lt;0.2,"Low (1-19%)",IF(M3045&lt;0.4,"Medium (20-39%)","High (40%+)")))</f>
        <v>Medium (20-39%)</v>
      </c>
      <c r="R3045" s="0" t="str">
        <f aca="false">INDEX('Lookup Tables'!$B$2:$B$5,MATCH(F3045,'Lookup Tables'!$A$2:$A$5,0))</f>
        <v>Manager D</v>
      </c>
    </row>
    <row r="3046" customFormat="false" ht="15" hidden="false" customHeight="false" outlineLevel="0" collapsed="false">
      <c r="A3046" s="0" t="s">
        <v>3105</v>
      </c>
      <c r="B3046" s="13" t="n">
        <v>42490</v>
      </c>
      <c r="C3046" s="13" t="n">
        <v>42492</v>
      </c>
      <c r="D3046" s="14" t="s">
        <v>52</v>
      </c>
      <c r="E3046" s="14" t="s">
        <v>53</v>
      </c>
      <c r="F3046" s="14" t="s">
        <v>117</v>
      </c>
      <c r="G3046" s="14" t="s">
        <v>269</v>
      </c>
      <c r="H3046" s="14" t="s">
        <v>80</v>
      </c>
      <c r="I3046" s="14" t="s">
        <v>81</v>
      </c>
      <c r="J3046" s="14" t="s">
        <v>1127</v>
      </c>
      <c r="K3046" s="15" t="n">
        <v>1022.97</v>
      </c>
      <c r="L3046" s="0" t="n">
        <v>5</v>
      </c>
      <c r="M3046" s="16" t="n">
        <v>0.4</v>
      </c>
      <c r="N3046" s="17" t="n">
        <v>-255.7425</v>
      </c>
      <c r="O3046" s="0" t="str">
        <f aca="false">TEXT(B3046,"YYYY-MM")</f>
        <v>2016-04</v>
      </c>
      <c r="P3046" s="18" t="n">
        <f aca="false">IFERROR(N3046/K3046,0)</f>
        <v>-0.25</v>
      </c>
      <c r="Q3046" s="0" t="str">
        <f aca="false">IF(M3046=0,"No Discount",IF(M3046&lt;0.2,"Low (1-19%)",IF(M3046&lt;0.4,"Medium (20-39%)","High (40%+)")))</f>
        <v>High (40%+)</v>
      </c>
      <c r="R3046" s="0" t="str">
        <f aca="false">INDEX('Lookup Tables'!$B$2:$B$5,MATCH(F3046,'Lookup Tables'!$A$2:$A$5,0))</f>
        <v>Manager B</v>
      </c>
    </row>
    <row r="3047" customFormat="false" ht="15" hidden="false" customHeight="false" outlineLevel="0" collapsed="false">
      <c r="A3047" s="0" t="s">
        <v>3106</v>
      </c>
      <c r="B3047" s="13" t="n">
        <v>43410</v>
      </c>
      <c r="C3047" s="13" t="n">
        <v>43414</v>
      </c>
      <c r="D3047" s="14" t="s">
        <v>52</v>
      </c>
      <c r="E3047" s="14" t="s">
        <v>97</v>
      </c>
      <c r="F3047" s="14" t="s">
        <v>98</v>
      </c>
      <c r="G3047" s="14" t="s">
        <v>153</v>
      </c>
      <c r="H3047" s="14" t="s">
        <v>65</v>
      </c>
      <c r="I3047" s="14" t="s">
        <v>78</v>
      </c>
      <c r="J3047" s="14" t="s">
        <v>3107</v>
      </c>
      <c r="K3047" s="15" t="n">
        <v>13.9</v>
      </c>
      <c r="L3047" s="0" t="n">
        <v>5</v>
      </c>
      <c r="M3047" s="16" t="n">
        <v>0</v>
      </c>
      <c r="N3047" s="17" t="n">
        <v>3.614</v>
      </c>
      <c r="O3047" s="0" t="str">
        <f aca="false">TEXT(B3047,"YYYY-MM")</f>
        <v>2018-11</v>
      </c>
      <c r="P3047" s="18" t="n">
        <f aca="false">IFERROR(N3047/K3047,0)</f>
        <v>0.26</v>
      </c>
      <c r="Q3047" s="0" t="str">
        <f aca="false">IF(M3047=0,"No Discount",IF(M3047&lt;0.2,"Low (1-19%)",IF(M3047&lt;0.4,"Medium (20-39%)","High (40%+)")))</f>
        <v>No Discount</v>
      </c>
      <c r="R3047" s="0" t="str">
        <f aca="false">INDEX('Lookup Tables'!$B$2:$B$5,MATCH(F3047,'Lookup Tables'!$A$2:$A$5,0))</f>
        <v>Manager A</v>
      </c>
    </row>
    <row r="3048" customFormat="false" ht="15" hidden="false" customHeight="false" outlineLevel="0" collapsed="false">
      <c r="A3048" s="0" t="s">
        <v>3106</v>
      </c>
      <c r="B3048" s="13" t="n">
        <v>43410</v>
      </c>
      <c r="C3048" s="13" t="n">
        <v>43414</v>
      </c>
      <c r="D3048" s="14" t="s">
        <v>52</v>
      </c>
      <c r="E3048" s="14" t="s">
        <v>97</v>
      </c>
      <c r="F3048" s="14" t="s">
        <v>98</v>
      </c>
      <c r="G3048" s="14" t="s">
        <v>153</v>
      </c>
      <c r="H3048" s="14" t="s">
        <v>65</v>
      </c>
      <c r="I3048" s="14" t="s">
        <v>91</v>
      </c>
      <c r="J3048" s="14" t="s">
        <v>135</v>
      </c>
      <c r="K3048" s="15" t="n">
        <v>26.38</v>
      </c>
      <c r="L3048" s="0" t="n">
        <v>1</v>
      </c>
      <c r="M3048" s="16" t="n">
        <v>0</v>
      </c>
      <c r="N3048" s="17" t="n">
        <v>12.1348</v>
      </c>
      <c r="O3048" s="0" t="str">
        <f aca="false">TEXT(B3048,"YYYY-MM")</f>
        <v>2018-11</v>
      </c>
      <c r="P3048" s="18" t="n">
        <f aca="false">IFERROR(N3048/K3048,0)</f>
        <v>0.46</v>
      </c>
      <c r="Q3048" s="0" t="str">
        <f aca="false">IF(M3048=0,"No Discount",IF(M3048&lt;0.2,"Low (1-19%)",IF(M3048&lt;0.4,"Medium (20-39%)","High (40%+)")))</f>
        <v>No Discount</v>
      </c>
      <c r="R3048" s="0" t="str">
        <f aca="false">INDEX('Lookup Tables'!$B$2:$B$5,MATCH(F3048,'Lookup Tables'!$A$2:$A$5,0))</f>
        <v>Manager A</v>
      </c>
    </row>
    <row r="3049" customFormat="false" ht="15" hidden="false" customHeight="false" outlineLevel="0" collapsed="false">
      <c r="A3049" s="0" t="s">
        <v>3108</v>
      </c>
      <c r="B3049" s="13" t="n">
        <v>42277</v>
      </c>
      <c r="C3049" s="13" t="n">
        <v>42281</v>
      </c>
      <c r="D3049" s="14" t="s">
        <v>69</v>
      </c>
      <c r="E3049" s="14" t="s">
        <v>53</v>
      </c>
      <c r="F3049" s="14" t="s">
        <v>63</v>
      </c>
      <c r="G3049" s="14" t="s">
        <v>94</v>
      </c>
      <c r="H3049" s="14" t="s">
        <v>65</v>
      </c>
      <c r="I3049" s="14" t="s">
        <v>83</v>
      </c>
      <c r="J3049" s="14" t="s">
        <v>84</v>
      </c>
      <c r="K3049" s="15" t="n">
        <v>43.176</v>
      </c>
      <c r="L3049" s="0" t="n">
        <v>7</v>
      </c>
      <c r="M3049" s="16" t="n">
        <v>0.2</v>
      </c>
      <c r="N3049" s="17" t="n">
        <v>13.4925</v>
      </c>
      <c r="O3049" s="0" t="str">
        <f aca="false">TEXT(B3049,"YYYY-MM")</f>
        <v>2015-09</v>
      </c>
      <c r="P3049" s="18" t="n">
        <f aca="false">IFERROR(N3049/K3049,0)</f>
        <v>0.3125</v>
      </c>
      <c r="Q3049" s="0" t="str">
        <f aca="false">IF(M3049=0,"No Discount",IF(M3049&lt;0.2,"Low (1-19%)",IF(M3049&lt;0.4,"Medium (20-39%)","High (40%+)")))</f>
        <v>Medium (20-39%)</v>
      </c>
      <c r="R3049" s="0" t="str">
        <f aca="false">INDEX('Lookup Tables'!$B$2:$B$5,MATCH(F3049,'Lookup Tables'!$A$2:$A$5,0))</f>
        <v>Manager D</v>
      </c>
    </row>
    <row r="3050" customFormat="false" ht="15" hidden="false" customHeight="false" outlineLevel="0" collapsed="false">
      <c r="A3050" s="0" t="s">
        <v>3109</v>
      </c>
      <c r="B3050" s="13" t="n">
        <v>43192</v>
      </c>
      <c r="C3050" s="13" t="n">
        <v>43194</v>
      </c>
      <c r="D3050" s="14" t="s">
        <v>137</v>
      </c>
      <c r="E3050" s="14" t="s">
        <v>97</v>
      </c>
      <c r="F3050" s="14" t="s">
        <v>54</v>
      </c>
      <c r="G3050" s="14" t="s">
        <v>597</v>
      </c>
      <c r="H3050" s="14" t="s">
        <v>56</v>
      </c>
      <c r="I3050" s="14" t="s">
        <v>71</v>
      </c>
      <c r="J3050" s="14" t="s">
        <v>286</v>
      </c>
      <c r="K3050" s="15" t="n">
        <v>411.8</v>
      </c>
      <c r="L3050" s="0" t="n">
        <v>2</v>
      </c>
      <c r="M3050" s="16" t="n">
        <v>0</v>
      </c>
      <c r="N3050" s="17" t="n">
        <v>70.006</v>
      </c>
      <c r="O3050" s="0" t="str">
        <f aca="false">TEXT(B3050,"YYYY-MM")</f>
        <v>2018-04</v>
      </c>
      <c r="P3050" s="18" t="n">
        <f aca="false">IFERROR(N3050/K3050,0)</f>
        <v>0.17</v>
      </c>
      <c r="Q3050" s="0" t="str">
        <f aca="false">IF(M3050=0,"No Discount",IF(M3050&lt;0.2,"Low (1-19%)",IF(M3050&lt;0.4,"Medium (20-39%)","High (40%+)")))</f>
        <v>No Discount</v>
      </c>
      <c r="R3050" s="0" t="str">
        <f aca="false">INDEX('Lookup Tables'!$B$2:$B$5,MATCH(F3050,'Lookup Tables'!$A$2:$A$5,0))</f>
        <v>Manager C</v>
      </c>
    </row>
    <row r="3051" customFormat="false" ht="15" hidden="false" customHeight="false" outlineLevel="0" collapsed="false">
      <c r="A3051" s="0" t="s">
        <v>3109</v>
      </c>
      <c r="B3051" s="13" t="n">
        <v>43192</v>
      </c>
      <c r="C3051" s="13" t="n">
        <v>43194</v>
      </c>
      <c r="D3051" s="14" t="s">
        <v>137</v>
      </c>
      <c r="E3051" s="14" t="s">
        <v>97</v>
      </c>
      <c r="F3051" s="14" t="s">
        <v>54</v>
      </c>
      <c r="G3051" s="14" t="s">
        <v>597</v>
      </c>
      <c r="H3051" s="14" t="s">
        <v>80</v>
      </c>
      <c r="I3051" s="14" t="s">
        <v>123</v>
      </c>
      <c r="J3051" s="14" t="s">
        <v>551</v>
      </c>
      <c r="K3051" s="15" t="n">
        <v>360</v>
      </c>
      <c r="L3051" s="0" t="n">
        <v>4</v>
      </c>
      <c r="M3051" s="16" t="n">
        <v>0</v>
      </c>
      <c r="N3051" s="17" t="n">
        <v>129.6</v>
      </c>
      <c r="O3051" s="0" t="str">
        <f aca="false">TEXT(B3051,"YYYY-MM")</f>
        <v>2018-04</v>
      </c>
      <c r="P3051" s="18" t="n">
        <f aca="false">IFERROR(N3051/K3051,0)</f>
        <v>0.36</v>
      </c>
      <c r="Q3051" s="0" t="str">
        <f aca="false">IF(M3051=0,"No Discount",IF(M3051&lt;0.2,"Low (1-19%)",IF(M3051&lt;0.4,"Medium (20-39%)","High (40%+)")))</f>
        <v>No Discount</v>
      </c>
      <c r="R3051" s="0" t="str">
        <f aca="false">INDEX('Lookup Tables'!$B$2:$B$5,MATCH(F3051,'Lookup Tables'!$A$2:$A$5,0))</f>
        <v>Manager C</v>
      </c>
    </row>
    <row r="3052" customFormat="false" ht="15" hidden="false" customHeight="false" outlineLevel="0" collapsed="false">
      <c r="A3052" s="0" t="s">
        <v>3110</v>
      </c>
      <c r="B3052" s="13" t="n">
        <v>43379</v>
      </c>
      <c r="C3052" s="13" t="n">
        <v>43384</v>
      </c>
      <c r="D3052" s="14" t="s">
        <v>69</v>
      </c>
      <c r="E3052" s="14" t="s">
        <v>97</v>
      </c>
      <c r="F3052" s="14" t="s">
        <v>63</v>
      </c>
      <c r="G3052" s="14" t="s">
        <v>3111</v>
      </c>
      <c r="H3052" s="14" t="s">
        <v>56</v>
      </c>
      <c r="I3052" s="14" t="s">
        <v>76</v>
      </c>
      <c r="J3052" s="14" t="s">
        <v>3112</v>
      </c>
      <c r="K3052" s="15" t="n">
        <v>41.96</v>
      </c>
      <c r="L3052" s="0" t="n">
        <v>2</v>
      </c>
      <c r="M3052" s="16" t="n">
        <v>0</v>
      </c>
      <c r="N3052" s="17" t="n">
        <v>2.9372</v>
      </c>
      <c r="O3052" s="0" t="str">
        <f aca="false">TEXT(B3052,"YYYY-MM")</f>
        <v>2018-10</v>
      </c>
      <c r="P3052" s="18" t="n">
        <f aca="false">IFERROR(N3052/K3052,0)</f>
        <v>0.07</v>
      </c>
      <c r="Q3052" s="0" t="str">
        <f aca="false">IF(M3052=0,"No Discount",IF(M3052&lt;0.2,"Low (1-19%)",IF(M3052&lt;0.4,"Medium (20-39%)","High (40%+)")))</f>
        <v>No Discount</v>
      </c>
      <c r="R3052" s="0" t="str">
        <f aca="false">INDEX('Lookup Tables'!$B$2:$B$5,MATCH(F3052,'Lookup Tables'!$A$2:$A$5,0))</f>
        <v>Manager D</v>
      </c>
    </row>
    <row r="3053" customFormat="false" ht="15" hidden="false" customHeight="false" outlineLevel="0" collapsed="false">
      <c r="A3053" s="0" t="s">
        <v>3110</v>
      </c>
      <c r="B3053" s="13" t="n">
        <v>43379</v>
      </c>
      <c r="C3053" s="13" t="n">
        <v>43384</v>
      </c>
      <c r="D3053" s="14" t="s">
        <v>69</v>
      </c>
      <c r="E3053" s="14" t="s">
        <v>97</v>
      </c>
      <c r="F3053" s="14" t="s">
        <v>63</v>
      </c>
      <c r="G3053" s="14" t="s">
        <v>3111</v>
      </c>
      <c r="H3053" s="14" t="s">
        <v>65</v>
      </c>
      <c r="I3053" s="14" t="s">
        <v>85</v>
      </c>
      <c r="J3053" s="14" t="s">
        <v>1932</v>
      </c>
      <c r="K3053" s="15" t="n">
        <v>227.84</v>
      </c>
      <c r="L3053" s="0" t="n">
        <v>4</v>
      </c>
      <c r="M3053" s="16" t="n">
        <v>0</v>
      </c>
      <c r="N3053" s="17" t="n">
        <v>66.0736</v>
      </c>
      <c r="O3053" s="0" t="str">
        <f aca="false">TEXT(B3053,"YYYY-MM")</f>
        <v>2018-10</v>
      </c>
      <c r="P3053" s="18" t="n">
        <f aca="false">IFERROR(N3053/K3053,0)</f>
        <v>0.29</v>
      </c>
      <c r="Q3053" s="0" t="str">
        <f aca="false">IF(M3053=0,"No Discount",IF(M3053&lt;0.2,"Low (1-19%)",IF(M3053&lt;0.4,"Medium (20-39%)","High (40%+)")))</f>
        <v>No Discount</v>
      </c>
      <c r="R3053" s="0" t="str">
        <f aca="false">INDEX('Lookup Tables'!$B$2:$B$5,MATCH(F3053,'Lookup Tables'!$A$2:$A$5,0))</f>
        <v>Manager D</v>
      </c>
    </row>
    <row r="3054" customFormat="false" ht="15" hidden="false" customHeight="false" outlineLevel="0" collapsed="false">
      <c r="A3054" s="0" t="s">
        <v>3110</v>
      </c>
      <c r="B3054" s="13" t="n">
        <v>43379</v>
      </c>
      <c r="C3054" s="13" t="n">
        <v>43384</v>
      </c>
      <c r="D3054" s="14" t="s">
        <v>69</v>
      </c>
      <c r="E3054" s="14" t="s">
        <v>97</v>
      </c>
      <c r="F3054" s="14" t="s">
        <v>63</v>
      </c>
      <c r="G3054" s="14" t="s">
        <v>3111</v>
      </c>
      <c r="H3054" s="14" t="s">
        <v>65</v>
      </c>
      <c r="I3054" s="14" t="s">
        <v>91</v>
      </c>
      <c r="J3054" s="14" t="s">
        <v>2355</v>
      </c>
      <c r="K3054" s="15" t="n">
        <v>37.94</v>
      </c>
      <c r="L3054" s="0" t="n">
        <v>2</v>
      </c>
      <c r="M3054" s="16" t="n">
        <v>0</v>
      </c>
      <c r="N3054" s="17" t="n">
        <v>18.2112</v>
      </c>
      <c r="O3054" s="0" t="str">
        <f aca="false">TEXT(B3054,"YYYY-MM")</f>
        <v>2018-10</v>
      </c>
      <c r="P3054" s="18" t="n">
        <f aca="false">IFERROR(N3054/K3054,0)</f>
        <v>0.48</v>
      </c>
      <c r="Q3054" s="0" t="str">
        <f aca="false">IF(M3054=0,"No Discount",IF(M3054&lt;0.2,"Low (1-19%)",IF(M3054&lt;0.4,"Medium (20-39%)","High (40%+)")))</f>
        <v>No Discount</v>
      </c>
      <c r="R3054" s="0" t="str">
        <f aca="false">INDEX('Lookup Tables'!$B$2:$B$5,MATCH(F3054,'Lookup Tables'!$A$2:$A$5,0))</f>
        <v>Manager D</v>
      </c>
    </row>
    <row r="3055" customFormat="false" ht="15" hidden="false" customHeight="false" outlineLevel="0" collapsed="false">
      <c r="A3055" s="0" t="s">
        <v>3113</v>
      </c>
      <c r="B3055" s="13" t="n">
        <v>42834</v>
      </c>
      <c r="C3055" s="13" t="n">
        <v>42839</v>
      </c>
      <c r="D3055" s="14" t="s">
        <v>52</v>
      </c>
      <c r="E3055" s="14" t="s">
        <v>97</v>
      </c>
      <c r="F3055" s="14" t="s">
        <v>98</v>
      </c>
      <c r="G3055" s="14" t="s">
        <v>157</v>
      </c>
      <c r="H3055" s="14" t="s">
        <v>80</v>
      </c>
      <c r="I3055" s="14" t="s">
        <v>81</v>
      </c>
      <c r="J3055" s="14" t="s">
        <v>2725</v>
      </c>
      <c r="K3055" s="15" t="n">
        <v>517.9</v>
      </c>
      <c r="L3055" s="0" t="n">
        <v>2</v>
      </c>
      <c r="M3055" s="16" t="n">
        <v>0</v>
      </c>
      <c r="N3055" s="17" t="n">
        <v>134.654</v>
      </c>
      <c r="O3055" s="0" t="str">
        <f aca="false">TEXT(B3055,"YYYY-MM")</f>
        <v>2017-04</v>
      </c>
      <c r="P3055" s="18" t="n">
        <f aca="false">IFERROR(N3055/K3055,0)</f>
        <v>0.26</v>
      </c>
      <c r="Q3055" s="0" t="str">
        <f aca="false">IF(M3055=0,"No Discount",IF(M3055&lt;0.2,"Low (1-19%)",IF(M3055&lt;0.4,"Medium (20-39%)","High (40%+)")))</f>
        <v>No Discount</v>
      </c>
      <c r="R3055" s="0" t="str">
        <f aca="false">INDEX('Lookup Tables'!$B$2:$B$5,MATCH(F3055,'Lookup Tables'!$A$2:$A$5,0))</f>
        <v>Manager A</v>
      </c>
    </row>
    <row r="3056" customFormat="false" ht="15" hidden="false" customHeight="false" outlineLevel="0" collapsed="false">
      <c r="A3056" s="0" t="s">
        <v>3113</v>
      </c>
      <c r="B3056" s="13" t="n">
        <v>42834</v>
      </c>
      <c r="C3056" s="13" t="n">
        <v>42839</v>
      </c>
      <c r="D3056" s="14" t="s">
        <v>52</v>
      </c>
      <c r="E3056" s="14" t="s">
        <v>97</v>
      </c>
      <c r="F3056" s="14" t="s">
        <v>98</v>
      </c>
      <c r="G3056" s="14" t="s">
        <v>157</v>
      </c>
      <c r="H3056" s="14" t="s">
        <v>65</v>
      </c>
      <c r="I3056" s="14" t="s">
        <v>83</v>
      </c>
      <c r="J3056" s="14" t="s">
        <v>797</v>
      </c>
      <c r="K3056" s="15" t="n">
        <v>5.28</v>
      </c>
      <c r="L3056" s="0" t="n">
        <v>2</v>
      </c>
      <c r="M3056" s="16" t="n">
        <v>0</v>
      </c>
      <c r="N3056" s="17" t="n">
        <v>2.4288</v>
      </c>
      <c r="O3056" s="0" t="str">
        <f aca="false">TEXT(B3056,"YYYY-MM")</f>
        <v>2017-04</v>
      </c>
      <c r="P3056" s="18" t="n">
        <f aca="false">IFERROR(N3056/K3056,0)</f>
        <v>0.46</v>
      </c>
      <c r="Q3056" s="0" t="str">
        <f aca="false">IF(M3056=0,"No Discount",IF(M3056&lt;0.2,"Low (1-19%)",IF(M3056&lt;0.4,"Medium (20-39%)","High (40%+)")))</f>
        <v>No Discount</v>
      </c>
      <c r="R3056" s="0" t="str">
        <f aca="false">INDEX('Lookup Tables'!$B$2:$B$5,MATCH(F3056,'Lookup Tables'!$A$2:$A$5,0))</f>
        <v>Manager A</v>
      </c>
    </row>
    <row r="3057" customFormat="false" ht="15" hidden="false" customHeight="false" outlineLevel="0" collapsed="false">
      <c r="A3057" s="0" t="s">
        <v>3114</v>
      </c>
      <c r="B3057" s="13" t="n">
        <v>42610</v>
      </c>
      <c r="C3057" s="13" t="n">
        <v>42614</v>
      </c>
      <c r="D3057" s="14" t="s">
        <v>69</v>
      </c>
      <c r="E3057" s="14" t="s">
        <v>62</v>
      </c>
      <c r="F3057" s="14" t="s">
        <v>98</v>
      </c>
      <c r="G3057" s="14" t="s">
        <v>146</v>
      </c>
      <c r="H3057" s="14" t="s">
        <v>80</v>
      </c>
      <c r="I3057" s="14" t="s">
        <v>570</v>
      </c>
      <c r="J3057" s="14" t="s">
        <v>1585</v>
      </c>
      <c r="K3057" s="15" t="n">
        <v>2799.96</v>
      </c>
      <c r="L3057" s="0" t="n">
        <v>5</v>
      </c>
      <c r="M3057" s="16" t="n">
        <v>0.2</v>
      </c>
      <c r="N3057" s="17" t="n">
        <v>874.9875</v>
      </c>
      <c r="O3057" s="0" t="str">
        <f aca="false">TEXT(B3057,"YYYY-MM")</f>
        <v>2016-08</v>
      </c>
      <c r="P3057" s="18" t="n">
        <f aca="false">IFERROR(N3057/K3057,0)</f>
        <v>0.3125</v>
      </c>
      <c r="Q3057" s="0" t="str">
        <f aca="false">IF(M3057=0,"No Discount",IF(M3057&lt;0.2,"Low (1-19%)",IF(M3057&lt;0.4,"Medium (20-39%)","High (40%+)")))</f>
        <v>Medium (20-39%)</v>
      </c>
      <c r="R3057" s="0" t="str">
        <f aca="false">INDEX('Lookup Tables'!$B$2:$B$5,MATCH(F3057,'Lookup Tables'!$A$2:$A$5,0))</f>
        <v>Manager A</v>
      </c>
    </row>
    <row r="3058" customFormat="false" ht="15" hidden="false" customHeight="false" outlineLevel="0" collapsed="false">
      <c r="A3058" s="0" t="s">
        <v>3115</v>
      </c>
      <c r="B3058" s="13" t="n">
        <v>43392</v>
      </c>
      <c r="C3058" s="13" t="n">
        <v>43397</v>
      </c>
      <c r="D3058" s="14" t="s">
        <v>52</v>
      </c>
      <c r="E3058" s="14" t="s">
        <v>62</v>
      </c>
      <c r="F3058" s="14" t="s">
        <v>63</v>
      </c>
      <c r="G3058" s="14" t="s">
        <v>64</v>
      </c>
      <c r="H3058" s="14" t="s">
        <v>65</v>
      </c>
      <c r="I3058" s="14" t="s">
        <v>129</v>
      </c>
      <c r="J3058" s="14" t="s">
        <v>2657</v>
      </c>
      <c r="K3058" s="15" t="n">
        <v>8.96</v>
      </c>
      <c r="L3058" s="0" t="n">
        <v>2</v>
      </c>
      <c r="M3058" s="16" t="n">
        <v>0</v>
      </c>
      <c r="N3058" s="17" t="n">
        <v>4.3008</v>
      </c>
      <c r="O3058" s="0" t="str">
        <f aca="false">TEXT(B3058,"YYYY-MM")</f>
        <v>2018-10</v>
      </c>
      <c r="P3058" s="18" t="n">
        <f aca="false">IFERROR(N3058/K3058,0)</f>
        <v>0.48</v>
      </c>
      <c r="Q3058" s="0" t="str">
        <f aca="false">IF(M3058=0,"No Discount",IF(M3058&lt;0.2,"Low (1-19%)",IF(M3058&lt;0.4,"Medium (20-39%)","High (40%+)")))</f>
        <v>No Discount</v>
      </c>
      <c r="R3058" s="0" t="str">
        <f aca="false">INDEX('Lookup Tables'!$B$2:$B$5,MATCH(F3058,'Lookup Tables'!$A$2:$A$5,0))</f>
        <v>Manager D</v>
      </c>
    </row>
    <row r="3059" customFormat="false" ht="15" hidden="false" customHeight="false" outlineLevel="0" collapsed="false">
      <c r="A3059" s="0" t="s">
        <v>3115</v>
      </c>
      <c r="B3059" s="13" t="n">
        <v>43392</v>
      </c>
      <c r="C3059" s="13" t="n">
        <v>43397</v>
      </c>
      <c r="D3059" s="14" t="s">
        <v>52</v>
      </c>
      <c r="E3059" s="14" t="s">
        <v>62</v>
      </c>
      <c r="F3059" s="14" t="s">
        <v>63</v>
      </c>
      <c r="G3059" s="14" t="s">
        <v>64</v>
      </c>
      <c r="H3059" s="14" t="s">
        <v>65</v>
      </c>
      <c r="I3059" s="14" t="s">
        <v>66</v>
      </c>
      <c r="J3059" s="14" t="s">
        <v>1910</v>
      </c>
      <c r="K3059" s="15" t="n">
        <v>31.5</v>
      </c>
      <c r="L3059" s="0" t="n">
        <v>10</v>
      </c>
      <c r="M3059" s="16" t="n">
        <v>0</v>
      </c>
      <c r="N3059" s="17" t="n">
        <v>15.12</v>
      </c>
      <c r="O3059" s="0" t="str">
        <f aca="false">TEXT(B3059,"YYYY-MM")</f>
        <v>2018-10</v>
      </c>
      <c r="P3059" s="18" t="n">
        <f aca="false">IFERROR(N3059/K3059,0)</f>
        <v>0.48</v>
      </c>
      <c r="Q3059" s="0" t="str">
        <f aca="false">IF(M3059=0,"No Discount",IF(M3059&lt;0.2,"Low (1-19%)",IF(M3059&lt;0.4,"Medium (20-39%)","High (40%+)")))</f>
        <v>No Discount</v>
      </c>
      <c r="R3059" s="0" t="str">
        <f aca="false">INDEX('Lookup Tables'!$B$2:$B$5,MATCH(F3059,'Lookup Tables'!$A$2:$A$5,0))</f>
        <v>Manager D</v>
      </c>
    </row>
    <row r="3060" customFormat="false" ht="15" hidden="false" customHeight="false" outlineLevel="0" collapsed="false">
      <c r="A3060" s="0" t="s">
        <v>3115</v>
      </c>
      <c r="B3060" s="13" t="n">
        <v>43392</v>
      </c>
      <c r="C3060" s="13" t="n">
        <v>43397</v>
      </c>
      <c r="D3060" s="14" t="s">
        <v>52</v>
      </c>
      <c r="E3060" s="14" t="s">
        <v>62</v>
      </c>
      <c r="F3060" s="14" t="s">
        <v>63</v>
      </c>
      <c r="G3060" s="14" t="s">
        <v>64</v>
      </c>
      <c r="H3060" s="14" t="s">
        <v>56</v>
      </c>
      <c r="I3060" s="14" t="s">
        <v>76</v>
      </c>
      <c r="J3060" s="14" t="s">
        <v>1193</v>
      </c>
      <c r="K3060" s="15" t="n">
        <v>30.56</v>
      </c>
      <c r="L3060" s="0" t="n">
        <v>2</v>
      </c>
      <c r="M3060" s="16" t="n">
        <v>0</v>
      </c>
      <c r="N3060" s="17" t="n">
        <v>10.3904</v>
      </c>
      <c r="O3060" s="0" t="str">
        <f aca="false">TEXT(B3060,"YYYY-MM")</f>
        <v>2018-10</v>
      </c>
      <c r="P3060" s="18" t="n">
        <f aca="false">IFERROR(N3060/K3060,0)</f>
        <v>0.34</v>
      </c>
      <c r="Q3060" s="0" t="str">
        <f aca="false">IF(M3060=0,"No Discount",IF(M3060&lt;0.2,"Low (1-19%)",IF(M3060&lt;0.4,"Medium (20-39%)","High (40%+)")))</f>
        <v>No Discount</v>
      </c>
      <c r="R3060" s="0" t="str">
        <f aca="false">INDEX('Lookup Tables'!$B$2:$B$5,MATCH(F3060,'Lookup Tables'!$A$2:$A$5,0))</f>
        <v>Manager D</v>
      </c>
    </row>
    <row r="3061" customFormat="false" ht="15" hidden="false" customHeight="false" outlineLevel="0" collapsed="false">
      <c r="A3061" s="0" t="s">
        <v>3115</v>
      </c>
      <c r="B3061" s="13" t="n">
        <v>43392</v>
      </c>
      <c r="C3061" s="13" t="n">
        <v>43397</v>
      </c>
      <c r="D3061" s="14" t="s">
        <v>52</v>
      </c>
      <c r="E3061" s="14" t="s">
        <v>62</v>
      </c>
      <c r="F3061" s="14" t="s">
        <v>63</v>
      </c>
      <c r="G3061" s="14" t="s">
        <v>64</v>
      </c>
      <c r="H3061" s="14" t="s">
        <v>56</v>
      </c>
      <c r="I3061" s="14" t="s">
        <v>71</v>
      </c>
      <c r="J3061" s="14" t="s">
        <v>3116</v>
      </c>
      <c r="K3061" s="15" t="n">
        <v>24.368</v>
      </c>
      <c r="L3061" s="0" t="n">
        <v>2</v>
      </c>
      <c r="M3061" s="16" t="n">
        <v>0.2</v>
      </c>
      <c r="N3061" s="17" t="n">
        <v>-3.3506</v>
      </c>
      <c r="O3061" s="0" t="str">
        <f aca="false">TEXT(B3061,"YYYY-MM")</f>
        <v>2018-10</v>
      </c>
      <c r="P3061" s="18" t="n">
        <f aca="false">IFERROR(N3061/K3061,0)</f>
        <v>-0.1375</v>
      </c>
      <c r="Q3061" s="0" t="str">
        <f aca="false">IF(M3061=0,"No Discount",IF(M3061&lt;0.2,"Low (1-19%)",IF(M3061&lt;0.4,"Medium (20-39%)","High (40%+)")))</f>
        <v>Medium (20-39%)</v>
      </c>
      <c r="R3061" s="0" t="str">
        <f aca="false">INDEX('Lookup Tables'!$B$2:$B$5,MATCH(F3061,'Lookup Tables'!$A$2:$A$5,0))</f>
        <v>Manager D</v>
      </c>
    </row>
    <row r="3062" customFormat="false" ht="15" hidden="false" customHeight="false" outlineLevel="0" collapsed="false">
      <c r="A3062" s="0" t="s">
        <v>3117</v>
      </c>
      <c r="B3062" s="13" t="n">
        <v>43046</v>
      </c>
      <c r="C3062" s="13" t="n">
        <v>43051</v>
      </c>
      <c r="D3062" s="14" t="s">
        <v>69</v>
      </c>
      <c r="E3062" s="14" t="s">
        <v>62</v>
      </c>
      <c r="F3062" s="14" t="s">
        <v>117</v>
      </c>
      <c r="G3062" s="14" t="s">
        <v>269</v>
      </c>
      <c r="H3062" s="14" t="s">
        <v>80</v>
      </c>
      <c r="I3062" s="14" t="s">
        <v>123</v>
      </c>
      <c r="J3062" s="14" t="s">
        <v>2344</v>
      </c>
      <c r="K3062" s="15" t="n">
        <v>119.976</v>
      </c>
      <c r="L3062" s="0" t="n">
        <v>3</v>
      </c>
      <c r="M3062" s="16" t="n">
        <v>0.2</v>
      </c>
      <c r="N3062" s="17" t="n">
        <v>22.4955</v>
      </c>
      <c r="O3062" s="0" t="str">
        <f aca="false">TEXT(B3062,"YYYY-MM")</f>
        <v>2017-11</v>
      </c>
      <c r="P3062" s="18" t="n">
        <f aca="false">IFERROR(N3062/K3062,0)</f>
        <v>0.1875</v>
      </c>
      <c r="Q3062" s="0" t="str">
        <f aca="false">IF(M3062=0,"No Discount",IF(M3062&lt;0.2,"Low (1-19%)",IF(M3062&lt;0.4,"Medium (20-39%)","High (40%+)")))</f>
        <v>Medium (20-39%)</v>
      </c>
      <c r="R3062" s="0" t="str">
        <f aca="false">INDEX('Lookup Tables'!$B$2:$B$5,MATCH(F3062,'Lookup Tables'!$A$2:$A$5,0))</f>
        <v>Manager B</v>
      </c>
    </row>
    <row r="3063" customFormat="false" ht="15" hidden="false" customHeight="false" outlineLevel="0" collapsed="false">
      <c r="A3063" s="0" t="s">
        <v>3118</v>
      </c>
      <c r="B3063" s="13" t="n">
        <v>43162</v>
      </c>
      <c r="C3063" s="13" t="n">
        <v>43166</v>
      </c>
      <c r="D3063" s="14" t="s">
        <v>69</v>
      </c>
      <c r="E3063" s="14" t="s">
        <v>53</v>
      </c>
      <c r="F3063" s="14" t="s">
        <v>98</v>
      </c>
      <c r="G3063" s="14" t="s">
        <v>99</v>
      </c>
      <c r="H3063" s="14" t="s">
        <v>65</v>
      </c>
      <c r="I3063" s="14" t="s">
        <v>91</v>
      </c>
      <c r="J3063" s="14" t="s">
        <v>1422</v>
      </c>
      <c r="K3063" s="15" t="n">
        <v>26.88</v>
      </c>
      <c r="L3063" s="0" t="n">
        <v>8</v>
      </c>
      <c r="M3063" s="16" t="n">
        <v>0.2</v>
      </c>
      <c r="N3063" s="17" t="n">
        <v>9.744</v>
      </c>
      <c r="O3063" s="0" t="str">
        <f aca="false">TEXT(B3063,"YYYY-MM")</f>
        <v>2018-03</v>
      </c>
      <c r="P3063" s="18" t="n">
        <f aca="false">IFERROR(N3063/K3063,0)</f>
        <v>0.3625</v>
      </c>
      <c r="Q3063" s="0" t="str">
        <f aca="false">IF(M3063=0,"No Discount",IF(M3063&lt;0.2,"Low (1-19%)",IF(M3063&lt;0.4,"Medium (20-39%)","High (40%+)")))</f>
        <v>Medium (20-39%)</v>
      </c>
      <c r="R3063" s="0" t="str">
        <f aca="false">INDEX('Lookup Tables'!$B$2:$B$5,MATCH(F3063,'Lookup Tables'!$A$2:$A$5,0))</f>
        <v>Manager A</v>
      </c>
    </row>
    <row r="3064" customFormat="false" ht="15" hidden="false" customHeight="false" outlineLevel="0" collapsed="false">
      <c r="A3064" s="0" t="s">
        <v>3119</v>
      </c>
      <c r="B3064" s="13" t="n">
        <v>42701</v>
      </c>
      <c r="C3064" s="13" t="n">
        <v>42703</v>
      </c>
      <c r="D3064" s="14" t="s">
        <v>137</v>
      </c>
      <c r="E3064" s="14" t="s">
        <v>62</v>
      </c>
      <c r="F3064" s="14" t="s">
        <v>117</v>
      </c>
      <c r="G3064" s="14" t="s">
        <v>160</v>
      </c>
      <c r="H3064" s="14" t="s">
        <v>80</v>
      </c>
      <c r="I3064" s="14" t="s">
        <v>81</v>
      </c>
      <c r="J3064" s="14" t="s">
        <v>3120</v>
      </c>
      <c r="K3064" s="15" t="n">
        <v>83.97</v>
      </c>
      <c r="L3064" s="0" t="n">
        <v>3</v>
      </c>
      <c r="M3064" s="16" t="n">
        <v>0</v>
      </c>
      <c r="N3064" s="17" t="n">
        <v>23.5116</v>
      </c>
      <c r="O3064" s="0" t="str">
        <f aca="false">TEXT(B3064,"YYYY-MM")</f>
        <v>2016-11</v>
      </c>
      <c r="P3064" s="18" t="n">
        <f aca="false">IFERROR(N3064/K3064,0)</f>
        <v>0.28</v>
      </c>
      <c r="Q3064" s="0" t="str">
        <f aca="false">IF(M3064=0,"No Discount",IF(M3064&lt;0.2,"Low (1-19%)",IF(M3064&lt;0.4,"Medium (20-39%)","High (40%+)")))</f>
        <v>No Discount</v>
      </c>
      <c r="R3064" s="0" t="str">
        <f aca="false">INDEX('Lookup Tables'!$B$2:$B$5,MATCH(F3064,'Lookup Tables'!$A$2:$A$5,0))</f>
        <v>Manager B</v>
      </c>
    </row>
    <row r="3065" customFormat="false" ht="15" hidden="false" customHeight="false" outlineLevel="0" collapsed="false">
      <c r="A3065" s="0" t="s">
        <v>3119</v>
      </c>
      <c r="B3065" s="13" t="n">
        <v>42701</v>
      </c>
      <c r="C3065" s="13" t="n">
        <v>42703</v>
      </c>
      <c r="D3065" s="14" t="s">
        <v>137</v>
      </c>
      <c r="E3065" s="14" t="s">
        <v>62</v>
      </c>
      <c r="F3065" s="14" t="s">
        <v>117</v>
      </c>
      <c r="G3065" s="14" t="s">
        <v>160</v>
      </c>
      <c r="H3065" s="14" t="s">
        <v>80</v>
      </c>
      <c r="I3065" s="14" t="s">
        <v>123</v>
      </c>
      <c r="J3065" s="14" t="s">
        <v>3121</v>
      </c>
      <c r="K3065" s="15" t="n">
        <v>104.97</v>
      </c>
      <c r="L3065" s="0" t="n">
        <v>3</v>
      </c>
      <c r="M3065" s="16" t="n">
        <v>0</v>
      </c>
      <c r="N3065" s="17" t="n">
        <v>7.3479</v>
      </c>
      <c r="O3065" s="0" t="str">
        <f aca="false">TEXT(B3065,"YYYY-MM")</f>
        <v>2016-11</v>
      </c>
      <c r="P3065" s="18" t="n">
        <f aca="false">IFERROR(N3065/K3065,0)</f>
        <v>0.07</v>
      </c>
      <c r="Q3065" s="0" t="str">
        <f aca="false">IF(M3065=0,"No Discount",IF(M3065&lt;0.2,"Low (1-19%)",IF(M3065&lt;0.4,"Medium (20-39%)","High (40%+)")))</f>
        <v>No Discount</v>
      </c>
      <c r="R3065" s="0" t="str">
        <f aca="false">INDEX('Lookup Tables'!$B$2:$B$5,MATCH(F3065,'Lookup Tables'!$A$2:$A$5,0))</f>
        <v>Manager B</v>
      </c>
    </row>
    <row r="3066" customFormat="false" ht="15" hidden="false" customHeight="false" outlineLevel="0" collapsed="false">
      <c r="A3066" s="0" t="s">
        <v>3122</v>
      </c>
      <c r="B3066" s="13" t="n">
        <v>43172</v>
      </c>
      <c r="C3066" s="13" t="n">
        <v>43177</v>
      </c>
      <c r="D3066" s="14" t="s">
        <v>52</v>
      </c>
      <c r="E3066" s="14" t="s">
        <v>97</v>
      </c>
      <c r="F3066" s="14" t="s">
        <v>63</v>
      </c>
      <c r="G3066" s="14" t="s">
        <v>339</v>
      </c>
      <c r="H3066" s="14" t="s">
        <v>65</v>
      </c>
      <c r="I3066" s="14" t="s">
        <v>73</v>
      </c>
      <c r="J3066" s="14" t="s">
        <v>207</v>
      </c>
      <c r="K3066" s="15" t="n">
        <v>90.8</v>
      </c>
      <c r="L3066" s="0" t="n">
        <v>8</v>
      </c>
      <c r="M3066" s="16" t="n">
        <v>0</v>
      </c>
      <c r="N3066" s="17" t="n">
        <v>25.424</v>
      </c>
      <c r="O3066" s="0" t="str">
        <f aca="false">TEXT(B3066,"YYYY-MM")</f>
        <v>2018-03</v>
      </c>
      <c r="P3066" s="18" t="n">
        <f aca="false">IFERROR(N3066/K3066,0)</f>
        <v>0.28</v>
      </c>
      <c r="Q3066" s="0" t="str">
        <f aca="false">IF(M3066=0,"No Discount",IF(M3066&lt;0.2,"Low (1-19%)",IF(M3066&lt;0.4,"Medium (20-39%)","High (40%+)")))</f>
        <v>No Discount</v>
      </c>
      <c r="R3066" s="0" t="str">
        <f aca="false">INDEX('Lookup Tables'!$B$2:$B$5,MATCH(F3066,'Lookup Tables'!$A$2:$A$5,0))</f>
        <v>Manager D</v>
      </c>
    </row>
    <row r="3067" customFormat="false" ht="15" hidden="false" customHeight="false" outlineLevel="0" collapsed="false">
      <c r="A3067" s="0" t="s">
        <v>3122</v>
      </c>
      <c r="B3067" s="13" t="n">
        <v>43172</v>
      </c>
      <c r="C3067" s="13" t="n">
        <v>43177</v>
      </c>
      <c r="D3067" s="14" t="s">
        <v>52</v>
      </c>
      <c r="E3067" s="14" t="s">
        <v>97</v>
      </c>
      <c r="F3067" s="14" t="s">
        <v>63</v>
      </c>
      <c r="G3067" s="14" t="s">
        <v>339</v>
      </c>
      <c r="H3067" s="14" t="s">
        <v>80</v>
      </c>
      <c r="I3067" s="14" t="s">
        <v>81</v>
      </c>
      <c r="J3067" s="14" t="s">
        <v>1283</v>
      </c>
      <c r="K3067" s="15" t="n">
        <v>140.736</v>
      </c>
      <c r="L3067" s="0" t="n">
        <v>8</v>
      </c>
      <c r="M3067" s="16" t="n">
        <v>0.2</v>
      </c>
      <c r="N3067" s="17" t="n">
        <v>49.2576</v>
      </c>
      <c r="O3067" s="0" t="str">
        <f aca="false">TEXT(B3067,"YYYY-MM")</f>
        <v>2018-03</v>
      </c>
      <c r="P3067" s="18" t="n">
        <f aca="false">IFERROR(N3067/K3067,0)</f>
        <v>0.35</v>
      </c>
      <c r="Q3067" s="0" t="str">
        <f aca="false">IF(M3067=0,"No Discount",IF(M3067&lt;0.2,"Low (1-19%)",IF(M3067&lt;0.4,"Medium (20-39%)","High (40%+)")))</f>
        <v>Medium (20-39%)</v>
      </c>
      <c r="R3067" s="0" t="str">
        <f aca="false">INDEX('Lookup Tables'!$B$2:$B$5,MATCH(F3067,'Lookup Tables'!$A$2:$A$5,0))</f>
        <v>Manager D</v>
      </c>
    </row>
    <row r="3068" customFormat="false" ht="15" hidden="false" customHeight="false" outlineLevel="0" collapsed="false">
      <c r="A3068" s="0" t="s">
        <v>3122</v>
      </c>
      <c r="B3068" s="13" t="n">
        <v>43172</v>
      </c>
      <c r="C3068" s="13" t="n">
        <v>43177</v>
      </c>
      <c r="D3068" s="14" t="s">
        <v>52</v>
      </c>
      <c r="E3068" s="14" t="s">
        <v>97</v>
      </c>
      <c r="F3068" s="14" t="s">
        <v>63</v>
      </c>
      <c r="G3068" s="14" t="s">
        <v>339</v>
      </c>
      <c r="H3068" s="14" t="s">
        <v>80</v>
      </c>
      <c r="I3068" s="14" t="s">
        <v>123</v>
      </c>
      <c r="J3068" s="14" t="s">
        <v>3123</v>
      </c>
      <c r="K3068" s="15" t="n">
        <v>214.95</v>
      </c>
      <c r="L3068" s="0" t="n">
        <v>5</v>
      </c>
      <c r="M3068" s="16" t="n">
        <v>0</v>
      </c>
      <c r="N3068" s="17" t="n">
        <v>88.1295</v>
      </c>
      <c r="O3068" s="0" t="str">
        <f aca="false">TEXT(B3068,"YYYY-MM")</f>
        <v>2018-03</v>
      </c>
      <c r="P3068" s="18" t="n">
        <f aca="false">IFERROR(N3068/K3068,0)</f>
        <v>0.41</v>
      </c>
      <c r="Q3068" s="0" t="str">
        <f aca="false">IF(M3068=0,"No Discount",IF(M3068&lt;0.2,"Low (1-19%)",IF(M3068&lt;0.4,"Medium (20-39%)","High (40%+)")))</f>
        <v>No Discount</v>
      </c>
      <c r="R3068" s="0" t="str">
        <f aca="false">INDEX('Lookup Tables'!$B$2:$B$5,MATCH(F3068,'Lookup Tables'!$A$2:$A$5,0))</f>
        <v>Manager D</v>
      </c>
    </row>
    <row r="3069" customFormat="false" ht="15" hidden="false" customHeight="false" outlineLevel="0" collapsed="false">
      <c r="A3069" s="0" t="s">
        <v>3122</v>
      </c>
      <c r="B3069" s="13" t="n">
        <v>43172</v>
      </c>
      <c r="C3069" s="13" t="n">
        <v>43177</v>
      </c>
      <c r="D3069" s="14" t="s">
        <v>52</v>
      </c>
      <c r="E3069" s="14" t="s">
        <v>97</v>
      </c>
      <c r="F3069" s="14" t="s">
        <v>63</v>
      </c>
      <c r="G3069" s="14" t="s">
        <v>339</v>
      </c>
      <c r="H3069" s="14" t="s">
        <v>65</v>
      </c>
      <c r="I3069" s="14" t="s">
        <v>91</v>
      </c>
      <c r="J3069" s="14" t="s">
        <v>3124</v>
      </c>
      <c r="K3069" s="15" t="n">
        <v>45.36</v>
      </c>
      <c r="L3069" s="0" t="n">
        <v>7</v>
      </c>
      <c r="M3069" s="16" t="n">
        <v>0</v>
      </c>
      <c r="N3069" s="17" t="n">
        <v>21.7728</v>
      </c>
      <c r="O3069" s="0" t="str">
        <f aca="false">TEXT(B3069,"YYYY-MM")</f>
        <v>2018-03</v>
      </c>
      <c r="P3069" s="18" t="n">
        <f aca="false">IFERROR(N3069/K3069,0)</f>
        <v>0.48</v>
      </c>
      <c r="Q3069" s="0" t="str">
        <f aca="false">IF(M3069=0,"No Discount",IF(M3069&lt;0.2,"Low (1-19%)",IF(M3069&lt;0.4,"Medium (20-39%)","High (40%+)")))</f>
        <v>No Discount</v>
      </c>
      <c r="R3069" s="0" t="str">
        <f aca="false">INDEX('Lookup Tables'!$B$2:$B$5,MATCH(F3069,'Lookup Tables'!$A$2:$A$5,0))</f>
        <v>Manager D</v>
      </c>
    </row>
    <row r="3070" customFormat="false" ht="15" hidden="false" customHeight="false" outlineLevel="0" collapsed="false">
      <c r="A3070" s="0" t="s">
        <v>3122</v>
      </c>
      <c r="B3070" s="13" t="n">
        <v>43172</v>
      </c>
      <c r="C3070" s="13" t="n">
        <v>43177</v>
      </c>
      <c r="D3070" s="14" t="s">
        <v>52</v>
      </c>
      <c r="E3070" s="14" t="s">
        <v>97</v>
      </c>
      <c r="F3070" s="14" t="s">
        <v>63</v>
      </c>
      <c r="G3070" s="14" t="s">
        <v>339</v>
      </c>
      <c r="H3070" s="14" t="s">
        <v>65</v>
      </c>
      <c r="I3070" s="14" t="s">
        <v>91</v>
      </c>
      <c r="J3070" s="14" t="s">
        <v>2854</v>
      </c>
      <c r="K3070" s="15" t="n">
        <v>288.24</v>
      </c>
      <c r="L3070" s="0" t="n">
        <v>6</v>
      </c>
      <c r="M3070" s="16" t="n">
        <v>0</v>
      </c>
      <c r="N3070" s="17" t="n">
        <v>138.3552</v>
      </c>
      <c r="O3070" s="0" t="str">
        <f aca="false">TEXT(B3070,"YYYY-MM")</f>
        <v>2018-03</v>
      </c>
      <c r="P3070" s="18" t="n">
        <f aca="false">IFERROR(N3070/K3070,0)</f>
        <v>0.48</v>
      </c>
      <c r="Q3070" s="0" t="str">
        <f aca="false">IF(M3070=0,"No Discount",IF(M3070&lt;0.2,"Low (1-19%)",IF(M3070&lt;0.4,"Medium (20-39%)","High (40%+)")))</f>
        <v>No Discount</v>
      </c>
      <c r="R3070" s="0" t="str">
        <f aca="false">INDEX('Lookup Tables'!$B$2:$B$5,MATCH(F3070,'Lookup Tables'!$A$2:$A$5,0))</f>
        <v>Manager D</v>
      </c>
    </row>
    <row r="3071" customFormat="false" ht="15" hidden="false" customHeight="false" outlineLevel="0" collapsed="false">
      <c r="A3071" s="0" t="s">
        <v>3125</v>
      </c>
      <c r="B3071" s="13" t="n">
        <v>43434</v>
      </c>
      <c r="C3071" s="13" t="n">
        <v>43434</v>
      </c>
      <c r="D3071" s="14" t="s">
        <v>606</v>
      </c>
      <c r="E3071" s="14" t="s">
        <v>97</v>
      </c>
      <c r="F3071" s="14" t="s">
        <v>117</v>
      </c>
      <c r="G3071" s="14" t="s">
        <v>269</v>
      </c>
      <c r="H3071" s="14" t="s">
        <v>65</v>
      </c>
      <c r="I3071" s="14" t="s">
        <v>85</v>
      </c>
      <c r="J3071" s="14" t="s">
        <v>3076</v>
      </c>
      <c r="K3071" s="15" t="n">
        <v>663.936</v>
      </c>
      <c r="L3071" s="0" t="n">
        <v>4</v>
      </c>
      <c r="M3071" s="16" t="n">
        <v>0.2</v>
      </c>
      <c r="N3071" s="17" t="n">
        <v>82.992</v>
      </c>
      <c r="O3071" s="0" t="str">
        <f aca="false">TEXT(B3071,"YYYY-MM")</f>
        <v>2018-11</v>
      </c>
      <c r="P3071" s="18" t="n">
        <f aca="false">IFERROR(N3071/K3071,0)</f>
        <v>0.125</v>
      </c>
      <c r="Q3071" s="0" t="str">
        <f aca="false">IF(M3071=0,"No Discount",IF(M3071&lt;0.2,"Low (1-19%)",IF(M3071&lt;0.4,"Medium (20-39%)","High (40%+)")))</f>
        <v>Medium (20-39%)</v>
      </c>
      <c r="R3071" s="0" t="str">
        <f aca="false">INDEX('Lookup Tables'!$B$2:$B$5,MATCH(F3071,'Lookup Tables'!$A$2:$A$5,0))</f>
        <v>Manager B</v>
      </c>
    </row>
    <row r="3072" customFormat="false" ht="15" hidden="false" customHeight="false" outlineLevel="0" collapsed="false">
      <c r="A3072" s="0" t="s">
        <v>3126</v>
      </c>
      <c r="B3072" s="13" t="n">
        <v>42325</v>
      </c>
      <c r="C3072" s="13" t="n">
        <v>42330</v>
      </c>
      <c r="D3072" s="14" t="s">
        <v>69</v>
      </c>
      <c r="E3072" s="14" t="s">
        <v>62</v>
      </c>
      <c r="F3072" s="14" t="s">
        <v>117</v>
      </c>
      <c r="G3072" s="14" t="s">
        <v>160</v>
      </c>
      <c r="H3072" s="14" t="s">
        <v>65</v>
      </c>
      <c r="I3072" s="14" t="s">
        <v>73</v>
      </c>
      <c r="J3072" s="14" t="s">
        <v>1980</v>
      </c>
      <c r="K3072" s="15" t="n">
        <v>2934.33</v>
      </c>
      <c r="L3072" s="0" t="n">
        <v>7</v>
      </c>
      <c r="M3072" s="16" t="n">
        <v>0</v>
      </c>
      <c r="N3072" s="17" t="n">
        <v>792.2691</v>
      </c>
      <c r="O3072" s="0" t="str">
        <f aca="false">TEXT(B3072,"YYYY-MM")</f>
        <v>2015-11</v>
      </c>
      <c r="P3072" s="18" t="n">
        <f aca="false">IFERROR(N3072/K3072,0)</f>
        <v>0.27</v>
      </c>
      <c r="Q3072" s="0" t="str">
        <f aca="false">IF(M3072=0,"No Discount",IF(M3072&lt;0.2,"Low (1-19%)",IF(M3072&lt;0.4,"Medium (20-39%)","High (40%+)")))</f>
        <v>No Discount</v>
      </c>
      <c r="R3072" s="0" t="str">
        <f aca="false">INDEX('Lookup Tables'!$B$2:$B$5,MATCH(F3072,'Lookup Tables'!$A$2:$A$5,0))</f>
        <v>Manager B</v>
      </c>
    </row>
    <row r="3073" customFormat="false" ht="15" hidden="false" customHeight="false" outlineLevel="0" collapsed="false">
      <c r="A3073" s="0" t="s">
        <v>3126</v>
      </c>
      <c r="B3073" s="13" t="n">
        <v>42325</v>
      </c>
      <c r="C3073" s="13" t="n">
        <v>42330</v>
      </c>
      <c r="D3073" s="14" t="s">
        <v>69</v>
      </c>
      <c r="E3073" s="14" t="s">
        <v>62</v>
      </c>
      <c r="F3073" s="14" t="s">
        <v>117</v>
      </c>
      <c r="G3073" s="14" t="s">
        <v>160</v>
      </c>
      <c r="H3073" s="14" t="s">
        <v>56</v>
      </c>
      <c r="I3073" s="14" t="s">
        <v>76</v>
      </c>
      <c r="J3073" s="14" t="s">
        <v>3127</v>
      </c>
      <c r="K3073" s="15" t="n">
        <v>124.41</v>
      </c>
      <c r="L3073" s="0" t="n">
        <v>3</v>
      </c>
      <c r="M3073" s="16" t="n">
        <v>0</v>
      </c>
      <c r="N3073" s="17" t="n">
        <v>14.9292</v>
      </c>
      <c r="O3073" s="0" t="str">
        <f aca="false">TEXT(B3073,"YYYY-MM")</f>
        <v>2015-11</v>
      </c>
      <c r="P3073" s="18" t="n">
        <f aca="false">IFERROR(N3073/K3073,0)</f>
        <v>0.12</v>
      </c>
      <c r="Q3073" s="0" t="str">
        <f aca="false">IF(M3073=0,"No Discount",IF(M3073&lt;0.2,"Low (1-19%)",IF(M3073&lt;0.4,"Medium (20-39%)","High (40%+)")))</f>
        <v>No Discount</v>
      </c>
      <c r="R3073" s="0" t="str">
        <f aca="false">INDEX('Lookup Tables'!$B$2:$B$5,MATCH(F3073,'Lookup Tables'!$A$2:$A$5,0))</f>
        <v>Manager B</v>
      </c>
    </row>
    <row r="3074" customFormat="false" ht="15" hidden="false" customHeight="false" outlineLevel="0" collapsed="false">
      <c r="A3074" s="0" t="s">
        <v>3126</v>
      </c>
      <c r="B3074" s="13" t="n">
        <v>42325</v>
      </c>
      <c r="C3074" s="13" t="n">
        <v>42330</v>
      </c>
      <c r="D3074" s="14" t="s">
        <v>69</v>
      </c>
      <c r="E3074" s="14" t="s">
        <v>62</v>
      </c>
      <c r="F3074" s="14" t="s">
        <v>117</v>
      </c>
      <c r="G3074" s="14" t="s">
        <v>160</v>
      </c>
      <c r="H3074" s="14" t="s">
        <v>65</v>
      </c>
      <c r="I3074" s="14" t="s">
        <v>78</v>
      </c>
      <c r="J3074" s="14" t="s">
        <v>1207</v>
      </c>
      <c r="K3074" s="15" t="n">
        <v>57.75</v>
      </c>
      <c r="L3074" s="0" t="n">
        <v>5</v>
      </c>
      <c r="M3074" s="16" t="n">
        <v>0</v>
      </c>
      <c r="N3074" s="17" t="n">
        <v>26.565</v>
      </c>
      <c r="O3074" s="0" t="str">
        <f aca="false">TEXT(B3074,"YYYY-MM")</f>
        <v>2015-11</v>
      </c>
      <c r="P3074" s="18" t="n">
        <f aca="false">IFERROR(N3074/K3074,0)</f>
        <v>0.46</v>
      </c>
      <c r="Q3074" s="0" t="str">
        <f aca="false">IF(M3074=0,"No Discount",IF(M3074&lt;0.2,"Low (1-19%)",IF(M3074&lt;0.4,"Medium (20-39%)","High (40%+)")))</f>
        <v>No Discount</v>
      </c>
      <c r="R3074" s="0" t="str">
        <f aca="false">INDEX('Lookup Tables'!$B$2:$B$5,MATCH(F3074,'Lookup Tables'!$A$2:$A$5,0))</f>
        <v>Manager B</v>
      </c>
    </row>
    <row r="3075" customFormat="false" ht="15" hidden="false" customHeight="false" outlineLevel="0" collapsed="false">
      <c r="A3075" s="0" t="s">
        <v>3128</v>
      </c>
      <c r="B3075" s="13" t="n">
        <v>42738</v>
      </c>
      <c r="C3075" s="13" t="n">
        <v>42740</v>
      </c>
      <c r="D3075" s="14" t="s">
        <v>137</v>
      </c>
      <c r="E3075" s="14" t="s">
        <v>53</v>
      </c>
      <c r="F3075" s="14" t="s">
        <v>63</v>
      </c>
      <c r="G3075" s="14" t="s">
        <v>64</v>
      </c>
      <c r="H3075" s="14" t="s">
        <v>65</v>
      </c>
      <c r="I3075" s="14" t="s">
        <v>73</v>
      </c>
      <c r="J3075" s="14" t="s">
        <v>2480</v>
      </c>
      <c r="K3075" s="15" t="n">
        <v>114.46</v>
      </c>
      <c r="L3075" s="0" t="n">
        <v>2</v>
      </c>
      <c r="M3075" s="16" t="n">
        <v>0</v>
      </c>
      <c r="N3075" s="17" t="n">
        <v>28.615</v>
      </c>
      <c r="O3075" s="0" t="str">
        <f aca="false">TEXT(B3075,"YYYY-MM")</f>
        <v>2017-01</v>
      </c>
      <c r="P3075" s="18" t="n">
        <f aca="false">IFERROR(N3075/K3075,0)</f>
        <v>0.25</v>
      </c>
      <c r="Q3075" s="0" t="str">
        <f aca="false">IF(M3075=0,"No Discount",IF(M3075&lt;0.2,"Low (1-19%)",IF(M3075&lt;0.4,"Medium (20-39%)","High (40%+)")))</f>
        <v>No Discount</v>
      </c>
      <c r="R3075" s="0" t="str">
        <f aca="false">INDEX('Lookup Tables'!$B$2:$B$5,MATCH(F3075,'Lookup Tables'!$A$2:$A$5,0))</f>
        <v>Manager D</v>
      </c>
    </row>
    <row r="3076" customFormat="false" ht="15" hidden="false" customHeight="false" outlineLevel="0" collapsed="false">
      <c r="A3076" s="0" t="s">
        <v>3129</v>
      </c>
      <c r="B3076" s="13" t="n">
        <v>42646</v>
      </c>
      <c r="C3076" s="13" t="n">
        <v>42651</v>
      </c>
      <c r="D3076" s="14" t="s">
        <v>69</v>
      </c>
      <c r="E3076" s="14" t="s">
        <v>53</v>
      </c>
      <c r="F3076" s="14" t="s">
        <v>63</v>
      </c>
      <c r="G3076" s="14" t="s">
        <v>64</v>
      </c>
      <c r="H3076" s="14" t="s">
        <v>56</v>
      </c>
      <c r="I3076" s="14" t="s">
        <v>57</v>
      </c>
      <c r="J3076" s="14" t="s">
        <v>1115</v>
      </c>
      <c r="K3076" s="15" t="n">
        <v>120.666</v>
      </c>
      <c r="L3076" s="0" t="n">
        <v>2</v>
      </c>
      <c r="M3076" s="16" t="n">
        <v>0.15</v>
      </c>
      <c r="N3076" s="17" t="n">
        <v>18.4548</v>
      </c>
      <c r="O3076" s="0" t="str">
        <f aca="false">TEXT(B3076,"YYYY-MM")</f>
        <v>2016-10</v>
      </c>
      <c r="P3076" s="18" t="n">
        <f aca="false">IFERROR(N3076/K3076,0)</f>
        <v>0.152941176470588</v>
      </c>
      <c r="Q3076" s="0" t="str">
        <f aca="false">IF(M3076=0,"No Discount",IF(M3076&lt;0.2,"Low (1-19%)",IF(M3076&lt;0.4,"Medium (20-39%)","High (40%+)")))</f>
        <v>Low (1-19%)</v>
      </c>
      <c r="R3076" s="0" t="str">
        <f aca="false">INDEX('Lookup Tables'!$B$2:$B$5,MATCH(F3076,'Lookup Tables'!$A$2:$A$5,0))</f>
        <v>Manager D</v>
      </c>
    </row>
    <row r="3077" customFormat="false" ht="15" hidden="false" customHeight="false" outlineLevel="0" collapsed="false">
      <c r="A3077" s="0" t="s">
        <v>3130</v>
      </c>
      <c r="B3077" s="13" t="n">
        <v>42205</v>
      </c>
      <c r="C3077" s="13" t="n">
        <v>42209</v>
      </c>
      <c r="D3077" s="14" t="s">
        <v>69</v>
      </c>
      <c r="E3077" s="14" t="s">
        <v>97</v>
      </c>
      <c r="F3077" s="14" t="s">
        <v>98</v>
      </c>
      <c r="G3077" s="14" t="s">
        <v>99</v>
      </c>
      <c r="H3077" s="14" t="s">
        <v>65</v>
      </c>
      <c r="I3077" s="14" t="s">
        <v>73</v>
      </c>
      <c r="J3077" s="14" t="s">
        <v>703</v>
      </c>
      <c r="K3077" s="15" t="n">
        <v>342.864</v>
      </c>
      <c r="L3077" s="0" t="n">
        <v>3</v>
      </c>
      <c r="M3077" s="16" t="n">
        <v>0.2</v>
      </c>
      <c r="N3077" s="17" t="n">
        <v>38.5722</v>
      </c>
      <c r="O3077" s="0" t="str">
        <f aca="false">TEXT(B3077,"YYYY-MM")</f>
        <v>2015-07</v>
      </c>
      <c r="P3077" s="18" t="n">
        <f aca="false">IFERROR(N3077/K3077,0)</f>
        <v>0.1125</v>
      </c>
      <c r="Q3077" s="0" t="str">
        <f aca="false">IF(M3077=0,"No Discount",IF(M3077&lt;0.2,"Low (1-19%)",IF(M3077&lt;0.4,"Medium (20-39%)","High (40%+)")))</f>
        <v>Medium (20-39%)</v>
      </c>
      <c r="R3077" s="0" t="str">
        <f aca="false">INDEX('Lookup Tables'!$B$2:$B$5,MATCH(F3077,'Lookup Tables'!$A$2:$A$5,0))</f>
        <v>Manager A</v>
      </c>
    </row>
    <row r="3078" customFormat="false" ht="15" hidden="false" customHeight="false" outlineLevel="0" collapsed="false">
      <c r="A3078" s="0" t="s">
        <v>3130</v>
      </c>
      <c r="B3078" s="13" t="n">
        <v>42205</v>
      </c>
      <c r="C3078" s="13" t="n">
        <v>42209</v>
      </c>
      <c r="D3078" s="14" t="s">
        <v>69</v>
      </c>
      <c r="E3078" s="14" t="s">
        <v>97</v>
      </c>
      <c r="F3078" s="14" t="s">
        <v>98</v>
      </c>
      <c r="G3078" s="14" t="s">
        <v>99</v>
      </c>
      <c r="H3078" s="14" t="s">
        <v>56</v>
      </c>
      <c r="I3078" s="14" t="s">
        <v>76</v>
      </c>
      <c r="J3078" s="14" t="s">
        <v>1607</v>
      </c>
      <c r="K3078" s="15" t="n">
        <v>16.74</v>
      </c>
      <c r="L3078" s="0" t="n">
        <v>5</v>
      </c>
      <c r="M3078" s="16" t="n">
        <v>0.6</v>
      </c>
      <c r="N3078" s="17" t="n">
        <v>-14.229</v>
      </c>
      <c r="O3078" s="0" t="str">
        <f aca="false">TEXT(B3078,"YYYY-MM")</f>
        <v>2015-07</v>
      </c>
      <c r="P3078" s="18" t="n">
        <f aca="false">IFERROR(N3078/K3078,0)</f>
        <v>-0.85</v>
      </c>
      <c r="Q3078" s="0" t="str">
        <f aca="false">IF(M3078=0,"No Discount",IF(M3078&lt;0.2,"Low (1-19%)",IF(M3078&lt;0.4,"Medium (20-39%)","High (40%+)")))</f>
        <v>High (40%+)</v>
      </c>
      <c r="R3078" s="0" t="str">
        <f aca="false">INDEX('Lookup Tables'!$B$2:$B$5,MATCH(F3078,'Lookup Tables'!$A$2:$A$5,0))</f>
        <v>Manager A</v>
      </c>
    </row>
    <row r="3079" customFormat="false" ht="15" hidden="false" customHeight="false" outlineLevel="0" collapsed="false">
      <c r="A3079" s="0" t="s">
        <v>3130</v>
      </c>
      <c r="B3079" s="13" t="n">
        <v>42205</v>
      </c>
      <c r="C3079" s="13" t="n">
        <v>42209</v>
      </c>
      <c r="D3079" s="14" t="s">
        <v>69</v>
      </c>
      <c r="E3079" s="14" t="s">
        <v>97</v>
      </c>
      <c r="F3079" s="14" t="s">
        <v>98</v>
      </c>
      <c r="G3079" s="14" t="s">
        <v>99</v>
      </c>
      <c r="H3079" s="14" t="s">
        <v>56</v>
      </c>
      <c r="I3079" s="14" t="s">
        <v>59</v>
      </c>
      <c r="J3079" s="14" t="s">
        <v>861</v>
      </c>
      <c r="K3079" s="15" t="n">
        <v>981.372</v>
      </c>
      <c r="L3079" s="0" t="n">
        <v>2</v>
      </c>
      <c r="M3079" s="16" t="n">
        <v>0.3</v>
      </c>
      <c r="N3079" s="17" t="n">
        <v>-140.196</v>
      </c>
      <c r="O3079" s="0" t="str">
        <f aca="false">TEXT(B3079,"YYYY-MM")</f>
        <v>2015-07</v>
      </c>
      <c r="P3079" s="18" t="n">
        <f aca="false">IFERROR(N3079/K3079,0)</f>
        <v>-0.142857142857143</v>
      </c>
      <c r="Q3079" s="0" t="str">
        <f aca="false">IF(M3079=0,"No Discount",IF(M3079&lt;0.2,"Low (1-19%)",IF(M3079&lt;0.4,"Medium (20-39%)","High (40%+)")))</f>
        <v>Medium (20-39%)</v>
      </c>
      <c r="R3079" s="0" t="str">
        <f aca="false">INDEX('Lookup Tables'!$B$2:$B$5,MATCH(F3079,'Lookup Tables'!$A$2:$A$5,0))</f>
        <v>Manager A</v>
      </c>
    </row>
    <row r="3080" customFormat="false" ht="15" hidden="false" customHeight="false" outlineLevel="0" collapsed="false">
      <c r="A3080" s="0" t="s">
        <v>3131</v>
      </c>
      <c r="B3080" s="13" t="n">
        <v>42145</v>
      </c>
      <c r="C3080" s="13" t="n">
        <v>42149</v>
      </c>
      <c r="D3080" s="14" t="s">
        <v>69</v>
      </c>
      <c r="E3080" s="14" t="s">
        <v>97</v>
      </c>
      <c r="F3080" s="14" t="s">
        <v>63</v>
      </c>
      <c r="G3080" s="14" t="s">
        <v>64</v>
      </c>
      <c r="H3080" s="14" t="s">
        <v>65</v>
      </c>
      <c r="I3080" s="14" t="s">
        <v>78</v>
      </c>
      <c r="J3080" s="14" t="s">
        <v>385</v>
      </c>
      <c r="K3080" s="15" t="n">
        <v>31.84</v>
      </c>
      <c r="L3080" s="0" t="n">
        <v>8</v>
      </c>
      <c r="M3080" s="16" t="n">
        <v>0</v>
      </c>
      <c r="N3080" s="17" t="n">
        <v>10.5072</v>
      </c>
      <c r="O3080" s="0" t="str">
        <f aca="false">TEXT(B3080,"YYYY-MM")</f>
        <v>2015-05</v>
      </c>
      <c r="P3080" s="18" t="n">
        <f aca="false">IFERROR(N3080/K3080,0)</f>
        <v>0.33</v>
      </c>
      <c r="Q3080" s="0" t="str">
        <f aca="false">IF(M3080=0,"No Discount",IF(M3080&lt;0.2,"Low (1-19%)",IF(M3080&lt;0.4,"Medium (20-39%)","High (40%+)")))</f>
        <v>No Discount</v>
      </c>
      <c r="R3080" s="0" t="str">
        <f aca="false">INDEX('Lookup Tables'!$B$2:$B$5,MATCH(F3080,'Lookup Tables'!$A$2:$A$5,0))</f>
        <v>Manager D</v>
      </c>
    </row>
    <row r="3081" customFormat="false" ht="15" hidden="false" customHeight="false" outlineLevel="0" collapsed="false">
      <c r="A3081" s="0" t="s">
        <v>3132</v>
      </c>
      <c r="B3081" s="13" t="n">
        <v>43347</v>
      </c>
      <c r="C3081" s="13" t="n">
        <v>43348</v>
      </c>
      <c r="D3081" s="14" t="s">
        <v>137</v>
      </c>
      <c r="E3081" s="14" t="s">
        <v>97</v>
      </c>
      <c r="F3081" s="14" t="s">
        <v>63</v>
      </c>
      <c r="G3081" s="14" t="s">
        <v>64</v>
      </c>
      <c r="H3081" s="14" t="s">
        <v>65</v>
      </c>
      <c r="I3081" s="14" t="s">
        <v>91</v>
      </c>
      <c r="J3081" s="14" t="s">
        <v>1032</v>
      </c>
      <c r="K3081" s="15" t="n">
        <v>12.96</v>
      </c>
      <c r="L3081" s="0" t="n">
        <v>2</v>
      </c>
      <c r="M3081" s="16" t="n">
        <v>0</v>
      </c>
      <c r="N3081" s="17" t="n">
        <v>6.2208</v>
      </c>
      <c r="O3081" s="0" t="str">
        <f aca="false">TEXT(B3081,"YYYY-MM")</f>
        <v>2018-09</v>
      </c>
      <c r="P3081" s="18" t="n">
        <f aca="false">IFERROR(N3081/K3081,0)</f>
        <v>0.48</v>
      </c>
      <c r="Q3081" s="0" t="str">
        <f aca="false">IF(M3081=0,"No Discount",IF(M3081&lt;0.2,"Low (1-19%)",IF(M3081&lt;0.4,"Medium (20-39%)","High (40%+)")))</f>
        <v>No Discount</v>
      </c>
      <c r="R3081" s="0" t="str">
        <f aca="false">INDEX('Lookup Tables'!$B$2:$B$5,MATCH(F3081,'Lookup Tables'!$A$2:$A$5,0))</f>
        <v>Manager D</v>
      </c>
    </row>
    <row r="3082" customFormat="false" ht="15" hidden="false" customHeight="false" outlineLevel="0" collapsed="false">
      <c r="A3082" s="0" t="s">
        <v>3132</v>
      </c>
      <c r="B3082" s="13" t="n">
        <v>43347</v>
      </c>
      <c r="C3082" s="13" t="n">
        <v>43348</v>
      </c>
      <c r="D3082" s="14" t="s">
        <v>137</v>
      </c>
      <c r="E3082" s="14" t="s">
        <v>97</v>
      </c>
      <c r="F3082" s="14" t="s">
        <v>63</v>
      </c>
      <c r="G3082" s="14" t="s">
        <v>64</v>
      </c>
      <c r="H3082" s="14" t="s">
        <v>80</v>
      </c>
      <c r="I3082" s="14" t="s">
        <v>81</v>
      </c>
      <c r="J3082" s="14" t="s">
        <v>1483</v>
      </c>
      <c r="K3082" s="15" t="n">
        <v>43.176</v>
      </c>
      <c r="L3082" s="0" t="n">
        <v>3</v>
      </c>
      <c r="M3082" s="16" t="n">
        <v>0.2</v>
      </c>
      <c r="N3082" s="17" t="n">
        <v>15.1116</v>
      </c>
      <c r="O3082" s="0" t="str">
        <f aca="false">TEXT(B3082,"YYYY-MM")</f>
        <v>2018-09</v>
      </c>
      <c r="P3082" s="18" t="n">
        <f aca="false">IFERROR(N3082/K3082,0)</f>
        <v>0.35</v>
      </c>
      <c r="Q3082" s="0" t="str">
        <f aca="false">IF(M3082=0,"No Discount",IF(M3082&lt;0.2,"Low (1-19%)",IF(M3082&lt;0.4,"Medium (20-39%)","High (40%+)")))</f>
        <v>Medium (20-39%)</v>
      </c>
      <c r="R3082" s="0" t="str">
        <f aca="false">INDEX('Lookup Tables'!$B$2:$B$5,MATCH(F3082,'Lookup Tables'!$A$2:$A$5,0))</f>
        <v>Manager D</v>
      </c>
    </row>
    <row r="3083" customFormat="false" ht="15" hidden="false" customHeight="false" outlineLevel="0" collapsed="false">
      <c r="A3083" s="0" t="s">
        <v>3133</v>
      </c>
      <c r="B3083" s="13" t="n">
        <v>43247</v>
      </c>
      <c r="C3083" s="13" t="n">
        <v>43253</v>
      </c>
      <c r="D3083" s="14" t="s">
        <v>69</v>
      </c>
      <c r="E3083" s="14" t="s">
        <v>97</v>
      </c>
      <c r="F3083" s="14" t="s">
        <v>54</v>
      </c>
      <c r="G3083" s="14" t="s">
        <v>55</v>
      </c>
      <c r="H3083" s="14" t="s">
        <v>65</v>
      </c>
      <c r="I3083" s="14" t="s">
        <v>83</v>
      </c>
      <c r="J3083" s="14" t="s">
        <v>1252</v>
      </c>
      <c r="K3083" s="15" t="n">
        <v>58.34</v>
      </c>
      <c r="L3083" s="0" t="n">
        <v>2</v>
      </c>
      <c r="M3083" s="16" t="n">
        <v>0</v>
      </c>
      <c r="N3083" s="17" t="n">
        <v>28.0032</v>
      </c>
      <c r="O3083" s="0" t="str">
        <f aca="false">TEXT(B3083,"YYYY-MM")</f>
        <v>2018-05</v>
      </c>
      <c r="P3083" s="18" t="n">
        <f aca="false">IFERROR(N3083/K3083,0)</f>
        <v>0.48</v>
      </c>
      <c r="Q3083" s="0" t="str">
        <f aca="false">IF(M3083=0,"No Discount",IF(M3083&lt;0.2,"Low (1-19%)",IF(M3083&lt;0.4,"Medium (20-39%)","High (40%+)")))</f>
        <v>No Discount</v>
      </c>
      <c r="R3083" s="0" t="str">
        <f aca="false">INDEX('Lookup Tables'!$B$2:$B$5,MATCH(F3083,'Lookup Tables'!$A$2:$A$5,0))</f>
        <v>Manager C</v>
      </c>
    </row>
    <row r="3084" customFormat="false" ht="15" hidden="false" customHeight="false" outlineLevel="0" collapsed="false">
      <c r="A3084" s="0" t="s">
        <v>3133</v>
      </c>
      <c r="B3084" s="13" t="n">
        <v>43247</v>
      </c>
      <c r="C3084" s="13" t="n">
        <v>43253</v>
      </c>
      <c r="D3084" s="14" t="s">
        <v>69</v>
      </c>
      <c r="E3084" s="14" t="s">
        <v>97</v>
      </c>
      <c r="F3084" s="14" t="s">
        <v>54</v>
      </c>
      <c r="G3084" s="14" t="s">
        <v>55</v>
      </c>
      <c r="H3084" s="14" t="s">
        <v>80</v>
      </c>
      <c r="I3084" s="14" t="s">
        <v>81</v>
      </c>
      <c r="J3084" s="14" t="s">
        <v>2816</v>
      </c>
      <c r="K3084" s="15" t="n">
        <v>539.97</v>
      </c>
      <c r="L3084" s="0" t="n">
        <v>3</v>
      </c>
      <c r="M3084" s="16" t="n">
        <v>0</v>
      </c>
      <c r="N3084" s="17" t="n">
        <v>134.9925</v>
      </c>
      <c r="O3084" s="0" t="str">
        <f aca="false">TEXT(B3084,"YYYY-MM")</f>
        <v>2018-05</v>
      </c>
      <c r="P3084" s="18" t="n">
        <f aca="false">IFERROR(N3084/K3084,0)</f>
        <v>0.25</v>
      </c>
      <c r="Q3084" s="0" t="str">
        <f aca="false">IF(M3084=0,"No Discount",IF(M3084&lt;0.2,"Low (1-19%)",IF(M3084&lt;0.4,"Medium (20-39%)","High (40%+)")))</f>
        <v>No Discount</v>
      </c>
      <c r="R3084" s="0" t="str">
        <f aca="false">INDEX('Lookup Tables'!$B$2:$B$5,MATCH(F3084,'Lookup Tables'!$A$2:$A$5,0))</f>
        <v>Manager C</v>
      </c>
    </row>
    <row r="3085" customFormat="false" ht="15" hidden="false" customHeight="false" outlineLevel="0" collapsed="false">
      <c r="A3085" s="0" t="s">
        <v>3134</v>
      </c>
      <c r="B3085" s="13" t="n">
        <v>42032</v>
      </c>
      <c r="C3085" s="13" t="n">
        <v>42038</v>
      </c>
      <c r="D3085" s="14" t="s">
        <v>69</v>
      </c>
      <c r="E3085" s="14" t="s">
        <v>53</v>
      </c>
      <c r="F3085" s="14" t="s">
        <v>117</v>
      </c>
      <c r="G3085" s="14" t="s">
        <v>170</v>
      </c>
      <c r="H3085" s="14" t="s">
        <v>65</v>
      </c>
      <c r="I3085" s="14" t="s">
        <v>83</v>
      </c>
      <c r="J3085" s="14" t="s">
        <v>394</v>
      </c>
      <c r="K3085" s="15" t="n">
        <v>3.928</v>
      </c>
      <c r="L3085" s="0" t="n">
        <v>1</v>
      </c>
      <c r="M3085" s="16" t="n">
        <v>0.2</v>
      </c>
      <c r="N3085" s="17" t="n">
        <v>1.3257</v>
      </c>
      <c r="O3085" s="0" t="str">
        <f aca="false">TEXT(B3085,"YYYY-MM")</f>
        <v>2015-01</v>
      </c>
      <c r="P3085" s="18" t="n">
        <f aca="false">IFERROR(N3085/K3085,0)</f>
        <v>0.3375</v>
      </c>
      <c r="Q3085" s="0" t="str">
        <f aca="false">IF(M3085=0,"No Discount",IF(M3085&lt;0.2,"Low (1-19%)",IF(M3085&lt;0.4,"Medium (20-39%)","High (40%+)")))</f>
        <v>Medium (20-39%)</v>
      </c>
      <c r="R3085" s="0" t="str">
        <f aca="false">INDEX('Lookup Tables'!$B$2:$B$5,MATCH(F3085,'Lookup Tables'!$A$2:$A$5,0))</f>
        <v>Manager B</v>
      </c>
    </row>
    <row r="3086" customFormat="false" ht="15" hidden="false" customHeight="false" outlineLevel="0" collapsed="false">
      <c r="A3086" s="0" t="s">
        <v>3135</v>
      </c>
      <c r="B3086" s="13" t="n">
        <v>43140</v>
      </c>
      <c r="C3086" s="13" t="n">
        <v>43145</v>
      </c>
      <c r="D3086" s="14" t="s">
        <v>69</v>
      </c>
      <c r="E3086" s="14" t="s">
        <v>53</v>
      </c>
      <c r="F3086" s="14" t="s">
        <v>98</v>
      </c>
      <c r="G3086" s="14" t="s">
        <v>99</v>
      </c>
      <c r="H3086" s="14" t="s">
        <v>65</v>
      </c>
      <c r="I3086" s="14" t="s">
        <v>83</v>
      </c>
      <c r="J3086" s="14" t="s">
        <v>700</v>
      </c>
      <c r="K3086" s="15" t="n">
        <v>252.784</v>
      </c>
      <c r="L3086" s="0" t="n">
        <v>4</v>
      </c>
      <c r="M3086" s="16" t="n">
        <v>0.8</v>
      </c>
      <c r="N3086" s="17" t="n">
        <v>-417.0936</v>
      </c>
      <c r="O3086" s="0" t="str">
        <f aca="false">TEXT(B3086,"YYYY-MM")</f>
        <v>2018-02</v>
      </c>
      <c r="P3086" s="18" t="n">
        <f aca="false">IFERROR(N3086/K3086,0)</f>
        <v>-1.65</v>
      </c>
      <c r="Q3086" s="0" t="str">
        <f aca="false">IF(M3086=0,"No Discount",IF(M3086&lt;0.2,"Low (1-19%)",IF(M3086&lt;0.4,"Medium (20-39%)","High (40%+)")))</f>
        <v>High (40%+)</v>
      </c>
      <c r="R3086" s="0" t="str">
        <f aca="false">INDEX('Lookup Tables'!$B$2:$B$5,MATCH(F3086,'Lookup Tables'!$A$2:$A$5,0))</f>
        <v>Manager A</v>
      </c>
    </row>
    <row r="3087" customFormat="false" ht="15" hidden="false" customHeight="false" outlineLevel="0" collapsed="false">
      <c r="A3087" s="0" t="s">
        <v>3135</v>
      </c>
      <c r="B3087" s="13" t="n">
        <v>43140</v>
      </c>
      <c r="C3087" s="13" t="n">
        <v>43145</v>
      </c>
      <c r="D3087" s="14" t="s">
        <v>69</v>
      </c>
      <c r="E3087" s="14" t="s">
        <v>53</v>
      </c>
      <c r="F3087" s="14" t="s">
        <v>98</v>
      </c>
      <c r="G3087" s="14" t="s">
        <v>99</v>
      </c>
      <c r="H3087" s="14" t="s">
        <v>80</v>
      </c>
      <c r="I3087" s="14" t="s">
        <v>123</v>
      </c>
      <c r="J3087" s="14" t="s">
        <v>1162</v>
      </c>
      <c r="K3087" s="15" t="n">
        <v>127.984</v>
      </c>
      <c r="L3087" s="0" t="n">
        <v>2</v>
      </c>
      <c r="M3087" s="16" t="n">
        <v>0.2</v>
      </c>
      <c r="N3087" s="17" t="n">
        <v>15.998</v>
      </c>
      <c r="O3087" s="0" t="str">
        <f aca="false">TEXT(B3087,"YYYY-MM")</f>
        <v>2018-02</v>
      </c>
      <c r="P3087" s="18" t="n">
        <f aca="false">IFERROR(N3087/K3087,0)</f>
        <v>0.125</v>
      </c>
      <c r="Q3087" s="0" t="str">
        <f aca="false">IF(M3087=0,"No Discount",IF(M3087&lt;0.2,"Low (1-19%)",IF(M3087&lt;0.4,"Medium (20-39%)","High (40%+)")))</f>
        <v>Medium (20-39%)</v>
      </c>
      <c r="R3087" s="0" t="str">
        <f aca="false">INDEX('Lookup Tables'!$B$2:$B$5,MATCH(F3087,'Lookup Tables'!$A$2:$A$5,0))</f>
        <v>Manager A</v>
      </c>
    </row>
    <row r="3088" customFormat="false" ht="15" hidden="false" customHeight="false" outlineLevel="0" collapsed="false">
      <c r="A3088" s="0" t="s">
        <v>3135</v>
      </c>
      <c r="B3088" s="13" t="n">
        <v>43140</v>
      </c>
      <c r="C3088" s="13" t="n">
        <v>43145</v>
      </c>
      <c r="D3088" s="14" t="s">
        <v>69</v>
      </c>
      <c r="E3088" s="14" t="s">
        <v>53</v>
      </c>
      <c r="F3088" s="14" t="s">
        <v>98</v>
      </c>
      <c r="G3088" s="14" t="s">
        <v>99</v>
      </c>
      <c r="H3088" s="14" t="s">
        <v>56</v>
      </c>
      <c r="I3088" s="14" t="s">
        <v>76</v>
      </c>
      <c r="J3088" s="14" t="s">
        <v>3070</v>
      </c>
      <c r="K3088" s="15" t="n">
        <v>3.984</v>
      </c>
      <c r="L3088" s="0" t="n">
        <v>2</v>
      </c>
      <c r="M3088" s="16" t="n">
        <v>0.6</v>
      </c>
      <c r="N3088" s="17" t="n">
        <v>-2.6892</v>
      </c>
      <c r="O3088" s="0" t="str">
        <f aca="false">TEXT(B3088,"YYYY-MM")</f>
        <v>2018-02</v>
      </c>
      <c r="P3088" s="18" t="n">
        <f aca="false">IFERROR(N3088/K3088,0)</f>
        <v>-0.675</v>
      </c>
      <c r="Q3088" s="0" t="str">
        <f aca="false">IF(M3088=0,"No Discount",IF(M3088&lt;0.2,"Low (1-19%)",IF(M3088&lt;0.4,"Medium (20-39%)","High (40%+)")))</f>
        <v>High (40%+)</v>
      </c>
      <c r="R3088" s="0" t="str">
        <f aca="false">INDEX('Lookup Tables'!$B$2:$B$5,MATCH(F3088,'Lookup Tables'!$A$2:$A$5,0))</f>
        <v>Manager A</v>
      </c>
    </row>
    <row r="3089" customFormat="false" ht="15" hidden="false" customHeight="false" outlineLevel="0" collapsed="false">
      <c r="A3089" s="0" t="s">
        <v>3135</v>
      </c>
      <c r="B3089" s="13" t="n">
        <v>43140</v>
      </c>
      <c r="C3089" s="13" t="n">
        <v>43145</v>
      </c>
      <c r="D3089" s="14" t="s">
        <v>69</v>
      </c>
      <c r="E3089" s="14" t="s">
        <v>53</v>
      </c>
      <c r="F3089" s="14" t="s">
        <v>98</v>
      </c>
      <c r="G3089" s="14" t="s">
        <v>99</v>
      </c>
      <c r="H3089" s="14" t="s">
        <v>65</v>
      </c>
      <c r="I3089" s="14" t="s">
        <v>85</v>
      </c>
      <c r="J3089" s="14" t="s">
        <v>1415</v>
      </c>
      <c r="K3089" s="15" t="n">
        <v>12.992</v>
      </c>
      <c r="L3089" s="0" t="n">
        <v>2</v>
      </c>
      <c r="M3089" s="16" t="n">
        <v>0.8</v>
      </c>
      <c r="N3089" s="17" t="n">
        <v>-32.48</v>
      </c>
      <c r="O3089" s="0" t="str">
        <f aca="false">TEXT(B3089,"YYYY-MM")</f>
        <v>2018-02</v>
      </c>
      <c r="P3089" s="18" t="n">
        <f aca="false">IFERROR(N3089/K3089,0)</f>
        <v>-2.5</v>
      </c>
      <c r="Q3089" s="0" t="str">
        <f aca="false">IF(M3089=0,"No Discount",IF(M3089&lt;0.2,"Low (1-19%)",IF(M3089&lt;0.4,"Medium (20-39%)","High (40%+)")))</f>
        <v>High (40%+)</v>
      </c>
      <c r="R3089" s="0" t="str">
        <f aca="false">INDEX('Lookup Tables'!$B$2:$B$5,MATCH(F3089,'Lookup Tables'!$A$2:$A$5,0))</f>
        <v>Manager A</v>
      </c>
    </row>
    <row r="3090" customFormat="false" ht="15" hidden="false" customHeight="false" outlineLevel="0" collapsed="false">
      <c r="A3090" s="0" t="s">
        <v>3136</v>
      </c>
      <c r="B3090" s="13" t="n">
        <v>43190</v>
      </c>
      <c r="C3090" s="13" t="n">
        <v>43192</v>
      </c>
      <c r="D3090" s="14" t="s">
        <v>52</v>
      </c>
      <c r="E3090" s="14" t="s">
        <v>97</v>
      </c>
      <c r="F3090" s="14" t="s">
        <v>54</v>
      </c>
      <c r="G3090" s="14" t="s">
        <v>55</v>
      </c>
      <c r="H3090" s="14" t="s">
        <v>56</v>
      </c>
      <c r="I3090" s="14" t="s">
        <v>76</v>
      </c>
      <c r="J3090" s="14" t="s">
        <v>2090</v>
      </c>
      <c r="K3090" s="15" t="n">
        <v>61</v>
      </c>
      <c r="L3090" s="0" t="n">
        <v>5</v>
      </c>
      <c r="M3090" s="16" t="n">
        <v>0</v>
      </c>
      <c r="N3090" s="17" t="n">
        <v>25.62</v>
      </c>
      <c r="O3090" s="0" t="str">
        <f aca="false">TEXT(B3090,"YYYY-MM")</f>
        <v>2018-03</v>
      </c>
      <c r="P3090" s="18" t="n">
        <f aca="false">IFERROR(N3090/K3090,0)</f>
        <v>0.42</v>
      </c>
      <c r="Q3090" s="0" t="str">
        <f aca="false">IF(M3090=0,"No Discount",IF(M3090&lt;0.2,"Low (1-19%)",IF(M3090&lt;0.4,"Medium (20-39%)","High (40%+)")))</f>
        <v>No Discount</v>
      </c>
      <c r="R3090" s="0" t="str">
        <f aca="false">INDEX('Lookup Tables'!$B$2:$B$5,MATCH(F3090,'Lookup Tables'!$A$2:$A$5,0))</f>
        <v>Manager C</v>
      </c>
    </row>
    <row r="3091" customFormat="false" ht="15" hidden="false" customHeight="false" outlineLevel="0" collapsed="false">
      <c r="A3091" s="0" t="s">
        <v>3136</v>
      </c>
      <c r="B3091" s="13" t="n">
        <v>43190</v>
      </c>
      <c r="C3091" s="13" t="n">
        <v>43192</v>
      </c>
      <c r="D3091" s="14" t="s">
        <v>52</v>
      </c>
      <c r="E3091" s="14" t="s">
        <v>97</v>
      </c>
      <c r="F3091" s="14" t="s">
        <v>54</v>
      </c>
      <c r="G3091" s="14" t="s">
        <v>55</v>
      </c>
      <c r="H3091" s="14" t="s">
        <v>80</v>
      </c>
      <c r="I3091" s="14" t="s">
        <v>81</v>
      </c>
      <c r="J3091" s="14" t="s">
        <v>3137</v>
      </c>
      <c r="K3091" s="15" t="n">
        <v>671.93</v>
      </c>
      <c r="L3091" s="0" t="n">
        <v>7</v>
      </c>
      <c r="M3091" s="16" t="n">
        <v>0</v>
      </c>
      <c r="N3091" s="17" t="n">
        <v>188.1404</v>
      </c>
      <c r="O3091" s="0" t="str">
        <f aca="false">TEXT(B3091,"YYYY-MM")</f>
        <v>2018-03</v>
      </c>
      <c r="P3091" s="18" t="n">
        <f aca="false">IFERROR(N3091/K3091,0)</f>
        <v>0.28</v>
      </c>
      <c r="Q3091" s="0" t="str">
        <f aca="false">IF(M3091=0,"No Discount",IF(M3091&lt;0.2,"Low (1-19%)",IF(M3091&lt;0.4,"Medium (20-39%)","High (40%+)")))</f>
        <v>No Discount</v>
      </c>
      <c r="R3091" s="0" t="str">
        <f aca="false">INDEX('Lookup Tables'!$B$2:$B$5,MATCH(F3091,'Lookup Tables'!$A$2:$A$5,0))</f>
        <v>Manager C</v>
      </c>
    </row>
    <row r="3092" customFormat="false" ht="15" hidden="false" customHeight="false" outlineLevel="0" collapsed="false">
      <c r="A3092" s="0" t="s">
        <v>3138</v>
      </c>
      <c r="B3092" s="13" t="n">
        <v>42797</v>
      </c>
      <c r="C3092" s="13" t="n">
        <v>42802</v>
      </c>
      <c r="D3092" s="14" t="s">
        <v>69</v>
      </c>
      <c r="E3092" s="14" t="s">
        <v>53</v>
      </c>
      <c r="F3092" s="14" t="s">
        <v>117</v>
      </c>
      <c r="G3092" s="14" t="s">
        <v>160</v>
      </c>
      <c r="H3092" s="14" t="s">
        <v>65</v>
      </c>
      <c r="I3092" s="14" t="s">
        <v>83</v>
      </c>
      <c r="J3092" s="14" t="s">
        <v>1179</v>
      </c>
      <c r="K3092" s="15" t="n">
        <v>447.86</v>
      </c>
      <c r="L3092" s="0" t="n">
        <v>7</v>
      </c>
      <c r="M3092" s="16" t="n">
        <v>0</v>
      </c>
      <c r="N3092" s="17" t="n">
        <v>219.4514</v>
      </c>
      <c r="O3092" s="0" t="str">
        <f aca="false">TEXT(B3092,"YYYY-MM")</f>
        <v>2017-03</v>
      </c>
      <c r="P3092" s="18" t="n">
        <f aca="false">IFERROR(N3092/K3092,0)</f>
        <v>0.49</v>
      </c>
      <c r="Q3092" s="0" t="str">
        <f aca="false">IF(M3092=0,"No Discount",IF(M3092&lt;0.2,"Low (1-19%)",IF(M3092&lt;0.4,"Medium (20-39%)","High (40%+)")))</f>
        <v>No Discount</v>
      </c>
      <c r="R3092" s="0" t="str">
        <f aca="false">INDEX('Lookup Tables'!$B$2:$B$5,MATCH(F3092,'Lookup Tables'!$A$2:$A$5,0))</f>
        <v>Manager B</v>
      </c>
    </row>
    <row r="3093" customFormat="false" ht="15" hidden="false" customHeight="false" outlineLevel="0" collapsed="false">
      <c r="A3093" s="0" t="s">
        <v>3138</v>
      </c>
      <c r="B3093" s="13" t="n">
        <v>42797</v>
      </c>
      <c r="C3093" s="13" t="n">
        <v>42802</v>
      </c>
      <c r="D3093" s="14" t="s">
        <v>69</v>
      </c>
      <c r="E3093" s="14" t="s">
        <v>53</v>
      </c>
      <c r="F3093" s="14" t="s">
        <v>117</v>
      </c>
      <c r="G3093" s="14" t="s">
        <v>160</v>
      </c>
      <c r="H3093" s="14" t="s">
        <v>80</v>
      </c>
      <c r="I3093" s="14" t="s">
        <v>81</v>
      </c>
      <c r="J3093" s="14" t="s">
        <v>1172</v>
      </c>
      <c r="K3093" s="15" t="n">
        <v>479.95</v>
      </c>
      <c r="L3093" s="0" t="n">
        <v>5</v>
      </c>
      <c r="M3093" s="16" t="n">
        <v>0</v>
      </c>
      <c r="N3093" s="17" t="n">
        <v>129.5865</v>
      </c>
      <c r="O3093" s="0" t="str">
        <f aca="false">TEXT(B3093,"YYYY-MM")</f>
        <v>2017-03</v>
      </c>
      <c r="P3093" s="18" t="n">
        <f aca="false">IFERROR(N3093/K3093,0)</f>
        <v>0.27</v>
      </c>
      <c r="Q3093" s="0" t="str">
        <f aca="false">IF(M3093=0,"No Discount",IF(M3093&lt;0.2,"Low (1-19%)",IF(M3093&lt;0.4,"Medium (20-39%)","High (40%+)")))</f>
        <v>No Discount</v>
      </c>
      <c r="R3093" s="0" t="str">
        <f aca="false">INDEX('Lookup Tables'!$B$2:$B$5,MATCH(F3093,'Lookup Tables'!$A$2:$A$5,0))</f>
        <v>Manager B</v>
      </c>
    </row>
    <row r="3094" customFormat="false" ht="15" hidden="false" customHeight="false" outlineLevel="0" collapsed="false">
      <c r="A3094" s="0" t="s">
        <v>3138</v>
      </c>
      <c r="B3094" s="13" t="n">
        <v>42797</v>
      </c>
      <c r="C3094" s="13" t="n">
        <v>42802</v>
      </c>
      <c r="D3094" s="14" t="s">
        <v>69</v>
      </c>
      <c r="E3094" s="14" t="s">
        <v>53</v>
      </c>
      <c r="F3094" s="14" t="s">
        <v>117</v>
      </c>
      <c r="G3094" s="14" t="s">
        <v>160</v>
      </c>
      <c r="H3094" s="14" t="s">
        <v>65</v>
      </c>
      <c r="I3094" s="14" t="s">
        <v>91</v>
      </c>
      <c r="J3094" s="14" t="s">
        <v>3139</v>
      </c>
      <c r="K3094" s="15" t="n">
        <v>166.44</v>
      </c>
      <c r="L3094" s="0" t="n">
        <v>3</v>
      </c>
      <c r="M3094" s="16" t="n">
        <v>0</v>
      </c>
      <c r="N3094" s="17" t="n">
        <v>79.8912</v>
      </c>
      <c r="O3094" s="0" t="str">
        <f aca="false">TEXT(B3094,"YYYY-MM")</f>
        <v>2017-03</v>
      </c>
      <c r="P3094" s="18" t="n">
        <f aca="false">IFERROR(N3094/K3094,0)</f>
        <v>0.48</v>
      </c>
      <c r="Q3094" s="0" t="str">
        <f aca="false">IF(M3094=0,"No Discount",IF(M3094&lt;0.2,"Low (1-19%)",IF(M3094&lt;0.4,"Medium (20-39%)","High (40%+)")))</f>
        <v>No Discount</v>
      </c>
      <c r="R3094" s="0" t="str">
        <f aca="false">INDEX('Lookup Tables'!$B$2:$B$5,MATCH(F3094,'Lookup Tables'!$A$2:$A$5,0))</f>
        <v>Manager B</v>
      </c>
    </row>
    <row r="3095" customFormat="false" ht="15" hidden="false" customHeight="false" outlineLevel="0" collapsed="false">
      <c r="A3095" s="0" t="s">
        <v>3140</v>
      </c>
      <c r="B3095" s="13" t="n">
        <v>42605</v>
      </c>
      <c r="C3095" s="13" t="n">
        <v>42605</v>
      </c>
      <c r="D3095" s="14" t="s">
        <v>606</v>
      </c>
      <c r="E3095" s="14" t="s">
        <v>53</v>
      </c>
      <c r="F3095" s="14" t="s">
        <v>98</v>
      </c>
      <c r="G3095" s="14" t="s">
        <v>146</v>
      </c>
      <c r="H3095" s="14" t="s">
        <v>65</v>
      </c>
      <c r="I3095" s="14" t="s">
        <v>303</v>
      </c>
      <c r="J3095" s="14" t="s">
        <v>988</v>
      </c>
      <c r="K3095" s="15" t="n">
        <v>31.68</v>
      </c>
      <c r="L3095" s="0" t="n">
        <v>4</v>
      </c>
      <c r="M3095" s="16" t="n">
        <v>0.2</v>
      </c>
      <c r="N3095" s="17" t="n">
        <v>2.772</v>
      </c>
      <c r="O3095" s="0" t="str">
        <f aca="false">TEXT(B3095,"YYYY-MM")</f>
        <v>2016-08</v>
      </c>
      <c r="P3095" s="18" t="n">
        <f aca="false">IFERROR(N3095/K3095,0)</f>
        <v>0.0875</v>
      </c>
      <c r="Q3095" s="0" t="str">
        <f aca="false">IF(M3095=0,"No Discount",IF(M3095&lt;0.2,"Low (1-19%)",IF(M3095&lt;0.4,"Medium (20-39%)","High (40%+)")))</f>
        <v>Medium (20-39%)</v>
      </c>
      <c r="R3095" s="0" t="str">
        <f aca="false">INDEX('Lookup Tables'!$B$2:$B$5,MATCH(F3095,'Lookup Tables'!$A$2:$A$5,0))</f>
        <v>Manager A</v>
      </c>
    </row>
    <row r="3096" customFormat="false" ht="15" hidden="false" customHeight="false" outlineLevel="0" collapsed="false">
      <c r="A3096" s="0" t="s">
        <v>3140</v>
      </c>
      <c r="B3096" s="13" t="n">
        <v>42605</v>
      </c>
      <c r="C3096" s="13" t="n">
        <v>42605</v>
      </c>
      <c r="D3096" s="14" t="s">
        <v>606</v>
      </c>
      <c r="E3096" s="14" t="s">
        <v>53</v>
      </c>
      <c r="F3096" s="14" t="s">
        <v>98</v>
      </c>
      <c r="G3096" s="14" t="s">
        <v>146</v>
      </c>
      <c r="H3096" s="14" t="s">
        <v>65</v>
      </c>
      <c r="I3096" s="14" t="s">
        <v>91</v>
      </c>
      <c r="J3096" s="14" t="s">
        <v>2142</v>
      </c>
      <c r="K3096" s="15" t="n">
        <v>10.368</v>
      </c>
      <c r="L3096" s="0" t="n">
        <v>2</v>
      </c>
      <c r="M3096" s="16" t="n">
        <v>0.2</v>
      </c>
      <c r="N3096" s="17" t="n">
        <v>3.6288</v>
      </c>
      <c r="O3096" s="0" t="str">
        <f aca="false">TEXT(B3096,"YYYY-MM")</f>
        <v>2016-08</v>
      </c>
      <c r="P3096" s="18" t="n">
        <f aca="false">IFERROR(N3096/K3096,0)</f>
        <v>0.35</v>
      </c>
      <c r="Q3096" s="0" t="str">
        <f aca="false">IF(M3096=0,"No Discount",IF(M3096&lt;0.2,"Low (1-19%)",IF(M3096&lt;0.4,"Medium (20-39%)","High (40%+)")))</f>
        <v>Medium (20-39%)</v>
      </c>
      <c r="R3096" s="0" t="str">
        <f aca="false">INDEX('Lookup Tables'!$B$2:$B$5,MATCH(F3096,'Lookup Tables'!$A$2:$A$5,0))</f>
        <v>Manager A</v>
      </c>
    </row>
    <row r="3097" customFormat="false" ht="15" hidden="false" customHeight="false" outlineLevel="0" collapsed="false">
      <c r="A3097" s="0" t="s">
        <v>3140</v>
      </c>
      <c r="B3097" s="13" t="n">
        <v>42605</v>
      </c>
      <c r="C3097" s="13" t="n">
        <v>42605</v>
      </c>
      <c r="D3097" s="14" t="s">
        <v>606</v>
      </c>
      <c r="E3097" s="14" t="s">
        <v>53</v>
      </c>
      <c r="F3097" s="14" t="s">
        <v>98</v>
      </c>
      <c r="G3097" s="14" t="s">
        <v>146</v>
      </c>
      <c r="H3097" s="14" t="s">
        <v>65</v>
      </c>
      <c r="I3097" s="14" t="s">
        <v>171</v>
      </c>
      <c r="J3097" s="14" t="s">
        <v>296</v>
      </c>
      <c r="K3097" s="15" t="n">
        <v>12.032</v>
      </c>
      <c r="L3097" s="0" t="n">
        <v>8</v>
      </c>
      <c r="M3097" s="16" t="n">
        <v>0.2</v>
      </c>
      <c r="N3097" s="17" t="n">
        <v>2.256</v>
      </c>
      <c r="O3097" s="0" t="str">
        <f aca="false">TEXT(B3097,"YYYY-MM")</f>
        <v>2016-08</v>
      </c>
      <c r="P3097" s="18" t="n">
        <f aca="false">IFERROR(N3097/K3097,0)</f>
        <v>0.1875</v>
      </c>
      <c r="Q3097" s="0" t="str">
        <f aca="false">IF(M3097=0,"No Discount",IF(M3097&lt;0.2,"Low (1-19%)",IF(M3097&lt;0.4,"Medium (20-39%)","High (40%+)")))</f>
        <v>Medium (20-39%)</v>
      </c>
      <c r="R3097" s="0" t="str">
        <f aca="false">INDEX('Lookup Tables'!$B$2:$B$5,MATCH(F3097,'Lookup Tables'!$A$2:$A$5,0))</f>
        <v>Manager A</v>
      </c>
    </row>
    <row r="3098" customFormat="false" ht="15" hidden="false" customHeight="false" outlineLevel="0" collapsed="false">
      <c r="A3098" s="0" t="s">
        <v>3140</v>
      </c>
      <c r="B3098" s="13" t="n">
        <v>42605</v>
      </c>
      <c r="C3098" s="13" t="n">
        <v>42605</v>
      </c>
      <c r="D3098" s="14" t="s">
        <v>606</v>
      </c>
      <c r="E3098" s="14" t="s">
        <v>53</v>
      </c>
      <c r="F3098" s="14" t="s">
        <v>98</v>
      </c>
      <c r="G3098" s="14" t="s">
        <v>146</v>
      </c>
      <c r="H3098" s="14" t="s">
        <v>65</v>
      </c>
      <c r="I3098" s="14" t="s">
        <v>85</v>
      </c>
      <c r="J3098" s="14" t="s">
        <v>622</v>
      </c>
      <c r="K3098" s="15" t="n">
        <v>5.768</v>
      </c>
      <c r="L3098" s="0" t="n">
        <v>2</v>
      </c>
      <c r="M3098" s="16" t="n">
        <v>0.8</v>
      </c>
      <c r="N3098" s="17" t="n">
        <v>-13.5548</v>
      </c>
      <c r="O3098" s="0" t="str">
        <f aca="false">TEXT(B3098,"YYYY-MM")</f>
        <v>2016-08</v>
      </c>
      <c r="P3098" s="18" t="n">
        <f aca="false">IFERROR(N3098/K3098,0)</f>
        <v>-2.35</v>
      </c>
      <c r="Q3098" s="0" t="str">
        <f aca="false">IF(M3098=0,"No Discount",IF(M3098&lt;0.2,"Low (1-19%)",IF(M3098&lt;0.4,"Medium (20-39%)","High (40%+)")))</f>
        <v>High (40%+)</v>
      </c>
      <c r="R3098" s="0" t="str">
        <f aca="false">INDEX('Lookup Tables'!$B$2:$B$5,MATCH(F3098,'Lookup Tables'!$A$2:$A$5,0))</f>
        <v>Manager A</v>
      </c>
    </row>
    <row r="3099" customFormat="false" ht="15" hidden="false" customHeight="false" outlineLevel="0" collapsed="false">
      <c r="A3099" s="0" t="s">
        <v>3141</v>
      </c>
      <c r="B3099" s="13" t="n">
        <v>43217</v>
      </c>
      <c r="C3099" s="13" t="n">
        <v>43221</v>
      </c>
      <c r="D3099" s="14" t="s">
        <v>69</v>
      </c>
      <c r="E3099" s="14" t="s">
        <v>62</v>
      </c>
      <c r="F3099" s="14" t="s">
        <v>98</v>
      </c>
      <c r="G3099" s="14" t="s">
        <v>99</v>
      </c>
      <c r="H3099" s="14" t="s">
        <v>65</v>
      </c>
      <c r="I3099" s="14" t="s">
        <v>66</v>
      </c>
      <c r="J3099" s="14" t="s">
        <v>599</v>
      </c>
      <c r="K3099" s="15" t="n">
        <v>33.12</v>
      </c>
      <c r="L3099" s="0" t="n">
        <v>4</v>
      </c>
      <c r="M3099" s="16" t="n">
        <v>0.2</v>
      </c>
      <c r="N3099" s="17" t="n">
        <v>11.592</v>
      </c>
      <c r="O3099" s="0" t="str">
        <f aca="false">TEXT(B3099,"YYYY-MM")</f>
        <v>2018-04</v>
      </c>
      <c r="P3099" s="18" t="n">
        <f aca="false">IFERROR(N3099/K3099,0)</f>
        <v>0.35</v>
      </c>
      <c r="Q3099" s="0" t="str">
        <f aca="false">IF(M3099=0,"No Discount",IF(M3099&lt;0.2,"Low (1-19%)",IF(M3099&lt;0.4,"Medium (20-39%)","High (40%+)")))</f>
        <v>Medium (20-39%)</v>
      </c>
      <c r="R3099" s="0" t="str">
        <f aca="false">INDEX('Lookup Tables'!$B$2:$B$5,MATCH(F3099,'Lookup Tables'!$A$2:$A$5,0))</f>
        <v>Manager A</v>
      </c>
    </row>
    <row r="3100" customFormat="false" ht="15" hidden="false" customHeight="false" outlineLevel="0" collapsed="false">
      <c r="A3100" s="0" t="s">
        <v>3141</v>
      </c>
      <c r="B3100" s="13" t="n">
        <v>43217</v>
      </c>
      <c r="C3100" s="13" t="n">
        <v>43221</v>
      </c>
      <c r="D3100" s="14" t="s">
        <v>69</v>
      </c>
      <c r="E3100" s="14" t="s">
        <v>62</v>
      </c>
      <c r="F3100" s="14" t="s">
        <v>98</v>
      </c>
      <c r="G3100" s="14" t="s">
        <v>99</v>
      </c>
      <c r="H3100" s="14" t="s">
        <v>56</v>
      </c>
      <c r="I3100" s="14" t="s">
        <v>57</v>
      </c>
      <c r="J3100" s="14" t="s">
        <v>591</v>
      </c>
      <c r="K3100" s="15" t="n">
        <v>220.2656</v>
      </c>
      <c r="L3100" s="0" t="n">
        <v>4</v>
      </c>
      <c r="M3100" s="16" t="n">
        <v>0.32</v>
      </c>
      <c r="N3100" s="17" t="n">
        <v>-42.1096</v>
      </c>
      <c r="O3100" s="0" t="str">
        <f aca="false">TEXT(B3100,"YYYY-MM")</f>
        <v>2018-04</v>
      </c>
      <c r="P3100" s="18" t="n">
        <f aca="false">IFERROR(N3100/K3100,0)</f>
        <v>-0.191176470588235</v>
      </c>
      <c r="Q3100" s="0" t="str">
        <f aca="false">IF(M3100=0,"No Discount",IF(M3100&lt;0.2,"Low (1-19%)",IF(M3100&lt;0.4,"Medium (20-39%)","High (40%+)")))</f>
        <v>Medium (20-39%)</v>
      </c>
      <c r="R3100" s="0" t="str">
        <f aca="false">INDEX('Lookup Tables'!$B$2:$B$5,MATCH(F3100,'Lookup Tables'!$A$2:$A$5,0))</f>
        <v>Manager A</v>
      </c>
    </row>
    <row r="3101" customFormat="false" ht="15" hidden="false" customHeight="false" outlineLevel="0" collapsed="false">
      <c r="A3101" s="0" t="s">
        <v>3142</v>
      </c>
      <c r="B3101" s="13" t="n">
        <v>43204</v>
      </c>
      <c r="C3101" s="13" t="n">
        <v>43209</v>
      </c>
      <c r="D3101" s="14" t="s">
        <v>69</v>
      </c>
      <c r="E3101" s="14" t="s">
        <v>53</v>
      </c>
      <c r="F3101" s="14" t="s">
        <v>117</v>
      </c>
      <c r="G3101" s="14" t="s">
        <v>170</v>
      </c>
      <c r="H3101" s="14" t="s">
        <v>65</v>
      </c>
      <c r="I3101" s="14" t="s">
        <v>83</v>
      </c>
      <c r="J3101" s="14" t="s">
        <v>572</v>
      </c>
      <c r="K3101" s="15" t="n">
        <v>10.776</v>
      </c>
      <c r="L3101" s="0" t="n">
        <v>3</v>
      </c>
      <c r="M3101" s="16" t="n">
        <v>0.2</v>
      </c>
      <c r="N3101" s="17" t="n">
        <v>3.5022</v>
      </c>
      <c r="O3101" s="0" t="str">
        <f aca="false">TEXT(B3101,"YYYY-MM")</f>
        <v>2018-04</v>
      </c>
      <c r="P3101" s="18" t="n">
        <f aca="false">IFERROR(N3101/K3101,0)</f>
        <v>0.325</v>
      </c>
      <c r="Q3101" s="0" t="str">
        <f aca="false">IF(M3101=0,"No Discount",IF(M3101&lt;0.2,"Low (1-19%)",IF(M3101&lt;0.4,"Medium (20-39%)","High (40%+)")))</f>
        <v>Medium (20-39%)</v>
      </c>
      <c r="R3101" s="0" t="str">
        <f aca="false">INDEX('Lookup Tables'!$B$2:$B$5,MATCH(F3101,'Lookup Tables'!$A$2:$A$5,0))</f>
        <v>Manager B</v>
      </c>
    </row>
    <row r="3102" customFormat="false" ht="15" hidden="false" customHeight="false" outlineLevel="0" collapsed="false">
      <c r="A3102" s="0" t="s">
        <v>3142</v>
      </c>
      <c r="B3102" s="13" t="n">
        <v>43204</v>
      </c>
      <c r="C3102" s="13" t="n">
        <v>43209</v>
      </c>
      <c r="D3102" s="14" t="s">
        <v>69</v>
      </c>
      <c r="E3102" s="14" t="s">
        <v>53</v>
      </c>
      <c r="F3102" s="14" t="s">
        <v>117</v>
      </c>
      <c r="G3102" s="14" t="s">
        <v>170</v>
      </c>
      <c r="H3102" s="14" t="s">
        <v>56</v>
      </c>
      <c r="I3102" s="14" t="s">
        <v>57</v>
      </c>
      <c r="J3102" s="14" t="s">
        <v>1267</v>
      </c>
      <c r="K3102" s="15" t="n">
        <v>242.352</v>
      </c>
      <c r="L3102" s="0" t="n">
        <v>3</v>
      </c>
      <c r="M3102" s="16" t="n">
        <v>0.2</v>
      </c>
      <c r="N3102" s="17" t="n">
        <v>9.0882</v>
      </c>
      <c r="O3102" s="0" t="str">
        <f aca="false">TEXT(B3102,"YYYY-MM")</f>
        <v>2018-04</v>
      </c>
      <c r="P3102" s="18" t="n">
        <f aca="false">IFERROR(N3102/K3102,0)</f>
        <v>0.0375</v>
      </c>
      <c r="Q3102" s="0" t="str">
        <f aca="false">IF(M3102=0,"No Discount",IF(M3102&lt;0.2,"Low (1-19%)",IF(M3102&lt;0.4,"Medium (20-39%)","High (40%+)")))</f>
        <v>Medium (20-39%)</v>
      </c>
      <c r="R3102" s="0" t="str">
        <f aca="false">INDEX('Lookup Tables'!$B$2:$B$5,MATCH(F3102,'Lookup Tables'!$A$2:$A$5,0))</f>
        <v>Manager B</v>
      </c>
    </row>
    <row r="3103" customFormat="false" ht="15" hidden="false" customHeight="false" outlineLevel="0" collapsed="false">
      <c r="A3103" s="0" t="s">
        <v>3143</v>
      </c>
      <c r="B3103" s="13" t="n">
        <v>43456</v>
      </c>
      <c r="C3103" s="13" t="n">
        <v>43461</v>
      </c>
      <c r="D3103" s="14" t="s">
        <v>52</v>
      </c>
      <c r="E3103" s="14" t="s">
        <v>62</v>
      </c>
      <c r="F3103" s="14" t="s">
        <v>117</v>
      </c>
      <c r="G3103" s="14" t="s">
        <v>649</v>
      </c>
      <c r="H3103" s="14" t="s">
        <v>65</v>
      </c>
      <c r="I3103" s="14" t="s">
        <v>303</v>
      </c>
      <c r="J3103" s="14" t="s">
        <v>744</v>
      </c>
      <c r="K3103" s="15" t="n">
        <v>695.16</v>
      </c>
      <c r="L3103" s="0" t="n">
        <v>6</v>
      </c>
      <c r="M3103" s="16" t="n">
        <v>0</v>
      </c>
      <c r="N3103" s="17" t="n">
        <v>34.758</v>
      </c>
      <c r="O3103" s="0" t="str">
        <f aca="false">TEXT(B3103,"YYYY-MM")</f>
        <v>2018-12</v>
      </c>
      <c r="P3103" s="18" t="n">
        <f aca="false">IFERROR(N3103/K3103,0)</f>
        <v>0.05</v>
      </c>
      <c r="Q3103" s="0" t="str">
        <f aca="false">IF(M3103=0,"No Discount",IF(M3103&lt;0.2,"Low (1-19%)",IF(M3103&lt;0.4,"Medium (20-39%)","High (40%+)")))</f>
        <v>No Discount</v>
      </c>
      <c r="R3103" s="0" t="str">
        <f aca="false">INDEX('Lookup Tables'!$B$2:$B$5,MATCH(F3103,'Lookup Tables'!$A$2:$A$5,0))</f>
        <v>Manager B</v>
      </c>
    </row>
    <row r="3104" customFormat="false" ht="15" hidden="false" customHeight="false" outlineLevel="0" collapsed="false">
      <c r="A3104" s="0" t="s">
        <v>3143</v>
      </c>
      <c r="B3104" s="13" t="n">
        <v>43456</v>
      </c>
      <c r="C3104" s="13" t="n">
        <v>43461</v>
      </c>
      <c r="D3104" s="14" t="s">
        <v>52</v>
      </c>
      <c r="E3104" s="14" t="s">
        <v>62</v>
      </c>
      <c r="F3104" s="14" t="s">
        <v>117</v>
      </c>
      <c r="G3104" s="14" t="s">
        <v>649</v>
      </c>
      <c r="H3104" s="14" t="s">
        <v>56</v>
      </c>
      <c r="I3104" s="14" t="s">
        <v>57</v>
      </c>
      <c r="J3104" s="14" t="s">
        <v>3144</v>
      </c>
      <c r="K3104" s="15" t="n">
        <v>220.98</v>
      </c>
      <c r="L3104" s="0" t="n">
        <v>1</v>
      </c>
      <c r="M3104" s="16" t="n">
        <v>0</v>
      </c>
      <c r="N3104" s="17" t="n">
        <v>50.8254</v>
      </c>
      <c r="O3104" s="0" t="str">
        <f aca="false">TEXT(B3104,"YYYY-MM")</f>
        <v>2018-12</v>
      </c>
      <c r="P3104" s="18" t="n">
        <f aca="false">IFERROR(N3104/K3104,0)</f>
        <v>0.23</v>
      </c>
      <c r="Q3104" s="0" t="str">
        <f aca="false">IF(M3104=0,"No Discount",IF(M3104&lt;0.2,"Low (1-19%)",IF(M3104&lt;0.4,"Medium (20-39%)","High (40%+)")))</f>
        <v>No Discount</v>
      </c>
      <c r="R3104" s="0" t="str">
        <f aca="false">INDEX('Lookup Tables'!$B$2:$B$5,MATCH(F3104,'Lookup Tables'!$A$2:$A$5,0))</f>
        <v>Manager B</v>
      </c>
    </row>
    <row r="3105" customFormat="false" ht="15" hidden="false" customHeight="false" outlineLevel="0" collapsed="false">
      <c r="A3105" s="0" t="s">
        <v>3145</v>
      </c>
      <c r="B3105" s="13" t="n">
        <v>43077</v>
      </c>
      <c r="C3105" s="13" t="n">
        <v>43081</v>
      </c>
      <c r="D3105" s="14" t="s">
        <v>69</v>
      </c>
      <c r="E3105" s="14" t="s">
        <v>97</v>
      </c>
      <c r="F3105" s="14" t="s">
        <v>117</v>
      </c>
      <c r="G3105" s="14" t="s">
        <v>269</v>
      </c>
      <c r="H3105" s="14" t="s">
        <v>65</v>
      </c>
      <c r="I3105" s="14" t="s">
        <v>83</v>
      </c>
      <c r="J3105" s="14" t="s">
        <v>3146</v>
      </c>
      <c r="K3105" s="15" t="n">
        <v>12.957</v>
      </c>
      <c r="L3105" s="0" t="n">
        <v>7</v>
      </c>
      <c r="M3105" s="16" t="n">
        <v>0.7</v>
      </c>
      <c r="N3105" s="17" t="n">
        <v>-9.5018</v>
      </c>
      <c r="O3105" s="0" t="str">
        <f aca="false">TEXT(B3105,"YYYY-MM")</f>
        <v>2017-12</v>
      </c>
      <c r="P3105" s="18" t="n">
        <f aca="false">IFERROR(N3105/K3105,0)</f>
        <v>-0.733333333333333</v>
      </c>
      <c r="Q3105" s="0" t="str">
        <f aca="false">IF(M3105=0,"No Discount",IF(M3105&lt;0.2,"Low (1-19%)",IF(M3105&lt;0.4,"Medium (20-39%)","High (40%+)")))</f>
        <v>High (40%+)</v>
      </c>
      <c r="R3105" s="0" t="str">
        <f aca="false">INDEX('Lookup Tables'!$B$2:$B$5,MATCH(F3105,'Lookup Tables'!$A$2:$A$5,0))</f>
        <v>Manager B</v>
      </c>
    </row>
    <row r="3106" customFormat="false" ht="15" hidden="false" customHeight="false" outlineLevel="0" collapsed="false">
      <c r="A3106" s="0" t="s">
        <v>3147</v>
      </c>
      <c r="B3106" s="13" t="n">
        <v>43182</v>
      </c>
      <c r="C3106" s="13" t="n">
        <v>43188</v>
      </c>
      <c r="D3106" s="14" t="s">
        <v>69</v>
      </c>
      <c r="E3106" s="14" t="s">
        <v>53</v>
      </c>
      <c r="F3106" s="14" t="s">
        <v>117</v>
      </c>
      <c r="G3106" s="14" t="s">
        <v>170</v>
      </c>
      <c r="H3106" s="14" t="s">
        <v>65</v>
      </c>
      <c r="I3106" s="14" t="s">
        <v>91</v>
      </c>
      <c r="J3106" s="14" t="s">
        <v>3148</v>
      </c>
      <c r="K3106" s="15" t="n">
        <v>25.68</v>
      </c>
      <c r="L3106" s="0" t="n">
        <v>6</v>
      </c>
      <c r="M3106" s="16" t="n">
        <v>0</v>
      </c>
      <c r="N3106" s="17" t="n">
        <v>11.556</v>
      </c>
      <c r="O3106" s="0" t="str">
        <f aca="false">TEXT(B3106,"YYYY-MM")</f>
        <v>2018-03</v>
      </c>
      <c r="P3106" s="18" t="n">
        <f aca="false">IFERROR(N3106/K3106,0)</f>
        <v>0.45</v>
      </c>
      <c r="Q3106" s="0" t="str">
        <f aca="false">IF(M3106=0,"No Discount",IF(M3106&lt;0.2,"Low (1-19%)",IF(M3106&lt;0.4,"Medium (20-39%)","High (40%+)")))</f>
        <v>No Discount</v>
      </c>
      <c r="R3106" s="0" t="str">
        <f aca="false">INDEX('Lookup Tables'!$B$2:$B$5,MATCH(F3106,'Lookup Tables'!$A$2:$A$5,0))</f>
        <v>Manager B</v>
      </c>
    </row>
    <row r="3107" customFormat="false" ht="15" hidden="false" customHeight="false" outlineLevel="0" collapsed="false">
      <c r="A3107" s="0" t="s">
        <v>3149</v>
      </c>
      <c r="B3107" s="13" t="n">
        <v>42941</v>
      </c>
      <c r="C3107" s="13" t="n">
        <v>42945</v>
      </c>
      <c r="D3107" s="14" t="s">
        <v>69</v>
      </c>
      <c r="E3107" s="14" t="s">
        <v>62</v>
      </c>
      <c r="F3107" s="14" t="s">
        <v>98</v>
      </c>
      <c r="G3107" s="14" t="s">
        <v>99</v>
      </c>
      <c r="H3107" s="14" t="s">
        <v>65</v>
      </c>
      <c r="I3107" s="14" t="s">
        <v>66</v>
      </c>
      <c r="J3107" s="14" t="s">
        <v>925</v>
      </c>
      <c r="K3107" s="15" t="n">
        <v>15.712</v>
      </c>
      <c r="L3107" s="0" t="n">
        <v>4</v>
      </c>
      <c r="M3107" s="16" t="n">
        <v>0.2</v>
      </c>
      <c r="N3107" s="17" t="n">
        <v>5.6956</v>
      </c>
      <c r="O3107" s="0" t="str">
        <f aca="false">TEXT(B3107,"YYYY-MM")</f>
        <v>2017-07</v>
      </c>
      <c r="P3107" s="18" t="n">
        <f aca="false">IFERROR(N3107/K3107,0)</f>
        <v>0.3625</v>
      </c>
      <c r="Q3107" s="0" t="str">
        <f aca="false">IF(M3107=0,"No Discount",IF(M3107&lt;0.2,"Low (1-19%)",IF(M3107&lt;0.4,"Medium (20-39%)","High (40%+)")))</f>
        <v>Medium (20-39%)</v>
      </c>
      <c r="R3107" s="0" t="str">
        <f aca="false">INDEX('Lookup Tables'!$B$2:$B$5,MATCH(F3107,'Lookup Tables'!$A$2:$A$5,0))</f>
        <v>Manager A</v>
      </c>
    </row>
    <row r="3108" customFormat="false" ht="15" hidden="false" customHeight="false" outlineLevel="0" collapsed="false">
      <c r="A3108" s="0" t="s">
        <v>3150</v>
      </c>
      <c r="B3108" s="13" t="n">
        <v>43291</v>
      </c>
      <c r="C3108" s="13" t="n">
        <v>43295</v>
      </c>
      <c r="D3108" s="14" t="s">
        <v>69</v>
      </c>
      <c r="E3108" s="14" t="s">
        <v>97</v>
      </c>
      <c r="F3108" s="14" t="s">
        <v>98</v>
      </c>
      <c r="G3108" s="14" t="s">
        <v>146</v>
      </c>
      <c r="H3108" s="14" t="s">
        <v>65</v>
      </c>
      <c r="I3108" s="14" t="s">
        <v>73</v>
      </c>
      <c r="J3108" s="14" t="s">
        <v>1469</v>
      </c>
      <c r="K3108" s="15" t="n">
        <v>298.464</v>
      </c>
      <c r="L3108" s="0" t="n">
        <v>6</v>
      </c>
      <c r="M3108" s="16" t="n">
        <v>0.2</v>
      </c>
      <c r="N3108" s="17" t="n">
        <v>26.1156</v>
      </c>
      <c r="O3108" s="0" t="str">
        <f aca="false">TEXT(B3108,"YYYY-MM")</f>
        <v>2018-07</v>
      </c>
      <c r="P3108" s="18" t="n">
        <f aca="false">IFERROR(N3108/K3108,0)</f>
        <v>0.0875</v>
      </c>
      <c r="Q3108" s="0" t="str">
        <f aca="false">IF(M3108=0,"No Discount",IF(M3108&lt;0.2,"Low (1-19%)",IF(M3108&lt;0.4,"Medium (20-39%)","High (40%+)")))</f>
        <v>Medium (20-39%)</v>
      </c>
      <c r="R3108" s="0" t="str">
        <f aca="false">INDEX('Lookup Tables'!$B$2:$B$5,MATCH(F3108,'Lookup Tables'!$A$2:$A$5,0))</f>
        <v>Manager A</v>
      </c>
    </row>
    <row r="3109" customFormat="false" ht="15" hidden="false" customHeight="false" outlineLevel="0" collapsed="false">
      <c r="A3109" s="0" t="s">
        <v>3151</v>
      </c>
      <c r="B3109" s="13" t="n">
        <v>42933</v>
      </c>
      <c r="C3109" s="13" t="n">
        <v>42938</v>
      </c>
      <c r="D3109" s="14" t="s">
        <v>69</v>
      </c>
      <c r="E3109" s="14" t="s">
        <v>53</v>
      </c>
      <c r="F3109" s="14" t="s">
        <v>98</v>
      </c>
      <c r="G3109" s="14" t="s">
        <v>311</v>
      </c>
      <c r="H3109" s="14" t="s">
        <v>65</v>
      </c>
      <c r="I3109" s="14" t="s">
        <v>91</v>
      </c>
      <c r="J3109" s="14" t="s">
        <v>3152</v>
      </c>
      <c r="K3109" s="15" t="n">
        <v>21.93</v>
      </c>
      <c r="L3109" s="0" t="n">
        <v>3</v>
      </c>
      <c r="M3109" s="16" t="n">
        <v>0</v>
      </c>
      <c r="N3109" s="17" t="n">
        <v>10.0878</v>
      </c>
      <c r="O3109" s="0" t="str">
        <f aca="false">TEXT(B3109,"YYYY-MM")</f>
        <v>2017-07</v>
      </c>
      <c r="P3109" s="18" t="n">
        <f aca="false">IFERROR(N3109/K3109,0)</f>
        <v>0.46</v>
      </c>
      <c r="Q3109" s="0" t="str">
        <f aca="false">IF(M3109=0,"No Discount",IF(M3109&lt;0.2,"Low (1-19%)",IF(M3109&lt;0.4,"Medium (20-39%)","High (40%+)")))</f>
        <v>No Discount</v>
      </c>
      <c r="R3109" s="0" t="str">
        <f aca="false">INDEX('Lookup Tables'!$B$2:$B$5,MATCH(F3109,'Lookup Tables'!$A$2:$A$5,0))</f>
        <v>Manager A</v>
      </c>
    </row>
    <row r="3110" customFormat="false" ht="15" hidden="false" customHeight="false" outlineLevel="0" collapsed="false">
      <c r="A3110" s="0" t="s">
        <v>3151</v>
      </c>
      <c r="B3110" s="13" t="n">
        <v>42933</v>
      </c>
      <c r="C3110" s="13" t="n">
        <v>42938</v>
      </c>
      <c r="D3110" s="14" t="s">
        <v>69</v>
      </c>
      <c r="E3110" s="14" t="s">
        <v>53</v>
      </c>
      <c r="F3110" s="14" t="s">
        <v>98</v>
      </c>
      <c r="G3110" s="14" t="s">
        <v>311</v>
      </c>
      <c r="H3110" s="14" t="s">
        <v>65</v>
      </c>
      <c r="I3110" s="14" t="s">
        <v>73</v>
      </c>
      <c r="J3110" s="14" t="s">
        <v>1555</v>
      </c>
      <c r="K3110" s="15" t="n">
        <v>242.94</v>
      </c>
      <c r="L3110" s="0" t="n">
        <v>3</v>
      </c>
      <c r="M3110" s="16" t="n">
        <v>0</v>
      </c>
      <c r="N3110" s="17" t="n">
        <v>4.8588</v>
      </c>
      <c r="O3110" s="0" t="str">
        <f aca="false">TEXT(B3110,"YYYY-MM")</f>
        <v>2017-07</v>
      </c>
      <c r="P3110" s="18" t="n">
        <f aca="false">IFERROR(N3110/K3110,0)</f>
        <v>0.02</v>
      </c>
      <c r="Q3110" s="0" t="str">
        <f aca="false">IF(M3110=0,"No Discount",IF(M3110&lt;0.2,"Low (1-19%)",IF(M3110&lt;0.4,"Medium (20-39%)","High (40%+)")))</f>
        <v>No Discount</v>
      </c>
      <c r="R3110" s="0" t="str">
        <f aca="false">INDEX('Lookup Tables'!$B$2:$B$5,MATCH(F3110,'Lookup Tables'!$A$2:$A$5,0))</f>
        <v>Manager A</v>
      </c>
    </row>
    <row r="3111" customFormat="false" ht="15" hidden="false" customHeight="false" outlineLevel="0" collapsed="false">
      <c r="A3111" s="0" t="s">
        <v>3151</v>
      </c>
      <c r="B3111" s="13" t="n">
        <v>42933</v>
      </c>
      <c r="C3111" s="13" t="n">
        <v>42938</v>
      </c>
      <c r="D3111" s="14" t="s">
        <v>69</v>
      </c>
      <c r="E3111" s="14" t="s">
        <v>53</v>
      </c>
      <c r="F3111" s="14" t="s">
        <v>98</v>
      </c>
      <c r="G3111" s="14" t="s">
        <v>311</v>
      </c>
      <c r="H3111" s="14" t="s">
        <v>65</v>
      </c>
      <c r="I3111" s="14" t="s">
        <v>91</v>
      </c>
      <c r="J3111" s="14" t="s">
        <v>1479</v>
      </c>
      <c r="K3111" s="15" t="n">
        <v>7.64</v>
      </c>
      <c r="L3111" s="0" t="n">
        <v>1</v>
      </c>
      <c r="M3111" s="16" t="n">
        <v>0</v>
      </c>
      <c r="N3111" s="17" t="n">
        <v>3.7436</v>
      </c>
      <c r="O3111" s="0" t="str">
        <f aca="false">TEXT(B3111,"YYYY-MM")</f>
        <v>2017-07</v>
      </c>
      <c r="P3111" s="18" t="n">
        <f aca="false">IFERROR(N3111/K3111,0)</f>
        <v>0.49</v>
      </c>
      <c r="Q3111" s="0" t="str">
        <f aca="false">IF(M3111=0,"No Discount",IF(M3111&lt;0.2,"Low (1-19%)",IF(M3111&lt;0.4,"Medium (20-39%)","High (40%+)")))</f>
        <v>No Discount</v>
      </c>
      <c r="R3111" s="0" t="str">
        <f aca="false">INDEX('Lookup Tables'!$B$2:$B$5,MATCH(F3111,'Lookup Tables'!$A$2:$A$5,0))</f>
        <v>Manager A</v>
      </c>
    </row>
    <row r="3112" customFormat="false" ht="15" hidden="false" customHeight="false" outlineLevel="0" collapsed="false">
      <c r="A3112" s="0" t="s">
        <v>3151</v>
      </c>
      <c r="B3112" s="13" t="n">
        <v>42933</v>
      </c>
      <c r="C3112" s="13" t="n">
        <v>42938</v>
      </c>
      <c r="D3112" s="14" t="s">
        <v>69</v>
      </c>
      <c r="E3112" s="14" t="s">
        <v>53</v>
      </c>
      <c r="F3112" s="14" t="s">
        <v>98</v>
      </c>
      <c r="G3112" s="14" t="s">
        <v>311</v>
      </c>
      <c r="H3112" s="14" t="s">
        <v>65</v>
      </c>
      <c r="I3112" s="14" t="s">
        <v>91</v>
      </c>
      <c r="J3112" s="14" t="s">
        <v>968</v>
      </c>
      <c r="K3112" s="15" t="n">
        <v>51.84</v>
      </c>
      <c r="L3112" s="0" t="n">
        <v>8</v>
      </c>
      <c r="M3112" s="16" t="n">
        <v>0</v>
      </c>
      <c r="N3112" s="17" t="n">
        <v>25.4016</v>
      </c>
      <c r="O3112" s="0" t="str">
        <f aca="false">TEXT(B3112,"YYYY-MM")</f>
        <v>2017-07</v>
      </c>
      <c r="P3112" s="18" t="n">
        <f aca="false">IFERROR(N3112/K3112,0)</f>
        <v>0.49</v>
      </c>
      <c r="Q3112" s="0" t="str">
        <f aca="false">IF(M3112=0,"No Discount",IF(M3112&lt;0.2,"Low (1-19%)",IF(M3112&lt;0.4,"Medium (20-39%)","High (40%+)")))</f>
        <v>No Discount</v>
      </c>
      <c r="R3112" s="0" t="str">
        <f aca="false">INDEX('Lookup Tables'!$B$2:$B$5,MATCH(F3112,'Lookup Tables'!$A$2:$A$5,0))</f>
        <v>Manager A</v>
      </c>
    </row>
    <row r="3113" customFormat="false" ht="15" hidden="false" customHeight="false" outlineLevel="0" collapsed="false">
      <c r="A3113" s="0" t="s">
        <v>3151</v>
      </c>
      <c r="B3113" s="13" t="n">
        <v>42933</v>
      </c>
      <c r="C3113" s="13" t="n">
        <v>42938</v>
      </c>
      <c r="D3113" s="14" t="s">
        <v>69</v>
      </c>
      <c r="E3113" s="14" t="s">
        <v>53</v>
      </c>
      <c r="F3113" s="14" t="s">
        <v>98</v>
      </c>
      <c r="G3113" s="14" t="s">
        <v>311</v>
      </c>
      <c r="H3113" s="14" t="s">
        <v>65</v>
      </c>
      <c r="I3113" s="14" t="s">
        <v>73</v>
      </c>
      <c r="J3113" s="14" t="s">
        <v>2373</v>
      </c>
      <c r="K3113" s="15" t="n">
        <v>265.17</v>
      </c>
      <c r="L3113" s="0" t="n">
        <v>1</v>
      </c>
      <c r="M3113" s="16" t="n">
        <v>0</v>
      </c>
      <c r="N3113" s="17" t="n">
        <v>47.7306</v>
      </c>
      <c r="O3113" s="0" t="str">
        <f aca="false">TEXT(B3113,"YYYY-MM")</f>
        <v>2017-07</v>
      </c>
      <c r="P3113" s="18" t="n">
        <f aca="false">IFERROR(N3113/K3113,0)</f>
        <v>0.18</v>
      </c>
      <c r="Q3113" s="0" t="str">
        <f aca="false">IF(M3113=0,"No Discount",IF(M3113&lt;0.2,"Low (1-19%)",IF(M3113&lt;0.4,"Medium (20-39%)","High (40%+)")))</f>
        <v>No Discount</v>
      </c>
      <c r="R3113" s="0" t="str">
        <f aca="false">INDEX('Lookup Tables'!$B$2:$B$5,MATCH(F3113,'Lookup Tables'!$A$2:$A$5,0))</f>
        <v>Manager A</v>
      </c>
    </row>
    <row r="3114" customFormat="false" ht="15" hidden="false" customHeight="false" outlineLevel="0" collapsed="false">
      <c r="A3114" s="0" t="s">
        <v>3153</v>
      </c>
      <c r="B3114" s="13" t="n">
        <v>42970</v>
      </c>
      <c r="C3114" s="13" t="n">
        <v>42977</v>
      </c>
      <c r="D3114" s="14" t="s">
        <v>69</v>
      </c>
      <c r="E3114" s="14" t="s">
        <v>53</v>
      </c>
      <c r="F3114" s="14" t="s">
        <v>63</v>
      </c>
      <c r="G3114" s="14" t="s">
        <v>94</v>
      </c>
      <c r="H3114" s="14" t="s">
        <v>80</v>
      </c>
      <c r="I3114" s="14" t="s">
        <v>345</v>
      </c>
      <c r="J3114" s="14" t="s">
        <v>3154</v>
      </c>
      <c r="K3114" s="15" t="n">
        <v>837.6</v>
      </c>
      <c r="L3114" s="0" t="n">
        <v>3</v>
      </c>
      <c r="M3114" s="16" t="n">
        <v>0.2</v>
      </c>
      <c r="N3114" s="17" t="n">
        <v>62.82</v>
      </c>
      <c r="O3114" s="0" t="str">
        <f aca="false">TEXT(B3114,"YYYY-MM")</f>
        <v>2017-08</v>
      </c>
      <c r="P3114" s="18" t="n">
        <f aca="false">IFERROR(N3114/K3114,0)</f>
        <v>0.075</v>
      </c>
      <c r="Q3114" s="0" t="str">
        <f aca="false">IF(M3114=0,"No Discount",IF(M3114&lt;0.2,"Low (1-19%)",IF(M3114&lt;0.4,"Medium (20-39%)","High (40%+)")))</f>
        <v>Medium (20-39%)</v>
      </c>
      <c r="R3114" s="0" t="str">
        <f aca="false">INDEX('Lookup Tables'!$B$2:$B$5,MATCH(F3114,'Lookup Tables'!$A$2:$A$5,0))</f>
        <v>Manager D</v>
      </c>
    </row>
    <row r="3115" customFormat="false" ht="15" hidden="false" customHeight="false" outlineLevel="0" collapsed="false">
      <c r="A3115" s="0" t="s">
        <v>3153</v>
      </c>
      <c r="B3115" s="13" t="n">
        <v>42970</v>
      </c>
      <c r="C3115" s="13" t="n">
        <v>42977</v>
      </c>
      <c r="D3115" s="14" t="s">
        <v>69</v>
      </c>
      <c r="E3115" s="14" t="s">
        <v>53</v>
      </c>
      <c r="F3115" s="14" t="s">
        <v>63</v>
      </c>
      <c r="G3115" s="14" t="s">
        <v>94</v>
      </c>
      <c r="H3115" s="14" t="s">
        <v>65</v>
      </c>
      <c r="I3115" s="14" t="s">
        <v>129</v>
      </c>
      <c r="J3115" s="14" t="s">
        <v>273</v>
      </c>
      <c r="K3115" s="15" t="n">
        <v>135.9</v>
      </c>
      <c r="L3115" s="0" t="n">
        <v>5</v>
      </c>
      <c r="M3115" s="16" t="n">
        <v>0</v>
      </c>
      <c r="N3115" s="17" t="n">
        <v>63.873</v>
      </c>
      <c r="O3115" s="0" t="str">
        <f aca="false">TEXT(B3115,"YYYY-MM")</f>
        <v>2017-08</v>
      </c>
      <c r="P3115" s="18" t="n">
        <f aca="false">IFERROR(N3115/K3115,0)</f>
        <v>0.47</v>
      </c>
      <c r="Q3115" s="0" t="str">
        <f aca="false">IF(M3115=0,"No Discount",IF(M3115&lt;0.2,"Low (1-19%)",IF(M3115&lt;0.4,"Medium (20-39%)","High (40%+)")))</f>
        <v>No Discount</v>
      </c>
      <c r="R3115" s="0" t="str">
        <f aca="false">INDEX('Lookup Tables'!$B$2:$B$5,MATCH(F3115,'Lookup Tables'!$A$2:$A$5,0))</f>
        <v>Manager D</v>
      </c>
    </row>
    <row r="3116" customFormat="false" ht="15" hidden="false" customHeight="false" outlineLevel="0" collapsed="false">
      <c r="A3116" s="0" t="s">
        <v>3153</v>
      </c>
      <c r="B3116" s="13" t="n">
        <v>42970</v>
      </c>
      <c r="C3116" s="13" t="n">
        <v>42977</v>
      </c>
      <c r="D3116" s="14" t="s">
        <v>69</v>
      </c>
      <c r="E3116" s="14" t="s">
        <v>53</v>
      </c>
      <c r="F3116" s="14" t="s">
        <v>63</v>
      </c>
      <c r="G3116" s="14" t="s">
        <v>94</v>
      </c>
      <c r="H3116" s="14" t="s">
        <v>65</v>
      </c>
      <c r="I3116" s="14" t="s">
        <v>91</v>
      </c>
      <c r="J3116" s="14" t="s">
        <v>2296</v>
      </c>
      <c r="K3116" s="15" t="n">
        <v>34.68</v>
      </c>
      <c r="L3116" s="0" t="n">
        <v>6</v>
      </c>
      <c r="M3116" s="16" t="n">
        <v>0</v>
      </c>
      <c r="N3116" s="17" t="n">
        <v>16.9932</v>
      </c>
      <c r="O3116" s="0" t="str">
        <f aca="false">TEXT(B3116,"YYYY-MM")</f>
        <v>2017-08</v>
      </c>
      <c r="P3116" s="18" t="n">
        <f aca="false">IFERROR(N3116/K3116,0)</f>
        <v>0.49</v>
      </c>
      <c r="Q3116" s="0" t="str">
        <f aca="false">IF(M3116=0,"No Discount",IF(M3116&lt;0.2,"Low (1-19%)",IF(M3116&lt;0.4,"Medium (20-39%)","High (40%+)")))</f>
        <v>No Discount</v>
      </c>
      <c r="R3116" s="0" t="str">
        <f aca="false">INDEX('Lookup Tables'!$B$2:$B$5,MATCH(F3116,'Lookup Tables'!$A$2:$A$5,0))</f>
        <v>Manager D</v>
      </c>
    </row>
    <row r="3117" customFormat="false" ht="15" hidden="false" customHeight="false" outlineLevel="0" collapsed="false">
      <c r="A3117" s="0" t="s">
        <v>3153</v>
      </c>
      <c r="B3117" s="13" t="n">
        <v>42970</v>
      </c>
      <c r="C3117" s="13" t="n">
        <v>42977</v>
      </c>
      <c r="D3117" s="14" t="s">
        <v>69</v>
      </c>
      <c r="E3117" s="14" t="s">
        <v>53</v>
      </c>
      <c r="F3117" s="14" t="s">
        <v>63</v>
      </c>
      <c r="G3117" s="14" t="s">
        <v>94</v>
      </c>
      <c r="H3117" s="14" t="s">
        <v>56</v>
      </c>
      <c r="I3117" s="14" t="s">
        <v>59</v>
      </c>
      <c r="J3117" s="14" t="s">
        <v>1627</v>
      </c>
      <c r="K3117" s="15" t="n">
        <v>532.704</v>
      </c>
      <c r="L3117" s="0" t="n">
        <v>6</v>
      </c>
      <c r="M3117" s="16" t="n">
        <v>0.2</v>
      </c>
      <c r="N3117" s="17" t="n">
        <v>-39.9528</v>
      </c>
      <c r="O3117" s="0" t="str">
        <f aca="false">TEXT(B3117,"YYYY-MM")</f>
        <v>2017-08</v>
      </c>
      <c r="P3117" s="18" t="n">
        <f aca="false">IFERROR(N3117/K3117,0)</f>
        <v>-0.075</v>
      </c>
      <c r="Q3117" s="0" t="str">
        <f aca="false">IF(M3117=0,"No Discount",IF(M3117&lt;0.2,"Low (1-19%)",IF(M3117&lt;0.4,"Medium (20-39%)","High (40%+)")))</f>
        <v>Medium (20-39%)</v>
      </c>
      <c r="R3117" s="0" t="str">
        <f aca="false">INDEX('Lookup Tables'!$B$2:$B$5,MATCH(F3117,'Lookup Tables'!$A$2:$A$5,0))</f>
        <v>Manager D</v>
      </c>
    </row>
    <row r="3118" customFormat="false" ht="15" hidden="false" customHeight="false" outlineLevel="0" collapsed="false">
      <c r="A3118" s="0" t="s">
        <v>3153</v>
      </c>
      <c r="B3118" s="13" t="n">
        <v>42970</v>
      </c>
      <c r="C3118" s="13" t="n">
        <v>42977</v>
      </c>
      <c r="D3118" s="14" t="s">
        <v>69</v>
      </c>
      <c r="E3118" s="14" t="s">
        <v>53</v>
      </c>
      <c r="F3118" s="14" t="s">
        <v>63</v>
      </c>
      <c r="G3118" s="14" t="s">
        <v>94</v>
      </c>
      <c r="H3118" s="14" t="s">
        <v>65</v>
      </c>
      <c r="I3118" s="14" t="s">
        <v>85</v>
      </c>
      <c r="J3118" s="14" t="s">
        <v>115</v>
      </c>
      <c r="K3118" s="15" t="n">
        <v>43.1</v>
      </c>
      <c r="L3118" s="0" t="n">
        <v>5</v>
      </c>
      <c r="M3118" s="16" t="n">
        <v>0</v>
      </c>
      <c r="N3118" s="17" t="n">
        <v>11.206</v>
      </c>
      <c r="O3118" s="0" t="str">
        <f aca="false">TEXT(B3118,"YYYY-MM")</f>
        <v>2017-08</v>
      </c>
      <c r="P3118" s="18" t="n">
        <f aca="false">IFERROR(N3118/K3118,0)</f>
        <v>0.26</v>
      </c>
      <c r="Q3118" s="0" t="str">
        <f aca="false">IF(M3118=0,"No Discount",IF(M3118&lt;0.2,"Low (1-19%)",IF(M3118&lt;0.4,"Medium (20-39%)","High (40%+)")))</f>
        <v>No Discount</v>
      </c>
      <c r="R3118" s="0" t="str">
        <f aca="false">INDEX('Lookup Tables'!$B$2:$B$5,MATCH(F3118,'Lookup Tables'!$A$2:$A$5,0))</f>
        <v>Manager D</v>
      </c>
    </row>
    <row r="3119" customFormat="false" ht="15" hidden="false" customHeight="false" outlineLevel="0" collapsed="false">
      <c r="A3119" s="0" t="s">
        <v>3153</v>
      </c>
      <c r="B3119" s="13" t="n">
        <v>42970</v>
      </c>
      <c r="C3119" s="13" t="n">
        <v>42977</v>
      </c>
      <c r="D3119" s="14" t="s">
        <v>69</v>
      </c>
      <c r="E3119" s="14" t="s">
        <v>53</v>
      </c>
      <c r="F3119" s="14" t="s">
        <v>63</v>
      </c>
      <c r="G3119" s="14" t="s">
        <v>94</v>
      </c>
      <c r="H3119" s="14" t="s">
        <v>65</v>
      </c>
      <c r="I3119" s="14" t="s">
        <v>303</v>
      </c>
      <c r="J3119" s="14" t="s">
        <v>363</v>
      </c>
      <c r="K3119" s="15" t="n">
        <v>15.88</v>
      </c>
      <c r="L3119" s="0" t="n">
        <v>4</v>
      </c>
      <c r="M3119" s="16" t="n">
        <v>0</v>
      </c>
      <c r="N3119" s="17" t="n">
        <v>0.1588</v>
      </c>
      <c r="O3119" s="0" t="str">
        <f aca="false">TEXT(B3119,"YYYY-MM")</f>
        <v>2017-08</v>
      </c>
      <c r="P3119" s="18" t="n">
        <f aca="false">IFERROR(N3119/K3119,0)</f>
        <v>0.01</v>
      </c>
      <c r="Q3119" s="0" t="str">
        <f aca="false">IF(M3119=0,"No Discount",IF(M3119&lt;0.2,"Low (1-19%)",IF(M3119&lt;0.4,"Medium (20-39%)","High (40%+)")))</f>
        <v>No Discount</v>
      </c>
      <c r="R3119" s="0" t="str">
        <f aca="false">INDEX('Lookup Tables'!$B$2:$B$5,MATCH(F3119,'Lookup Tables'!$A$2:$A$5,0))</f>
        <v>Manager D</v>
      </c>
    </row>
    <row r="3120" customFormat="false" ht="15" hidden="false" customHeight="false" outlineLevel="0" collapsed="false">
      <c r="A3120" s="0" t="s">
        <v>3155</v>
      </c>
      <c r="B3120" s="13" t="n">
        <v>42532</v>
      </c>
      <c r="C3120" s="13" t="n">
        <v>42533</v>
      </c>
      <c r="D3120" s="14" t="s">
        <v>137</v>
      </c>
      <c r="E3120" s="14" t="s">
        <v>62</v>
      </c>
      <c r="F3120" s="14" t="s">
        <v>54</v>
      </c>
      <c r="G3120" s="14" t="s">
        <v>70</v>
      </c>
      <c r="H3120" s="14" t="s">
        <v>56</v>
      </c>
      <c r="I3120" s="14" t="s">
        <v>59</v>
      </c>
      <c r="J3120" s="14" t="s">
        <v>561</v>
      </c>
      <c r="K3120" s="15" t="n">
        <v>1123.92</v>
      </c>
      <c r="L3120" s="0" t="n">
        <v>5</v>
      </c>
      <c r="M3120" s="16" t="n">
        <v>0.2</v>
      </c>
      <c r="N3120" s="17" t="n">
        <v>-182.637</v>
      </c>
      <c r="O3120" s="0" t="str">
        <f aca="false">TEXT(B3120,"YYYY-MM")</f>
        <v>2016-06</v>
      </c>
      <c r="P3120" s="18" t="n">
        <f aca="false">IFERROR(N3120/K3120,0)</f>
        <v>-0.1625</v>
      </c>
      <c r="Q3120" s="0" t="str">
        <f aca="false">IF(M3120=0,"No Discount",IF(M3120&lt;0.2,"Low (1-19%)",IF(M3120&lt;0.4,"Medium (20-39%)","High (40%+)")))</f>
        <v>Medium (20-39%)</v>
      </c>
      <c r="R3120" s="0" t="str">
        <f aca="false">INDEX('Lookup Tables'!$B$2:$B$5,MATCH(F3120,'Lookup Tables'!$A$2:$A$5,0))</f>
        <v>Manager C</v>
      </c>
    </row>
    <row r="3121" customFormat="false" ht="15" hidden="false" customHeight="false" outlineLevel="0" collapsed="false">
      <c r="A3121" s="0" t="s">
        <v>3155</v>
      </c>
      <c r="B3121" s="13" t="n">
        <v>42532</v>
      </c>
      <c r="C3121" s="13" t="n">
        <v>42533</v>
      </c>
      <c r="D3121" s="14" t="s">
        <v>137</v>
      </c>
      <c r="E3121" s="14" t="s">
        <v>62</v>
      </c>
      <c r="F3121" s="14" t="s">
        <v>54</v>
      </c>
      <c r="G3121" s="14" t="s">
        <v>70</v>
      </c>
      <c r="H3121" s="14" t="s">
        <v>80</v>
      </c>
      <c r="I3121" s="14" t="s">
        <v>81</v>
      </c>
      <c r="J3121" s="14" t="s">
        <v>882</v>
      </c>
      <c r="K3121" s="15" t="n">
        <v>249.584</v>
      </c>
      <c r="L3121" s="0" t="n">
        <v>2</v>
      </c>
      <c r="M3121" s="16" t="n">
        <v>0.2</v>
      </c>
      <c r="N3121" s="17" t="n">
        <v>31.198</v>
      </c>
      <c r="O3121" s="0" t="str">
        <f aca="false">TEXT(B3121,"YYYY-MM")</f>
        <v>2016-06</v>
      </c>
      <c r="P3121" s="18" t="n">
        <f aca="false">IFERROR(N3121/K3121,0)</f>
        <v>0.125</v>
      </c>
      <c r="Q3121" s="0" t="str">
        <f aca="false">IF(M3121=0,"No Discount",IF(M3121&lt;0.2,"Low (1-19%)",IF(M3121&lt;0.4,"Medium (20-39%)","High (40%+)")))</f>
        <v>Medium (20-39%)</v>
      </c>
      <c r="R3121" s="0" t="str">
        <f aca="false">INDEX('Lookup Tables'!$B$2:$B$5,MATCH(F3121,'Lookup Tables'!$A$2:$A$5,0))</f>
        <v>Manager C</v>
      </c>
    </row>
    <row r="3122" customFormat="false" ht="15" hidden="false" customHeight="false" outlineLevel="0" collapsed="false">
      <c r="A3122" s="0" t="s">
        <v>3155</v>
      </c>
      <c r="B3122" s="13" t="n">
        <v>42532</v>
      </c>
      <c r="C3122" s="13" t="n">
        <v>42533</v>
      </c>
      <c r="D3122" s="14" t="s">
        <v>137</v>
      </c>
      <c r="E3122" s="14" t="s">
        <v>62</v>
      </c>
      <c r="F3122" s="14" t="s">
        <v>54</v>
      </c>
      <c r="G3122" s="14" t="s">
        <v>70</v>
      </c>
      <c r="H3122" s="14" t="s">
        <v>56</v>
      </c>
      <c r="I3122" s="14" t="s">
        <v>76</v>
      </c>
      <c r="J3122" s="14" t="s">
        <v>3156</v>
      </c>
      <c r="K3122" s="15" t="n">
        <v>48.672</v>
      </c>
      <c r="L3122" s="0" t="n">
        <v>3</v>
      </c>
      <c r="M3122" s="16" t="n">
        <v>0.2</v>
      </c>
      <c r="N3122" s="17" t="n">
        <v>7.3008</v>
      </c>
      <c r="O3122" s="0" t="str">
        <f aca="false">TEXT(B3122,"YYYY-MM")</f>
        <v>2016-06</v>
      </c>
      <c r="P3122" s="18" t="n">
        <f aca="false">IFERROR(N3122/K3122,0)</f>
        <v>0.15</v>
      </c>
      <c r="Q3122" s="0" t="str">
        <f aca="false">IF(M3122=0,"No Discount",IF(M3122&lt;0.2,"Low (1-19%)",IF(M3122&lt;0.4,"Medium (20-39%)","High (40%+)")))</f>
        <v>Medium (20-39%)</v>
      </c>
      <c r="R3122" s="0" t="str">
        <f aca="false">INDEX('Lookup Tables'!$B$2:$B$5,MATCH(F3122,'Lookup Tables'!$A$2:$A$5,0))</f>
        <v>Manager C</v>
      </c>
    </row>
    <row r="3123" customFormat="false" ht="15" hidden="false" customHeight="false" outlineLevel="0" collapsed="false">
      <c r="A3123" s="0" t="s">
        <v>3155</v>
      </c>
      <c r="B3123" s="13" t="n">
        <v>42532</v>
      </c>
      <c r="C3123" s="13" t="n">
        <v>42533</v>
      </c>
      <c r="D3123" s="14" t="s">
        <v>137</v>
      </c>
      <c r="E3123" s="14" t="s">
        <v>62</v>
      </c>
      <c r="F3123" s="14" t="s">
        <v>54</v>
      </c>
      <c r="G3123" s="14" t="s">
        <v>70</v>
      </c>
      <c r="H3123" s="14" t="s">
        <v>65</v>
      </c>
      <c r="I3123" s="14" t="s">
        <v>78</v>
      </c>
      <c r="J3123" s="14" t="s">
        <v>266</v>
      </c>
      <c r="K3123" s="15" t="n">
        <v>60.768</v>
      </c>
      <c r="L3123" s="0" t="n">
        <v>2</v>
      </c>
      <c r="M3123" s="16" t="n">
        <v>0.2</v>
      </c>
      <c r="N3123" s="17" t="n">
        <v>7.596</v>
      </c>
      <c r="O3123" s="0" t="str">
        <f aca="false">TEXT(B3123,"YYYY-MM")</f>
        <v>2016-06</v>
      </c>
      <c r="P3123" s="18" t="n">
        <f aca="false">IFERROR(N3123/K3123,0)</f>
        <v>0.125</v>
      </c>
      <c r="Q3123" s="0" t="str">
        <f aca="false">IF(M3123=0,"No Discount",IF(M3123&lt;0.2,"Low (1-19%)",IF(M3123&lt;0.4,"Medium (20-39%)","High (40%+)")))</f>
        <v>Medium (20-39%)</v>
      </c>
      <c r="R3123" s="0" t="str">
        <f aca="false">INDEX('Lookup Tables'!$B$2:$B$5,MATCH(F3123,'Lookup Tables'!$A$2:$A$5,0))</f>
        <v>Manager C</v>
      </c>
    </row>
    <row r="3124" customFormat="false" ht="15" hidden="false" customHeight="false" outlineLevel="0" collapsed="false">
      <c r="A3124" s="0" t="s">
        <v>3155</v>
      </c>
      <c r="B3124" s="13" t="n">
        <v>42532</v>
      </c>
      <c r="C3124" s="13" t="n">
        <v>42533</v>
      </c>
      <c r="D3124" s="14" t="s">
        <v>137</v>
      </c>
      <c r="E3124" s="14" t="s">
        <v>62</v>
      </c>
      <c r="F3124" s="14" t="s">
        <v>54</v>
      </c>
      <c r="G3124" s="14" t="s">
        <v>70</v>
      </c>
      <c r="H3124" s="14" t="s">
        <v>65</v>
      </c>
      <c r="I3124" s="14" t="s">
        <v>83</v>
      </c>
      <c r="J3124" s="14" t="s">
        <v>517</v>
      </c>
      <c r="K3124" s="15" t="n">
        <v>78.6</v>
      </c>
      <c r="L3124" s="0" t="n">
        <v>5</v>
      </c>
      <c r="M3124" s="16" t="n">
        <v>0.7</v>
      </c>
      <c r="N3124" s="17" t="n">
        <v>-62.88</v>
      </c>
      <c r="O3124" s="0" t="str">
        <f aca="false">TEXT(B3124,"YYYY-MM")</f>
        <v>2016-06</v>
      </c>
      <c r="P3124" s="18" t="n">
        <f aca="false">IFERROR(N3124/K3124,0)</f>
        <v>-0.8</v>
      </c>
      <c r="Q3124" s="0" t="str">
        <f aca="false">IF(M3124=0,"No Discount",IF(M3124&lt;0.2,"Low (1-19%)",IF(M3124&lt;0.4,"Medium (20-39%)","High (40%+)")))</f>
        <v>High (40%+)</v>
      </c>
      <c r="R3124" s="0" t="str">
        <f aca="false">INDEX('Lookup Tables'!$B$2:$B$5,MATCH(F3124,'Lookup Tables'!$A$2:$A$5,0))</f>
        <v>Manager C</v>
      </c>
    </row>
    <row r="3125" customFormat="false" ht="15" hidden="false" customHeight="false" outlineLevel="0" collapsed="false">
      <c r="A3125" s="0" t="s">
        <v>3155</v>
      </c>
      <c r="B3125" s="13" t="n">
        <v>42532</v>
      </c>
      <c r="C3125" s="13" t="n">
        <v>42533</v>
      </c>
      <c r="D3125" s="14" t="s">
        <v>137</v>
      </c>
      <c r="E3125" s="14" t="s">
        <v>62</v>
      </c>
      <c r="F3125" s="14" t="s">
        <v>54</v>
      </c>
      <c r="G3125" s="14" t="s">
        <v>70</v>
      </c>
      <c r="H3125" s="14" t="s">
        <v>65</v>
      </c>
      <c r="I3125" s="14" t="s">
        <v>83</v>
      </c>
      <c r="J3125" s="14" t="s">
        <v>2750</v>
      </c>
      <c r="K3125" s="15" t="n">
        <v>3.768</v>
      </c>
      <c r="L3125" s="0" t="n">
        <v>2</v>
      </c>
      <c r="M3125" s="16" t="n">
        <v>0.7</v>
      </c>
      <c r="N3125" s="17" t="n">
        <v>-3.14</v>
      </c>
      <c r="O3125" s="0" t="str">
        <f aca="false">TEXT(B3125,"YYYY-MM")</f>
        <v>2016-06</v>
      </c>
      <c r="P3125" s="18" t="n">
        <f aca="false">IFERROR(N3125/K3125,0)</f>
        <v>-0.833333333333333</v>
      </c>
      <c r="Q3125" s="0" t="str">
        <f aca="false">IF(M3125=0,"No Discount",IF(M3125&lt;0.2,"Low (1-19%)",IF(M3125&lt;0.4,"Medium (20-39%)","High (40%+)")))</f>
        <v>High (40%+)</v>
      </c>
      <c r="R3125" s="0" t="str">
        <f aca="false">INDEX('Lookup Tables'!$B$2:$B$5,MATCH(F3125,'Lookup Tables'!$A$2:$A$5,0))</f>
        <v>Manager C</v>
      </c>
    </row>
    <row r="3126" customFormat="false" ht="15" hidden="false" customHeight="false" outlineLevel="0" collapsed="false">
      <c r="A3126" s="0" t="s">
        <v>3155</v>
      </c>
      <c r="B3126" s="13" t="n">
        <v>42532</v>
      </c>
      <c r="C3126" s="13" t="n">
        <v>42533</v>
      </c>
      <c r="D3126" s="14" t="s">
        <v>137</v>
      </c>
      <c r="E3126" s="14" t="s">
        <v>62</v>
      </c>
      <c r="F3126" s="14" t="s">
        <v>54</v>
      </c>
      <c r="G3126" s="14" t="s">
        <v>70</v>
      </c>
      <c r="H3126" s="14" t="s">
        <v>65</v>
      </c>
      <c r="I3126" s="14" t="s">
        <v>73</v>
      </c>
      <c r="J3126" s="14" t="s">
        <v>867</v>
      </c>
      <c r="K3126" s="15" t="n">
        <v>1036.624</v>
      </c>
      <c r="L3126" s="0" t="n">
        <v>2</v>
      </c>
      <c r="M3126" s="16" t="n">
        <v>0.2</v>
      </c>
      <c r="N3126" s="17" t="n">
        <v>51.8312</v>
      </c>
      <c r="O3126" s="0" t="str">
        <f aca="false">TEXT(B3126,"YYYY-MM")</f>
        <v>2016-06</v>
      </c>
      <c r="P3126" s="18" t="n">
        <f aca="false">IFERROR(N3126/K3126,0)</f>
        <v>0.05</v>
      </c>
      <c r="Q3126" s="0" t="str">
        <f aca="false">IF(M3126=0,"No Discount",IF(M3126&lt;0.2,"Low (1-19%)",IF(M3126&lt;0.4,"Medium (20-39%)","High (40%+)")))</f>
        <v>Medium (20-39%)</v>
      </c>
      <c r="R3126" s="0" t="str">
        <f aca="false">INDEX('Lookup Tables'!$B$2:$B$5,MATCH(F3126,'Lookup Tables'!$A$2:$A$5,0))</f>
        <v>Manager C</v>
      </c>
    </row>
    <row r="3127" customFormat="false" ht="15" hidden="false" customHeight="false" outlineLevel="0" collapsed="false">
      <c r="A3127" s="0" t="s">
        <v>3155</v>
      </c>
      <c r="B3127" s="13" t="n">
        <v>42532</v>
      </c>
      <c r="C3127" s="13" t="n">
        <v>42533</v>
      </c>
      <c r="D3127" s="14" t="s">
        <v>137</v>
      </c>
      <c r="E3127" s="14" t="s">
        <v>62</v>
      </c>
      <c r="F3127" s="14" t="s">
        <v>54</v>
      </c>
      <c r="G3127" s="14" t="s">
        <v>70</v>
      </c>
      <c r="H3127" s="14" t="s">
        <v>65</v>
      </c>
      <c r="I3127" s="14" t="s">
        <v>73</v>
      </c>
      <c r="J3127" s="14" t="s">
        <v>1273</v>
      </c>
      <c r="K3127" s="15" t="n">
        <v>563.808</v>
      </c>
      <c r="L3127" s="0" t="n">
        <v>4</v>
      </c>
      <c r="M3127" s="16" t="n">
        <v>0.2</v>
      </c>
      <c r="N3127" s="17" t="n">
        <v>21.1428</v>
      </c>
      <c r="O3127" s="0" t="str">
        <f aca="false">TEXT(B3127,"YYYY-MM")</f>
        <v>2016-06</v>
      </c>
      <c r="P3127" s="18" t="n">
        <f aca="false">IFERROR(N3127/K3127,0)</f>
        <v>0.0375</v>
      </c>
      <c r="Q3127" s="0" t="str">
        <f aca="false">IF(M3127=0,"No Discount",IF(M3127&lt;0.2,"Low (1-19%)",IF(M3127&lt;0.4,"Medium (20-39%)","High (40%+)")))</f>
        <v>Medium (20-39%)</v>
      </c>
      <c r="R3127" s="0" t="str">
        <f aca="false">INDEX('Lookup Tables'!$B$2:$B$5,MATCH(F3127,'Lookup Tables'!$A$2:$A$5,0))</f>
        <v>Manager C</v>
      </c>
    </row>
    <row r="3128" customFormat="false" ht="15" hidden="false" customHeight="false" outlineLevel="0" collapsed="false">
      <c r="A3128" s="0" t="s">
        <v>3157</v>
      </c>
      <c r="B3128" s="13" t="n">
        <v>43351</v>
      </c>
      <c r="C3128" s="13" t="n">
        <v>43355</v>
      </c>
      <c r="D3128" s="14" t="s">
        <v>69</v>
      </c>
      <c r="E3128" s="14" t="s">
        <v>53</v>
      </c>
      <c r="F3128" s="14" t="s">
        <v>117</v>
      </c>
      <c r="G3128" s="14" t="s">
        <v>118</v>
      </c>
      <c r="H3128" s="14" t="s">
        <v>80</v>
      </c>
      <c r="I3128" s="14" t="s">
        <v>81</v>
      </c>
      <c r="J3128" s="14" t="s">
        <v>3158</v>
      </c>
      <c r="K3128" s="15" t="n">
        <v>258.528</v>
      </c>
      <c r="L3128" s="0" t="n">
        <v>2</v>
      </c>
      <c r="M3128" s="16" t="n">
        <v>0.4</v>
      </c>
      <c r="N3128" s="17" t="n">
        <v>-47.3968</v>
      </c>
      <c r="O3128" s="0" t="str">
        <f aca="false">TEXT(B3128,"YYYY-MM")</f>
        <v>2018-09</v>
      </c>
      <c r="P3128" s="18" t="n">
        <f aca="false">IFERROR(N3128/K3128,0)</f>
        <v>-0.183333333333333</v>
      </c>
      <c r="Q3128" s="0" t="str">
        <f aca="false">IF(M3128=0,"No Discount",IF(M3128&lt;0.2,"Low (1-19%)",IF(M3128&lt;0.4,"Medium (20-39%)","High (40%+)")))</f>
        <v>High (40%+)</v>
      </c>
      <c r="R3128" s="0" t="str">
        <f aca="false">INDEX('Lookup Tables'!$B$2:$B$5,MATCH(F3128,'Lookup Tables'!$A$2:$A$5,0))</f>
        <v>Manager B</v>
      </c>
    </row>
    <row r="3129" customFormat="false" ht="15" hidden="false" customHeight="false" outlineLevel="0" collapsed="false">
      <c r="A3129" s="0" t="s">
        <v>3159</v>
      </c>
      <c r="B3129" s="13" t="n">
        <v>43375</v>
      </c>
      <c r="C3129" s="13" t="n">
        <v>43379</v>
      </c>
      <c r="D3129" s="14" t="s">
        <v>69</v>
      </c>
      <c r="E3129" s="14" t="s">
        <v>53</v>
      </c>
      <c r="F3129" s="14" t="s">
        <v>117</v>
      </c>
      <c r="G3129" s="14" t="s">
        <v>170</v>
      </c>
      <c r="H3129" s="14" t="s">
        <v>65</v>
      </c>
      <c r="I3129" s="14" t="s">
        <v>91</v>
      </c>
      <c r="J3129" s="14" t="s">
        <v>3160</v>
      </c>
      <c r="K3129" s="15" t="n">
        <v>49.12</v>
      </c>
      <c r="L3129" s="0" t="n">
        <v>4</v>
      </c>
      <c r="M3129" s="16" t="n">
        <v>0</v>
      </c>
      <c r="N3129" s="17" t="n">
        <v>23.0864</v>
      </c>
      <c r="O3129" s="0" t="str">
        <f aca="false">TEXT(B3129,"YYYY-MM")</f>
        <v>2018-10</v>
      </c>
      <c r="P3129" s="18" t="n">
        <f aca="false">IFERROR(N3129/K3129,0)</f>
        <v>0.47</v>
      </c>
      <c r="Q3129" s="0" t="str">
        <f aca="false">IF(M3129=0,"No Discount",IF(M3129&lt;0.2,"Low (1-19%)",IF(M3129&lt;0.4,"Medium (20-39%)","High (40%+)")))</f>
        <v>No Discount</v>
      </c>
      <c r="R3129" s="0" t="str">
        <f aca="false">INDEX('Lookup Tables'!$B$2:$B$5,MATCH(F3129,'Lookup Tables'!$A$2:$A$5,0))</f>
        <v>Manager B</v>
      </c>
    </row>
    <row r="3130" customFormat="false" ht="15" hidden="false" customHeight="false" outlineLevel="0" collapsed="false">
      <c r="A3130" s="0" t="s">
        <v>3161</v>
      </c>
      <c r="B3130" s="13" t="n">
        <v>42354</v>
      </c>
      <c r="C3130" s="13" t="n">
        <v>42355</v>
      </c>
      <c r="D3130" s="14" t="s">
        <v>137</v>
      </c>
      <c r="E3130" s="14" t="s">
        <v>97</v>
      </c>
      <c r="F3130" s="14" t="s">
        <v>63</v>
      </c>
      <c r="G3130" s="14" t="s">
        <v>64</v>
      </c>
      <c r="H3130" s="14" t="s">
        <v>56</v>
      </c>
      <c r="I3130" s="14" t="s">
        <v>76</v>
      </c>
      <c r="J3130" s="14" t="s">
        <v>1136</v>
      </c>
      <c r="K3130" s="15" t="n">
        <v>44.46</v>
      </c>
      <c r="L3130" s="0" t="n">
        <v>2</v>
      </c>
      <c r="M3130" s="16" t="n">
        <v>0</v>
      </c>
      <c r="N3130" s="17" t="n">
        <v>14.6718</v>
      </c>
      <c r="O3130" s="0" t="str">
        <f aca="false">TEXT(B3130,"YYYY-MM")</f>
        <v>2015-12</v>
      </c>
      <c r="P3130" s="18" t="n">
        <f aca="false">IFERROR(N3130/K3130,0)</f>
        <v>0.33</v>
      </c>
      <c r="Q3130" s="0" t="str">
        <f aca="false">IF(M3130=0,"No Discount",IF(M3130&lt;0.2,"Low (1-19%)",IF(M3130&lt;0.4,"Medium (20-39%)","High (40%+)")))</f>
        <v>No Discount</v>
      </c>
      <c r="R3130" s="0" t="str">
        <f aca="false">INDEX('Lookup Tables'!$B$2:$B$5,MATCH(F3130,'Lookup Tables'!$A$2:$A$5,0))</f>
        <v>Manager D</v>
      </c>
    </row>
    <row r="3131" customFormat="false" ht="15" hidden="false" customHeight="false" outlineLevel="0" collapsed="false">
      <c r="A3131" s="0" t="s">
        <v>3161</v>
      </c>
      <c r="B3131" s="13" t="n">
        <v>42354</v>
      </c>
      <c r="C3131" s="13" t="n">
        <v>42355</v>
      </c>
      <c r="D3131" s="14" t="s">
        <v>137</v>
      </c>
      <c r="E3131" s="14" t="s">
        <v>97</v>
      </c>
      <c r="F3131" s="14" t="s">
        <v>63</v>
      </c>
      <c r="G3131" s="14" t="s">
        <v>64</v>
      </c>
      <c r="H3131" s="14" t="s">
        <v>56</v>
      </c>
      <c r="I3131" s="14" t="s">
        <v>59</v>
      </c>
      <c r="J3131" s="14" t="s">
        <v>549</v>
      </c>
      <c r="K3131" s="15" t="n">
        <v>241.568</v>
      </c>
      <c r="L3131" s="0" t="n">
        <v>2</v>
      </c>
      <c r="M3131" s="16" t="n">
        <v>0.2</v>
      </c>
      <c r="N3131" s="17" t="n">
        <v>18.1176</v>
      </c>
      <c r="O3131" s="0" t="str">
        <f aca="false">TEXT(B3131,"YYYY-MM")</f>
        <v>2015-12</v>
      </c>
      <c r="P3131" s="18" t="n">
        <f aca="false">IFERROR(N3131/K3131,0)</f>
        <v>0.075</v>
      </c>
      <c r="Q3131" s="0" t="str">
        <f aca="false">IF(M3131=0,"No Discount",IF(M3131&lt;0.2,"Low (1-19%)",IF(M3131&lt;0.4,"Medium (20-39%)","High (40%+)")))</f>
        <v>Medium (20-39%)</v>
      </c>
      <c r="R3131" s="0" t="str">
        <f aca="false">INDEX('Lookup Tables'!$B$2:$B$5,MATCH(F3131,'Lookup Tables'!$A$2:$A$5,0))</f>
        <v>Manager D</v>
      </c>
    </row>
    <row r="3132" customFormat="false" ht="15" hidden="false" customHeight="false" outlineLevel="0" collapsed="false">
      <c r="A3132" s="0" t="s">
        <v>3161</v>
      </c>
      <c r="B3132" s="13" t="n">
        <v>42354</v>
      </c>
      <c r="C3132" s="13" t="n">
        <v>42355</v>
      </c>
      <c r="D3132" s="14" t="s">
        <v>137</v>
      </c>
      <c r="E3132" s="14" t="s">
        <v>97</v>
      </c>
      <c r="F3132" s="14" t="s">
        <v>63</v>
      </c>
      <c r="G3132" s="14" t="s">
        <v>64</v>
      </c>
      <c r="H3132" s="14" t="s">
        <v>80</v>
      </c>
      <c r="I3132" s="14" t="s">
        <v>123</v>
      </c>
      <c r="J3132" s="14" t="s">
        <v>974</v>
      </c>
      <c r="K3132" s="15" t="n">
        <v>395</v>
      </c>
      <c r="L3132" s="0" t="n">
        <v>5</v>
      </c>
      <c r="M3132" s="16" t="n">
        <v>0</v>
      </c>
      <c r="N3132" s="17" t="n">
        <v>39.5</v>
      </c>
      <c r="O3132" s="0" t="str">
        <f aca="false">TEXT(B3132,"YYYY-MM")</f>
        <v>2015-12</v>
      </c>
      <c r="P3132" s="18" t="n">
        <f aca="false">IFERROR(N3132/K3132,0)</f>
        <v>0.1</v>
      </c>
      <c r="Q3132" s="0" t="str">
        <f aca="false">IF(M3132=0,"No Discount",IF(M3132&lt;0.2,"Low (1-19%)",IF(M3132&lt;0.4,"Medium (20-39%)","High (40%+)")))</f>
        <v>No Discount</v>
      </c>
      <c r="R3132" s="0" t="str">
        <f aca="false">INDEX('Lookup Tables'!$B$2:$B$5,MATCH(F3132,'Lookup Tables'!$A$2:$A$5,0))</f>
        <v>Manager D</v>
      </c>
    </row>
    <row r="3133" customFormat="false" ht="15" hidden="false" customHeight="false" outlineLevel="0" collapsed="false">
      <c r="A3133" s="0" t="s">
        <v>3161</v>
      </c>
      <c r="B3133" s="13" t="n">
        <v>42354</v>
      </c>
      <c r="C3133" s="13" t="n">
        <v>42355</v>
      </c>
      <c r="D3133" s="14" t="s">
        <v>137</v>
      </c>
      <c r="E3133" s="14" t="s">
        <v>97</v>
      </c>
      <c r="F3133" s="14" t="s">
        <v>63</v>
      </c>
      <c r="G3133" s="14" t="s">
        <v>64</v>
      </c>
      <c r="H3133" s="14" t="s">
        <v>80</v>
      </c>
      <c r="I3133" s="14" t="s">
        <v>81</v>
      </c>
      <c r="J3133" s="14" t="s">
        <v>138</v>
      </c>
      <c r="K3133" s="15" t="n">
        <v>627.168</v>
      </c>
      <c r="L3133" s="0" t="n">
        <v>4</v>
      </c>
      <c r="M3133" s="16" t="n">
        <v>0.2</v>
      </c>
      <c r="N3133" s="17" t="n">
        <v>70.5564</v>
      </c>
      <c r="O3133" s="0" t="str">
        <f aca="false">TEXT(B3133,"YYYY-MM")</f>
        <v>2015-12</v>
      </c>
      <c r="P3133" s="18" t="n">
        <f aca="false">IFERROR(N3133/K3133,0)</f>
        <v>0.1125</v>
      </c>
      <c r="Q3133" s="0" t="str">
        <f aca="false">IF(M3133=0,"No Discount",IF(M3133&lt;0.2,"Low (1-19%)",IF(M3133&lt;0.4,"Medium (20-39%)","High (40%+)")))</f>
        <v>Medium (20-39%)</v>
      </c>
      <c r="R3133" s="0" t="str">
        <f aca="false">INDEX('Lookup Tables'!$B$2:$B$5,MATCH(F3133,'Lookup Tables'!$A$2:$A$5,0))</f>
        <v>Manager D</v>
      </c>
    </row>
    <row r="3134" customFormat="false" ht="15" hidden="false" customHeight="false" outlineLevel="0" collapsed="false">
      <c r="A3134" s="0" t="s">
        <v>3162</v>
      </c>
      <c r="B3134" s="13" t="n">
        <v>42240</v>
      </c>
      <c r="C3134" s="13" t="n">
        <v>42242</v>
      </c>
      <c r="D3134" s="14" t="s">
        <v>137</v>
      </c>
      <c r="E3134" s="14" t="s">
        <v>62</v>
      </c>
      <c r="F3134" s="14" t="s">
        <v>117</v>
      </c>
      <c r="G3134" s="14" t="s">
        <v>170</v>
      </c>
      <c r="H3134" s="14" t="s">
        <v>56</v>
      </c>
      <c r="I3134" s="14" t="s">
        <v>76</v>
      </c>
      <c r="J3134" s="14" t="s">
        <v>3163</v>
      </c>
      <c r="K3134" s="15" t="n">
        <v>13.28</v>
      </c>
      <c r="L3134" s="0" t="n">
        <v>2</v>
      </c>
      <c r="M3134" s="16" t="n">
        <v>0</v>
      </c>
      <c r="N3134" s="17" t="n">
        <v>6.3744</v>
      </c>
      <c r="O3134" s="0" t="str">
        <f aca="false">TEXT(B3134,"YYYY-MM")</f>
        <v>2015-08</v>
      </c>
      <c r="P3134" s="18" t="n">
        <f aca="false">IFERROR(N3134/K3134,0)</f>
        <v>0.48</v>
      </c>
      <c r="Q3134" s="0" t="str">
        <f aca="false">IF(M3134=0,"No Discount",IF(M3134&lt;0.2,"Low (1-19%)",IF(M3134&lt;0.4,"Medium (20-39%)","High (40%+)")))</f>
        <v>No Discount</v>
      </c>
      <c r="R3134" s="0" t="str">
        <f aca="false">INDEX('Lookup Tables'!$B$2:$B$5,MATCH(F3134,'Lookup Tables'!$A$2:$A$5,0))</f>
        <v>Manager B</v>
      </c>
    </row>
    <row r="3135" customFormat="false" ht="15" hidden="false" customHeight="false" outlineLevel="0" collapsed="false">
      <c r="A3135" s="0" t="s">
        <v>3162</v>
      </c>
      <c r="B3135" s="13" t="n">
        <v>42240</v>
      </c>
      <c r="C3135" s="13" t="n">
        <v>42242</v>
      </c>
      <c r="D3135" s="14" t="s">
        <v>137</v>
      </c>
      <c r="E3135" s="14" t="s">
        <v>62</v>
      </c>
      <c r="F3135" s="14" t="s">
        <v>117</v>
      </c>
      <c r="G3135" s="14" t="s">
        <v>170</v>
      </c>
      <c r="H3135" s="14" t="s">
        <v>65</v>
      </c>
      <c r="I3135" s="14" t="s">
        <v>83</v>
      </c>
      <c r="J3135" s="14" t="s">
        <v>1999</v>
      </c>
      <c r="K3135" s="15" t="n">
        <v>12.672</v>
      </c>
      <c r="L3135" s="0" t="n">
        <v>3</v>
      </c>
      <c r="M3135" s="16" t="n">
        <v>0.2</v>
      </c>
      <c r="N3135" s="17" t="n">
        <v>4.4352</v>
      </c>
      <c r="O3135" s="0" t="str">
        <f aca="false">TEXT(B3135,"YYYY-MM")</f>
        <v>2015-08</v>
      </c>
      <c r="P3135" s="18" t="n">
        <f aca="false">IFERROR(N3135/K3135,0)</f>
        <v>0.35</v>
      </c>
      <c r="Q3135" s="0" t="str">
        <f aca="false">IF(M3135=0,"No Discount",IF(M3135&lt;0.2,"Low (1-19%)",IF(M3135&lt;0.4,"Medium (20-39%)","High (40%+)")))</f>
        <v>Medium (20-39%)</v>
      </c>
      <c r="R3135" s="0" t="str">
        <f aca="false">INDEX('Lookup Tables'!$B$2:$B$5,MATCH(F3135,'Lookup Tables'!$A$2:$A$5,0))</f>
        <v>Manager B</v>
      </c>
    </row>
    <row r="3136" customFormat="false" ht="15" hidden="false" customHeight="false" outlineLevel="0" collapsed="false">
      <c r="A3136" s="0" t="s">
        <v>3164</v>
      </c>
      <c r="B3136" s="13" t="n">
        <v>43416</v>
      </c>
      <c r="C3136" s="13" t="n">
        <v>43422</v>
      </c>
      <c r="D3136" s="14" t="s">
        <v>69</v>
      </c>
      <c r="E3136" s="14" t="s">
        <v>97</v>
      </c>
      <c r="F3136" s="14" t="s">
        <v>98</v>
      </c>
      <c r="G3136" s="14" t="s">
        <v>99</v>
      </c>
      <c r="H3136" s="14" t="s">
        <v>65</v>
      </c>
      <c r="I3136" s="14" t="s">
        <v>83</v>
      </c>
      <c r="J3136" s="14" t="s">
        <v>1800</v>
      </c>
      <c r="K3136" s="15" t="n">
        <v>30.56</v>
      </c>
      <c r="L3136" s="0" t="n">
        <v>5</v>
      </c>
      <c r="M3136" s="16" t="n">
        <v>0.8</v>
      </c>
      <c r="N3136" s="17" t="n">
        <v>-45.84</v>
      </c>
      <c r="O3136" s="0" t="str">
        <f aca="false">TEXT(B3136,"YYYY-MM")</f>
        <v>2018-11</v>
      </c>
      <c r="P3136" s="18" t="n">
        <f aca="false">IFERROR(N3136/K3136,0)</f>
        <v>-1.5</v>
      </c>
      <c r="Q3136" s="0" t="str">
        <f aca="false">IF(M3136=0,"No Discount",IF(M3136&lt;0.2,"Low (1-19%)",IF(M3136&lt;0.4,"Medium (20-39%)","High (40%+)")))</f>
        <v>High (40%+)</v>
      </c>
      <c r="R3136" s="0" t="str">
        <f aca="false">INDEX('Lookup Tables'!$B$2:$B$5,MATCH(F3136,'Lookup Tables'!$A$2:$A$5,0))</f>
        <v>Manager A</v>
      </c>
    </row>
    <row r="3137" customFormat="false" ht="15" hidden="false" customHeight="false" outlineLevel="0" collapsed="false">
      <c r="A3137" s="0" t="s">
        <v>3164</v>
      </c>
      <c r="B3137" s="13" t="n">
        <v>43416</v>
      </c>
      <c r="C3137" s="13" t="n">
        <v>43422</v>
      </c>
      <c r="D3137" s="14" t="s">
        <v>69</v>
      </c>
      <c r="E3137" s="14" t="s">
        <v>97</v>
      </c>
      <c r="F3137" s="14" t="s">
        <v>98</v>
      </c>
      <c r="G3137" s="14" t="s">
        <v>99</v>
      </c>
      <c r="H3137" s="14" t="s">
        <v>65</v>
      </c>
      <c r="I3137" s="14" t="s">
        <v>73</v>
      </c>
      <c r="J3137" s="14" t="s">
        <v>1008</v>
      </c>
      <c r="K3137" s="15" t="n">
        <v>77.952</v>
      </c>
      <c r="L3137" s="0" t="n">
        <v>3</v>
      </c>
      <c r="M3137" s="16" t="n">
        <v>0.2</v>
      </c>
      <c r="N3137" s="17" t="n">
        <v>-15.5904</v>
      </c>
      <c r="O3137" s="0" t="str">
        <f aca="false">TEXT(B3137,"YYYY-MM")</f>
        <v>2018-11</v>
      </c>
      <c r="P3137" s="18" t="n">
        <f aca="false">IFERROR(N3137/K3137,0)</f>
        <v>-0.2</v>
      </c>
      <c r="Q3137" s="0" t="str">
        <f aca="false">IF(M3137=0,"No Discount",IF(M3137&lt;0.2,"Low (1-19%)",IF(M3137&lt;0.4,"Medium (20-39%)","High (40%+)")))</f>
        <v>Medium (20-39%)</v>
      </c>
      <c r="R3137" s="0" t="str">
        <f aca="false">INDEX('Lookup Tables'!$B$2:$B$5,MATCH(F3137,'Lookup Tables'!$A$2:$A$5,0))</f>
        <v>Manager A</v>
      </c>
    </row>
    <row r="3138" customFormat="false" ht="15" hidden="false" customHeight="false" outlineLevel="0" collapsed="false">
      <c r="A3138" s="0" t="s">
        <v>3164</v>
      </c>
      <c r="B3138" s="13" t="n">
        <v>43416</v>
      </c>
      <c r="C3138" s="13" t="n">
        <v>43422</v>
      </c>
      <c r="D3138" s="14" t="s">
        <v>69</v>
      </c>
      <c r="E3138" s="14" t="s">
        <v>97</v>
      </c>
      <c r="F3138" s="14" t="s">
        <v>98</v>
      </c>
      <c r="G3138" s="14" t="s">
        <v>99</v>
      </c>
      <c r="H3138" s="14" t="s">
        <v>80</v>
      </c>
      <c r="I3138" s="14" t="s">
        <v>81</v>
      </c>
      <c r="J3138" s="14" t="s">
        <v>3165</v>
      </c>
      <c r="K3138" s="15" t="n">
        <v>67.992</v>
      </c>
      <c r="L3138" s="0" t="n">
        <v>1</v>
      </c>
      <c r="M3138" s="16" t="n">
        <v>0.2</v>
      </c>
      <c r="N3138" s="17" t="n">
        <v>8.499</v>
      </c>
      <c r="O3138" s="0" t="str">
        <f aca="false">TEXT(B3138,"YYYY-MM")</f>
        <v>2018-11</v>
      </c>
      <c r="P3138" s="18" t="n">
        <f aca="false">IFERROR(N3138/K3138,0)</f>
        <v>0.125</v>
      </c>
      <c r="Q3138" s="0" t="str">
        <f aca="false">IF(M3138=0,"No Discount",IF(M3138&lt;0.2,"Low (1-19%)",IF(M3138&lt;0.4,"Medium (20-39%)","High (40%+)")))</f>
        <v>Medium (20-39%)</v>
      </c>
      <c r="R3138" s="0" t="str">
        <f aca="false">INDEX('Lookup Tables'!$B$2:$B$5,MATCH(F3138,'Lookup Tables'!$A$2:$A$5,0))</f>
        <v>Manager A</v>
      </c>
    </row>
    <row r="3139" customFormat="false" ht="15" hidden="false" customHeight="false" outlineLevel="0" collapsed="false">
      <c r="A3139" s="0" t="s">
        <v>3164</v>
      </c>
      <c r="B3139" s="13" t="n">
        <v>43416</v>
      </c>
      <c r="C3139" s="13" t="n">
        <v>43422</v>
      </c>
      <c r="D3139" s="14" t="s">
        <v>69</v>
      </c>
      <c r="E3139" s="14" t="s">
        <v>97</v>
      </c>
      <c r="F3139" s="14" t="s">
        <v>98</v>
      </c>
      <c r="G3139" s="14" t="s">
        <v>99</v>
      </c>
      <c r="H3139" s="14" t="s">
        <v>65</v>
      </c>
      <c r="I3139" s="14" t="s">
        <v>129</v>
      </c>
      <c r="J3139" s="14" t="s">
        <v>1038</v>
      </c>
      <c r="K3139" s="15" t="n">
        <v>12.224</v>
      </c>
      <c r="L3139" s="0" t="n">
        <v>2</v>
      </c>
      <c r="M3139" s="16" t="n">
        <v>0.2</v>
      </c>
      <c r="N3139" s="17" t="n">
        <v>4.4312</v>
      </c>
      <c r="O3139" s="0" t="str">
        <f aca="false">TEXT(B3139,"YYYY-MM")</f>
        <v>2018-11</v>
      </c>
      <c r="P3139" s="18" t="n">
        <f aca="false">IFERROR(N3139/K3139,0)</f>
        <v>0.3625</v>
      </c>
      <c r="Q3139" s="0" t="str">
        <f aca="false">IF(M3139=0,"No Discount",IF(M3139&lt;0.2,"Low (1-19%)",IF(M3139&lt;0.4,"Medium (20-39%)","High (40%+)")))</f>
        <v>Medium (20-39%)</v>
      </c>
      <c r="R3139" s="0" t="str">
        <f aca="false">INDEX('Lookup Tables'!$B$2:$B$5,MATCH(F3139,'Lookup Tables'!$A$2:$A$5,0))</f>
        <v>Manager A</v>
      </c>
    </row>
    <row r="3140" customFormat="false" ht="15" hidden="false" customHeight="false" outlineLevel="0" collapsed="false">
      <c r="A3140" s="0" t="s">
        <v>3164</v>
      </c>
      <c r="B3140" s="13" t="n">
        <v>43416</v>
      </c>
      <c r="C3140" s="13" t="n">
        <v>43422</v>
      </c>
      <c r="D3140" s="14" t="s">
        <v>69</v>
      </c>
      <c r="E3140" s="14" t="s">
        <v>97</v>
      </c>
      <c r="F3140" s="14" t="s">
        <v>98</v>
      </c>
      <c r="G3140" s="14" t="s">
        <v>99</v>
      </c>
      <c r="H3140" s="14" t="s">
        <v>80</v>
      </c>
      <c r="I3140" s="14" t="s">
        <v>123</v>
      </c>
      <c r="J3140" s="14" t="s">
        <v>2107</v>
      </c>
      <c r="K3140" s="15" t="n">
        <v>44.784</v>
      </c>
      <c r="L3140" s="0" t="n">
        <v>2</v>
      </c>
      <c r="M3140" s="16" t="n">
        <v>0.2</v>
      </c>
      <c r="N3140" s="17" t="n">
        <v>-0.5598</v>
      </c>
      <c r="O3140" s="0" t="str">
        <f aca="false">TEXT(B3140,"YYYY-MM")</f>
        <v>2018-11</v>
      </c>
      <c r="P3140" s="18" t="n">
        <f aca="false">IFERROR(N3140/K3140,0)</f>
        <v>-0.0125</v>
      </c>
      <c r="Q3140" s="0" t="str">
        <f aca="false">IF(M3140=0,"No Discount",IF(M3140&lt;0.2,"Low (1-19%)",IF(M3140&lt;0.4,"Medium (20-39%)","High (40%+)")))</f>
        <v>Medium (20-39%)</v>
      </c>
      <c r="R3140" s="0" t="str">
        <f aca="false">INDEX('Lookup Tables'!$B$2:$B$5,MATCH(F3140,'Lookup Tables'!$A$2:$A$5,0))</f>
        <v>Manager A</v>
      </c>
    </row>
    <row r="3141" customFormat="false" ht="15" hidden="false" customHeight="false" outlineLevel="0" collapsed="false">
      <c r="A3141" s="0" t="s">
        <v>3164</v>
      </c>
      <c r="B3141" s="13" t="n">
        <v>43416</v>
      </c>
      <c r="C3141" s="13" t="n">
        <v>43422</v>
      </c>
      <c r="D3141" s="14" t="s">
        <v>69</v>
      </c>
      <c r="E3141" s="14" t="s">
        <v>97</v>
      </c>
      <c r="F3141" s="14" t="s">
        <v>98</v>
      </c>
      <c r="G3141" s="14" t="s">
        <v>99</v>
      </c>
      <c r="H3141" s="14" t="s">
        <v>56</v>
      </c>
      <c r="I3141" s="14" t="s">
        <v>76</v>
      </c>
      <c r="J3141" s="14" t="s">
        <v>539</v>
      </c>
      <c r="K3141" s="15" t="n">
        <v>22.848</v>
      </c>
      <c r="L3141" s="0" t="n">
        <v>3</v>
      </c>
      <c r="M3141" s="16" t="n">
        <v>0.6</v>
      </c>
      <c r="N3141" s="17" t="n">
        <v>-17.7072</v>
      </c>
      <c r="O3141" s="0" t="str">
        <f aca="false">TEXT(B3141,"YYYY-MM")</f>
        <v>2018-11</v>
      </c>
      <c r="P3141" s="18" t="n">
        <f aca="false">IFERROR(N3141/K3141,0)</f>
        <v>-0.775</v>
      </c>
      <c r="Q3141" s="0" t="str">
        <f aca="false">IF(M3141=0,"No Discount",IF(M3141&lt;0.2,"Low (1-19%)",IF(M3141&lt;0.4,"Medium (20-39%)","High (40%+)")))</f>
        <v>High (40%+)</v>
      </c>
      <c r="R3141" s="0" t="str">
        <f aca="false">INDEX('Lookup Tables'!$B$2:$B$5,MATCH(F3141,'Lookup Tables'!$A$2:$A$5,0))</f>
        <v>Manager A</v>
      </c>
    </row>
    <row r="3142" customFormat="false" ht="15" hidden="false" customHeight="false" outlineLevel="0" collapsed="false">
      <c r="A3142" s="0" t="s">
        <v>3166</v>
      </c>
      <c r="B3142" s="13" t="n">
        <v>42485</v>
      </c>
      <c r="C3142" s="13" t="n">
        <v>42488</v>
      </c>
      <c r="D3142" s="14" t="s">
        <v>137</v>
      </c>
      <c r="E3142" s="14" t="s">
        <v>53</v>
      </c>
      <c r="F3142" s="14" t="s">
        <v>117</v>
      </c>
      <c r="G3142" s="14" t="s">
        <v>170</v>
      </c>
      <c r="H3142" s="14" t="s">
        <v>65</v>
      </c>
      <c r="I3142" s="14" t="s">
        <v>85</v>
      </c>
      <c r="J3142" s="14" t="s">
        <v>100</v>
      </c>
      <c r="K3142" s="15" t="n">
        <v>206.43</v>
      </c>
      <c r="L3142" s="0" t="n">
        <v>3</v>
      </c>
      <c r="M3142" s="16" t="n">
        <v>0</v>
      </c>
      <c r="N3142" s="17" t="n">
        <v>90.8292</v>
      </c>
      <c r="O3142" s="0" t="str">
        <f aca="false">TEXT(B3142,"YYYY-MM")</f>
        <v>2016-04</v>
      </c>
      <c r="P3142" s="18" t="n">
        <f aca="false">IFERROR(N3142/K3142,0)</f>
        <v>0.44</v>
      </c>
      <c r="Q3142" s="0" t="str">
        <f aca="false">IF(M3142=0,"No Discount",IF(M3142&lt;0.2,"Low (1-19%)",IF(M3142&lt;0.4,"Medium (20-39%)","High (40%+)")))</f>
        <v>No Discount</v>
      </c>
      <c r="R3142" s="0" t="str">
        <f aca="false">INDEX('Lookup Tables'!$B$2:$B$5,MATCH(F3142,'Lookup Tables'!$A$2:$A$5,0))</f>
        <v>Manager B</v>
      </c>
    </row>
    <row r="3143" customFormat="false" ht="15" hidden="false" customHeight="false" outlineLevel="0" collapsed="false">
      <c r="A3143" s="0" t="s">
        <v>3167</v>
      </c>
      <c r="B3143" s="13" t="n">
        <v>42350</v>
      </c>
      <c r="C3143" s="13" t="n">
        <v>42350</v>
      </c>
      <c r="D3143" s="14" t="s">
        <v>606</v>
      </c>
      <c r="E3143" s="14" t="s">
        <v>62</v>
      </c>
      <c r="F3143" s="14" t="s">
        <v>98</v>
      </c>
      <c r="G3143" s="14" t="s">
        <v>99</v>
      </c>
      <c r="H3143" s="14" t="s">
        <v>65</v>
      </c>
      <c r="I3143" s="14" t="s">
        <v>83</v>
      </c>
      <c r="J3143" s="14" t="s">
        <v>277</v>
      </c>
      <c r="K3143" s="15" t="n">
        <v>210.392</v>
      </c>
      <c r="L3143" s="0" t="n">
        <v>2</v>
      </c>
      <c r="M3143" s="16" t="n">
        <v>0.8</v>
      </c>
      <c r="N3143" s="17" t="n">
        <v>-336.6272</v>
      </c>
      <c r="O3143" s="0" t="str">
        <f aca="false">TEXT(B3143,"YYYY-MM")</f>
        <v>2015-12</v>
      </c>
      <c r="P3143" s="18" t="n">
        <f aca="false">IFERROR(N3143/K3143,0)</f>
        <v>-1.6</v>
      </c>
      <c r="Q3143" s="0" t="str">
        <f aca="false">IF(M3143=0,"No Discount",IF(M3143&lt;0.2,"Low (1-19%)",IF(M3143&lt;0.4,"Medium (20-39%)","High (40%+)")))</f>
        <v>High (40%+)</v>
      </c>
      <c r="R3143" s="0" t="str">
        <f aca="false">INDEX('Lookup Tables'!$B$2:$B$5,MATCH(F3143,'Lookup Tables'!$A$2:$A$5,0))</f>
        <v>Manager A</v>
      </c>
    </row>
    <row r="3144" customFormat="false" ht="15" hidden="false" customHeight="false" outlineLevel="0" collapsed="false">
      <c r="A3144" s="0" t="s">
        <v>3168</v>
      </c>
      <c r="B3144" s="13" t="n">
        <v>43368</v>
      </c>
      <c r="C3144" s="13" t="n">
        <v>43370</v>
      </c>
      <c r="D3144" s="14" t="s">
        <v>52</v>
      </c>
      <c r="E3144" s="14" t="s">
        <v>53</v>
      </c>
      <c r="F3144" s="14" t="s">
        <v>117</v>
      </c>
      <c r="G3144" s="14" t="s">
        <v>269</v>
      </c>
      <c r="H3144" s="14" t="s">
        <v>80</v>
      </c>
      <c r="I3144" s="14" t="s">
        <v>123</v>
      </c>
      <c r="J3144" s="14" t="s">
        <v>486</v>
      </c>
      <c r="K3144" s="15" t="n">
        <v>119.96</v>
      </c>
      <c r="L3144" s="0" t="n">
        <v>5</v>
      </c>
      <c r="M3144" s="16" t="n">
        <v>0.2</v>
      </c>
      <c r="N3144" s="17" t="n">
        <v>35.988</v>
      </c>
      <c r="O3144" s="0" t="str">
        <f aca="false">TEXT(B3144,"YYYY-MM")</f>
        <v>2018-09</v>
      </c>
      <c r="P3144" s="18" t="n">
        <f aca="false">IFERROR(N3144/K3144,0)</f>
        <v>0.3</v>
      </c>
      <c r="Q3144" s="0" t="str">
        <f aca="false">IF(M3144=0,"No Discount",IF(M3144&lt;0.2,"Low (1-19%)",IF(M3144&lt;0.4,"Medium (20-39%)","High (40%+)")))</f>
        <v>Medium (20-39%)</v>
      </c>
      <c r="R3144" s="0" t="str">
        <f aca="false">INDEX('Lookup Tables'!$B$2:$B$5,MATCH(F3144,'Lookup Tables'!$A$2:$A$5,0))</f>
        <v>Manager B</v>
      </c>
    </row>
    <row r="3145" customFormat="false" ht="15" hidden="false" customHeight="false" outlineLevel="0" collapsed="false">
      <c r="A3145" s="0" t="s">
        <v>3168</v>
      </c>
      <c r="B3145" s="13" t="n">
        <v>43368</v>
      </c>
      <c r="C3145" s="13" t="n">
        <v>43370</v>
      </c>
      <c r="D3145" s="14" t="s">
        <v>52</v>
      </c>
      <c r="E3145" s="14" t="s">
        <v>53</v>
      </c>
      <c r="F3145" s="14" t="s">
        <v>117</v>
      </c>
      <c r="G3145" s="14" t="s">
        <v>269</v>
      </c>
      <c r="H3145" s="14" t="s">
        <v>65</v>
      </c>
      <c r="I3145" s="14" t="s">
        <v>78</v>
      </c>
      <c r="J3145" s="14" t="s">
        <v>328</v>
      </c>
      <c r="K3145" s="15" t="n">
        <v>10.608</v>
      </c>
      <c r="L3145" s="0" t="n">
        <v>6</v>
      </c>
      <c r="M3145" s="16" t="n">
        <v>0.2</v>
      </c>
      <c r="N3145" s="17" t="n">
        <v>0.9282</v>
      </c>
      <c r="O3145" s="0" t="str">
        <f aca="false">TEXT(B3145,"YYYY-MM")</f>
        <v>2018-09</v>
      </c>
      <c r="P3145" s="18" t="n">
        <f aca="false">IFERROR(N3145/K3145,0)</f>
        <v>0.0875</v>
      </c>
      <c r="Q3145" s="0" t="str">
        <f aca="false">IF(M3145=0,"No Discount",IF(M3145&lt;0.2,"Low (1-19%)",IF(M3145&lt;0.4,"Medium (20-39%)","High (40%+)")))</f>
        <v>Medium (20-39%)</v>
      </c>
      <c r="R3145" s="0" t="str">
        <f aca="false">INDEX('Lookup Tables'!$B$2:$B$5,MATCH(F3145,'Lookup Tables'!$A$2:$A$5,0))</f>
        <v>Manager B</v>
      </c>
    </row>
    <row r="3146" customFormat="false" ht="15" hidden="false" customHeight="false" outlineLevel="0" collapsed="false">
      <c r="A3146" s="0" t="s">
        <v>3169</v>
      </c>
      <c r="B3146" s="13" t="n">
        <v>42983</v>
      </c>
      <c r="C3146" s="13" t="n">
        <v>42989</v>
      </c>
      <c r="D3146" s="14" t="s">
        <v>69</v>
      </c>
      <c r="E3146" s="14" t="s">
        <v>62</v>
      </c>
      <c r="F3146" s="14" t="s">
        <v>98</v>
      </c>
      <c r="G3146" s="14" t="s">
        <v>99</v>
      </c>
      <c r="H3146" s="14" t="s">
        <v>56</v>
      </c>
      <c r="I3146" s="14" t="s">
        <v>59</v>
      </c>
      <c r="J3146" s="14" t="s">
        <v>846</v>
      </c>
      <c r="K3146" s="15" t="n">
        <v>347.802</v>
      </c>
      <c r="L3146" s="0" t="n">
        <v>7</v>
      </c>
      <c r="M3146" s="16" t="n">
        <v>0.3</v>
      </c>
      <c r="N3146" s="17" t="n">
        <v>-24.843</v>
      </c>
      <c r="O3146" s="0" t="str">
        <f aca="false">TEXT(B3146,"YYYY-MM")</f>
        <v>2017-09</v>
      </c>
      <c r="P3146" s="18" t="n">
        <f aca="false">IFERROR(N3146/K3146,0)</f>
        <v>-0.0714285714285714</v>
      </c>
      <c r="Q3146" s="0" t="str">
        <f aca="false">IF(M3146=0,"No Discount",IF(M3146&lt;0.2,"Low (1-19%)",IF(M3146&lt;0.4,"Medium (20-39%)","High (40%+)")))</f>
        <v>Medium (20-39%)</v>
      </c>
      <c r="R3146" s="0" t="str">
        <f aca="false">INDEX('Lookup Tables'!$B$2:$B$5,MATCH(F3146,'Lookup Tables'!$A$2:$A$5,0))</f>
        <v>Manager A</v>
      </c>
    </row>
    <row r="3147" customFormat="false" ht="15" hidden="false" customHeight="false" outlineLevel="0" collapsed="false">
      <c r="A3147" s="0" t="s">
        <v>3170</v>
      </c>
      <c r="B3147" s="13" t="n">
        <v>43142</v>
      </c>
      <c r="C3147" s="13" t="n">
        <v>43144</v>
      </c>
      <c r="D3147" s="14" t="s">
        <v>52</v>
      </c>
      <c r="E3147" s="14" t="s">
        <v>62</v>
      </c>
      <c r="F3147" s="14" t="s">
        <v>63</v>
      </c>
      <c r="G3147" s="14" t="s">
        <v>94</v>
      </c>
      <c r="H3147" s="14" t="s">
        <v>56</v>
      </c>
      <c r="I3147" s="14" t="s">
        <v>59</v>
      </c>
      <c r="J3147" s="14" t="s">
        <v>3171</v>
      </c>
      <c r="K3147" s="15" t="n">
        <v>963.136</v>
      </c>
      <c r="L3147" s="0" t="n">
        <v>4</v>
      </c>
      <c r="M3147" s="16" t="n">
        <v>0.2</v>
      </c>
      <c r="N3147" s="17" t="n">
        <v>108.3528</v>
      </c>
      <c r="O3147" s="0" t="str">
        <f aca="false">TEXT(B3147,"YYYY-MM")</f>
        <v>2018-02</v>
      </c>
      <c r="P3147" s="18" t="n">
        <f aca="false">IFERROR(N3147/K3147,0)</f>
        <v>0.1125</v>
      </c>
      <c r="Q3147" s="0" t="str">
        <f aca="false">IF(M3147=0,"No Discount",IF(M3147&lt;0.2,"Low (1-19%)",IF(M3147&lt;0.4,"Medium (20-39%)","High (40%+)")))</f>
        <v>Medium (20-39%)</v>
      </c>
      <c r="R3147" s="0" t="str">
        <f aca="false">INDEX('Lookup Tables'!$B$2:$B$5,MATCH(F3147,'Lookup Tables'!$A$2:$A$5,0))</f>
        <v>Manager D</v>
      </c>
    </row>
    <row r="3148" customFormat="false" ht="15" hidden="false" customHeight="false" outlineLevel="0" collapsed="false">
      <c r="A3148" s="0" t="s">
        <v>3170</v>
      </c>
      <c r="B3148" s="13" t="n">
        <v>43142</v>
      </c>
      <c r="C3148" s="13" t="n">
        <v>43144</v>
      </c>
      <c r="D3148" s="14" t="s">
        <v>52</v>
      </c>
      <c r="E3148" s="14" t="s">
        <v>62</v>
      </c>
      <c r="F3148" s="14" t="s">
        <v>63</v>
      </c>
      <c r="G3148" s="14" t="s">
        <v>94</v>
      </c>
      <c r="H3148" s="14" t="s">
        <v>80</v>
      </c>
      <c r="I3148" s="14" t="s">
        <v>81</v>
      </c>
      <c r="J3148" s="14" t="s">
        <v>1211</v>
      </c>
      <c r="K3148" s="15" t="n">
        <v>88.776</v>
      </c>
      <c r="L3148" s="0" t="n">
        <v>3</v>
      </c>
      <c r="M3148" s="16" t="n">
        <v>0.2</v>
      </c>
      <c r="N3148" s="17" t="n">
        <v>7.7679</v>
      </c>
      <c r="O3148" s="0" t="str">
        <f aca="false">TEXT(B3148,"YYYY-MM")</f>
        <v>2018-02</v>
      </c>
      <c r="P3148" s="18" t="n">
        <f aca="false">IFERROR(N3148/K3148,0)</f>
        <v>0.0875</v>
      </c>
      <c r="Q3148" s="0" t="str">
        <f aca="false">IF(M3148=0,"No Discount",IF(M3148&lt;0.2,"Low (1-19%)",IF(M3148&lt;0.4,"Medium (20-39%)","High (40%+)")))</f>
        <v>Medium (20-39%)</v>
      </c>
      <c r="R3148" s="0" t="str">
        <f aca="false">INDEX('Lookup Tables'!$B$2:$B$5,MATCH(F3148,'Lookup Tables'!$A$2:$A$5,0))</f>
        <v>Manager D</v>
      </c>
    </row>
    <row r="3149" customFormat="false" ht="15" hidden="false" customHeight="false" outlineLevel="0" collapsed="false">
      <c r="A3149" s="0" t="s">
        <v>3172</v>
      </c>
      <c r="B3149" s="13" t="n">
        <v>42185</v>
      </c>
      <c r="C3149" s="13" t="n">
        <v>42188</v>
      </c>
      <c r="D3149" s="14" t="s">
        <v>52</v>
      </c>
      <c r="E3149" s="14" t="s">
        <v>62</v>
      </c>
      <c r="F3149" s="14" t="s">
        <v>63</v>
      </c>
      <c r="G3149" s="14" t="s">
        <v>64</v>
      </c>
      <c r="H3149" s="14" t="s">
        <v>65</v>
      </c>
      <c r="I3149" s="14" t="s">
        <v>78</v>
      </c>
      <c r="J3149" s="14" t="s">
        <v>585</v>
      </c>
      <c r="K3149" s="15" t="n">
        <v>32.4</v>
      </c>
      <c r="L3149" s="0" t="n">
        <v>5</v>
      </c>
      <c r="M3149" s="16" t="n">
        <v>0</v>
      </c>
      <c r="N3149" s="17" t="n">
        <v>10.368</v>
      </c>
      <c r="O3149" s="0" t="str">
        <f aca="false">TEXT(B3149,"YYYY-MM")</f>
        <v>2015-06</v>
      </c>
      <c r="P3149" s="18" t="n">
        <f aca="false">IFERROR(N3149/K3149,0)</f>
        <v>0.32</v>
      </c>
      <c r="Q3149" s="0" t="str">
        <f aca="false">IF(M3149=0,"No Discount",IF(M3149&lt;0.2,"Low (1-19%)",IF(M3149&lt;0.4,"Medium (20-39%)","High (40%+)")))</f>
        <v>No Discount</v>
      </c>
      <c r="R3149" s="0" t="str">
        <f aca="false">INDEX('Lookup Tables'!$B$2:$B$5,MATCH(F3149,'Lookup Tables'!$A$2:$A$5,0))</f>
        <v>Manager D</v>
      </c>
    </row>
    <row r="3150" customFormat="false" ht="15" hidden="false" customHeight="false" outlineLevel="0" collapsed="false">
      <c r="A3150" s="0" t="s">
        <v>3173</v>
      </c>
      <c r="B3150" s="13" t="n">
        <v>42893</v>
      </c>
      <c r="C3150" s="13" t="n">
        <v>42896</v>
      </c>
      <c r="D3150" s="14" t="s">
        <v>137</v>
      </c>
      <c r="E3150" s="14" t="s">
        <v>97</v>
      </c>
      <c r="F3150" s="14" t="s">
        <v>117</v>
      </c>
      <c r="G3150" s="14" t="s">
        <v>170</v>
      </c>
      <c r="H3150" s="14" t="s">
        <v>65</v>
      </c>
      <c r="I3150" s="14" t="s">
        <v>91</v>
      </c>
      <c r="J3150" s="14" t="s">
        <v>873</v>
      </c>
      <c r="K3150" s="15" t="n">
        <v>32.4</v>
      </c>
      <c r="L3150" s="0" t="n">
        <v>5</v>
      </c>
      <c r="M3150" s="16" t="n">
        <v>0</v>
      </c>
      <c r="N3150" s="17" t="n">
        <v>15.552</v>
      </c>
      <c r="O3150" s="0" t="str">
        <f aca="false">TEXT(B3150,"YYYY-MM")</f>
        <v>2017-06</v>
      </c>
      <c r="P3150" s="18" t="n">
        <f aca="false">IFERROR(N3150/K3150,0)</f>
        <v>0.48</v>
      </c>
      <c r="Q3150" s="0" t="str">
        <f aca="false">IF(M3150=0,"No Discount",IF(M3150&lt;0.2,"Low (1-19%)",IF(M3150&lt;0.4,"Medium (20-39%)","High (40%+)")))</f>
        <v>No Discount</v>
      </c>
      <c r="R3150" s="0" t="str">
        <f aca="false">INDEX('Lookup Tables'!$B$2:$B$5,MATCH(F3150,'Lookup Tables'!$A$2:$A$5,0))</f>
        <v>Manager B</v>
      </c>
    </row>
    <row r="3151" customFormat="false" ht="15" hidden="false" customHeight="false" outlineLevel="0" collapsed="false">
      <c r="A3151" s="0" t="s">
        <v>3174</v>
      </c>
      <c r="B3151" s="13" t="n">
        <v>42358</v>
      </c>
      <c r="C3151" s="13" t="n">
        <v>42363</v>
      </c>
      <c r="D3151" s="14" t="s">
        <v>69</v>
      </c>
      <c r="E3151" s="14" t="s">
        <v>53</v>
      </c>
      <c r="F3151" s="14" t="s">
        <v>63</v>
      </c>
      <c r="G3151" s="14" t="s">
        <v>94</v>
      </c>
      <c r="H3151" s="14" t="s">
        <v>65</v>
      </c>
      <c r="I3151" s="14" t="s">
        <v>66</v>
      </c>
      <c r="J3151" s="14" t="s">
        <v>496</v>
      </c>
      <c r="K3151" s="15" t="n">
        <v>31.05</v>
      </c>
      <c r="L3151" s="0" t="n">
        <v>3</v>
      </c>
      <c r="M3151" s="16" t="n">
        <v>0</v>
      </c>
      <c r="N3151" s="17" t="n">
        <v>14.904</v>
      </c>
      <c r="O3151" s="0" t="str">
        <f aca="false">TEXT(B3151,"YYYY-MM")</f>
        <v>2015-12</v>
      </c>
      <c r="P3151" s="18" t="n">
        <f aca="false">IFERROR(N3151/K3151,0)</f>
        <v>0.48</v>
      </c>
      <c r="Q3151" s="0" t="str">
        <f aca="false">IF(M3151=0,"No Discount",IF(M3151&lt;0.2,"Low (1-19%)",IF(M3151&lt;0.4,"Medium (20-39%)","High (40%+)")))</f>
        <v>No Discount</v>
      </c>
      <c r="R3151" s="0" t="str">
        <f aca="false">INDEX('Lookup Tables'!$B$2:$B$5,MATCH(F3151,'Lookup Tables'!$A$2:$A$5,0))</f>
        <v>Manager D</v>
      </c>
    </row>
    <row r="3152" customFormat="false" ht="15" hidden="false" customHeight="false" outlineLevel="0" collapsed="false">
      <c r="A3152" s="0" t="s">
        <v>3175</v>
      </c>
      <c r="B3152" s="13" t="n">
        <v>42719</v>
      </c>
      <c r="C3152" s="13" t="n">
        <v>42722</v>
      </c>
      <c r="D3152" s="14" t="s">
        <v>137</v>
      </c>
      <c r="E3152" s="14" t="s">
        <v>53</v>
      </c>
      <c r="F3152" s="14" t="s">
        <v>117</v>
      </c>
      <c r="G3152" s="14" t="s">
        <v>269</v>
      </c>
      <c r="H3152" s="14" t="s">
        <v>80</v>
      </c>
      <c r="I3152" s="14" t="s">
        <v>123</v>
      </c>
      <c r="J3152" s="14" t="s">
        <v>1974</v>
      </c>
      <c r="K3152" s="15" t="n">
        <v>2025.36</v>
      </c>
      <c r="L3152" s="0" t="n">
        <v>6</v>
      </c>
      <c r="M3152" s="16" t="n">
        <v>0.2</v>
      </c>
      <c r="N3152" s="17" t="n">
        <v>607.608</v>
      </c>
      <c r="O3152" s="0" t="str">
        <f aca="false">TEXT(B3152,"YYYY-MM")</f>
        <v>2016-12</v>
      </c>
      <c r="P3152" s="18" t="n">
        <f aca="false">IFERROR(N3152/K3152,0)</f>
        <v>0.3</v>
      </c>
      <c r="Q3152" s="0" t="str">
        <f aca="false">IF(M3152=0,"No Discount",IF(M3152&lt;0.2,"Low (1-19%)",IF(M3152&lt;0.4,"Medium (20-39%)","High (40%+)")))</f>
        <v>Medium (20-39%)</v>
      </c>
      <c r="R3152" s="0" t="str">
        <f aca="false">INDEX('Lookup Tables'!$B$2:$B$5,MATCH(F3152,'Lookup Tables'!$A$2:$A$5,0))</f>
        <v>Manager B</v>
      </c>
    </row>
    <row r="3153" customFormat="false" ht="15" hidden="false" customHeight="false" outlineLevel="0" collapsed="false">
      <c r="A3153" s="0" t="s">
        <v>3175</v>
      </c>
      <c r="B3153" s="13" t="n">
        <v>42719</v>
      </c>
      <c r="C3153" s="13" t="n">
        <v>42722</v>
      </c>
      <c r="D3153" s="14" t="s">
        <v>137</v>
      </c>
      <c r="E3153" s="14" t="s">
        <v>53</v>
      </c>
      <c r="F3153" s="14" t="s">
        <v>117</v>
      </c>
      <c r="G3153" s="14" t="s">
        <v>269</v>
      </c>
      <c r="H3153" s="14" t="s">
        <v>80</v>
      </c>
      <c r="I3153" s="14" t="s">
        <v>345</v>
      </c>
      <c r="J3153" s="14" t="s">
        <v>3176</v>
      </c>
      <c r="K3153" s="15" t="n">
        <v>1799.994</v>
      </c>
      <c r="L3153" s="0" t="n">
        <v>2</v>
      </c>
      <c r="M3153" s="16" t="n">
        <v>0.7</v>
      </c>
      <c r="N3153" s="17" t="n">
        <v>-2639.9912</v>
      </c>
      <c r="O3153" s="0" t="str">
        <f aca="false">TEXT(B3153,"YYYY-MM")</f>
        <v>2016-12</v>
      </c>
      <c r="P3153" s="18" t="n">
        <f aca="false">IFERROR(N3153/K3153,0)</f>
        <v>-1.46666666666667</v>
      </c>
      <c r="Q3153" s="0" t="str">
        <f aca="false">IF(M3153=0,"No Discount",IF(M3153&lt;0.2,"Low (1-19%)",IF(M3153&lt;0.4,"Medium (20-39%)","High (40%+)")))</f>
        <v>High (40%+)</v>
      </c>
      <c r="R3153" s="0" t="str">
        <f aca="false">INDEX('Lookup Tables'!$B$2:$B$5,MATCH(F3153,'Lookup Tables'!$A$2:$A$5,0))</f>
        <v>Manager B</v>
      </c>
    </row>
    <row r="3154" customFormat="false" ht="15" hidden="false" customHeight="false" outlineLevel="0" collapsed="false">
      <c r="A3154" s="0" t="s">
        <v>3175</v>
      </c>
      <c r="B3154" s="13" t="n">
        <v>42719</v>
      </c>
      <c r="C3154" s="13" t="n">
        <v>42722</v>
      </c>
      <c r="D3154" s="14" t="s">
        <v>137</v>
      </c>
      <c r="E3154" s="14" t="s">
        <v>53</v>
      </c>
      <c r="F3154" s="14" t="s">
        <v>117</v>
      </c>
      <c r="G3154" s="14" t="s">
        <v>269</v>
      </c>
      <c r="H3154" s="14" t="s">
        <v>80</v>
      </c>
      <c r="I3154" s="14" t="s">
        <v>81</v>
      </c>
      <c r="J3154" s="14" t="s">
        <v>3165</v>
      </c>
      <c r="K3154" s="15" t="n">
        <v>101.988</v>
      </c>
      <c r="L3154" s="0" t="n">
        <v>2</v>
      </c>
      <c r="M3154" s="16" t="n">
        <v>0.4</v>
      </c>
      <c r="N3154" s="17" t="n">
        <v>-16.998</v>
      </c>
      <c r="O3154" s="0" t="str">
        <f aca="false">TEXT(B3154,"YYYY-MM")</f>
        <v>2016-12</v>
      </c>
      <c r="P3154" s="18" t="n">
        <f aca="false">IFERROR(N3154/K3154,0)</f>
        <v>-0.166666666666667</v>
      </c>
      <c r="Q3154" s="0" t="str">
        <f aca="false">IF(M3154=0,"No Discount",IF(M3154&lt;0.2,"Low (1-19%)",IF(M3154&lt;0.4,"Medium (20-39%)","High (40%+)")))</f>
        <v>High (40%+)</v>
      </c>
      <c r="R3154" s="0" t="str">
        <f aca="false">INDEX('Lookup Tables'!$B$2:$B$5,MATCH(F3154,'Lookup Tables'!$A$2:$A$5,0))</f>
        <v>Manager B</v>
      </c>
    </row>
    <row r="3155" customFormat="false" ht="15" hidden="false" customHeight="false" outlineLevel="0" collapsed="false">
      <c r="A3155" s="0" t="s">
        <v>3175</v>
      </c>
      <c r="B3155" s="13" t="n">
        <v>42719</v>
      </c>
      <c r="C3155" s="13" t="n">
        <v>42722</v>
      </c>
      <c r="D3155" s="14" t="s">
        <v>137</v>
      </c>
      <c r="E3155" s="14" t="s">
        <v>53</v>
      </c>
      <c r="F3155" s="14" t="s">
        <v>117</v>
      </c>
      <c r="G3155" s="14" t="s">
        <v>269</v>
      </c>
      <c r="H3155" s="14" t="s">
        <v>56</v>
      </c>
      <c r="I3155" s="14" t="s">
        <v>76</v>
      </c>
      <c r="J3155" s="14" t="s">
        <v>514</v>
      </c>
      <c r="K3155" s="15" t="n">
        <v>262.864</v>
      </c>
      <c r="L3155" s="0" t="n">
        <v>7</v>
      </c>
      <c r="M3155" s="16" t="n">
        <v>0.2</v>
      </c>
      <c r="N3155" s="17" t="n">
        <v>69.0018</v>
      </c>
      <c r="O3155" s="0" t="str">
        <f aca="false">TEXT(B3155,"YYYY-MM")</f>
        <v>2016-12</v>
      </c>
      <c r="P3155" s="18" t="n">
        <f aca="false">IFERROR(N3155/K3155,0)</f>
        <v>0.2625</v>
      </c>
      <c r="Q3155" s="0" t="str">
        <f aca="false">IF(M3155=0,"No Discount",IF(M3155&lt;0.2,"Low (1-19%)",IF(M3155&lt;0.4,"Medium (20-39%)","High (40%+)")))</f>
        <v>Medium (20-39%)</v>
      </c>
      <c r="R3155" s="0" t="str">
        <f aca="false">INDEX('Lookup Tables'!$B$2:$B$5,MATCH(F3155,'Lookup Tables'!$A$2:$A$5,0))</f>
        <v>Manager B</v>
      </c>
    </row>
    <row r="3156" customFormat="false" ht="15" hidden="false" customHeight="false" outlineLevel="0" collapsed="false">
      <c r="A3156" s="0" t="s">
        <v>3177</v>
      </c>
      <c r="B3156" s="13" t="n">
        <v>43301</v>
      </c>
      <c r="C3156" s="13" t="n">
        <v>43305</v>
      </c>
      <c r="D3156" s="14" t="s">
        <v>69</v>
      </c>
      <c r="E3156" s="14" t="s">
        <v>62</v>
      </c>
      <c r="F3156" s="14" t="s">
        <v>98</v>
      </c>
      <c r="G3156" s="14" t="s">
        <v>153</v>
      </c>
      <c r="H3156" s="14" t="s">
        <v>65</v>
      </c>
      <c r="I3156" s="14" t="s">
        <v>83</v>
      </c>
      <c r="J3156" s="14" t="s">
        <v>3178</v>
      </c>
      <c r="K3156" s="15" t="n">
        <v>735.98</v>
      </c>
      <c r="L3156" s="0" t="n">
        <v>2</v>
      </c>
      <c r="M3156" s="16" t="n">
        <v>0</v>
      </c>
      <c r="N3156" s="17" t="n">
        <v>331.191</v>
      </c>
      <c r="O3156" s="0" t="str">
        <f aca="false">TEXT(B3156,"YYYY-MM")</f>
        <v>2018-07</v>
      </c>
      <c r="P3156" s="18" t="n">
        <f aca="false">IFERROR(N3156/K3156,0)</f>
        <v>0.45</v>
      </c>
      <c r="Q3156" s="0" t="str">
        <f aca="false">IF(M3156=0,"No Discount",IF(M3156&lt;0.2,"Low (1-19%)",IF(M3156&lt;0.4,"Medium (20-39%)","High (40%+)")))</f>
        <v>No Discount</v>
      </c>
      <c r="R3156" s="0" t="str">
        <f aca="false">INDEX('Lookup Tables'!$B$2:$B$5,MATCH(F3156,'Lookup Tables'!$A$2:$A$5,0))</f>
        <v>Manager A</v>
      </c>
    </row>
    <row r="3157" customFormat="false" ht="15" hidden="false" customHeight="false" outlineLevel="0" collapsed="false">
      <c r="A3157" s="0" t="s">
        <v>3179</v>
      </c>
      <c r="B3157" s="13" t="n">
        <v>42219</v>
      </c>
      <c r="C3157" s="13" t="n">
        <v>42221</v>
      </c>
      <c r="D3157" s="14" t="s">
        <v>52</v>
      </c>
      <c r="E3157" s="14" t="s">
        <v>97</v>
      </c>
      <c r="F3157" s="14" t="s">
        <v>63</v>
      </c>
      <c r="G3157" s="14" t="s">
        <v>189</v>
      </c>
      <c r="H3157" s="14" t="s">
        <v>65</v>
      </c>
      <c r="I3157" s="14" t="s">
        <v>91</v>
      </c>
      <c r="J3157" s="14" t="s">
        <v>1742</v>
      </c>
      <c r="K3157" s="15" t="n">
        <v>93.024</v>
      </c>
      <c r="L3157" s="0" t="n">
        <v>3</v>
      </c>
      <c r="M3157" s="16" t="n">
        <v>0.2</v>
      </c>
      <c r="N3157" s="17" t="n">
        <v>33.7212</v>
      </c>
      <c r="O3157" s="0" t="str">
        <f aca="false">TEXT(B3157,"YYYY-MM")</f>
        <v>2015-08</v>
      </c>
      <c r="P3157" s="18" t="n">
        <f aca="false">IFERROR(N3157/K3157,0)</f>
        <v>0.3625</v>
      </c>
      <c r="Q3157" s="0" t="str">
        <f aca="false">IF(M3157=0,"No Discount",IF(M3157&lt;0.2,"Low (1-19%)",IF(M3157&lt;0.4,"Medium (20-39%)","High (40%+)")))</f>
        <v>Medium (20-39%)</v>
      </c>
      <c r="R3157" s="0" t="str">
        <f aca="false">INDEX('Lookup Tables'!$B$2:$B$5,MATCH(F3157,'Lookup Tables'!$A$2:$A$5,0))</f>
        <v>Manager D</v>
      </c>
    </row>
    <row r="3158" customFormat="false" ht="15" hidden="false" customHeight="false" outlineLevel="0" collapsed="false">
      <c r="A3158" s="0" t="s">
        <v>3180</v>
      </c>
      <c r="B3158" s="13" t="n">
        <v>42606</v>
      </c>
      <c r="C3158" s="13" t="n">
        <v>42610</v>
      </c>
      <c r="D3158" s="14" t="s">
        <v>69</v>
      </c>
      <c r="E3158" s="14" t="s">
        <v>62</v>
      </c>
      <c r="F3158" s="14" t="s">
        <v>117</v>
      </c>
      <c r="G3158" s="14" t="s">
        <v>170</v>
      </c>
      <c r="H3158" s="14" t="s">
        <v>56</v>
      </c>
      <c r="I3158" s="14" t="s">
        <v>71</v>
      </c>
      <c r="J3158" s="14" t="s">
        <v>87</v>
      </c>
      <c r="K3158" s="15" t="n">
        <v>284.364</v>
      </c>
      <c r="L3158" s="0" t="n">
        <v>2</v>
      </c>
      <c r="M3158" s="16" t="n">
        <v>0.4</v>
      </c>
      <c r="N3158" s="17" t="n">
        <v>-75.8304</v>
      </c>
      <c r="O3158" s="0" t="str">
        <f aca="false">TEXT(B3158,"YYYY-MM")</f>
        <v>2016-08</v>
      </c>
      <c r="P3158" s="18" t="n">
        <f aca="false">IFERROR(N3158/K3158,0)</f>
        <v>-0.266666666666667</v>
      </c>
      <c r="Q3158" s="0" t="str">
        <f aca="false">IF(M3158=0,"No Discount",IF(M3158&lt;0.2,"Low (1-19%)",IF(M3158&lt;0.4,"Medium (20-39%)","High (40%+)")))</f>
        <v>High (40%+)</v>
      </c>
      <c r="R3158" s="0" t="str">
        <f aca="false">INDEX('Lookup Tables'!$B$2:$B$5,MATCH(F3158,'Lookup Tables'!$A$2:$A$5,0))</f>
        <v>Manager B</v>
      </c>
    </row>
    <row r="3159" customFormat="false" ht="15" hidden="false" customHeight="false" outlineLevel="0" collapsed="false">
      <c r="A3159" s="0" t="s">
        <v>3180</v>
      </c>
      <c r="B3159" s="13" t="n">
        <v>42606</v>
      </c>
      <c r="C3159" s="13" t="n">
        <v>42610</v>
      </c>
      <c r="D3159" s="14" t="s">
        <v>69</v>
      </c>
      <c r="E3159" s="14" t="s">
        <v>62</v>
      </c>
      <c r="F3159" s="14" t="s">
        <v>117</v>
      </c>
      <c r="G3159" s="14" t="s">
        <v>170</v>
      </c>
      <c r="H3159" s="14" t="s">
        <v>80</v>
      </c>
      <c r="I3159" s="14" t="s">
        <v>123</v>
      </c>
      <c r="J3159" s="14" t="s">
        <v>413</v>
      </c>
      <c r="K3159" s="15" t="n">
        <v>26</v>
      </c>
      <c r="L3159" s="0" t="n">
        <v>2</v>
      </c>
      <c r="M3159" s="16" t="n">
        <v>0</v>
      </c>
      <c r="N3159" s="17" t="n">
        <v>11.7</v>
      </c>
      <c r="O3159" s="0" t="str">
        <f aca="false">TEXT(B3159,"YYYY-MM")</f>
        <v>2016-08</v>
      </c>
      <c r="P3159" s="18" t="n">
        <f aca="false">IFERROR(N3159/K3159,0)</f>
        <v>0.45</v>
      </c>
      <c r="Q3159" s="0" t="str">
        <f aca="false">IF(M3159=0,"No Discount",IF(M3159&lt;0.2,"Low (1-19%)",IF(M3159&lt;0.4,"Medium (20-39%)","High (40%+)")))</f>
        <v>No Discount</v>
      </c>
      <c r="R3159" s="0" t="str">
        <f aca="false">INDEX('Lookup Tables'!$B$2:$B$5,MATCH(F3159,'Lookup Tables'!$A$2:$A$5,0))</f>
        <v>Manager B</v>
      </c>
    </row>
    <row r="3160" customFormat="false" ht="15" hidden="false" customHeight="false" outlineLevel="0" collapsed="false">
      <c r="A3160" s="0" t="s">
        <v>3181</v>
      </c>
      <c r="B3160" s="13" t="n">
        <v>42820</v>
      </c>
      <c r="C3160" s="13" t="n">
        <v>42821</v>
      </c>
      <c r="D3160" s="14" t="s">
        <v>137</v>
      </c>
      <c r="E3160" s="14" t="s">
        <v>53</v>
      </c>
      <c r="F3160" s="14" t="s">
        <v>54</v>
      </c>
      <c r="G3160" s="14" t="s">
        <v>90</v>
      </c>
      <c r="H3160" s="14" t="s">
        <v>65</v>
      </c>
      <c r="I3160" s="14" t="s">
        <v>73</v>
      </c>
      <c r="J3160" s="14" t="s">
        <v>1894</v>
      </c>
      <c r="K3160" s="15" t="n">
        <v>67.64</v>
      </c>
      <c r="L3160" s="0" t="n">
        <v>5</v>
      </c>
      <c r="M3160" s="16" t="n">
        <v>0.2</v>
      </c>
      <c r="N3160" s="17" t="n">
        <v>5.9185</v>
      </c>
      <c r="O3160" s="0" t="str">
        <f aca="false">TEXT(B3160,"YYYY-MM")</f>
        <v>2017-03</v>
      </c>
      <c r="P3160" s="18" t="n">
        <f aca="false">IFERROR(N3160/K3160,0)</f>
        <v>0.0875</v>
      </c>
      <c r="Q3160" s="0" t="str">
        <f aca="false">IF(M3160=0,"No Discount",IF(M3160&lt;0.2,"Low (1-19%)",IF(M3160&lt;0.4,"Medium (20-39%)","High (40%+)")))</f>
        <v>Medium (20-39%)</v>
      </c>
      <c r="R3160" s="0" t="str">
        <f aca="false">INDEX('Lookup Tables'!$B$2:$B$5,MATCH(F3160,'Lookup Tables'!$A$2:$A$5,0))</f>
        <v>Manager C</v>
      </c>
    </row>
    <row r="3161" customFormat="false" ht="15" hidden="false" customHeight="false" outlineLevel="0" collapsed="false">
      <c r="A3161" s="0" t="s">
        <v>3181</v>
      </c>
      <c r="B3161" s="13" t="n">
        <v>42820</v>
      </c>
      <c r="C3161" s="13" t="n">
        <v>42821</v>
      </c>
      <c r="D3161" s="14" t="s">
        <v>137</v>
      </c>
      <c r="E3161" s="14" t="s">
        <v>53</v>
      </c>
      <c r="F3161" s="14" t="s">
        <v>54</v>
      </c>
      <c r="G3161" s="14" t="s">
        <v>90</v>
      </c>
      <c r="H3161" s="14" t="s">
        <v>80</v>
      </c>
      <c r="I3161" s="14" t="s">
        <v>123</v>
      </c>
      <c r="J3161" s="14" t="s">
        <v>1725</v>
      </c>
      <c r="K3161" s="15" t="n">
        <v>119.976</v>
      </c>
      <c r="L3161" s="0" t="n">
        <v>3</v>
      </c>
      <c r="M3161" s="16" t="n">
        <v>0.2</v>
      </c>
      <c r="N3161" s="17" t="n">
        <v>-17.9964</v>
      </c>
      <c r="O3161" s="0" t="str">
        <f aca="false">TEXT(B3161,"YYYY-MM")</f>
        <v>2017-03</v>
      </c>
      <c r="P3161" s="18" t="n">
        <f aca="false">IFERROR(N3161/K3161,0)</f>
        <v>-0.15</v>
      </c>
      <c r="Q3161" s="0" t="str">
        <f aca="false">IF(M3161=0,"No Discount",IF(M3161&lt;0.2,"Low (1-19%)",IF(M3161&lt;0.4,"Medium (20-39%)","High (40%+)")))</f>
        <v>Medium (20-39%)</v>
      </c>
      <c r="R3161" s="0" t="str">
        <f aca="false">INDEX('Lookup Tables'!$B$2:$B$5,MATCH(F3161,'Lookup Tables'!$A$2:$A$5,0))</f>
        <v>Manager C</v>
      </c>
    </row>
    <row r="3162" customFormat="false" ht="15" hidden="false" customHeight="false" outlineLevel="0" collapsed="false">
      <c r="A3162" s="0" t="s">
        <v>3182</v>
      </c>
      <c r="B3162" s="13" t="n">
        <v>42259</v>
      </c>
      <c r="C3162" s="13" t="n">
        <v>42263</v>
      </c>
      <c r="D3162" s="14" t="s">
        <v>52</v>
      </c>
      <c r="E3162" s="14" t="s">
        <v>53</v>
      </c>
      <c r="F3162" s="14" t="s">
        <v>98</v>
      </c>
      <c r="G3162" s="14" t="s">
        <v>99</v>
      </c>
      <c r="H3162" s="14" t="s">
        <v>65</v>
      </c>
      <c r="I3162" s="14" t="s">
        <v>83</v>
      </c>
      <c r="J3162" s="14" t="s">
        <v>3183</v>
      </c>
      <c r="K3162" s="15" t="n">
        <v>5.18</v>
      </c>
      <c r="L3162" s="0" t="n">
        <v>5</v>
      </c>
      <c r="M3162" s="16" t="n">
        <v>0.8</v>
      </c>
      <c r="N3162" s="17" t="n">
        <v>-8.029</v>
      </c>
      <c r="O3162" s="0" t="str">
        <f aca="false">TEXT(B3162,"YYYY-MM")</f>
        <v>2015-09</v>
      </c>
      <c r="P3162" s="18" t="n">
        <f aca="false">IFERROR(N3162/K3162,0)</f>
        <v>-1.55</v>
      </c>
      <c r="Q3162" s="0" t="str">
        <f aca="false">IF(M3162=0,"No Discount",IF(M3162&lt;0.2,"Low (1-19%)",IF(M3162&lt;0.4,"Medium (20-39%)","High (40%+)")))</f>
        <v>High (40%+)</v>
      </c>
      <c r="R3162" s="0" t="str">
        <f aca="false">INDEX('Lookup Tables'!$B$2:$B$5,MATCH(F3162,'Lookup Tables'!$A$2:$A$5,0))</f>
        <v>Manager A</v>
      </c>
    </row>
    <row r="3163" customFormat="false" ht="15" hidden="false" customHeight="false" outlineLevel="0" collapsed="false">
      <c r="A3163" s="0" t="s">
        <v>3184</v>
      </c>
      <c r="B3163" s="13" t="n">
        <v>42268</v>
      </c>
      <c r="C3163" s="13" t="n">
        <v>42272</v>
      </c>
      <c r="D3163" s="14" t="s">
        <v>69</v>
      </c>
      <c r="E3163" s="14" t="s">
        <v>53</v>
      </c>
      <c r="F3163" s="14" t="s">
        <v>63</v>
      </c>
      <c r="G3163" s="14" t="s">
        <v>64</v>
      </c>
      <c r="H3163" s="14" t="s">
        <v>65</v>
      </c>
      <c r="I3163" s="14" t="s">
        <v>129</v>
      </c>
      <c r="J3163" s="14" t="s">
        <v>340</v>
      </c>
      <c r="K3163" s="15" t="n">
        <v>15.56</v>
      </c>
      <c r="L3163" s="0" t="n">
        <v>2</v>
      </c>
      <c r="M3163" s="16" t="n">
        <v>0</v>
      </c>
      <c r="N3163" s="17" t="n">
        <v>7.3132</v>
      </c>
      <c r="O3163" s="0" t="str">
        <f aca="false">TEXT(B3163,"YYYY-MM")</f>
        <v>2015-09</v>
      </c>
      <c r="P3163" s="18" t="n">
        <f aca="false">IFERROR(N3163/K3163,0)</f>
        <v>0.47</v>
      </c>
      <c r="Q3163" s="0" t="str">
        <f aca="false">IF(M3163=0,"No Discount",IF(M3163&lt;0.2,"Low (1-19%)",IF(M3163&lt;0.4,"Medium (20-39%)","High (40%+)")))</f>
        <v>No Discount</v>
      </c>
      <c r="R3163" s="0" t="str">
        <f aca="false">INDEX('Lookup Tables'!$B$2:$B$5,MATCH(F3163,'Lookup Tables'!$A$2:$A$5,0))</f>
        <v>Manager D</v>
      </c>
    </row>
    <row r="3164" customFormat="false" ht="15" hidden="false" customHeight="false" outlineLevel="0" collapsed="false">
      <c r="A3164" s="0" t="s">
        <v>3184</v>
      </c>
      <c r="B3164" s="13" t="n">
        <v>42268</v>
      </c>
      <c r="C3164" s="13" t="n">
        <v>42272</v>
      </c>
      <c r="D3164" s="14" t="s">
        <v>69</v>
      </c>
      <c r="E3164" s="14" t="s">
        <v>53</v>
      </c>
      <c r="F3164" s="14" t="s">
        <v>63</v>
      </c>
      <c r="G3164" s="14" t="s">
        <v>64</v>
      </c>
      <c r="H3164" s="14" t="s">
        <v>65</v>
      </c>
      <c r="I3164" s="14" t="s">
        <v>129</v>
      </c>
      <c r="J3164" s="14" t="s">
        <v>2698</v>
      </c>
      <c r="K3164" s="15" t="n">
        <v>78.35</v>
      </c>
      <c r="L3164" s="0" t="n">
        <v>5</v>
      </c>
      <c r="M3164" s="16" t="n">
        <v>0</v>
      </c>
      <c r="N3164" s="17" t="n">
        <v>36.8245</v>
      </c>
      <c r="O3164" s="0" t="str">
        <f aca="false">TEXT(B3164,"YYYY-MM")</f>
        <v>2015-09</v>
      </c>
      <c r="P3164" s="18" t="n">
        <f aca="false">IFERROR(N3164/K3164,0)</f>
        <v>0.47</v>
      </c>
      <c r="Q3164" s="0" t="str">
        <f aca="false">IF(M3164=0,"No Discount",IF(M3164&lt;0.2,"Low (1-19%)",IF(M3164&lt;0.4,"Medium (20-39%)","High (40%+)")))</f>
        <v>No Discount</v>
      </c>
      <c r="R3164" s="0" t="str">
        <f aca="false">INDEX('Lookup Tables'!$B$2:$B$5,MATCH(F3164,'Lookup Tables'!$A$2:$A$5,0))</f>
        <v>Manager D</v>
      </c>
    </row>
    <row r="3165" customFormat="false" ht="15" hidden="false" customHeight="false" outlineLevel="0" collapsed="false">
      <c r="A3165" s="0" t="s">
        <v>3184</v>
      </c>
      <c r="B3165" s="13" t="n">
        <v>42268</v>
      </c>
      <c r="C3165" s="13" t="n">
        <v>42272</v>
      </c>
      <c r="D3165" s="14" t="s">
        <v>69</v>
      </c>
      <c r="E3165" s="14" t="s">
        <v>53</v>
      </c>
      <c r="F3165" s="14" t="s">
        <v>63</v>
      </c>
      <c r="G3165" s="14" t="s">
        <v>64</v>
      </c>
      <c r="H3165" s="14" t="s">
        <v>65</v>
      </c>
      <c r="I3165" s="14" t="s">
        <v>78</v>
      </c>
      <c r="J3165" s="14" t="s">
        <v>3185</v>
      </c>
      <c r="K3165" s="15" t="n">
        <v>59.52</v>
      </c>
      <c r="L3165" s="0" t="n">
        <v>3</v>
      </c>
      <c r="M3165" s="16" t="n">
        <v>0</v>
      </c>
      <c r="N3165" s="17" t="n">
        <v>15.4752</v>
      </c>
      <c r="O3165" s="0" t="str">
        <f aca="false">TEXT(B3165,"YYYY-MM")</f>
        <v>2015-09</v>
      </c>
      <c r="P3165" s="18" t="n">
        <f aca="false">IFERROR(N3165/K3165,0)</f>
        <v>0.26</v>
      </c>
      <c r="Q3165" s="0" t="str">
        <f aca="false">IF(M3165=0,"No Discount",IF(M3165&lt;0.2,"Low (1-19%)",IF(M3165&lt;0.4,"Medium (20-39%)","High (40%+)")))</f>
        <v>No Discount</v>
      </c>
      <c r="R3165" s="0" t="str">
        <f aca="false">INDEX('Lookup Tables'!$B$2:$B$5,MATCH(F3165,'Lookup Tables'!$A$2:$A$5,0))</f>
        <v>Manager D</v>
      </c>
    </row>
    <row r="3166" customFormat="false" ht="15" hidden="false" customHeight="false" outlineLevel="0" collapsed="false">
      <c r="A3166" s="0" t="s">
        <v>3184</v>
      </c>
      <c r="B3166" s="13" t="n">
        <v>42268</v>
      </c>
      <c r="C3166" s="13" t="n">
        <v>42272</v>
      </c>
      <c r="D3166" s="14" t="s">
        <v>69</v>
      </c>
      <c r="E3166" s="14" t="s">
        <v>53</v>
      </c>
      <c r="F3166" s="14" t="s">
        <v>63</v>
      </c>
      <c r="G3166" s="14" t="s">
        <v>64</v>
      </c>
      <c r="H3166" s="14" t="s">
        <v>65</v>
      </c>
      <c r="I3166" s="14" t="s">
        <v>91</v>
      </c>
      <c r="J3166" s="14" t="s">
        <v>3009</v>
      </c>
      <c r="K3166" s="15" t="n">
        <v>38.52</v>
      </c>
      <c r="L3166" s="0" t="n">
        <v>9</v>
      </c>
      <c r="M3166" s="16" t="n">
        <v>0</v>
      </c>
      <c r="N3166" s="17" t="n">
        <v>17.334</v>
      </c>
      <c r="O3166" s="0" t="str">
        <f aca="false">TEXT(B3166,"YYYY-MM")</f>
        <v>2015-09</v>
      </c>
      <c r="P3166" s="18" t="n">
        <f aca="false">IFERROR(N3166/K3166,0)</f>
        <v>0.45</v>
      </c>
      <c r="Q3166" s="0" t="str">
        <f aca="false">IF(M3166=0,"No Discount",IF(M3166&lt;0.2,"Low (1-19%)",IF(M3166&lt;0.4,"Medium (20-39%)","High (40%+)")))</f>
        <v>No Discount</v>
      </c>
      <c r="R3166" s="0" t="str">
        <f aca="false">INDEX('Lookup Tables'!$B$2:$B$5,MATCH(F3166,'Lookup Tables'!$A$2:$A$5,0))</f>
        <v>Manager D</v>
      </c>
    </row>
    <row r="3167" customFormat="false" ht="15" hidden="false" customHeight="false" outlineLevel="0" collapsed="false">
      <c r="A3167" s="0" t="s">
        <v>3184</v>
      </c>
      <c r="B3167" s="13" t="n">
        <v>42268</v>
      </c>
      <c r="C3167" s="13" t="n">
        <v>42272</v>
      </c>
      <c r="D3167" s="14" t="s">
        <v>69</v>
      </c>
      <c r="E3167" s="14" t="s">
        <v>53</v>
      </c>
      <c r="F3167" s="14" t="s">
        <v>63</v>
      </c>
      <c r="G3167" s="14" t="s">
        <v>64</v>
      </c>
      <c r="H3167" s="14" t="s">
        <v>80</v>
      </c>
      <c r="I3167" s="14" t="s">
        <v>81</v>
      </c>
      <c r="J3167" s="14" t="s">
        <v>3186</v>
      </c>
      <c r="K3167" s="15" t="n">
        <v>239.984</v>
      </c>
      <c r="L3167" s="0" t="n">
        <v>2</v>
      </c>
      <c r="M3167" s="16" t="n">
        <v>0.2</v>
      </c>
      <c r="N3167" s="17" t="n">
        <v>23.9984</v>
      </c>
      <c r="O3167" s="0" t="str">
        <f aca="false">TEXT(B3167,"YYYY-MM")</f>
        <v>2015-09</v>
      </c>
      <c r="P3167" s="18" t="n">
        <f aca="false">IFERROR(N3167/K3167,0)</f>
        <v>0.1</v>
      </c>
      <c r="Q3167" s="0" t="str">
        <f aca="false">IF(M3167=0,"No Discount",IF(M3167&lt;0.2,"Low (1-19%)",IF(M3167&lt;0.4,"Medium (20-39%)","High (40%+)")))</f>
        <v>Medium (20-39%)</v>
      </c>
      <c r="R3167" s="0" t="str">
        <f aca="false">INDEX('Lookup Tables'!$B$2:$B$5,MATCH(F3167,'Lookup Tables'!$A$2:$A$5,0))</f>
        <v>Manager D</v>
      </c>
    </row>
    <row r="3168" customFormat="false" ht="15" hidden="false" customHeight="false" outlineLevel="0" collapsed="false">
      <c r="A3168" s="0" t="s">
        <v>3184</v>
      </c>
      <c r="B3168" s="13" t="n">
        <v>42268</v>
      </c>
      <c r="C3168" s="13" t="n">
        <v>42272</v>
      </c>
      <c r="D3168" s="14" t="s">
        <v>69</v>
      </c>
      <c r="E3168" s="14" t="s">
        <v>53</v>
      </c>
      <c r="F3168" s="14" t="s">
        <v>63</v>
      </c>
      <c r="G3168" s="14" t="s">
        <v>64</v>
      </c>
      <c r="H3168" s="14" t="s">
        <v>65</v>
      </c>
      <c r="I3168" s="14" t="s">
        <v>91</v>
      </c>
      <c r="J3168" s="14" t="s">
        <v>2840</v>
      </c>
      <c r="K3168" s="15" t="n">
        <v>19.35</v>
      </c>
      <c r="L3168" s="0" t="n">
        <v>3</v>
      </c>
      <c r="M3168" s="16" t="n">
        <v>0</v>
      </c>
      <c r="N3168" s="17" t="n">
        <v>9.4815</v>
      </c>
      <c r="O3168" s="0" t="str">
        <f aca="false">TEXT(B3168,"YYYY-MM")</f>
        <v>2015-09</v>
      </c>
      <c r="P3168" s="18" t="n">
        <f aca="false">IFERROR(N3168/K3168,0)</f>
        <v>0.49</v>
      </c>
      <c r="Q3168" s="0" t="str">
        <f aca="false">IF(M3168=0,"No Discount",IF(M3168&lt;0.2,"Low (1-19%)",IF(M3168&lt;0.4,"Medium (20-39%)","High (40%+)")))</f>
        <v>No Discount</v>
      </c>
      <c r="R3168" s="0" t="str">
        <f aca="false">INDEX('Lookup Tables'!$B$2:$B$5,MATCH(F3168,'Lookup Tables'!$A$2:$A$5,0))</f>
        <v>Manager D</v>
      </c>
    </row>
    <row r="3169" customFormat="false" ht="15" hidden="false" customHeight="false" outlineLevel="0" collapsed="false">
      <c r="A3169" s="0" t="s">
        <v>3187</v>
      </c>
      <c r="B3169" s="13" t="n">
        <v>43037</v>
      </c>
      <c r="C3169" s="13" t="n">
        <v>43039</v>
      </c>
      <c r="D3169" s="14" t="s">
        <v>137</v>
      </c>
      <c r="E3169" s="14" t="s">
        <v>53</v>
      </c>
      <c r="F3169" s="14" t="s">
        <v>98</v>
      </c>
      <c r="G3169" s="14" t="s">
        <v>157</v>
      </c>
      <c r="H3169" s="14" t="s">
        <v>56</v>
      </c>
      <c r="I3169" s="14" t="s">
        <v>76</v>
      </c>
      <c r="J3169" s="14" t="s">
        <v>528</v>
      </c>
      <c r="K3169" s="15" t="n">
        <v>67</v>
      </c>
      <c r="L3169" s="0" t="n">
        <v>5</v>
      </c>
      <c r="M3169" s="16" t="n">
        <v>0</v>
      </c>
      <c r="N3169" s="17" t="n">
        <v>32.16</v>
      </c>
      <c r="O3169" s="0" t="str">
        <f aca="false">TEXT(B3169,"YYYY-MM")</f>
        <v>2017-10</v>
      </c>
      <c r="P3169" s="18" t="n">
        <f aca="false">IFERROR(N3169/K3169,0)</f>
        <v>0.48</v>
      </c>
      <c r="Q3169" s="0" t="str">
        <f aca="false">IF(M3169=0,"No Discount",IF(M3169&lt;0.2,"Low (1-19%)",IF(M3169&lt;0.4,"Medium (20-39%)","High (40%+)")))</f>
        <v>No Discount</v>
      </c>
      <c r="R3169" s="0" t="str">
        <f aca="false">INDEX('Lookup Tables'!$B$2:$B$5,MATCH(F3169,'Lookup Tables'!$A$2:$A$5,0))</f>
        <v>Manager A</v>
      </c>
    </row>
    <row r="3170" customFormat="false" ht="15" hidden="false" customHeight="false" outlineLevel="0" collapsed="false">
      <c r="A3170" s="0" t="s">
        <v>3188</v>
      </c>
      <c r="B3170" s="13" t="n">
        <v>42883</v>
      </c>
      <c r="C3170" s="13" t="n">
        <v>42889</v>
      </c>
      <c r="D3170" s="14" t="s">
        <v>69</v>
      </c>
      <c r="E3170" s="14" t="s">
        <v>62</v>
      </c>
      <c r="F3170" s="14" t="s">
        <v>54</v>
      </c>
      <c r="G3170" s="14" t="s">
        <v>70</v>
      </c>
      <c r="H3170" s="14" t="s">
        <v>56</v>
      </c>
      <c r="I3170" s="14" t="s">
        <v>59</v>
      </c>
      <c r="J3170" s="14" t="s">
        <v>2333</v>
      </c>
      <c r="K3170" s="15" t="n">
        <v>390.272</v>
      </c>
      <c r="L3170" s="0" t="n">
        <v>8</v>
      </c>
      <c r="M3170" s="16" t="n">
        <v>0.2</v>
      </c>
      <c r="N3170" s="17" t="n">
        <v>-24.392</v>
      </c>
      <c r="O3170" s="0" t="str">
        <f aca="false">TEXT(B3170,"YYYY-MM")</f>
        <v>2017-05</v>
      </c>
      <c r="P3170" s="18" t="n">
        <f aca="false">IFERROR(N3170/K3170,0)</f>
        <v>-0.0625</v>
      </c>
      <c r="Q3170" s="0" t="str">
        <f aca="false">IF(M3170=0,"No Discount",IF(M3170&lt;0.2,"Low (1-19%)",IF(M3170&lt;0.4,"Medium (20-39%)","High (40%+)")))</f>
        <v>Medium (20-39%)</v>
      </c>
      <c r="R3170" s="0" t="str">
        <f aca="false">INDEX('Lookup Tables'!$B$2:$B$5,MATCH(F3170,'Lookup Tables'!$A$2:$A$5,0))</f>
        <v>Manager C</v>
      </c>
    </row>
    <row r="3171" customFormat="false" ht="15" hidden="false" customHeight="false" outlineLevel="0" collapsed="false">
      <c r="A3171" s="0" t="s">
        <v>3188</v>
      </c>
      <c r="B3171" s="13" t="n">
        <v>42883</v>
      </c>
      <c r="C3171" s="13" t="n">
        <v>42889</v>
      </c>
      <c r="D3171" s="14" t="s">
        <v>69</v>
      </c>
      <c r="E3171" s="14" t="s">
        <v>62</v>
      </c>
      <c r="F3171" s="14" t="s">
        <v>54</v>
      </c>
      <c r="G3171" s="14" t="s">
        <v>70</v>
      </c>
      <c r="H3171" s="14" t="s">
        <v>65</v>
      </c>
      <c r="I3171" s="14" t="s">
        <v>91</v>
      </c>
      <c r="J3171" s="14" t="s">
        <v>816</v>
      </c>
      <c r="K3171" s="15" t="n">
        <v>62.192</v>
      </c>
      <c r="L3171" s="0" t="n">
        <v>13</v>
      </c>
      <c r="M3171" s="16" t="n">
        <v>0.2</v>
      </c>
      <c r="N3171" s="17" t="n">
        <v>19.435</v>
      </c>
      <c r="O3171" s="0" t="str">
        <f aca="false">TEXT(B3171,"YYYY-MM")</f>
        <v>2017-05</v>
      </c>
      <c r="P3171" s="18" t="n">
        <f aca="false">IFERROR(N3171/K3171,0)</f>
        <v>0.3125</v>
      </c>
      <c r="Q3171" s="0" t="str">
        <f aca="false">IF(M3171=0,"No Discount",IF(M3171&lt;0.2,"Low (1-19%)",IF(M3171&lt;0.4,"Medium (20-39%)","High (40%+)")))</f>
        <v>Medium (20-39%)</v>
      </c>
      <c r="R3171" s="0" t="str">
        <f aca="false">INDEX('Lookup Tables'!$B$2:$B$5,MATCH(F3171,'Lookup Tables'!$A$2:$A$5,0))</f>
        <v>Manager C</v>
      </c>
    </row>
    <row r="3172" customFormat="false" ht="15" hidden="false" customHeight="false" outlineLevel="0" collapsed="false">
      <c r="A3172" s="0" t="s">
        <v>3189</v>
      </c>
      <c r="B3172" s="13" t="n">
        <v>43455</v>
      </c>
      <c r="C3172" s="13" t="n">
        <v>43460</v>
      </c>
      <c r="D3172" s="14" t="s">
        <v>52</v>
      </c>
      <c r="E3172" s="14" t="s">
        <v>53</v>
      </c>
      <c r="F3172" s="14" t="s">
        <v>54</v>
      </c>
      <c r="G3172" s="14" t="s">
        <v>222</v>
      </c>
      <c r="H3172" s="14" t="s">
        <v>65</v>
      </c>
      <c r="I3172" s="14" t="s">
        <v>83</v>
      </c>
      <c r="J3172" s="14" t="s">
        <v>2834</v>
      </c>
      <c r="K3172" s="15" t="n">
        <v>23.88</v>
      </c>
      <c r="L3172" s="0" t="n">
        <v>6</v>
      </c>
      <c r="M3172" s="16" t="n">
        <v>0</v>
      </c>
      <c r="N3172" s="17" t="n">
        <v>11.2236</v>
      </c>
      <c r="O3172" s="0" t="str">
        <f aca="false">TEXT(B3172,"YYYY-MM")</f>
        <v>2018-12</v>
      </c>
      <c r="P3172" s="18" t="n">
        <f aca="false">IFERROR(N3172/K3172,0)</f>
        <v>0.47</v>
      </c>
      <c r="Q3172" s="0" t="str">
        <f aca="false">IF(M3172=0,"No Discount",IF(M3172&lt;0.2,"Low (1-19%)",IF(M3172&lt;0.4,"Medium (20-39%)","High (40%+)")))</f>
        <v>No Discount</v>
      </c>
      <c r="R3172" s="0" t="str">
        <f aca="false">INDEX('Lookup Tables'!$B$2:$B$5,MATCH(F3172,'Lookup Tables'!$A$2:$A$5,0))</f>
        <v>Manager C</v>
      </c>
    </row>
    <row r="3173" customFormat="false" ht="15" hidden="false" customHeight="false" outlineLevel="0" collapsed="false">
      <c r="A3173" s="0" t="s">
        <v>3190</v>
      </c>
      <c r="B3173" s="13" t="n">
        <v>42815</v>
      </c>
      <c r="C3173" s="13" t="n">
        <v>42822</v>
      </c>
      <c r="D3173" s="14" t="s">
        <v>69</v>
      </c>
      <c r="E3173" s="14" t="s">
        <v>53</v>
      </c>
      <c r="F3173" s="14" t="s">
        <v>98</v>
      </c>
      <c r="G3173" s="14" t="s">
        <v>146</v>
      </c>
      <c r="H3173" s="14" t="s">
        <v>65</v>
      </c>
      <c r="I3173" s="14" t="s">
        <v>83</v>
      </c>
      <c r="J3173" s="14" t="s">
        <v>1318</v>
      </c>
      <c r="K3173" s="15" t="n">
        <v>3.168</v>
      </c>
      <c r="L3173" s="0" t="n">
        <v>2</v>
      </c>
      <c r="M3173" s="16" t="n">
        <v>0.8</v>
      </c>
      <c r="N3173" s="17" t="n">
        <v>-4.752</v>
      </c>
      <c r="O3173" s="0" t="str">
        <f aca="false">TEXT(B3173,"YYYY-MM")</f>
        <v>2017-03</v>
      </c>
      <c r="P3173" s="18" t="n">
        <f aca="false">IFERROR(N3173/K3173,0)</f>
        <v>-1.5</v>
      </c>
      <c r="Q3173" s="0" t="str">
        <f aca="false">IF(M3173=0,"No Discount",IF(M3173&lt;0.2,"Low (1-19%)",IF(M3173&lt;0.4,"Medium (20-39%)","High (40%+)")))</f>
        <v>High (40%+)</v>
      </c>
      <c r="R3173" s="0" t="str">
        <f aca="false">INDEX('Lookup Tables'!$B$2:$B$5,MATCH(F3173,'Lookup Tables'!$A$2:$A$5,0))</f>
        <v>Manager A</v>
      </c>
    </row>
    <row r="3174" customFormat="false" ht="15" hidden="false" customHeight="false" outlineLevel="0" collapsed="false">
      <c r="A3174" s="0" t="s">
        <v>3190</v>
      </c>
      <c r="B3174" s="13" t="n">
        <v>42815</v>
      </c>
      <c r="C3174" s="13" t="n">
        <v>42822</v>
      </c>
      <c r="D3174" s="14" t="s">
        <v>69</v>
      </c>
      <c r="E3174" s="14" t="s">
        <v>53</v>
      </c>
      <c r="F3174" s="14" t="s">
        <v>98</v>
      </c>
      <c r="G3174" s="14" t="s">
        <v>146</v>
      </c>
      <c r="H3174" s="14" t="s">
        <v>56</v>
      </c>
      <c r="I3174" s="14" t="s">
        <v>59</v>
      </c>
      <c r="J3174" s="14" t="s">
        <v>1170</v>
      </c>
      <c r="K3174" s="15" t="n">
        <v>528.43</v>
      </c>
      <c r="L3174" s="0" t="n">
        <v>5</v>
      </c>
      <c r="M3174" s="16" t="n">
        <v>0.3</v>
      </c>
      <c r="N3174" s="17" t="n">
        <v>0</v>
      </c>
      <c r="O3174" s="0" t="str">
        <f aca="false">TEXT(B3174,"YYYY-MM")</f>
        <v>2017-03</v>
      </c>
      <c r="P3174" s="18" t="n">
        <f aca="false">IFERROR(N3174/K3174,0)</f>
        <v>0</v>
      </c>
      <c r="Q3174" s="0" t="str">
        <f aca="false">IF(M3174=0,"No Discount",IF(M3174&lt;0.2,"Low (1-19%)",IF(M3174&lt;0.4,"Medium (20-39%)","High (40%+)")))</f>
        <v>Medium (20-39%)</v>
      </c>
      <c r="R3174" s="0" t="str">
        <f aca="false">INDEX('Lookup Tables'!$B$2:$B$5,MATCH(F3174,'Lookup Tables'!$A$2:$A$5,0))</f>
        <v>Manager A</v>
      </c>
    </row>
    <row r="3175" customFormat="false" ht="15" hidden="false" customHeight="false" outlineLevel="0" collapsed="false">
      <c r="A3175" s="0" t="s">
        <v>3190</v>
      </c>
      <c r="B3175" s="13" t="n">
        <v>42815</v>
      </c>
      <c r="C3175" s="13" t="n">
        <v>42822</v>
      </c>
      <c r="D3175" s="14" t="s">
        <v>69</v>
      </c>
      <c r="E3175" s="14" t="s">
        <v>53</v>
      </c>
      <c r="F3175" s="14" t="s">
        <v>98</v>
      </c>
      <c r="G3175" s="14" t="s">
        <v>146</v>
      </c>
      <c r="H3175" s="14" t="s">
        <v>65</v>
      </c>
      <c r="I3175" s="14" t="s">
        <v>78</v>
      </c>
      <c r="J3175" s="14" t="s">
        <v>2422</v>
      </c>
      <c r="K3175" s="15" t="n">
        <v>13.392</v>
      </c>
      <c r="L3175" s="0" t="n">
        <v>3</v>
      </c>
      <c r="M3175" s="16" t="n">
        <v>0.2</v>
      </c>
      <c r="N3175" s="17" t="n">
        <v>1.5066</v>
      </c>
      <c r="O3175" s="0" t="str">
        <f aca="false">TEXT(B3175,"YYYY-MM")</f>
        <v>2017-03</v>
      </c>
      <c r="P3175" s="18" t="n">
        <f aca="false">IFERROR(N3175/K3175,0)</f>
        <v>0.1125</v>
      </c>
      <c r="Q3175" s="0" t="str">
        <f aca="false">IF(M3175=0,"No Discount",IF(M3175&lt;0.2,"Low (1-19%)",IF(M3175&lt;0.4,"Medium (20-39%)","High (40%+)")))</f>
        <v>Medium (20-39%)</v>
      </c>
      <c r="R3175" s="0" t="str">
        <f aca="false">INDEX('Lookup Tables'!$B$2:$B$5,MATCH(F3175,'Lookup Tables'!$A$2:$A$5,0))</f>
        <v>Manager A</v>
      </c>
    </row>
    <row r="3176" customFormat="false" ht="15" hidden="false" customHeight="false" outlineLevel="0" collapsed="false">
      <c r="A3176" s="0" t="s">
        <v>3191</v>
      </c>
      <c r="B3176" s="13" t="n">
        <v>43415</v>
      </c>
      <c r="C3176" s="13" t="n">
        <v>43422</v>
      </c>
      <c r="D3176" s="14" t="s">
        <v>69</v>
      </c>
      <c r="E3176" s="14" t="s">
        <v>53</v>
      </c>
      <c r="F3176" s="14" t="s">
        <v>98</v>
      </c>
      <c r="G3176" s="14" t="s">
        <v>157</v>
      </c>
      <c r="H3176" s="14" t="s">
        <v>65</v>
      </c>
      <c r="I3176" s="14" t="s">
        <v>78</v>
      </c>
      <c r="J3176" s="14" t="s">
        <v>3192</v>
      </c>
      <c r="K3176" s="15" t="n">
        <v>181.86</v>
      </c>
      <c r="L3176" s="0" t="n">
        <v>7</v>
      </c>
      <c r="M3176" s="16" t="n">
        <v>0</v>
      </c>
      <c r="N3176" s="17" t="n">
        <v>50.9208</v>
      </c>
      <c r="O3176" s="0" t="str">
        <f aca="false">TEXT(B3176,"YYYY-MM")</f>
        <v>2018-11</v>
      </c>
      <c r="P3176" s="18" t="n">
        <f aca="false">IFERROR(N3176/K3176,0)</f>
        <v>0.28</v>
      </c>
      <c r="Q3176" s="0" t="str">
        <f aca="false">IF(M3176=0,"No Discount",IF(M3176&lt;0.2,"Low (1-19%)",IF(M3176&lt;0.4,"Medium (20-39%)","High (40%+)")))</f>
        <v>No Discount</v>
      </c>
      <c r="R3176" s="0" t="str">
        <f aca="false">INDEX('Lookup Tables'!$B$2:$B$5,MATCH(F3176,'Lookup Tables'!$A$2:$A$5,0))</f>
        <v>Manager A</v>
      </c>
    </row>
    <row r="3177" customFormat="false" ht="15" hidden="false" customHeight="false" outlineLevel="0" collapsed="false">
      <c r="A3177" s="0" t="s">
        <v>3193</v>
      </c>
      <c r="B3177" s="13" t="n">
        <v>43366</v>
      </c>
      <c r="C3177" s="13" t="n">
        <v>43372</v>
      </c>
      <c r="D3177" s="14" t="s">
        <v>69</v>
      </c>
      <c r="E3177" s="14" t="s">
        <v>53</v>
      </c>
      <c r="F3177" s="14" t="s">
        <v>63</v>
      </c>
      <c r="G3177" s="14" t="s">
        <v>252</v>
      </c>
      <c r="H3177" s="14" t="s">
        <v>56</v>
      </c>
      <c r="I3177" s="14" t="s">
        <v>57</v>
      </c>
      <c r="J3177" s="14" t="s">
        <v>1412</v>
      </c>
      <c r="K3177" s="15" t="n">
        <v>180.588</v>
      </c>
      <c r="L3177" s="0" t="n">
        <v>2</v>
      </c>
      <c r="M3177" s="16" t="n">
        <v>0.7</v>
      </c>
      <c r="N3177" s="17" t="n">
        <v>-240.784</v>
      </c>
      <c r="O3177" s="0" t="str">
        <f aca="false">TEXT(B3177,"YYYY-MM")</f>
        <v>2018-09</v>
      </c>
      <c r="P3177" s="18" t="n">
        <f aca="false">IFERROR(N3177/K3177,0)</f>
        <v>-1.33333333333333</v>
      </c>
      <c r="Q3177" s="0" t="str">
        <f aca="false">IF(M3177=0,"No Discount",IF(M3177&lt;0.2,"Low (1-19%)",IF(M3177&lt;0.4,"Medium (20-39%)","High (40%+)")))</f>
        <v>High (40%+)</v>
      </c>
      <c r="R3177" s="0" t="str">
        <f aca="false">INDEX('Lookup Tables'!$B$2:$B$5,MATCH(F3177,'Lookup Tables'!$A$2:$A$5,0))</f>
        <v>Manager D</v>
      </c>
    </row>
    <row r="3178" customFormat="false" ht="15" hidden="false" customHeight="false" outlineLevel="0" collapsed="false">
      <c r="A3178" s="0" t="s">
        <v>3193</v>
      </c>
      <c r="B3178" s="13" t="n">
        <v>43366</v>
      </c>
      <c r="C3178" s="13" t="n">
        <v>43372</v>
      </c>
      <c r="D3178" s="14" t="s">
        <v>69</v>
      </c>
      <c r="E3178" s="14" t="s">
        <v>53</v>
      </c>
      <c r="F3178" s="14" t="s">
        <v>63</v>
      </c>
      <c r="G3178" s="14" t="s">
        <v>252</v>
      </c>
      <c r="H3178" s="14" t="s">
        <v>80</v>
      </c>
      <c r="I3178" s="14" t="s">
        <v>123</v>
      </c>
      <c r="J3178" s="14" t="s">
        <v>1925</v>
      </c>
      <c r="K3178" s="15" t="n">
        <v>47.984</v>
      </c>
      <c r="L3178" s="0" t="n">
        <v>2</v>
      </c>
      <c r="M3178" s="16" t="n">
        <v>0.2</v>
      </c>
      <c r="N3178" s="17" t="n">
        <v>0.5998</v>
      </c>
      <c r="O3178" s="0" t="str">
        <f aca="false">TEXT(B3178,"YYYY-MM")</f>
        <v>2018-09</v>
      </c>
      <c r="P3178" s="18" t="n">
        <f aca="false">IFERROR(N3178/K3178,0)</f>
        <v>0.0125</v>
      </c>
      <c r="Q3178" s="0" t="str">
        <f aca="false">IF(M3178=0,"No Discount",IF(M3178&lt;0.2,"Low (1-19%)",IF(M3178&lt;0.4,"Medium (20-39%)","High (40%+)")))</f>
        <v>Medium (20-39%)</v>
      </c>
      <c r="R3178" s="0" t="str">
        <f aca="false">INDEX('Lookup Tables'!$B$2:$B$5,MATCH(F3178,'Lookup Tables'!$A$2:$A$5,0))</f>
        <v>Manager D</v>
      </c>
    </row>
    <row r="3179" customFormat="false" ht="15" hidden="false" customHeight="false" outlineLevel="0" collapsed="false">
      <c r="A3179" s="0" t="s">
        <v>3194</v>
      </c>
      <c r="B3179" s="13" t="n">
        <v>43353</v>
      </c>
      <c r="C3179" s="13" t="n">
        <v>43353</v>
      </c>
      <c r="D3179" s="14" t="s">
        <v>606</v>
      </c>
      <c r="E3179" s="14" t="s">
        <v>53</v>
      </c>
      <c r="F3179" s="14" t="s">
        <v>117</v>
      </c>
      <c r="G3179" s="14" t="s">
        <v>170</v>
      </c>
      <c r="H3179" s="14" t="s">
        <v>65</v>
      </c>
      <c r="I3179" s="14" t="s">
        <v>91</v>
      </c>
      <c r="J3179" s="14" t="s">
        <v>1699</v>
      </c>
      <c r="K3179" s="15" t="n">
        <v>18.76</v>
      </c>
      <c r="L3179" s="0" t="n">
        <v>2</v>
      </c>
      <c r="M3179" s="16" t="n">
        <v>0</v>
      </c>
      <c r="N3179" s="17" t="n">
        <v>9.0048</v>
      </c>
      <c r="O3179" s="0" t="str">
        <f aca="false">TEXT(B3179,"YYYY-MM")</f>
        <v>2018-09</v>
      </c>
      <c r="P3179" s="18" t="n">
        <f aca="false">IFERROR(N3179/K3179,0)</f>
        <v>0.48</v>
      </c>
      <c r="Q3179" s="0" t="str">
        <f aca="false">IF(M3179=0,"No Discount",IF(M3179&lt;0.2,"Low (1-19%)",IF(M3179&lt;0.4,"Medium (20-39%)","High (40%+)")))</f>
        <v>No Discount</v>
      </c>
      <c r="R3179" s="0" t="str">
        <f aca="false">INDEX('Lookup Tables'!$B$2:$B$5,MATCH(F3179,'Lookup Tables'!$A$2:$A$5,0))</f>
        <v>Manager B</v>
      </c>
    </row>
    <row r="3180" customFormat="false" ht="15" hidden="false" customHeight="false" outlineLevel="0" collapsed="false">
      <c r="A3180" s="0" t="s">
        <v>3195</v>
      </c>
      <c r="B3180" s="13" t="n">
        <v>43439</v>
      </c>
      <c r="C3180" s="13" t="n">
        <v>43445</v>
      </c>
      <c r="D3180" s="14" t="s">
        <v>69</v>
      </c>
      <c r="E3180" s="14" t="s">
        <v>62</v>
      </c>
      <c r="F3180" s="14" t="s">
        <v>117</v>
      </c>
      <c r="G3180" s="14" t="s">
        <v>170</v>
      </c>
      <c r="H3180" s="14" t="s">
        <v>56</v>
      </c>
      <c r="I3180" s="14" t="s">
        <v>76</v>
      </c>
      <c r="J3180" s="14" t="s">
        <v>77</v>
      </c>
      <c r="K3180" s="15" t="n">
        <v>20.94</v>
      </c>
      <c r="L3180" s="0" t="n">
        <v>3</v>
      </c>
      <c r="M3180" s="16" t="n">
        <v>0</v>
      </c>
      <c r="N3180" s="17" t="n">
        <v>6.0726</v>
      </c>
      <c r="O3180" s="0" t="str">
        <f aca="false">TEXT(B3180,"YYYY-MM")</f>
        <v>2018-12</v>
      </c>
      <c r="P3180" s="18" t="n">
        <f aca="false">IFERROR(N3180/K3180,0)</f>
        <v>0.29</v>
      </c>
      <c r="Q3180" s="0" t="str">
        <f aca="false">IF(M3180=0,"No Discount",IF(M3180&lt;0.2,"Low (1-19%)",IF(M3180&lt;0.4,"Medium (20-39%)","High (40%+)")))</f>
        <v>No Discount</v>
      </c>
      <c r="R3180" s="0" t="str">
        <f aca="false">INDEX('Lookup Tables'!$B$2:$B$5,MATCH(F3180,'Lookup Tables'!$A$2:$A$5,0))</f>
        <v>Manager B</v>
      </c>
    </row>
    <row r="3181" customFormat="false" ht="15" hidden="false" customHeight="false" outlineLevel="0" collapsed="false">
      <c r="A3181" s="0" t="s">
        <v>3195</v>
      </c>
      <c r="B3181" s="13" t="n">
        <v>43439</v>
      </c>
      <c r="C3181" s="13" t="n">
        <v>43445</v>
      </c>
      <c r="D3181" s="14" t="s">
        <v>69</v>
      </c>
      <c r="E3181" s="14" t="s">
        <v>62</v>
      </c>
      <c r="F3181" s="14" t="s">
        <v>117</v>
      </c>
      <c r="G3181" s="14" t="s">
        <v>170</v>
      </c>
      <c r="H3181" s="14" t="s">
        <v>56</v>
      </c>
      <c r="I3181" s="14" t="s">
        <v>76</v>
      </c>
      <c r="J3181" s="14" t="s">
        <v>315</v>
      </c>
      <c r="K3181" s="15" t="n">
        <v>58.68</v>
      </c>
      <c r="L3181" s="0" t="n">
        <v>2</v>
      </c>
      <c r="M3181" s="16" t="n">
        <v>0</v>
      </c>
      <c r="N3181" s="17" t="n">
        <v>18.1908</v>
      </c>
      <c r="O3181" s="0" t="str">
        <f aca="false">TEXT(B3181,"YYYY-MM")</f>
        <v>2018-12</v>
      </c>
      <c r="P3181" s="18" t="n">
        <f aca="false">IFERROR(N3181/K3181,0)</f>
        <v>0.31</v>
      </c>
      <c r="Q3181" s="0" t="str">
        <f aca="false">IF(M3181=0,"No Discount",IF(M3181&lt;0.2,"Low (1-19%)",IF(M3181&lt;0.4,"Medium (20-39%)","High (40%+)")))</f>
        <v>No Discount</v>
      </c>
      <c r="R3181" s="0" t="str">
        <f aca="false">INDEX('Lookup Tables'!$B$2:$B$5,MATCH(F3181,'Lookup Tables'!$A$2:$A$5,0))</f>
        <v>Manager B</v>
      </c>
    </row>
    <row r="3182" customFormat="false" ht="15" hidden="false" customHeight="false" outlineLevel="0" collapsed="false">
      <c r="A3182" s="0" t="s">
        <v>3195</v>
      </c>
      <c r="B3182" s="13" t="n">
        <v>43439</v>
      </c>
      <c r="C3182" s="13" t="n">
        <v>43445</v>
      </c>
      <c r="D3182" s="14" t="s">
        <v>69</v>
      </c>
      <c r="E3182" s="14" t="s">
        <v>62</v>
      </c>
      <c r="F3182" s="14" t="s">
        <v>117</v>
      </c>
      <c r="G3182" s="14" t="s">
        <v>170</v>
      </c>
      <c r="H3182" s="14" t="s">
        <v>65</v>
      </c>
      <c r="I3182" s="14" t="s">
        <v>85</v>
      </c>
      <c r="J3182" s="14" t="s">
        <v>845</v>
      </c>
      <c r="K3182" s="15" t="n">
        <v>254.9</v>
      </c>
      <c r="L3182" s="0" t="n">
        <v>5</v>
      </c>
      <c r="M3182" s="16" t="n">
        <v>0</v>
      </c>
      <c r="N3182" s="17" t="n">
        <v>68.823</v>
      </c>
      <c r="O3182" s="0" t="str">
        <f aca="false">TEXT(B3182,"YYYY-MM")</f>
        <v>2018-12</v>
      </c>
      <c r="P3182" s="18" t="n">
        <f aca="false">IFERROR(N3182/K3182,0)</f>
        <v>0.27</v>
      </c>
      <c r="Q3182" s="0" t="str">
        <f aca="false">IF(M3182=0,"No Discount",IF(M3182&lt;0.2,"Low (1-19%)",IF(M3182&lt;0.4,"Medium (20-39%)","High (40%+)")))</f>
        <v>No Discount</v>
      </c>
      <c r="R3182" s="0" t="str">
        <f aca="false">INDEX('Lookup Tables'!$B$2:$B$5,MATCH(F3182,'Lookup Tables'!$A$2:$A$5,0))</f>
        <v>Manager B</v>
      </c>
    </row>
    <row r="3183" customFormat="false" ht="15" hidden="false" customHeight="false" outlineLevel="0" collapsed="false">
      <c r="A3183" s="0" t="s">
        <v>3196</v>
      </c>
      <c r="B3183" s="13" t="n">
        <v>43413</v>
      </c>
      <c r="C3183" s="13" t="n">
        <v>43416</v>
      </c>
      <c r="D3183" s="14" t="s">
        <v>52</v>
      </c>
      <c r="E3183" s="14" t="s">
        <v>62</v>
      </c>
      <c r="F3183" s="14" t="s">
        <v>117</v>
      </c>
      <c r="G3183" s="14" t="s">
        <v>1243</v>
      </c>
      <c r="H3183" s="14" t="s">
        <v>65</v>
      </c>
      <c r="I3183" s="14" t="s">
        <v>83</v>
      </c>
      <c r="J3183" s="14" t="s">
        <v>960</v>
      </c>
      <c r="K3183" s="15" t="n">
        <v>9.64</v>
      </c>
      <c r="L3183" s="0" t="n">
        <v>2</v>
      </c>
      <c r="M3183" s="16" t="n">
        <v>0</v>
      </c>
      <c r="N3183" s="17" t="n">
        <v>4.4344</v>
      </c>
      <c r="O3183" s="0" t="str">
        <f aca="false">TEXT(B3183,"YYYY-MM")</f>
        <v>2018-11</v>
      </c>
      <c r="P3183" s="18" t="n">
        <f aca="false">IFERROR(N3183/K3183,0)</f>
        <v>0.46</v>
      </c>
      <c r="Q3183" s="0" t="str">
        <f aca="false">IF(M3183=0,"No Discount",IF(M3183&lt;0.2,"Low (1-19%)",IF(M3183&lt;0.4,"Medium (20-39%)","High (40%+)")))</f>
        <v>No Discount</v>
      </c>
      <c r="R3183" s="0" t="str">
        <f aca="false">INDEX('Lookup Tables'!$B$2:$B$5,MATCH(F3183,'Lookup Tables'!$A$2:$A$5,0))</f>
        <v>Manager B</v>
      </c>
    </row>
    <row r="3184" customFormat="false" ht="15" hidden="false" customHeight="false" outlineLevel="0" collapsed="false">
      <c r="A3184" s="0" t="s">
        <v>3196</v>
      </c>
      <c r="B3184" s="13" t="n">
        <v>43413</v>
      </c>
      <c r="C3184" s="13" t="n">
        <v>43416</v>
      </c>
      <c r="D3184" s="14" t="s">
        <v>52</v>
      </c>
      <c r="E3184" s="14" t="s">
        <v>62</v>
      </c>
      <c r="F3184" s="14" t="s">
        <v>117</v>
      </c>
      <c r="G3184" s="14" t="s">
        <v>1243</v>
      </c>
      <c r="H3184" s="14" t="s">
        <v>80</v>
      </c>
      <c r="I3184" s="14" t="s">
        <v>123</v>
      </c>
      <c r="J3184" s="14" t="s">
        <v>1272</v>
      </c>
      <c r="K3184" s="15" t="n">
        <v>826.62</v>
      </c>
      <c r="L3184" s="0" t="n">
        <v>3</v>
      </c>
      <c r="M3184" s="16" t="n">
        <v>0</v>
      </c>
      <c r="N3184" s="17" t="n">
        <v>355.4466</v>
      </c>
      <c r="O3184" s="0" t="str">
        <f aca="false">TEXT(B3184,"YYYY-MM")</f>
        <v>2018-11</v>
      </c>
      <c r="P3184" s="18" t="n">
        <f aca="false">IFERROR(N3184/K3184,0)</f>
        <v>0.43</v>
      </c>
      <c r="Q3184" s="0" t="str">
        <f aca="false">IF(M3184=0,"No Discount",IF(M3184&lt;0.2,"Low (1-19%)",IF(M3184&lt;0.4,"Medium (20-39%)","High (40%+)")))</f>
        <v>No Discount</v>
      </c>
      <c r="R3184" s="0" t="str">
        <f aca="false">INDEX('Lookup Tables'!$B$2:$B$5,MATCH(F3184,'Lookup Tables'!$A$2:$A$5,0))</f>
        <v>Manager B</v>
      </c>
    </row>
    <row r="3185" customFormat="false" ht="15" hidden="false" customHeight="false" outlineLevel="0" collapsed="false">
      <c r="A3185" s="0" t="s">
        <v>3196</v>
      </c>
      <c r="B3185" s="13" t="n">
        <v>43413</v>
      </c>
      <c r="C3185" s="13" t="n">
        <v>43416</v>
      </c>
      <c r="D3185" s="14" t="s">
        <v>52</v>
      </c>
      <c r="E3185" s="14" t="s">
        <v>62</v>
      </c>
      <c r="F3185" s="14" t="s">
        <v>117</v>
      </c>
      <c r="G3185" s="14" t="s">
        <v>1243</v>
      </c>
      <c r="H3185" s="14" t="s">
        <v>65</v>
      </c>
      <c r="I3185" s="14" t="s">
        <v>73</v>
      </c>
      <c r="J3185" s="14" t="s">
        <v>484</v>
      </c>
      <c r="K3185" s="15" t="n">
        <v>1633.14</v>
      </c>
      <c r="L3185" s="0" t="n">
        <v>9</v>
      </c>
      <c r="M3185" s="16" t="n">
        <v>0</v>
      </c>
      <c r="N3185" s="17" t="n">
        <v>473.6106</v>
      </c>
      <c r="O3185" s="0" t="str">
        <f aca="false">TEXT(B3185,"YYYY-MM")</f>
        <v>2018-11</v>
      </c>
      <c r="P3185" s="18" t="n">
        <f aca="false">IFERROR(N3185/K3185,0)</f>
        <v>0.29</v>
      </c>
      <c r="Q3185" s="0" t="str">
        <f aca="false">IF(M3185=0,"No Discount",IF(M3185&lt;0.2,"Low (1-19%)",IF(M3185&lt;0.4,"Medium (20-39%)","High (40%+)")))</f>
        <v>No Discount</v>
      </c>
      <c r="R3185" s="0" t="str">
        <f aca="false">INDEX('Lookup Tables'!$B$2:$B$5,MATCH(F3185,'Lookup Tables'!$A$2:$A$5,0))</f>
        <v>Manager B</v>
      </c>
    </row>
    <row r="3186" customFormat="false" ht="15" hidden="false" customHeight="false" outlineLevel="0" collapsed="false">
      <c r="A3186" s="0" t="s">
        <v>3196</v>
      </c>
      <c r="B3186" s="13" t="n">
        <v>43413</v>
      </c>
      <c r="C3186" s="13" t="n">
        <v>43416</v>
      </c>
      <c r="D3186" s="14" t="s">
        <v>52</v>
      </c>
      <c r="E3186" s="14" t="s">
        <v>62</v>
      </c>
      <c r="F3186" s="14" t="s">
        <v>117</v>
      </c>
      <c r="G3186" s="14" t="s">
        <v>1243</v>
      </c>
      <c r="H3186" s="14" t="s">
        <v>65</v>
      </c>
      <c r="I3186" s="14" t="s">
        <v>73</v>
      </c>
      <c r="J3186" s="14" t="s">
        <v>484</v>
      </c>
      <c r="K3186" s="15" t="n">
        <v>544.38</v>
      </c>
      <c r="L3186" s="0" t="n">
        <v>3</v>
      </c>
      <c r="M3186" s="16" t="n">
        <v>0</v>
      </c>
      <c r="N3186" s="17" t="n">
        <v>157.8702</v>
      </c>
      <c r="O3186" s="0" t="str">
        <f aca="false">TEXT(B3186,"YYYY-MM")</f>
        <v>2018-11</v>
      </c>
      <c r="P3186" s="18" t="n">
        <f aca="false">IFERROR(N3186/K3186,0)</f>
        <v>0.29</v>
      </c>
      <c r="Q3186" s="0" t="str">
        <f aca="false">IF(M3186=0,"No Discount",IF(M3186&lt;0.2,"Low (1-19%)",IF(M3186&lt;0.4,"Medium (20-39%)","High (40%+)")))</f>
        <v>No Discount</v>
      </c>
      <c r="R3186" s="0" t="str">
        <f aca="false">INDEX('Lookup Tables'!$B$2:$B$5,MATCH(F3186,'Lookup Tables'!$A$2:$A$5,0))</f>
        <v>Manager B</v>
      </c>
    </row>
    <row r="3187" customFormat="false" ht="15" hidden="false" customHeight="false" outlineLevel="0" collapsed="false">
      <c r="A3187" s="0" t="s">
        <v>3197</v>
      </c>
      <c r="B3187" s="13" t="n">
        <v>42315</v>
      </c>
      <c r="C3187" s="13" t="n">
        <v>42317</v>
      </c>
      <c r="D3187" s="14" t="s">
        <v>137</v>
      </c>
      <c r="E3187" s="14" t="s">
        <v>62</v>
      </c>
      <c r="F3187" s="14" t="s">
        <v>98</v>
      </c>
      <c r="G3187" s="14" t="s">
        <v>99</v>
      </c>
      <c r="H3187" s="14" t="s">
        <v>65</v>
      </c>
      <c r="I3187" s="14" t="s">
        <v>83</v>
      </c>
      <c r="J3187" s="14" t="s">
        <v>2581</v>
      </c>
      <c r="K3187" s="15" t="n">
        <v>26.046</v>
      </c>
      <c r="L3187" s="0" t="n">
        <v>3</v>
      </c>
      <c r="M3187" s="16" t="n">
        <v>0.8</v>
      </c>
      <c r="N3187" s="17" t="n">
        <v>-44.2782</v>
      </c>
      <c r="O3187" s="0" t="str">
        <f aca="false">TEXT(B3187,"YYYY-MM")</f>
        <v>2015-11</v>
      </c>
      <c r="P3187" s="18" t="n">
        <f aca="false">IFERROR(N3187/K3187,0)</f>
        <v>-1.7</v>
      </c>
      <c r="Q3187" s="0" t="str">
        <f aca="false">IF(M3187=0,"No Discount",IF(M3187&lt;0.2,"Low (1-19%)",IF(M3187&lt;0.4,"Medium (20-39%)","High (40%+)")))</f>
        <v>High (40%+)</v>
      </c>
      <c r="R3187" s="0" t="str">
        <f aca="false">INDEX('Lookup Tables'!$B$2:$B$5,MATCH(F3187,'Lookup Tables'!$A$2:$A$5,0))</f>
        <v>Manager A</v>
      </c>
    </row>
    <row r="3188" customFormat="false" ht="15" hidden="false" customHeight="false" outlineLevel="0" collapsed="false">
      <c r="A3188" s="0" t="s">
        <v>3197</v>
      </c>
      <c r="B3188" s="13" t="n">
        <v>42315</v>
      </c>
      <c r="C3188" s="13" t="n">
        <v>42317</v>
      </c>
      <c r="D3188" s="14" t="s">
        <v>137</v>
      </c>
      <c r="E3188" s="14" t="s">
        <v>62</v>
      </c>
      <c r="F3188" s="14" t="s">
        <v>98</v>
      </c>
      <c r="G3188" s="14" t="s">
        <v>99</v>
      </c>
      <c r="H3188" s="14" t="s">
        <v>65</v>
      </c>
      <c r="I3188" s="14" t="s">
        <v>129</v>
      </c>
      <c r="J3188" s="14" t="s">
        <v>340</v>
      </c>
      <c r="K3188" s="15" t="n">
        <v>74.352</v>
      </c>
      <c r="L3188" s="0" t="n">
        <v>3</v>
      </c>
      <c r="M3188" s="16" t="n">
        <v>0.2</v>
      </c>
      <c r="N3188" s="17" t="n">
        <v>26.9526</v>
      </c>
      <c r="O3188" s="0" t="str">
        <f aca="false">TEXT(B3188,"YYYY-MM")</f>
        <v>2015-11</v>
      </c>
      <c r="P3188" s="18" t="n">
        <f aca="false">IFERROR(N3188/K3188,0)</f>
        <v>0.3625</v>
      </c>
      <c r="Q3188" s="0" t="str">
        <f aca="false">IF(M3188=0,"No Discount",IF(M3188&lt;0.2,"Low (1-19%)",IF(M3188&lt;0.4,"Medium (20-39%)","High (40%+)")))</f>
        <v>Medium (20-39%)</v>
      </c>
      <c r="R3188" s="0" t="str">
        <f aca="false">INDEX('Lookup Tables'!$B$2:$B$5,MATCH(F3188,'Lookup Tables'!$A$2:$A$5,0))</f>
        <v>Manager A</v>
      </c>
    </row>
    <row r="3189" customFormat="false" ht="15" hidden="false" customHeight="false" outlineLevel="0" collapsed="false">
      <c r="A3189" s="0" t="s">
        <v>3198</v>
      </c>
      <c r="B3189" s="13" t="n">
        <v>43171</v>
      </c>
      <c r="C3189" s="13" t="n">
        <v>43176</v>
      </c>
      <c r="D3189" s="14" t="s">
        <v>69</v>
      </c>
      <c r="E3189" s="14" t="s">
        <v>62</v>
      </c>
      <c r="F3189" s="14" t="s">
        <v>117</v>
      </c>
      <c r="G3189" s="14" t="s">
        <v>584</v>
      </c>
      <c r="H3189" s="14" t="s">
        <v>80</v>
      </c>
      <c r="I3189" s="14" t="s">
        <v>81</v>
      </c>
      <c r="J3189" s="14" t="s">
        <v>1527</v>
      </c>
      <c r="K3189" s="15" t="n">
        <v>69.93</v>
      </c>
      <c r="L3189" s="0" t="n">
        <v>7</v>
      </c>
      <c r="M3189" s="16" t="n">
        <v>0</v>
      </c>
      <c r="N3189" s="17" t="n">
        <v>32.1678</v>
      </c>
      <c r="O3189" s="0" t="str">
        <f aca="false">TEXT(B3189,"YYYY-MM")</f>
        <v>2018-03</v>
      </c>
      <c r="P3189" s="18" t="n">
        <f aca="false">IFERROR(N3189/K3189,0)</f>
        <v>0.46</v>
      </c>
      <c r="Q3189" s="0" t="str">
        <f aca="false">IF(M3189=0,"No Discount",IF(M3189&lt;0.2,"Low (1-19%)",IF(M3189&lt;0.4,"Medium (20-39%)","High (40%+)")))</f>
        <v>No Discount</v>
      </c>
      <c r="R3189" s="0" t="str">
        <f aca="false">INDEX('Lookup Tables'!$B$2:$B$5,MATCH(F3189,'Lookup Tables'!$A$2:$A$5,0))</f>
        <v>Manager B</v>
      </c>
    </row>
    <row r="3190" customFormat="false" ht="15" hidden="false" customHeight="false" outlineLevel="0" collapsed="false">
      <c r="A3190" s="0" t="s">
        <v>3199</v>
      </c>
      <c r="B3190" s="13" t="n">
        <v>43393</v>
      </c>
      <c r="C3190" s="13" t="n">
        <v>43395</v>
      </c>
      <c r="D3190" s="14" t="s">
        <v>52</v>
      </c>
      <c r="E3190" s="14" t="s">
        <v>62</v>
      </c>
      <c r="F3190" s="14" t="s">
        <v>63</v>
      </c>
      <c r="G3190" s="14" t="s">
        <v>64</v>
      </c>
      <c r="H3190" s="14" t="s">
        <v>65</v>
      </c>
      <c r="I3190" s="14" t="s">
        <v>66</v>
      </c>
      <c r="J3190" s="14" t="s">
        <v>2202</v>
      </c>
      <c r="K3190" s="15" t="n">
        <v>3.75</v>
      </c>
      <c r="L3190" s="0" t="n">
        <v>1</v>
      </c>
      <c r="M3190" s="16" t="n">
        <v>0</v>
      </c>
      <c r="N3190" s="17" t="n">
        <v>1.8</v>
      </c>
      <c r="O3190" s="0" t="str">
        <f aca="false">TEXT(B3190,"YYYY-MM")</f>
        <v>2018-10</v>
      </c>
      <c r="P3190" s="18" t="n">
        <f aca="false">IFERROR(N3190/K3190,0)</f>
        <v>0.48</v>
      </c>
      <c r="Q3190" s="0" t="str">
        <f aca="false">IF(M3190=0,"No Discount",IF(M3190&lt;0.2,"Low (1-19%)",IF(M3190&lt;0.4,"Medium (20-39%)","High (40%+)")))</f>
        <v>No Discount</v>
      </c>
      <c r="R3190" s="0" t="str">
        <f aca="false">INDEX('Lookup Tables'!$B$2:$B$5,MATCH(F3190,'Lookup Tables'!$A$2:$A$5,0))</f>
        <v>Manager D</v>
      </c>
    </row>
    <row r="3191" customFormat="false" ht="15" hidden="false" customHeight="false" outlineLevel="0" collapsed="false">
      <c r="A3191" s="0" t="s">
        <v>3199</v>
      </c>
      <c r="B3191" s="13" t="n">
        <v>43393</v>
      </c>
      <c r="C3191" s="13" t="n">
        <v>43395</v>
      </c>
      <c r="D3191" s="14" t="s">
        <v>52</v>
      </c>
      <c r="E3191" s="14" t="s">
        <v>62</v>
      </c>
      <c r="F3191" s="14" t="s">
        <v>63</v>
      </c>
      <c r="G3191" s="14" t="s">
        <v>64</v>
      </c>
      <c r="H3191" s="14" t="s">
        <v>65</v>
      </c>
      <c r="I3191" s="14" t="s">
        <v>83</v>
      </c>
      <c r="J3191" s="14" t="s">
        <v>3200</v>
      </c>
      <c r="K3191" s="15" t="n">
        <v>20.928</v>
      </c>
      <c r="L3191" s="0" t="n">
        <v>4</v>
      </c>
      <c r="M3191" s="16" t="n">
        <v>0.2</v>
      </c>
      <c r="N3191" s="17" t="n">
        <v>7.5864</v>
      </c>
      <c r="O3191" s="0" t="str">
        <f aca="false">TEXT(B3191,"YYYY-MM")</f>
        <v>2018-10</v>
      </c>
      <c r="P3191" s="18" t="n">
        <f aca="false">IFERROR(N3191/K3191,0)</f>
        <v>0.3625</v>
      </c>
      <c r="Q3191" s="0" t="str">
        <f aca="false">IF(M3191=0,"No Discount",IF(M3191&lt;0.2,"Low (1-19%)",IF(M3191&lt;0.4,"Medium (20-39%)","High (40%+)")))</f>
        <v>Medium (20-39%)</v>
      </c>
      <c r="R3191" s="0" t="str">
        <f aca="false">INDEX('Lookup Tables'!$B$2:$B$5,MATCH(F3191,'Lookup Tables'!$A$2:$A$5,0))</f>
        <v>Manager D</v>
      </c>
    </row>
    <row r="3192" customFormat="false" ht="15" hidden="false" customHeight="false" outlineLevel="0" collapsed="false">
      <c r="A3192" s="0" t="s">
        <v>3201</v>
      </c>
      <c r="B3192" s="13" t="n">
        <v>42731</v>
      </c>
      <c r="C3192" s="13" t="n">
        <v>42736</v>
      </c>
      <c r="D3192" s="14" t="s">
        <v>69</v>
      </c>
      <c r="E3192" s="14" t="s">
        <v>97</v>
      </c>
      <c r="F3192" s="14" t="s">
        <v>98</v>
      </c>
      <c r="G3192" s="14" t="s">
        <v>146</v>
      </c>
      <c r="H3192" s="14" t="s">
        <v>65</v>
      </c>
      <c r="I3192" s="14" t="s">
        <v>73</v>
      </c>
      <c r="J3192" s="14" t="s">
        <v>3202</v>
      </c>
      <c r="K3192" s="15" t="n">
        <v>12.672</v>
      </c>
      <c r="L3192" s="0" t="n">
        <v>3</v>
      </c>
      <c r="M3192" s="16" t="n">
        <v>0.2</v>
      </c>
      <c r="N3192" s="17" t="n">
        <v>-3.168</v>
      </c>
      <c r="O3192" s="0" t="str">
        <f aca="false">TEXT(B3192,"YYYY-MM")</f>
        <v>2016-12</v>
      </c>
      <c r="P3192" s="18" t="n">
        <f aca="false">IFERROR(N3192/K3192,0)</f>
        <v>-0.25</v>
      </c>
      <c r="Q3192" s="0" t="str">
        <f aca="false">IF(M3192=0,"No Discount",IF(M3192&lt;0.2,"Low (1-19%)",IF(M3192&lt;0.4,"Medium (20-39%)","High (40%+)")))</f>
        <v>Medium (20-39%)</v>
      </c>
      <c r="R3192" s="0" t="str">
        <f aca="false">INDEX('Lookup Tables'!$B$2:$B$5,MATCH(F3192,'Lookup Tables'!$A$2:$A$5,0))</f>
        <v>Manager A</v>
      </c>
    </row>
    <row r="3193" customFormat="false" ht="15" hidden="false" customHeight="false" outlineLevel="0" collapsed="false">
      <c r="A3193" s="0" t="s">
        <v>3203</v>
      </c>
      <c r="B3193" s="13" t="n">
        <v>43375</v>
      </c>
      <c r="C3193" s="13" t="n">
        <v>43381</v>
      </c>
      <c r="D3193" s="14" t="s">
        <v>69</v>
      </c>
      <c r="E3193" s="14" t="s">
        <v>62</v>
      </c>
      <c r="F3193" s="14" t="s">
        <v>117</v>
      </c>
      <c r="G3193" s="14" t="s">
        <v>170</v>
      </c>
      <c r="H3193" s="14" t="s">
        <v>80</v>
      </c>
      <c r="I3193" s="14" t="s">
        <v>81</v>
      </c>
      <c r="J3193" s="14" t="s">
        <v>1436</v>
      </c>
      <c r="K3193" s="15" t="n">
        <v>65.99</v>
      </c>
      <c r="L3193" s="0" t="n">
        <v>1</v>
      </c>
      <c r="M3193" s="16" t="n">
        <v>0</v>
      </c>
      <c r="N3193" s="17" t="n">
        <v>17.1574</v>
      </c>
      <c r="O3193" s="0" t="str">
        <f aca="false">TEXT(B3193,"YYYY-MM")</f>
        <v>2018-10</v>
      </c>
      <c r="P3193" s="18" t="n">
        <f aca="false">IFERROR(N3193/K3193,0)</f>
        <v>0.26</v>
      </c>
      <c r="Q3193" s="0" t="str">
        <f aca="false">IF(M3193=0,"No Discount",IF(M3193&lt;0.2,"Low (1-19%)",IF(M3193&lt;0.4,"Medium (20-39%)","High (40%+)")))</f>
        <v>No Discount</v>
      </c>
      <c r="R3193" s="0" t="str">
        <f aca="false">INDEX('Lookup Tables'!$B$2:$B$5,MATCH(F3193,'Lookup Tables'!$A$2:$A$5,0))</f>
        <v>Manager B</v>
      </c>
    </row>
    <row r="3194" customFormat="false" ht="15" hidden="false" customHeight="false" outlineLevel="0" collapsed="false">
      <c r="A3194" s="0" t="s">
        <v>3204</v>
      </c>
      <c r="B3194" s="13" t="n">
        <v>43255</v>
      </c>
      <c r="C3194" s="13" t="n">
        <v>43259</v>
      </c>
      <c r="D3194" s="14" t="s">
        <v>69</v>
      </c>
      <c r="E3194" s="14" t="s">
        <v>62</v>
      </c>
      <c r="F3194" s="14" t="s">
        <v>98</v>
      </c>
      <c r="G3194" s="14" t="s">
        <v>99</v>
      </c>
      <c r="H3194" s="14" t="s">
        <v>65</v>
      </c>
      <c r="I3194" s="14" t="s">
        <v>83</v>
      </c>
      <c r="J3194" s="14" t="s">
        <v>488</v>
      </c>
      <c r="K3194" s="15" t="n">
        <v>6.37</v>
      </c>
      <c r="L3194" s="0" t="n">
        <v>7</v>
      </c>
      <c r="M3194" s="16" t="n">
        <v>0.8</v>
      </c>
      <c r="N3194" s="17" t="n">
        <v>-9.555</v>
      </c>
      <c r="O3194" s="0" t="str">
        <f aca="false">TEXT(B3194,"YYYY-MM")</f>
        <v>2018-06</v>
      </c>
      <c r="P3194" s="18" t="n">
        <f aca="false">IFERROR(N3194/K3194,0)</f>
        <v>-1.5</v>
      </c>
      <c r="Q3194" s="0" t="str">
        <f aca="false">IF(M3194=0,"No Discount",IF(M3194&lt;0.2,"Low (1-19%)",IF(M3194&lt;0.4,"Medium (20-39%)","High (40%+)")))</f>
        <v>High (40%+)</v>
      </c>
      <c r="R3194" s="0" t="str">
        <f aca="false">INDEX('Lookup Tables'!$B$2:$B$5,MATCH(F3194,'Lookup Tables'!$A$2:$A$5,0))</f>
        <v>Manager A</v>
      </c>
    </row>
    <row r="3195" customFormat="false" ht="15" hidden="false" customHeight="false" outlineLevel="0" collapsed="false">
      <c r="A3195" s="0" t="s">
        <v>3205</v>
      </c>
      <c r="B3195" s="13" t="n">
        <v>42248</v>
      </c>
      <c r="C3195" s="13" t="n">
        <v>42251</v>
      </c>
      <c r="D3195" s="14" t="s">
        <v>137</v>
      </c>
      <c r="E3195" s="14" t="s">
        <v>53</v>
      </c>
      <c r="F3195" s="14" t="s">
        <v>98</v>
      </c>
      <c r="G3195" s="14" t="s">
        <v>99</v>
      </c>
      <c r="H3195" s="14" t="s">
        <v>65</v>
      </c>
      <c r="I3195" s="14" t="s">
        <v>83</v>
      </c>
      <c r="J3195" s="14" t="s">
        <v>930</v>
      </c>
      <c r="K3195" s="15" t="n">
        <v>3.648</v>
      </c>
      <c r="L3195" s="0" t="n">
        <v>3</v>
      </c>
      <c r="M3195" s="16" t="n">
        <v>0.8</v>
      </c>
      <c r="N3195" s="17" t="n">
        <v>-6.0192</v>
      </c>
      <c r="O3195" s="0" t="str">
        <f aca="false">TEXT(B3195,"YYYY-MM")</f>
        <v>2015-09</v>
      </c>
      <c r="P3195" s="18" t="n">
        <f aca="false">IFERROR(N3195/K3195,0)</f>
        <v>-1.65</v>
      </c>
      <c r="Q3195" s="0" t="str">
        <f aca="false">IF(M3195=0,"No Discount",IF(M3195&lt;0.2,"Low (1-19%)",IF(M3195&lt;0.4,"Medium (20-39%)","High (40%+)")))</f>
        <v>High (40%+)</v>
      </c>
      <c r="R3195" s="0" t="str">
        <f aca="false">INDEX('Lookup Tables'!$B$2:$B$5,MATCH(F3195,'Lookup Tables'!$A$2:$A$5,0))</f>
        <v>Manager A</v>
      </c>
    </row>
    <row r="3196" customFormat="false" ht="15" hidden="false" customHeight="false" outlineLevel="0" collapsed="false">
      <c r="A3196" s="0" t="s">
        <v>3205</v>
      </c>
      <c r="B3196" s="13" t="n">
        <v>42248</v>
      </c>
      <c r="C3196" s="13" t="n">
        <v>42251</v>
      </c>
      <c r="D3196" s="14" t="s">
        <v>137</v>
      </c>
      <c r="E3196" s="14" t="s">
        <v>53</v>
      </c>
      <c r="F3196" s="14" t="s">
        <v>98</v>
      </c>
      <c r="G3196" s="14" t="s">
        <v>99</v>
      </c>
      <c r="H3196" s="14" t="s">
        <v>65</v>
      </c>
      <c r="I3196" s="14" t="s">
        <v>91</v>
      </c>
      <c r="J3196" s="14" t="s">
        <v>504</v>
      </c>
      <c r="K3196" s="15" t="n">
        <v>31.104</v>
      </c>
      <c r="L3196" s="0" t="n">
        <v>6</v>
      </c>
      <c r="M3196" s="16" t="n">
        <v>0.2</v>
      </c>
      <c r="N3196" s="17" t="n">
        <v>10.8864</v>
      </c>
      <c r="O3196" s="0" t="str">
        <f aca="false">TEXT(B3196,"YYYY-MM")</f>
        <v>2015-09</v>
      </c>
      <c r="P3196" s="18" t="n">
        <f aca="false">IFERROR(N3196/K3196,0)</f>
        <v>0.35</v>
      </c>
      <c r="Q3196" s="0" t="str">
        <f aca="false">IF(M3196=0,"No Discount",IF(M3196&lt;0.2,"Low (1-19%)",IF(M3196&lt;0.4,"Medium (20-39%)","High (40%+)")))</f>
        <v>Medium (20-39%)</v>
      </c>
      <c r="R3196" s="0" t="str">
        <f aca="false">INDEX('Lookup Tables'!$B$2:$B$5,MATCH(F3196,'Lookup Tables'!$A$2:$A$5,0))</f>
        <v>Manager A</v>
      </c>
    </row>
    <row r="3197" customFormat="false" ht="15" hidden="false" customHeight="false" outlineLevel="0" collapsed="false">
      <c r="A3197" s="0" t="s">
        <v>3206</v>
      </c>
      <c r="B3197" s="13" t="n">
        <v>42955</v>
      </c>
      <c r="C3197" s="13" t="n">
        <v>42960</v>
      </c>
      <c r="D3197" s="14" t="s">
        <v>69</v>
      </c>
      <c r="E3197" s="14" t="s">
        <v>97</v>
      </c>
      <c r="F3197" s="14" t="s">
        <v>54</v>
      </c>
      <c r="G3197" s="14" t="s">
        <v>690</v>
      </c>
      <c r="H3197" s="14" t="s">
        <v>65</v>
      </c>
      <c r="I3197" s="14" t="s">
        <v>171</v>
      </c>
      <c r="J3197" s="14" t="s">
        <v>3207</v>
      </c>
      <c r="K3197" s="15" t="n">
        <v>23.34</v>
      </c>
      <c r="L3197" s="0" t="n">
        <v>3</v>
      </c>
      <c r="M3197" s="16" t="n">
        <v>0</v>
      </c>
      <c r="N3197" s="17" t="n">
        <v>0.2334</v>
      </c>
      <c r="O3197" s="0" t="str">
        <f aca="false">TEXT(B3197,"YYYY-MM")</f>
        <v>2017-08</v>
      </c>
      <c r="P3197" s="18" t="n">
        <f aca="false">IFERROR(N3197/K3197,0)</f>
        <v>0.01</v>
      </c>
      <c r="Q3197" s="0" t="str">
        <f aca="false">IF(M3197=0,"No Discount",IF(M3197&lt;0.2,"Low (1-19%)",IF(M3197&lt;0.4,"Medium (20-39%)","High (40%+)")))</f>
        <v>No Discount</v>
      </c>
      <c r="R3197" s="0" t="str">
        <f aca="false">INDEX('Lookup Tables'!$B$2:$B$5,MATCH(F3197,'Lookup Tables'!$A$2:$A$5,0))</f>
        <v>Manager C</v>
      </c>
    </row>
    <row r="3198" customFormat="false" ht="15" hidden="false" customHeight="false" outlineLevel="0" collapsed="false">
      <c r="A3198" s="0" t="s">
        <v>3208</v>
      </c>
      <c r="B3198" s="13" t="n">
        <v>43303</v>
      </c>
      <c r="C3198" s="13" t="n">
        <v>43309</v>
      </c>
      <c r="D3198" s="14" t="s">
        <v>69</v>
      </c>
      <c r="E3198" s="14" t="s">
        <v>62</v>
      </c>
      <c r="F3198" s="14" t="s">
        <v>117</v>
      </c>
      <c r="G3198" s="14" t="s">
        <v>170</v>
      </c>
      <c r="H3198" s="14" t="s">
        <v>80</v>
      </c>
      <c r="I3198" s="14" t="s">
        <v>81</v>
      </c>
      <c r="J3198" s="14" t="s">
        <v>580</v>
      </c>
      <c r="K3198" s="15" t="n">
        <v>29.97</v>
      </c>
      <c r="L3198" s="0" t="n">
        <v>3</v>
      </c>
      <c r="M3198" s="16" t="n">
        <v>0</v>
      </c>
      <c r="N3198" s="17" t="n">
        <v>14.0859</v>
      </c>
      <c r="O3198" s="0" t="str">
        <f aca="false">TEXT(B3198,"YYYY-MM")</f>
        <v>2018-07</v>
      </c>
      <c r="P3198" s="18" t="n">
        <f aca="false">IFERROR(N3198/K3198,0)</f>
        <v>0.47</v>
      </c>
      <c r="Q3198" s="0" t="str">
        <f aca="false">IF(M3198=0,"No Discount",IF(M3198&lt;0.2,"Low (1-19%)",IF(M3198&lt;0.4,"Medium (20-39%)","High (40%+)")))</f>
        <v>No Discount</v>
      </c>
      <c r="R3198" s="0" t="str">
        <f aca="false">INDEX('Lookup Tables'!$B$2:$B$5,MATCH(F3198,'Lookup Tables'!$A$2:$A$5,0))</f>
        <v>Manager B</v>
      </c>
    </row>
    <row r="3199" customFormat="false" ht="15" hidden="false" customHeight="false" outlineLevel="0" collapsed="false">
      <c r="A3199" s="0" t="s">
        <v>3209</v>
      </c>
      <c r="B3199" s="13" t="n">
        <v>42561</v>
      </c>
      <c r="C3199" s="13" t="n">
        <v>42561</v>
      </c>
      <c r="D3199" s="14" t="s">
        <v>606</v>
      </c>
      <c r="E3199" s="14" t="s">
        <v>53</v>
      </c>
      <c r="F3199" s="14" t="s">
        <v>63</v>
      </c>
      <c r="G3199" s="14" t="s">
        <v>189</v>
      </c>
      <c r="H3199" s="14" t="s">
        <v>65</v>
      </c>
      <c r="I3199" s="14" t="s">
        <v>83</v>
      </c>
      <c r="J3199" s="14" t="s">
        <v>2791</v>
      </c>
      <c r="K3199" s="15" t="n">
        <v>3.366</v>
      </c>
      <c r="L3199" s="0" t="n">
        <v>3</v>
      </c>
      <c r="M3199" s="16" t="n">
        <v>0.7</v>
      </c>
      <c r="N3199" s="17" t="n">
        <v>-2.244</v>
      </c>
      <c r="O3199" s="0" t="str">
        <f aca="false">TEXT(B3199,"YYYY-MM")</f>
        <v>2016-07</v>
      </c>
      <c r="P3199" s="18" t="n">
        <f aca="false">IFERROR(N3199/K3199,0)</f>
        <v>-0.666666666666667</v>
      </c>
      <c r="Q3199" s="0" t="str">
        <f aca="false">IF(M3199=0,"No Discount",IF(M3199&lt;0.2,"Low (1-19%)",IF(M3199&lt;0.4,"Medium (20-39%)","High (40%+)")))</f>
        <v>High (40%+)</v>
      </c>
      <c r="R3199" s="0" t="str">
        <f aca="false">INDEX('Lookup Tables'!$B$2:$B$5,MATCH(F3199,'Lookup Tables'!$A$2:$A$5,0))</f>
        <v>Manager D</v>
      </c>
    </row>
    <row r="3200" customFormat="false" ht="15" hidden="false" customHeight="false" outlineLevel="0" collapsed="false">
      <c r="A3200" s="0" t="s">
        <v>3210</v>
      </c>
      <c r="B3200" s="13" t="n">
        <v>42339</v>
      </c>
      <c r="C3200" s="13" t="n">
        <v>42345</v>
      </c>
      <c r="D3200" s="14" t="s">
        <v>69</v>
      </c>
      <c r="E3200" s="14" t="s">
        <v>53</v>
      </c>
      <c r="F3200" s="14" t="s">
        <v>54</v>
      </c>
      <c r="G3200" s="14" t="s">
        <v>90</v>
      </c>
      <c r="H3200" s="14" t="s">
        <v>80</v>
      </c>
      <c r="I3200" s="14" t="s">
        <v>81</v>
      </c>
      <c r="J3200" s="14" t="s">
        <v>3211</v>
      </c>
      <c r="K3200" s="15" t="n">
        <v>95.968</v>
      </c>
      <c r="L3200" s="0" t="n">
        <v>4</v>
      </c>
      <c r="M3200" s="16" t="n">
        <v>0.2</v>
      </c>
      <c r="N3200" s="17" t="n">
        <v>9.5968</v>
      </c>
      <c r="O3200" s="0" t="str">
        <f aca="false">TEXT(B3200,"YYYY-MM")</f>
        <v>2015-12</v>
      </c>
      <c r="P3200" s="18" t="n">
        <f aca="false">IFERROR(N3200/K3200,0)</f>
        <v>0.1</v>
      </c>
      <c r="Q3200" s="0" t="str">
        <f aca="false">IF(M3200=0,"No Discount",IF(M3200&lt;0.2,"Low (1-19%)",IF(M3200&lt;0.4,"Medium (20-39%)","High (40%+)")))</f>
        <v>Medium (20-39%)</v>
      </c>
      <c r="R3200" s="0" t="str">
        <f aca="false">INDEX('Lookup Tables'!$B$2:$B$5,MATCH(F3200,'Lookup Tables'!$A$2:$A$5,0))</f>
        <v>Manager C</v>
      </c>
    </row>
    <row r="3201" customFormat="false" ht="15" hidden="false" customHeight="false" outlineLevel="0" collapsed="false">
      <c r="A3201" s="0" t="s">
        <v>3212</v>
      </c>
      <c r="B3201" s="13" t="n">
        <v>43452</v>
      </c>
      <c r="C3201" s="13" t="n">
        <v>43456</v>
      </c>
      <c r="D3201" s="14" t="s">
        <v>69</v>
      </c>
      <c r="E3201" s="14" t="s">
        <v>62</v>
      </c>
      <c r="F3201" s="14" t="s">
        <v>117</v>
      </c>
      <c r="G3201" s="14" t="s">
        <v>118</v>
      </c>
      <c r="H3201" s="14" t="s">
        <v>65</v>
      </c>
      <c r="I3201" s="14" t="s">
        <v>78</v>
      </c>
      <c r="J3201" s="14" t="s">
        <v>2848</v>
      </c>
      <c r="K3201" s="15" t="n">
        <v>18.704</v>
      </c>
      <c r="L3201" s="0" t="n">
        <v>7</v>
      </c>
      <c r="M3201" s="16" t="n">
        <v>0.2</v>
      </c>
      <c r="N3201" s="17" t="n">
        <v>2.338</v>
      </c>
      <c r="O3201" s="0" t="str">
        <f aca="false">TEXT(B3201,"YYYY-MM")</f>
        <v>2018-12</v>
      </c>
      <c r="P3201" s="18" t="n">
        <f aca="false">IFERROR(N3201/K3201,0)</f>
        <v>0.125</v>
      </c>
      <c r="Q3201" s="0" t="str">
        <f aca="false">IF(M3201=0,"No Discount",IF(M3201&lt;0.2,"Low (1-19%)",IF(M3201&lt;0.4,"Medium (20-39%)","High (40%+)")))</f>
        <v>Medium (20-39%)</v>
      </c>
      <c r="R3201" s="0" t="str">
        <f aca="false">INDEX('Lookup Tables'!$B$2:$B$5,MATCH(F3201,'Lookup Tables'!$A$2:$A$5,0))</f>
        <v>Manager B</v>
      </c>
    </row>
    <row r="3202" customFormat="false" ht="15" hidden="false" customHeight="false" outlineLevel="0" collapsed="false">
      <c r="A3202" s="0" t="s">
        <v>3213</v>
      </c>
      <c r="B3202" s="13" t="n">
        <v>42142</v>
      </c>
      <c r="C3202" s="13" t="n">
        <v>42144</v>
      </c>
      <c r="D3202" s="14" t="s">
        <v>52</v>
      </c>
      <c r="E3202" s="14" t="s">
        <v>53</v>
      </c>
      <c r="F3202" s="14" t="s">
        <v>117</v>
      </c>
      <c r="G3202" s="14" t="s">
        <v>269</v>
      </c>
      <c r="H3202" s="14" t="s">
        <v>56</v>
      </c>
      <c r="I3202" s="14" t="s">
        <v>76</v>
      </c>
      <c r="J3202" s="14" t="s">
        <v>2521</v>
      </c>
      <c r="K3202" s="15" t="n">
        <v>149.232</v>
      </c>
      <c r="L3202" s="0" t="n">
        <v>3</v>
      </c>
      <c r="M3202" s="16" t="n">
        <v>0.2</v>
      </c>
      <c r="N3202" s="17" t="n">
        <v>3.7308</v>
      </c>
      <c r="O3202" s="0" t="str">
        <f aca="false">TEXT(B3202,"YYYY-MM")</f>
        <v>2015-05</v>
      </c>
      <c r="P3202" s="18" t="n">
        <f aca="false">IFERROR(N3202/K3202,0)</f>
        <v>0.025</v>
      </c>
      <c r="Q3202" s="0" t="str">
        <f aca="false">IF(M3202=0,"No Discount",IF(M3202&lt;0.2,"Low (1-19%)",IF(M3202&lt;0.4,"Medium (20-39%)","High (40%+)")))</f>
        <v>Medium (20-39%)</v>
      </c>
      <c r="R3202" s="0" t="str">
        <f aca="false">INDEX('Lookup Tables'!$B$2:$B$5,MATCH(F3202,'Lookup Tables'!$A$2:$A$5,0))</f>
        <v>Manager B</v>
      </c>
    </row>
    <row r="3203" customFormat="false" ht="15" hidden="false" customHeight="false" outlineLevel="0" collapsed="false">
      <c r="A3203" s="0" t="s">
        <v>3213</v>
      </c>
      <c r="B3203" s="13" t="n">
        <v>42142</v>
      </c>
      <c r="C3203" s="13" t="n">
        <v>42144</v>
      </c>
      <c r="D3203" s="14" t="s">
        <v>52</v>
      </c>
      <c r="E3203" s="14" t="s">
        <v>53</v>
      </c>
      <c r="F3203" s="14" t="s">
        <v>117</v>
      </c>
      <c r="G3203" s="14" t="s">
        <v>269</v>
      </c>
      <c r="H3203" s="14" t="s">
        <v>65</v>
      </c>
      <c r="I3203" s="14" t="s">
        <v>91</v>
      </c>
      <c r="J3203" s="14" t="s">
        <v>1930</v>
      </c>
      <c r="K3203" s="15" t="n">
        <v>15.936</v>
      </c>
      <c r="L3203" s="0" t="n">
        <v>4</v>
      </c>
      <c r="M3203" s="16" t="n">
        <v>0.2</v>
      </c>
      <c r="N3203" s="17" t="n">
        <v>5.7768</v>
      </c>
      <c r="O3203" s="0" t="str">
        <f aca="false">TEXT(B3203,"YYYY-MM")</f>
        <v>2015-05</v>
      </c>
      <c r="P3203" s="18" t="n">
        <f aca="false">IFERROR(N3203/K3203,0)</f>
        <v>0.3625</v>
      </c>
      <c r="Q3203" s="0" t="str">
        <f aca="false">IF(M3203=0,"No Discount",IF(M3203&lt;0.2,"Low (1-19%)",IF(M3203&lt;0.4,"Medium (20-39%)","High (40%+)")))</f>
        <v>Medium (20-39%)</v>
      </c>
      <c r="R3203" s="0" t="str">
        <f aca="false">INDEX('Lookup Tables'!$B$2:$B$5,MATCH(F3203,'Lookup Tables'!$A$2:$A$5,0))</f>
        <v>Manager B</v>
      </c>
    </row>
    <row r="3204" customFormat="false" ht="15" hidden="false" customHeight="false" outlineLevel="0" collapsed="false">
      <c r="A3204" s="0" t="s">
        <v>3214</v>
      </c>
      <c r="B3204" s="13" t="n">
        <v>42318</v>
      </c>
      <c r="C3204" s="13" t="n">
        <v>42324</v>
      </c>
      <c r="D3204" s="14" t="s">
        <v>69</v>
      </c>
      <c r="E3204" s="14" t="s">
        <v>53</v>
      </c>
      <c r="F3204" s="14" t="s">
        <v>63</v>
      </c>
      <c r="G3204" s="14" t="s">
        <v>64</v>
      </c>
      <c r="H3204" s="14" t="s">
        <v>80</v>
      </c>
      <c r="I3204" s="14" t="s">
        <v>81</v>
      </c>
      <c r="J3204" s="14" t="s">
        <v>951</v>
      </c>
      <c r="K3204" s="15" t="n">
        <v>601.536</v>
      </c>
      <c r="L3204" s="0" t="n">
        <v>8</v>
      </c>
      <c r="M3204" s="16" t="n">
        <v>0.2</v>
      </c>
      <c r="N3204" s="17" t="n">
        <v>60.1536</v>
      </c>
      <c r="O3204" s="0" t="str">
        <f aca="false">TEXT(B3204,"YYYY-MM")</f>
        <v>2015-11</v>
      </c>
      <c r="P3204" s="18" t="n">
        <f aca="false">IFERROR(N3204/K3204,0)</f>
        <v>0.1</v>
      </c>
      <c r="Q3204" s="0" t="str">
        <f aca="false">IF(M3204=0,"No Discount",IF(M3204&lt;0.2,"Low (1-19%)",IF(M3204&lt;0.4,"Medium (20-39%)","High (40%+)")))</f>
        <v>Medium (20-39%)</v>
      </c>
      <c r="R3204" s="0" t="str">
        <f aca="false">INDEX('Lookup Tables'!$B$2:$B$5,MATCH(F3204,'Lookup Tables'!$A$2:$A$5,0))</f>
        <v>Manager D</v>
      </c>
    </row>
    <row r="3205" customFormat="false" ht="15" hidden="false" customHeight="false" outlineLevel="0" collapsed="false">
      <c r="A3205" s="0" t="s">
        <v>3214</v>
      </c>
      <c r="B3205" s="13" t="n">
        <v>42318</v>
      </c>
      <c r="C3205" s="13" t="n">
        <v>42324</v>
      </c>
      <c r="D3205" s="14" t="s">
        <v>69</v>
      </c>
      <c r="E3205" s="14" t="s">
        <v>53</v>
      </c>
      <c r="F3205" s="14" t="s">
        <v>63</v>
      </c>
      <c r="G3205" s="14" t="s">
        <v>64</v>
      </c>
      <c r="H3205" s="14" t="s">
        <v>80</v>
      </c>
      <c r="I3205" s="14" t="s">
        <v>123</v>
      </c>
      <c r="J3205" s="14" t="s">
        <v>1632</v>
      </c>
      <c r="K3205" s="15" t="n">
        <v>10.99</v>
      </c>
      <c r="L3205" s="0" t="n">
        <v>1</v>
      </c>
      <c r="M3205" s="16" t="n">
        <v>0</v>
      </c>
      <c r="N3205" s="17" t="n">
        <v>4.2861</v>
      </c>
      <c r="O3205" s="0" t="str">
        <f aca="false">TEXT(B3205,"YYYY-MM")</f>
        <v>2015-11</v>
      </c>
      <c r="P3205" s="18" t="n">
        <f aca="false">IFERROR(N3205/K3205,0)</f>
        <v>0.39</v>
      </c>
      <c r="Q3205" s="0" t="str">
        <f aca="false">IF(M3205=0,"No Discount",IF(M3205&lt;0.2,"Low (1-19%)",IF(M3205&lt;0.4,"Medium (20-39%)","High (40%+)")))</f>
        <v>No Discount</v>
      </c>
      <c r="R3205" s="0" t="str">
        <f aca="false">INDEX('Lookup Tables'!$B$2:$B$5,MATCH(F3205,'Lookup Tables'!$A$2:$A$5,0))</f>
        <v>Manager D</v>
      </c>
    </row>
    <row r="3206" customFormat="false" ht="15" hidden="false" customHeight="false" outlineLevel="0" collapsed="false">
      <c r="A3206" s="0" t="s">
        <v>3214</v>
      </c>
      <c r="B3206" s="13" t="n">
        <v>42318</v>
      </c>
      <c r="C3206" s="13" t="n">
        <v>42324</v>
      </c>
      <c r="D3206" s="14" t="s">
        <v>69</v>
      </c>
      <c r="E3206" s="14" t="s">
        <v>53</v>
      </c>
      <c r="F3206" s="14" t="s">
        <v>63</v>
      </c>
      <c r="G3206" s="14" t="s">
        <v>64</v>
      </c>
      <c r="H3206" s="14" t="s">
        <v>56</v>
      </c>
      <c r="I3206" s="14" t="s">
        <v>76</v>
      </c>
      <c r="J3206" s="14" t="s">
        <v>185</v>
      </c>
      <c r="K3206" s="15" t="n">
        <v>39.88</v>
      </c>
      <c r="L3206" s="0" t="n">
        <v>2</v>
      </c>
      <c r="M3206" s="16" t="n">
        <v>0</v>
      </c>
      <c r="N3206" s="17" t="n">
        <v>11.1664</v>
      </c>
      <c r="O3206" s="0" t="str">
        <f aca="false">TEXT(B3206,"YYYY-MM")</f>
        <v>2015-11</v>
      </c>
      <c r="P3206" s="18" t="n">
        <f aca="false">IFERROR(N3206/K3206,0)</f>
        <v>0.28</v>
      </c>
      <c r="Q3206" s="0" t="str">
        <f aca="false">IF(M3206=0,"No Discount",IF(M3206&lt;0.2,"Low (1-19%)",IF(M3206&lt;0.4,"Medium (20-39%)","High (40%+)")))</f>
        <v>No Discount</v>
      </c>
      <c r="R3206" s="0" t="str">
        <f aca="false">INDEX('Lookup Tables'!$B$2:$B$5,MATCH(F3206,'Lookup Tables'!$A$2:$A$5,0))</f>
        <v>Manager D</v>
      </c>
    </row>
    <row r="3207" customFormat="false" ht="15" hidden="false" customHeight="false" outlineLevel="0" collapsed="false">
      <c r="A3207" s="0" t="s">
        <v>3214</v>
      </c>
      <c r="B3207" s="13" t="n">
        <v>42318</v>
      </c>
      <c r="C3207" s="13" t="n">
        <v>42324</v>
      </c>
      <c r="D3207" s="14" t="s">
        <v>69</v>
      </c>
      <c r="E3207" s="14" t="s">
        <v>53</v>
      </c>
      <c r="F3207" s="14" t="s">
        <v>63</v>
      </c>
      <c r="G3207" s="14" t="s">
        <v>64</v>
      </c>
      <c r="H3207" s="14" t="s">
        <v>65</v>
      </c>
      <c r="I3207" s="14" t="s">
        <v>91</v>
      </c>
      <c r="J3207" s="14" t="s">
        <v>1000</v>
      </c>
      <c r="K3207" s="15" t="n">
        <v>62.24</v>
      </c>
      <c r="L3207" s="0" t="n">
        <v>8</v>
      </c>
      <c r="M3207" s="16" t="n">
        <v>0</v>
      </c>
      <c r="N3207" s="17" t="n">
        <v>28.008</v>
      </c>
      <c r="O3207" s="0" t="str">
        <f aca="false">TEXT(B3207,"YYYY-MM")</f>
        <v>2015-11</v>
      </c>
      <c r="P3207" s="18" t="n">
        <f aca="false">IFERROR(N3207/K3207,0)</f>
        <v>0.45</v>
      </c>
      <c r="Q3207" s="0" t="str">
        <f aca="false">IF(M3207=0,"No Discount",IF(M3207&lt;0.2,"Low (1-19%)",IF(M3207&lt;0.4,"Medium (20-39%)","High (40%+)")))</f>
        <v>No Discount</v>
      </c>
      <c r="R3207" s="0" t="str">
        <f aca="false">INDEX('Lookup Tables'!$B$2:$B$5,MATCH(F3207,'Lookup Tables'!$A$2:$A$5,0))</f>
        <v>Manager D</v>
      </c>
    </row>
    <row r="3208" customFormat="false" ht="15" hidden="false" customHeight="false" outlineLevel="0" collapsed="false">
      <c r="A3208" s="0" t="s">
        <v>3214</v>
      </c>
      <c r="B3208" s="13" t="n">
        <v>42318</v>
      </c>
      <c r="C3208" s="13" t="n">
        <v>42324</v>
      </c>
      <c r="D3208" s="14" t="s">
        <v>69</v>
      </c>
      <c r="E3208" s="14" t="s">
        <v>53</v>
      </c>
      <c r="F3208" s="14" t="s">
        <v>63</v>
      </c>
      <c r="G3208" s="14" t="s">
        <v>64</v>
      </c>
      <c r="H3208" s="14" t="s">
        <v>56</v>
      </c>
      <c r="I3208" s="14" t="s">
        <v>76</v>
      </c>
      <c r="J3208" s="14" t="s">
        <v>1573</v>
      </c>
      <c r="K3208" s="15" t="n">
        <v>53.2</v>
      </c>
      <c r="L3208" s="0" t="n">
        <v>5</v>
      </c>
      <c r="M3208" s="16" t="n">
        <v>0</v>
      </c>
      <c r="N3208" s="17" t="n">
        <v>14.896</v>
      </c>
      <c r="O3208" s="0" t="str">
        <f aca="false">TEXT(B3208,"YYYY-MM")</f>
        <v>2015-11</v>
      </c>
      <c r="P3208" s="18" t="n">
        <f aca="false">IFERROR(N3208/K3208,0)</f>
        <v>0.28</v>
      </c>
      <c r="Q3208" s="0" t="str">
        <f aca="false">IF(M3208=0,"No Discount",IF(M3208&lt;0.2,"Low (1-19%)",IF(M3208&lt;0.4,"Medium (20-39%)","High (40%+)")))</f>
        <v>No Discount</v>
      </c>
      <c r="R3208" s="0" t="str">
        <f aca="false">INDEX('Lookup Tables'!$B$2:$B$5,MATCH(F3208,'Lookup Tables'!$A$2:$A$5,0))</f>
        <v>Manager D</v>
      </c>
    </row>
    <row r="3209" customFormat="false" ht="15" hidden="false" customHeight="false" outlineLevel="0" collapsed="false">
      <c r="A3209" s="0" t="s">
        <v>3214</v>
      </c>
      <c r="B3209" s="13" t="n">
        <v>42318</v>
      </c>
      <c r="C3209" s="13" t="n">
        <v>42324</v>
      </c>
      <c r="D3209" s="14" t="s">
        <v>69</v>
      </c>
      <c r="E3209" s="14" t="s">
        <v>53</v>
      </c>
      <c r="F3209" s="14" t="s">
        <v>63</v>
      </c>
      <c r="G3209" s="14" t="s">
        <v>64</v>
      </c>
      <c r="H3209" s="14" t="s">
        <v>65</v>
      </c>
      <c r="I3209" s="14" t="s">
        <v>66</v>
      </c>
      <c r="J3209" s="14" t="s">
        <v>3215</v>
      </c>
      <c r="K3209" s="15" t="n">
        <v>39.84</v>
      </c>
      <c r="L3209" s="0" t="n">
        <v>8</v>
      </c>
      <c r="M3209" s="16" t="n">
        <v>0</v>
      </c>
      <c r="N3209" s="17" t="n">
        <v>18.3264</v>
      </c>
      <c r="O3209" s="0" t="str">
        <f aca="false">TEXT(B3209,"YYYY-MM")</f>
        <v>2015-11</v>
      </c>
      <c r="P3209" s="18" t="n">
        <f aca="false">IFERROR(N3209/K3209,0)</f>
        <v>0.46</v>
      </c>
      <c r="Q3209" s="0" t="str">
        <f aca="false">IF(M3209=0,"No Discount",IF(M3209&lt;0.2,"Low (1-19%)",IF(M3209&lt;0.4,"Medium (20-39%)","High (40%+)")))</f>
        <v>No Discount</v>
      </c>
      <c r="R3209" s="0" t="str">
        <f aca="false">INDEX('Lookup Tables'!$B$2:$B$5,MATCH(F3209,'Lookup Tables'!$A$2:$A$5,0))</f>
        <v>Manager D</v>
      </c>
    </row>
    <row r="3210" customFormat="false" ht="15" hidden="false" customHeight="false" outlineLevel="0" collapsed="false">
      <c r="A3210" s="0" t="s">
        <v>3216</v>
      </c>
      <c r="B3210" s="13" t="n">
        <v>42744</v>
      </c>
      <c r="C3210" s="13" t="n">
        <v>42750</v>
      </c>
      <c r="D3210" s="14" t="s">
        <v>69</v>
      </c>
      <c r="E3210" s="14" t="s">
        <v>62</v>
      </c>
      <c r="F3210" s="14" t="s">
        <v>63</v>
      </c>
      <c r="G3210" s="14" t="s">
        <v>64</v>
      </c>
      <c r="H3210" s="14" t="s">
        <v>80</v>
      </c>
      <c r="I3210" s="14" t="s">
        <v>123</v>
      </c>
      <c r="J3210" s="14" t="s">
        <v>3217</v>
      </c>
      <c r="K3210" s="15" t="n">
        <v>349.95</v>
      </c>
      <c r="L3210" s="0" t="n">
        <v>5</v>
      </c>
      <c r="M3210" s="16" t="n">
        <v>0</v>
      </c>
      <c r="N3210" s="17" t="n">
        <v>118.983</v>
      </c>
      <c r="O3210" s="0" t="str">
        <f aca="false">TEXT(B3210,"YYYY-MM")</f>
        <v>2017-01</v>
      </c>
      <c r="P3210" s="18" t="n">
        <f aca="false">IFERROR(N3210/K3210,0)</f>
        <v>0.34</v>
      </c>
      <c r="Q3210" s="0" t="str">
        <f aca="false">IF(M3210=0,"No Discount",IF(M3210&lt;0.2,"Low (1-19%)",IF(M3210&lt;0.4,"Medium (20-39%)","High (40%+)")))</f>
        <v>No Discount</v>
      </c>
      <c r="R3210" s="0" t="str">
        <f aca="false">INDEX('Lookup Tables'!$B$2:$B$5,MATCH(F3210,'Lookup Tables'!$A$2:$A$5,0))</f>
        <v>Manager D</v>
      </c>
    </row>
    <row r="3211" customFormat="false" ht="15" hidden="false" customHeight="false" outlineLevel="0" collapsed="false">
      <c r="A3211" s="0" t="s">
        <v>3216</v>
      </c>
      <c r="B3211" s="13" t="n">
        <v>42744</v>
      </c>
      <c r="C3211" s="13" t="n">
        <v>42750</v>
      </c>
      <c r="D3211" s="14" t="s">
        <v>69</v>
      </c>
      <c r="E3211" s="14" t="s">
        <v>62</v>
      </c>
      <c r="F3211" s="14" t="s">
        <v>63</v>
      </c>
      <c r="G3211" s="14" t="s">
        <v>64</v>
      </c>
      <c r="H3211" s="14" t="s">
        <v>80</v>
      </c>
      <c r="I3211" s="14" t="s">
        <v>81</v>
      </c>
      <c r="J3211" s="14" t="s">
        <v>191</v>
      </c>
      <c r="K3211" s="15" t="n">
        <v>377.928</v>
      </c>
      <c r="L3211" s="0" t="n">
        <v>9</v>
      </c>
      <c r="M3211" s="16" t="n">
        <v>0.2</v>
      </c>
      <c r="N3211" s="17" t="n">
        <v>141.723</v>
      </c>
      <c r="O3211" s="0" t="str">
        <f aca="false">TEXT(B3211,"YYYY-MM")</f>
        <v>2017-01</v>
      </c>
      <c r="P3211" s="18" t="n">
        <f aca="false">IFERROR(N3211/K3211,0)</f>
        <v>0.375</v>
      </c>
      <c r="Q3211" s="0" t="str">
        <f aca="false">IF(M3211=0,"No Discount",IF(M3211&lt;0.2,"Low (1-19%)",IF(M3211&lt;0.4,"Medium (20-39%)","High (40%+)")))</f>
        <v>Medium (20-39%)</v>
      </c>
      <c r="R3211" s="0" t="str">
        <f aca="false">INDEX('Lookup Tables'!$B$2:$B$5,MATCH(F3211,'Lookup Tables'!$A$2:$A$5,0))</f>
        <v>Manager D</v>
      </c>
    </row>
    <row r="3212" customFormat="false" ht="15" hidden="false" customHeight="false" outlineLevel="0" collapsed="false">
      <c r="A3212" s="0" t="s">
        <v>3218</v>
      </c>
      <c r="B3212" s="13" t="n">
        <v>43365</v>
      </c>
      <c r="C3212" s="13" t="n">
        <v>43370</v>
      </c>
      <c r="D3212" s="14" t="s">
        <v>69</v>
      </c>
      <c r="E3212" s="14" t="s">
        <v>62</v>
      </c>
      <c r="F3212" s="14" t="s">
        <v>98</v>
      </c>
      <c r="G3212" s="14" t="s">
        <v>99</v>
      </c>
      <c r="H3212" s="14" t="s">
        <v>65</v>
      </c>
      <c r="I3212" s="14" t="s">
        <v>129</v>
      </c>
      <c r="J3212" s="14" t="s">
        <v>340</v>
      </c>
      <c r="K3212" s="15" t="n">
        <v>13.392</v>
      </c>
      <c r="L3212" s="0" t="n">
        <v>3</v>
      </c>
      <c r="M3212" s="16" t="n">
        <v>0.2</v>
      </c>
      <c r="N3212" s="17" t="n">
        <v>5.022</v>
      </c>
      <c r="O3212" s="0" t="str">
        <f aca="false">TEXT(B3212,"YYYY-MM")</f>
        <v>2018-09</v>
      </c>
      <c r="P3212" s="18" t="n">
        <f aca="false">IFERROR(N3212/K3212,0)</f>
        <v>0.375</v>
      </c>
      <c r="Q3212" s="0" t="str">
        <f aca="false">IF(M3212=0,"No Discount",IF(M3212&lt;0.2,"Low (1-19%)",IF(M3212&lt;0.4,"Medium (20-39%)","High (40%+)")))</f>
        <v>Medium (20-39%)</v>
      </c>
      <c r="R3212" s="0" t="str">
        <f aca="false">INDEX('Lookup Tables'!$B$2:$B$5,MATCH(F3212,'Lookup Tables'!$A$2:$A$5,0))</f>
        <v>Manager A</v>
      </c>
    </row>
    <row r="3213" customFormat="false" ht="15" hidden="false" customHeight="false" outlineLevel="0" collapsed="false">
      <c r="A3213" s="0" t="s">
        <v>3218</v>
      </c>
      <c r="B3213" s="13" t="n">
        <v>43365</v>
      </c>
      <c r="C3213" s="13" t="n">
        <v>43370</v>
      </c>
      <c r="D3213" s="14" t="s">
        <v>69</v>
      </c>
      <c r="E3213" s="14" t="s">
        <v>62</v>
      </c>
      <c r="F3213" s="14" t="s">
        <v>98</v>
      </c>
      <c r="G3213" s="14" t="s">
        <v>99</v>
      </c>
      <c r="H3213" s="14" t="s">
        <v>65</v>
      </c>
      <c r="I3213" s="14" t="s">
        <v>83</v>
      </c>
      <c r="J3213" s="14" t="s">
        <v>705</v>
      </c>
      <c r="K3213" s="15" t="n">
        <v>11.228</v>
      </c>
      <c r="L3213" s="0" t="n">
        <v>7</v>
      </c>
      <c r="M3213" s="16" t="n">
        <v>0.8</v>
      </c>
      <c r="N3213" s="17" t="n">
        <v>-18.5262</v>
      </c>
      <c r="O3213" s="0" t="str">
        <f aca="false">TEXT(B3213,"YYYY-MM")</f>
        <v>2018-09</v>
      </c>
      <c r="P3213" s="18" t="n">
        <f aca="false">IFERROR(N3213/K3213,0)</f>
        <v>-1.65</v>
      </c>
      <c r="Q3213" s="0" t="str">
        <f aca="false">IF(M3213=0,"No Discount",IF(M3213&lt;0.2,"Low (1-19%)",IF(M3213&lt;0.4,"Medium (20-39%)","High (40%+)")))</f>
        <v>High (40%+)</v>
      </c>
      <c r="R3213" s="0" t="str">
        <f aca="false">INDEX('Lookup Tables'!$B$2:$B$5,MATCH(F3213,'Lookup Tables'!$A$2:$A$5,0))</f>
        <v>Manager A</v>
      </c>
    </row>
    <row r="3214" customFormat="false" ht="15" hidden="false" customHeight="false" outlineLevel="0" collapsed="false">
      <c r="A3214" s="0" t="s">
        <v>3219</v>
      </c>
      <c r="B3214" s="13" t="n">
        <v>42361</v>
      </c>
      <c r="C3214" s="13" t="n">
        <v>42366</v>
      </c>
      <c r="D3214" s="14" t="s">
        <v>69</v>
      </c>
      <c r="E3214" s="14" t="s">
        <v>53</v>
      </c>
      <c r="F3214" s="14" t="s">
        <v>98</v>
      </c>
      <c r="G3214" s="14" t="s">
        <v>164</v>
      </c>
      <c r="H3214" s="14" t="s">
        <v>65</v>
      </c>
      <c r="I3214" s="14" t="s">
        <v>85</v>
      </c>
      <c r="J3214" s="14" t="s">
        <v>972</v>
      </c>
      <c r="K3214" s="15" t="n">
        <v>207.24</v>
      </c>
      <c r="L3214" s="0" t="n">
        <v>11</v>
      </c>
      <c r="M3214" s="16" t="n">
        <v>0</v>
      </c>
      <c r="N3214" s="17" t="n">
        <v>58.0272</v>
      </c>
      <c r="O3214" s="0" t="str">
        <f aca="false">TEXT(B3214,"YYYY-MM")</f>
        <v>2015-12</v>
      </c>
      <c r="P3214" s="18" t="n">
        <f aca="false">IFERROR(N3214/K3214,0)</f>
        <v>0.28</v>
      </c>
      <c r="Q3214" s="0" t="str">
        <f aca="false">IF(M3214=0,"No Discount",IF(M3214&lt;0.2,"Low (1-19%)",IF(M3214&lt;0.4,"Medium (20-39%)","High (40%+)")))</f>
        <v>No Discount</v>
      </c>
      <c r="R3214" s="0" t="str">
        <f aca="false">INDEX('Lookup Tables'!$B$2:$B$5,MATCH(F3214,'Lookup Tables'!$A$2:$A$5,0))</f>
        <v>Manager A</v>
      </c>
    </row>
    <row r="3215" customFormat="false" ht="15" hidden="false" customHeight="false" outlineLevel="0" collapsed="false">
      <c r="A3215" s="0" t="s">
        <v>3220</v>
      </c>
      <c r="B3215" s="13" t="n">
        <v>42881</v>
      </c>
      <c r="C3215" s="13" t="n">
        <v>42887</v>
      </c>
      <c r="D3215" s="14" t="s">
        <v>69</v>
      </c>
      <c r="E3215" s="14" t="s">
        <v>62</v>
      </c>
      <c r="F3215" s="14" t="s">
        <v>117</v>
      </c>
      <c r="G3215" s="14" t="s">
        <v>118</v>
      </c>
      <c r="H3215" s="14" t="s">
        <v>65</v>
      </c>
      <c r="I3215" s="14" t="s">
        <v>78</v>
      </c>
      <c r="J3215" s="14" t="s">
        <v>1550</v>
      </c>
      <c r="K3215" s="15" t="n">
        <v>1.504</v>
      </c>
      <c r="L3215" s="0" t="n">
        <v>1</v>
      </c>
      <c r="M3215" s="16" t="n">
        <v>0.2</v>
      </c>
      <c r="N3215" s="17" t="n">
        <v>0.1692</v>
      </c>
      <c r="O3215" s="0" t="str">
        <f aca="false">TEXT(B3215,"YYYY-MM")</f>
        <v>2017-05</v>
      </c>
      <c r="P3215" s="18" t="n">
        <f aca="false">IFERROR(N3215/K3215,0)</f>
        <v>0.1125</v>
      </c>
      <c r="Q3215" s="0" t="str">
        <f aca="false">IF(M3215=0,"No Discount",IF(M3215&lt;0.2,"Low (1-19%)",IF(M3215&lt;0.4,"Medium (20-39%)","High (40%+)")))</f>
        <v>Medium (20-39%)</v>
      </c>
      <c r="R3215" s="0" t="str">
        <f aca="false">INDEX('Lookup Tables'!$B$2:$B$5,MATCH(F3215,'Lookup Tables'!$A$2:$A$5,0))</f>
        <v>Manager B</v>
      </c>
    </row>
    <row r="3216" customFormat="false" ht="15" hidden="false" customHeight="false" outlineLevel="0" collapsed="false">
      <c r="A3216" s="0" t="s">
        <v>3220</v>
      </c>
      <c r="B3216" s="13" t="n">
        <v>42881</v>
      </c>
      <c r="C3216" s="13" t="n">
        <v>42887</v>
      </c>
      <c r="D3216" s="14" t="s">
        <v>69</v>
      </c>
      <c r="E3216" s="14" t="s">
        <v>62</v>
      </c>
      <c r="F3216" s="14" t="s">
        <v>117</v>
      </c>
      <c r="G3216" s="14" t="s">
        <v>118</v>
      </c>
      <c r="H3216" s="14" t="s">
        <v>65</v>
      </c>
      <c r="I3216" s="14" t="s">
        <v>85</v>
      </c>
      <c r="J3216" s="14" t="s">
        <v>2066</v>
      </c>
      <c r="K3216" s="15" t="n">
        <v>34.848</v>
      </c>
      <c r="L3216" s="0" t="n">
        <v>2</v>
      </c>
      <c r="M3216" s="16" t="n">
        <v>0.2</v>
      </c>
      <c r="N3216" s="17" t="n">
        <v>6.534</v>
      </c>
      <c r="O3216" s="0" t="str">
        <f aca="false">TEXT(B3216,"YYYY-MM")</f>
        <v>2017-05</v>
      </c>
      <c r="P3216" s="18" t="n">
        <f aca="false">IFERROR(N3216/K3216,0)</f>
        <v>0.1875</v>
      </c>
      <c r="Q3216" s="0" t="str">
        <f aca="false">IF(M3216=0,"No Discount",IF(M3216&lt;0.2,"Low (1-19%)",IF(M3216&lt;0.4,"Medium (20-39%)","High (40%+)")))</f>
        <v>Medium (20-39%)</v>
      </c>
      <c r="R3216" s="0" t="str">
        <f aca="false">INDEX('Lookup Tables'!$B$2:$B$5,MATCH(F3216,'Lookup Tables'!$A$2:$A$5,0))</f>
        <v>Manager B</v>
      </c>
    </row>
    <row r="3217" customFormat="false" ht="15" hidden="false" customHeight="false" outlineLevel="0" collapsed="false">
      <c r="A3217" s="0" t="s">
        <v>3221</v>
      </c>
      <c r="B3217" s="13" t="n">
        <v>43289</v>
      </c>
      <c r="C3217" s="13" t="n">
        <v>43291</v>
      </c>
      <c r="D3217" s="14" t="s">
        <v>137</v>
      </c>
      <c r="E3217" s="14" t="s">
        <v>53</v>
      </c>
      <c r="F3217" s="14" t="s">
        <v>63</v>
      </c>
      <c r="G3217" s="14" t="s">
        <v>64</v>
      </c>
      <c r="H3217" s="14" t="s">
        <v>65</v>
      </c>
      <c r="I3217" s="14" t="s">
        <v>66</v>
      </c>
      <c r="J3217" s="14" t="s">
        <v>166</v>
      </c>
      <c r="K3217" s="15" t="n">
        <v>75.18</v>
      </c>
      <c r="L3217" s="0" t="n">
        <v>6</v>
      </c>
      <c r="M3217" s="16" t="n">
        <v>0</v>
      </c>
      <c r="N3217" s="17" t="n">
        <v>35.3346</v>
      </c>
      <c r="O3217" s="0" t="str">
        <f aca="false">TEXT(B3217,"YYYY-MM")</f>
        <v>2018-07</v>
      </c>
      <c r="P3217" s="18" t="n">
        <f aca="false">IFERROR(N3217/K3217,0)</f>
        <v>0.47</v>
      </c>
      <c r="Q3217" s="0" t="str">
        <f aca="false">IF(M3217=0,"No Discount",IF(M3217&lt;0.2,"Low (1-19%)",IF(M3217&lt;0.4,"Medium (20-39%)","High (40%+)")))</f>
        <v>No Discount</v>
      </c>
      <c r="R3217" s="0" t="str">
        <f aca="false">INDEX('Lookup Tables'!$B$2:$B$5,MATCH(F3217,'Lookup Tables'!$A$2:$A$5,0))</f>
        <v>Manager D</v>
      </c>
    </row>
    <row r="3218" customFormat="false" ht="15" hidden="false" customHeight="false" outlineLevel="0" collapsed="false">
      <c r="A3218" s="0" t="s">
        <v>3222</v>
      </c>
      <c r="B3218" s="13" t="n">
        <v>42137</v>
      </c>
      <c r="C3218" s="13" t="n">
        <v>42141</v>
      </c>
      <c r="D3218" s="14" t="s">
        <v>69</v>
      </c>
      <c r="E3218" s="14" t="s">
        <v>53</v>
      </c>
      <c r="F3218" s="14" t="s">
        <v>63</v>
      </c>
      <c r="G3218" s="14" t="s">
        <v>64</v>
      </c>
      <c r="H3218" s="14" t="s">
        <v>80</v>
      </c>
      <c r="I3218" s="14" t="s">
        <v>123</v>
      </c>
      <c r="J3218" s="14" t="s">
        <v>2344</v>
      </c>
      <c r="K3218" s="15" t="n">
        <v>149.97</v>
      </c>
      <c r="L3218" s="0" t="n">
        <v>3</v>
      </c>
      <c r="M3218" s="16" t="n">
        <v>0</v>
      </c>
      <c r="N3218" s="17" t="n">
        <v>52.4895</v>
      </c>
      <c r="O3218" s="0" t="str">
        <f aca="false">TEXT(B3218,"YYYY-MM")</f>
        <v>2015-05</v>
      </c>
      <c r="P3218" s="18" t="n">
        <f aca="false">IFERROR(N3218/K3218,0)</f>
        <v>0.35</v>
      </c>
      <c r="Q3218" s="0" t="str">
        <f aca="false">IF(M3218=0,"No Discount",IF(M3218&lt;0.2,"Low (1-19%)",IF(M3218&lt;0.4,"Medium (20-39%)","High (40%+)")))</f>
        <v>No Discount</v>
      </c>
      <c r="R3218" s="0" t="str">
        <f aca="false">INDEX('Lookup Tables'!$B$2:$B$5,MATCH(F3218,'Lookup Tables'!$A$2:$A$5,0))</f>
        <v>Manager D</v>
      </c>
    </row>
    <row r="3219" customFormat="false" ht="15" hidden="false" customHeight="false" outlineLevel="0" collapsed="false">
      <c r="A3219" s="0" t="s">
        <v>3223</v>
      </c>
      <c r="B3219" s="13" t="n">
        <v>43414</v>
      </c>
      <c r="C3219" s="13" t="n">
        <v>43420</v>
      </c>
      <c r="D3219" s="14" t="s">
        <v>69</v>
      </c>
      <c r="E3219" s="14" t="s">
        <v>62</v>
      </c>
      <c r="F3219" s="14" t="s">
        <v>117</v>
      </c>
      <c r="G3219" s="14" t="s">
        <v>170</v>
      </c>
      <c r="H3219" s="14" t="s">
        <v>65</v>
      </c>
      <c r="I3219" s="14" t="s">
        <v>83</v>
      </c>
      <c r="J3219" s="14" t="s">
        <v>1358</v>
      </c>
      <c r="K3219" s="15" t="n">
        <v>931.176</v>
      </c>
      <c r="L3219" s="0" t="n">
        <v>3</v>
      </c>
      <c r="M3219" s="16" t="n">
        <v>0.2</v>
      </c>
      <c r="N3219" s="17" t="n">
        <v>314.2719</v>
      </c>
      <c r="O3219" s="0" t="str">
        <f aca="false">TEXT(B3219,"YYYY-MM")</f>
        <v>2018-11</v>
      </c>
      <c r="P3219" s="18" t="n">
        <f aca="false">IFERROR(N3219/K3219,0)</f>
        <v>0.3375</v>
      </c>
      <c r="Q3219" s="0" t="str">
        <f aca="false">IF(M3219=0,"No Discount",IF(M3219&lt;0.2,"Low (1-19%)",IF(M3219&lt;0.4,"Medium (20-39%)","High (40%+)")))</f>
        <v>Medium (20-39%)</v>
      </c>
      <c r="R3219" s="0" t="str">
        <f aca="false">INDEX('Lookup Tables'!$B$2:$B$5,MATCH(F3219,'Lookup Tables'!$A$2:$A$5,0))</f>
        <v>Manager B</v>
      </c>
    </row>
    <row r="3220" customFormat="false" ht="15" hidden="false" customHeight="false" outlineLevel="0" collapsed="false">
      <c r="A3220" s="0" t="s">
        <v>3223</v>
      </c>
      <c r="B3220" s="13" t="n">
        <v>43414</v>
      </c>
      <c r="C3220" s="13" t="n">
        <v>43420</v>
      </c>
      <c r="D3220" s="14" t="s">
        <v>69</v>
      </c>
      <c r="E3220" s="14" t="s">
        <v>62</v>
      </c>
      <c r="F3220" s="14" t="s">
        <v>117</v>
      </c>
      <c r="G3220" s="14" t="s">
        <v>170</v>
      </c>
      <c r="H3220" s="14" t="s">
        <v>80</v>
      </c>
      <c r="I3220" s="14" t="s">
        <v>81</v>
      </c>
      <c r="J3220" s="14" t="s">
        <v>3158</v>
      </c>
      <c r="K3220" s="15" t="n">
        <v>430.88</v>
      </c>
      <c r="L3220" s="0" t="n">
        <v>2</v>
      </c>
      <c r="M3220" s="16" t="n">
        <v>0</v>
      </c>
      <c r="N3220" s="17" t="n">
        <v>124.9552</v>
      </c>
      <c r="O3220" s="0" t="str">
        <f aca="false">TEXT(B3220,"YYYY-MM")</f>
        <v>2018-11</v>
      </c>
      <c r="P3220" s="18" t="n">
        <f aca="false">IFERROR(N3220/K3220,0)</f>
        <v>0.29</v>
      </c>
      <c r="Q3220" s="0" t="str">
        <f aca="false">IF(M3220=0,"No Discount",IF(M3220&lt;0.2,"Low (1-19%)",IF(M3220&lt;0.4,"Medium (20-39%)","High (40%+)")))</f>
        <v>No Discount</v>
      </c>
      <c r="R3220" s="0" t="str">
        <f aca="false">INDEX('Lookup Tables'!$B$2:$B$5,MATCH(F3220,'Lookup Tables'!$A$2:$A$5,0))</f>
        <v>Manager B</v>
      </c>
    </row>
    <row r="3221" customFormat="false" ht="15" hidden="false" customHeight="false" outlineLevel="0" collapsed="false">
      <c r="A3221" s="0" t="s">
        <v>3224</v>
      </c>
      <c r="B3221" s="13" t="n">
        <v>42645</v>
      </c>
      <c r="C3221" s="13" t="n">
        <v>42651</v>
      </c>
      <c r="D3221" s="14" t="s">
        <v>69</v>
      </c>
      <c r="E3221" s="14" t="s">
        <v>62</v>
      </c>
      <c r="F3221" s="14" t="s">
        <v>117</v>
      </c>
      <c r="G3221" s="14" t="s">
        <v>391</v>
      </c>
      <c r="H3221" s="14" t="s">
        <v>65</v>
      </c>
      <c r="I3221" s="14" t="s">
        <v>91</v>
      </c>
      <c r="J3221" s="14" t="s">
        <v>2355</v>
      </c>
      <c r="K3221" s="15" t="n">
        <v>94.85</v>
      </c>
      <c r="L3221" s="0" t="n">
        <v>5</v>
      </c>
      <c r="M3221" s="16" t="n">
        <v>0</v>
      </c>
      <c r="N3221" s="17" t="n">
        <v>45.528</v>
      </c>
      <c r="O3221" s="0" t="str">
        <f aca="false">TEXT(B3221,"YYYY-MM")</f>
        <v>2016-10</v>
      </c>
      <c r="P3221" s="18" t="n">
        <f aca="false">IFERROR(N3221/K3221,0)</f>
        <v>0.48</v>
      </c>
      <c r="Q3221" s="0" t="str">
        <f aca="false">IF(M3221=0,"No Discount",IF(M3221&lt;0.2,"Low (1-19%)",IF(M3221&lt;0.4,"Medium (20-39%)","High (40%+)")))</f>
        <v>No Discount</v>
      </c>
      <c r="R3221" s="0" t="str">
        <f aca="false">INDEX('Lookup Tables'!$B$2:$B$5,MATCH(F3221,'Lookup Tables'!$A$2:$A$5,0))</f>
        <v>Manager B</v>
      </c>
    </row>
    <row r="3222" customFormat="false" ht="15" hidden="false" customHeight="false" outlineLevel="0" collapsed="false">
      <c r="A3222" s="0" t="s">
        <v>3224</v>
      </c>
      <c r="B3222" s="13" t="n">
        <v>42645</v>
      </c>
      <c r="C3222" s="13" t="n">
        <v>42651</v>
      </c>
      <c r="D3222" s="14" t="s">
        <v>69</v>
      </c>
      <c r="E3222" s="14" t="s">
        <v>62</v>
      </c>
      <c r="F3222" s="14" t="s">
        <v>117</v>
      </c>
      <c r="G3222" s="14" t="s">
        <v>391</v>
      </c>
      <c r="H3222" s="14" t="s">
        <v>65</v>
      </c>
      <c r="I3222" s="14" t="s">
        <v>129</v>
      </c>
      <c r="J3222" s="14" t="s">
        <v>281</v>
      </c>
      <c r="K3222" s="15" t="n">
        <v>51.12</v>
      </c>
      <c r="L3222" s="0" t="n">
        <v>4</v>
      </c>
      <c r="M3222" s="16" t="n">
        <v>0</v>
      </c>
      <c r="N3222" s="17" t="n">
        <v>23.004</v>
      </c>
      <c r="O3222" s="0" t="str">
        <f aca="false">TEXT(B3222,"YYYY-MM")</f>
        <v>2016-10</v>
      </c>
      <c r="P3222" s="18" t="n">
        <f aca="false">IFERROR(N3222/K3222,0)</f>
        <v>0.45</v>
      </c>
      <c r="Q3222" s="0" t="str">
        <f aca="false">IF(M3222=0,"No Discount",IF(M3222&lt;0.2,"Low (1-19%)",IF(M3222&lt;0.4,"Medium (20-39%)","High (40%+)")))</f>
        <v>No Discount</v>
      </c>
      <c r="R3222" s="0" t="str">
        <f aca="false">INDEX('Lookup Tables'!$B$2:$B$5,MATCH(F3222,'Lookup Tables'!$A$2:$A$5,0))</f>
        <v>Manager B</v>
      </c>
    </row>
    <row r="3223" customFormat="false" ht="15" hidden="false" customHeight="false" outlineLevel="0" collapsed="false">
      <c r="A3223" s="0" t="s">
        <v>3224</v>
      </c>
      <c r="B3223" s="13" t="n">
        <v>42645</v>
      </c>
      <c r="C3223" s="13" t="n">
        <v>42651</v>
      </c>
      <c r="D3223" s="14" t="s">
        <v>69</v>
      </c>
      <c r="E3223" s="14" t="s">
        <v>62</v>
      </c>
      <c r="F3223" s="14" t="s">
        <v>117</v>
      </c>
      <c r="G3223" s="14" t="s">
        <v>391</v>
      </c>
      <c r="H3223" s="14" t="s">
        <v>80</v>
      </c>
      <c r="I3223" s="14" t="s">
        <v>123</v>
      </c>
      <c r="J3223" s="14" t="s">
        <v>551</v>
      </c>
      <c r="K3223" s="15" t="n">
        <v>90</v>
      </c>
      <c r="L3223" s="0" t="n">
        <v>1</v>
      </c>
      <c r="M3223" s="16" t="n">
        <v>0</v>
      </c>
      <c r="N3223" s="17" t="n">
        <v>32.4</v>
      </c>
      <c r="O3223" s="0" t="str">
        <f aca="false">TEXT(B3223,"YYYY-MM")</f>
        <v>2016-10</v>
      </c>
      <c r="P3223" s="18" t="n">
        <f aca="false">IFERROR(N3223/K3223,0)</f>
        <v>0.36</v>
      </c>
      <c r="Q3223" s="0" t="str">
        <f aca="false">IF(M3223=0,"No Discount",IF(M3223&lt;0.2,"Low (1-19%)",IF(M3223&lt;0.4,"Medium (20-39%)","High (40%+)")))</f>
        <v>No Discount</v>
      </c>
      <c r="R3223" s="0" t="str">
        <f aca="false">INDEX('Lookup Tables'!$B$2:$B$5,MATCH(F3223,'Lookup Tables'!$A$2:$A$5,0))</f>
        <v>Manager B</v>
      </c>
    </row>
    <row r="3224" customFormat="false" ht="15" hidden="false" customHeight="false" outlineLevel="0" collapsed="false">
      <c r="A3224" s="0" t="s">
        <v>3225</v>
      </c>
      <c r="B3224" s="13" t="n">
        <v>42279</v>
      </c>
      <c r="C3224" s="13" t="n">
        <v>42282</v>
      </c>
      <c r="D3224" s="14" t="s">
        <v>137</v>
      </c>
      <c r="E3224" s="14" t="s">
        <v>62</v>
      </c>
      <c r="F3224" s="14" t="s">
        <v>63</v>
      </c>
      <c r="G3224" s="14" t="s">
        <v>189</v>
      </c>
      <c r="H3224" s="14" t="s">
        <v>65</v>
      </c>
      <c r="I3224" s="14" t="s">
        <v>91</v>
      </c>
      <c r="J3224" s="14" t="s">
        <v>1845</v>
      </c>
      <c r="K3224" s="15" t="n">
        <v>9.408</v>
      </c>
      <c r="L3224" s="0" t="n">
        <v>2</v>
      </c>
      <c r="M3224" s="16" t="n">
        <v>0.2</v>
      </c>
      <c r="N3224" s="17" t="n">
        <v>3.4104</v>
      </c>
      <c r="O3224" s="0" t="str">
        <f aca="false">TEXT(B3224,"YYYY-MM")</f>
        <v>2015-10</v>
      </c>
      <c r="P3224" s="18" t="n">
        <f aca="false">IFERROR(N3224/K3224,0)</f>
        <v>0.3625</v>
      </c>
      <c r="Q3224" s="0" t="str">
        <f aca="false">IF(M3224=0,"No Discount",IF(M3224&lt;0.2,"Low (1-19%)",IF(M3224&lt;0.4,"Medium (20-39%)","High (40%+)")))</f>
        <v>Medium (20-39%)</v>
      </c>
      <c r="R3224" s="0" t="str">
        <f aca="false">INDEX('Lookup Tables'!$B$2:$B$5,MATCH(F3224,'Lookup Tables'!$A$2:$A$5,0))</f>
        <v>Manager D</v>
      </c>
    </row>
    <row r="3225" customFormat="false" ht="15" hidden="false" customHeight="false" outlineLevel="0" collapsed="false">
      <c r="A3225" s="0" t="s">
        <v>3225</v>
      </c>
      <c r="B3225" s="13" t="n">
        <v>42279</v>
      </c>
      <c r="C3225" s="13" t="n">
        <v>42282</v>
      </c>
      <c r="D3225" s="14" t="s">
        <v>137</v>
      </c>
      <c r="E3225" s="14" t="s">
        <v>62</v>
      </c>
      <c r="F3225" s="14" t="s">
        <v>63</v>
      </c>
      <c r="G3225" s="14" t="s">
        <v>189</v>
      </c>
      <c r="H3225" s="14" t="s">
        <v>65</v>
      </c>
      <c r="I3225" s="14" t="s">
        <v>171</v>
      </c>
      <c r="J3225" s="14" t="s">
        <v>296</v>
      </c>
      <c r="K3225" s="15" t="n">
        <v>4.672</v>
      </c>
      <c r="L3225" s="0" t="n">
        <v>2</v>
      </c>
      <c r="M3225" s="16" t="n">
        <v>0.2</v>
      </c>
      <c r="N3225" s="17" t="n">
        <v>1.46</v>
      </c>
      <c r="O3225" s="0" t="str">
        <f aca="false">TEXT(B3225,"YYYY-MM")</f>
        <v>2015-10</v>
      </c>
      <c r="P3225" s="18" t="n">
        <f aca="false">IFERROR(N3225/K3225,0)</f>
        <v>0.3125</v>
      </c>
      <c r="Q3225" s="0" t="str">
        <f aca="false">IF(M3225=0,"No Discount",IF(M3225&lt;0.2,"Low (1-19%)",IF(M3225&lt;0.4,"Medium (20-39%)","High (40%+)")))</f>
        <v>Medium (20-39%)</v>
      </c>
      <c r="R3225" s="0" t="str">
        <f aca="false">INDEX('Lookup Tables'!$B$2:$B$5,MATCH(F3225,'Lookup Tables'!$A$2:$A$5,0))</f>
        <v>Manager D</v>
      </c>
    </row>
    <row r="3226" customFormat="false" ht="15" hidden="false" customHeight="false" outlineLevel="0" collapsed="false">
      <c r="A3226" s="0" t="s">
        <v>3225</v>
      </c>
      <c r="B3226" s="13" t="n">
        <v>42279</v>
      </c>
      <c r="C3226" s="13" t="n">
        <v>42282</v>
      </c>
      <c r="D3226" s="14" t="s">
        <v>137</v>
      </c>
      <c r="E3226" s="14" t="s">
        <v>62</v>
      </c>
      <c r="F3226" s="14" t="s">
        <v>63</v>
      </c>
      <c r="G3226" s="14" t="s">
        <v>189</v>
      </c>
      <c r="H3226" s="14" t="s">
        <v>80</v>
      </c>
      <c r="I3226" s="14" t="s">
        <v>81</v>
      </c>
      <c r="J3226" s="14" t="s">
        <v>499</v>
      </c>
      <c r="K3226" s="15" t="n">
        <v>318.4</v>
      </c>
      <c r="L3226" s="0" t="n">
        <v>2</v>
      </c>
      <c r="M3226" s="16" t="n">
        <v>0.2</v>
      </c>
      <c r="N3226" s="17" t="n">
        <v>107.46</v>
      </c>
      <c r="O3226" s="0" t="str">
        <f aca="false">TEXT(B3226,"YYYY-MM")</f>
        <v>2015-10</v>
      </c>
      <c r="P3226" s="18" t="n">
        <f aca="false">IFERROR(N3226/K3226,0)</f>
        <v>0.3375</v>
      </c>
      <c r="Q3226" s="0" t="str">
        <f aca="false">IF(M3226=0,"No Discount",IF(M3226&lt;0.2,"Low (1-19%)",IF(M3226&lt;0.4,"Medium (20-39%)","High (40%+)")))</f>
        <v>Medium (20-39%)</v>
      </c>
      <c r="R3226" s="0" t="str">
        <f aca="false">INDEX('Lookup Tables'!$B$2:$B$5,MATCH(F3226,'Lookup Tables'!$A$2:$A$5,0))</f>
        <v>Manager D</v>
      </c>
    </row>
    <row r="3227" customFormat="false" ht="15" hidden="false" customHeight="false" outlineLevel="0" collapsed="false">
      <c r="A3227" s="0" t="s">
        <v>3225</v>
      </c>
      <c r="B3227" s="13" t="n">
        <v>42279</v>
      </c>
      <c r="C3227" s="13" t="n">
        <v>42282</v>
      </c>
      <c r="D3227" s="14" t="s">
        <v>137</v>
      </c>
      <c r="E3227" s="14" t="s">
        <v>62</v>
      </c>
      <c r="F3227" s="14" t="s">
        <v>63</v>
      </c>
      <c r="G3227" s="14" t="s">
        <v>189</v>
      </c>
      <c r="H3227" s="14" t="s">
        <v>65</v>
      </c>
      <c r="I3227" s="14" t="s">
        <v>129</v>
      </c>
      <c r="J3227" s="14" t="s">
        <v>3226</v>
      </c>
      <c r="K3227" s="15" t="n">
        <v>12.768</v>
      </c>
      <c r="L3227" s="0" t="n">
        <v>6</v>
      </c>
      <c r="M3227" s="16" t="n">
        <v>0.2</v>
      </c>
      <c r="N3227" s="17" t="n">
        <v>4.6284</v>
      </c>
      <c r="O3227" s="0" t="str">
        <f aca="false">TEXT(B3227,"YYYY-MM")</f>
        <v>2015-10</v>
      </c>
      <c r="P3227" s="18" t="n">
        <f aca="false">IFERROR(N3227/K3227,0)</f>
        <v>0.3625</v>
      </c>
      <c r="Q3227" s="0" t="str">
        <f aca="false">IF(M3227=0,"No Discount",IF(M3227&lt;0.2,"Low (1-19%)",IF(M3227&lt;0.4,"Medium (20-39%)","High (40%+)")))</f>
        <v>Medium (20-39%)</v>
      </c>
      <c r="R3227" s="0" t="str">
        <f aca="false">INDEX('Lookup Tables'!$B$2:$B$5,MATCH(F3227,'Lookup Tables'!$A$2:$A$5,0))</f>
        <v>Manager D</v>
      </c>
    </row>
    <row r="3228" customFormat="false" ht="15" hidden="false" customHeight="false" outlineLevel="0" collapsed="false">
      <c r="A3228" s="0" t="s">
        <v>3225</v>
      </c>
      <c r="B3228" s="13" t="n">
        <v>42279</v>
      </c>
      <c r="C3228" s="13" t="n">
        <v>42282</v>
      </c>
      <c r="D3228" s="14" t="s">
        <v>137</v>
      </c>
      <c r="E3228" s="14" t="s">
        <v>62</v>
      </c>
      <c r="F3228" s="14" t="s">
        <v>63</v>
      </c>
      <c r="G3228" s="14" t="s">
        <v>189</v>
      </c>
      <c r="H3228" s="14" t="s">
        <v>65</v>
      </c>
      <c r="I3228" s="14" t="s">
        <v>303</v>
      </c>
      <c r="J3228" s="14" t="s">
        <v>3227</v>
      </c>
      <c r="K3228" s="15" t="n">
        <v>15.36</v>
      </c>
      <c r="L3228" s="0" t="n">
        <v>2</v>
      </c>
      <c r="M3228" s="16" t="n">
        <v>0.2</v>
      </c>
      <c r="N3228" s="17" t="n">
        <v>-3.264</v>
      </c>
      <c r="O3228" s="0" t="str">
        <f aca="false">TEXT(B3228,"YYYY-MM")</f>
        <v>2015-10</v>
      </c>
      <c r="P3228" s="18" t="n">
        <f aca="false">IFERROR(N3228/K3228,0)</f>
        <v>-0.2125</v>
      </c>
      <c r="Q3228" s="0" t="str">
        <f aca="false">IF(M3228=0,"No Discount",IF(M3228&lt;0.2,"Low (1-19%)",IF(M3228&lt;0.4,"Medium (20-39%)","High (40%+)")))</f>
        <v>Medium (20-39%)</v>
      </c>
      <c r="R3228" s="0" t="str">
        <f aca="false">INDEX('Lookup Tables'!$B$2:$B$5,MATCH(F3228,'Lookup Tables'!$A$2:$A$5,0))</f>
        <v>Manager D</v>
      </c>
    </row>
    <row r="3229" customFormat="false" ht="15" hidden="false" customHeight="false" outlineLevel="0" collapsed="false">
      <c r="A3229" s="0" t="s">
        <v>3225</v>
      </c>
      <c r="B3229" s="13" t="n">
        <v>42279</v>
      </c>
      <c r="C3229" s="13" t="n">
        <v>42282</v>
      </c>
      <c r="D3229" s="14" t="s">
        <v>137</v>
      </c>
      <c r="E3229" s="14" t="s">
        <v>62</v>
      </c>
      <c r="F3229" s="14" t="s">
        <v>63</v>
      </c>
      <c r="G3229" s="14" t="s">
        <v>189</v>
      </c>
      <c r="H3229" s="14" t="s">
        <v>80</v>
      </c>
      <c r="I3229" s="14" t="s">
        <v>81</v>
      </c>
      <c r="J3229" s="14" t="s">
        <v>1172</v>
      </c>
      <c r="K3229" s="15" t="n">
        <v>230.376</v>
      </c>
      <c r="L3229" s="0" t="n">
        <v>3</v>
      </c>
      <c r="M3229" s="16" t="n">
        <v>0.2</v>
      </c>
      <c r="N3229" s="17" t="n">
        <v>20.1579</v>
      </c>
      <c r="O3229" s="0" t="str">
        <f aca="false">TEXT(B3229,"YYYY-MM")</f>
        <v>2015-10</v>
      </c>
      <c r="P3229" s="18" t="n">
        <f aca="false">IFERROR(N3229/K3229,0)</f>
        <v>0.0875</v>
      </c>
      <c r="Q3229" s="0" t="str">
        <f aca="false">IF(M3229=0,"No Discount",IF(M3229&lt;0.2,"Low (1-19%)",IF(M3229&lt;0.4,"Medium (20-39%)","High (40%+)")))</f>
        <v>Medium (20-39%)</v>
      </c>
      <c r="R3229" s="0" t="str">
        <f aca="false">INDEX('Lookup Tables'!$B$2:$B$5,MATCH(F3229,'Lookup Tables'!$A$2:$A$5,0))</f>
        <v>Manager D</v>
      </c>
    </row>
    <row r="3230" customFormat="false" ht="15" hidden="false" customHeight="false" outlineLevel="0" collapsed="false">
      <c r="A3230" s="0" t="s">
        <v>3225</v>
      </c>
      <c r="B3230" s="13" t="n">
        <v>42279</v>
      </c>
      <c r="C3230" s="13" t="n">
        <v>42282</v>
      </c>
      <c r="D3230" s="14" t="s">
        <v>137</v>
      </c>
      <c r="E3230" s="14" t="s">
        <v>62</v>
      </c>
      <c r="F3230" s="14" t="s">
        <v>63</v>
      </c>
      <c r="G3230" s="14" t="s">
        <v>189</v>
      </c>
      <c r="H3230" s="14" t="s">
        <v>80</v>
      </c>
      <c r="I3230" s="14" t="s">
        <v>123</v>
      </c>
      <c r="J3230" s="14" t="s">
        <v>1918</v>
      </c>
      <c r="K3230" s="15" t="n">
        <v>7.16</v>
      </c>
      <c r="L3230" s="0" t="n">
        <v>1</v>
      </c>
      <c r="M3230" s="16" t="n">
        <v>0.2</v>
      </c>
      <c r="N3230" s="17" t="n">
        <v>-0.0895</v>
      </c>
      <c r="O3230" s="0" t="str">
        <f aca="false">TEXT(B3230,"YYYY-MM")</f>
        <v>2015-10</v>
      </c>
      <c r="P3230" s="18" t="n">
        <f aca="false">IFERROR(N3230/K3230,0)</f>
        <v>-0.0125</v>
      </c>
      <c r="Q3230" s="0" t="str">
        <f aca="false">IF(M3230=0,"No Discount",IF(M3230&lt;0.2,"Low (1-19%)",IF(M3230&lt;0.4,"Medium (20-39%)","High (40%+)")))</f>
        <v>Medium (20-39%)</v>
      </c>
      <c r="R3230" s="0" t="str">
        <f aca="false">INDEX('Lookup Tables'!$B$2:$B$5,MATCH(F3230,'Lookup Tables'!$A$2:$A$5,0))</f>
        <v>Manager D</v>
      </c>
    </row>
    <row r="3231" customFormat="false" ht="15" hidden="false" customHeight="false" outlineLevel="0" collapsed="false">
      <c r="A3231" s="0" t="s">
        <v>3228</v>
      </c>
      <c r="B3231" s="13" t="n">
        <v>42227</v>
      </c>
      <c r="C3231" s="13" t="n">
        <v>42232</v>
      </c>
      <c r="D3231" s="14" t="s">
        <v>69</v>
      </c>
      <c r="E3231" s="14" t="s">
        <v>53</v>
      </c>
      <c r="F3231" s="14" t="s">
        <v>117</v>
      </c>
      <c r="G3231" s="14" t="s">
        <v>170</v>
      </c>
      <c r="H3231" s="14" t="s">
        <v>65</v>
      </c>
      <c r="I3231" s="14" t="s">
        <v>73</v>
      </c>
      <c r="J3231" s="14" t="s">
        <v>817</v>
      </c>
      <c r="K3231" s="15" t="n">
        <v>375.34</v>
      </c>
      <c r="L3231" s="0" t="n">
        <v>1</v>
      </c>
      <c r="M3231" s="16" t="n">
        <v>0</v>
      </c>
      <c r="N3231" s="17" t="n">
        <v>18.767</v>
      </c>
      <c r="O3231" s="0" t="str">
        <f aca="false">TEXT(B3231,"YYYY-MM")</f>
        <v>2015-08</v>
      </c>
      <c r="P3231" s="18" t="n">
        <f aca="false">IFERROR(N3231/K3231,0)</f>
        <v>0.05</v>
      </c>
      <c r="Q3231" s="0" t="str">
        <f aca="false">IF(M3231=0,"No Discount",IF(M3231&lt;0.2,"Low (1-19%)",IF(M3231&lt;0.4,"Medium (20-39%)","High (40%+)")))</f>
        <v>No Discount</v>
      </c>
      <c r="R3231" s="0" t="str">
        <f aca="false">INDEX('Lookup Tables'!$B$2:$B$5,MATCH(F3231,'Lookup Tables'!$A$2:$A$5,0))</f>
        <v>Manager B</v>
      </c>
    </row>
    <row r="3232" customFormat="false" ht="15" hidden="false" customHeight="false" outlineLevel="0" collapsed="false">
      <c r="A3232" s="0" t="s">
        <v>3229</v>
      </c>
      <c r="B3232" s="13" t="n">
        <v>43344</v>
      </c>
      <c r="C3232" s="13" t="n">
        <v>43348</v>
      </c>
      <c r="D3232" s="14" t="s">
        <v>52</v>
      </c>
      <c r="E3232" s="14" t="s">
        <v>53</v>
      </c>
      <c r="F3232" s="14" t="s">
        <v>117</v>
      </c>
      <c r="G3232" s="14" t="s">
        <v>170</v>
      </c>
      <c r="H3232" s="14" t="s">
        <v>56</v>
      </c>
      <c r="I3232" s="14" t="s">
        <v>76</v>
      </c>
      <c r="J3232" s="14" t="s">
        <v>1672</v>
      </c>
      <c r="K3232" s="15" t="n">
        <v>114.9</v>
      </c>
      <c r="L3232" s="0" t="n">
        <v>5</v>
      </c>
      <c r="M3232" s="16" t="n">
        <v>0</v>
      </c>
      <c r="N3232" s="17" t="n">
        <v>39.066</v>
      </c>
      <c r="O3232" s="0" t="str">
        <f aca="false">TEXT(B3232,"YYYY-MM")</f>
        <v>2018-09</v>
      </c>
      <c r="P3232" s="18" t="n">
        <f aca="false">IFERROR(N3232/K3232,0)</f>
        <v>0.34</v>
      </c>
      <c r="Q3232" s="0" t="str">
        <f aca="false">IF(M3232=0,"No Discount",IF(M3232&lt;0.2,"Low (1-19%)",IF(M3232&lt;0.4,"Medium (20-39%)","High (40%+)")))</f>
        <v>No Discount</v>
      </c>
      <c r="R3232" s="0" t="str">
        <f aca="false">INDEX('Lookup Tables'!$B$2:$B$5,MATCH(F3232,'Lookup Tables'!$A$2:$A$5,0))</f>
        <v>Manager B</v>
      </c>
    </row>
    <row r="3233" customFormat="false" ht="15" hidden="false" customHeight="false" outlineLevel="0" collapsed="false">
      <c r="A3233" s="0" t="s">
        <v>3230</v>
      </c>
      <c r="B3233" s="13" t="n">
        <v>43206</v>
      </c>
      <c r="C3233" s="13" t="n">
        <v>43212</v>
      </c>
      <c r="D3233" s="14" t="s">
        <v>69</v>
      </c>
      <c r="E3233" s="14" t="s">
        <v>53</v>
      </c>
      <c r="F3233" s="14" t="s">
        <v>98</v>
      </c>
      <c r="G3233" s="14" t="s">
        <v>99</v>
      </c>
      <c r="H3233" s="14" t="s">
        <v>65</v>
      </c>
      <c r="I3233" s="14" t="s">
        <v>83</v>
      </c>
      <c r="J3233" s="14" t="s">
        <v>2581</v>
      </c>
      <c r="K3233" s="15" t="n">
        <v>26.046</v>
      </c>
      <c r="L3233" s="0" t="n">
        <v>3</v>
      </c>
      <c r="M3233" s="16" t="n">
        <v>0.8</v>
      </c>
      <c r="N3233" s="17" t="n">
        <v>-44.2782</v>
      </c>
      <c r="O3233" s="0" t="str">
        <f aca="false">TEXT(B3233,"YYYY-MM")</f>
        <v>2018-04</v>
      </c>
      <c r="P3233" s="18" t="n">
        <f aca="false">IFERROR(N3233/K3233,0)</f>
        <v>-1.7</v>
      </c>
      <c r="Q3233" s="0" t="str">
        <f aca="false">IF(M3233=0,"No Discount",IF(M3233&lt;0.2,"Low (1-19%)",IF(M3233&lt;0.4,"Medium (20-39%)","High (40%+)")))</f>
        <v>High (40%+)</v>
      </c>
      <c r="R3233" s="0" t="str">
        <f aca="false">INDEX('Lookup Tables'!$B$2:$B$5,MATCH(F3233,'Lookup Tables'!$A$2:$A$5,0))</f>
        <v>Manager A</v>
      </c>
    </row>
    <row r="3234" customFormat="false" ht="15" hidden="false" customHeight="false" outlineLevel="0" collapsed="false">
      <c r="A3234" s="0" t="s">
        <v>3230</v>
      </c>
      <c r="B3234" s="13" t="n">
        <v>43206</v>
      </c>
      <c r="C3234" s="13" t="n">
        <v>43212</v>
      </c>
      <c r="D3234" s="14" t="s">
        <v>69</v>
      </c>
      <c r="E3234" s="14" t="s">
        <v>53</v>
      </c>
      <c r="F3234" s="14" t="s">
        <v>98</v>
      </c>
      <c r="G3234" s="14" t="s">
        <v>99</v>
      </c>
      <c r="H3234" s="14" t="s">
        <v>65</v>
      </c>
      <c r="I3234" s="14" t="s">
        <v>83</v>
      </c>
      <c r="J3234" s="14" t="s">
        <v>885</v>
      </c>
      <c r="K3234" s="15" t="n">
        <v>2.896</v>
      </c>
      <c r="L3234" s="0" t="n">
        <v>1</v>
      </c>
      <c r="M3234" s="16" t="n">
        <v>0.8</v>
      </c>
      <c r="N3234" s="17" t="n">
        <v>-4.7784</v>
      </c>
      <c r="O3234" s="0" t="str">
        <f aca="false">TEXT(B3234,"YYYY-MM")</f>
        <v>2018-04</v>
      </c>
      <c r="P3234" s="18" t="n">
        <f aca="false">IFERROR(N3234/K3234,0)</f>
        <v>-1.65</v>
      </c>
      <c r="Q3234" s="0" t="str">
        <f aca="false">IF(M3234=0,"No Discount",IF(M3234&lt;0.2,"Low (1-19%)",IF(M3234&lt;0.4,"Medium (20-39%)","High (40%+)")))</f>
        <v>High (40%+)</v>
      </c>
      <c r="R3234" s="0" t="str">
        <f aca="false">INDEX('Lookup Tables'!$B$2:$B$5,MATCH(F3234,'Lookup Tables'!$A$2:$A$5,0))</f>
        <v>Manager A</v>
      </c>
    </row>
    <row r="3235" customFormat="false" ht="15" hidden="false" customHeight="false" outlineLevel="0" collapsed="false">
      <c r="A3235" s="0" t="s">
        <v>3230</v>
      </c>
      <c r="B3235" s="13" t="n">
        <v>43206</v>
      </c>
      <c r="C3235" s="13" t="n">
        <v>43212</v>
      </c>
      <c r="D3235" s="14" t="s">
        <v>69</v>
      </c>
      <c r="E3235" s="14" t="s">
        <v>53</v>
      </c>
      <c r="F3235" s="14" t="s">
        <v>98</v>
      </c>
      <c r="G3235" s="14" t="s">
        <v>99</v>
      </c>
      <c r="H3235" s="14" t="s">
        <v>65</v>
      </c>
      <c r="I3235" s="14" t="s">
        <v>73</v>
      </c>
      <c r="J3235" s="14" t="s">
        <v>3231</v>
      </c>
      <c r="K3235" s="15" t="n">
        <v>32.544</v>
      </c>
      <c r="L3235" s="0" t="n">
        <v>2</v>
      </c>
      <c r="M3235" s="16" t="n">
        <v>0.2</v>
      </c>
      <c r="N3235" s="17" t="n">
        <v>-7.7292</v>
      </c>
      <c r="O3235" s="0" t="str">
        <f aca="false">TEXT(B3235,"YYYY-MM")</f>
        <v>2018-04</v>
      </c>
      <c r="P3235" s="18" t="n">
        <f aca="false">IFERROR(N3235/K3235,0)</f>
        <v>-0.2375</v>
      </c>
      <c r="Q3235" s="0" t="str">
        <f aca="false">IF(M3235=0,"No Discount",IF(M3235&lt;0.2,"Low (1-19%)",IF(M3235&lt;0.4,"Medium (20-39%)","High (40%+)")))</f>
        <v>Medium (20-39%)</v>
      </c>
      <c r="R3235" s="0" t="str">
        <f aca="false">INDEX('Lookup Tables'!$B$2:$B$5,MATCH(F3235,'Lookup Tables'!$A$2:$A$5,0))</f>
        <v>Manager A</v>
      </c>
    </row>
    <row r="3236" customFormat="false" ht="15" hidden="false" customHeight="false" outlineLevel="0" collapsed="false">
      <c r="A3236" s="0" t="s">
        <v>3232</v>
      </c>
      <c r="B3236" s="13" t="n">
        <v>42849</v>
      </c>
      <c r="C3236" s="13" t="n">
        <v>42852</v>
      </c>
      <c r="D3236" s="14" t="s">
        <v>137</v>
      </c>
      <c r="E3236" s="14" t="s">
        <v>53</v>
      </c>
      <c r="F3236" s="14" t="s">
        <v>63</v>
      </c>
      <c r="G3236" s="14" t="s">
        <v>64</v>
      </c>
      <c r="H3236" s="14" t="s">
        <v>65</v>
      </c>
      <c r="I3236" s="14" t="s">
        <v>83</v>
      </c>
      <c r="J3236" s="14" t="s">
        <v>1043</v>
      </c>
      <c r="K3236" s="15" t="n">
        <v>3.984</v>
      </c>
      <c r="L3236" s="0" t="n">
        <v>1</v>
      </c>
      <c r="M3236" s="16" t="n">
        <v>0.2</v>
      </c>
      <c r="N3236" s="17" t="n">
        <v>1.3944</v>
      </c>
      <c r="O3236" s="0" t="str">
        <f aca="false">TEXT(B3236,"YYYY-MM")</f>
        <v>2017-04</v>
      </c>
      <c r="P3236" s="18" t="n">
        <f aca="false">IFERROR(N3236/K3236,0)</f>
        <v>0.35</v>
      </c>
      <c r="Q3236" s="0" t="str">
        <f aca="false">IF(M3236=0,"No Discount",IF(M3236&lt;0.2,"Low (1-19%)",IF(M3236&lt;0.4,"Medium (20-39%)","High (40%+)")))</f>
        <v>Medium (20-39%)</v>
      </c>
      <c r="R3236" s="0" t="str">
        <f aca="false">INDEX('Lookup Tables'!$B$2:$B$5,MATCH(F3236,'Lookup Tables'!$A$2:$A$5,0))</f>
        <v>Manager D</v>
      </c>
    </row>
    <row r="3237" customFormat="false" ht="15" hidden="false" customHeight="false" outlineLevel="0" collapsed="false">
      <c r="A3237" s="0" t="s">
        <v>3233</v>
      </c>
      <c r="B3237" s="13" t="n">
        <v>42750</v>
      </c>
      <c r="C3237" s="13" t="n">
        <v>42750</v>
      </c>
      <c r="D3237" s="14" t="s">
        <v>606</v>
      </c>
      <c r="E3237" s="14" t="s">
        <v>53</v>
      </c>
      <c r="F3237" s="14" t="s">
        <v>117</v>
      </c>
      <c r="G3237" s="14" t="s">
        <v>375</v>
      </c>
      <c r="H3237" s="14" t="s">
        <v>56</v>
      </c>
      <c r="I3237" s="14" t="s">
        <v>71</v>
      </c>
      <c r="J3237" s="14" t="s">
        <v>501</v>
      </c>
      <c r="K3237" s="15" t="n">
        <v>181.797</v>
      </c>
      <c r="L3237" s="0" t="n">
        <v>1</v>
      </c>
      <c r="M3237" s="16" t="n">
        <v>0.3</v>
      </c>
      <c r="N3237" s="17" t="n">
        <v>-15.5826</v>
      </c>
      <c r="O3237" s="0" t="str">
        <f aca="false">TEXT(B3237,"YYYY-MM")</f>
        <v>2017-01</v>
      </c>
      <c r="P3237" s="18" t="n">
        <f aca="false">IFERROR(N3237/K3237,0)</f>
        <v>-0.0857142857142857</v>
      </c>
      <c r="Q3237" s="0" t="str">
        <f aca="false">IF(M3237=0,"No Discount",IF(M3237&lt;0.2,"Low (1-19%)",IF(M3237&lt;0.4,"Medium (20-39%)","High (40%+)")))</f>
        <v>Medium (20-39%)</v>
      </c>
      <c r="R3237" s="0" t="str">
        <f aca="false">INDEX('Lookup Tables'!$B$2:$B$5,MATCH(F3237,'Lookup Tables'!$A$2:$A$5,0))</f>
        <v>Manager B</v>
      </c>
    </row>
    <row r="3238" customFormat="false" ht="15" hidden="false" customHeight="false" outlineLevel="0" collapsed="false">
      <c r="A3238" s="0" t="s">
        <v>3234</v>
      </c>
      <c r="B3238" s="13" t="n">
        <v>42857</v>
      </c>
      <c r="C3238" s="13" t="n">
        <v>42857</v>
      </c>
      <c r="D3238" s="14" t="s">
        <v>606</v>
      </c>
      <c r="E3238" s="14" t="s">
        <v>53</v>
      </c>
      <c r="F3238" s="14" t="s">
        <v>117</v>
      </c>
      <c r="G3238" s="14" t="s">
        <v>170</v>
      </c>
      <c r="H3238" s="14" t="s">
        <v>65</v>
      </c>
      <c r="I3238" s="14" t="s">
        <v>73</v>
      </c>
      <c r="J3238" s="14" t="s">
        <v>655</v>
      </c>
      <c r="K3238" s="15" t="n">
        <v>44.94</v>
      </c>
      <c r="L3238" s="0" t="n">
        <v>3</v>
      </c>
      <c r="M3238" s="16" t="n">
        <v>0</v>
      </c>
      <c r="N3238" s="17" t="n">
        <v>12.5832</v>
      </c>
      <c r="O3238" s="0" t="str">
        <f aca="false">TEXT(B3238,"YYYY-MM")</f>
        <v>2017-05</v>
      </c>
      <c r="P3238" s="18" t="n">
        <f aca="false">IFERROR(N3238/K3238,0)</f>
        <v>0.28</v>
      </c>
      <c r="Q3238" s="0" t="str">
        <f aca="false">IF(M3238=0,"No Discount",IF(M3238&lt;0.2,"Low (1-19%)",IF(M3238&lt;0.4,"Medium (20-39%)","High (40%+)")))</f>
        <v>No Discount</v>
      </c>
      <c r="R3238" s="0" t="str">
        <f aca="false">INDEX('Lookup Tables'!$B$2:$B$5,MATCH(F3238,'Lookup Tables'!$A$2:$A$5,0))</f>
        <v>Manager B</v>
      </c>
    </row>
    <row r="3239" customFormat="false" ht="15" hidden="false" customHeight="false" outlineLevel="0" collapsed="false">
      <c r="A3239" s="0" t="s">
        <v>3234</v>
      </c>
      <c r="B3239" s="13" t="n">
        <v>42857</v>
      </c>
      <c r="C3239" s="13" t="n">
        <v>42857</v>
      </c>
      <c r="D3239" s="14" t="s">
        <v>606</v>
      </c>
      <c r="E3239" s="14" t="s">
        <v>53</v>
      </c>
      <c r="F3239" s="14" t="s">
        <v>117</v>
      </c>
      <c r="G3239" s="14" t="s">
        <v>170</v>
      </c>
      <c r="H3239" s="14" t="s">
        <v>65</v>
      </c>
      <c r="I3239" s="14" t="s">
        <v>83</v>
      </c>
      <c r="J3239" s="14" t="s">
        <v>743</v>
      </c>
      <c r="K3239" s="15" t="n">
        <v>45.576</v>
      </c>
      <c r="L3239" s="0" t="n">
        <v>3</v>
      </c>
      <c r="M3239" s="16" t="n">
        <v>0.2</v>
      </c>
      <c r="N3239" s="17" t="n">
        <v>15.9516</v>
      </c>
      <c r="O3239" s="0" t="str">
        <f aca="false">TEXT(B3239,"YYYY-MM")</f>
        <v>2017-05</v>
      </c>
      <c r="P3239" s="18" t="n">
        <f aca="false">IFERROR(N3239/K3239,0)</f>
        <v>0.35</v>
      </c>
      <c r="Q3239" s="0" t="str">
        <f aca="false">IF(M3239=0,"No Discount",IF(M3239&lt;0.2,"Low (1-19%)",IF(M3239&lt;0.4,"Medium (20-39%)","High (40%+)")))</f>
        <v>Medium (20-39%)</v>
      </c>
      <c r="R3239" s="0" t="str">
        <f aca="false">INDEX('Lookup Tables'!$B$2:$B$5,MATCH(F3239,'Lookup Tables'!$A$2:$A$5,0))</f>
        <v>Manager B</v>
      </c>
    </row>
    <row r="3240" customFormat="false" ht="15" hidden="false" customHeight="false" outlineLevel="0" collapsed="false">
      <c r="A3240" s="0" t="s">
        <v>3235</v>
      </c>
      <c r="B3240" s="13" t="n">
        <v>43059</v>
      </c>
      <c r="C3240" s="13" t="n">
        <v>43066</v>
      </c>
      <c r="D3240" s="14" t="s">
        <v>69</v>
      </c>
      <c r="E3240" s="14" t="s">
        <v>62</v>
      </c>
      <c r="F3240" s="14" t="s">
        <v>98</v>
      </c>
      <c r="G3240" s="14" t="s">
        <v>99</v>
      </c>
      <c r="H3240" s="14" t="s">
        <v>56</v>
      </c>
      <c r="I3240" s="14" t="s">
        <v>59</v>
      </c>
      <c r="J3240" s="14" t="s">
        <v>2284</v>
      </c>
      <c r="K3240" s="15" t="n">
        <v>318.43</v>
      </c>
      <c r="L3240" s="0" t="n">
        <v>5</v>
      </c>
      <c r="M3240" s="16" t="n">
        <v>0.3</v>
      </c>
      <c r="N3240" s="17" t="n">
        <v>-77.333</v>
      </c>
      <c r="O3240" s="0" t="str">
        <f aca="false">TEXT(B3240,"YYYY-MM")</f>
        <v>2017-11</v>
      </c>
      <c r="P3240" s="18" t="n">
        <f aca="false">IFERROR(N3240/K3240,0)</f>
        <v>-0.242857142857143</v>
      </c>
      <c r="Q3240" s="0" t="str">
        <f aca="false">IF(M3240=0,"No Discount",IF(M3240&lt;0.2,"Low (1-19%)",IF(M3240&lt;0.4,"Medium (20-39%)","High (40%+)")))</f>
        <v>Medium (20-39%)</v>
      </c>
      <c r="R3240" s="0" t="str">
        <f aca="false">INDEX('Lookup Tables'!$B$2:$B$5,MATCH(F3240,'Lookup Tables'!$A$2:$A$5,0))</f>
        <v>Manager A</v>
      </c>
    </row>
    <row r="3241" customFormat="false" ht="15" hidden="false" customHeight="false" outlineLevel="0" collapsed="false">
      <c r="A3241" s="0" t="s">
        <v>3235</v>
      </c>
      <c r="B3241" s="13" t="n">
        <v>43059</v>
      </c>
      <c r="C3241" s="13" t="n">
        <v>43066</v>
      </c>
      <c r="D3241" s="14" t="s">
        <v>69</v>
      </c>
      <c r="E3241" s="14" t="s">
        <v>62</v>
      </c>
      <c r="F3241" s="14" t="s">
        <v>98</v>
      </c>
      <c r="G3241" s="14" t="s">
        <v>99</v>
      </c>
      <c r="H3241" s="14" t="s">
        <v>80</v>
      </c>
      <c r="I3241" s="14" t="s">
        <v>81</v>
      </c>
      <c r="J3241" s="14" t="s">
        <v>3236</v>
      </c>
      <c r="K3241" s="15" t="n">
        <v>122.92</v>
      </c>
      <c r="L3241" s="0" t="n">
        <v>7</v>
      </c>
      <c r="M3241" s="16" t="n">
        <v>0.2</v>
      </c>
      <c r="N3241" s="17" t="n">
        <v>46.095</v>
      </c>
      <c r="O3241" s="0" t="str">
        <f aca="false">TEXT(B3241,"YYYY-MM")</f>
        <v>2017-11</v>
      </c>
      <c r="P3241" s="18" t="n">
        <f aca="false">IFERROR(N3241/K3241,0)</f>
        <v>0.375</v>
      </c>
      <c r="Q3241" s="0" t="str">
        <f aca="false">IF(M3241=0,"No Discount",IF(M3241&lt;0.2,"Low (1-19%)",IF(M3241&lt;0.4,"Medium (20-39%)","High (40%+)")))</f>
        <v>Medium (20-39%)</v>
      </c>
      <c r="R3241" s="0" t="str">
        <f aca="false">INDEX('Lookup Tables'!$B$2:$B$5,MATCH(F3241,'Lookup Tables'!$A$2:$A$5,0))</f>
        <v>Manager A</v>
      </c>
    </row>
    <row r="3242" customFormat="false" ht="15" hidden="false" customHeight="false" outlineLevel="0" collapsed="false">
      <c r="A3242" s="0" t="s">
        <v>3235</v>
      </c>
      <c r="B3242" s="13" t="n">
        <v>43059</v>
      </c>
      <c r="C3242" s="13" t="n">
        <v>43066</v>
      </c>
      <c r="D3242" s="14" t="s">
        <v>69</v>
      </c>
      <c r="E3242" s="14" t="s">
        <v>62</v>
      </c>
      <c r="F3242" s="14" t="s">
        <v>98</v>
      </c>
      <c r="G3242" s="14" t="s">
        <v>99</v>
      </c>
      <c r="H3242" s="14" t="s">
        <v>56</v>
      </c>
      <c r="I3242" s="14" t="s">
        <v>76</v>
      </c>
      <c r="J3242" s="14" t="s">
        <v>603</v>
      </c>
      <c r="K3242" s="15" t="n">
        <v>7.068</v>
      </c>
      <c r="L3242" s="0" t="n">
        <v>3</v>
      </c>
      <c r="M3242" s="16" t="n">
        <v>0.6</v>
      </c>
      <c r="N3242" s="17" t="n">
        <v>-2.8272</v>
      </c>
      <c r="O3242" s="0" t="str">
        <f aca="false">TEXT(B3242,"YYYY-MM")</f>
        <v>2017-11</v>
      </c>
      <c r="P3242" s="18" t="n">
        <f aca="false">IFERROR(N3242/K3242,0)</f>
        <v>-0.4</v>
      </c>
      <c r="Q3242" s="0" t="str">
        <f aca="false">IF(M3242=0,"No Discount",IF(M3242&lt;0.2,"Low (1-19%)",IF(M3242&lt;0.4,"Medium (20-39%)","High (40%+)")))</f>
        <v>High (40%+)</v>
      </c>
      <c r="R3242" s="0" t="str">
        <f aca="false">INDEX('Lookup Tables'!$B$2:$B$5,MATCH(F3242,'Lookup Tables'!$A$2:$A$5,0))</f>
        <v>Manager A</v>
      </c>
    </row>
    <row r="3243" customFormat="false" ht="15" hidden="false" customHeight="false" outlineLevel="0" collapsed="false">
      <c r="A3243" s="0" t="s">
        <v>3237</v>
      </c>
      <c r="B3243" s="13" t="n">
        <v>42767</v>
      </c>
      <c r="C3243" s="13" t="n">
        <v>42769</v>
      </c>
      <c r="D3243" s="14" t="s">
        <v>137</v>
      </c>
      <c r="E3243" s="14" t="s">
        <v>62</v>
      </c>
      <c r="F3243" s="14" t="s">
        <v>54</v>
      </c>
      <c r="G3243" s="14" t="s">
        <v>193</v>
      </c>
      <c r="H3243" s="14" t="s">
        <v>65</v>
      </c>
      <c r="I3243" s="14" t="s">
        <v>73</v>
      </c>
      <c r="J3243" s="14" t="s">
        <v>1833</v>
      </c>
      <c r="K3243" s="15" t="n">
        <v>56.45</v>
      </c>
      <c r="L3243" s="0" t="n">
        <v>5</v>
      </c>
      <c r="M3243" s="16" t="n">
        <v>0</v>
      </c>
      <c r="N3243" s="17" t="n">
        <v>14.677</v>
      </c>
      <c r="O3243" s="0" t="str">
        <f aca="false">TEXT(B3243,"YYYY-MM")</f>
        <v>2017-02</v>
      </c>
      <c r="P3243" s="18" t="n">
        <f aca="false">IFERROR(N3243/K3243,0)</f>
        <v>0.26</v>
      </c>
      <c r="Q3243" s="0" t="str">
        <f aca="false">IF(M3243=0,"No Discount",IF(M3243&lt;0.2,"Low (1-19%)",IF(M3243&lt;0.4,"Medium (20-39%)","High (40%+)")))</f>
        <v>No Discount</v>
      </c>
      <c r="R3243" s="0" t="str">
        <f aca="false">INDEX('Lookup Tables'!$B$2:$B$5,MATCH(F3243,'Lookup Tables'!$A$2:$A$5,0))</f>
        <v>Manager C</v>
      </c>
    </row>
    <row r="3244" customFormat="false" ht="15" hidden="false" customHeight="false" outlineLevel="0" collapsed="false">
      <c r="A3244" s="0" t="s">
        <v>3238</v>
      </c>
      <c r="B3244" s="13" t="n">
        <v>43190</v>
      </c>
      <c r="C3244" s="13" t="n">
        <v>43195</v>
      </c>
      <c r="D3244" s="14" t="s">
        <v>52</v>
      </c>
      <c r="E3244" s="14" t="s">
        <v>53</v>
      </c>
      <c r="F3244" s="14" t="s">
        <v>98</v>
      </c>
      <c r="G3244" s="14" t="s">
        <v>146</v>
      </c>
      <c r="H3244" s="14" t="s">
        <v>65</v>
      </c>
      <c r="I3244" s="14" t="s">
        <v>83</v>
      </c>
      <c r="J3244" s="14" t="s">
        <v>3091</v>
      </c>
      <c r="K3244" s="15" t="n">
        <v>13.468</v>
      </c>
      <c r="L3244" s="0" t="n">
        <v>13</v>
      </c>
      <c r="M3244" s="16" t="n">
        <v>0.8</v>
      </c>
      <c r="N3244" s="17" t="n">
        <v>-22.8956</v>
      </c>
      <c r="O3244" s="0" t="str">
        <f aca="false">TEXT(B3244,"YYYY-MM")</f>
        <v>2018-03</v>
      </c>
      <c r="P3244" s="18" t="n">
        <f aca="false">IFERROR(N3244/K3244,0)</f>
        <v>-1.7</v>
      </c>
      <c r="Q3244" s="0" t="str">
        <f aca="false">IF(M3244=0,"No Discount",IF(M3244&lt;0.2,"Low (1-19%)",IF(M3244&lt;0.4,"Medium (20-39%)","High (40%+)")))</f>
        <v>High (40%+)</v>
      </c>
      <c r="R3244" s="0" t="str">
        <f aca="false">INDEX('Lookup Tables'!$B$2:$B$5,MATCH(F3244,'Lookup Tables'!$A$2:$A$5,0))</f>
        <v>Manager A</v>
      </c>
    </row>
    <row r="3245" customFormat="false" ht="15" hidden="false" customHeight="false" outlineLevel="0" collapsed="false">
      <c r="A3245" s="0" t="s">
        <v>3239</v>
      </c>
      <c r="B3245" s="13" t="n">
        <v>43435</v>
      </c>
      <c r="C3245" s="13" t="n">
        <v>43439</v>
      </c>
      <c r="D3245" s="14" t="s">
        <v>69</v>
      </c>
      <c r="E3245" s="14" t="s">
        <v>53</v>
      </c>
      <c r="F3245" s="14" t="s">
        <v>98</v>
      </c>
      <c r="G3245" s="14" t="s">
        <v>99</v>
      </c>
      <c r="H3245" s="14" t="s">
        <v>80</v>
      </c>
      <c r="I3245" s="14" t="s">
        <v>81</v>
      </c>
      <c r="J3245" s="14" t="s">
        <v>3240</v>
      </c>
      <c r="K3245" s="15" t="n">
        <v>219.8</v>
      </c>
      <c r="L3245" s="0" t="n">
        <v>5</v>
      </c>
      <c r="M3245" s="16" t="n">
        <v>0.2</v>
      </c>
      <c r="N3245" s="17" t="n">
        <v>24.7275</v>
      </c>
      <c r="O3245" s="0" t="str">
        <f aca="false">TEXT(B3245,"YYYY-MM")</f>
        <v>2018-12</v>
      </c>
      <c r="P3245" s="18" t="n">
        <f aca="false">IFERROR(N3245/K3245,0)</f>
        <v>0.1125</v>
      </c>
      <c r="Q3245" s="0" t="str">
        <f aca="false">IF(M3245=0,"No Discount",IF(M3245&lt;0.2,"Low (1-19%)",IF(M3245&lt;0.4,"Medium (20-39%)","High (40%+)")))</f>
        <v>Medium (20-39%)</v>
      </c>
      <c r="R3245" s="0" t="str">
        <f aca="false">INDEX('Lookup Tables'!$B$2:$B$5,MATCH(F3245,'Lookup Tables'!$A$2:$A$5,0))</f>
        <v>Manager A</v>
      </c>
    </row>
    <row r="3246" customFormat="false" ht="15" hidden="false" customHeight="false" outlineLevel="0" collapsed="false">
      <c r="A3246" s="0" t="s">
        <v>3239</v>
      </c>
      <c r="B3246" s="13" t="n">
        <v>43435</v>
      </c>
      <c r="C3246" s="13" t="n">
        <v>43439</v>
      </c>
      <c r="D3246" s="14" t="s">
        <v>69</v>
      </c>
      <c r="E3246" s="14" t="s">
        <v>53</v>
      </c>
      <c r="F3246" s="14" t="s">
        <v>98</v>
      </c>
      <c r="G3246" s="14" t="s">
        <v>99</v>
      </c>
      <c r="H3246" s="14" t="s">
        <v>56</v>
      </c>
      <c r="I3246" s="14" t="s">
        <v>59</v>
      </c>
      <c r="J3246" s="14" t="s">
        <v>549</v>
      </c>
      <c r="K3246" s="15" t="n">
        <v>317.058</v>
      </c>
      <c r="L3246" s="0" t="n">
        <v>3</v>
      </c>
      <c r="M3246" s="16" t="n">
        <v>0.3</v>
      </c>
      <c r="N3246" s="17" t="n">
        <v>-18.1176</v>
      </c>
      <c r="O3246" s="0" t="str">
        <f aca="false">TEXT(B3246,"YYYY-MM")</f>
        <v>2018-12</v>
      </c>
      <c r="P3246" s="18" t="n">
        <f aca="false">IFERROR(N3246/K3246,0)</f>
        <v>-0.0571428571428571</v>
      </c>
      <c r="Q3246" s="0" t="str">
        <f aca="false">IF(M3246=0,"No Discount",IF(M3246&lt;0.2,"Low (1-19%)",IF(M3246&lt;0.4,"Medium (20-39%)","High (40%+)")))</f>
        <v>Medium (20-39%)</v>
      </c>
      <c r="R3246" s="0" t="str">
        <f aca="false">INDEX('Lookup Tables'!$B$2:$B$5,MATCH(F3246,'Lookup Tables'!$A$2:$A$5,0))</f>
        <v>Manager A</v>
      </c>
    </row>
    <row r="3247" customFormat="false" ht="15" hidden="false" customHeight="false" outlineLevel="0" collapsed="false">
      <c r="A3247" s="0" t="s">
        <v>3241</v>
      </c>
      <c r="B3247" s="13" t="n">
        <v>43444</v>
      </c>
      <c r="C3247" s="13" t="n">
        <v>43446</v>
      </c>
      <c r="D3247" s="14" t="s">
        <v>52</v>
      </c>
      <c r="E3247" s="14" t="s">
        <v>62</v>
      </c>
      <c r="F3247" s="14" t="s">
        <v>63</v>
      </c>
      <c r="G3247" s="14" t="s">
        <v>94</v>
      </c>
      <c r="H3247" s="14" t="s">
        <v>80</v>
      </c>
      <c r="I3247" s="14" t="s">
        <v>123</v>
      </c>
      <c r="J3247" s="14" t="s">
        <v>1729</v>
      </c>
      <c r="K3247" s="15" t="n">
        <v>49.08</v>
      </c>
      <c r="L3247" s="0" t="n">
        <v>3</v>
      </c>
      <c r="M3247" s="16" t="n">
        <v>0</v>
      </c>
      <c r="N3247" s="17" t="n">
        <v>4.908</v>
      </c>
      <c r="O3247" s="0" t="str">
        <f aca="false">TEXT(B3247,"YYYY-MM")</f>
        <v>2018-12</v>
      </c>
      <c r="P3247" s="18" t="n">
        <f aca="false">IFERROR(N3247/K3247,0)</f>
        <v>0.1</v>
      </c>
      <c r="Q3247" s="0" t="str">
        <f aca="false">IF(M3247=0,"No Discount",IF(M3247&lt;0.2,"Low (1-19%)",IF(M3247&lt;0.4,"Medium (20-39%)","High (40%+)")))</f>
        <v>No Discount</v>
      </c>
      <c r="R3247" s="0" t="str">
        <f aca="false">INDEX('Lookup Tables'!$B$2:$B$5,MATCH(F3247,'Lookup Tables'!$A$2:$A$5,0))</f>
        <v>Manager D</v>
      </c>
    </row>
    <row r="3248" customFormat="false" ht="15" hidden="false" customHeight="false" outlineLevel="0" collapsed="false">
      <c r="A3248" s="0" t="s">
        <v>3241</v>
      </c>
      <c r="B3248" s="13" t="n">
        <v>43444</v>
      </c>
      <c r="C3248" s="13" t="n">
        <v>43446</v>
      </c>
      <c r="D3248" s="14" t="s">
        <v>52</v>
      </c>
      <c r="E3248" s="14" t="s">
        <v>62</v>
      </c>
      <c r="F3248" s="14" t="s">
        <v>63</v>
      </c>
      <c r="G3248" s="14" t="s">
        <v>94</v>
      </c>
      <c r="H3248" s="14" t="s">
        <v>65</v>
      </c>
      <c r="I3248" s="14" t="s">
        <v>73</v>
      </c>
      <c r="J3248" s="14" t="s">
        <v>715</v>
      </c>
      <c r="K3248" s="15" t="n">
        <v>324.9</v>
      </c>
      <c r="L3248" s="0" t="n">
        <v>5</v>
      </c>
      <c r="M3248" s="16" t="n">
        <v>0</v>
      </c>
      <c r="N3248" s="17" t="n">
        <v>38.988</v>
      </c>
      <c r="O3248" s="0" t="str">
        <f aca="false">TEXT(B3248,"YYYY-MM")</f>
        <v>2018-12</v>
      </c>
      <c r="P3248" s="18" t="n">
        <f aca="false">IFERROR(N3248/K3248,0)</f>
        <v>0.12</v>
      </c>
      <c r="Q3248" s="0" t="str">
        <f aca="false">IF(M3248=0,"No Discount",IF(M3248&lt;0.2,"Low (1-19%)",IF(M3248&lt;0.4,"Medium (20-39%)","High (40%+)")))</f>
        <v>No Discount</v>
      </c>
      <c r="R3248" s="0" t="str">
        <f aca="false">INDEX('Lookup Tables'!$B$2:$B$5,MATCH(F3248,'Lookup Tables'!$A$2:$A$5,0))</f>
        <v>Manager D</v>
      </c>
    </row>
    <row r="3249" customFormat="false" ht="15" hidden="false" customHeight="false" outlineLevel="0" collapsed="false">
      <c r="A3249" s="0" t="s">
        <v>3241</v>
      </c>
      <c r="B3249" s="13" t="n">
        <v>43444</v>
      </c>
      <c r="C3249" s="13" t="n">
        <v>43446</v>
      </c>
      <c r="D3249" s="14" t="s">
        <v>52</v>
      </c>
      <c r="E3249" s="14" t="s">
        <v>62</v>
      </c>
      <c r="F3249" s="14" t="s">
        <v>63</v>
      </c>
      <c r="G3249" s="14" t="s">
        <v>94</v>
      </c>
      <c r="H3249" s="14" t="s">
        <v>65</v>
      </c>
      <c r="I3249" s="14" t="s">
        <v>78</v>
      </c>
      <c r="J3249" s="14" t="s">
        <v>3242</v>
      </c>
      <c r="K3249" s="15" t="n">
        <v>18.24</v>
      </c>
      <c r="L3249" s="0" t="n">
        <v>3</v>
      </c>
      <c r="M3249" s="16" t="n">
        <v>0</v>
      </c>
      <c r="N3249" s="17" t="n">
        <v>5.2896</v>
      </c>
      <c r="O3249" s="0" t="str">
        <f aca="false">TEXT(B3249,"YYYY-MM")</f>
        <v>2018-12</v>
      </c>
      <c r="P3249" s="18" t="n">
        <f aca="false">IFERROR(N3249/K3249,0)</f>
        <v>0.29</v>
      </c>
      <c r="Q3249" s="0" t="str">
        <f aca="false">IF(M3249=0,"No Discount",IF(M3249&lt;0.2,"Low (1-19%)",IF(M3249&lt;0.4,"Medium (20-39%)","High (40%+)")))</f>
        <v>No Discount</v>
      </c>
      <c r="R3249" s="0" t="str">
        <f aca="false">INDEX('Lookup Tables'!$B$2:$B$5,MATCH(F3249,'Lookup Tables'!$A$2:$A$5,0))</f>
        <v>Manager D</v>
      </c>
    </row>
    <row r="3250" customFormat="false" ht="15" hidden="false" customHeight="false" outlineLevel="0" collapsed="false">
      <c r="A3250" s="0" t="s">
        <v>3243</v>
      </c>
      <c r="B3250" s="13" t="n">
        <v>42995</v>
      </c>
      <c r="C3250" s="13" t="n">
        <v>42999</v>
      </c>
      <c r="D3250" s="14" t="s">
        <v>69</v>
      </c>
      <c r="E3250" s="14" t="s">
        <v>97</v>
      </c>
      <c r="F3250" s="14" t="s">
        <v>63</v>
      </c>
      <c r="G3250" s="14" t="s">
        <v>94</v>
      </c>
      <c r="H3250" s="14" t="s">
        <v>56</v>
      </c>
      <c r="I3250" s="14" t="s">
        <v>59</v>
      </c>
      <c r="J3250" s="14" t="s">
        <v>3038</v>
      </c>
      <c r="K3250" s="15" t="n">
        <v>113.888</v>
      </c>
      <c r="L3250" s="0" t="n">
        <v>2</v>
      </c>
      <c r="M3250" s="16" t="n">
        <v>0.2</v>
      </c>
      <c r="N3250" s="17" t="n">
        <v>9.9652</v>
      </c>
      <c r="O3250" s="0" t="str">
        <f aca="false">TEXT(B3250,"YYYY-MM")</f>
        <v>2017-09</v>
      </c>
      <c r="P3250" s="18" t="n">
        <f aca="false">IFERROR(N3250/K3250,0)</f>
        <v>0.0875</v>
      </c>
      <c r="Q3250" s="0" t="str">
        <f aca="false">IF(M3250=0,"No Discount",IF(M3250&lt;0.2,"Low (1-19%)",IF(M3250&lt;0.4,"Medium (20-39%)","High (40%+)")))</f>
        <v>Medium (20-39%)</v>
      </c>
      <c r="R3250" s="0" t="str">
        <f aca="false">INDEX('Lookup Tables'!$B$2:$B$5,MATCH(F3250,'Lookup Tables'!$A$2:$A$5,0))</f>
        <v>Manager D</v>
      </c>
    </row>
    <row r="3251" customFormat="false" ht="15" hidden="false" customHeight="false" outlineLevel="0" collapsed="false">
      <c r="A3251" s="0" t="s">
        <v>3243</v>
      </c>
      <c r="B3251" s="13" t="n">
        <v>42995</v>
      </c>
      <c r="C3251" s="13" t="n">
        <v>42999</v>
      </c>
      <c r="D3251" s="14" t="s">
        <v>69</v>
      </c>
      <c r="E3251" s="14" t="s">
        <v>97</v>
      </c>
      <c r="F3251" s="14" t="s">
        <v>63</v>
      </c>
      <c r="G3251" s="14" t="s">
        <v>94</v>
      </c>
      <c r="H3251" s="14" t="s">
        <v>80</v>
      </c>
      <c r="I3251" s="14" t="s">
        <v>81</v>
      </c>
      <c r="J3251" s="14" t="s">
        <v>1173</v>
      </c>
      <c r="K3251" s="15" t="n">
        <v>105.584</v>
      </c>
      <c r="L3251" s="0" t="n">
        <v>2</v>
      </c>
      <c r="M3251" s="16" t="n">
        <v>0.2</v>
      </c>
      <c r="N3251" s="17" t="n">
        <v>7.9188</v>
      </c>
      <c r="O3251" s="0" t="str">
        <f aca="false">TEXT(B3251,"YYYY-MM")</f>
        <v>2017-09</v>
      </c>
      <c r="P3251" s="18" t="n">
        <f aca="false">IFERROR(N3251/K3251,0)</f>
        <v>0.075</v>
      </c>
      <c r="Q3251" s="0" t="str">
        <f aca="false">IF(M3251=0,"No Discount",IF(M3251&lt;0.2,"Low (1-19%)",IF(M3251&lt;0.4,"Medium (20-39%)","High (40%+)")))</f>
        <v>Medium (20-39%)</v>
      </c>
      <c r="R3251" s="0" t="str">
        <f aca="false">INDEX('Lookup Tables'!$B$2:$B$5,MATCH(F3251,'Lookup Tables'!$A$2:$A$5,0))</f>
        <v>Manager D</v>
      </c>
    </row>
    <row r="3252" customFormat="false" ht="15" hidden="false" customHeight="false" outlineLevel="0" collapsed="false">
      <c r="A3252" s="0" t="s">
        <v>3244</v>
      </c>
      <c r="B3252" s="13" t="n">
        <v>43092</v>
      </c>
      <c r="C3252" s="13" t="n">
        <v>43098</v>
      </c>
      <c r="D3252" s="14" t="s">
        <v>69</v>
      </c>
      <c r="E3252" s="14" t="s">
        <v>62</v>
      </c>
      <c r="F3252" s="14" t="s">
        <v>98</v>
      </c>
      <c r="G3252" s="14" t="s">
        <v>157</v>
      </c>
      <c r="H3252" s="14" t="s">
        <v>65</v>
      </c>
      <c r="I3252" s="14" t="s">
        <v>171</v>
      </c>
      <c r="J3252" s="14" t="s">
        <v>1935</v>
      </c>
      <c r="K3252" s="15" t="n">
        <v>24.85</v>
      </c>
      <c r="L3252" s="0" t="n">
        <v>7</v>
      </c>
      <c r="M3252" s="16" t="n">
        <v>0</v>
      </c>
      <c r="N3252" s="17" t="n">
        <v>11.6795</v>
      </c>
      <c r="O3252" s="0" t="str">
        <f aca="false">TEXT(B3252,"YYYY-MM")</f>
        <v>2017-12</v>
      </c>
      <c r="P3252" s="18" t="n">
        <f aca="false">IFERROR(N3252/K3252,0)</f>
        <v>0.47</v>
      </c>
      <c r="Q3252" s="0" t="str">
        <f aca="false">IF(M3252=0,"No Discount",IF(M3252&lt;0.2,"Low (1-19%)",IF(M3252&lt;0.4,"Medium (20-39%)","High (40%+)")))</f>
        <v>No Discount</v>
      </c>
      <c r="R3252" s="0" t="str">
        <f aca="false">INDEX('Lookup Tables'!$B$2:$B$5,MATCH(F3252,'Lookup Tables'!$A$2:$A$5,0))</f>
        <v>Manager A</v>
      </c>
    </row>
    <row r="3253" customFormat="false" ht="15" hidden="false" customHeight="false" outlineLevel="0" collapsed="false">
      <c r="A3253" s="0" t="s">
        <v>3245</v>
      </c>
      <c r="B3253" s="13" t="n">
        <v>43207</v>
      </c>
      <c r="C3253" s="13" t="n">
        <v>43209</v>
      </c>
      <c r="D3253" s="14" t="s">
        <v>137</v>
      </c>
      <c r="E3253" s="14" t="s">
        <v>53</v>
      </c>
      <c r="F3253" s="14" t="s">
        <v>117</v>
      </c>
      <c r="G3253" s="14" t="s">
        <v>118</v>
      </c>
      <c r="H3253" s="14" t="s">
        <v>56</v>
      </c>
      <c r="I3253" s="14" t="s">
        <v>76</v>
      </c>
      <c r="J3253" s="14" t="s">
        <v>2454</v>
      </c>
      <c r="K3253" s="15" t="n">
        <v>60.312</v>
      </c>
      <c r="L3253" s="0" t="n">
        <v>3</v>
      </c>
      <c r="M3253" s="16" t="n">
        <v>0.2</v>
      </c>
      <c r="N3253" s="17" t="n">
        <v>5.2773</v>
      </c>
      <c r="O3253" s="0" t="str">
        <f aca="false">TEXT(B3253,"YYYY-MM")</f>
        <v>2018-04</v>
      </c>
      <c r="P3253" s="18" t="n">
        <f aca="false">IFERROR(N3253/K3253,0)</f>
        <v>0.0875</v>
      </c>
      <c r="Q3253" s="0" t="str">
        <f aca="false">IF(M3253=0,"No Discount",IF(M3253&lt;0.2,"Low (1-19%)",IF(M3253&lt;0.4,"Medium (20-39%)","High (40%+)")))</f>
        <v>Medium (20-39%)</v>
      </c>
      <c r="R3253" s="0" t="str">
        <f aca="false">INDEX('Lookup Tables'!$B$2:$B$5,MATCH(F3253,'Lookup Tables'!$A$2:$A$5,0))</f>
        <v>Manager B</v>
      </c>
    </row>
    <row r="3254" customFormat="false" ht="15" hidden="false" customHeight="false" outlineLevel="0" collapsed="false">
      <c r="A3254" s="0" t="s">
        <v>3246</v>
      </c>
      <c r="B3254" s="13" t="n">
        <v>43400</v>
      </c>
      <c r="C3254" s="13" t="n">
        <v>43403</v>
      </c>
      <c r="D3254" s="14" t="s">
        <v>52</v>
      </c>
      <c r="E3254" s="14" t="s">
        <v>97</v>
      </c>
      <c r="F3254" s="14" t="s">
        <v>98</v>
      </c>
      <c r="G3254" s="14" t="s">
        <v>146</v>
      </c>
      <c r="H3254" s="14" t="s">
        <v>65</v>
      </c>
      <c r="I3254" s="14" t="s">
        <v>78</v>
      </c>
      <c r="J3254" s="14" t="s">
        <v>764</v>
      </c>
      <c r="K3254" s="15" t="n">
        <v>7.056</v>
      </c>
      <c r="L3254" s="0" t="n">
        <v>3</v>
      </c>
      <c r="M3254" s="16" t="n">
        <v>0.2</v>
      </c>
      <c r="N3254" s="17" t="n">
        <v>2.205</v>
      </c>
      <c r="O3254" s="0" t="str">
        <f aca="false">TEXT(B3254,"YYYY-MM")</f>
        <v>2018-10</v>
      </c>
      <c r="P3254" s="18" t="n">
        <f aca="false">IFERROR(N3254/K3254,0)</f>
        <v>0.3125</v>
      </c>
      <c r="Q3254" s="0" t="str">
        <f aca="false">IF(M3254=0,"No Discount",IF(M3254&lt;0.2,"Low (1-19%)",IF(M3254&lt;0.4,"Medium (20-39%)","High (40%+)")))</f>
        <v>Medium (20-39%)</v>
      </c>
      <c r="R3254" s="0" t="str">
        <f aca="false">INDEX('Lookup Tables'!$B$2:$B$5,MATCH(F3254,'Lookup Tables'!$A$2:$A$5,0))</f>
        <v>Manager A</v>
      </c>
    </row>
    <row r="3255" customFormat="false" ht="15" hidden="false" customHeight="false" outlineLevel="0" collapsed="false">
      <c r="A3255" s="0" t="s">
        <v>3246</v>
      </c>
      <c r="B3255" s="13" t="n">
        <v>43400</v>
      </c>
      <c r="C3255" s="13" t="n">
        <v>43403</v>
      </c>
      <c r="D3255" s="14" t="s">
        <v>52</v>
      </c>
      <c r="E3255" s="14" t="s">
        <v>97</v>
      </c>
      <c r="F3255" s="14" t="s">
        <v>98</v>
      </c>
      <c r="G3255" s="14" t="s">
        <v>146</v>
      </c>
      <c r="H3255" s="14" t="s">
        <v>80</v>
      </c>
      <c r="I3255" s="14" t="s">
        <v>81</v>
      </c>
      <c r="J3255" s="14" t="s">
        <v>2413</v>
      </c>
      <c r="K3255" s="15" t="n">
        <v>27.184</v>
      </c>
      <c r="L3255" s="0" t="n">
        <v>2</v>
      </c>
      <c r="M3255" s="16" t="n">
        <v>0.2</v>
      </c>
      <c r="N3255" s="17" t="n">
        <v>2.0388</v>
      </c>
      <c r="O3255" s="0" t="str">
        <f aca="false">TEXT(B3255,"YYYY-MM")</f>
        <v>2018-10</v>
      </c>
      <c r="P3255" s="18" t="n">
        <f aca="false">IFERROR(N3255/K3255,0)</f>
        <v>0.075</v>
      </c>
      <c r="Q3255" s="0" t="str">
        <f aca="false">IF(M3255=0,"No Discount",IF(M3255&lt;0.2,"Low (1-19%)",IF(M3255&lt;0.4,"Medium (20-39%)","High (40%+)")))</f>
        <v>Medium (20-39%)</v>
      </c>
      <c r="R3255" s="0" t="str">
        <f aca="false">INDEX('Lookup Tables'!$B$2:$B$5,MATCH(F3255,'Lookup Tables'!$A$2:$A$5,0))</f>
        <v>Manager A</v>
      </c>
    </row>
    <row r="3256" customFormat="false" ht="15" hidden="false" customHeight="false" outlineLevel="0" collapsed="false">
      <c r="A3256" s="0" t="s">
        <v>3247</v>
      </c>
      <c r="B3256" s="13" t="n">
        <v>42924</v>
      </c>
      <c r="C3256" s="13" t="n">
        <v>42930</v>
      </c>
      <c r="D3256" s="14" t="s">
        <v>69</v>
      </c>
      <c r="E3256" s="14" t="s">
        <v>53</v>
      </c>
      <c r="F3256" s="14" t="s">
        <v>63</v>
      </c>
      <c r="G3256" s="14" t="s">
        <v>94</v>
      </c>
      <c r="H3256" s="14" t="s">
        <v>80</v>
      </c>
      <c r="I3256" s="14" t="s">
        <v>81</v>
      </c>
      <c r="J3256" s="14" t="s">
        <v>463</v>
      </c>
      <c r="K3256" s="15" t="n">
        <v>107.984</v>
      </c>
      <c r="L3256" s="0" t="n">
        <v>1</v>
      </c>
      <c r="M3256" s="16" t="n">
        <v>0.2</v>
      </c>
      <c r="N3256" s="17" t="n">
        <v>9.4486</v>
      </c>
      <c r="O3256" s="0" t="str">
        <f aca="false">TEXT(B3256,"YYYY-MM")</f>
        <v>2017-07</v>
      </c>
      <c r="P3256" s="18" t="n">
        <f aca="false">IFERROR(N3256/K3256,0)</f>
        <v>0.0875</v>
      </c>
      <c r="Q3256" s="0" t="str">
        <f aca="false">IF(M3256=0,"No Discount",IF(M3256&lt;0.2,"Low (1-19%)",IF(M3256&lt;0.4,"Medium (20-39%)","High (40%+)")))</f>
        <v>Medium (20-39%)</v>
      </c>
      <c r="R3256" s="0" t="str">
        <f aca="false">INDEX('Lookup Tables'!$B$2:$B$5,MATCH(F3256,'Lookup Tables'!$A$2:$A$5,0))</f>
        <v>Manager D</v>
      </c>
    </row>
    <row r="3257" customFormat="false" ht="15" hidden="false" customHeight="false" outlineLevel="0" collapsed="false">
      <c r="A3257" s="0" t="s">
        <v>3247</v>
      </c>
      <c r="B3257" s="13" t="n">
        <v>42924</v>
      </c>
      <c r="C3257" s="13" t="n">
        <v>42930</v>
      </c>
      <c r="D3257" s="14" t="s">
        <v>69</v>
      </c>
      <c r="E3257" s="14" t="s">
        <v>53</v>
      </c>
      <c r="F3257" s="14" t="s">
        <v>63</v>
      </c>
      <c r="G3257" s="14" t="s">
        <v>94</v>
      </c>
      <c r="H3257" s="14" t="s">
        <v>65</v>
      </c>
      <c r="I3257" s="14" t="s">
        <v>83</v>
      </c>
      <c r="J3257" s="14" t="s">
        <v>2342</v>
      </c>
      <c r="K3257" s="15" t="n">
        <v>19.296</v>
      </c>
      <c r="L3257" s="0" t="n">
        <v>3</v>
      </c>
      <c r="M3257" s="16" t="n">
        <v>0.2</v>
      </c>
      <c r="N3257" s="17" t="n">
        <v>6.03</v>
      </c>
      <c r="O3257" s="0" t="str">
        <f aca="false">TEXT(B3257,"YYYY-MM")</f>
        <v>2017-07</v>
      </c>
      <c r="P3257" s="18" t="n">
        <f aca="false">IFERROR(N3257/K3257,0)</f>
        <v>0.3125</v>
      </c>
      <c r="Q3257" s="0" t="str">
        <f aca="false">IF(M3257=0,"No Discount",IF(M3257&lt;0.2,"Low (1-19%)",IF(M3257&lt;0.4,"Medium (20-39%)","High (40%+)")))</f>
        <v>Medium (20-39%)</v>
      </c>
      <c r="R3257" s="0" t="str">
        <f aca="false">INDEX('Lookup Tables'!$B$2:$B$5,MATCH(F3257,'Lookup Tables'!$A$2:$A$5,0))</f>
        <v>Manager D</v>
      </c>
    </row>
    <row r="3258" customFormat="false" ht="15" hidden="false" customHeight="false" outlineLevel="0" collapsed="false">
      <c r="A3258" s="0" t="s">
        <v>3248</v>
      </c>
      <c r="B3258" s="13" t="n">
        <v>42591</v>
      </c>
      <c r="C3258" s="13" t="n">
        <v>42596</v>
      </c>
      <c r="D3258" s="14" t="s">
        <v>69</v>
      </c>
      <c r="E3258" s="14" t="s">
        <v>62</v>
      </c>
      <c r="F3258" s="14" t="s">
        <v>54</v>
      </c>
      <c r="G3258" s="14" t="s">
        <v>70</v>
      </c>
      <c r="H3258" s="14" t="s">
        <v>65</v>
      </c>
      <c r="I3258" s="14" t="s">
        <v>66</v>
      </c>
      <c r="J3258" s="14" t="s">
        <v>1327</v>
      </c>
      <c r="K3258" s="15" t="n">
        <v>4.608</v>
      </c>
      <c r="L3258" s="0" t="n">
        <v>2</v>
      </c>
      <c r="M3258" s="16" t="n">
        <v>0.2</v>
      </c>
      <c r="N3258" s="17" t="n">
        <v>1.6704</v>
      </c>
      <c r="O3258" s="0" t="str">
        <f aca="false">TEXT(B3258,"YYYY-MM")</f>
        <v>2016-08</v>
      </c>
      <c r="P3258" s="18" t="n">
        <f aca="false">IFERROR(N3258/K3258,0)</f>
        <v>0.3625</v>
      </c>
      <c r="Q3258" s="0" t="str">
        <f aca="false">IF(M3258=0,"No Discount",IF(M3258&lt;0.2,"Low (1-19%)",IF(M3258&lt;0.4,"Medium (20-39%)","High (40%+)")))</f>
        <v>Medium (20-39%)</v>
      </c>
      <c r="R3258" s="0" t="str">
        <f aca="false">INDEX('Lookup Tables'!$B$2:$B$5,MATCH(F3258,'Lookup Tables'!$A$2:$A$5,0))</f>
        <v>Manager C</v>
      </c>
    </row>
    <row r="3259" customFormat="false" ht="15" hidden="false" customHeight="false" outlineLevel="0" collapsed="false">
      <c r="A3259" s="0" t="s">
        <v>3249</v>
      </c>
      <c r="B3259" s="13" t="n">
        <v>43078</v>
      </c>
      <c r="C3259" s="13" t="n">
        <v>43083</v>
      </c>
      <c r="D3259" s="14" t="s">
        <v>52</v>
      </c>
      <c r="E3259" s="14" t="s">
        <v>62</v>
      </c>
      <c r="F3259" s="14" t="s">
        <v>54</v>
      </c>
      <c r="G3259" s="14" t="s">
        <v>200</v>
      </c>
      <c r="H3259" s="14" t="s">
        <v>56</v>
      </c>
      <c r="I3259" s="14" t="s">
        <v>71</v>
      </c>
      <c r="J3259" s="14" t="s">
        <v>1749</v>
      </c>
      <c r="K3259" s="15" t="n">
        <v>79.974</v>
      </c>
      <c r="L3259" s="0" t="n">
        <v>3</v>
      </c>
      <c r="M3259" s="16" t="n">
        <v>0.4</v>
      </c>
      <c r="N3259" s="17" t="n">
        <v>-29.3238</v>
      </c>
      <c r="O3259" s="0" t="str">
        <f aca="false">TEXT(B3259,"YYYY-MM")</f>
        <v>2017-12</v>
      </c>
      <c r="P3259" s="18" t="n">
        <f aca="false">IFERROR(N3259/K3259,0)</f>
        <v>-0.366666666666667</v>
      </c>
      <c r="Q3259" s="0" t="str">
        <f aca="false">IF(M3259=0,"No Discount",IF(M3259&lt;0.2,"Low (1-19%)",IF(M3259&lt;0.4,"Medium (20-39%)","High (40%+)")))</f>
        <v>High (40%+)</v>
      </c>
      <c r="R3259" s="0" t="str">
        <f aca="false">INDEX('Lookup Tables'!$B$2:$B$5,MATCH(F3259,'Lookup Tables'!$A$2:$A$5,0))</f>
        <v>Manager C</v>
      </c>
    </row>
    <row r="3260" customFormat="false" ht="15" hidden="false" customHeight="false" outlineLevel="0" collapsed="false">
      <c r="A3260" s="0" t="s">
        <v>3249</v>
      </c>
      <c r="B3260" s="13" t="n">
        <v>43078</v>
      </c>
      <c r="C3260" s="13" t="n">
        <v>43083</v>
      </c>
      <c r="D3260" s="14" t="s">
        <v>52</v>
      </c>
      <c r="E3260" s="14" t="s">
        <v>62</v>
      </c>
      <c r="F3260" s="14" t="s">
        <v>54</v>
      </c>
      <c r="G3260" s="14" t="s">
        <v>200</v>
      </c>
      <c r="H3260" s="14" t="s">
        <v>65</v>
      </c>
      <c r="I3260" s="14" t="s">
        <v>83</v>
      </c>
      <c r="J3260" s="14" t="s">
        <v>1230</v>
      </c>
      <c r="K3260" s="15" t="n">
        <v>2.946</v>
      </c>
      <c r="L3260" s="0" t="n">
        <v>2</v>
      </c>
      <c r="M3260" s="16" t="n">
        <v>0.7</v>
      </c>
      <c r="N3260" s="17" t="n">
        <v>-2.0622</v>
      </c>
      <c r="O3260" s="0" t="str">
        <f aca="false">TEXT(B3260,"YYYY-MM")</f>
        <v>2017-12</v>
      </c>
      <c r="P3260" s="18" t="n">
        <f aca="false">IFERROR(N3260/K3260,0)</f>
        <v>-0.7</v>
      </c>
      <c r="Q3260" s="0" t="str">
        <f aca="false">IF(M3260=0,"No Discount",IF(M3260&lt;0.2,"Low (1-19%)",IF(M3260&lt;0.4,"Medium (20-39%)","High (40%+)")))</f>
        <v>High (40%+)</v>
      </c>
      <c r="R3260" s="0" t="str">
        <f aca="false">INDEX('Lookup Tables'!$B$2:$B$5,MATCH(F3260,'Lookup Tables'!$A$2:$A$5,0))</f>
        <v>Manager C</v>
      </c>
    </row>
    <row r="3261" customFormat="false" ht="15" hidden="false" customHeight="false" outlineLevel="0" collapsed="false">
      <c r="A3261" s="0" t="s">
        <v>3250</v>
      </c>
      <c r="B3261" s="13" t="n">
        <v>43052</v>
      </c>
      <c r="C3261" s="13" t="n">
        <v>43056</v>
      </c>
      <c r="D3261" s="14" t="s">
        <v>69</v>
      </c>
      <c r="E3261" s="14" t="s">
        <v>97</v>
      </c>
      <c r="F3261" s="14" t="s">
        <v>98</v>
      </c>
      <c r="G3261" s="14" t="s">
        <v>146</v>
      </c>
      <c r="H3261" s="14" t="s">
        <v>65</v>
      </c>
      <c r="I3261" s="14" t="s">
        <v>83</v>
      </c>
      <c r="J3261" s="14" t="s">
        <v>820</v>
      </c>
      <c r="K3261" s="15" t="n">
        <v>3.136</v>
      </c>
      <c r="L3261" s="0" t="n">
        <v>2</v>
      </c>
      <c r="M3261" s="16" t="n">
        <v>0.8</v>
      </c>
      <c r="N3261" s="17" t="n">
        <v>-4.704</v>
      </c>
      <c r="O3261" s="0" t="str">
        <f aca="false">TEXT(B3261,"YYYY-MM")</f>
        <v>2017-11</v>
      </c>
      <c r="P3261" s="18" t="n">
        <f aca="false">IFERROR(N3261/K3261,0)</f>
        <v>-1.5</v>
      </c>
      <c r="Q3261" s="0" t="str">
        <f aca="false">IF(M3261=0,"No Discount",IF(M3261&lt;0.2,"Low (1-19%)",IF(M3261&lt;0.4,"Medium (20-39%)","High (40%+)")))</f>
        <v>High (40%+)</v>
      </c>
      <c r="R3261" s="0" t="str">
        <f aca="false">INDEX('Lookup Tables'!$B$2:$B$5,MATCH(F3261,'Lookup Tables'!$A$2:$A$5,0))</f>
        <v>Manager A</v>
      </c>
    </row>
    <row r="3262" customFormat="false" ht="15" hidden="false" customHeight="false" outlineLevel="0" collapsed="false">
      <c r="A3262" s="0" t="s">
        <v>3251</v>
      </c>
      <c r="B3262" s="13" t="n">
        <v>42322</v>
      </c>
      <c r="C3262" s="13" t="n">
        <v>42323</v>
      </c>
      <c r="D3262" s="14" t="s">
        <v>137</v>
      </c>
      <c r="E3262" s="14" t="s">
        <v>62</v>
      </c>
      <c r="F3262" s="14" t="s">
        <v>98</v>
      </c>
      <c r="G3262" s="14" t="s">
        <v>99</v>
      </c>
      <c r="H3262" s="14" t="s">
        <v>65</v>
      </c>
      <c r="I3262" s="14" t="s">
        <v>91</v>
      </c>
      <c r="J3262" s="14" t="s">
        <v>3252</v>
      </c>
      <c r="K3262" s="15" t="n">
        <v>20.736</v>
      </c>
      <c r="L3262" s="0" t="n">
        <v>4</v>
      </c>
      <c r="M3262" s="16" t="n">
        <v>0.2</v>
      </c>
      <c r="N3262" s="17" t="n">
        <v>7.2576</v>
      </c>
      <c r="O3262" s="0" t="str">
        <f aca="false">TEXT(B3262,"YYYY-MM")</f>
        <v>2015-11</v>
      </c>
      <c r="P3262" s="18" t="n">
        <f aca="false">IFERROR(N3262/K3262,0)</f>
        <v>0.35</v>
      </c>
      <c r="Q3262" s="0" t="str">
        <f aca="false">IF(M3262=0,"No Discount",IF(M3262&lt;0.2,"Low (1-19%)",IF(M3262&lt;0.4,"Medium (20-39%)","High (40%+)")))</f>
        <v>Medium (20-39%)</v>
      </c>
      <c r="R3262" s="0" t="str">
        <f aca="false">INDEX('Lookup Tables'!$B$2:$B$5,MATCH(F3262,'Lookup Tables'!$A$2:$A$5,0))</f>
        <v>Manager A</v>
      </c>
    </row>
    <row r="3263" customFormat="false" ht="15" hidden="false" customHeight="false" outlineLevel="0" collapsed="false">
      <c r="A3263" s="0" t="s">
        <v>3253</v>
      </c>
      <c r="B3263" s="13" t="n">
        <v>42325</v>
      </c>
      <c r="C3263" s="13" t="n">
        <v>42327</v>
      </c>
      <c r="D3263" s="14" t="s">
        <v>137</v>
      </c>
      <c r="E3263" s="14" t="s">
        <v>62</v>
      </c>
      <c r="F3263" s="14" t="s">
        <v>63</v>
      </c>
      <c r="G3263" s="14" t="s">
        <v>64</v>
      </c>
      <c r="H3263" s="14" t="s">
        <v>80</v>
      </c>
      <c r="I3263" s="14" t="s">
        <v>123</v>
      </c>
      <c r="J3263" s="14" t="s">
        <v>1725</v>
      </c>
      <c r="K3263" s="15" t="n">
        <v>99.98</v>
      </c>
      <c r="L3263" s="0" t="n">
        <v>2</v>
      </c>
      <c r="M3263" s="16" t="n">
        <v>0</v>
      </c>
      <c r="N3263" s="17" t="n">
        <v>7.9984</v>
      </c>
      <c r="O3263" s="0" t="str">
        <f aca="false">TEXT(B3263,"YYYY-MM")</f>
        <v>2015-11</v>
      </c>
      <c r="P3263" s="18" t="n">
        <f aca="false">IFERROR(N3263/K3263,0)</f>
        <v>0.08</v>
      </c>
      <c r="Q3263" s="0" t="str">
        <f aca="false">IF(M3263=0,"No Discount",IF(M3263&lt;0.2,"Low (1-19%)",IF(M3263&lt;0.4,"Medium (20-39%)","High (40%+)")))</f>
        <v>No Discount</v>
      </c>
      <c r="R3263" s="0" t="str">
        <f aca="false">INDEX('Lookup Tables'!$B$2:$B$5,MATCH(F3263,'Lookup Tables'!$A$2:$A$5,0))</f>
        <v>Manager D</v>
      </c>
    </row>
    <row r="3264" customFormat="false" ht="15" hidden="false" customHeight="false" outlineLevel="0" collapsed="false">
      <c r="A3264" s="0" t="s">
        <v>3253</v>
      </c>
      <c r="B3264" s="13" t="n">
        <v>42325</v>
      </c>
      <c r="C3264" s="13" t="n">
        <v>42327</v>
      </c>
      <c r="D3264" s="14" t="s">
        <v>137</v>
      </c>
      <c r="E3264" s="14" t="s">
        <v>62</v>
      </c>
      <c r="F3264" s="14" t="s">
        <v>63</v>
      </c>
      <c r="G3264" s="14" t="s">
        <v>64</v>
      </c>
      <c r="H3264" s="14" t="s">
        <v>65</v>
      </c>
      <c r="I3264" s="14" t="s">
        <v>91</v>
      </c>
      <c r="J3264" s="14" t="s">
        <v>1160</v>
      </c>
      <c r="K3264" s="15" t="n">
        <v>733.95</v>
      </c>
      <c r="L3264" s="0" t="n">
        <v>7</v>
      </c>
      <c r="M3264" s="16" t="n">
        <v>0</v>
      </c>
      <c r="N3264" s="17" t="n">
        <v>352.296</v>
      </c>
      <c r="O3264" s="0" t="str">
        <f aca="false">TEXT(B3264,"YYYY-MM")</f>
        <v>2015-11</v>
      </c>
      <c r="P3264" s="18" t="n">
        <f aca="false">IFERROR(N3264/K3264,0)</f>
        <v>0.48</v>
      </c>
      <c r="Q3264" s="0" t="str">
        <f aca="false">IF(M3264=0,"No Discount",IF(M3264&lt;0.2,"Low (1-19%)",IF(M3264&lt;0.4,"Medium (20-39%)","High (40%+)")))</f>
        <v>No Discount</v>
      </c>
      <c r="R3264" s="0" t="str">
        <f aca="false">INDEX('Lookup Tables'!$B$2:$B$5,MATCH(F3264,'Lookup Tables'!$A$2:$A$5,0))</f>
        <v>Manager D</v>
      </c>
    </row>
    <row r="3265" customFormat="false" ht="15" hidden="false" customHeight="false" outlineLevel="0" collapsed="false">
      <c r="A3265" s="0" t="s">
        <v>3253</v>
      </c>
      <c r="B3265" s="13" t="n">
        <v>42325</v>
      </c>
      <c r="C3265" s="13" t="n">
        <v>42327</v>
      </c>
      <c r="D3265" s="14" t="s">
        <v>137</v>
      </c>
      <c r="E3265" s="14" t="s">
        <v>62</v>
      </c>
      <c r="F3265" s="14" t="s">
        <v>63</v>
      </c>
      <c r="G3265" s="14" t="s">
        <v>64</v>
      </c>
      <c r="H3265" s="14" t="s">
        <v>65</v>
      </c>
      <c r="I3265" s="14" t="s">
        <v>85</v>
      </c>
      <c r="J3265" s="14" t="s">
        <v>2908</v>
      </c>
      <c r="K3265" s="15" t="n">
        <v>241.44</v>
      </c>
      <c r="L3265" s="0" t="n">
        <v>3</v>
      </c>
      <c r="M3265" s="16" t="n">
        <v>0</v>
      </c>
      <c r="N3265" s="17" t="n">
        <v>72.432</v>
      </c>
      <c r="O3265" s="0" t="str">
        <f aca="false">TEXT(B3265,"YYYY-MM")</f>
        <v>2015-11</v>
      </c>
      <c r="P3265" s="18" t="n">
        <f aca="false">IFERROR(N3265/K3265,0)</f>
        <v>0.3</v>
      </c>
      <c r="Q3265" s="0" t="str">
        <f aca="false">IF(M3265=0,"No Discount",IF(M3265&lt;0.2,"Low (1-19%)",IF(M3265&lt;0.4,"Medium (20-39%)","High (40%+)")))</f>
        <v>No Discount</v>
      </c>
      <c r="R3265" s="0" t="str">
        <f aca="false">INDEX('Lookup Tables'!$B$2:$B$5,MATCH(F3265,'Lookup Tables'!$A$2:$A$5,0))</f>
        <v>Manager D</v>
      </c>
    </row>
    <row r="3266" customFormat="false" ht="15" hidden="false" customHeight="false" outlineLevel="0" collapsed="false">
      <c r="A3266" s="0" t="s">
        <v>3254</v>
      </c>
      <c r="B3266" s="13" t="n">
        <v>42798</v>
      </c>
      <c r="C3266" s="13" t="n">
        <v>42802</v>
      </c>
      <c r="D3266" s="14" t="s">
        <v>52</v>
      </c>
      <c r="E3266" s="14" t="s">
        <v>62</v>
      </c>
      <c r="F3266" s="14" t="s">
        <v>54</v>
      </c>
      <c r="G3266" s="14" t="s">
        <v>70</v>
      </c>
      <c r="H3266" s="14" t="s">
        <v>65</v>
      </c>
      <c r="I3266" s="14" t="s">
        <v>66</v>
      </c>
      <c r="J3266" s="14" t="s">
        <v>1910</v>
      </c>
      <c r="K3266" s="15" t="n">
        <v>10.08</v>
      </c>
      <c r="L3266" s="0" t="n">
        <v>4</v>
      </c>
      <c r="M3266" s="16" t="n">
        <v>0.2</v>
      </c>
      <c r="N3266" s="17" t="n">
        <v>3.528</v>
      </c>
      <c r="O3266" s="0" t="str">
        <f aca="false">TEXT(B3266,"YYYY-MM")</f>
        <v>2017-03</v>
      </c>
      <c r="P3266" s="18" t="n">
        <f aca="false">IFERROR(N3266/K3266,0)</f>
        <v>0.35</v>
      </c>
      <c r="Q3266" s="0" t="str">
        <f aca="false">IF(M3266=0,"No Discount",IF(M3266&lt;0.2,"Low (1-19%)",IF(M3266&lt;0.4,"Medium (20-39%)","High (40%+)")))</f>
        <v>Medium (20-39%)</v>
      </c>
      <c r="R3266" s="0" t="str">
        <f aca="false">INDEX('Lookup Tables'!$B$2:$B$5,MATCH(F3266,'Lookup Tables'!$A$2:$A$5,0))</f>
        <v>Manager C</v>
      </c>
    </row>
    <row r="3267" customFormat="false" ht="15" hidden="false" customHeight="false" outlineLevel="0" collapsed="false">
      <c r="A3267" s="0" t="s">
        <v>3255</v>
      </c>
      <c r="B3267" s="13" t="n">
        <v>42288</v>
      </c>
      <c r="C3267" s="13" t="n">
        <v>42292</v>
      </c>
      <c r="D3267" s="14" t="s">
        <v>69</v>
      </c>
      <c r="E3267" s="14" t="s">
        <v>53</v>
      </c>
      <c r="F3267" s="14" t="s">
        <v>117</v>
      </c>
      <c r="G3267" s="14" t="s">
        <v>118</v>
      </c>
      <c r="H3267" s="14" t="s">
        <v>65</v>
      </c>
      <c r="I3267" s="14" t="s">
        <v>73</v>
      </c>
      <c r="J3267" s="14" t="s">
        <v>1273</v>
      </c>
      <c r="K3267" s="15" t="n">
        <v>281.904</v>
      </c>
      <c r="L3267" s="0" t="n">
        <v>2</v>
      </c>
      <c r="M3267" s="16" t="n">
        <v>0.2</v>
      </c>
      <c r="N3267" s="17" t="n">
        <v>10.5714</v>
      </c>
      <c r="O3267" s="0" t="str">
        <f aca="false">TEXT(B3267,"YYYY-MM")</f>
        <v>2015-10</v>
      </c>
      <c r="P3267" s="18" t="n">
        <f aca="false">IFERROR(N3267/K3267,0)</f>
        <v>0.0375</v>
      </c>
      <c r="Q3267" s="0" t="str">
        <f aca="false">IF(M3267=0,"No Discount",IF(M3267&lt;0.2,"Low (1-19%)",IF(M3267&lt;0.4,"Medium (20-39%)","High (40%+)")))</f>
        <v>Medium (20-39%)</v>
      </c>
      <c r="R3267" s="0" t="str">
        <f aca="false">INDEX('Lookup Tables'!$B$2:$B$5,MATCH(F3267,'Lookup Tables'!$A$2:$A$5,0))</f>
        <v>Manager B</v>
      </c>
    </row>
    <row r="3268" customFormat="false" ht="15" hidden="false" customHeight="false" outlineLevel="0" collapsed="false">
      <c r="A3268" s="0" t="s">
        <v>3255</v>
      </c>
      <c r="B3268" s="13" t="n">
        <v>42288</v>
      </c>
      <c r="C3268" s="13" t="n">
        <v>42292</v>
      </c>
      <c r="D3268" s="14" t="s">
        <v>69</v>
      </c>
      <c r="E3268" s="14" t="s">
        <v>53</v>
      </c>
      <c r="F3268" s="14" t="s">
        <v>117</v>
      </c>
      <c r="G3268" s="14" t="s">
        <v>118</v>
      </c>
      <c r="H3268" s="14" t="s">
        <v>65</v>
      </c>
      <c r="I3268" s="14" t="s">
        <v>129</v>
      </c>
      <c r="J3268" s="14" t="s">
        <v>981</v>
      </c>
      <c r="K3268" s="15" t="n">
        <v>201.432</v>
      </c>
      <c r="L3268" s="0" t="n">
        <v>3</v>
      </c>
      <c r="M3268" s="16" t="n">
        <v>0.2</v>
      </c>
      <c r="N3268" s="17" t="n">
        <v>67.9833</v>
      </c>
      <c r="O3268" s="0" t="str">
        <f aca="false">TEXT(B3268,"YYYY-MM")</f>
        <v>2015-10</v>
      </c>
      <c r="P3268" s="18" t="n">
        <f aca="false">IFERROR(N3268/K3268,0)</f>
        <v>0.3375</v>
      </c>
      <c r="Q3268" s="0" t="str">
        <f aca="false">IF(M3268=0,"No Discount",IF(M3268&lt;0.2,"Low (1-19%)",IF(M3268&lt;0.4,"Medium (20-39%)","High (40%+)")))</f>
        <v>Medium (20-39%)</v>
      </c>
      <c r="R3268" s="0" t="str">
        <f aca="false">INDEX('Lookup Tables'!$B$2:$B$5,MATCH(F3268,'Lookup Tables'!$A$2:$A$5,0))</f>
        <v>Manager B</v>
      </c>
    </row>
    <row r="3269" customFormat="false" ht="15" hidden="false" customHeight="false" outlineLevel="0" collapsed="false">
      <c r="A3269" s="0" t="s">
        <v>3256</v>
      </c>
      <c r="B3269" s="13" t="n">
        <v>42146</v>
      </c>
      <c r="C3269" s="13" t="n">
        <v>42153</v>
      </c>
      <c r="D3269" s="14" t="s">
        <v>69</v>
      </c>
      <c r="E3269" s="14" t="s">
        <v>53</v>
      </c>
      <c r="F3269" s="14" t="s">
        <v>54</v>
      </c>
      <c r="G3269" s="14" t="s">
        <v>211</v>
      </c>
      <c r="H3269" s="14" t="s">
        <v>80</v>
      </c>
      <c r="I3269" s="14" t="s">
        <v>81</v>
      </c>
      <c r="J3269" s="14" t="s">
        <v>1250</v>
      </c>
      <c r="K3269" s="15" t="n">
        <v>135.98</v>
      </c>
      <c r="L3269" s="0" t="n">
        <v>2</v>
      </c>
      <c r="M3269" s="16" t="n">
        <v>0</v>
      </c>
      <c r="N3269" s="17" t="n">
        <v>33.995</v>
      </c>
      <c r="O3269" s="0" t="str">
        <f aca="false">TEXT(B3269,"YYYY-MM")</f>
        <v>2015-05</v>
      </c>
      <c r="P3269" s="18" t="n">
        <f aca="false">IFERROR(N3269/K3269,0)</f>
        <v>0.25</v>
      </c>
      <c r="Q3269" s="0" t="str">
        <f aca="false">IF(M3269=0,"No Discount",IF(M3269&lt;0.2,"Low (1-19%)",IF(M3269&lt;0.4,"Medium (20-39%)","High (40%+)")))</f>
        <v>No Discount</v>
      </c>
      <c r="R3269" s="0" t="str">
        <f aca="false">INDEX('Lookup Tables'!$B$2:$B$5,MATCH(F3269,'Lookup Tables'!$A$2:$A$5,0))</f>
        <v>Manager C</v>
      </c>
    </row>
    <row r="3270" customFormat="false" ht="15" hidden="false" customHeight="false" outlineLevel="0" collapsed="false">
      <c r="A3270" s="0" t="s">
        <v>3256</v>
      </c>
      <c r="B3270" s="13" t="n">
        <v>42146</v>
      </c>
      <c r="C3270" s="13" t="n">
        <v>42153</v>
      </c>
      <c r="D3270" s="14" t="s">
        <v>69</v>
      </c>
      <c r="E3270" s="14" t="s">
        <v>53</v>
      </c>
      <c r="F3270" s="14" t="s">
        <v>54</v>
      </c>
      <c r="G3270" s="14" t="s">
        <v>211</v>
      </c>
      <c r="H3270" s="14" t="s">
        <v>80</v>
      </c>
      <c r="I3270" s="14" t="s">
        <v>81</v>
      </c>
      <c r="J3270" s="14" t="s">
        <v>3257</v>
      </c>
      <c r="K3270" s="15" t="n">
        <v>44.95</v>
      </c>
      <c r="L3270" s="0" t="n">
        <v>1</v>
      </c>
      <c r="M3270" s="16" t="n">
        <v>0</v>
      </c>
      <c r="N3270" s="17" t="n">
        <v>12.586</v>
      </c>
      <c r="O3270" s="0" t="str">
        <f aca="false">TEXT(B3270,"YYYY-MM")</f>
        <v>2015-05</v>
      </c>
      <c r="P3270" s="18" t="n">
        <f aca="false">IFERROR(N3270/K3270,0)</f>
        <v>0.28</v>
      </c>
      <c r="Q3270" s="0" t="str">
        <f aca="false">IF(M3270=0,"No Discount",IF(M3270&lt;0.2,"Low (1-19%)",IF(M3270&lt;0.4,"Medium (20-39%)","High (40%+)")))</f>
        <v>No Discount</v>
      </c>
      <c r="R3270" s="0" t="str">
        <f aca="false">INDEX('Lookup Tables'!$B$2:$B$5,MATCH(F3270,'Lookup Tables'!$A$2:$A$5,0))</f>
        <v>Manager C</v>
      </c>
    </row>
    <row r="3271" customFormat="false" ht="15" hidden="false" customHeight="false" outlineLevel="0" collapsed="false">
      <c r="A3271" s="0" t="s">
        <v>3258</v>
      </c>
      <c r="B3271" s="13" t="n">
        <v>42200</v>
      </c>
      <c r="C3271" s="13" t="n">
        <v>42204</v>
      </c>
      <c r="D3271" s="14" t="s">
        <v>69</v>
      </c>
      <c r="E3271" s="14" t="s">
        <v>62</v>
      </c>
      <c r="F3271" s="14" t="s">
        <v>98</v>
      </c>
      <c r="G3271" s="14" t="s">
        <v>2551</v>
      </c>
      <c r="H3271" s="14" t="s">
        <v>80</v>
      </c>
      <c r="I3271" s="14" t="s">
        <v>123</v>
      </c>
      <c r="J3271" s="14" t="s">
        <v>2901</v>
      </c>
      <c r="K3271" s="15" t="n">
        <v>2.97</v>
      </c>
      <c r="L3271" s="0" t="n">
        <v>3</v>
      </c>
      <c r="M3271" s="16" t="n">
        <v>0</v>
      </c>
      <c r="N3271" s="17" t="n">
        <v>1.3068</v>
      </c>
      <c r="O3271" s="0" t="str">
        <f aca="false">TEXT(B3271,"YYYY-MM")</f>
        <v>2015-07</v>
      </c>
      <c r="P3271" s="18" t="n">
        <f aca="false">IFERROR(N3271/K3271,0)</f>
        <v>0.44</v>
      </c>
      <c r="Q3271" s="0" t="str">
        <f aca="false">IF(M3271=0,"No Discount",IF(M3271&lt;0.2,"Low (1-19%)",IF(M3271&lt;0.4,"Medium (20-39%)","High (40%+)")))</f>
        <v>No Discount</v>
      </c>
      <c r="R3271" s="0" t="str">
        <f aca="false">INDEX('Lookup Tables'!$B$2:$B$5,MATCH(F3271,'Lookup Tables'!$A$2:$A$5,0))</f>
        <v>Manager A</v>
      </c>
    </row>
    <row r="3272" customFormat="false" ht="15" hidden="false" customHeight="false" outlineLevel="0" collapsed="false">
      <c r="A3272" s="0" t="s">
        <v>3258</v>
      </c>
      <c r="B3272" s="13" t="n">
        <v>42200</v>
      </c>
      <c r="C3272" s="13" t="n">
        <v>42204</v>
      </c>
      <c r="D3272" s="14" t="s">
        <v>69</v>
      </c>
      <c r="E3272" s="14" t="s">
        <v>62</v>
      </c>
      <c r="F3272" s="14" t="s">
        <v>98</v>
      </c>
      <c r="G3272" s="14" t="s">
        <v>2551</v>
      </c>
      <c r="H3272" s="14" t="s">
        <v>65</v>
      </c>
      <c r="I3272" s="14" t="s">
        <v>171</v>
      </c>
      <c r="J3272" s="14" t="s">
        <v>172</v>
      </c>
      <c r="K3272" s="15" t="n">
        <v>6.54</v>
      </c>
      <c r="L3272" s="0" t="n">
        <v>3</v>
      </c>
      <c r="M3272" s="16" t="n">
        <v>0</v>
      </c>
      <c r="N3272" s="17" t="n">
        <v>2.6814</v>
      </c>
      <c r="O3272" s="0" t="str">
        <f aca="false">TEXT(B3272,"YYYY-MM")</f>
        <v>2015-07</v>
      </c>
      <c r="P3272" s="18" t="n">
        <f aca="false">IFERROR(N3272/K3272,0)</f>
        <v>0.41</v>
      </c>
      <c r="Q3272" s="0" t="str">
        <f aca="false">IF(M3272=0,"No Discount",IF(M3272&lt;0.2,"Low (1-19%)",IF(M3272&lt;0.4,"Medium (20-39%)","High (40%+)")))</f>
        <v>No Discount</v>
      </c>
      <c r="R3272" s="0" t="str">
        <f aca="false">INDEX('Lookup Tables'!$B$2:$B$5,MATCH(F3272,'Lookup Tables'!$A$2:$A$5,0))</f>
        <v>Manager A</v>
      </c>
    </row>
    <row r="3273" customFormat="false" ht="15" hidden="false" customHeight="false" outlineLevel="0" collapsed="false">
      <c r="A3273" s="0" t="s">
        <v>3259</v>
      </c>
      <c r="B3273" s="13" t="n">
        <v>42731</v>
      </c>
      <c r="C3273" s="13" t="n">
        <v>42733</v>
      </c>
      <c r="D3273" s="14" t="s">
        <v>52</v>
      </c>
      <c r="E3273" s="14" t="s">
        <v>62</v>
      </c>
      <c r="F3273" s="14" t="s">
        <v>63</v>
      </c>
      <c r="G3273" s="14" t="s">
        <v>64</v>
      </c>
      <c r="H3273" s="14" t="s">
        <v>80</v>
      </c>
      <c r="I3273" s="14" t="s">
        <v>123</v>
      </c>
      <c r="J3273" s="14" t="s">
        <v>2901</v>
      </c>
      <c r="K3273" s="15" t="n">
        <v>7.92</v>
      </c>
      <c r="L3273" s="0" t="n">
        <v>8</v>
      </c>
      <c r="M3273" s="16" t="n">
        <v>0</v>
      </c>
      <c r="N3273" s="17" t="n">
        <v>3.4848</v>
      </c>
      <c r="O3273" s="0" t="str">
        <f aca="false">TEXT(B3273,"YYYY-MM")</f>
        <v>2016-12</v>
      </c>
      <c r="P3273" s="18" t="n">
        <f aca="false">IFERROR(N3273/K3273,0)</f>
        <v>0.44</v>
      </c>
      <c r="Q3273" s="0" t="str">
        <f aca="false">IF(M3273=0,"No Discount",IF(M3273&lt;0.2,"Low (1-19%)",IF(M3273&lt;0.4,"Medium (20-39%)","High (40%+)")))</f>
        <v>No Discount</v>
      </c>
      <c r="R3273" s="0" t="str">
        <f aca="false">INDEX('Lookup Tables'!$B$2:$B$5,MATCH(F3273,'Lookup Tables'!$A$2:$A$5,0))</f>
        <v>Manager D</v>
      </c>
    </row>
    <row r="3274" customFormat="false" ht="15" hidden="false" customHeight="false" outlineLevel="0" collapsed="false">
      <c r="A3274" s="0" t="s">
        <v>3260</v>
      </c>
      <c r="B3274" s="13" t="n">
        <v>42409</v>
      </c>
      <c r="C3274" s="13" t="n">
        <v>42416</v>
      </c>
      <c r="D3274" s="14" t="s">
        <v>69</v>
      </c>
      <c r="E3274" s="14" t="s">
        <v>53</v>
      </c>
      <c r="F3274" s="14" t="s">
        <v>63</v>
      </c>
      <c r="G3274" s="14" t="s">
        <v>64</v>
      </c>
      <c r="H3274" s="14" t="s">
        <v>56</v>
      </c>
      <c r="I3274" s="14" t="s">
        <v>59</v>
      </c>
      <c r="J3274" s="14" t="s">
        <v>119</v>
      </c>
      <c r="K3274" s="15" t="n">
        <v>203.92</v>
      </c>
      <c r="L3274" s="0" t="n">
        <v>5</v>
      </c>
      <c r="M3274" s="16" t="n">
        <v>0.2</v>
      </c>
      <c r="N3274" s="17" t="n">
        <v>22.941</v>
      </c>
      <c r="O3274" s="0" t="str">
        <f aca="false">TEXT(B3274,"YYYY-MM")</f>
        <v>2016-02</v>
      </c>
      <c r="P3274" s="18" t="n">
        <f aca="false">IFERROR(N3274/K3274,0)</f>
        <v>0.1125</v>
      </c>
      <c r="Q3274" s="0" t="str">
        <f aca="false">IF(M3274=0,"No Discount",IF(M3274&lt;0.2,"Low (1-19%)",IF(M3274&lt;0.4,"Medium (20-39%)","High (40%+)")))</f>
        <v>Medium (20-39%)</v>
      </c>
      <c r="R3274" s="0" t="str">
        <f aca="false">INDEX('Lookup Tables'!$B$2:$B$5,MATCH(F3274,'Lookup Tables'!$A$2:$A$5,0))</f>
        <v>Manager D</v>
      </c>
    </row>
    <row r="3275" customFormat="false" ht="15" hidden="false" customHeight="false" outlineLevel="0" collapsed="false">
      <c r="A3275" s="0" t="s">
        <v>3261</v>
      </c>
      <c r="B3275" s="13" t="n">
        <v>43228</v>
      </c>
      <c r="C3275" s="13" t="n">
        <v>43232</v>
      </c>
      <c r="D3275" s="14" t="s">
        <v>69</v>
      </c>
      <c r="E3275" s="14" t="s">
        <v>97</v>
      </c>
      <c r="F3275" s="14" t="s">
        <v>63</v>
      </c>
      <c r="G3275" s="14" t="s">
        <v>64</v>
      </c>
      <c r="H3275" s="14" t="s">
        <v>80</v>
      </c>
      <c r="I3275" s="14" t="s">
        <v>570</v>
      </c>
      <c r="J3275" s="14" t="s">
        <v>1585</v>
      </c>
      <c r="K3275" s="15" t="n">
        <v>3359.952</v>
      </c>
      <c r="L3275" s="0" t="n">
        <v>6</v>
      </c>
      <c r="M3275" s="16" t="n">
        <v>0.2</v>
      </c>
      <c r="N3275" s="17" t="n">
        <v>1049.985</v>
      </c>
      <c r="O3275" s="0" t="str">
        <f aca="false">TEXT(B3275,"YYYY-MM")</f>
        <v>2018-05</v>
      </c>
      <c r="P3275" s="18" t="n">
        <f aca="false">IFERROR(N3275/K3275,0)</f>
        <v>0.3125</v>
      </c>
      <c r="Q3275" s="0" t="str">
        <f aca="false">IF(M3275=0,"No Discount",IF(M3275&lt;0.2,"Low (1-19%)",IF(M3275&lt;0.4,"Medium (20-39%)","High (40%+)")))</f>
        <v>Medium (20-39%)</v>
      </c>
      <c r="R3275" s="0" t="str">
        <f aca="false">INDEX('Lookup Tables'!$B$2:$B$5,MATCH(F3275,'Lookup Tables'!$A$2:$A$5,0))</f>
        <v>Manager D</v>
      </c>
    </row>
    <row r="3276" customFormat="false" ht="15" hidden="false" customHeight="false" outlineLevel="0" collapsed="false">
      <c r="A3276" s="0" t="s">
        <v>3262</v>
      </c>
      <c r="B3276" s="13" t="n">
        <v>43406</v>
      </c>
      <c r="C3276" s="13" t="n">
        <v>43410</v>
      </c>
      <c r="D3276" s="14" t="s">
        <v>69</v>
      </c>
      <c r="E3276" s="14" t="s">
        <v>62</v>
      </c>
      <c r="F3276" s="14" t="s">
        <v>98</v>
      </c>
      <c r="G3276" s="14" t="s">
        <v>2114</v>
      </c>
      <c r="H3276" s="14" t="s">
        <v>65</v>
      </c>
      <c r="I3276" s="14" t="s">
        <v>171</v>
      </c>
      <c r="J3276" s="14" t="s">
        <v>296</v>
      </c>
      <c r="K3276" s="15" t="n">
        <v>18.24</v>
      </c>
      <c r="L3276" s="0" t="n">
        <v>3</v>
      </c>
      <c r="M3276" s="16" t="n">
        <v>0</v>
      </c>
      <c r="N3276" s="17" t="n">
        <v>9.12</v>
      </c>
      <c r="O3276" s="0" t="str">
        <f aca="false">TEXT(B3276,"YYYY-MM")</f>
        <v>2018-11</v>
      </c>
      <c r="P3276" s="18" t="n">
        <f aca="false">IFERROR(N3276/K3276,0)</f>
        <v>0.5</v>
      </c>
      <c r="Q3276" s="0" t="str">
        <f aca="false">IF(M3276=0,"No Discount",IF(M3276&lt;0.2,"Low (1-19%)",IF(M3276&lt;0.4,"Medium (20-39%)","High (40%+)")))</f>
        <v>No Discount</v>
      </c>
      <c r="R3276" s="0" t="str">
        <f aca="false">INDEX('Lookup Tables'!$B$2:$B$5,MATCH(F3276,'Lookup Tables'!$A$2:$A$5,0))</f>
        <v>Manager A</v>
      </c>
    </row>
    <row r="3277" customFormat="false" ht="15" hidden="false" customHeight="false" outlineLevel="0" collapsed="false">
      <c r="A3277" s="0" t="s">
        <v>3262</v>
      </c>
      <c r="B3277" s="13" t="n">
        <v>43406</v>
      </c>
      <c r="C3277" s="13" t="n">
        <v>43410</v>
      </c>
      <c r="D3277" s="14" t="s">
        <v>69</v>
      </c>
      <c r="E3277" s="14" t="s">
        <v>62</v>
      </c>
      <c r="F3277" s="14" t="s">
        <v>98</v>
      </c>
      <c r="G3277" s="14" t="s">
        <v>2114</v>
      </c>
      <c r="H3277" s="14" t="s">
        <v>65</v>
      </c>
      <c r="I3277" s="14" t="s">
        <v>78</v>
      </c>
      <c r="J3277" s="14" t="s">
        <v>388</v>
      </c>
      <c r="K3277" s="15" t="n">
        <v>27.78</v>
      </c>
      <c r="L3277" s="0" t="n">
        <v>6</v>
      </c>
      <c r="M3277" s="16" t="n">
        <v>0</v>
      </c>
      <c r="N3277" s="17" t="n">
        <v>9.1674</v>
      </c>
      <c r="O3277" s="0" t="str">
        <f aca="false">TEXT(B3277,"YYYY-MM")</f>
        <v>2018-11</v>
      </c>
      <c r="P3277" s="18" t="n">
        <f aca="false">IFERROR(N3277/K3277,0)</f>
        <v>0.33</v>
      </c>
      <c r="Q3277" s="0" t="str">
        <f aca="false">IF(M3277=0,"No Discount",IF(M3277&lt;0.2,"Low (1-19%)",IF(M3277&lt;0.4,"Medium (20-39%)","High (40%+)")))</f>
        <v>No Discount</v>
      </c>
      <c r="R3277" s="0" t="str">
        <f aca="false">INDEX('Lookup Tables'!$B$2:$B$5,MATCH(F3277,'Lookup Tables'!$A$2:$A$5,0))</f>
        <v>Manager A</v>
      </c>
    </row>
    <row r="3278" customFormat="false" ht="15" hidden="false" customHeight="false" outlineLevel="0" collapsed="false">
      <c r="A3278" s="0" t="s">
        <v>3263</v>
      </c>
      <c r="B3278" s="13" t="n">
        <v>42099</v>
      </c>
      <c r="C3278" s="13" t="n">
        <v>42103</v>
      </c>
      <c r="D3278" s="14" t="s">
        <v>52</v>
      </c>
      <c r="E3278" s="14" t="s">
        <v>62</v>
      </c>
      <c r="F3278" s="14" t="s">
        <v>54</v>
      </c>
      <c r="G3278" s="14" t="s">
        <v>193</v>
      </c>
      <c r="H3278" s="14" t="s">
        <v>65</v>
      </c>
      <c r="I3278" s="14" t="s">
        <v>78</v>
      </c>
      <c r="J3278" s="14" t="s">
        <v>637</v>
      </c>
      <c r="K3278" s="15" t="n">
        <v>22.96</v>
      </c>
      <c r="L3278" s="0" t="n">
        <v>7</v>
      </c>
      <c r="M3278" s="16" t="n">
        <v>0</v>
      </c>
      <c r="N3278" s="17" t="n">
        <v>7.5768</v>
      </c>
      <c r="O3278" s="0" t="str">
        <f aca="false">TEXT(B3278,"YYYY-MM")</f>
        <v>2015-04</v>
      </c>
      <c r="P3278" s="18" t="n">
        <f aca="false">IFERROR(N3278/K3278,0)</f>
        <v>0.33</v>
      </c>
      <c r="Q3278" s="0" t="str">
        <f aca="false">IF(M3278=0,"No Discount",IF(M3278&lt;0.2,"Low (1-19%)",IF(M3278&lt;0.4,"Medium (20-39%)","High (40%+)")))</f>
        <v>No Discount</v>
      </c>
      <c r="R3278" s="0" t="str">
        <f aca="false">INDEX('Lookup Tables'!$B$2:$B$5,MATCH(F3278,'Lookup Tables'!$A$2:$A$5,0))</f>
        <v>Manager C</v>
      </c>
    </row>
    <row r="3279" customFormat="false" ht="15" hidden="false" customHeight="false" outlineLevel="0" collapsed="false">
      <c r="A3279" s="0" t="s">
        <v>3263</v>
      </c>
      <c r="B3279" s="13" t="n">
        <v>42099</v>
      </c>
      <c r="C3279" s="13" t="n">
        <v>42103</v>
      </c>
      <c r="D3279" s="14" t="s">
        <v>52</v>
      </c>
      <c r="E3279" s="14" t="s">
        <v>62</v>
      </c>
      <c r="F3279" s="14" t="s">
        <v>54</v>
      </c>
      <c r="G3279" s="14" t="s">
        <v>193</v>
      </c>
      <c r="H3279" s="14" t="s">
        <v>80</v>
      </c>
      <c r="I3279" s="14" t="s">
        <v>81</v>
      </c>
      <c r="J3279" s="14" t="s">
        <v>2105</v>
      </c>
      <c r="K3279" s="15" t="n">
        <v>28.99</v>
      </c>
      <c r="L3279" s="0" t="n">
        <v>1</v>
      </c>
      <c r="M3279" s="16" t="n">
        <v>0</v>
      </c>
      <c r="N3279" s="17" t="n">
        <v>8.4071</v>
      </c>
      <c r="O3279" s="0" t="str">
        <f aca="false">TEXT(B3279,"YYYY-MM")</f>
        <v>2015-04</v>
      </c>
      <c r="P3279" s="18" t="n">
        <f aca="false">IFERROR(N3279/K3279,0)</f>
        <v>0.29</v>
      </c>
      <c r="Q3279" s="0" t="str">
        <f aca="false">IF(M3279=0,"No Discount",IF(M3279&lt;0.2,"Low (1-19%)",IF(M3279&lt;0.4,"Medium (20-39%)","High (40%+)")))</f>
        <v>No Discount</v>
      </c>
      <c r="R3279" s="0" t="str">
        <f aca="false">INDEX('Lookup Tables'!$B$2:$B$5,MATCH(F3279,'Lookup Tables'!$A$2:$A$5,0))</f>
        <v>Manager C</v>
      </c>
    </row>
    <row r="3280" customFormat="false" ht="15" hidden="false" customHeight="false" outlineLevel="0" collapsed="false">
      <c r="A3280" s="0" t="s">
        <v>3263</v>
      </c>
      <c r="B3280" s="13" t="n">
        <v>42099</v>
      </c>
      <c r="C3280" s="13" t="n">
        <v>42103</v>
      </c>
      <c r="D3280" s="14" t="s">
        <v>52</v>
      </c>
      <c r="E3280" s="14" t="s">
        <v>62</v>
      </c>
      <c r="F3280" s="14" t="s">
        <v>54</v>
      </c>
      <c r="G3280" s="14" t="s">
        <v>193</v>
      </c>
      <c r="H3280" s="14" t="s">
        <v>65</v>
      </c>
      <c r="I3280" s="14" t="s">
        <v>91</v>
      </c>
      <c r="J3280" s="14" t="s">
        <v>444</v>
      </c>
      <c r="K3280" s="15" t="n">
        <v>12.96</v>
      </c>
      <c r="L3280" s="0" t="n">
        <v>2</v>
      </c>
      <c r="M3280" s="16" t="n">
        <v>0</v>
      </c>
      <c r="N3280" s="17" t="n">
        <v>6.3504</v>
      </c>
      <c r="O3280" s="0" t="str">
        <f aca="false">TEXT(B3280,"YYYY-MM")</f>
        <v>2015-04</v>
      </c>
      <c r="P3280" s="18" t="n">
        <f aca="false">IFERROR(N3280/K3280,0)</f>
        <v>0.49</v>
      </c>
      <c r="Q3280" s="0" t="str">
        <f aca="false">IF(M3280=0,"No Discount",IF(M3280&lt;0.2,"Low (1-19%)",IF(M3280&lt;0.4,"Medium (20-39%)","High (40%+)")))</f>
        <v>No Discount</v>
      </c>
      <c r="R3280" s="0" t="str">
        <f aca="false">INDEX('Lookup Tables'!$B$2:$B$5,MATCH(F3280,'Lookup Tables'!$A$2:$A$5,0))</f>
        <v>Manager C</v>
      </c>
    </row>
    <row r="3281" customFormat="false" ht="15" hidden="false" customHeight="false" outlineLevel="0" collapsed="false">
      <c r="A3281" s="0" t="s">
        <v>3263</v>
      </c>
      <c r="B3281" s="13" t="n">
        <v>42099</v>
      </c>
      <c r="C3281" s="13" t="n">
        <v>42103</v>
      </c>
      <c r="D3281" s="14" t="s">
        <v>52</v>
      </c>
      <c r="E3281" s="14" t="s">
        <v>62</v>
      </c>
      <c r="F3281" s="14" t="s">
        <v>54</v>
      </c>
      <c r="G3281" s="14" t="s">
        <v>193</v>
      </c>
      <c r="H3281" s="14" t="s">
        <v>65</v>
      </c>
      <c r="I3281" s="14" t="s">
        <v>78</v>
      </c>
      <c r="J3281" s="14" t="s">
        <v>2286</v>
      </c>
      <c r="K3281" s="15" t="n">
        <v>22.96</v>
      </c>
      <c r="L3281" s="0" t="n">
        <v>7</v>
      </c>
      <c r="M3281" s="16" t="n">
        <v>0</v>
      </c>
      <c r="N3281" s="17" t="n">
        <v>6.6584</v>
      </c>
      <c r="O3281" s="0" t="str">
        <f aca="false">TEXT(B3281,"YYYY-MM")</f>
        <v>2015-04</v>
      </c>
      <c r="P3281" s="18" t="n">
        <f aca="false">IFERROR(N3281/K3281,0)</f>
        <v>0.29</v>
      </c>
      <c r="Q3281" s="0" t="str">
        <f aca="false">IF(M3281=0,"No Discount",IF(M3281&lt;0.2,"Low (1-19%)",IF(M3281&lt;0.4,"Medium (20-39%)","High (40%+)")))</f>
        <v>No Discount</v>
      </c>
      <c r="R3281" s="0" t="str">
        <f aca="false">INDEX('Lookup Tables'!$B$2:$B$5,MATCH(F3281,'Lookup Tables'!$A$2:$A$5,0))</f>
        <v>Manager C</v>
      </c>
    </row>
    <row r="3282" customFormat="false" ht="15" hidden="false" customHeight="false" outlineLevel="0" collapsed="false">
      <c r="A3282" s="0" t="s">
        <v>3263</v>
      </c>
      <c r="B3282" s="13" t="n">
        <v>42099</v>
      </c>
      <c r="C3282" s="13" t="n">
        <v>42103</v>
      </c>
      <c r="D3282" s="14" t="s">
        <v>52</v>
      </c>
      <c r="E3282" s="14" t="s">
        <v>62</v>
      </c>
      <c r="F3282" s="14" t="s">
        <v>54</v>
      </c>
      <c r="G3282" s="14" t="s">
        <v>193</v>
      </c>
      <c r="H3282" s="14" t="s">
        <v>65</v>
      </c>
      <c r="I3282" s="14" t="s">
        <v>303</v>
      </c>
      <c r="J3282" s="14" t="s">
        <v>830</v>
      </c>
      <c r="K3282" s="15" t="n">
        <v>4164.05</v>
      </c>
      <c r="L3282" s="0" t="n">
        <v>5</v>
      </c>
      <c r="M3282" s="16" t="n">
        <v>0</v>
      </c>
      <c r="N3282" s="17" t="n">
        <v>83.281</v>
      </c>
      <c r="O3282" s="0" t="str">
        <f aca="false">TEXT(B3282,"YYYY-MM")</f>
        <v>2015-04</v>
      </c>
      <c r="P3282" s="18" t="n">
        <f aca="false">IFERROR(N3282/K3282,0)</f>
        <v>0.02</v>
      </c>
      <c r="Q3282" s="0" t="str">
        <f aca="false">IF(M3282=0,"No Discount",IF(M3282&lt;0.2,"Low (1-19%)",IF(M3282&lt;0.4,"Medium (20-39%)","High (40%+)")))</f>
        <v>No Discount</v>
      </c>
      <c r="R3282" s="0" t="str">
        <f aca="false">INDEX('Lookup Tables'!$B$2:$B$5,MATCH(F3282,'Lookup Tables'!$A$2:$A$5,0))</f>
        <v>Manager C</v>
      </c>
    </row>
    <row r="3283" customFormat="false" ht="15" hidden="false" customHeight="false" outlineLevel="0" collapsed="false">
      <c r="A3283" s="0" t="s">
        <v>3264</v>
      </c>
      <c r="B3283" s="13" t="n">
        <v>42264</v>
      </c>
      <c r="C3283" s="13" t="n">
        <v>42271</v>
      </c>
      <c r="D3283" s="14" t="s">
        <v>69</v>
      </c>
      <c r="E3283" s="14" t="s">
        <v>53</v>
      </c>
      <c r="F3283" s="14" t="s">
        <v>54</v>
      </c>
      <c r="G3283" s="14" t="s">
        <v>90</v>
      </c>
      <c r="H3283" s="14" t="s">
        <v>80</v>
      </c>
      <c r="I3283" s="14" t="s">
        <v>123</v>
      </c>
      <c r="J3283" s="14" t="s">
        <v>1841</v>
      </c>
      <c r="K3283" s="15" t="n">
        <v>47.984</v>
      </c>
      <c r="L3283" s="0" t="n">
        <v>2</v>
      </c>
      <c r="M3283" s="16" t="n">
        <v>0.2</v>
      </c>
      <c r="N3283" s="17" t="n">
        <v>13.1956</v>
      </c>
      <c r="O3283" s="0" t="str">
        <f aca="false">TEXT(B3283,"YYYY-MM")</f>
        <v>2015-09</v>
      </c>
      <c r="P3283" s="18" t="n">
        <f aca="false">IFERROR(N3283/K3283,0)</f>
        <v>0.275</v>
      </c>
      <c r="Q3283" s="0" t="str">
        <f aca="false">IF(M3283=0,"No Discount",IF(M3283&lt;0.2,"Low (1-19%)",IF(M3283&lt;0.4,"Medium (20-39%)","High (40%+)")))</f>
        <v>Medium (20-39%)</v>
      </c>
      <c r="R3283" s="0" t="str">
        <f aca="false">INDEX('Lookup Tables'!$B$2:$B$5,MATCH(F3283,'Lookup Tables'!$A$2:$A$5,0))</f>
        <v>Manager C</v>
      </c>
    </row>
    <row r="3284" customFormat="false" ht="15" hidden="false" customHeight="false" outlineLevel="0" collapsed="false">
      <c r="A3284" s="0" t="s">
        <v>3264</v>
      </c>
      <c r="B3284" s="13" t="n">
        <v>42264</v>
      </c>
      <c r="C3284" s="13" t="n">
        <v>42271</v>
      </c>
      <c r="D3284" s="14" t="s">
        <v>69</v>
      </c>
      <c r="E3284" s="14" t="s">
        <v>53</v>
      </c>
      <c r="F3284" s="14" t="s">
        <v>54</v>
      </c>
      <c r="G3284" s="14" t="s">
        <v>90</v>
      </c>
      <c r="H3284" s="14" t="s">
        <v>65</v>
      </c>
      <c r="I3284" s="14" t="s">
        <v>91</v>
      </c>
      <c r="J3284" s="14" t="s">
        <v>1559</v>
      </c>
      <c r="K3284" s="15" t="n">
        <v>4.624</v>
      </c>
      <c r="L3284" s="0" t="n">
        <v>1</v>
      </c>
      <c r="M3284" s="16" t="n">
        <v>0.2</v>
      </c>
      <c r="N3284" s="17" t="n">
        <v>1.6762</v>
      </c>
      <c r="O3284" s="0" t="str">
        <f aca="false">TEXT(B3284,"YYYY-MM")</f>
        <v>2015-09</v>
      </c>
      <c r="P3284" s="18" t="n">
        <f aca="false">IFERROR(N3284/K3284,0)</f>
        <v>0.3625</v>
      </c>
      <c r="Q3284" s="0" t="str">
        <f aca="false">IF(M3284=0,"No Discount",IF(M3284&lt;0.2,"Low (1-19%)",IF(M3284&lt;0.4,"Medium (20-39%)","High (40%+)")))</f>
        <v>Medium (20-39%)</v>
      </c>
      <c r="R3284" s="0" t="str">
        <f aca="false">INDEX('Lookup Tables'!$B$2:$B$5,MATCH(F3284,'Lookup Tables'!$A$2:$A$5,0))</f>
        <v>Manager C</v>
      </c>
    </row>
    <row r="3285" customFormat="false" ht="15" hidden="false" customHeight="false" outlineLevel="0" collapsed="false">
      <c r="A3285" s="0" t="s">
        <v>3265</v>
      </c>
      <c r="B3285" s="13" t="n">
        <v>42277</v>
      </c>
      <c r="C3285" s="13" t="n">
        <v>42283</v>
      </c>
      <c r="D3285" s="14" t="s">
        <v>69</v>
      </c>
      <c r="E3285" s="14" t="s">
        <v>62</v>
      </c>
      <c r="F3285" s="14" t="s">
        <v>117</v>
      </c>
      <c r="G3285" s="14" t="s">
        <v>170</v>
      </c>
      <c r="H3285" s="14" t="s">
        <v>56</v>
      </c>
      <c r="I3285" s="14" t="s">
        <v>76</v>
      </c>
      <c r="J3285" s="14" t="s">
        <v>943</v>
      </c>
      <c r="K3285" s="15" t="n">
        <v>15.24</v>
      </c>
      <c r="L3285" s="0" t="n">
        <v>3</v>
      </c>
      <c r="M3285" s="16" t="n">
        <v>0</v>
      </c>
      <c r="N3285" s="17" t="n">
        <v>5.1816</v>
      </c>
      <c r="O3285" s="0" t="str">
        <f aca="false">TEXT(B3285,"YYYY-MM")</f>
        <v>2015-09</v>
      </c>
      <c r="P3285" s="18" t="n">
        <f aca="false">IFERROR(N3285/K3285,0)</f>
        <v>0.34</v>
      </c>
      <c r="Q3285" s="0" t="str">
        <f aca="false">IF(M3285=0,"No Discount",IF(M3285&lt;0.2,"Low (1-19%)",IF(M3285&lt;0.4,"Medium (20-39%)","High (40%+)")))</f>
        <v>No Discount</v>
      </c>
      <c r="R3285" s="0" t="str">
        <f aca="false">INDEX('Lookup Tables'!$B$2:$B$5,MATCH(F3285,'Lookup Tables'!$A$2:$A$5,0))</f>
        <v>Manager B</v>
      </c>
    </row>
    <row r="3286" customFormat="false" ht="15" hidden="false" customHeight="false" outlineLevel="0" collapsed="false">
      <c r="A3286" s="0" t="s">
        <v>3266</v>
      </c>
      <c r="B3286" s="13" t="n">
        <v>42259</v>
      </c>
      <c r="C3286" s="13" t="n">
        <v>42264</v>
      </c>
      <c r="D3286" s="14" t="s">
        <v>69</v>
      </c>
      <c r="E3286" s="14" t="s">
        <v>53</v>
      </c>
      <c r="F3286" s="14" t="s">
        <v>117</v>
      </c>
      <c r="G3286" s="14" t="s">
        <v>269</v>
      </c>
      <c r="H3286" s="14" t="s">
        <v>65</v>
      </c>
      <c r="I3286" s="14" t="s">
        <v>83</v>
      </c>
      <c r="J3286" s="14" t="s">
        <v>841</v>
      </c>
      <c r="K3286" s="15" t="n">
        <v>63.924</v>
      </c>
      <c r="L3286" s="0" t="n">
        <v>7</v>
      </c>
      <c r="M3286" s="16" t="n">
        <v>0.7</v>
      </c>
      <c r="N3286" s="17" t="n">
        <v>-46.8776</v>
      </c>
      <c r="O3286" s="0" t="str">
        <f aca="false">TEXT(B3286,"YYYY-MM")</f>
        <v>2015-09</v>
      </c>
      <c r="P3286" s="18" t="n">
        <f aca="false">IFERROR(N3286/K3286,0)</f>
        <v>-0.733333333333333</v>
      </c>
      <c r="Q3286" s="0" t="str">
        <f aca="false">IF(M3286=0,"No Discount",IF(M3286&lt;0.2,"Low (1-19%)",IF(M3286&lt;0.4,"Medium (20-39%)","High (40%+)")))</f>
        <v>High (40%+)</v>
      </c>
      <c r="R3286" s="0" t="str">
        <f aca="false">INDEX('Lookup Tables'!$B$2:$B$5,MATCH(F3286,'Lookup Tables'!$A$2:$A$5,0))</f>
        <v>Manager B</v>
      </c>
    </row>
    <row r="3287" customFormat="false" ht="15" hidden="false" customHeight="false" outlineLevel="0" collapsed="false">
      <c r="A3287" s="0" t="s">
        <v>3267</v>
      </c>
      <c r="B3287" s="13" t="n">
        <v>43151</v>
      </c>
      <c r="C3287" s="13" t="n">
        <v>43156</v>
      </c>
      <c r="D3287" s="14" t="s">
        <v>69</v>
      </c>
      <c r="E3287" s="14" t="s">
        <v>97</v>
      </c>
      <c r="F3287" s="14" t="s">
        <v>98</v>
      </c>
      <c r="G3287" s="14" t="s">
        <v>331</v>
      </c>
      <c r="H3287" s="14" t="s">
        <v>65</v>
      </c>
      <c r="I3287" s="14" t="s">
        <v>78</v>
      </c>
      <c r="J3287" s="14" t="s">
        <v>1492</v>
      </c>
      <c r="K3287" s="15" t="n">
        <v>6.56</v>
      </c>
      <c r="L3287" s="0" t="n">
        <v>2</v>
      </c>
      <c r="M3287" s="16" t="n">
        <v>0</v>
      </c>
      <c r="N3287" s="17" t="n">
        <v>1.9024</v>
      </c>
      <c r="O3287" s="0" t="str">
        <f aca="false">TEXT(B3287,"YYYY-MM")</f>
        <v>2018-02</v>
      </c>
      <c r="P3287" s="18" t="n">
        <f aca="false">IFERROR(N3287/K3287,0)</f>
        <v>0.29</v>
      </c>
      <c r="Q3287" s="0" t="str">
        <f aca="false">IF(M3287=0,"No Discount",IF(M3287&lt;0.2,"Low (1-19%)",IF(M3287&lt;0.4,"Medium (20-39%)","High (40%+)")))</f>
        <v>No Discount</v>
      </c>
      <c r="R3287" s="0" t="str">
        <f aca="false">INDEX('Lookup Tables'!$B$2:$B$5,MATCH(F3287,'Lookup Tables'!$A$2:$A$5,0))</f>
        <v>Manager A</v>
      </c>
    </row>
    <row r="3288" customFormat="false" ht="15" hidden="false" customHeight="false" outlineLevel="0" collapsed="false">
      <c r="A3288" s="0" t="s">
        <v>3267</v>
      </c>
      <c r="B3288" s="13" t="n">
        <v>43151</v>
      </c>
      <c r="C3288" s="13" t="n">
        <v>43156</v>
      </c>
      <c r="D3288" s="14" t="s">
        <v>69</v>
      </c>
      <c r="E3288" s="14" t="s">
        <v>97</v>
      </c>
      <c r="F3288" s="14" t="s">
        <v>98</v>
      </c>
      <c r="G3288" s="14" t="s">
        <v>331</v>
      </c>
      <c r="H3288" s="14" t="s">
        <v>65</v>
      </c>
      <c r="I3288" s="14" t="s">
        <v>85</v>
      </c>
      <c r="J3288" s="14" t="s">
        <v>3268</v>
      </c>
      <c r="K3288" s="15" t="n">
        <v>13.11</v>
      </c>
      <c r="L3288" s="0" t="n">
        <v>3</v>
      </c>
      <c r="M3288" s="16" t="n">
        <v>0</v>
      </c>
      <c r="N3288" s="17" t="n">
        <v>3.4086</v>
      </c>
      <c r="O3288" s="0" t="str">
        <f aca="false">TEXT(B3288,"YYYY-MM")</f>
        <v>2018-02</v>
      </c>
      <c r="P3288" s="18" t="n">
        <f aca="false">IFERROR(N3288/K3288,0)</f>
        <v>0.26</v>
      </c>
      <c r="Q3288" s="0" t="str">
        <f aca="false">IF(M3288=0,"No Discount",IF(M3288&lt;0.2,"Low (1-19%)",IF(M3288&lt;0.4,"Medium (20-39%)","High (40%+)")))</f>
        <v>No Discount</v>
      </c>
      <c r="R3288" s="0" t="str">
        <f aca="false">INDEX('Lookup Tables'!$B$2:$B$5,MATCH(F3288,'Lookup Tables'!$A$2:$A$5,0))</f>
        <v>Manager A</v>
      </c>
    </row>
    <row r="3289" customFormat="false" ht="15" hidden="false" customHeight="false" outlineLevel="0" collapsed="false">
      <c r="A3289" s="0" t="s">
        <v>3269</v>
      </c>
      <c r="B3289" s="13" t="n">
        <v>42717</v>
      </c>
      <c r="C3289" s="13" t="n">
        <v>42719</v>
      </c>
      <c r="D3289" s="14" t="s">
        <v>137</v>
      </c>
      <c r="E3289" s="14" t="s">
        <v>53</v>
      </c>
      <c r="F3289" s="14" t="s">
        <v>63</v>
      </c>
      <c r="G3289" s="14" t="s">
        <v>64</v>
      </c>
      <c r="H3289" s="14" t="s">
        <v>80</v>
      </c>
      <c r="I3289" s="14" t="s">
        <v>81</v>
      </c>
      <c r="J3289" s="14" t="s">
        <v>1359</v>
      </c>
      <c r="K3289" s="15" t="n">
        <v>494.376</v>
      </c>
      <c r="L3289" s="0" t="n">
        <v>3</v>
      </c>
      <c r="M3289" s="16" t="n">
        <v>0.2</v>
      </c>
      <c r="N3289" s="17" t="n">
        <v>49.4376</v>
      </c>
      <c r="O3289" s="0" t="str">
        <f aca="false">TEXT(B3289,"YYYY-MM")</f>
        <v>2016-12</v>
      </c>
      <c r="P3289" s="18" t="n">
        <f aca="false">IFERROR(N3289/K3289,0)</f>
        <v>0.1</v>
      </c>
      <c r="Q3289" s="0" t="str">
        <f aca="false">IF(M3289=0,"No Discount",IF(M3289&lt;0.2,"Low (1-19%)",IF(M3289&lt;0.4,"Medium (20-39%)","High (40%+)")))</f>
        <v>Medium (20-39%)</v>
      </c>
      <c r="R3289" s="0" t="str">
        <f aca="false">INDEX('Lookup Tables'!$B$2:$B$5,MATCH(F3289,'Lookup Tables'!$A$2:$A$5,0))</f>
        <v>Manager D</v>
      </c>
    </row>
    <row r="3290" customFormat="false" ht="15" hidden="false" customHeight="false" outlineLevel="0" collapsed="false">
      <c r="A3290" s="0" t="s">
        <v>3269</v>
      </c>
      <c r="B3290" s="13" t="n">
        <v>42717</v>
      </c>
      <c r="C3290" s="13" t="n">
        <v>42719</v>
      </c>
      <c r="D3290" s="14" t="s">
        <v>137</v>
      </c>
      <c r="E3290" s="14" t="s">
        <v>53</v>
      </c>
      <c r="F3290" s="14" t="s">
        <v>63</v>
      </c>
      <c r="G3290" s="14" t="s">
        <v>64</v>
      </c>
      <c r="H3290" s="14" t="s">
        <v>65</v>
      </c>
      <c r="I3290" s="14" t="s">
        <v>83</v>
      </c>
      <c r="J3290" s="14" t="s">
        <v>639</v>
      </c>
      <c r="K3290" s="15" t="n">
        <v>29.2</v>
      </c>
      <c r="L3290" s="0" t="n">
        <v>5</v>
      </c>
      <c r="M3290" s="16" t="n">
        <v>0.2</v>
      </c>
      <c r="N3290" s="17" t="n">
        <v>9.855</v>
      </c>
      <c r="O3290" s="0" t="str">
        <f aca="false">TEXT(B3290,"YYYY-MM")</f>
        <v>2016-12</v>
      </c>
      <c r="P3290" s="18" t="n">
        <f aca="false">IFERROR(N3290/K3290,0)</f>
        <v>0.3375</v>
      </c>
      <c r="Q3290" s="0" t="str">
        <f aca="false">IF(M3290=0,"No Discount",IF(M3290&lt;0.2,"Low (1-19%)",IF(M3290&lt;0.4,"Medium (20-39%)","High (40%+)")))</f>
        <v>Medium (20-39%)</v>
      </c>
      <c r="R3290" s="0" t="str">
        <f aca="false">INDEX('Lookup Tables'!$B$2:$B$5,MATCH(F3290,'Lookup Tables'!$A$2:$A$5,0))</f>
        <v>Manager D</v>
      </c>
    </row>
    <row r="3291" customFormat="false" ht="15" hidden="false" customHeight="false" outlineLevel="0" collapsed="false">
      <c r="A3291" s="0" t="s">
        <v>3269</v>
      </c>
      <c r="B3291" s="13" t="n">
        <v>42717</v>
      </c>
      <c r="C3291" s="13" t="n">
        <v>42719</v>
      </c>
      <c r="D3291" s="14" t="s">
        <v>137</v>
      </c>
      <c r="E3291" s="14" t="s">
        <v>53</v>
      </c>
      <c r="F3291" s="14" t="s">
        <v>63</v>
      </c>
      <c r="G3291" s="14" t="s">
        <v>64</v>
      </c>
      <c r="H3291" s="14" t="s">
        <v>80</v>
      </c>
      <c r="I3291" s="14" t="s">
        <v>123</v>
      </c>
      <c r="J3291" s="14" t="s">
        <v>253</v>
      </c>
      <c r="K3291" s="15" t="n">
        <v>248.85</v>
      </c>
      <c r="L3291" s="0" t="n">
        <v>5</v>
      </c>
      <c r="M3291" s="16" t="n">
        <v>0</v>
      </c>
      <c r="N3291" s="17" t="n">
        <v>27.3735</v>
      </c>
      <c r="O3291" s="0" t="str">
        <f aca="false">TEXT(B3291,"YYYY-MM")</f>
        <v>2016-12</v>
      </c>
      <c r="P3291" s="18" t="n">
        <f aca="false">IFERROR(N3291/K3291,0)</f>
        <v>0.11</v>
      </c>
      <c r="Q3291" s="0" t="str">
        <f aca="false">IF(M3291=0,"No Discount",IF(M3291&lt;0.2,"Low (1-19%)",IF(M3291&lt;0.4,"Medium (20-39%)","High (40%+)")))</f>
        <v>No Discount</v>
      </c>
      <c r="R3291" s="0" t="str">
        <f aca="false">INDEX('Lookup Tables'!$B$2:$B$5,MATCH(F3291,'Lookup Tables'!$A$2:$A$5,0))</f>
        <v>Manager D</v>
      </c>
    </row>
    <row r="3292" customFormat="false" ht="15" hidden="false" customHeight="false" outlineLevel="0" collapsed="false">
      <c r="A3292" s="0" t="s">
        <v>3269</v>
      </c>
      <c r="B3292" s="13" t="n">
        <v>42717</v>
      </c>
      <c r="C3292" s="13" t="n">
        <v>42719</v>
      </c>
      <c r="D3292" s="14" t="s">
        <v>137</v>
      </c>
      <c r="E3292" s="14" t="s">
        <v>53</v>
      </c>
      <c r="F3292" s="14" t="s">
        <v>63</v>
      </c>
      <c r="G3292" s="14" t="s">
        <v>64</v>
      </c>
      <c r="H3292" s="14" t="s">
        <v>80</v>
      </c>
      <c r="I3292" s="14" t="s">
        <v>123</v>
      </c>
      <c r="J3292" s="14" t="s">
        <v>3270</v>
      </c>
      <c r="K3292" s="15" t="n">
        <v>36.24</v>
      </c>
      <c r="L3292" s="0" t="n">
        <v>1</v>
      </c>
      <c r="M3292" s="16" t="n">
        <v>0</v>
      </c>
      <c r="N3292" s="17" t="n">
        <v>15.2208</v>
      </c>
      <c r="O3292" s="0" t="str">
        <f aca="false">TEXT(B3292,"YYYY-MM")</f>
        <v>2016-12</v>
      </c>
      <c r="P3292" s="18" t="n">
        <f aca="false">IFERROR(N3292/K3292,0)</f>
        <v>0.42</v>
      </c>
      <c r="Q3292" s="0" t="str">
        <f aca="false">IF(M3292=0,"No Discount",IF(M3292&lt;0.2,"Low (1-19%)",IF(M3292&lt;0.4,"Medium (20-39%)","High (40%+)")))</f>
        <v>No Discount</v>
      </c>
      <c r="R3292" s="0" t="str">
        <f aca="false">INDEX('Lookup Tables'!$B$2:$B$5,MATCH(F3292,'Lookup Tables'!$A$2:$A$5,0))</f>
        <v>Manager D</v>
      </c>
    </row>
    <row r="3293" customFormat="false" ht="15" hidden="false" customHeight="false" outlineLevel="0" collapsed="false">
      <c r="A3293" s="0" t="s">
        <v>3271</v>
      </c>
      <c r="B3293" s="13" t="n">
        <v>43038</v>
      </c>
      <c r="C3293" s="13" t="n">
        <v>43043</v>
      </c>
      <c r="D3293" s="14" t="s">
        <v>69</v>
      </c>
      <c r="E3293" s="14" t="s">
        <v>53</v>
      </c>
      <c r="F3293" s="14" t="s">
        <v>98</v>
      </c>
      <c r="G3293" s="14" t="s">
        <v>157</v>
      </c>
      <c r="H3293" s="14" t="s">
        <v>65</v>
      </c>
      <c r="I3293" s="14" t="s">
        <v>78</v>
      </c>
      <c r="J3293" s="14" t="s">
        <v>909</v>
      </c>
      <c r="K3293" s="15" t="n">
        <v>11.68</v>
      </c>
      <c r="L3293" s="0" t="n">
        <v>2</v>
      </c>
      <c r="M3293" s="16" t="n">
        <v>0</v>
      </c>
      <c r="N3293" s="17" t="n">
        <v>3.504</v>
      </c>
      <c r="O3293" s="0" t="str">
        <f aca="false">TEXT(B3293,"YYYY-MM")</f>
        <v>2017-10</v>
      </c>
      <c r="P3293" s="18" t="n">
        <f aca="false">IFERROR(N3293/K3293,0)</f>
        <v>0.3</v>
      </c>
      <c r="Q3293" s="0" t="str">
        <f aca="false">IF(M3293=0,"No Discount",IF(M3293&lt;0.2,"Low (1-19%)",IF(M3293&lt;0.4,"Medium (20-39%)","High (40%+)")))</f>
        <v>No Discount</v>
      </c>
      <c r="R3293" s="0" t="str">
        <f aca="false">INDEX('Lookup Tables'!$B$2:$B$5,MATCH(F3293,'Lookup Tables'!$A$2:$A$5,0))</f>
        <v>Manager A</v>
      </c>
    </row>
    <row r="3294" customFormat="false" ht="15" hidden="false" customHeight="false" outlineLevel="0" collapsed="false">
      <c r="A3294" s="0" t="s">
        <v>3272</v>
      </c>
      <c r="B3294" s="13" t="n">
        <v>42364</v>
      </c>
      <c r="C3294" s="13" t="n">
        <v>42368</v>
      </c>
      <c r="D3294" s="14" t="s">
        <v>69</v>
      </c>
      <c r="E3294" s="14" t="s">
        <v>53</v>
      </c>
      <c r="F3294" s="14" t="s">
        <v>63</v>
      </c>
      <c r="G3294" s="14" t="s">
        <v>64</v>
      </c>
      <c r="H3294" s="14" t="s">
        <v>65</v>
      </c>
      <c r="I3294" s="14" t="s">
        <v>303</v>
      </c>
      <c r="J3294" s="14" t="s">
        <v>363</v>
      </c>
      <c r="K3294" s="15" t="n">
        <v>11.91</v>
      </c>
      <c r="L3294" s="0" t="n">
        <v>3</v>
      </c>
      <c r="M3294" s="16" t="n">
        <v>0</v>
      </c>
      <c r="N3294" s="17" t="n">
        <v>0.1191</v>
      </c>
      <c r="O3294" s="0" t="str">
        <f aca="false">TEXT(B3294,"YYYY-MM")</f>
        <v>2015-12</v>
      </c>
      <c r="P3294" s="18" t="n">
        <f aca="false">IFERROR(N3294/K3294,0)</f>
        <v>0.01</v>
      </c>
      <c r="Q3294" s="0" t="str">
        <f aca="false">IF(M3294=0,"No Discount",IF(M3294&lt;0.2,"Low (1-19%)",IF(M3294&lt;0.4,"Medium (20-39%)","High (40%+)")))</f>
        <v>No Discount</v>
      </c>
      <c r="R3294" s="0" t="str">
        <f aca="false">INDEX('Lookup Tables'!$B$2:$B$5,MATCH(F3294,'Lookup Tables'!$A$2:$A$5,0))</f>
        <v>Manager D</v>
      </c>
    </row>
    <row r="3295" customFormat="false" ht="15" hidden="false" customHeight="false" outlineLevel="0" collapsed="false">
      <c r="A3295" s="0" t="s">
        <v>3272</v>
      </c>
      <c r="B3295" s="13" t="n">
        <v>42364</v>
      </c>
      <c r="C3295" s="13" t="n">
        <v>42368</v>
      </c>
      <c r="D3295" s="14" t="s">
        <v>69</v>
      </c>
      <c r="E3295" s="14" t="s">
        <v>53</v>
      </c>
      <c r="F3295" s="14" t="s">
        <v>63</v>
      </c>
      <c r="G3295" s="14" t="s">
        <v>64</v>
      </c>
      <c r="H3295" s="14" t="s">
        <v>56</v>
      </c>
      <c r="I3295" s="14" t="s">
        <v>76</v>
      </c>
      <c r="J3295" s="14" t="s">
        <v>1515</v>
      </c>
      <c r="K3295" s="15" t="n">
        <v>3.48</v>
      </c>
      <c r="L3295" s="0" t="n">
        <v>2</v>
      </c>
      <c r="M3295" s="16" t="n">
        <v>0</v>
      </c>
      <c r="N3295" s="17" t="n">
        <v>1.1136</v>
      </c>
      <c r="O3295" s="0" t="str">
        <f aca="false">TEXT(B3295,"YYYY-MM")</f>
        <v>2015-12</v>
      </c>
      <c r="P3295" s="18" t="n">
        <f aca="false">IFERROR(N3295/K3295,0)</f>
        <v>0.32</v>
      </c>
      <c r="Q3295" s="0" t="str">
        <f aca="false">IF(M3295=0,"No Discount",IF(M3295&lt;0.2,"Low (1-19%)",IF(M3295&lt;0.4,"Medium (20-39%)","High (40%+)")))</f>
        <v>No Discount</v>
      </c>
      <c r="R3295" s="0" t="str">
        <f aca="false">INDEX('Lookup Tables'!$B$2:$B$5,MATCH(F3295,'Lookup Tables'!$A$2:$A$5,0))</f>
        <v>Manager D</v>
      </c>
    </row>
    <row r="3296" customFormat="false" ht="15" hidden="false" customHeight="false" outlineLevel="0" collapsed="false">
      <c r="A3296" s="0" t="s">
        <v>3273</v>
      </c>
      <c r="B3296" s="13" t="n">
        <v>42231</v>
      </c>
      <c r="C3296" s="13" t="n">
        <v>42234</v>
      </c>
      <c r="D3296" s="14" t="s">
        <v>137</v>
      </c>
      <c r="E3296" s="14" t="s">
        <v>53</v>
      </c>
      <c r="F3296" s="14" t="s">
        <v>98</v>
      </c>
      <c r="G3296" s="14" t="s">
        <v>99</v>
      </c>
      <c r="H3296" s="14" t="s">
        <v>65</v>
      </c>
      <c r="I3296" s="14" t="s">
        <v>83</v>
      </c>
      <c r="J3296" s="14" t="s">
        <v>1080</v>
      </c>
      <c r="K3296" s="15" t="n">
        <v>30.96</v>
      </c>
      <c r="L3296" s="0" t="n">
        <v>8</v>
      </c>
      <c r="M3296" s="16" t="n">
        <v>0.8</v>
      </c>
      <c r="N3296" s="17" t="n">
        <v>-52.632</v>
      </c>
      <c r="O3296" s="0" t="str">
        <f aca="false">TEXT(B3296,"YYYY-MM")</f>
        <v>2015-08</v>
      </c>
      <c r="P3296" s="18" t="n">
        <f aca="false">IFERROR(N3296/K3296,0)</f>
        <v>-1.7</v>
      </c>
      <c r="Q3296" s="0" t="str">
        <f aca="false">IF(M3296=0,"No Discount",IF(M3296&lt;0.2,"Low (1-19%)",IF(M3296&lt;0.4,"Medium (20-39%)","High (40%+)")))</f>
        <v>High (40%+)</v>
      </c>
      <c r="R3296" s="0" t="str">
        <f aca="false">INDEX('Lookup Tables'!$B$2:$B$5,MATCH(F3296,'Lookup Tables'!$A$2:$A$5,0))</f>
        <v>Manager A</v>
      </c>
    </row>
    <row r="3297" customFormat="false" ht="15" hidden="false" customHeight="false" outlineLevel="0" collapsed="false">
      <c r="A3297" s="0" t="s">
        <v>3274</v>
      </c>
      <c r="B3297" s="13" t="n">
        <v>43374</v>
      </c>
      <c r="C3297" s="13" t="n">
        <v>43376</v>
      </c>
      <c r="D3297" s="14" t="s">
        <v>137</v>
      </c>
      <c r="E3297" s="14" t="s">
        <v>97</v>
      </c>
      <c r="F3297" s="14" t="s">
        <v>117</v>
      </c>
      <c r="G3297" s="14" t="s">
        <v>170</v>
      </c>
      <c r="H3297" s="14" t="s">
        <v>80</v>
      </c>
      <c r="I3297" s="14" t="s">
        <v>345</v>
      </c>
      <c r="J3297" s="14" t="s">
        <v>3275</v>
      </c>
      <c r="K3297" s="15" t="n">
        <v>1704.89</v>
      </c>
      <c r="L3297" s="0" t="n">
        <v>11</v>
      </c>
      <c r="M3297" s="16" t="n">
        <v>0</v>
      </c>
      <c r="N3297" s="17" t="n">
        <v>767.2005</v>
      </c>
      <c r="O3297" s="0" t="str">
        <f aca="false">TEXT(B3297,"YYYY-MM")</f>
        <v>2018-10</v>
      </c>
      <c r="P3297" s="18" t="n">
        <f aca="false">IFERROR(N3297/K3297,0)</f>
        <v>0.45</v>
      </c>
      <c r="Q3297" s="0" t="str">
        <f aca="false">IF(M3297=0,"No Discount",IF(M3297&lt;0.2,"Low (1-19%)",IF(M3297&lt;0.4,"Medium (20-39%)","High (40%+)")))</f>
        <v>No Discount</v>
      </c>
      <c r="R3297" s="0" t="str">
        <f aca="false">INDEX('Lookup Tables'!$B$2:$B$5,MATCH(F3297,'Lookup Tables'!$A$2:$A$5,0))</f>
        <v>Manager B</v>
      </c>
    </row>
    <row r="3298" customFormat="false" ht="15" hidden="false" customHeight="false" outlineLevel="0" collapsed="false">
      <c r="A3298" s="0" t="s">
        <v>3276</v>
      </c>
      <c r="B3298" s="13" t="n">
        <v>42513</v>
      </c>
      <c r="C3298" s="13" t="n">
        <v>42520</v>
      </c>
      <c r="D3298" s="14" t="s">
        <v>69</v>
      </c>
      <c r="E3298" s="14" t="s">
        <v>53</v>
      </c>
      <c r="F3298" s="14" t="s">
        <v>63</v>
      </c>
      <c r="G3298" s="14" t="s">
        <v>189</v>
      </c>
      <c r="H3298" s="14" t="s">
        <v>65</v>
      </c>
      <c r="I3298" s="14" t="s">
        <v>83</v>
      </c>
      <c r="J3298" s="14" t="s">
        <v>1105</v>
      </c>
      <c r="K3298" s="15" t="n">
        <v>19.194</v>
      </c>
      <c r="L3298" s="0" t="n">
        <v>7</v>
      </c>
      <c r="M3298" s="16" t="n">
        <v>0.7</v>
      </c>
      <c r="N3298" s="17" t="n">
        <v>-12.796</v>
      </c>
      <c r="O3298" s="0" t="str">
        <f aca="false">TEXT(B3298,"YYYY-MM")</f>
        <v>2016-05</v>
      </c>
      <c r="P3298" s="18" t="n">
        <f aca="false">IFERROR(N3298/K3298,0)</f>
        <v>-0.666666666666667</v>
      </c>
      <c r="Q3298" s="0" t="str">
        <f aca="false">IF(M3298=0,"No Discount",IF(M3298&lt;0.2,"Low (1-19%)",IF(M3298&lt;0.4,"Medium (20-39%)","High (40%+)")))</f>
        <v>High (40%+)</v>
      </c>
      <c r="R3298" s="0" t="str">
        <f aca="false">INDEX('Lookup Tables'!$B$2:$B$5,MATCH(F3298,'Lookup Tables'!$A$2:$A$5,0))</f>
        <v>Manager D</v>
      </c>
    </row>
    <row r="3299" customFormat="false" ht="15" hidden="false" customHeight="false" outlineLevel="0" collapsed="false">
      <c r="A3299" s="0" t="s">
        <v>3276</v>
      </c>
      <c r="B3299" s="13" t="n">
        <v>42513</v>
      </c>
      <c r="C3299" s="13" t="n">
        <v>42520</v>
      </c>
      <c r="D3299" s="14" t="s">
        <v>69</v>
      </c>
      <c r="E3299" s="14" t="s">
        <v>53</v>
      </c>
      <c r="F3299" s="14" t="s">
        <v>63</v>
      </c>
      <c r="G3299" s="14" t="s">
        <v>189</v>
      </c>
      <c r="H3299" s="14" t="s">
        <v>65</v>
      </c>
      <c r="I3299" s="14" t="s">
        <v>85</v>
      </c>
      <c r="J3299" s="14" t="s">
        <v>911</v>
      </c>
      <c r="K3299" s="15" t="n">
        <v>121.792</v>
      </c>
      <c r="L3299" s="0" t="n">
        <v>4</v>
      </c>
      <c r="M3299" s="16" t="n">
        <v>0.2</v>
      </c>
      <c r="N3299" s="17" t="n">
        <v>13.7016</v>
      </c>
      <c r="O3299" s="0" t="str">
        <f aca="false">TEXT(B3299,"YYYY-MM")</f>
        <v>2016-05</v>
      </c>
      <c r="P3299" s="18" t="n">
        <f aca="false">IFERROR(N3299/K3299,0)</f>
        <v>0.1125</v>
      </c>
      <c r="Q3299" s="0" t="str">
        <f aca="false">IF(M3299=0,"No Discount",IF(M3299&lt;0.2,"Low (1-19%)",IF(M3299&lt;0.4,"Medium (20-39%)","High (40%+)")))</f>
        <v>Medium (20-39%)</v>
      </c>
      <c r="R3299" s="0" t="str">
        <f aca="false">INDEX('Lookup Tables'!$B$2:$B$5,MATCH(F3299,'Lookup Tables'!$A$2:$A$5,0))</f>
        <v>Manager D</v>
      </c>
    </row>
    <row r="3300" customFormat="false" ht="15" hidden="false" customHeight="false" outlineLevel="0" collapsed="false">
      <c r="A3300" s="0" t="s">
        <v>3277</v>
      </c>
      <c r="B3300" s="13" t="n">
        <v>43420</v>
      </c>
      <c r="C3300" s="13" t="n">
        <v>43420</v>
      </c>
      <c r="D3300" s="14" t="s">
        <v>606</v>
      </c>
      <c r="E3300" s="14" t="s">
        <v>62</v>
      </c>
      <c r="F3300" s="14" t="s">
        <v>63</v>
      </c>
      <c r="G3300" s="14" t="s">
        <v>64</v>
      </c>
      <c r="H3300" s="14" t="s">
        <v>80</v>
      </c>
      <c r="I3300" s="14" t="s">
        <v>345</v>
      </c>
      <c r="J3300" s="14" t="s">
        <v>2154</v>
      </c>
      <c r="K3300" s="15" t="n">
        <v>1919.976</v>
      </c>
      <c r="L3300" s="0" t="n">
        <v>3</v>
      </c>
      <c r="M3300" s="16" t="n">
        <v>0.2</v>
      </c>
      <c r="N3300" s="17" t="n">
        <v>215.9973</v>
      </c>
      <c r="O3300" s="0" t="str">
        <f aca="false">TEXT(B3300,"YYYY-MM")</f>
        <v>2018-11</v>
      </c>
      <c r="P3300" s="18" t="n">
        <f aca="false">IFERROR(N3300/K3300,0)</f>
        <v>0.1125</v>
      </c>
      <c r="Q3300" s="0" t="str">
        <f aca="false">IF(M3300=0,"No Discount",IF(M3300&lt;0.2,"Low (1-19%)",IF(M3300&lt;0.4,"Medium (20-39%)","High (40%+)")))</f>
        <v>Medium (20-39%)</v>
      </c>
      <c r="R3300" s="0" t="str">
        <f aca="false">INDEX('Lookup Tables'!$B$2:$B$5,MATCH(F3300,'Lookup Tables'!$A$2:$A$5,0))</f>
        <v>Manager D</v>
      </c>
    </row>
    <row r="3301" customFormat="false" ht="15" hidden="false" customHeight="false" outlineLevel="0" collapsed="false">
      <c r="A3301" s="0" t="s">
        <v>3278</v>
      </c>
      <c r="B3301" s="13" t="n">
        <v>42326</v>
      </c>
      <c r="C3301" s="13" t="n">
        <v>42330</v>
      </c>
      <c r="D3301" s="14" t="s">
        <v>69</v>
      </c>
      <c r="E3301" s="14" t="s">
        <v>53</v>
      </c>
      <c r="F3301" s="14" t="s">
        <v>117</v>
      </c>
      <c r="G3301" s="14" t="s">
        <v>118</v>
      </c>
      <c r="H3301" s="14" t="s">
        <v>65</v>
      </c>
      <c r="I3301" s="14" t="s">
        <v>83</v>
      </c>
      <c r="J3301" s="14" t="s">
        <v>95</v>
      </c>
      <c r="K3301" s="15" t="n">
        <v>50.997</v>
      </c>
      <c r="L3301" s="0" t="n">
        <v>1</v>
      </c>
      <c r="M3301" s="16" t="n">
        <v>0.7</v>
      </c>
      <c r="N3301" s="17" t="n">
        <v>-40.7976</v>
      </c>
      <c r="O3301" s="0" t="str">
        <f aca="false">TEXT(B3301,"YYYY-MM")</f>
        <v>2015-11</v>
      </c>
      <c r="P3301" s="18" t="n">
        <f aca="false">IFERROR(N3301/K3301,0)</f>
        <v>-0.8</v>
      </c>
      <c r="Q3301" s="0" t="str">
        <f aca="false">IF(M3301=0,"No Discount",IF(M3301&lt;0.2,"Low (1-19%)",IF(M3301&lt;0.4,"Medium (20-39%)","High (40%+)")))</f>
        <v>High (40%+)</v>
      </c>
      <c r="R3301" s="0" t="str">
        <f aca="false">INDEX('Lookup Tables'!$B$2:$B$5,MATCH(F3301,'Lookup Tables'!$A$2:$A$5,0))</f>
        <v>Manager B</v>
      </c>
    </row>
    <row r="3302" customFormat="false" ht="15" hidden="false" customHeight="false" outlineLevel="0" collapsed="false">
      <c r="A3302" s="0" t="s">
        <v>3278</v>
      </c>
      <c r="B3302" s="13" t="n">
        <v>42326</v>
      </c>
      <c r="C3302" s="13" t="n">
        <v>42330</v>
      </c>
      <c r="D3302" s="14" t="s">
        <v>69</v>
      </c>
      <c r="E3302" s="14" t="s">
        <v>53</v>
      </c>
      <c r="F3302" s="14" t="s">
        <v>117</v>
      </c>
      <c r="G3302" s="14" t="s">
        <v>118</v>
      </c>
      <c r="H3302" s="14" t="s">
        <v>65</v>
      </c>
      <c r="I3302" s="14" t="s">
        <v>73</v>
      </c>
      <c r="J3302" s="14" t="s">
        <v>220</v>
      </c>
      <c r="K3302" s="15" t="n">
        <v>76.792</v>
      </c>
      <c r="L3302" s="0" t="n">
        <v>1</v>
      </c>
      <c r="M3302" s="16" t="n">
        <v>0.2</v>
      </c>
      <c r="N3302" s="17" t="n">
        <v>-16.3183</v>
      </c>
      <c r="O3302" s="0" t="str">
        <f aca="false">TEXT(B3302,"YYYY-MM")</f>
        <v>2015-11</v>
      </c>
      <c r="P3302" s="18" t="n">
        <f aca="false">IFERROR(N3302/K3302,0)</f>
        <v>-0.2125</v>
      </c>
      <c r="Q3302" s="0" t="str">
        <f aca="false">IF(M3302=0,"No Discount",IF(M3302&lt;0.2,"Low (1-19%)",IF(M3302&lt;0.4,"Medium (20-39%)","High (40%+)")))</f>
        <v>Medium (20-39%)</v>
      </c>
      <c r="R3302" s="0" t="str">
        <f aca="false">INDEX('Lookup Tables'!$B$2:$B$5,MATCH(F3302,'Lookup Tables'!$A$2:$A$5,0))</f>
        <v>Manager B</v>
      </c>
    </row>
    <row r="3303" customFormat="false" ht="15" hidden="false" customHeight="false" outlineLevel="0" collapsed="false">
      <c r="A3303" s="0" t="s">
        <v>3278</v>
      </c>
      <c r="B3303" s="13" t="n">
        <v>42326</v>
      </c>
      <c r="C3303" s="13" t="n">
        <v>42330</v>
      </c>
      <c r="D3303" s="14" t="s">
        <v>69</v>
      </c>
      <c r="E3303" s="14" t="s">
        <v>53</v>
      </c>
      <c r="F3303" s="14" t="s">
        <v>117</v>
      </c>
      <c r="G3303" s="14" t="s">
        <v>118</v>
      </c>
      <c r="H3303" s="14" t="s">
        <v>80</v>
      </c>
      <c r="I3303" s="14" t="s">
        <v>81</v>
      </c>
      <c r="J3303" s="14" t="s">
        <v>3279</v>
      </c>
      <c r="K3303" s="15" t="n">
        <v>539.964</v>
      </c>
      <c r="L3303" s="0" t="n">
        <v>6</v>
      </c>
      <c r="M3303" s="16" t="n">
        <v>0.4</v>
      </c>
      <c r="N3303" s="17" t="n">
        <v>-107.9928</v>
      </c>
      <c r="O3303" s="0" t="str">
        <f aca="false">TEXT(B3303,"YYYY-MM")</f>
        <v>2015-11</v>
      </c>
      <c r="P3303" s="18" t="n">
        <f aca="false">IFERROR(N3303/K3303,0)</f>
        <v>-0.2</v>
      </c>
      <c r="Q3303" s="0" t="str">
        <f aca="false">IF(M3303=0,"No Discount",IF(M3303&lt;0.2,"Low (1-19%)",IF(M3303&lt;0.4,"Medium (20-39%)","High (40%+)")))</f>
        <v>High (40%+)</v>
      </c>
      <c r="R3303" s="0" t="str">
        <f aca="false">INDEX('Lookup Tables'!$B$2:$B$5,MATCH(F3303,'Lookup Tables'!$A$2:$A$5,0))</f>
        <v>Manager B</v>
      </c>
    </row>
    <row r="3304" customFormat="false" ht="15" hidden="false" customHeight="false" outlineLevel="0" collapsed="false">
      <c r="A3304" s="0" t="s">
        <v>3278</v>
      </c>
      <c r="B3304" s="13" t="n">
        <v>42326</v>
      </c>
      <c r="C3304" s="13" t="n">
        <v>42330</v>
      </c>
      <c r="D3304" s="14" t="s">
        <v>69</v>
      </c>
      <c r="E3304" s="14" t="s">
        <v>53</v>
      </c>
      <c r="F3304" s="14" t="s">
        <v>117</v>
      </c>
      <c r="G3304" s="14" t="s">
        <v>118</v>
      </c>
      <c r="H3304" s="14" t="s">
        <v>56</v>
      </c>
      <c r="I3304" s="14" t="s">
        <v>76</v>
      </c>
      <c r="J3304" s="14" t="s">
        <v>2454</v>
      </c>
      <c r="K3304" s="15" t="n">
        <v>60.312</v>
      </c>
      <c r="L3304" s="0" t="n">
        <v>3</v>
      </c>
      <c r="M3304" s="16" t="n">
        <v>0.2</v>
      </c>
      <c r="N3304" s="17" t="n">
        <v>5.2773</v>
      </c>
      <c r="O3304" s="0" t="str">
        <f aca="false">TEXT(B3304,"YYYY-MM")</f>
        <v>2015-11</v>
      </c>
      <c r="P3304" s="18" t="n">
        <f aca="false">IFERROR(N3304/K3304,0)</f>
        <v>0.0875</v>
      </c>
      <c r="Q3304" s="0" t="str">
        <f aca="false">IF(M3304=0,"No Discount",IF(M3304&lt;0.2,"Low (1-19%)",IF(M3304&lt;0.4,"Medium (20-39%)","High (40%+)")))</f>
        <v>Medium (20-39%)</v>
      </c>
      <c r="R3304" s="0" t="str">
        <f aca="false">INDEX('Lookup Tables'!$B$2:$B$5,MATCH(F3304,'Lookup Tables'!$A$2:$A$5,0))</f>
        <v>Manager B</v>
      </c>
    </row>
    <row r="3305" customFormat="false" ht="15" hidden="false" customHeight="false" outlineLevel="0" collapsed="false">
      <c r="A3305" s="0" t="s">
        <v>3278</v>
      </c>
      <c r="B3305" s="13" t="n">
        <v>42326</v>
      </c>
      <c r="C3305" s="13" t="n">
        <v>42330</v>
      </c>
      <c r="D3305" s="14" t="s">
        <v>69</v>
      </c>
      <c r="E3305" s="14" t="s">
        <v>53</v>
      </c>
      <c r="F3305" s="14" t="s">
        <v>117</v>
      </c>
      <c r="G3305" s="14" t="s">
        <v>118</v>
      </c>
      <c r="H3305" s="14" t="s">
        <v>65</v>
      </c>
      <c r="I3305" s="14" t="s">
        <v>83</v>
      </c>
      <c r="J3305" s="14" t="s">
        <v>1554</v>
      </c>
      <c r="K3305" s="15" t="n">
        <v>1.944</v>
      </c>
      <c r="L3305" s="0" t="n">
        <v>3</v>
      </c>
      <c r="M3305" s="16" t="n">
        <v>0.7</v>
      </c>
      <c r="N3305" s="17" t="n">
        <v>-1.4256</v>
      </c>
      <c r="O3305" s="0" t="str">
        <f aca="false">TEXT(B3305,"YYYY-MM")</f>
        <v>2015-11</v>
      </c>
      <c r="P3305" s="18" t="n">
        <f aca="false">IFERROR(N3305/K3305,0)</f>
        <v>-0.733333333333333</v>
      </c>
      <c r="Q3305" s="0" t="str">
        <f aca="false">IF(M3305=0,"No Discount",IF(M3305&lt;0.2,"Low (1-19%)",IF(M3305&lt;0.4,"Medium (20-39%)","High (40%+)")))</f>
        <v>High (40%+)</v>
      </c>
      <c r="R3305" s="0" t="str">
        <f aca="false">INDEX('Lookup Tables'!$B$2:$B$5,MATCH(F3305,'Lookup Tables'!$A$2:$A$5,0))</f>
        <v>Manager B</v>
      </c>
    </row>
    <row r="3306" customFormat="false" ht="15" hidden="false" customHeight="false" outlineLevel="0" collapsed="false">
      <c r="A3306" s="0" t="s">
        <v>3280</v>
      </c>
      <c r="B3306" s="13" t="n">
        <v>42368</v>
      </c>
      <c r="C3306" s="13" t="n">
        <v>42370</v>
      </c>
      <c r="D3306" s="14" t="s">
        <v>52</v>
      </c>
      <c r="E3306" s="14" t="s">
        <v>62</v>
      </c>
      <c r="F3306" s="14" t="s">
        <v>98</v>
      </c>
      <c r="G3306" s="14" t="s">
        <v>99</v>
      </c>
      <c r="H3306" s="14" t="s">
        <v>65</v>
      </c>
      <c r="I3306" s="14" t="s">
        <v>129</v>
      </c>
      <c r="J3306" s="14" t="s">
        <v>1597</v>
      </c>
      <c r="K3306" s="15" t="n">
        <v>12.984</v>
      </c>
      <c r="L3306" s="0" t="n">
        <v>3</v>
      </c>
      <c r="M3306" s="16" t="n">
        <v>0.2</v>
      </c>
      <c r="N3306" s="17" t="n">
        <v>4.7067</v>
      </c>
      <c r="O3306" s="0" t="str">
        <f aca="false">TEXT(B3306,"YYYY-MM")</f>
        <v>2015-12</v>
      </c>
      <c r="P3306" s="18" t="n">
        <f aca="false">IFERROR(N3306/K3306,0)</f>
        <v>0.3625</v>
      </c>
      <c r="Q3306" s="0" t="str">
        <f aca="false">IF(M3306=0,"No Discount",IF(M3306&lt;0.2,"Low (1-19%)",IF(M3306&lt;0.4,"Medium (20-39%)","High (40%+)")))</f>
        <v>Medium (20-39%)</v>
      </c>
      <c r="R3306" s="0" t="str">
        <f aca="false">INDEX('Lookup Tables'!$B$2:$B$5,MATCH(F3306,'Lookup Tables'!$A$2:$A$5,0))</f>
        <v>Manager A</v>
      </c>
    </row>
    <row r="3307" customFormat="false" ht="15" hidden="false" customHeight="false" outlineLevel="0" collapsed="false">
      <c r="A3307" s="0" t="s">
        <v>3280</v>
      </c>
      <c r="B3307" s="13" t="n">
        <v>42368</v>
      </c>
      <c r="C3307" s="13" t="n">
        <v>42370</v>
      </c>
      <c r="D3307" s="14" t="s">
        <v>52</v>
      </c>
      <c r="E3307" s="14" t="s">
        <v>62</v>
      </c>
      <c r="F3307" s="14" t="s">
        <v>98</v>
      </c>
      <c r="G3307" s="14" t="s">
        <v>99</v>
      </c>
      <c r="H3307" s="14" t="s">
        <v>80</v>
      </c>
      <c r="I3307" s="14" t="s">
        <v>81</v>
      </c>
      <c r="J3307" s="14" t="s">
        <v>2351</v>
      </c>
      <c r="K3307" s="15" t="n">
        <v>217.584</v>
      </c>
      <c r="L3307" s="0" t="n">
        <v>2</v>
      </c>
      <c r="M3307" s="16" t="n">
        <v>0.2</v>
      </c>
      <c r="N3307" s="17" t="n">
        <v>19.0386</v>
      </c>
      <c r="O3307" s="0" t="str">
        <f aca="false">TEXT(B3307,"YYYY-MM")</f>
        <v>2015-12</v>
      </c>
      <c r="P3307" s="18" t="n">
        <f aca="false">IFERROR(N3307/K3307,0)</f>
        <v>0.0875</v>
      </c>
      <c r="Q3307" s="0" t="str">
        <f aca="false">IF(M3307=0,"No Discount",IF(M3307&lt;0.2,"Low (1-19%)",IF(M3307&lt;0.4,"Medium (20-39%)","High (40%+)")))</f>
        <v>Medium (20-39%)</v>
      </c>
      <c r="R3307" s="0" t="str">
        <f aca="false">INDEX('Lookup Tables'!$B$2:$B$5,MATCH(F3307,'Lookup Tables'!$A$2:$A$5,0))</f>
        <v>Manager A</v>
      </c>
    </row>
    <row r="3308" customFormat="false" ht="15" hidden="false" customHeight="false" outlineLevel="0" collapsed="false">
      <c r="A3308" s="0" t="s">
        <v>3280</v>
      </c>
      <c r="B3308" s="13" t="n">
        <v>42368</v>
      </c>
      <c r="C3308" s="13" t="n">
        <v>42370</v>
      </c>
      <c r="D3308" s="14" t="s">
        <v>52</v>
      </c>
      <c r="E3308" s="14" t="s">
        <v>62</v>
      </c>
      <c r="F3308" s="14" t="s">
        <v>98</v>
      </c>
      <c r="G3308" s="14" t="s">
        <v>99</v>
      </c>
      <c r="H3308" s="14" t="s">
        <v>80</v>
      </c>
      <c r="I3308" s="14" t="s">
        <v>81</v>
      </c>
      <c r="J3308" s="14" t="s">
        <v>1465</v>
      </c>
      <c r="K3308" s="15" t="n">
        <v>328.776</v>
      </c>
      <c r="L3308" s="0" t="n">
        <v>3</v>
      </c>
      <c r="M3308" s="16" t="n">
        <v>0.2</v>
      </c>
      <c r="N3308" s="17" t="n">
        <v>28.7679</v>
      </c>
      <c r="O3308" s="0" t="str">
        <f aca="false">TEXT(B3308,"YYYY-MM")</f>
        <v>2015-12</v>
      </c>
      <c r="P3308" s="18" t="n">
        <f aca="false">IFERROR(N3308/K3308,0)</f>
        <v>0.0875</v>
      </c>
      <c r="Q3308" s="0" t="str">
        <f aca="false">IF(M3308=0,"No Discount",IF(M3308&lt;0.2,"Low (1-19%)",IF(M3308&lt;0.4,"Medium (20-39%)","High (40%+)")))</f>
        <v>Medium (20-39%)</v>
      </c>
      <c r="R3308" s="0" t="str">
        <f aca="false">INDEX('Lookup Tables'!$B$2:$B$5,MATCH(F3308,'Lookup Tables'!$A$2:$A$5,0))</f>
        <v>Manager A</v>
      </c>
    </row>
    <row r="3309" customFormat="false" ht="15" hidden="false" customHeight="false" outlineLevel="0" collapsed="false">
      <c r="A3309" s="0" t="s">
        <v>3280</v>
      </c>
      <c r="B3309" s="13" t="n">
        <v>42368</v>
      </c>
      <c r="C3309" s="13" t="n">
        <v>42370</v>
      </c>
      <c r="D3309" s="14" t="s">
        <v>52</v>
      </c>
      <c r="E3309" s="14" t="s">
        <v>62</v>
      </c>
      <c r="F3309" s="14" t="s">
        <v>98</v>
      </c>
      <c r="G3309" s="14" t="s">
        <v>99</v>
      </c>
      <c r="H3309" s="14" t="s">
        <v>65</v>
      </c>
      <c r="I3309" s="14" t="s">
        <v>83</v>
      </c>
      <c r="J3309" s="14" t="s">
        <v>588</v>
      </c>
      <c r="K3309" s="15" t="n">
        <v>2.286</v>
      </c>
      <c r="L3309" s="0" t="n">
        <v>3</v>
      </c>
      <c r="M3309" s="16" t="n">
        <v>0.8</v>
      </c>
      <c r="N3309" s="17" t="n">
        <v>-3.6576</v>
      </c>
      <c r="O3309" s="0" t="str">
        <f aca="false">TEXT(B3309,"YYYY-MM")</f>
        <v>2015-12</v>
      </c>
      <c r="P3309" s="18" t="n">
        <f aca="false">IFERROR(N3309/K3309,0)</f>
        <v>-1.6</v>
      </c>
      <c r="Q3309" s="0" t="str">
        <f aca="false">IF(M3309=0,"No Discount",IF(M3309&lt;0.2,"Low (1-19%)",IF(M3309&lt;0.4,"Medium (20-39%)","High (40%+)")))</f>
        <v>High (40%+)</v>
      </c>
      <c r="R3309" s="0" t="str">
        <f aca="false">INDEX('Lookup Tables'!$B$2:$B$5,MATCH(F3309,'Lookup Tables'!$A$2:$A$5,0))</f>
        <v>Manager A</v>
      </c>
    </row>
    <row r="3310" customFormat="false" ht="15" hidden="false" customHeight="false" outlineLevel="0" collapsed="false">
      <c r="A3310" s="0" t="s">
        <v>3280</v>
      </c>
      <c r="B3310" s="13" t="n">
        <v>42368</v>
      </c>
      <c r="C3310" s="13" t="n">
        <v>42370</v>
      </c>
      <c r="D3310" s="14" t="s">
        <v>52</v>
      </c>
      <c r="E3310" s="14" t="s">
        <v>62</v>
      </c>
      <c r="F3310" s="14" t="s">
        <v>98</v>
      </c>
      <c r="G3310" s="14" t="s">
        <v>99</v>
      </c>
      <c r="H3310" s="14" t="s">
        <v>80</v>
      </c>
      <c r="I3310" s="14" t="s">
        <v>123</v>
      </c>
      <c r="J3310" s="14" t="s">
        <v>486</v>
      </c>
      <c r="K3310" s="15" t="n">
        <v>47.984</v>
      </c>
      <c r="L3310" s="0" t="n">
        <v>2</v>
      </c>
      <c r="M3310" s="16" t="n">
        <v>0.2</v>
      </c>
      <c r="N3310" s="17" t="n">
        <v>14.3952</v>
      </c>
      <c r="O3310" s="0" t="str">
        <f aca="false">TEXT(B3310,"YYYY-MM")</f>
        <v>2015-12</v>
      </c>
      <c r="P3310" s="18" t="n">
        <f aca="false">IFERROR(N3310/K3310,0)</f>
        <v>0.3</v>
      </c>
      <c r="Q3310" s="0" t="str">
        <f aca="false">IF(M3310=0,"No Discount",IF(M3310&lt;0.2,"Low (1-19%)",IF(M3310&lt;0.4,"Medium (20-39%)","High (40%+)")))</f>
        <v>Medium (20-39%)</v>
      </c>
      <c r="R3310" s="0" t="str">
        <f aca="false">INDEX('Lookup Tables'!$B$2:$B$5,MATCH(F3310,'Lookup Tables'!$A$2:$A$5,0))</f>
        <v>Manager A</v>
      </c>
    </row>
    <row r="3311" customFormat="false" ht="15" hidden="false" customHeight="false" outlineLevel="0" collapsed="false">
      <c r="A3311" s="0" t="s">
        <v>3281</v>
      </c>
      <c r="B3311" s="13" t="n">
        <v>42679</v>
      </c>
      <c r="C3311" s="13" t="n">
        <v>42685</v>
      </c>
      <c r="D3311" s="14" t="s">
        <v>69</v>
      </c>
      <c r="E3311" s="14" t="s">
        <v>62</v>
      </c>
      <c r="F3311" s="14" t="s">
        <v>117</v>
      </c>
      <c r="G3311" s="14" t="s">
        <v>170</v>
      </c>
      <c r="H3311" s="14" t="s">
        <v>65</v>
      </c>
      <c r="I3311" s="14" t="s">
        <v>83</v>
      </c>
      <c r="J3311" s="14" t="s">
        <v>1999</v>
      </c>
      <c r="K3311" s="15" t="n">
        <v>25.344</v>
      </c>
      <c r="L3311" s="0" t="n">
        <v>6</v>
      </c>
      <c r="M3311" s="16" t="n">
        <v>0.2</v>
      </c>
      <c r="N3311" s="17" t="n">
        <v>8.8704</v>
      </c>
      <c r="O3311" s="0" t="str">
        <f aca="false">TEXT(B3311,"YYYY-MM")</f>
        <v>2016-11</v>
      </c>
      <c r="P3311" s="18" t="n">
        <f aca="false">IFERROR(N3311/K3311,0)</f>
        <v>0.35</v>
      </c>
      <c r="Q3311" s="0" t="str">
        <f aca="false">IF(M3311=0,"No Discount",IF(M3311&lt;0.2,"Low (1-19%)",IF(M3311&lt;0.4,"Medium (20-39%)","High (40%+)")))</f>
        <v>Medium (20-39%)</v>
      </c>
      <c r="R3311" s="0" t="str">
        <f aca="false">INDEX('Lookup Tables'!$B$2:$B$5,MATCH(F3311,'Lookup Tables'!$A$2:$A$5,0))</f>
        <v>Manager B</v>
      </c>
    </row>
    <row r="3312" customFormat="false" ht="15" hidden="false" customHeight="false" outlineLevel="0" collapsed="false">
      <c r="A3312" s="0" t="s">
        <v>3282</v>
      </c>
      <c r="B3312" s="13" t="n">
        <v>42995</v>
      </c>
      <c r="C3312" s="13" t="n">
        <v>43000</v>
      </c>
      <c r="D3312" s="14" t="s">
        <v>69</v>
      </c>
      <c r="E3312" s="14" t="s">
        <v>53</v>
      </c>
      <c r="F3312" s="14" t="s">
        <v>117</v>
      </c>
      <c r="G3312" s="14" t="s">
        <v>170</v>
      </c>
      <c r="H3312" s="14" t="s">
        <v>65</v>
      </c>
      <c r="I3312" s="14" t="s">
        <v>83</v>
      </c>
      <c r="J3312" s="14" t="s">
        <v>1638</v>
      </c>
      <c r="K3312" s="15" t="n">
        <v>232.4</v>
      </c>
      <c r="L3312" s="0" t="n">
        <v>5</v>
      </c>
      <c r="M3312" s="16" t="n">
        <v>0.2</v>
      </c>
      <c r="N3312" s="17" t="n">
        <v>78.435</v>
      </c>
      <c r="O3312" s="0" t="str">
        <f aca="false">TEXT(B3312,"YYYY-MM")</f>
        <v>2017-09</v>
      </c>
      <c r="P3312" s="18" t="n">
        <f aca="false">IFERROR(N3312/K3312,0)</f>
        <v>0.3375</v>
      </c>
      <c r="Q3312" s="0" t="str">
        <f aca="false">IF(M3312=0,"No Discount",IF(M3312&lt;0.2,"Low (1-19%)",IF(M3312&lt;0.4,"Medium (20-39%)","High (40%+)")))</f>
        <v>Medium (20-39%)</v>
      </c>
      <c r="R3312" s="0" t="str">
        <f aca="false">INDEX('Lookup Tables'!$B$2:$B$5,MATCH(F3312,'Lookup Tables'!$A$2:$A$5,0))</f>
        <v>Manager B</v>
      </c>
    </row>
    <row r="3313" customFormat="false" ht="15" hidden="false" customHeight="false" outlineLevel="0" collapsed="false">
      <c r="A3313" s="0" t="s">
        <v>3283</v>
      </c>
      <c r="B3313" s="13" t="n">
        <v>42814</v>
      </c>
      <c r="C3313" s="13" t="n">
        <v>42819</v>
      </c>
      <c r="D3313" s="14" t="s">
        <v>52</v>
      </c>
      <c r="E3313" s="14" t="s">
        <v>62</v>
      </c>
      <c r="F3313" s="14" t="s">
        <v>54</v>
      </c>
      <c r="G3313" s="14" t="s">
        <v>690</v>
      </c>
      <c r="H3313" s="14" t="s">
        <v>56</v>
      </c>
      <c r="I3313" s="14" t="s">
        <v>76</v>
      </c>
      <c r="J3313" s="14" t="s">
        <v>1590</v>
      </c>
      <c r="K3313" s="15" t="n">
        <v>86.45</v>
      </c>
      <c r="L3313" s="0" t="n">
        <v>7</v>
      </c>
      <c r="M3313" s="16" t="n">
        <v>0</v>
      </c>
      <c r="N3313" s="17" t="n">
        <v>38.038</v>
      </c>
      <c r="O3313" s="0" t="str">
        <f aca="false">TEXT(B3313,"YYYY-MM")</f>
        <v>2017-03</v>
      </c>
      <c r="P3313" s="18" t="n">
        <f aca="false">IFERROR(N3313/K3313,0)</f>
        <v>0.44</v>
      </c>
      <c r="Q3313" s="0" t="str">
        <f aca="false">IF(M3313=0,"No Discount",IF(M3313&lt;0.2,"Low (1-19%)",IF(M3313&lt;0.4,"Medium (20-39%)","High (40%+)")))</f>
        <v>No Discount</v>
      </c>
      <c r="R3313" s="0" t="str">
        <f aca="false">INDEX('Lookup Tables'!$B$2:$B$5,MATCH(F3313,'Lookup Tables'!$A$2:$A$5,0))</f>
        <v>Manager C</v>
      </c>
    </row>
    <row r="3314" customFormat="false" ht="15" hidden="false" customHeight="false" outlineLevel="0" collapsed="false">
      <c r="A3314" s="0" t="s">
        <v>3284</v>
      </c>
      <c r="B3314" s="13" t="n">
        <v>42274</v>
      </c>
      <c r="C3314" s="13" t="n">
        <v>42278</v>
      </c>
      <c r="D3314" s="14" t="s">
        <v>69</v>
      </c>
      <c r="E3314" s="14" t="s">
        <v>53</v>
      </c>
      <c r="F3314" s="14" t="s">
        <v>63</v>
      </c>
      <c r="G3314" s="14" t="s">
        <v>64</v>
      </c>
      <c r="H3314" s="14" t="s">
        <v>56</v>
      </c>
      <c r="I3314" s="14" t="s">
        <v>59</v>
      </c>
      <c r="J3314" s="14" t="s">
        <v>549</v>
      </c>
      <c r="K3314" s="15" t="n">
        <v>603.92</v>
      </c>
      <c r="L3314" s="0" t="n">
        <v>5</v>
      </c>
      <c r="M3314" s="16" t="n">
        <v>0.2</v>
      </c>
      <c r="N3314" s="17" t="n">
        <v>45.294</v>
      </c>
      <c r="O3314" s="0" t="str">
        <f aca="false">TEXT(B3314,"YYYY-MM")</f>
        <v>2015-09</v>
      </c>
      <c r="P3314" s="18" t="n">
        <f aca="false">IFERROR(N3314/K3314,0)</f>
        <v>0.075</v>
      </c>
      <c r="Q3314" s="0" t="str">
        <f aca="false">IF(M3314=0,"No Discount",IF(M3314&lt;0.2,"Low (1-19%)",IF(M3314&lt;0.4,"Medium (20-39%)","High (40%+)")))</f>
        <v>Medium (20-39%)</v>
      </c>
      <c r="R3314" s="0" t="str">
        <f aca="false">INDEX('Lookup Tables'!$B$2:$B$5,MATCH(F3314,'Lookup Tables'!$A$2:$A$5,0))</f>
        <v>Manager D</v>
      </c>
    </row>
    <row r="3315" customFormat="false" ht="15" hidden="false" customHeight="false" outlineLevel="0" collapsed="false">
      <c r="A3315" s="0" t="s">
        <v>3284</v>
      </c>
      <c r="B3315" s="13" t="n">
        <v>42274</v>
      </c>
      <c r="C3315" s="13" t="n">
        <v>42278</v>
      </c>
      <c r="D3315" s="14" t="s">
        <v>69</v>
      </c>
      <c r="E3315" s="14" t="s">
        <v>53</v>
      </c>
      <c r="F3315" s="14" t="s">
        <v>63</v>
      </c>
      <c r="G3315" s="14" t="s">
        <v>64</v>
      </c>
      <c r="H3315" s="14" t="s">
        <v>65</v>
      </c>
      <c r="I3315" s="14" t="s">
        <v>91</v>
      </c>
      <c r="J3315" s="14" t="s">
        <v>2100</v>
      </c>
      <c r="K3315" s="15" t="n">
        <v>81.98</v>
      </c>
      <c r="L3315" s="0" t="n">
        <v>2</v>
      </c>
      <c r="M3315" s="16" t="n">
        <v>0</v>
      </c>
      <c r="N3315" s="17" t="n">
        <v>40.1702</v>
      </c>
      <c r="O3315" s="0" t="str">
        <f aca="false">TEXT(B3315,"YYYY-MM")</f>
        <v>2015-09</v>
      </c>
      <c r="P3315" s="18" t="n">
        <f aca="false">IFERROR(N3315/K3315,0)</f>
        <v>0.49</v>
      </c>
      <c r="Q3315" s="0" t="str">
        <f aca="false">IF(M3315=0,"No Discount",IF(M3315&lt;0.2,"Low (1-19%)",IF(M3315&lt;0.4,"Medium (20-39%)","High (40%+)")))</f>
        <v>No Discount</v>
      </c>
      <c r="R3315" s="0" t="str">
        <f aca="false">INDEX('Lookup Tables'!$B$2:$B$5,MATCH(F3315,'Lookup Tables'!$A$2:$A$5,0))</f>
        <v>Manager D</v>
      </c>
    </row>
    <row r="3316" customFormat="false" ht="15" hidden="false" customHeight="false" outlineLevel="0" collapsed="false">
      <c r="A3316" s="0" t="s">
        <v>3285</v>
      </c>
      <c r="B3316" s="13" t="n">
        <v>43458</v>
      </c>
      <c r="C3316" s="13" t="n">
        <v>43462</v>
      </c>
      <c r="D3316" s="14" t="s">
        <v>69</v>
      </c>
      <c r="E3316" s="14" t="s">
        <v>53</v>
      </c>
      <c r="F3316" s="14" t="s">
        <v>117</v>
      </c>
      <c r="G3316" s="14" t="s">
        <v>170</v>
      </c>
      <c r="H3316" s="14" t="s">
        <v>56</v>
      </c>
      <c r="I3316" s="14" t="s">
        <v>59</v>
      </c>
      <c r="J3316" s="14" t="s">
        <v>549</v>
      </c>
      <c r="K3316" s="15" t="n">
        <v>271.764</v>
      </c>
      <c r="L3316" s="0" t="n">
        <v>2</v>
      </c>
      <c r="M3316" s="16" t="n">
        <v>0.1</v>
      </c>
      <c r="N3316" s="17" t="n">
        <v>48.3136</v>
      </c>
      <c r="O3316" s="0" t="str">
        <f aca="false">TEXT(B3316,"YYYY-MM")</f>
        <v>2018-12</v>
      </c>
      <c r="P3316" s="18" t="n">
        <f aca="false">IFERROR(N3316/K3316,0)</f>
        <v>0.177777777777778</v>
      </c>
      <c r="Q3316" s="0" t="str">
        <f aca="false">IF(M3316=0,"No Discount",IF(M3316&lt;0.2,"Low (1-19%)",IF(M3316&lt;0.4,"Medium (20-39%)","High (40%+)")))</f>
        <v>Low (1-19%)</v>
      </c>
      <c r="R3316" s="0" t="str">
        <f aca="false">INDEX('Lookup Tables'!$B$2:$B$5,MATCH(F3316,'Lookup Tables'!$A$2:$A$5,0))</f>
        <v>Manager B</v>
      </c>
    </row>
    <row r="3317" customFormat="false" ht="15" hidden="false" customHeight="false" outlineLevel="0" collapsed="false">
      <c r="A3317" s="0" t="s">
        <v>3285</v>
      </c>
      <c r="B3317" s="13" t="n">
        <v>43458</v>
      </c>
      <c r="C3317" s="13" t="n">
        <v>43462</v>
      </c>
      <c r="D3317" s="14" t="s">
        <v>69</v>
      </c>
      <c r="E3317" s="14" t="s">
        <v>53</v>
      </c>
      <c r="F3317" s="14" t="s">
        <v>117</v>
      </c>
      <c r="G3317" s="14" t="s">
        <v>170</v>
      </c>
      <c r="H3317" s="14" t="s">
        <v>65</v>
      </c>
      <c r="I3317" s="14" t="s">
        <v>83</v>
      </c>
      <c r="J3317" s="14" t="s">
        <v>2087</v>
      </c>
      <c r="K3317" s="15" t="n">
        <v>14.376</v>
      </c>
      <c r="L3317" s="0" t="n">
        <v>3</v>
      </c>
      <c r="M3317" s="16" t="n">
        <v>0.2</v>
      </c>
      <c r="N3317" s="17" t="n">
        <v>4.8519</v>
      </c>
      <c r="O3317" s="0" t="str">
        <f aca="false">TEXT(B3317,"YYYY-MM")</f>
        <v>2018-12</v>
      </c>
      <c r="P3317" s="18" t="n">
        <f aca="false">IFERROR(N3317/K3317,0)</f>
        <v>0.3375</v>
      </c>
      <c r="Q3317" s="0" t="str">
        <f aca="false">IF(M3317=0,"No Discount",IF(M3317&lt;0.2,"Low (1-19%)",IF(M3317&lt;0.4,"Medium (20-39%)","High (40%+)")))</f>
        <v>Medium (20-39%)</v>
      </c>
      <c r="R3317" s="0" t="str">
        <f aca="false">INDEX('Lookup Tables'!$B$2:$B$5,MATCH(F3317,'Lookup Tables'!$A$2:$A$5,0))</f>
        <v>Manager B</v>
      </c>
    </row>
    <row r="3318" customFormat="false" ht="15" hidden="false" customHeight="false" outlineLevel="0" collapsed="false">
      <c r="A3318" s="0" t="s">
        <v>3286</v>
      </c>
      <c r="B3318" s="13" t="n">
        <v>43414</v>
      </c>
      <c r="C3318" s="13" t="n">
        <v>43419</v>
      </c>
      <c r="D3318" s="14" t="s">
        <v>52</v>
      </c>
      <c r="E3318" s="14" t="s">
        <v>62</v>
      </c>
      <c r="F3318" s="14" t="s">
        <v>98</v>
      </c>
      <c r="G3318" s="14" t="s">
        <v>99</v>
      </c>
      <c r="H3318" s="14" t="s">
        <v>56</v>
      </c>
      <c r="I3318" s="14" t="s">
        <v>76</v>
      </c>
      <c r="J3318" s="14" t="s">
        <v>2561</v>
      </c>
      <c r="K3318" s="15" t="n">
        <v>341.96</v>
      </c>
      <c r="L3318" s="0" t="n">
        <v>5</v>
      </c>
      <c r="M3318" s="16" t="n">
        <v>0.6</v>
      </c>
      <c r="N3318" s="17" t="n">
        <v>-427.45</v>
      </c>
      <c r="O3318" s="0" t="str">
        <f aca="false">TEXT(B3318,"YYYY-MM")</f>
        <v>2018-11</v>
      </c>
      <c r="P3318" s="18" t="n">
        <f aca="false">IFERROR(N3318/K3318,0)</f>
        <v>-1.25</v>
      </c>
      <c r="Q3318" s="0" t="str">
        <f aca="false">IF(M3318=0,"No Discount",IF(M3318&lt;0.2,"Low (1-19%)",IF(M3318&lt;0.4,"Medium (20-39%)","High (40%+)")))</f>
        <v>High (40%+)</v>
      </c>
      <c r="R3318" s="0" t="str">
        <f aca="false">INDEX('Lookup Tables'!$B$2:$B$5,MATCH(F3318,'Lookup Tables'!$A$2:$A$5,0))</f>
        <v>Manager A</v>
      </c>
    </row>
    <row r="3319" customFormat="false" ht="15" hidden="false" customHeight="false" outlineLevel="0" collapsed="false">
      <c r="A3319" s="0" t="s">
        <v>3287</v>
      </c>
      <c r="B3319" s="13" t="n">
        <v>42624</v>
      </c>
      <c r="C3319" s="13" t="n">
        <v>42628</v>
      </c>
      <c r="D3319" s="14" t="s">
        <v>69</v>
      </c>
      <c r="E3319" s="14" t="s">
        <v>53</v>
      </c>
      <c r="F3319" s="14" t="s">
        <v>63</v>
      </c>
      <c r="G3319" s="14" t="s">
        <v>64</v>
      </c>
      <c r="H3319" s="14" t="s">
        <v>65</v>
      </c>
      <c r="I3319" s="14" t="s">
        <v>78</v>
      </c>
      <c r="J3319" s="14" t="s">
        <v>1107</v>
      </c>
      <c r="K3319" s="15" t="n">
        <v>181.35</v>
      </c>
      <c r="L3319" s="0" t="n">
        <v>9</v>
      </c>
      <c r="M3319" s="16" t="n">
        <v>0</v>
      </c>
      <c r="N3319" s="17" t="n">
        <v>48.9645</v>
      </c>
      <c r="O3319" s="0" t="str">
        <f aca="false">TEXT(B3319,"YYYY-MM")</f>
        <v>2016-09</v>
      </c>
      <c r="P3319" s="18" t="n">
        <f aca="false">IFERROR(N3319/K3319,0)</f>
        <v>0.27</v>
      </c>
      <c r="Q3319" s="0" t="str">
        <f aca="false">IF(M3319=0,"No Discount",IF(M3319&lt;0.2,"Low (1-19%)",IF(M3319&lt;0.4,"Medium (20-39%)","High (40%+)")))</f>
        <v>No Discount</v>
      </c>
      <c r="R3319" s="0" t="str">
        <f aca="false">INDEX('Lookup Tables'!$B$2:$B$5,MATCH(F3319,'Lookup Tables'!$A$2:$A$5,0))</f>
        <v>Manager D</v>
      </c>
    </row>
    <row r="3320" customFormat="false" ht="15" hidden="false" customHeight="false" outlineLevel="0" collapsed="false">
      <c r="A3320" s="0" t="s">
        <v>3287</v>
      </c>
      <c r="B3320" s="13" t="n">
        <v>42624</v>
      </c>
      <c r="C3320" s="13" t="n">
        <v>42628</v>
      </c>
      <c r="D3320" s="14" t="s">
        <v>69</v>
      </c>
      <c r="E3320" s="14" t="s">
        <v>53</v>
      </c>
      <c r="F3320" s="14" t="s">
        <v>63</v>
      </c>
      <c r="G3320" s="14" t="s">
        <v>64</v>
      </c>
      <c r="H3320" s="14" t="s">
        <v>65</v>
      </c>
      <c r="I3320" s="14" t="s">
        <v>66</v>
      </c>
      <c r="J3320" s="14" t="s">
        <v>2238</v>
      </c>
      <c r="K3320" s="15" t="n">
        <v>8.64</v>
      </c>
      <c r="L3320" s="0" t="n">
        <v>3</v>
      </c>
      <c r="M3320" s="16" t="n">
        <v>0</v>
      </c>
      <c r="N3320" s="17" t="n">
        <v>4.2336</v>
      </c>
      <c r="O3320" s="0" t="str">
        <f aca="false">TEXT(B3320,"YYYY-MM")</f>
        <v>2016-09</v>
      </c>
      <c r="P3320" s="18" t="n">
        <f aca="false">IFERROR(N3320/K3320,0)</f>
        <v>0.49</v>
      </c>
      <c r="Q3320" s="0" t="str">
        <f aca="false">IF(M3320=0,"No Discount",IF(M3320&lt;0.2,"Low (1-19%)",IF(M3320&lt;0.4,"Medium (20-39%)","High (40%+)")))</f>
        <v>No Discount</v>
      </c>
      <c r="R3320" s="0" t="str">
        <f aca="false">INDEX('Lookup Tables'!$B$2:$B$5,MATCH(F3320,'Lookup Tables'!$A$2:$A$5,0))</f>
        <v>Manager D</v>
      </c>
    </row>
    <row r="3321" customFormat="false" ht="15" hidden="false" customHeight="false" outlineLevel="0" collapsed="false">
      <c r="A3321" s="0" t="s">
        <v>3288</v>
      </c>
      <c r="B3321" s="13" t="n">
        <v>42358</v>
      </c>
      <c r="C3321" s="13" t="n">
        <v>42363</v>
      </c>
      <c r="D3321" s="14" t="s">
        <v>69</v>
      </c>
      <c r="E3321" s="14" t="s">
        <v>53</v>
      </c>
      <c r="F3321" s="14" t="s">
        <v>54</v>
      </c>
      <c r="G3321" s="14" t="s">
        <v>200</v>
      </c>
      <c r="H3321" s="14" t="s">
        <v>65</v>
      </c>
      <c r="I3321" s="14" t="s">
        <v>85</v>
      </c>
      <c r="J3321" s="14" t="s">
        <v>1897</v>
      </c>
      <c r="K3321" s="15" t="n">
        <v>43.512</v>
      </c>
      <c r="L3321" s="0" t="n">
        <v>7</v>
      </c>
      <c r="M3321" s="16" t="n">
        <v>0.2</v>
      </c>
      <c r="N3321" s="17" t="n">
        <v>3.8073</v>
      </c>
      <c r="O3321" s="0" t="str">
        <f aca="false">TEXT(B3321,"YYYY-MM")</f>
        <v>2015-12</v>
      </c>
      <c r="P3321" s="18" t="n">
        <f aca="false">IFERROR(N3321/K3321,0)</f>
        <v>0.0875</v>
      </c>
      <c r="Q3321" s="0" t="str">
        <f aca="false">IF(M3321=0,"No Discount",IF(M3321&lt;0.2,"Low (1-19%)",IF(M3321&lt;0.4,"Medium (20-39%)","High (40%+)")))</f>
        <v>Medium (20-39%)</v>
      </c>
      <c r="R3321" s="0" t="str">
        <f aca="false">INDEX('Lookup Tables'!$B$2:$B$5,MATCH(F3321,'Lookup Tables'!$A$2:$A$5,0))</f>
        <v>Manager C</v>
      </c>
    </row>
    <row r="3322" customFormat="false" ht="15" hidden="false" customHeight="false" outlineLevel="0" collapsed="false">
      <c r="A3322" s="0" t="s">
        <v>3288</v>
      </c>
      <c r="B3322" s="13" t="n">
        <v>42358</v>
      </c>
      <c r="C3322" s="13" t="n">
        <v>42363</v>
      </c>
      <c r="D3322" s="14" t="s">
        <v>69</v>
      </c>
      <c r="E3322" s="14" t="s">
        <v>53</v>
      </c>
      <c r="F3322" s="14" t="s">
        <v>54</v>
      </c>
      <c r="G3322" s="14" t="s">
        <v>200</v>
      </c>
      <c r="H3322" s="14" t="s">
        <v>56</v>
      </c>
      <c r="I3322" s="14" t="s">
        <v>59</v>
      </c>
      <c r="J3322" s="14" t="s">
        <v>348</v>
      </c>
      <c r="K3322" s="15" t="n">
        <v>662.88</v>
      </c>
      <c r="L3322" s="0" t="n">
        <v>3</v>
      </c>
      <c r="M3322" s="16" t="n">
        <v>0.2</v>
      </c>
      <c r="N3322" s="17" t="n">
        <v>74.574</v>
      </c>
      <c r="O3322" s="0" t="str">
        <f aca="false">TEXT(B3322,"YYYY-MM")</f>
        <v>2015-12</v>
      </c>
      <c r="P3322" s="18" t="n">
        <f aca="false">IFERROR(N3322/K3322,0)</f>
        <v>0.1125</v>
      </c>
      <c r="Q3322" s="0" t="str">
        <f aca="false">IF(M3322=0,"No Discount",IF(M3322&lt;0.2,"Low (1-19%)",IF(M3322&lt;0.4,"Medium (20-39%)","High (40%+)")))</f>
        <v>Medium (20-39%)</v>
      </c>
      <c r="R3322" s="0" t="str">
        <f aca="false">INDEX('Lookup Tables'!$B$2:$B$5,MATCH(F3322,'Lookup Tables'!$A$2:$A$5,0))</f>
        <v>Manager C</v>
      </c>
    </row>
    <row r="3323" customFormat="false" ht="15" hidden="false" customHeight="false" outlineLevel="0" collapsed="false">
      <c r="A3323" s="0" t="s">
        <v>3288</v>
      </c>
      <c r="B3323" s="13" t="n">
        <v>42358</v>
      </c>
      <c r="C3323" s="13" t="n">
        <v>42363</v>
      </c>
      <c r="D3323" s="14" t="s">
        <v>69</v>
      </c>
      <c r="E3323" s="14" t="s">
        <v>53</v>
      </c>
      <c r="F3323" s="14" t="s">
        <v>54</v>
      </c>
      <c r="G3323" s="14" t="s">
        <v>200</v>
      </c>
      <c r="H3323" s="14" t="s">
        <v>65</v>
      </c>
      <c r="I3323" s="14" t="s">
        <v>91</v>
      </c>
      <c r="J3323" s="14" t="s">
        <v>1984</v>
      </c>
      <c r="K3323" s="15" t="n">
        <v>25.92</v>
      </c>
      <c r="L3323" s="0" t="n">
        <v>5</v>
      </c>
      <c r="M3323" s="16" t="n">
        <v>0.2</v>
      </c>
      <c r="N3323" s="17" t="n">
        <v>9.072</v>
      </c>
      <c r="O3323" s="0" t="str">
        <f aca="false">TEXT(B3323,"YYYY-MM")</f>
        <v>2015-12</v>
      </c>
      <c r="P3323" s="18" t="n">
        <f aca="false">IFERROR(N3323/K3323,0)</f>
        <v>0.35</v>
      </c>
      <c r="Q3323" s="0" t="str">
        <f aca="false">IF(M3323=0,"No Discount",IF(M3323&lt;0.2,"Low (1-19%)",IF(M3323&lt;0.4,"Medium (20-39%)","High (40%+)")))</f>
        <v>Medium (20-39%)</v>
      </c>
      <c r="R3323" s="0" t="str">
        <f aca="false">INDEX('Lookup Tables'!$B$2:$B$5,MATCH(F3323,'Lookup Tables'!$A$2:$A$5,0))</f>
        <v>Manager C</v>
      </c>
    </row>
    <row r="3324" customFormat="false" ht="15" hidden="false" customHeight="false" outlineLevel="0" collapsed="false">
      <c r="A3324" s="0" t="s">
        <v>3289</v>
      </c>
      <c r="B3324" s="13" t="n">
        <v>42574</v>
      </c>
      <c r="C3324" s="13" t="n">
        <v>42578</v>
      </c>
      <c r="D3324" s="14" t="s">
        <v>69</v>
      </c>
      <c r="E3324" s="14" t="s">
        <v>97</v>
      </c>
      <c r="F3324" s="14" t="s">
        <v>117</v>
      </c>
      <c r="G3324" s="14" t="s">
        <v>170</v>
      </c>
      <c r="H3324" s="14" t="s">
        <v>65</v>
      </c>
      <c r="I3324" s="14" t="s">
        <v>85</v>
      </c>
      <c r="J3324" s="14" t="s">
        <v>86</v>
      </c>
      <c r="K3324" s="15" t="n">
        <v>68.94</v>
      </c>
      <c r="L3324" s="0" t="n">
        <v>3</v>
      </c>
      <c r="M3324" s="16" t="n">
        <v>0</v>
      </c>
      <c r="N3324" s="17" t="n">
        <v>20.682</v>
      </c>
      <c r="O3324" s="0" t="str">
        <f aca="false">TEXT(B3324,"YYYY-MM")</f>
        <v>2016-07</v>
      </c>
      <c r="P3324" s="18" t="n">
        <f aca="false">IFERROR(N3324/K3324,0)</f>
        <v>0.3</v>
      </c>
      <c r="Q3324" s="0" t="str">
        <f aca="false">IF(M3324=0,"No Discount",IF(M3324&lt;0.2,"Low (1-19%)",IF(M3324&lt;0.4,"Medium (20-39%)","High (40%+)")))</f>
        <v>No Discount</v>
      </c>
      <c r="R3324" s="0" t="str">
        <f aca="false">INDEX('Lookup Tables'!$B$2:$B$5,MATCH(F3324,'Lookup Tables'!$A$2:$A$5,0))</f>
        <v>Manager B</v>
      </c>
    </row>
    <row r="3325" customFormat="false" ht="15" hidden="false" customHeight="false" outlineLevel="0" collapsed="false">
      <c r="A3325" s="0" t="s">
        <v>3289</v>
      </c>
      <c r="B3325" s="13" t="n">
        <v>42574</v>
      </c>
      <c r="C3325" s="13" t="n">
        <v>42578</v>
      </c>
      <c r="D3325" s="14" t="s">
        <v>69</v>
      </c>
      <c r="E3325" s="14" t="s">
        <v>97</v>
      </c>
      <c r="F3325" s="14" t="s">
        <v>117</v>
      </c>
      <c r="G3325" s="14" t="s">
        <v>170</v>
      </c>
      <c r="H3325" s="14" t="s">
        <v>56</v>
      </c>
      <c r="I3325" s="14" t="s">
        <v>76</v>
      </c>
      <c r="J3325" s="14" t="s">
        <v>1046</v>
      </c>
      <c r="K3325" s="15" t="n">
        <v>128.82</v>
      </c>
      <c r="L3325" s="0" t="n">
        <v>3</v>
      </c>
      <c r="M3325" s="16" t="n">
        <v>0</v>
      </c>
      <c r="N3325" s="17" t="n">
        <v>50.2398</v>
      </c>
      <c r="O3325" s="0" t="str">
        <f aca="false">TEXT(B3325,"YYYY-MM")</f>
        <v>2016-07</v>
      </c>
      <c r="P3325" s="18" t="n">
        <f aca="false">IFERROR(N3325/K3325,0)</f>
        <v>0.39</v>
      </c>
      <c r="Q3325" s="0" t="str">
        <f aca="false">IF(M3325=0,"No Discount",IF(M3325&lt;0.2,"Low (1-19%)",IF(M3325&lt;0.4,"Medium (20-39%)","High (40%+)")))</f>
        <v>No Discount</v>
      </c>
      <c r="R3325" s="0" t="str">
        <f aca="false">INDEX('Lookup Tables'!$B$2:$B$5,MATCH(F3325,'Lookup Tables'!$A$2:$A$5,0))</f>
        <v>Manager B</v>
      </c>
    </row>
    <row r="3326" customFormat="false" ht="15" hidden="false" customHeight="false" outlineLevel="0" collapsed="false">
      <c r="A3326" s="0" t="s">
        <v>3290</v>
      </c>
      <c r="B3326" s="13" t="n">
        <v>42319</v>
      </c>
      <c r="C3326" s="13" t="n">
        <v>42323</v>
      </c>
      <c r="D3326" s="14" t="s">
        <v>69</v>
      </c>
      <c r="E3326" s="14" t="s">
        <v>53</v>
      </c>
      <c r="F3326" s="14" t="s">
        <v>98</v>
      </c>
      <c r="G3326" s="14" t="s">
        <v>99</v>
      </c>
      <c r="H3326" s="14" t="s">
        <v>65</v>
      </c>
      <c r="I3326" s="14" t="s">
        <v>83</v>
      </c>
      <c r="J3326" s="14" t="s">
        <v>2216</v>
      </c>
      <c r="K3326" s="15" t="n">
        <v>896.99</v>
      </c>
      <c r="L3326" s="0" t="n">
        <v>5</v>
      </c>
      <c r="M3326" s="16" t="n">
        <v>0.8</v>
      </c>
      <c r="N3326" s="17" t="n">
        <v>-1480.0335</v>
      </c>
      <c r="O3326" s="0" t="str">
        <f aca="false">TEXT(B3326,"YYYY-MM")</f>
        <v>2015-11</v>
      </c>
      <c r="P3326" s="18" t="n">
        <f aca="false">IFERROR(N3326/K3326,0)</f>
        <v>-1.65</v>
      </c>
      <c r="Q3326" s="0" t="str">
        <f aca="false">IF(M3326=0,"No Discount",IF(M3326&lt;0.2,"Low (1-19%)",IF(M3326&lt;0.4,"Medium (20-39%)","High (40%+)")))</f>
        <v>High (40%+)</v>
      </c>
      <c r="R3326" s="0" t="str">
        <f aca="false">INDEX('Lookup Tables'!$B$2:$B$5,MATCH(F3326,'Lookup Tables'!$A$2:$A$5,0))</f>
        <v>Manager A</v>
      </c>
    </row>
    <row r="3327" customFormat="false" ht="15" hidden="false" customHeight="false" outlineLevel="0" collapsed="false">
      <c r="A3327" s="0" t="s">
        <v>3290</v>
      </c>
      <c r="B3327" s="13" t="n">
        <v>42319</v>
      </c>
      <c r="C3327" s="13" t="n">
        <v>42323</v>
      </c>
      <c r="D3327" s="14" t="s">
        <v>69</v>
      </c>
      <c r="E3327" s="14" t="s">
        <v>53</v>
      </c>
      <c r="F3327" s="14" t="s">
        <v>98</v>
      </c>
      <c r="G3327" s="14" t="s">
        <v>99</v>
      </c>
      <c r="H3327" s="14" t="s">
        <v>65</v>
      </c>
      <c r="I3327" s="14" t="s">
        <v>83</v>
      </c>
      <c r="J3327" s="14" t="s">
        <v>3146</v>
      </c>
      <c r="K3327" s="15" t="n">
        <v>1.234</v>
      </c>
      <c r="L3327" s="0" t="n">
        <v>1</v>
      </c>
      <c r="M3327" s="16" t="n">
        <v>0.8</v>
      </c>
      <c r="N3327" s="17" t="n">
        <v>-1.9744</v>
      </c>
      <c r="O3327" s="0" t="str">
        <f aca="false">TEXT(B3327,"YYYY-MM")</f>
        <v>2015-11</v>
      </c>
      <c r="P3327" s="18" t="n">
        <f aca="false">IFERROR(N3327/K3327,0)</f>
        <v>-1.6</v>
      </c>
      <c r="Q3327" s="0" t="str">
        <f aca="false">IF(M3327=0,"No Discount",IF(M3327&lt;0.2,"Low (1-19%)",IF(M3327&lt;0.4,"Medium (20-39%)","High (40%+)")))</f>
        <v>High (40%+)</v>
      </c>
      <c r="R3327" s="0" t="str">
        <f aca="false">INDEX('Lookup Tables'!$B$2:$B$5,MATCH(F3327,'Lookup Tables'!$A$2:$A$5,0))</f>
        <v>Manager A</v>
      </c>
    </row>
    <row r="3328" customFormat="false" ht="15" hidden="false" customHeight="false" outlineLevel="0" collapsed="false">
      <c r="A3328" s="0" t="s">
        <v>3290</v>
      </c>
      <c r="B3328" s="13" t="n">
        <v>42319</v>
      </c>
      <c r="C3328" s="13" t="n">
        <v>42323</v>
      </c>
      <c r="D3328" s="14" t="s">
        <v>69</v>
      </c>
      <c r="E3328" s="14" t="s">
        <v>53</v>
      </c>
      <c r="F3328" s="14" t="s">
        <v>98</v>
      </c>
      <c r="G3328" s="14" t="s">
        <v>99</v>
      </c>
      <c r="H3328" s="14" t="s">
        <v>65</v>
      </c>
      <c r="I3328" s="14" t="s">
        <v>78</v>
      </c>
      <c r="J3328" s="14" t="s">
        <v>3098</v>
      </c>
      <c r="K3328" s="15" t="n">
        <v>67.56</v>
      </c>
      <c r="L3328" s="0" t="n">
        <v>3</v>
      </c>
      <c r="M3328" s="16" t="n">
        <v>0.2</v>
      </c>
      <c r="N3328" s="17" t="n">
        <v>6.756</v>
      </c>
      <c r="O3328" s="0" t="str">
        <f aca="false">TEXT(B3328,"YYYY-MM")</f>
        <v>2015-11</v>
      </c>
      <c r="P3328" s="18" t="n">
        <f aca="false">IFERROR(N3328/K3328,0)</f>
        <v>0.1</v>
      </c>
      <c r="Q3328" s="0" t="str">
        <f aca="false">IF(M3328=0,"No Discount",IF(M3328&lt;0.2,"Low (1-19%)",IF(M3328&lt;0.4,"Medium (20-39%)","High (40%+)")))</f>
        <v>Medium (20-39%)</v>
      </c>
      <c r="R3328" s="0" t="str">
        <f aca="false">INDEX('Lookup Tables'!$B$2:$B$5,MATCH(F3328,'Lookup Tables'!$A$2:$A$5,0))</f>
        <v>Manager A</v>
      </c>
    </row>
    <row r="3329" customFormat="false" ht="15" hidden="false" customHeight="false" outlineLevel="0" collapsed="false">
      <c r="A3329" s="0" t="s">
        <v>3290</v>
      </c>
      <c r="B3329" s="13" t="n">
        <v>42319</v>
      </c>
      <c r="C3329" s="13" t="n">
        <v>42323</v>
      </c>
      <c r="D3329" s="14" t="s">
        <v>69</v>
      </c>
      <c r="E3329" s="14" t="s">
        <v>53</v>
      </c>
      <c r="F3329" s="14" t="s">
        <v>98</v>
      </c>
      <c r="G3329" s="14" t="s">
        <v>99</v>
      </c>
      <c r="H3329" s="14" t="s">
        <v>65</v>
      </c>
      <c r="I3329" s="14" t="s">
        <v>91</v>
      </c>
      <c r="J3329" s="14" t="s">
        <v>666</v>
      </c>
      <c r="K3329" s="15" t="n">
        <v>21.72</v>
      </c>
      <c r="L3329" s="0" t="n">
        <v>5</v>
      </c>
      <c r="M3329" s="16" t="n">
        <v>0.2</v>
      </c>
      <c r="N3329" s="17" t="n">
        <v>7.8735</v>
      </c>
      <c r="O3329" s="0" t="str">
        <f aca="false">TEXT(B3329,"YYYY-MM")</f>
        <v>2015-11</v>
      </c>
      <c r="P3329" s="18" t="n">
        <f aca="false">IFERROR(N3329/K3329,0)</f>
        <v>0.3625</v>
      </c>
      <c r="Q3329" s="0" t="str">
        <f aca="false">IF(M3329=0,"No Discount",IF(M3329&lt;0.2,"Low (1-19%)",IF(M3329&lt;0.4,"Medium (20-39%)","High (40%+)")))</f>
        <v>Medium (20-39%)</v>
      </c>
      <c r="R3329" s="0" t="str">
        <f aca="false">INDEX('Lookup Tables'!$B$2:$B$5,MATCH(F3329,'Lookup Tables'!$A$2:$A$5,0))</f>
        <v>Manager A</v>
      </c>
    </row>
    <row r="3330" customFormat="false" ht="15" hidden="false" customHeight="false" outlineLevel="0" collapsed="false">
      <c r="A3330" s="0" t="s">
        <v>3290</v>
      </c>
      <c r="B3330" s="13" t="n">
        <v>42319</v>
      </c>
      <c r="C3330" s="13" t="n">
        <v>42323</v>
      </c>
      <c r="D3330" s="14" t="s">
        <v>69</v>
      </c>
      <c r="E3330" s="14" t="s">
        <v>53</v>
      </c>
      <c r="F3330" s="14" t="s">
        <v>98</v>
      </c>
      <c r="G3330" s="14" t="s">
        <v>99</v>
      </c>
      <c r="H3330" s="14" t="s">
        <v>65</v>
      </c>
      <c r="I3330" s="14" t="s">
        <v>91</v>
      </c>
      <c r="J3330" s="14" t="s">
        <v>3291</v>
      </c>
      <c r="K3330" s="15" t="n">
        <v>262.336</v>
      </c>
      <c r="L3330" s="0" t="n">
        <v>8</v>
      </c>
      <c r="M3330" s="16" t="n">
        <v>0.2</v>
      </c>
      <c r="N3330" s="17" t="n">
        <v>95.0968</v>
      </c>
      <c r="O3330" s="0" t="str">
        <f aca="false">TEXT(B3330,"YYYY-MM")</f>
        <v>2015-11</v>
      </c>
      <c r="P3330" s="18" t="n">
        <f aca="false">IFERROR(N3330/K3330,0)</f>
        <v>0.3625</v>
      </c>
      <c r="Q3330" s="0" t="str">
        <f aca="false">IF(M3330=0,"No Discount",IF(M3330&lt;0.2,"Low (1-19%)",IF(M3330&lt;0.4,"Medium (20-39%)","High (40%+)")))</f>
        <v>Medium (20-39%)</v>
      </c>
      <c r="R3330" s="0" t="str">
        <f aca="false">INDEX('Lookup Tables'!$B$2:$B$5,MATCH(F3330,'Lookup Tables'!$A$2:$A$5,0))</f>
        <v>Manager A</v>
      </c>
    </row>
    <row r="3331" customFormat="false" ht="15" hidden="false" customHeight="false" outlineLevel="0" collapsed="false">
      <c r="A3331" s="0" t="s">
        <v>3290</v>
      </c>
      <c r="B3331" s="13" t="n">
        <v>42319</v>
      </c>
      <c r="C3331" s="13" t="n">
        <v>42323</v>
      </c>
      <c r="D3331" s="14" t="s">
        <v>69</v>
      </c>
      <c r="E3331" s="14" t="s">
        <v>53</v>
      </c>
      <c r="F3331" s="14" t="s">
        <v>98</v>
      </c>
      <c r="G3331" s="14" t="s">
        <v>99</v>
      </c>
      <c r="H3331" s="14" t="s">
        <v>80</v>
      </c>
      <c r="I3331" s="14" t="s">
        <v>81</v>
      </c>
      <c r="J3331" s="14" t="s">
        <v>1635</v>
      </c>
      <c r="K3331" s="15" t="n">
        <v>148.48</v>
      </c>
      <c r="L3331" s="0" t="n">
        <v>2</v>
      </c>
      <c r="M3331" s="16" t="n">
        <v>0.2</v>
      </c>
      <c r="N3331" s="17" t="n">
        <v>16.704</v>
      </c>
      <c r="O3331" s="0" t="str">
        <f aca="false">TEXT(B3331,"YYYY-MM")</f>
        <v>2015-11</v>
      </c>
      <c r="P3331" s="18" t="n">
        <f aca="false">IFERROR(N3331/K3331,0)</f>
        <v>0.1125</v>
      </c>
      <c r="Q3331" s="0" t="str">
        <f aca="false">IF(M3331=0,"No Discount",IF(M3331&lt;0.2,"Low (1-19%)",IF(M3331&lt;0.4,"Medium (20-39%)","High (40%+)")))</f>
        <v>Medium (20-39%)</v>
      </c>
      <c r="R3331" s="0" t="str">
        <f aca="false">INDEX('Lookup Tables'!$B$2:$B$5,MATCH(F3331,'Lookup Tables'!$A$2:$A$5,0))</f>
        <v>Manager A</v>
      </c>
    </row>
    <row r="3332" customFormat="false" ht="15" hidden="false" customHeight="false" outlineLevel="0" collapsed="false">
      <c r="A3332" s="0" t="s">
        <v>3290</v>
      </c>
      <c r="B3332" s="13" t="n">
        <v>42319</v>
      </c>
      <c r="C3332" s="13" t="n">
        <v>42323</v>
      </c>
      <c r="D3332" s="14" t="s">
        <v>69</v>
      </c>
      <c r="E3332" s="14" t="s">
        <v>53</v>
      </c>
      <c r="F3332" s="14" t="s">
        <v>98</v>
      </c>
      <c r="G3332" s="14" t="s">
        <v>99</v>
      </c>
      <c r="H3332" s="14" t="s">
        <v>80</v>
      </c>
      <c r="I3332" s="14" t="s">
        <v>81</v>
      </c>
      <c r="J3332" s="14" t="s">
        <v>2176</v>
      </c>
      <c r="K3332" s="15" t="n">
        <v>241.176</v>
      </c>
      <c r="L3332" s="0" t="n">
        <v>3</v>
      </c>
      <c r="M3332" s="16" t="n">
        <v>0.2</v>
      </c>
      <c r="N3332" s="17" t="n">
        <v>15.0735</v>
      </c>
      <c r="O3332" s="0" t="str">
        <f aca="false">TEXT(B3332,"YYYY-MM")</f>
        <v>2015-11</v>
      </c>
      <c r="P3332" s="18" t="n">
        <f aca="false">IFERROR(N3332/K3332,0)</f>
        <v>0.0625</v>
      </c>
      <c r="Q3332" s="0" t="str">
        <f aca="false">IF(M3332=0,"No Discount",IF(M3332&lt;0.2,"Low (1-19%)",IF(M3332&lt;0.4,"Medium (20-39%)","High (40%+)")))</f>
        <v>Medium (20-39%)</v>
      </c>
      <c r="R3332" s="0" t="str">
        <f aca="false">INDEX('Lookup Tables'!$B$2:$B$5,MATCH(F3332,'Lookup Tables'!$A$2:$A$5,0))</f>
        <v>Manager A</v>
      </c>
    </row>
    <row r="3333" customFormat="false" ht="15" hidden="false" customHeight="false" outlineLevel="0" collapsed="false">
      <c r="A3333" s="0" t="s">
        <v>3292</v>
      </c>
      <c r="B3333" s="13" t="n">
        <v>43448</v>
      </c>
      <c r="C3333" s="13" t="n">
        <v>43454</v>
      </c>
      <c r="D3333" s="14" t="s">
        <v>69</v>
      </c>
      <c r="E3333" s="14" t="s">
        <v>97</v>
      </c>
      <c r="F3333" s="14" t="s">
        <v>98</v>
      </c>
      <c r="G3333" s="14" t="s">
        <v>146</v>
      </c>
      <c r="H3333" s="14" t="s">
        <v>80</v>
      </c>
      <c r="I3333" s="14" t="s">
        <v>123</v>
      </c>
      <c r="J3333" s="14" t="s">
        <v>3293</v>
      </c>
      <c r="K3333" s="15" t="n">
        <v>227.976</v>
      </c>
      <c r="L3333" s="0" t="n">
        <v>3</v>
      </c>
      <c r="M3333" s="16" t="n">
        <v>0.2</v>
      </c>
      <c r="N3333" s="17" t="n">
        <v>28.497</v>
      </c>
      <c r="O3333" s="0" t="str">
        <f aca="false">TEXT(B3333,"YYYY-MM")</f>
        <v>2018-12</v>
      </c>
      <c r="P3333" s="18" t="n">
        <f aca="false">IFERROR(N3333/K3333,0)</f>
        <v>0.125</v>
      </c>
      <c r="Q3333" s="0" t="str">
        <f aca="false">IF(M3333=0,"No Discount",IF(M3333&lt;0.2,"Low (1-19%)",IF(M3333&lt;0.4,"Medium (20-39%)","High (40%+)")))</f>
        <v>Medium (20-39%)</v>
      </c>
      <c r="R3333" s="0" t="str">
        <f aca="false">INDEX('Lookup Tables'!$B$2:$B$5,MATCH(F3333,'Lookup Tables'!$A$2:$A$5,0))</f>
        <v>Manager A</v>
      </c>
    </row>
    <row r="3334" customFormat="false" ht="15" hidden="false" customHeight="false" outlineLevel="0" collapsed="false">
      <c r="A3334" s="0" t="s">
        <v>3292</v>
      </c>
      <c r="B3334" s="13" t="n">
        <v>43448</v>
      </c>
      <c r="C3334" s="13" t="n">
        <v>43454</v>
      </c>
      <c r="D3334" s="14" t="s">
        <v>69</v>
      </c>
      <c r="E3334" s="14" t="s">
        <v>97</v>
      </c>
      <c r="F3334" s="14" t="s">
        <v>98</v>
      </c>
      <c r="G3334" s="14" t="s">
        <v>146</v>
      </c>
      <c r="H3334" s="14" t="s">
        <v>80</v>
      </c>
      <c r="I3334" s="14" t="s">
        <v>81</v>
      </c>
      <c r="J3334" s="14" t="s">
        <v>3236</v>
      </c>
      <c r="K3334" s="15" t="n">
        <v>52.68</v>
      </c>
      <c r="L3334" s="0" t="n">
        <v>3</v>
      </c>
      <c r="M3334" s="16" t="n">
        <v>0.2</v>
      </c>
      <c r="N3334" s="17" t="n">
        <v>19.755</v>
      </c>
      <c r="O3334" s="0" t="str">
        <f aca="false">TEXT(B3334,"YYYY-MM")</f>
        <v>2018-12</v>
      </c>
      <c r="P3334" s="18" t="n">
        <f aca="false">IFERROR(N3334/K3334,0)</f>
        <v>0.375</v>
      </c>
      <c r="Q3334" s="0" t="str">
        <f aca="false">IF(M3334=0,"No Discount",IF(M3334&lt;0.2,"Low (1-19%)",IF(M3334&lt;0.4,"Medium (20-39%)","High (40%+)")))</f>
        <v>Medium (20-39%)</v>
      </c>
      <c r="R3334" s="0" t="str">
        <f aca="false">INDEX('Lookup Tables'!$B$2:$B$5,MATCH(F3334,'Lookup Tables'!$A$2:$A$5,0))</f>
        <v>Manager A</v>
      </c>
    </row>
    <row r="3335" customFormat="false" ht="15" hidden="false" customHeight="false" outlineLevel="0" collapsed="false">
      <c r="A3335" s="0" t="s">
        <v>3292</v>
      </c>
      <c r="B3335" s="13" t="n">
        <v>43448</v>
      </c>
      <c r="C3335" s="13" t="n">
        <v>43454</v>
      </c>
      <c r="D3335" s="14" t="s">
        <v>69</v>
      </c>
      <c r="E3335" s="14" t="s">
        <v>97</v>
      </c>
      <c r="F3335" s="14" t="s">
        <v>98</v>
      </c>
      <c r="G3335" s="14" t="s">
        <v>146</v>
      </c>
      <c r="H3335" s="14" t="s">
        <v>56</v>
      </c>
      <c r="I3335" s="14" t="s">
        <v>76</v>
      </c>
      <c r="J3335" s="14" t="s">
        <v>3294</v>
      </c>
      <c r="K3335" s="15" t="n">
        <v>2.032</v>
      </c>
      <c r="L3335" s="0" t="n">
        <v>1</v>
      </c>
      <c r="M3335" s="16" t="n">
        <v>0.6</v>
      </c>
      <c r="N3335" s="17" t="n">
        <v>-1.3208</v>
      </c>
      <c r="O3335" s="0" t="str">
        <f aca="false">TEXT(B3335,"YYYY-MM")</f>
        <v>2018-12</v>
      </c>
      <c r="P3335" s="18" t="n">
        <f aca="false">IFERROR(N3335/K3335,0)</f>
        <v>-0.65</v>
      </c>
      <c r="Q3335" s="0" t="str">
        <f aca="false">IF(M3335=0,"No Discount",IF(M3335&lt;0.2,"Low (1-19%)",IF(M3335&lt;0.4,"Medium (20-39%)","High (40%+)")))</f>
        <v>High (40%+)</v>
      </c>
      <c r="R3335" s="0" t="str">
        <f aca="false">INDEX('Lookup Tables'!$B$2:$B$5,MATCH(F3335,'Lookup Tables'!$A$2:$A$5,0))</f>
        <v>Manager A</v>
      </c>
    </row>
    <row r="3336" customFormat="false" ht="15" hidden="false" customHeight="false" outlineLevel="0" collapsed="false">
      <c r="A3336" s="0" t="s">
        <v>3295</v>
      </c>
      <c r="B3336" s="13" t="n">
        <v>43333</v>
      </c>
      <c r="C3336" s="13" t="n">
        <v>43334</v>
      </c>
      <c r="D3336" s="14" t="s">
        <v>137</v>
      </c>
      <c r="E3336" s="14" t="s">
        <v>53</v>
      </c>
      <c r="F3336" s="14" t="s">
        <v>63</v>
      </c>
      <c r="G3336" s="14" t="s">
        <v>64</v>
      </c>
      <c r="H3336" s="14" t="s">
        <v>65</v>
      </c>
      <c r="I3336" s="14" t="s">
        <v>78</v>
      </c>
      <c r="J3336" s="14" t="s">
        <v>1408</v>
      </c>
      <c r="K3336" s="15" t="n">
        <v>17.12</v>
      </c>
      <c r="L3336" s="0" t="n">
        <v>4</v>
      </c>
      <c r="M3336" s="16" t="n">
        <v>0</v>
      </c>
      <c r="N3336" s="17" t="n">
        <v>4.9648</v>
      </c>
      <c r="O3336" s="0" t="str">
        <f aca="false">TEXT(B3336,"YYYY-MM")</f>
        <v>2018-08</v>
      </c>
      <c r="P3336" s="18" t="n">
        <f aca="false">IFERROR(N3336/K3336,0)</f>
        <v>0.29</v>
      </c>
      <c r="Q3336" s="0" t="str">
        <f aca="false">IF(M3336=0,"No Discount",IF(M3336&lt;0.2,"Low (1-19%)",IF(M3336&lt;0.4,"Medium (20-39%)","High (40%+)")))</f>
        <v>No Discount</v>
      </c>
      <c r="R3336" s="0" t="str">
        <f aca="false">INDEX('Lookup Tables'!$B$2:$B$5,MATCH(F3336,'Lookup Tables'!$A$2:$A$5,0))</f>
        <v>Manager D</v>
      </c>
    </row>
    <row r="3337" customFormat="false" ht="15" hidden="false" customHeight="false" outlineLevel="0" collapsed="false">
      <c r="A3337" s="0" t="s">
        <v>3295</v>
      </c>
      <c r="B3337" s="13" t="n">
        <v>43333</v>
      </c>
      <c r="C3337" s="13" t="n">
        <v>43334</v>
      </c>
      <c r="D3337" s="14" t="s">
        <v>137</v>
      </c>
      <c r="E3337" s="14" t="s">
        <v>53</v>
      </c>
      <c r="F3337" s="14" t="s">
        <v>63</v>
      </c>
      <c r="G3337" s="14" t="s">
        <v>64</v>
      </c>
      <c r="H3337" s="14" t="s">
        <v>80</v>
      </c>
      <c r="I3337" s="14" t="s">
        <v>81</v>
      </c>
      <c r="J3337" s="14" t="s">
        <v>928</v>
      </c>
      <c r="K3337" s="15" t="n">
        <v>431.968</v>
      </c>
      <c r="L3337" s="0" t="n">
        <v>4</v>
      </c>
      <c r="M3337" s="16" t="n">
        <v>0.2</v>
      </c>
      <c r="N3337" s="17" t="n">
        <v>37.7972</v>
      </c>
      <c r="O3337" s="0" t="str">
        <f aca="false">TEXT(B3337,"YYYY-MM")</f>
        <v>2018-08</v>
      </c>
      <c r="P3337" s="18" t="n">
        <f aca="false">IFERROR(N3337/K3337,0)</f>
        <v>0.0875</v>
      </c>
      <c r="Q3337" s="0" t="str">
        <f aca="false">IF(M3337=0,"No Discount",IF(M3337&lt;0.2,"Low (1-19%)",IF(M3337&lt;0.4,"Medium (20-39%)","High (40%+)")))</f>
        <v>Medium (20-39%)</v>
      </c>
      <c r="R3337" s="0" t="str">
        <f aca="false">INDEX('Lookup Tables'!$B$2:$B$5,MATCH(F3337,'Lookup Tables'!$A$2:$A$5,0))</f>
        <v>Manager D</v>
      </c>
    </row>
    <row r="3338" customFormat="false" ht="15" hidden="false" customHeight="false" outlineLevel="0" collapsed="false">
      <c r="A3338" s="0" t="s">
        <v>3295</v>
      </c>
      <c r="B3338" s="13" t="n">
        <v>43333</v>
      </c>
      <c r="C3338" s="13" t="n">
        <v>43334</v>
      </c>
      <c r="D3338" s="14" t="s">
        <v>137</v>
      </c>
      <c r="E3338" s="14" t="s">
        <v>53</v>
      </c>
      <c r="F3338" s="14" t="s">
        <v>63</v>
      </c>
      <c r="G3338" s="14" t="s">
        <v>64</v>
      </c>
      <c r="H3338" s="14" t="s">
        <v>56</v>
      </c>
      <c r="I3338" s="14" t="s">
        <v>76</v>
      </c>
      <c r="J3338" s="14" t="s">
        <v>3296</v>
      </c>
      <c r="K3338" s="15" t="n">
        <v>129.92</v>
      </c>
      <c r="L3338" s="0" t="n">
        <v>4</v>
      </c>
      <c r="M3338" s="16" t="n">
        <v>0</v>
      </c>
      <c r="N3338" s="17" t="n">
        <v>10.3936</v>
      </c>
      <c r="O3338" s="0" t="str">
        <f aca="false">TEXT(B3338,"YYYY-MM")</f>
        <v>2018-08</v>
      </c>
      <c r="P3338" s="18" t="n">
        <f aca="false">IFERROR(N3338/K3338,0)</f>
        <v>0.08</v>
      </c>
      <c r="Q3338" s="0" t="str">
        <f aca="false">IF(M3338=0,"No Discount",IF(M3338&lt;0.2,"Low (1-19%)",IF(M3338&lt;0.4,"Medium (20-39%)","High (40%+)")))</f>
        <v>No Discount</v>
      </c>
      <c r="R3338" s="0" t="str">
        <f aca="false">INDEX('Lookup Tables'!$B$2:$B$5,MATCH(F3338,'Lookup Tables'!$A$2:$A$5,0))</f>
        <v>Manager D</v>
      </c>
    </row>
    <row r="3339" customFormat="false" ht="15" hidden="false" customHeight="false" outlineLevel="0" collapsed="false">
      <c r="A3339" s="0" t="s">
        <v>3295</v>
      </c>
      <c r="B3339" s="13" t="n">
        <v>43333</v>
      </c>
      <c r="C3339" s="13" t="n">
        <v>43334</v>
      </c>
      <c r="D3339" s="14" t="s">
        <v>137</v>
      </c>
      <c r="E3339" s="14" t="s">
        <v>53</v>
      </c>
      <c r="F3339" s="14" t="s">
        <v>63</v>
      </c>
      <c r="G3339" s="14" t="s">
        <v>64</v>
      </c>
      <c r="H3339" s="14" t="s">
        <v>56</v>
      </c>
      <c r="I3339" s="14" t="s">
        <v>71</v>
      </c>
      <c r="J3339" s="14" t="s">
        <v>87</v>
      </c>
      <c r="K3339" s="15" t="n">
        <v>568.728</v>
      </c>
      <c r="L3339" s="0" t="n">
        <v>3</v>
      </c>
      <c r="M3339" s="16" t="n">
        <v>0.2</v>
      </c>
      <c r="N3339" s="17" t="n">
        <v>28.4364</v>
      </c>
      <c r="O3339" s="0" t="str">
        <f aca="false">TEXT(B3339,"YYYY-MM")</f>
        <v>2018-08</v>
      </c>
      <c r="P3339" s="18" t="n">
        <f aca="false">IFERROR(N3339/K3339,0)</f>
        <v>0.05</v>
      </c>
      <c r="Q3339" s="0" t="str">
        <f aca="false">IF(M3339=0,"No Discount",IF(M3339&lt;0.2,"Low (1-19%)",IF(M3339&lt;0.4,"Medium (20-39%)","High (40%+)")))</f>
        <v>Medium (20-39%)</v>
      </c>
      <c r="R3339" s="0" t="str">
        <f aca="false">INDEX('Lookup Tables'!$B$2:$B$5,MATCH(F3339,'Lookup Tables'!$A$2:$A$5,0))</f>
        <v>Manager D</v>
      </c>
    </row>
    <row r="3340" customFormat="false" ht="15" hidden="false" customHeight="false" outlineLevel="0" collapsed="false">
      <c r="A3340" s="0" t="s">
        <v>3295</v>
      </c>
      <c r="B3340" s="13" t="n">
        <v>43333</v>
      </c>
      <c r="C3340" s="13" t="n">
        <v>43334</v>
      </c>
      <c r="D3340" s="14" t="s">
        <v>137</v>
      </c>
      <c r="E3340" s="14" t="s">
        <v>53</v>
      </c>
      <c r="F3340" s="14" t="s">
        <v>63</v>
      </c>
      <c r="G3340" s="14" t="s">
        <v>64</v>
      </c>
      <c r="H3340" s="14" t="s">
        <v>65</v>
      </c>
      <c r="I3340" s="14" t="s">
        <v>83</v>
      </c>
      <c r="J3340" s="14" t="s">
        <v>3297</v>
      </c>
      <c r="K3340" s="15" t="n">
        <v>117.144</v>
      </c>
      <c r="L3340" s="0" t="n">
        <v>9</v>
      </c>
      <c r="M3340" s="16" t="n">
        <v>0.2</v>
      </c>
      <c r="N3340" s="17" t="n">
        <v>42.4647</v>
      </c>
      <c r="O3340" s="0" t="str">
        <f aca="false">TEXT(B3340,"YYYY-MM")</f>
        <v>2018-08</v>
      </c>
      <c r="P3340" s="18" t="n">
        <f aca="false">IFERROR(N3340/K3340,0)</f>
        <v>0.3625</v>
      </c>
      <c r="Q3340" s="0" t="str">
        <f aca="false">IF(M3340=0,"No Discount",IF(M3340&lt;0.2,"Low (1-19%)",IF(M3340&lt;0.4,"Medium (20-39%)","High (40%+)")))</f>
        <v>Medium (20-39%)</v>
      </c>
      <c r="R3340" s="0" t="str">
        <f aca="false">INDEX('Lookup Tables'!$B$2:$B$5,MATCH(F3340,'Lookup Tables'!$A$2:$A$5,0))</f>
        <v>Manager D</v>
      </c>
    </row>
    <row r="3341" customFormat="false" ht="15" hidden="false" customHeight="false" outlineLevel="0" collapsed="false">
      <c r="A3341" s="0" t="s">
        <v>3295</v>
      </c>
      <c r="B3341" s="13" t="n">
        <v>43333</v>
      </c>
      <c r="C3341" s="13" t="n">
        <v>43334</v>
      </c>
      <c r="D3341" s="14" t="s">
        <v>137</v>
      </c>
      <c r="E3341" s="14" t="s">
        <v>53</v>
      </c>
      <c r="F3341" s="14" t="s">
        <v>63</v>
      </c>
      <c r="G3341" s="14" t="s">
        <v>64</v>
      </c>
      <c r="H3341" s="14" t="s">
        <v>65</v>
      </c>
      <c r="I3341" s="14" t="s">
        <v>85</v>
      </c>
      <c r="J3341" s="14" t="s">
        <v>3298</v>
      </c>
      <c r="K3341" s="15" t="n">
        <v>203.52</v>
      </c>
      <c r="L3341" s="0" t="n">
        <v>3</v>
      </c>
      <c r="M3341" s="16" t="n">
        <v>0</v>
      </c>
      <c r="N3341" s="17" t="n">
        <v>54.9504</v>
      </c>
      <c r="O3341" s="0" t="str">
        <f aca="false">TEXT(B3341,"YYYY-MM")</f>
        <v>2018-08</v>
      </c>
      <c r="P3341" s="18" t="n">
        <f aca="false">IFERROR(N3341/K3341,0)</f>
        <v>0.27</v>
      </c>
      <c r="Q3341" s="0" t="str">
        <f aca="false">IF(M3341=0,"No Discount",IF(M3341&lt;0.2,"Low (1-19%)",IF(M3341&lt;0.4,"Medium (20-39%)","High (40%+)")))</f>
        <v>No Discount</v>
      </c>
      <c r="R3341" s="0" t="str">
        <f aca="false">INDEX('Lookup Tables'!$B$2:$B$5,MATCH(F3341,'Lookup Tables'!$A$2:$A$5,0))</f>
        <v>Manager D</v>
      </c>
    </row>
    <row r="3342" customFormat="false" ht="15" hidden="false" customHeight="false" outlineLevel="0" collapsed="false">
      <c r="A3342" s="0" t="s">
        <v>3295</v>
      </c>
      <c r="B3342" s="13" t="n">
        <v>43333</v>
      </c>
      <c r="C3342" s="13" t="n">
        <v>43334</v>
      </c>
      <c r="D3342" s="14" t="s">
        <v>137</v>
      </c>
      <c r="E3342" s="14" t="s">
        <v>53</v>
      </c>
      <c r="F3342" s="14" t="s">
        <v>63</v>
      </c>
      <c r="G3342" s="14" t="s">
        <v>64</v>
      </c>
      <c r="H3342" s="14" t="s">
        <v>65</v>
      </c>
      <c r="I3342" s="14" t="s">
        <v>66</v>
      </c>
      <c r="J3342" s="14" t="s">
        <v>599</v>
      </c>
      <c r="K3342" s="15" t="n">
        <v>51.75</v>
      </c>
      <c r="L3342" s="0" t="n">
        <v>5</v>
      </c>
      <c r="M3342" s="16" t="n">
        <v>0</v>
      </c>
      <c r="N3342" s="17" t="n">
        <v>24.84</v>
      </c>
      <c r="O3342" s="0" t="str">
        <f aca="false">TEXT(B3342,"YYYY-MM")</f>
        <v>2018-08</v>
      </c>
      <c r="P3342" s="18" t="n">
        <f aca="false">IFERROR(N3342/K3342,0)</f>
        <v>0.48</v>
      </c>
      <c r="Q3342" s="0" t="str">
        <f aca="false">IF(M3342=0,"No Discount",IF(M3342&lt;0.2,"Low (1-19%)",IF(M3342&lt;0.4,"Medium (20-39%)","High (40%+)")))</f>
        <v>No Discount</v>
      </c>
      <c r="R3342" s="0" t="str">
        <f aca="false">INDEX('Lookup Tables'!$B$2:$B$5,MATCH(F3342,'Lookup Tables'!$A$2:$A$5,0))</f>
        <v>Manager D</v>
      </c>
    </row>
    <row r="3343" customFormat="false" ht="15" hidden="false" customHeight="false" outlineLevel="0" collapsed="false">
      <c r="A3343" s="0" t="s">
        <v>3299</v>
      </c>
      <c r="B3343" s="13" t="n">
        <v>42974</v>
      </c>
      <c r="C3343" s="13" t="n">
        <v>42979</v>
      </c>
      <c r="D3343" s="14" t="s">
        <v>52</v>
      </c>
      <c r="E3343" s="14" t="s">
        <v>53</v>
      </c>
      <c r="F3343" s="14" t="s">
        <v>117</v>
      </c>
      <c r="G3343" s="14" t="s">
        <v>584</v>
      </c>
      <c r="H3343" s="14" t="s">
        <v>65</v>
      </c>
      <c r="I3343" s="14" t="s">
        <v>91</v>
      </c>
      <c r="J3343" s="14" t="s">
        <v>2100</v>
      </c>
      <c r="K3343" s="15" t="n">
        <v>122.97</v>
      </c>
      <c r="L3343" s="0" t="n">
        <v>3</v>
      </c>
      <c r="M3343" s="16" t="n">
        <v>0</v>
      </c>
      <c r="N3343" s="17" t="n">
        <v>60.2553</v>
      </c>
      <c r="O3343" s="0" t="str">
        <f aca="false">TEXT(B3343,"YYYY-MM")</f>
        <v>2017-08</v>
      </c>
      <c r="P3343" s="18" t="n">
        <f aca="false">IFERROR(N3343/K3343,0)</f>
        <v>0.49</v>
      </c>
      <c r="Q3343" s="0" t="str">
        <f aca="false">IF(M3343=0,"No Discount",IF(M3343&lt;0.2,"Low (1-19%)",IF(M3343&lt;0.4,"Medium (20-39%)","High (40%+)")))</f>
        <v>No Discount</v>
      </c>
      <c r="R3343" s="0" t="str">
        <f aca="false">INDEX('Lookup Tables'!$B$2:$B$5,MATCH(F3343,'Lookup Tables'!$A$2:$A$5,0))</f>
        <v>Manager B</v>
      </c>
    </row>
    <row r="3344" customFormat="false" ht="15" hidden="false" customHeight="false" outlineLevel="0" collapsed="false">
      <c r="A3344" s="0" t="s">
        <v>3299</v>
      </c>
      <c r="B3344" s="13" t="n">
        <v>42974</v>
      </c>
      <c r="C3344" s="13" t="n">
        <v>42979</v>
      </c>
      <c r="D3344" s="14" t="s">
        <v>52</v>
      </c>
      <c r="E3344" s="14" t="s">
        <v>53</v>
      </c>
      <c r="F3344" s="14" t="s">
        <v>117</v>
      </c>
      <c r="G3344" s="14" t="s">
        <v>584</v>
      </c>
      <c r="H3344" s="14" t="s">
        <v>56</v>
      </c>
      <c r="I3344" s="14" t="s">
        <v>71</v>
      </c>
      <c r="J3344" s="14" t="s">
        <v>2060</v>
      </c>
      <c r="K3344" s="15" t="n">
        <v>244.615</v>
      </c>
      <c r="L3344" s="0" t="n">
        <v>1</v>
      </c>
      <c r="M3344" s="16" t="n">
        <v>0.3</v>
      </c>
      <c r="N3344" s="17" t="n">
        <v>20.967</v>
      </c>
      <c r="O3344" s="0" t="str">
        <f aca="false">TEXT(B3344,"YYYY-MM")</f>
        <v>2017-08</v>
      </c>
      <c r="P3344" s="18" t="n">
        <f aca="false">IFERROR(N3344/K3344,0)</f>
        <v>0.0857142857142857</v>
      </c>
      <c r="Q3344" s="0" t="str">
        <f aca="false">IF(M3344=0,"No Discount",IF(M3344&lt;0.2,"Low (1-19%)",IF(M3344&lt;0.4,"Medium (20-39%)","High (40%+)")))</f>
        <v>Medium (20-39%)</v>
      </c>
      <c r="R3344" s="0" t="str">
        <f aca="false">INDEX('Lookup Tables'!$B$2:$B$5,MATCH(F3344,'Lookup Tables'!$A$2:$A$5,0))</f>
        <v>Manager B</v>
      </c>
    </row>
    <row r="3345" customFormat="false" ht="15" hidden="false" customHeight="false" outlineLevel="0" collapsed="false">
      <c r="A3345" s="0" t="s">
        <v>3299</v>
      </c>
      <c r="B3345" s="13" t="n">
        <v>42974</v>
      </c>
      <c r="C3345" s="13" t="n">
        <v>42979</v>
      </c>
      <c r="D3345" s="14" t="s">
        <v>52</v>
      </c>
      <c r="E3345" s="14" t="s">
        <v>53</v>
      </c>
      <c r="F3345" s="14" t="s">
        <v>117</v>
      </c>
      <c r="G3345" s="14" t="s">
        <v>584</v>
      </c>
      <c r="H3345" s="14" t="s">
        <v>80</v>
      </c>
      <c r="I3345" s="14" t="s">
        <v>81</v>
      </c>
      <c r="J3345" s="14" t="s">
        <v>447</v>
      </c>
      <c r="K3345" s="15" t="n">
        <v>59.97</v>
      </c>
      <c r="L3345" s="0" t="n">
        <v>3</v>
      </c>
      <c r="M3345" s="16" t="n">
        <v>0</v>
      </c>
      <c r="N3345" s="17" t="n">
        <v>28.7856</v>
      </c>
      <c r="O3345" s="0" t="str">
        <f aca="false">TEXT(B3345,"YYYY-MM")</f>
        <v>2017-08</v>
      </c>
      <c r="P3345" s="18" t="n">
        <f aca="false">IFERROR(N3345/K3345,0)</f>
        <v>0.48</v>
      </c>
      <c r="Q3345" s="0" t="str">
        <f aca="false">IF(M3345=0,"No Discount",IF(M3345&lt;0.2,"Low (1-19%)",IF(M3345&lt;0.4,"Medium (20-39%)","High (40%+)")))</f>
        <v>No Discount</v>
      </c>
      <c r="R3345" s="0" t="str">
        <f aca="false">INDEX('Lookup Tables'!$B$2:$B$5,MATCH(F3345,'Lookup Tables'!$A$2:$A$5,0))</f>
        <v>Manager B</v>
      </c>
    </row>
    <row r="3346" customFormat="false" ht="15" hidden="false" customHeight="false" outlineLevel="0" collapsed="false">
      <c r="A3346" s="0" t="s">
        <v>3299</v>
      </c>
      <c r="B3346" s="13" t="n">
        <v>42974</v>
      </c>
      <c r="C3346" s="13" t="n">
        <v>42979</v>
      </c>
      <c r="D3346" s="14" t="s">
        <v>52</v>
      </c>
      <c r="E3346" s="14" t="s">
        <v>53</v>
      </c>
      <c r="F3346" s="14" t="s">
        <v>117</v>
      </c>
      <c r="G3346" s="14" t="s">
        <v>584</v>
      </c>
      <c r="H3346" s="14" t="s">
        <v>65</v>
      </c>
      <c r="I3346" s="14" t="s">
        <v>91</v>
      </c>
      <c r="J3346" s="14" t="s">
        <v>397</v>
      </c>
      <c r="K3346" s="15" t="n">
        <v>81.54</v>
      </c>
      <c r="L3346" s="0" t="n">
        <v>9</v>
      </c>
      <c r="M3346" s="16" t="n">
        <v>0</v>
      </c>
      <c r="N3346" s="17" t="n">
        <v>36.693</v>
      </c>
      <c r="O3346" s="0" t="str">
        <f aca="false">TEXT(B3346,"YYYY-MM")</f>
        <v>2017-08</v>
      </c>
      <c r="P3346" s="18" t="n">
        <f aca="false">IFERROR(N3346/K3346,0)</f>
        <v>0.45</v>
      </c>
      <c r="Q3346" s="0" t="str">
        <f aca="false">IF(M3346=0,"No Discount",IF(M3346&lt;0.2,"Low (1-19%)",IF(M3346&lt;0.4,"Medium (20-39%)","High (40%+)")))</f>
        <v>No Discount</v>
      </c>
      <c r="R3346" s="0" t="str">
        <f aca="false">INDEX('Lookup Tables'!$B$2:$B$5,MATCH(F3346,'Lookup Tables'!$A$2:$A$5,0))</f>
        <v>Manager B</v>
      </c>
    </row>
    <row r="3347" customFormat="false" ht="15" hidden="false" customHeight="false" outlineLevel="0" collapsed="false">
      <c r="A3347" s="0" t="s">
        <v>3299</v>
      </c>
      <c r="B3347" s="13" t="n">
        <v>42974</v>
      </c>
      <c r="C3347" s="13" t="n">
        <v>42979</v>
      </c>
      <c r="D3347" s="14" t="s">
        <v>52</v>
      </c>
      <c r="E3347" s="14" t="s">
        <v>53</v>
      </c>
      <c r="F3347" s="14" t="s">
        <v>117</v>
      </c>
      <c r="G3347" s="14" t="s">
        <v>584</v>
      </c>
      <c r="H3347" s="14" t="s">
        <v>65</v>
      </c>
      <c r="I3347" s="14" t="s">
        <v>171</v>
      </c>
      <c r="J3347" s="14" t="s">
        <v>296</v>
      </c>
      <c r="K3347" s="15" t="n">
        <v>11.68</v>
      </c>
      <c r="L3347" s="0" t="n">
        <v>4</v>
      </c>
      <c r="M3347" s="16" t="n">
        <v>0</v>
      </c>
      <c r="N3347" s="17" t="n">
        <v>5.256</v>
      </c>
      <c r="O3347" s="0" t="str">
        <f aca="false">TEXT(B3347,"YYYY-MM")</f>
        <v>2017-08</v>
      </c>
      <c r="P3347" s="18" t="n">
        <f aca="false">IFERROR(N3347/K3347,0)</f>
        <v>0.45</v>
      </c>
      <c r="Q3347" s="0" t="str">
        <f aca="false">IF(M3347=0,"No Discount",IF(M3347&lt;0.2,"Low (1-19%)",IF(M3347&lt;0.4,"Medium (20-39%)","High (40%+)")))</f>
        <v>No Discount</v>
      </c>
      <c r="R3347" s="0" t="str">
        <f aca="false">INDEX('Lookup Tables'!$B$2:$B$5,MATCH(F3347,'Lookup Tables'!$A$2:$A$5,0))</f>
        <v>Manager B</v>
      </c>
    </row>
    <row r="3348" customFormat="false" ht="15" hidden="false" customHeight="false" outlineLevel="0" collapsed="false">
      <c r="A3348" s="0" t="s">
        <v>3299</v>
      </c>
      <c r="B3348" s="13" t="n">
        <v>42974</v>
      </c>
      <c r="C3348" s="13" t="n">
        <v>42979</v>
      </c>
      <c r="D3348" s="14" t="s">
        <v>52</v>
      </c>
      <c r="E3348" s="14" t="s">
        <v>53</v>
      </c>
      <c r="F3348" s="14" t="s">
        <v>117</v>
      </c>
      <c r="G3348" s="14" t="s">
        <v>584</v>
      </c>
      <c r="H3348" s="14" t="s">
        <v>65</v>
      </c>
      <c r="I3348" s="14" t="s">
        <v>83</v>
      </c>
      <c r="J3348" s="14" t="s">
        <v>3036</v>
      </c>
      <c r="K3348" s="15" t="n">
        <v>29</v>
      </c>
      <c r="L3348" s="0" t="n">
        <v>5</v>
      </c>
      <c r="M3348" s="16" t="n">
        <v>0</v>
      </c>
      <c r="N3348" s="17" t="n">
        <v>13.92</v>
      </c>
      <c r="O3348" s="0" t="str">
        <f aca="false">TEXT(B3348,"YYYY-MM")</f>
        <v>2017-08</v>
      </c>
      <c r="P3348" s="18" t="n">
        <f aca="false">IFERROR(N3348/K3348,0)</f>
        <v>0.48</v>
      </c>
      <c r="Q3348" s="0" t="str">
        <f aca="false">IF(M3348=0,"No Discount",IF(M3348&lt;0.2,"Low (1-19%)",IF(M3348&lt;0.4,"Medium (20-39%)","High (40%+)")))</f>
        <v>No Discount</v>
      </c>
      <c r="R3348" s="0" t="str">
        <f aca="false">INDEX('Lookup Tables'!$B$2:$B$5,MATCH(F3348,'Lookup Tables'!$A$2:$A$5,0))</f>
        <v>Manager B</v>
      </c>
    </row>
    <row r="3349" customFormat="false" ht="15" hidden="false" customHeight="false" outlineLevel="0" collapsed="false">
      <c r="A3349" s="0" t="s">
        <v>3300</v>
      </c>
      <c r="B3349" s="13" t="n">
        <v>42595</v>
      </c>
      <c r="C3349" s="13" t="n">
        <v>42602</v>
      </c>
      <c r="D3349" s="14" t="s">
        <v>69</v>
      </c>
      <c r="E3349" s="14" t="s">
        <v>62</v>
      </c>
      <c r="F3349" s="14" t="s">
        <v>63</v>
      </c>
      <c r="G3349" s="14" t="s">
        <v>64</v>
      </c>
      <c r="H3349" s="14" t="s">
        <v>65</v>
      </c>
      <c r="I3349" s="14" t="s">
        <v>78</v>
      </c>
      <c r="J3349" s="14" t="s">
        <v>726</v>
      </c>
      <c r="K3349" s="15" t="n">
        <v>50.8</v>
      </c>
      <c r="L3349" s="0" t="n">
        <v>5</v>
      </c>
      <c r="M3349" s="16" t="n">
        <v>0</v>
      </c>
      <c r="N3349" s="17" t="n">
        <v>13.208</v>
      </c>
      <c r="O3349" s="0" t="str">
        <f aca="false">TEXT(B3349,"YYYY-MM")</f>
        <v>2016-08</v>
      </c>
      <c r="P3349" s="18" t="n">
        <f aca="false">IFERROR(N3349/K3349,0)</f>
        <v>0.26</v>
      </c>
      <c r="Q3349" s="0" t="str">
        <f aca="false">IF(M3349=0,"No Discount",IF(M3349&lt;0.2,"Low (1-19%)",IF(M3349&lt;0.4,"Medium (20-39%)","High (40%+)")))</f>
        <v>No Discount</v>
      </c>
      <c r="R3349" s="0" t="str">
        <f aca="false">INDEX('Lookup Tables'!$B$2:$B$5,MATCH(F3349,'Lookup Tables'!$A$2:$A$5,0))</f>
        <v>Manager D</v>
      </c>
    </row>
    <row r="3350" customFormat="false" ht="15" hidden="false" customHeight="false" outlineLevel="0" collapsed="false">
      <c r="A3350" s="0" t="s">
        <v>3301</v>
      </c>
      <c r="B3350" s="13" t="n">
        <v>43409</v>
      </c>
      <c r="C3350" s="13" t="n">
        <v>43411</v>
      </c>
      <c r="D3350" s="14" t="s">
        <v>137</v>
      </c>
      <c r="E3350" s="14" t="s">
        <v>62</v>
      </c>
      <c r="F3350" s="14" t="s">
        <v>98</v>
      </c>
      <c r="G3350" s="14" t="s">
        <v>146</v>
      </c>
      <c r="H3350" s="14" t="s">
        <v>65</v>
      </c>
      <c r="I3350" s="14" t="s">
        <v>83</v>
      </c>
      <c r="J3350" s="14" t="s">
        <v>127</v>
      </c>
      <c r="K3350" s="15" t="n">
        <v>16.03</v>
      </c>
      <c r="L3350" s="0" t="n">
        <v>5</v>
      </c>
      <c r="M3350" s="16" t="n">
        <v>0.8</v>
      </c>
      <c r="N3350" s="17" t="n">
        <v>-25.648</v>
      </c>
      <c r="O3350" s="0" t="str">
        <f aca="false">TEXT(B3350,"YYYY-MM")</f>
        <v>2018-11</v>
      </c>
      <c r="P3350" s="18" t="n">
        <f aca="false">IFERROR(N3350/K3350,0)</f>
        <v>-1.6</v>
      </c>
      <c r="Q3350" s="0" t="str">
        <f aca="false">IF(M3350=0,"No Discount",IF(M3350&lt;0.2,"Low (1-19%)",IF(M3350&lt;0.4,"Medium (20-39%)","High (40%+)")))</f>
        <v>High (40%+)</v>
      </c>
      <c r="R3350" s="0" t="str">
        <f aca="false">INDEX('Lookup Tables'!$B$2:$B$5,MATCH(F3350,'Lookup Tables'!$A$2:$A$5,0))</f>
        <v>Manager A</v>
      </c>
    </row>
    <row r="3351" customFormat="false" ht="15" hidden="false" customHeight="false" outlineLevel="0" collapsed="false">
      <c r="A3351" s="0" t="s">
        <v>3302</v>
      </c>
      <c r="B3351" s="13" t="n">
        <v>42964</v>
      </c>
      <c r="C3351" s="13" t="n">
        <v>42968</v>
      </c>
      <c r="D3351" s="14" t="s">
        <v>69</v>
      </c>
      <c r="E3351" s="14" t="s">
        <v>53</v>
      </c>
      <c r="F3351" s="14" t="s">
        <v>63</v>
      </c>
      <c r="G3351" s="14" t="s">
        <v>94</v>
      </c>
      <c r="H3351" s="14" t="s">
        <v>65</v>
      </c>
      <c r="I3351" s="14" t="s">
        <v>83</v>
      </c>
      <c r="J3351" s="14" t="s">
        <v>1230</v>
      </c>
      <c r="K3351" s="15" t="n">
        <v>15.712</v>
      </c>
      <c r="L3351" s="0" t="n">
        <v>4</v>
      </c>
      <c r="M3351" s="16" t="n">
        <v>0.2</v>
      </c>
      <c r="N3351" s="17" t="n">
        <v>5.6956</v>
      </c>
      <c r="O3351" s="0" t="str">
        <f aca="false">TEXT(B3351,"YYYY-MM")</f>
        <v>2017-08</v>
      </c>
      <c r="P3351" s="18" t="n">
        <f aca="false">IFERROR(N3351/K3351,0)</f>
        <v>0.3625</v>
      </c>
      <c r="Q3351" s="0" t="str">
        <f aca="false">IF(M3351=0,"No Discount",IF(M3351&lt;0.2,"Low (1-19%)",IF(M3351&lt;0.4,"Medium (20-39%)","High (40%+)")))</f>
        <v>Medium (20-39%)</v>
      </c>
      <c r="R3351" s="0" t="str">
        <f aca="false">INDEX('Lookup Tables'!$B$2:$B$5,MATCH(F3351,'Lookup Tables'!$A$2:$A$5,0))</f>
        <v>Manager D</v>
      </c>
    </row>
    <row r="3352" customFormat="false" ht="15" hidden="false" customHeight="false" outlineLevel="0" collapsed="false">
      <c r="A3352" s="0" t="s">
        <v>3303</v>
      </c>
      <c r="B3352" s="13" t="n">
        <v>43095</v>
      </c>
      <c r="C3352" s="13" t="n">
        <v>43100</v>
      </c>
      <c r="D3352" s="14" t="s">
        <v>69</v>
      </c>
      <c r="E3352" s="14" t="s">
        <v>53</v>
      </c>
      <c r="F3352" s="14" t="s">
        <v>117</v>
      </c>
      <c r="G3352" s="14" t="s">
        <v>170</v>
      </c>
      <c r="H3352" s="14" t="s">
        <v>80</v>
      </c>
      <c r="I3352" s="14" t="s">
        <v>123</v>
      </c>
      <c r="J3352" s="14" t="s">
        <v>1925</v>
      </c>
      <c r="K3352" s="15" t="n">
        <v>89.97</v>
      </c>
      <c r="L3352" s="0" t="n">
        <v>3</v>
      </c>
      <c r="M3352" s="16" t="n">
        <v>0</v>
      </c>
      <c r="N3352" s="17" t="n">
        <v>18.8937</v>
      </c>
      <c r="O3352" s="0" t="str">
        <f aca="false">TEXT(B3352,"YYYY-MM")</f>
        <v>2017-12</v>
      </c>
      <c r="P3352" s="18" t="n">
        <f aca="false">IFERROR(N3352/K3352,0)</f>
        <v>0.21</v>
      </c>
      <c r="Q3352" s="0" t="str">
        <f aca="false">IF(M3352=0,"No Discount",IF(M3352&lt;0.2,"Low (1-19%)",IF(M3352&lt;0.4,"Medium (20-39%)","High (40%+)")))</f>
        <v>No Discount</v>
      </c>
      <c r="R3352" s="0" t="str">
        <f aca="false">INDEX('Lookup Tables'!$B$2:$B$5,MATCH(F3352,'Lookup Tables'!$A$2:$A$5,0))</f>
        <v>Manager B</v>
      </c>
    </row>
    <row r="3353" customFormat="false" ht="15" hidden="false" customHeight="false" outlineLevel="0" collapsed="false">
      <c r="A3353" s="0" t="s">
        <v>3304</v>
      </c>
      <c r="B3353" s="13" t="n">
        <v>42270</v>
      </c>
      <c r="C3353" s="13" t="n">
        <v>42275</v>
      </c>
      <c r="D3353" s="14" t="s">
        <v>69</v>
      </c>
      <c r="E3353" s="14" t="s">
        <v>62</v>
      </c>
      <c r="F3353" s="14" t="s">
        <v>63</v>
      </c>
      <c r="G3353" s="14" t="s">
        <v>64</v>
      </c>
      <c r="H3353" s="14" t="s">
        <v>56</v>
      </c>
      <c r="I3353" s="14" t="s">
        <v>57</v>
      </c>
      <c r="J3353" s="14" t="s">
        <v>3305</v>
      </c>
      <c r="K3353" s="15" t="n">
        <v>435.999</v>
      </c>
      <c r="L3353" s="0" t="n">
        <v>3</v>
      </c>
      <c r="M3353" s="16" t="n">
        <v>0.15</v>
      </c>
      <c r="N3353" s="17" t="n">
        <v>20.5176</v>
      </c>
      <c r="O3353" s="0" t="str">
        <f aca="false">TEXT(B3353,"YYYY-MM")</f>
        <v>2015-09</v>
      </c>
      <c r="P3353" s="18" t="n">
        <f aca="false">IFERROR(N3353/K3353,0)</f>
        <v>0.0470588235294118</v>
      </c>
      <c r="Q3353" s="0" t="str">
        <f aca="false">IF(M3353=0,"No Discount",IF(M3353&lt;0.2,"Low (1-19%)",IF(M3353&lt;0.4,"Medium (20-39%)","High (40%+)")))</f>
        <v>Low (1-19%)</v>
      </c>
      <c r="R3353" s="0" t="str">
        <f aca="false">INDEX('Lookup Tables'!$B$2:$B$5,MATCH(F3353,'Lookup Tables'!$A$2:$A$5,0))</f>
        <v>Manager D</v>
      </c>
    </row>
    <row r="3354" customFormat="false" ht="15" hidden="false" customHeight="false" outlineLevel="0" collapsed="false">
      <c r="A3354" s="0" t="s">
        <v>3304</v>
      </c>
      <c r="B3354" s="13" t="n">
        <v>42270</v>
      </c>
      <c r="C3354" s="13" t="n">
        <v>42275</v>
      </c>
      <c r="D3354" s="14" t="s">
        <v>69</v>
      </c>
      <c r="E3354" s="14" t="s">
        <v>62</v>
      </c>
      <c r="F3354" s="14" t="s">
        <v>63</v>
      </c>
      <c r="G3354" s="14" t="s">
        <v>64</v>
      </c>
      <c r="H3354" s="14" t="s">
        <v>80</v>
      </c>
      <c r="I3354" s="14" t="s">
        <v>81</v>
      </c>
      <c r="J3354" s="14" t="s">
        <v>191</v>
      </c>
      <c r="K3354" s="15" t="n">
        <v>83.984</v>
      </c>
      <c r="L3354" s="0" t="n">
        <v>2</v>
      </c>
      <c r="M3354" s="16" t="n">
        <v>0.2</v>
      </c>
      <c r="N3354" s="17" t="n">
        <v>31.494</v>
      </c>
      <c r="O3354" s="0" t="str">
        <f aca="false">TEXT(B3354,"YYYY-MM")</f>
        <v>2015-09</v>
      </c>
      <c r="P3354" s="18" t="n">
        <f aca="false">IFERROR(N3354/K3354,0)</f>
        <v>0.375</v>
      </c>
      <c r="Q3354" s="0" t="str">
        <f aca="false">IF(M3354=0,"No Discount",IF(M3354&lt;0.2,"Low (1-19%)",IF(M3354&lt;0.4,"Medium (20-39%)","High (40%+)")))</f>
        <v>Medium (20-39%)</v>
      </c>
      <c r="R3354" s="0" t="str">
        <f aca="false">INDEX('Lookup Tables'!$B$2:$B$5,MATCH(F3354,'Lookup Tables'!$A$2:$A$5,0))</f>
        <v>Manager D</v>
      </c>
    </row>
    <row r="3355" customFormat="false" ht="15" hidden="false" customHeight="false" outlineLevel="0" collapsed="false">
      <c r="A3355" s="0" t="s">
        <v>3306</v>
      </c>
      <c r="B3355" s="13" t="n">
        <v>42204</v>
      </c>
      <c r="C3355" s="13" t="n">
        <v>42209</v>
      </c>
      <c r="D3355" s="14" t="s">
        <v>69</v>
      </c>
      <c r="E3355" s="14" t="s">
        <v>62</v>
      </c>
      <c r="F3355" s="14" t="s">
        <v>117</v>
      </c>
      <c r="G3355" s="14" t="s">
        <v>375</v>
      </c>
      <c r="H3355" s="14" t="s">
        <v>80</v>
      </c>
      <c r="I3355" s="14" t="s">
        <v>81</v>
      </c>
      <c r="J3355" s="14" t="s">
        <v>2151</v>
      </c>
      <c r="K3355" s="15" t="n">
        <v>359.98</v>
      </c>
      <c r="L3355" s="0" t="n">
        <v>2</v>
      </c>
      <c r="M3355" s="16" t="n">
        <v>0</v>
      </c>
      <c r="N3355" s="17" t="n">
        <v>93.5948</v>
      </c>
      <c r="O3355" s="0" t="str">
        <f aca="false">TEXT(B3355,"YYYY-MM")</f>
        <v>2015-07</v>
      </c>
      <c r="P3355" s="18" t="n">
        <f aca="false">IFERROR(N3355/K3355,0)</f>
        <v>0.26</v>
      </c>
      <c r="Q3355" s="0" t="str">
        <f aca="false">IF(M3355=0,"No Discount",IF(M3355&lt;0.2,"Low (1-19%)",IF(M3355&lt;0.4,"Medium (20-39%)","High (40%+)")))</f>
        <v>No Discount</v>
      </c>
      <c r="R3355" s="0" t="str">
        <f aca="false">INDEX('Lookup Tables'!$B$2:$B$5,MATCH(F3355,'Lookup Tables'!$A$2:$A$5,0))</f>
        <v>Manager B</v>
      </c>
    </row>
    <row r="3356" customFormat="false" ht="15" hidden="false" customHeight="false" outlineLevel="0" collapsed="false">
      <c r="A3356" s="0" t="s">
        <v>3306</v>
      </c>
      <c r="B3356" s="13" t="n">
        <v>42204</v>
      </c>
      <c r="C3356" s="13" t="n">
        <v>42209</v>
      </c>
      <c r="D3356" s="14" t="s">
        <v>69</v>
      </c>
      <c r="E3356" s="14" t="s">
        <v>62</v>
      </c>
      <c r="F3356" s="14" t="s">
        <v>117</v>
      </c>
      <c r="G3356" s="14" t="s">
        <v>375</v>
      </c>
      <c r="H3356" s="14" t="s">
        <v>56</v>
      </c>
      <c r="I3356" s="14" t="s">
        <v>71</v>
      </c>
      <c r="J3356" s="14" t="s">
        <v>3307</v>
      </c>
      <c r="K3356" s="15" t="n">
        <v>70.56</v>
      </c>
      <c r="L3356" s="0" t="n">
        <v>1</v>
      </c>
      <c r="M3356" s="16" t="n">
        <v>0.3</v>
      </c>
      <c r="N3356" s="17" t="n">
        <v>-4.032</v>
      </c>
      <c r="O3356" s="0" t="str">
        <f aca="false">TEXT(B3356,"YYYY-MM")</f>
        <v>2015-07</v>
      </c>
      <c r="P3356" s="18" t="n">
        <f aca="false">IFERROR(N3356/K3356,0)</f>
        <v>-0.0571428571428571</v>
      </c>
      <c r="Q3356" s="0" t="str">
        <f aca="false">IF(M3356=0,"No Discount",IF(M3356&lt;0.2,"Low (1-19%)",IF(M3356&lt;0.4,"Medium (20-39%)","High (40%+)")))</f>
        <v>Medium (20-39%)</v>
      </c>
      <c r="R3356" s="0" t="str">
        <f aca="false">INDEX('Lookup Tables'!$B$2:$B$5,MATCH(F3356,'Lookup Tables'!$A$2:$A$5,0))</f>
        <v>Manager B</v>
      </c>
    </row>
    <row r="3357" customFormat="false" ht="15" hidden="false" customHeight="false" outlineLevel="0" collapsed="false">
      <c r="A3357" s="0" t="s">
        <v>3306</v>
      </c>
      <c r="B3357" s="13" t="n">
        <v>42204</v>
      </c>
      <c r="C3357" s="13" t="n">
        <v>42209</v>
      </c>
      <c r="D3357" s="14" t="s">
        <v>69</v>
      </c>
      <c r="E3357" s="14" t="s">
        <v>62</v>
      </c>
      <c r="F3357" s="14" t="s">
        <v>117</v>
      </c>
      <c r="G3357" s="14" t="s">
        <v>375</v>
      </c>
      <c r="H3357" s="14" t="s">
        <v>65</v>
      </c>
      <c r="I3357" s="14" t="s">
        <v>83</v>
      </c>
      <c r="J3357" s="14" t="s">
        <v>1541</v>
      </c>
      <c r="K3357" s="15" t="n">
        <v>20.88</v>
      </c>
      <c r="L3357" s="0" t="n">
        <v>2</v>
      </c>
      <c r="M3357" s="16" t="n">
        <v>0</v>
      </c>
      <c r="N3357" s="17" t="n">
        <v>9.6048</v>
      </c>
      <c r="O3357" s="0" t="str">
        <f aca="false">TEXT(B3357,"YYYY-MM")</f>
        <v>2015-07</v>
      </c>
      <c r="P3357" s="18" t="n">
        <f aca="false">IFERROR(N3357/K3357,0)</f>
        <v>0.46</v>
      </c>
      <c r="Q3357" s="0" t="str">
        <f aca="false">IF(M3357=0,"No Discount",IF(M3357&lt;0.2,"Low (1-19%)",IF(M3357&lt;0.4,"Medium (20-39%)","High (40%+)")))</f>
        <v>No Discount</v>
      </c>
      <c r="R3357" s="0" t="str">
        <f aca="false">INDEX('Lookup Tables'!$B$2:$B$5,MATCH(F3357,'Lookup Tables'!$A$2:$A$5,0))</f>
        <v>Manager B</v>
      </c>
    </row>
    <row r="3358" customFormat="false" ht="15" hidden="false" customHeight="false" outlineLevel="0" collapsed="false">
      <c r="A3358" s="0" t="s">
        <v>3306</v>
      </c>
      <c r="B3358" s="13" t="n">
        <v>42204</v>
      </c>
      <c r="C3358" s="13" t="n">
        <v>42209</v>
      </c>
      <c r="D3358" s="14" t="s">
        <v>69</v>
      </c>
      <c r="E3358" s="14" t="s">
        <v>62</v>
      </c>
      <c r="F3358" s="14" t="s">
        <v>117</v>
      </c>
      <c r="G3358" s="14" t="s">
        <v>375</v>
      </c>
      <c r="H3358" s="14" t="s">
        <v>65</v>
      </c>
      <c r="I3358" s="14" t="s">
        <v>83</v>
      </c>
      <c r="J3358" s="14" t="s">
        <v>588</v>
      </c>
      <c r="K3358" s="15" t="n">
        <v>3.81</v>
      </c>
      <c r="L3358" s="0" t="n">
        <v>1</v>
      </c>
      <c r="M3358" s="16" t="n">
        <v>0</v>
      </c>
      <c r="N3358" s="17" t="n">
        <v>1.8288</v>
      </c>
      <c r="O3358" s="0" t="str">
        <f aca="false">TEXT(B3358,"YYYY-MM")</f>
        <v>2015-07</v>
      </c>
      <c r="P3358" s="18" t="n">
        <f aca="false">IFERROR(N3358/K3358,0)</f>
        <v>0.48</v>
      </c>
      <c r="Q3358" s="0" t="str">
        <f aca="false">IF(M3358=0,"No Discount",IF(M3358&lt;0.2,"Low (1-19%)",IF(M3358&lt;0.4,"Medium (20-39%)","High (40%+)")))</f>
        <v>No Discount</v>
      </c>
      <c r="R3358" s="0" t="str">
        <f aca="false">INDEX('Lookup Tables'!$B$2:$B$5,MATCH(F3358,'Lookup Tables'!$A$2:$A$5,0))</f>
        <v>Manager B</v>
      </c>
    </row>
    <row r="3359" customFormat="false" ht="15" hidden="false" customHeight="false" outlineLevel="0" collapsed="false">
      <c r="A3359" s="0" t="s">
        <v>3308</v>
      </c>
      <c r="B3359" s="13" t="n">
        <v>43350</v>
      </c>
      <c r="C3359" s="13" t="n">
        <v>43356</v>
      </c>
      <c r="D3359" s="14" t="s">
        <v>69</v>
      </c>
      <c r="E3359" s="14" t="s">
        <v>97</v>
      </c>
      <c r="F3359" s="14" t="s">
        <v>98</v>
      </c>
      <c r="G3359" s="14" t="s">
        <v>146</v>
      </c>
      <c r="H3359" s="14" t="s">
        <v>65</v>
      </c>
      <c r="I3359" s="14" t="s">
        <v>91</v>
      </c>
      <c r="J3359" s="14" t="s">
        <v>135</v>
      </c>
      <c r="K3359" s="15" t="n">
        <v>73.008</v>
      </c>
      <c r="L3359" s="0" t="n">
        <v>9</v>
      </c>
      <c r="M3359" s="16" t="n">
        <v>0.2</v>
      </c>
      <c r="N3359" s="17" t="n">
        <v>26.4654</v>
      </c>
      <c r="O3359" s="0" t="str">
        <f aca="false">TEXT(B3359,"YYYY-MM")</f>
        <v>2018-09</v>
      </c>
      <c r="P3359" s="18" t="n">
        <f aca="false">IFERROR(N3359/K3359,0)</f>
        <v>0.3625</v>
      </c>
      <c r="Q3359" s="0" t="str">
        <f aca="false">IF(M3359=0,"No Discount",IF(M3359&lt;0.2,"Low (1-19%)",IF(M3359&lt;0.4,"Medium (20-39%)","High (40%+)")))</f>
        <v>Medium (20-39%)</v>
      </c>
      <c r="R3359" s="0" t="str">
        <f aca="false">INDEX('Lookup Tables'!$B$2:$B$5,MATCH(F3359,'Lookup Tables'!$A$2:$A$5,0))</f>
        <v>Manager A</v>
      </c>
    </row>
    <row r="3360" customFormat="false" ht="15" hidden="false" customHeight="false" outlineLevel="0" collapsed="false">
      <c r="A3360" s="0" t="s">
        <v>3309</v>
      </c>
      <c r="B3360" s="13" t="n">
        <v>42861</v>
      </c>
      <c r="C3360" s="13" t="n">
        <v>42865</v>
      </c>
      <c r="D3360" s="14" t="s">
        <v>69</v>
      </c>
      <c r="E3360" s="14" t="s">
        <v>53</v>
      </c>
      <c r="F3360" s="14" t="s">
        <v>98</v>
      </c>
      <c r="G3360" s="14" t="s">
        <v>146</v>
      </c>
      <c r="H3360" s="14" t="s">
        <v>65</v>
      </c>
      <c r="I3360" s="14" t="s">
        <v>83</v>
      </c>
      <c r="J3360" s="14" t="s">
        <v>705</v>
      </c>
      <c r="K3360" s="15" t="n">
        <v>3.208</v>
      </c>
      <c r="L3360" s="0" t="n">
        <v>2</v>
      </c>
      <c r="M3360" s="16" t="n">
        <v>0.8</v>
      </c>
      <c r="N3360" s="17" t="n">
        <v>-5.2932</v>
      </c>
      <c r="O3360" s="0" t="str">
        <f aca="false">TEXT(B3360,"YYYY-MM")</f>
        <v>2017-05</v>
      </c>
      <c r="P3360" s="18" t="n">
        <f aca="false">IFERROR(N3360/K3360,0)</f>
        <v>-1.65</v>
      </c>
      <c r="Q3360" s="0" t="str">
        <f aca="false">IF(M3360=0,"No Discount",IF(M3360&lt;0.2,"Low (1-19%)",IF(M3360&lt;0.4,"Medium (20-39%)","High (40%+)")))</f>
        <v>High (40%+)</v>
      </c>
      <c r="R3360" s="0" t="str">
        <f aca="false">INDEX('Lookup Tables'!$B$2:$B$5,MATCH(F3360,'Lookup Tables'!$A$2:$A$5,0))</f>
        <v>Manager A</v>
      </c>
    </row>
    <row r="3361" customFormat="false" ht="15" hidden="false" customHeight="false" outlineLevel="0" collapsed="false">
      <c r="A3361" s="0" t="s">
        <v>3309</v>
      </c>
      <c r="B3361" s="13" t="n">
        <v>42861</v>
      </c>
      <c r="C3361" s="13" t="n">
        <v>42865</v>
      </c>
      <c r="D3361" s="14" t="s">
        <v>69</v>
      </c>
      <c r="E3361" s="14" t="s">
        <v>53</v>
      </c>
      <c r="F3361" s="14" t="s">
        <v>98</v>
      </c>
      <c r="G3361" s="14" t="s">
        <v>146</v>
      </c>
      <c r="H3361" s="14" t="s">
        <v>80</v>
      </c>
      <c r="I3361" s="14" t="s">
        <v>123</v>
      </c>
      <c r="J3361" s="14" t="s">
        <v>1729</v>
      </c>
      <c r="K3361" s="15" t="n">
        <v>26.176</v>
      </c>
      <c r="L3361" s="0" t="n">
        <v>2</v>
      </c>
      <c r="M3361" s="16" t="n">
        <v>0.2</v>
      </c>
      <c r="N3361" s="17" t="n">
        <v>-3.272</v>
      </c>
      <c r="O3361" s="0" t="str">
        <f aca="false">TEXT(B3361,"YYYY-MM")</f>
        <v>2017-05</v>
      </c>
      <c r="P3361" s="18" t="n">
        <f aca="false">IFERROR(N3361/K3361,0)</f>
        <v>-0.125</v>
      </c>
      <c r="Q3361" s="0" t="str">
        <f aca="false">IF(M3361=0,"No Discount",IF(M3361&lt;0.2,"Low (1-19%)",IF(M3361&lt;0.4,"Medium (20-39%)","High (40%+)")))</f>
        <v>Medium (20-39%)</v>
      </c>
      <c r="R3361" s="0" t="str">
        <f aca="false">INDEX('Lookup Tables'!$B$2:$B$5,MATCH(F3361,'Lookup Tables'!$A$2:$A$5,0))</f>
        <v>Manager A</v>
      </c>
    </row>
    <row r="3362" customFormat="false" ht="15" hidden="false" customHeight="false" outlineLevel="0" collapsed="false">
      <c r="A3362" s="0" t="s">
        <v>3310</v>
      </c>
      <c r="B3362" s="13" t="n">
        <v>42525</v>
      </c>
      <c r="C3362" s="13" t="n">
        <v>42529</v>
      </c>
      <c r="D3362" s="14" t="s">
        <v>52</v>
      </c>
      <c r="E3362" s="14" t="s">
        <v>97</v>
      </c>
      <c r="F3362" s="14" t="s">
        <v>117</v>
      </c>
      <c r="G3362" s="14" t="s">
        <v>170</v>
      </c>
      <c r="H3362" s="14" t="s">
        <v>65</v>
      </c>
      <c r="I3362" s="14" t="s">
        <v>91</v>
      </c>
      <c r="J3362" s="14" t="s">
        <v>457</v>
      </c>
      <c r="K3362" s="15" t="n">
        <v>30.44</v>
      </c>
      <c r="L3362" s="0" t="n">
        <v>4</v>
      </c>
      <c r="M3362" s="16" t="n">
        <v>0</v>
      </c>
      <c r="N3362" s="17" t="n">
        <v>14.3068</v>
      </c>
      <c r="O3362" s="0" t="str">
        <f aca="false">TEXT(B3362,"YYYY-MM")</f>
        <v>2016-06</v>
      </c>
      <c r="P3362" s="18" t="n">
        <f aca="false">IFERROR(N3362/K3362,0)</f>
        <v>0.47</v>
      </c>
      <c r="Q3362" s="0" t="str">
        <f aca="false">IF(M3362=0,"No Discount",IF(M3362&lt;0.2,"Low (1-19%)",IF(M3362&lt;0.4,"Medium (20-39%)","High (40%+)")))</f>
        <v>No Discount</v>
      </c>
      <c r="R3362" s="0" t="str">
        <f aca="false">INDEX('Lookup Tables'!$B$2:$B$5,MATCH(F3362,'Lookup Tables'!$A$2:$A$5,0))</f>
        <v>Manager B</v>
      </c>
    </row>
    <row r="3363" customFormat="false" ht="15" hidden="false" customHeight="false" outlineLevel="0" collapsed="false">
      <c r="A3363" s="0" t="s">
        <v>3310</v>
      </c>
      <c r="B3363" s="13" t="n">
        <v>42525</v>
      </c>
      <c r="C3363" s="13" t="n">
        <v>42529</v>
      </c>
      <c r="D3363" s="14" t="s">
        <v>52</v>
      </c>
      <c r="E3363" s="14" t="s">
        <v>97</v>
      </c>
      <c r="F3363" s="14" t="s">
        <v>117</v>
      </c>
      <c r="G3363" s="14" t="s">
        <v>170</v>
      </c>
      <c r="H3363" s="14" t="s">
        <v>56</v>
      </c>
      <c r="I3363" s="14" t="s">
        <v>76</v>
      </c>
      <c r="J3363" s="14" t="s">
        <v>3311</v>
      </c>
      <c r="K3363" s="15" t="n">
        <v>35.28</v>
      </c>
      <c r="L3363" s="0" t="n">
        <v>3</v>
      </c>
      <c r="M3363" s="16" t="n">
        <v>0</v>
      </c>
      <c r="N3363" s="17" t="n">
        <v>11.9952</v>
      </c>
      <c r="O3363" s="0" t="str">
        <f aca="false">TEXT(B3363,"YYYY-MM")</f>
        <v>2016-06</v>
      </c>
      <c r="P3363" s="18" t="n">
        <f aca="false">IFERROR(N3363/K3363,0)</f>
        <v>0.34</v>
      </c>
      <c r="Q3363" s="0" t="str">
        <f aca="false">IF(M3363=0,"No Discount",IF(M3363&lt;0.2,"Low (1-19%)",IF(M3363&lt;0.4,"Medium (20-39%)","High (40%+)")))</f>
        <v>No Discount</v>
      </c>
      <c r="R3363" s="0" t="str">
        <f aca="false">INDEX('Lookup Tables'!$B$2:$B$5,MATCH(F3363,'Lookup Tables'!$A$2:$A$5,0))</f>
        <v>Manager B</v>
      </c>
    </row>
    <row r="3364" customFormat="false" ht="15" hidden="false" customHeight="false" outlineLevel="0" collapsed="false">
      <c r="A3364" s="0" t="s">
        <v>3312</v>
      </c>
      <c r="B3364" s="13" t="n">
        <v>42717</v>
      </c>
      <c r="C3364" s="13" t="n">
        <v>42724</v>
      </c>
      <c r="D3364" s="14" t="s">
        <v>69</v>
      </c>
      <c r="E3364" s="14" t="s">
        <v>97</v>
      </c>
      <c r="F3364" s="14" t="s">
        <v>117</v>
      </c>
      <c r="G3364" s="14" t="s">
        <v>584</v>
      </c>
      <c r="H3364" s="14" t="s">
        <v>65</v>
      </c>
      <c r="I3364" s="14" t="s">
        <v>91</v>
      </c>
      <c r="J3364" s="14" t="s">
        <v>886</v>
      </c>
      <c r="K3364" s="15" t="n">
        <v>19.44</v>
      </c>
      <c r="L3364" s="0" t="n">
        <v>3</v>
      </c>
      <c r="M3364" s="16" t="n">
        <v>0</v>
      </c>
      <c r="N3364" s="17" t="n">
        <v>9.3312</v>
      </c>
      <c r="O3364" s="0" t="str">
        <f aca="false">TEXT(B3364,"YYYY-MM")</f>
        <v>2016-12</v>
      </c>
      <c r="P3364" s="18" t="n">
        <f aca="false">IFERROR(N3364/K3364,0)</f>
        <v>0.48</v>
      </c>
      <c r="Q3364" s="0" t="str">
        <f aca="false">IF(M3364=0,"No Discount",IF(M3364&lt;0.2,"Low (1-19%)",IF(M3364&lt;0.4,"Medium (20-39%)","High (40%+)")))</f>
        <v>No Discount</v>
      </c>
      <c r="R3364" s="0" t="str">
        <f aca="false">INDEX('Lookup Tables'!$B$2:$B$5,MATCH(F3364,'Lookup Tables'!$A$2:$A$5,0))</f>
        <v>Manager B</v>
      </c>
    </row>
    <row r="3365" customFormat="false" ht="15" hidden="false" customHeight="false" outlineLevel="0" collapsed="false">
      <c r="A3365" s="0" t="s">
        <v>3312</v>
      </c>
      <c r="B3365" s="13" t="n">
        <v>42717</v>
      </c>
      <c r="C3365" s="13" t="n">
        <v>42724</v>
      </c>
      <c r="D3365" s="14" t="s">
        <v>69</v>
      </c>
      <c r="E3365" s="14" t="s">
        <v>97</v>
      </c>
      <c r="F3365" s="14" t="s">
        <v>117</v>
      </c>
      <c r="G3365" s="14" t="s">
        <v>584</v>
      </c>
      <c r="H3365" s="14" t="s">
        <v>65</v>
      </c>
      <c r="I3365" s="14" t="s">
        <v>83</v>
      </c>
      <c r="J3365" s="14" t="s">
        <v>238</v>
      </c>
      <c r="K3365" s="15" t="n">
        <v>37.88</v>
      </c>
      <c r="L3365" s="0" t="n">
        <v>2</v>
      </c>
      <c r="M3365" s="16" t="n">
        <v>0</v>
      </c>
      <c r="N3365" s="17" t="n">
        <v>18.94</v>
      </c>
      <c r="O3365" s="0" t="str">
        <f aca="false">TEXT(B3365,"YYYY-MM")</f>
        <v>2016-12</v>
      </c>
      <c r="P3365" s="18" t="n">
        <f aca="false">IFERROR(N3365/K3365,0)</f>
        <v>0.5</v>
      </c>
      <c r="Q3365" s="0" t="str">
        <f aca="false">IF(M3365=0,"No Discount",IF(M3365&lt;0.2,"Low (1-19%)",IF(M3365&lt;0.4,"Medium (20-39%)","High (40%+)")))</f>
        <v>No Discount</v>
      </c>
      <c r="R3365" s="0" t="str">
        <f aca="false">INDEX('Lookup Tables'!$B$2:$B$5,MATCH(F3365,'Lookup Tables'!$A$2:$A$5,0))</f>
        <v>Manager B</v>
      </c>
    </row>
    <row r="3366" customFormat="false" ht="15" hidden="false" customHeight="false" outlineLevel="0" collapsed="false">
      <c r="A3366" s="0" t="s">
        <v>3313</v>
      </c>
      <c r="B3366" s="13" t="n">
        <v>42932</v>
      </c>
      <c r="C3366" s="13" t="n">
        <v>42934</v>
      </c>
      <c r="D3366" s="14" t="s">
        <v>52</v>
      </c>
      <c r="E3366" s="14" t="s">
        <v>62</v>
      </c>
      <c r="F3366" s="14" t="s">
        <v>98</v>
      </c>
      <c r="G3366" s="14" t="s">
        <v>99</v>
      </c>
      <c r="H3366" s="14" t="s">
        <v>56</v>
      </c>
      <c r="I3366" s="14" t="s">
        <v>76</v>
      </c>
      <c r="J3366" s="14" t="s">
        <v>446</v>
      </c>
      <c r="K3366" s="15" t="n">
        <v>9.552</v>
      </c>
      <c r="L3366" s="0" t="n">
        <v>3</v>
      </c>
      <c r="M3366" s="16" t="n">
        <v>0.6</v>
      </c>
      <c r="N3366" s="17" t="n">
        <v>-3.8208</v>
      </c>
      <c r="O3366" s="0" t="str">
        <f aca="false">TEXT(B3366,"YYYY-MM")</f>
        <v>2017-07</v>
      </c>
      <c r="P3366" s="18" t="n">
        <f aca="false">IFERROR(N3366/K3366,0)</f>
        <v>-0.4</v>
      </c>
      <c r="Q3366" s="0" t="str">
        <f aca="false">IF(M3366=0,"No Discount",IF(M3366&lt;0.2,"Low (1-19%)",IF(M3366&lt;0.4,"Medium (20-39%)","High (40%+)")))</f>
        <v>High (40%+)</v>
      </c>
      <c r="R3366" s="0" t="str">
        <f aca="false">INDEX('Lookup Tables'!$B$2:$B$5,MATCH(F3366,'Lookup Tables'!$A$2:$A$5,0))</f>
        <v>Manager A</v>
      </c>
    </row>
    <row r="3367" customFormat="false" ht="15" hidden="false" customHeight="false" outlineLevel="0" collapsed="false">
      <c r="A3367" s="0" t="s">
        <v>3314</v>
      </c>
      <c r="B3367" s="13" t="n">
        <v>42035</v>
      </c>
      <c r="C3367" s="13" t="n">
        <v>42037</v>
      </c>
      <c r="D3367" s="14" t="s">
        <v>137</v>
      </c>
      <c r="E3367" s="14" t="s">
        <v>53</v>
      </c>
      <c r="F3367" s="14" t="s">
        <v>63</v>
      </c>
      <c r="G3367" s="14" t="s">
        <v>64</v>
      </c>
      <c r="H3367" s="14" t="s">
        <v>56</v>
      </c>
      <c r="I3367" s="14" t="s">
        <v>57</v>
      </c>
      <c r="J3367" s="14" t="s">
        <v>2054</v>
      </c>
      <c r="K3367" s="15" t="n">
        <v>290.666</v>
      </c>
      <c r="L3367" s="0" t="n">
        <v>2</v>
      </c>
      <c r="M3367" s="16" t="n">
        <v>0.15</v>
      </c>
      <c r="N3367" s="17" t="n">
        <v>3.4196</v>
      </c>
      <c r="O3367" s="0" t="str">
        <f aca="false">TEXT(B3367,"YYYY-MM")</f>
        <v>2015-01</v>
      </c>
      <c r="P3367" s="18" t="n">
        <f aca="false">IFERROR(N3367/K3367,0)</f>
        <v>0.0117647058823529</v>
      </c>
      <c r="Q3367" s="0" t="str">
        <f aca="false">IF(M3367=0,"No Discount",IF(M3367&lt;0.2,"Low (1-19%)",IF(M3367&lt;0.4,"Medium (20-39%)","High (40%+)")))</f>
        <v>Low (1-19%)</v>
      </c>
      <c r="R3367" s="0" t="str">
        <f aca="false">INDEX('Lookup Tables'!$B$2:$B$5,MATCH(F3367,'Lookup Tables'!$A$2:$A$5,0))</f>
        <v>Manager D</v>
      </c>
    </row>
    <row r="3368" customFormat="false" ht="15" hidden="false" customHeight="false" outlineLevel="0" collapsed="false">
      <c r="A3368" s="0" t="s">
        <v>3315</v>
      </c>
      <c r="B3368" s="13" t="n">
        <v>42194</v>
      </c>
      <c r="C3368" s="13" t="n">
        <v>42200</v>
      </c>
      <c r="D3368" s="14" t="s">
        <v>69</v>
      </c>
      <c r="E3368" s="14" t="s">
        <v>62</v>
      </c>
      <c r="F3368" s="14" t="s">
        <v>98</v>
      </c>
      <c r="G3368" s="14" t="s">
        <v>99</v>
      </c>
      <c r="H3368" s="14" t="s">
        <v>65</v>
      </c>
      <c r="I3368" s="14" t="s">
        <v>91</v>
      </c>
      <c r="J3368" s="14" t="s">
        <v>1671</v>
      </c>
      <c r="K3368" s="15" t="n">
        <v>10.368</v>
      </c>
      <c r="L3368" s="0" t="n">
        <v>2</v>
      </c>
      <c r="M3368" s="16" t="n">
        <v>0.2</v>
      </c>
      <c r="N3368" s="17" t="n">
        <v>3.6288</v>
      </c>
      <c r="O3368" s="0" t="str">
        <f aca="false">TEXT(B3368,"YYYY-MM")</f>
        <v>2015-07</v>
      </c>
      <c r="P3368" s="18" t="n">
        <f aca="false">IFERROR(N3368/K3368,0)</f>
        <v>0.35</v>
      </c>
      <c r="Q3368" s="0" t="str">
        <f aca="false">IF(M3368=0,"No Discount",IF(M3368&lt;0.2,"Low (1-19%)",IF(M3368&lt;0.4,"Medium (20-39%)","High (40%+)")))</f>
        <v>Medium (20-39%)</v>
      </c>
      <c r="R3368" s="0" t="str">
        <f aca="false">INDEX('Lookup Tables'!$B$2:$B$5,MATCH(F3368,'Lookup Tables'!$A$2:$A$5,0))</f>
        <v>Manager A</v>
      </c>
    </row>
    <row r="3369" customFormat="false" ht="15" hidden="false" customHeight="false" outlineLevel="0" collapsed="false">
      <c r="A3369" s="0" t="s">
        <v>3315</v>
      </c>
      <c r="B3369" s="13" t="n">
        <v>42194</v>
      </c>
      <c r="C3369" s="13" t="n">
        <v>42200</v>
      </c>
      <c r="D3369" s="14" t="s">
        <v>69</v>
      </c>
      <c r="E3369" s="14" t="s">
        <v>62</v>
      </c>
      <c r="F3369" s="14" t="s">
        <v>98</v>
      </c>
      <c r="G3369" s="14" t="s">
        <v>99</v>
      </c>
      <c r="H3369" s="14" t="s">
        <v>65</v>
      </c>
      <c r="I3369" s="14" t="s">
        <v>91</v>
      </c>
      <c r="J3369" s="14" t="s">
        <v>2690</v>
      </c>
      <c r="K3369" s="15" t="n">
        <v>14.352</v>
      </c>
      <c r="L3369" s="0" t="n">
        <v>3</v>
      </c>
      <c r="M3369" s="16" t="n">
        <v>0.2</v>
      </c>
      <c r="N3369" s="17" t="n">
        <v>4.485</v>
      </c>
      <c r="O3369" s="0" t="str">
        <f aca="false">TEXT(B3369,"YYYY-MM")</f>
        <v>2015-07</v>
      </c>
      <c r="P3369" s="18" t="n">
        <f aca="false">IFERROR(N3369/K3369,0)</f>
        <v>0.3125</v>
      </c>
      <c r="Q3369" s="0" t="str">
        <f aca="false">IF(M3369=0,"No Discount",IF(M3369&lt;0.2,"Low (1-19%)",IF(M3369&lt;0.4,"Medium (20-39%)","High (40%+)")))</f>
        <v>Medium (20-39%)</v>
      </c>
      <c r="R3369" s="0" t="str">
        <f aca="false">INDEX('Lookup Tables'!$B$2:$B$5,MATCH(F3369,'Lookup Tables'!$A$2:$A$5,0))</f>
        <v>Manager A</v>
      </c>
    </row>
    <row r="3370" customFormat="false" ht="15" hidden="false" customHeight="false" outlineLevel="0" collapsed="false">
      <c r="A3370" s="0" t="s">
        <v>3316</v>
      </c>
      <c r="B3370" s="13" t="n">
        <v>42695</v>
      </c>
      <c r="C3370" s="13" t="n">
        <v>42699</v>
      </c>
      <c r="D3370" s="14" t="s">
        <v>69</v>
      </c>
      <c r="E3370" s="14" t="s">
        <v>53</v>
      </c>
      <c r="F3370" s="14" t="s">
        <v>63</v>
      </c>
      <c r="G3370" s="14" t="s">
        <v>646</v>
      </c>
      <c r="H3370" s="14" t="s">
        <v>56</v>
      </c>
      <c r="I3370" s="14" t="s">
        <v>57</v>
      </c>
      <c r="J3370" s="14" t="s">
        <v>3317</v>
      </c>
      <c r="K3370" s="15" t="n">
        <v>141.96</v>
      </c>
      <c r="L3370" s="0" t="n">
        <v>2</v>
      </c>
      <c r="M3370" s="16" t="n">
        <v>0</v>
      </c>
      <c r="N3370" s="17" t="n">
        <v>41.1684</v>
      </c>
      <c r="O3370" s="0" t="str">
        <f aca="false">TEXT(B3370,"YYYY-MM")</f>
        <v>2016-11</v>
      </c>
      <c r="P3370" s="18" t="n">
        <f aca="false">IFERROR(N3370/K3370,0)</f>
        <v>0.29</v>
      </c>
      <c r="Q3370" s="0" t="str">
        <f aca="false">IF(M3370=0,"No Discount",IF(M3370&lt;0.2,"Low (1-19%)",IF(M3370&lt;0.4,"Medium (20-39%)","High (40%+)")))</f>
        <v>No Discount</v>
      </c>
      <c r="R3370" s="0" t="str">
        <f aca="false">INDEX('Lookup Tables'!$B$2:$B$5,MATCH(F3370,'Lookup Tables'!$A$2:$A$5,0))</f>
        <v>Manager D</v>
      </c>
    </row>
    <row r="3371" customFormat="false" ht="15" hidden="false" customHeight="false" outlineLevel="0" collapsed="false">
      <c r="A3371" s="0" t="s">
        <v>3316</v>
      </c>
      <c r="B3371" s="13" t="n">
        <v>42695</v>
      </c>
      <c r="C3371" s="13" t="n">
        <v>42699</v>
      </c>
      <c r="D3371" s="14" t="s">
        <v>69</v>
      </c>
      <c r="E3371" s="14" t="s">
        <v>53</v>
      </c>
      <c r="F3371" s="14" t="s">
        <v>63</v>
      </c>
      <c r="G3371" s="14" t="s">
        <v>646</v>
      </c>
      <c r="H3371" s="14" t="s">
        <v>65</v>
      </c>
      <c r="I3371" s="14" t="s">
        <v>83</v>
      </c>
      <c r="J3371" s="14" t="s">
        <v>627</v>
      </c>
      <c r="K3371" s="15" t="n">
        <v>66.048</v>
      </c>
      <c r="L3371" s="0" t="n">
        <v>4</v>
      </c>
      <c r="M3371" s="16" t="n">
        <v>0.2</v>
      </c>
      <c r="N3371" s="17" t="n">
        <v>23.1168</v>
      </c>
      <c r="O3371" s="0" t="str">
        <f aca="false">TEXT(B3371,"YYYY-MM")</f>
        <v>2016-11</v>
      </c>
      <c r="P3371" s="18" t="n">
        <f aca="false">IFERROR(N3371/K3371,0)</f>
        <v>0.35</v>
      </c>
      <c r="Q3371" s="0" t="str">
        <f aca="false">IF(M3371=0,"No Discount",IF(M3371&lt;0.2,"Low (1-19%)",IF(M3371&lt;0.4,"Medium (20-39%)","High (40%+)")))</f>
        <v>Medium (20-39%)</v>
      </c>
      <c r="R3371" s="0" t="str">
        <f aca="false">INDEX('Lookup Tables'!$B$2:$B$5,MATCH(F3371,'Lookup Tables'!$A$2:$A$5,0))</f>
        <v>Manager D</v>
      </c>
    </row>
    <row r="3372" customFormat="false" ht="15" hidden="false" customHeight="false" outlineLevel="0" collapsed="false">
      <c r="A3372" s="0" t="s">
        <v>3318</v>
      </c>
      <c r="B3372" s="13" t="n">
        <v>42819</v>
      </c>
      <c r="C3372" s="13" t="n">
        <v>42819</v>
      </c>
      <c r="D3372" s="14" t="s">
        <v>606</v>
      </c>
      <c r="E3372" s="14" t="s">
        <v>53</v>
      </c>
      <c r="F3372" s="14" t="s">
        <v>98</v>
      </c>
      <c r="G3372" s="14" t="s">
        <v>331</v>
      </c>
      <c r="H3372" s="14" t="s">
        <v>80</v>
      </c>
      <c r="I3372" s="14" t="s">
        <v>123</v>
      </c>
      <c r="J3372" s="14" t="s">
        <v>440</v>
      </c>
      <c r="K3372" s="15" t="n">
        <v>1287.45</v>
      </c>
      <c r="L3372" s="0" t="n">
        <v>5</v>
      </c>
      <c r="M3372" s="16" t="n">
        <v>0</v>
      </c>
      <c r="N3372" s="17" t="n">
        <v>244.6155</v>
      </c>
      <c r="O3372" s="0" t="str">
        <f aca="false">TEXT(B3372,"YYYY-MM")</f>
        <v>2017-03</v>
      </c>
      <c r="P3372" s="18" t="n">
        <f aca="false">IFERROR(N3372/K3372,0)</f>
        <v>0.19</v>
      </c>
      <c r="Q3372" s="0" t="str">
        <f aca="false">IF(M3372=0,"No Discount",IF(M3372&lt;0.2,"Low (1-19%)",IF(M3372&lt;0.4,"Medium (20-39%)","High (40%+)")))</f>
        <v>No Discount</v>
      </c>
      <c r="R3372" s="0" t="str">
        <f aca="false">INDEX('Lookup Tables'!$B$2:$B$5,MATCH(F3372,'Lookup Tables'!$A$2:$A$5,0))</f>
        <v>Manager A</v>
      </c>
    </row>
    <row r="3373" customFormat="false" ht="15" hidden="false" customHeight="false" outlineLevel="0" collapsed="false">
      <c r="A3373" s="0" t="s">
        <v>3319</v>
      </c>
      <c r="B3373" s="13" t="n">
        <v>43366</v>
      </c>
      <c r="C3373" s="13" t="n">
        <v>43373</v>
      </c>
      <c r="D3373" s="14" t="s">
        <v>69</v>
      </c>
      <c r="E3373" s="14" t="s">
        <v>53</v>
      </c>
      <c r="F3373" s="14" t="s">
        <v>63</v>
      </c>
      <c r="G3373" s="14" t="s">
        <v>64</v>
      </c>
      <c r="H3373" s="14" t="s">
        <v>65</v>
      </c>
      <c r="I3373" s="14" t="s">
        <v>83</v>
      </c>
      <c r="J3373" s="14" t="s">
        <v>1751</v>
      </c>
      <c r="K3373" s="15" t="n">
        <v>25.824</v>
      </c>
      <c r="L3373" s="0" t="n">
        <v>6</v>
      </c>
      <c r="M3373" s="16" t="n">
        <v>0.2</v>
      </c>
      <c r="N3373" s="17" t="n">
        <v>9.0384</v>
      </c>
      <c r="O3373" s="0" t="str">
        <f aca="false">TEXT(B3373,"YYYY-MM")</f>
        <v>2018-09</v>
      </c>
      <c r="P3373" s="18" t="n">
        <f aca="false">IFERROR(N3373/K3373,0)</f>
        <v>0.35</v>
      </c>
      <c r="Q3373" s="0" t="str">
        <f aca="false">IF(M3373=0,"No Discount",IF(M3373&lt;0.2,"Low (1-19%)",IF(M3373&lt;0.4,"Medium (20-39%)","High (40%+)")))</f>
        <v>Medium (20-39%)</v>
      </c>
      <c r="R3373" s="0" t="str">
        <f aca="false">INDEX('Lookup Tables'!$B$2:$B$5,MATCH(F3373,'Lookup Tables'!$A$2:$A$5,0))</f>
        <v>Manager D</v>
      </c>
    </row>
    <row r="3374" customFormat="false" ht="15" hidden="false" customHeight="false" outlineLevel="0" collapsed="false">
      <c r="A3374" s="0" t="s">
        <v>3319</v>
      </c>
      <c r="B3374" s="13" t="n">
        <v>43366</v>
      </c>
      <c r="C3374" s="13" t="n">
        <v>43373</v>
      </c>
      <c r="D3374" s="14" t="s">
        <v>69</v>
      </c>
      <c r="E3374" s="14" t="s">
        <v>53</v>
      </c>
      <c r="F3374" s="14" t="s">
        <v>63</v>
      </c>
      <c r="G3374" s="14" t="s">
        <v>64</v>
      </c>
      <c r="H3374" s="14" t="s">
        <v>65</v>
      </c>
      <c r="I3374" s="14" t="s">
        <v>85</v>
      </c>
      <c r="J3374" s="14" t="s">
        <v>2908</v>
      </c>
      <c r="K3374" s="15" t="n">
        <v>160.96</v>
      </c>
      <c r="L3374" s="0" t="n">
        <v>2</v>
      </c>
      <c r="M3374" s="16" t="n">
        <v>0</v>
      </c>
      <c r="N3374" s="17" t="n">
        <v>48.288</v>
      </c>
      <c r="O3374" s="0" t="str">
        <f aca="false">TEXT(B3374,"YYYY-MM")</f>
        <v>2018-09</v>
      </c>
      <c r="P3374" s="18" t="n">
        <f aca="false">IFERROR(N3374/K3374,0)</f>
        <v>0.3</v>
      </c>
      <c r="Q3374" s="0" t="str">
        <f aca="false">IF(M3374=0,"No Discount",IF(M3374&lt;0.2,"Low (1-19%)",IF(M3374&lt;0.4,"Medium (20-39%)","High (40%+)")))</f>
        <v>No Discount</v>
      </c>
      <c r="R3374" s="0" t="str">
        <f aca="false">INDEX('Lookup Tables'!$B$2:$B$5,MATCH(F3374,'Lookup Tables'!$A$2:$A$5,0))</f>
        <v>Manager D</v>
      </c>
    </row>
    <row r="3375" customFormat="false" ht="15" hidden="false" customHeight="false" outlineLevel="0" collapsed="false">
      <c r="A3375" s="0" t="s">
        <v>3320</v>
      </c>
      <c r="B3375" s="13" t="n">
        <v>42708</v>
      </c>
      <c r="C3375" s="13" t="n">
        <v>42714</v>
      </c>
      <c r="D3375" s="14" t="s">
        <v>69</v>
      </c>
      <c r="E3375" s="14" t="s">
        <v>53</v>
      </c>
      <c r="F3375" s="14" t="s">
        <v>117</v>
      </c>
      <c r="G3375" s="14" t="s">
        <v>170</v>
      </c>
      <c r="H3375" s="14" t="s">
        <v>56</v>
      </c>
      <c r="I3375" s="14" t="s">
        <v>76</v>
      </c>
      <c r="J3375" s="14" t="s">
        <v>3047</v>
      </c>
      <c r="K3375" s="15" t="n">
        <v>28.44</v>
      </c>
      <c r="L3375" s="0" t="n">
        <v>3</v>
      </c>
      <c r="M3375" s="16" t="n">
        <v>0</v>
      </c>
      <c r="N3375" s="17" t="n">
        <v>11.376</v>
      </c>
      <c r="O3375" s="0" t="str">
        <f aca="false">TEXT(B3375,"YYYY-MM")</f>
        <v>2016-12</v>
      </c>
      <c r="P3375" s="18" t="n">
        <f aca="false">IFERROR(N3375/K3375,0)</f>
        <v>0.4</v>
      </c>
      <c r="Q3375" s="0" t="str">
        <f aca="false">IF(M3375=0,"No Discount",IF(M3375&lt;0.2,"Low (1-19%)",IF(M3375&lt;0.4,"Medium (20-39%)","High (40%+)")))</f>
        <v>No Discount</v>
      </c>
      <c r="R3375" s="0" t="str">
        <f aca="false">INDEX('Lookup Tables'!$B$2:$B$5,MATCH(F3375,'Lookup Tables'!$A$2:$A$5,0))</f>
        <v>Manager B</v>
      </c>
    </row>
    <row r="3376" customFormat="false" ht="15" hidden="false" customHeight="false" outlineLevel="0" collapsed="false">
      <c r="A3376" s="0" t="s">
        <v>3320</v>
      </c>
      <c r="B3376" s="13" t="n">
        <v>42708</v>
      </c>
      <c r="C3376" s="13" t="n">
        <v>42714</v>
      </c>
      <c r="D3376" s="14" t="s">
        <v>69</v>
      </c>
      <c r="E3376" s="14" t="s">
        <v>53</v>
      </c>
      <c r="F3376" s="14" t="s">
        <v>117</v>
      </c>
      <c r="G3376" s="14" t="s">
        <v>170</v>
      </c>
      <c r="H3376" s="14" t="s">
        <v>56</v>
      </c>
      <c r="I3376" s="14" t="s">
        <v>59</v>
      </c>
      <c r="J3376" s="14" t="s">
        <v>718</v>
      </c>
      <c r="K3376" s="15" t="n">
        <v>364.41</v>
      </c>
      <c r="L3376" s="0" t="n">
        <v>5</v>
      </c>
      <c r="M3376" s="16" t="n">
        <v>0.1</v>
      </c>
      <c r="N3376" s="17" t="n">
        <v>8.098</v>
      </c>
      <c r="O3376" s="0" t="str">
        <f aca="false">TEXT(B3376,"YYYY-MM")</f>
        <v>2016-12</v>
      </c>
      <c r="P3376" s="18" t="n">
        <f aca="false">IFERROR(N3376/K3376,0)</f>
        <v>0.0222222222222222</v>
      </c>
      <c r="Q3376" s="0" t="str">
        <f aca="false">IF(M3376=0,"No Discount",IF(M3376&lt;0.2,"Low (1-19%)",IF(M3376&lt;0.4,"Medium (20-39%)","High (40%+)")))</f>
        <v>Low (1-19%)</v>
      </c>
      <c r="R3376" s="0" t="str">
        <f aca="false">INDEX('Lookup Tables'!$B$2:$B$5,MATCH(F3376,'Lookup Tables'!$A$2:$A$5,0))</f>
        <v>Manager B</v>
      </c>
    </row>
    <row r="3377" customFormat="false" ht="15" hidden="false" customHeight="false" outlineLevel="0" collapsed="false">
      <c r="A3377" s="0" t="s">
        <v>3320</v>
      </c>
      <c r="B3377" s="13" t="n">
        <v>42708</v>
      </c>
      <c r="C3377" s="13" t="n">
        <v>42714</v>
      </c>
      <c r="D3377" s="14" t="s">
        <v>69</v>
      </c>
      <c r="E3377" s="14" t="s">
        <v>53</v>
      </c>
      <c r="F3377" s="14" t="s">
        <v>117</v>
      </c>
      <c r="G3377" s="14" t="s">
        <v>170</v>
      </c>
      <c r="H3377" s="14" t="s">
        <v>80</v>
      </c>
      <c r="I3377" s="14" t="s">
        <v>81</v>
      </c>
      <c r="J3377" s="14" t="s">
        <v>777</v>
      </c>
      <c r="K3377" s="15" t="n">
        <v>39.96</v>
      </c>
      <c r="L3377" s="0" t="n">
        <v>4</v>
      </c>
      <c r="M3377" s="16" t="n">
        <v>0</v>
      </c>
      <c r="N3377" s="17" t="n">
        <v>10.3896</v>
      </c>
      <c r="O3377" s="0" t="str">
        <f aca="false">TEXT(B3377,"YYYY-MM")</f>
        <v>2016-12</v>
      </c>
      <c r="P3377" s="18" t="n">
        <f aca="false">IFERROR(N3377/K3377,0)</f>
        <v>0.26</v>
      </c>
      <c r="Q3377" s="0" t="str">
        <f aca="false">IF(M3377=0,"No Discount",IF(M3377&lt;0.2,"Low (1-19%)",IF(M3377&lt;0.4,"Medium (20-39%)","High (40%+)")))</f>
        <v>No Discount</v>
      </c>
      <c r="R3377" s="0" t="str">
        <f aca="false">INDEX('Lookup Tables'!$B$2:$B$5,MATCH(F3377,'Lookup Tables'!$A$2:$A$5,0))</f>
        <v>Manager B</v>
      </c>
    </row>
    <row r="3378" customFormat="false" ht="15" hidden="false" customHeight="false" outlineLevel="0" collapsed="false">
      <c r="A3378" s="0" t="s">
        <v>3320</v>
      </c>
      <c r="B3378" s="13" t="n">
        <v>42708</v>
      </c>
      <c r="C3378" s="13" t="n">
        <v>42714</v>
      </c>
      <c r="D3378" s="14" t="s">
        <v>69</v>
      </c>
      <c r="E3378" s="14" t="s">
        <v>53</v>
      </c>
      <c r="F3378" s="14" t="s">
        <v>117</v>
      </c>
      <c r="G3378" s="14" t="s">
        <v>170</v>
      </c>
      <c r="H3378" s="14" t="s">
        <v>56</v>
      </c>
      <c r="I3378" s="14" t="s">
        <v>59</v>
      </c>
      <c r="J3378" s="14" t="s">
        <v>455</v>
      </c>
      <c r="K3378" s="15" t="n">
        <v>361.764</v>
      </c>
      <c r="L3378" s="0" t="n">
        <v>2</v>
      </c>
      <c r="M3378" s="16" t="n">
        <v>0.1</v>
      </c>
      <c r="N3378" s="17" t="n">
        <v>68.3332</v>
      </c>
      <c r="O3378" s="0" t="str">
        <f aca="false">TEXT(B3378,"YYYY-MM")</f>
        <v>2016-12</v>
      </c>
      <c r="P3378" s="18" t="n">
        <f aca="false">IFERROR(N3378/K3378,0)</f>
        <v>0.188888888888889</v>
      </c>
      <c r="Q3378" s="0" t="str">
        <f aca="false">IF(M3378=0,"No Discount",IF(M3378&lt;0.2,"Low (1-19%)",IF(M3378&lt;0.4,"Medium (20-39%)","High (40%+)")))</f>
        <v>Low (1-19%)</v>
      </c>
      <c r="R3378" s="0" t="str">
        <f aca="false">INDEX('Lookup Tables'!$B$2:$B$5,MATCH(F3378,'Lookup Tables'!$A$2:$A$5,0))</f>
        <v>Manager B</v>
      </c>
    </row>
    <row r="3379" customFormat="false" ht="15" hidden="false" customHeight="false" outlineLevel="0" collapsed="false">
      <c r="A3379" s="0" t="s">
        <v>3321</v>
      </c>
      <c r="B3379" s="13" t="n">
        <v>43040</v>
      </c>
      <c r="C3379" s="13" t="n">
        <v>43043</v>
      </c>
      <c r="D3379" s="14" t="s">
        <v>137</v>
      </c>
      <c r="E3379" s="14" t="s">
        <v>62</v>
      </c>
      <c r="F3379" s="14" t="s">
        <v>98</v>
      </c>
      <c r="G3379" s="14" t="s">
        <v>99</v>
      </c>
      <c r="H3379" s="14" t="s">
        <v>65</v>
      </c>
      <c r="I3379" s="14" t="s">
        <v>73</v>
      </c>
      <c r="J3379" s="14" t="s">
        <v>3322</v>
      </c>
      <c r="K3379" s="15" t="n">
        <v>111.672</v>
      </c>
      <c r="L3379" s="0" t="n">
        <v>9</v>
      </c>
      <c r="M3379" s="16" t="n">
        <v>0.2</v>
      </c>
      <c r="N3379" s="17" t="n">
        <v>6.9795</v>
      </c>
      <c r="O3379" s="0" t="str">
        <f aca="false">TEXT(B3379,"YYYY-MM")</f>
        <v>2017-11</v>
      </c>
      <c r="P3379" s="18" t="n">
        <f aca="false">IFERROR(N3379/K3379,0)</f>
        <v>0.0625</v>
      </c>
      <c r="Q3379" s="0" t="str">
        <f aca="false">IF(M3379=0,"No Discount",IF(M3379&lt;0.2,"Low (1-19%)",IF(M3379&lt;0.4,"Medium (20-39%)","High (40%+)")))</f>
        <v>Medium (20-39%)</v>
      </c>
      <c r="R3379" s="0" t="str">
        <f aca="false">INDEX('Lookup Tables'!$B$2:$B$5,MATCH(F3379,'Lookup Tables'!$A$2:$A$5,0))</f>
        <v>Manager A</v>
      </c>
    </row>
    <row r="3380" customFormat="false" ht="15" hidden="false" customHeight="false" outlineLevel="0" collapsed="false">
      <c r="A3380" s="0" t="s">
        <v>3323</v>
      </c>
      <c r="B3380" s="13" t="n">
        <v>43176</v>
      </c>
      <c r="C3380" s="13" t="n">
        <v>43180</v>
      </c>
      <c r="D3380" s="14" t="s">
        <v>69</v>
      </c>
      <c r="E3380" s="14" t="s">
        <v>97</v>
      </c>
      <c r="F3380" s="14" t="s">
        <v>98</v>
      </c>
      <c r="G3380" s="14" t="s">
        <v>99</v>
      </c>
      <c r="H3380" s="14" t="s">
        <v>65</v>
      </c>
      <c r="I3380" s="14" t="s">
        <v>83</v>
      </c>
      <c r="J3380" s="14" t="s">
        <v>2903</v>
      </c>
      <c r="K3380" s="15" t="n">
        <v>13.776</v>
      </c>
      <c r="L3380" s="0" t="n">
        <v>6</v>
      </c>
      <c r="M3380" s="16" t="n">
        <v>0.8</v>
      </c>
      <c r="N3380" s="17" t="n">
        <v>-22.0416</v>
      </c>
      <c r="O3380" s="0" t="str">
        <f aca="false">TEXT(B3380,"YYYY-MM")</f>
        <v>2018-03</v>
      </c>
      <c r="P3380" s="18" t="n">
        <f aca="false">IFERROR(N3380/K3380,0)</f>
        <v>-1.6</v>
      </c>
      <c r="Q3380" s="0" t="str">
        <f aca="false">IF(M3380=0,"No Discount",IF(M3380&lt;0.2,"Low (1-19%)",IF(M3380&lt;0.4,"Medium (20-39%)","High (40%+)")))</f>
        <v>High (40%+)</v>
      </c>
      <c r="R3380" s="0" t="str">
        <f aca="false">INDEX('Lookup Tables'!$B$2:$B$5,MATCH(F3380,'Lookup Tables'!$A$2:$A$5,0))</f>
        <v>Manager A</v>
      </c>
    </row>
    <row r="3381" customFormat="false" ht="15" hidden="false" customHeight="false" outlineLevel="0" collapsed="false">
      <c r="A3381" s="0" t="s">
        <v>3323</v>
      </c>
      <c r="B3381" s="13" t="n">
        <v>43176</v>
      </c>
      <c r="C3381" s="13" t="n">
        <v>43180</v>
      </c>
      <c r="D3381" s="14" t="s">
        <v>69</v>
      </c>
      <c r="E3381" s="14" t="s">
        <v>97</v>
      </c>
      <c r="F3381" s="14" t="s">
        <v>98</v>
      </c>
      <c r="G3381" s="14" t="s">
        <v>99</v>
      </c>
      <c r="H3381" s="14" t="s">
        <v>65</v>
      </c>
      <c r="I3381" s="14" t="s">
        <v>91</v>
      </c>
      <c r="J3381" s="14" t="s">
        <v>3324</v>
      </c>
      <c r="K3381" s="15" t="n">
        <v>10.272</v>
      </c>
      <c r="L3381" s="0" t="n">
        <v>3</v>
      </c>
      <c r="M3381" s="16" t="n">
        <v>0.2</v>
      </c>
      <c r="N3381" s="17" t="n">
        <v>3.21</v>
      </c>
      <c r="O3381" s="0" t="str">
        <f aca="false">TEXT(B3381,"YYYY-MM")</f>
        <v>2018-03</v>
      </c>
      <c r="P3381" s="18" t="n">
        <f aca="false">IFERROR(N3381/K3381,0)</f>
        <v>0.3125</v>
      </c>
      <c r="Q3381" s="0" t="str">
        <f aca="false">IF(M3381=0,"No Discount",IF(M3381&lt;0.2,"Low (1-19%)",IF(M3381&lt;0.4,"Medium (20-39%)","High (40%+)")))</f>
        <v>Medium (20-39%)</v>
      </c>
      <c r="R3381" s="0" t="str">
        <f aca="false">INDEX('Lookup Tables'!$B$2:$B$5,MATCH(F3381,'Lookup Tables'!$A$2:$A$5,0))</f>
        <v>Manager A</v>
      </c>
    </row>
    <row r="3382" customFormat="false" ht="15" hidden="false" customHeight="false" outlineLevel="0" collapsed="false">
      <c r="A3382" s="0" t="s">
        <v>3325</v>
      </c>
      <c r="B3382" s="13" t="n">
        <v>43427</v>
      </c>
      <c r="C3382" s="13" t="n">
        <v>43428</v>
      </c>
      <c r="D3382" s="14" t="s">
        <v>137</v>
      </c>
      <c r="E3382" s="14" t="s">
        <v>53</v>
      </c>
      <c r="F3382" s="14" t="s">
        <v>117</v>
      </c>
      <c r="G3382" s="14" t="s">
        <v>118</v>
      </c>
      <c r="H3382" s="14" t="s">
        <v>56</v>
      </c>
      <c r="I3382" s="14" t="s">
        <v>76</v>
      </c>
      <c r="J3382" s="14" t="s">
        <v>3326</v>
      </c>
      <c r="K3382" s="15" t="n">
        <v>24.048</v>
      </c>
      <c r="L3382" s="0" t="n">
        <v>9</v>
      </c>
      <c r="M3382" s="16" t="n">
        <v>0.2</v>
      </c>
      <c r="N3382" s="17" t="n">
        <v>7.2144</v>
      </c>
      <c r="O3382" s="0" t="str">
        <f aca="false">TEXT(B3382,"YYYY-MM")</f>
        <v>2018-11</v>
      </c>
      <c r="P3382" s="18" t="n">
        <f aca="false">IFERROR(N3382/K3382,0)</f>
        <v>0.3</v>
      </c>
      <c r="Q3382" s="0" t="str">
        <f aca="false">IF(M3382=0,"No Discount",IF(M3382&lt;0.2,"Low (1-19%)",IF(M3382&lt;0.4,"Medium (20-39%)","High (40%+)")))</f>
        <v>Medium (20-39%)</v>
      </c>
      <c r="R3382" s="0" t="str">
        <f aca="false">INDEX('Lookup Tables'!$B$2:$B$5,MATCH(F3382,'Lookup Tables'!$A$2:$A$5,0))</f>
        <v>Manager B</v>
      </c>
    </row>
    <row r="3383" customFormat="false" ht="15" hidden="false" customHeight="false" outlineLevel="0" collapsed="false">
      <c r="A3383" s="0" t="s">
        <v>3327</v>
      </c>
      <c r="B3383" s="13" t="n">
        <v>43339</v>
      </c>
      <c r="C3383" s="13" t="n">
        <v>43342</v>
      </c>
      <c r="D3383" s="14" t="s">
        <v>137</v>
      </c>
      <c r="E3383" s="14" t="s">
        <v>62</v>
      </c>
      <c r="F3383" s="14" t="s">
        <v>54</v>
      </c>
      <c r="G3383" s="14" t="s">
        <v>70</v>
      </c>
      <c r="H3383" s="14" t="s">
        <v>65</v>
      </c>
      <c r="I3383" s="14" t="s">
        <v>129</v>
      </c>
      <c r="J3383" s="14" t="s">
        <v>308</v>
      </c>
      <c r="K3383" s="15" t="n">
        <v>2.896</v>
      </c>
      <c r="L3383" s="0" t="n">
        <v>1</v>
      </c>
      <c r="M3383" s="16" t="n">
        <v>0.2</v>
      </c>
      <c r="N3383" s="17" t="n">
        <v>0.9774</v>
      </c>
      <c r="O3383" s="0" t="str">
        <f aca="false">TEXT(B3383,"YYYY-MM")</f>
        <v>2018-08</v>
      </c>
      <c r="P3383" s="18" t="n">
        <f aca="false">IFERROR(N3383/K3383,0)</f>
        <v>0.3375</v>
      </c>
      <c r="Q3383" s="0" t="str">
        <f aca="false">IF(M3383=0,"No Discount",IF(M3383&lt;0.2,"Low (1-19%)",IF(M3383&lt;0.4,"Medium (20-39%)","High (40%+)")))</f>
        <v>Medium (20-39%)</v>
      </c>
      <c r="R3383" s="0" t="str">
        <f aca="false">INDEX('Lookup Tables'!$B$2:$B$5,MATCH(F3383,'Lookup Tables'!$A$2:$A$5,0))</f>
        <v>Manager C</v>
      </c>
    </row>
    <row r="3384" customFormat="false" ht="15" hidden="false" customHeight="false" outlineLevel="0" collapsed="false">
      <c r="A3384" s="0" t="s">
        <v>3328</v>
      </c>
      <c r="B3384" s="13" t="n">
        <v>42708</v>
      </c>
      <c r="C3384" s="13" t="n">
        <v>42713</v>
      </c>
      <c r="D3384" s="14" t="s">
        <v>52</v>
      </c>
      <c r="E3384" s="14" t="s">
        <v>53</v>
      </c>
      <c r="F3384" s="14" t="s">
        <v>117</v>
      </c>
      <c r="G3384" s="14" t="s">
        <v>170</v>
      </c>
      <c r="H3384" s="14" t="s">
        <v>65</v>
      </c>
      <c r="I3384" s="14" t="s">
        <v>129</v>
      </c>
      <c r="J3384" s="14" t="s">
        <v>2559</v>
      </c>
      <c r="K3384" s="15" t="n">
        <v>17.94</v>
      </c>
      <c r="L3384" s="0" t="n">
        <v>3</v>
      </c>
      <c r="M3384" s="16" t="n">
        <v>0</v>
      </c>
      <c r="N3384" s="17" t="n">
        <v>8.7906</v>
      </c>
      <c r="O3384" s="0" t="str">
        <f aca="false">TEXT(B3384,"YYYY-MM")</f>
        <v>2016-12</v>
      </c>
      <c r="P3384" s="18" t="n">
        <f aca="false">IFERROR(N3384/K3384,0)</f>
        <v>0.49</v>
      </c>
      <c r="Q3384" s="0" t="str">
        <f aca="false">IF(M3384=0,"No Discount",IF(M3384&lt;0.2,"Low (1-19%)",IF(M3384&lt;0.4,"Medium (20-39%)","High (40%+)")))</f>
        <v>No Discount</v>
      </c>
      <c r="R3384" s="0" t="str">
        <f aca="false">INDEX('Lookup Tables'!$B$2:$B$5,MATCH(F3384,'Lookup Tables'!$A$2:$A$5,0))</f>
        <v>Manager B</v>
      </c>
    </row>
    <row r="3385" customFormat="false" ht="15" hidden="false" customHeight="false" outlineLevel="0" collapsed="false">
      <c r="A3385" s="0" t="s">
        <v>3328</v>
      </c>
      <c r="B3385" s="13" t="n">
        <v>42708</v>
      </c>
      <c r="C3385" s="13" t="n">
        <v>42713</v>
      </c>
      <c r="D3385" s="14" t="s">
        <v>52</v>
      </c>
      <c r="E3385" s="14" t="s">
        <v>53</v>
      </c>
      <c r="F3385" s="14" t="s">
        <v>117</v>
      </c>
      <c r="G3385" s="14" t="s">
        <v>170</v>
      </c>
      <c r="H3385" s="14" t="s">
        <v>56</v>
      </c>
      <c r="I3385" s="14" t="s">
        <v>59</v>
      </c>
      <c r="J3385" s="14" t="s">
        <v>3329</v>
      </c>
      <c r="K3385" s="15" t="n">
        <v>384.174</v>
      </c>
      <c r="L3385" s="0" t="n">
        <v>7</v>
      </c>
      <c r="M3385" s="16" t="n">
        <v>0.1</v>
      </c>
      <c r="N3385" s="17" t="n">
        <v>29.8802</v>
      </c>
      <c r="O3385" s="0" t="str">
        <f aca="false">TEXT(B3385,"YYYY-MM")</f>
        <v>2016-12</v>
      </c>
      <c r="P3385" s="18" t="n">
        <f aca="false">IFERROR(N3385/K3385,0)</f>
        <v>0.0777777777777778</v>
      </c>
      <c r="Q3385" s="0" t="str">
        <f aca="false">IF(M3385=0,"No Discount",IF(M3385&lt;0.2,"Low (1-19%)",IF(M3385&lt;0.4,"Medium (20-39%)","High (40%+)")))</f>
        <v>Low (1-19%)</v>
      </c>
      <c r="R3385" s="0" t="str">
        <f aca="false">INDEX('Lookup Tables'!$B$2:$B$5,MATCH(F3385,'Lookup Tables'!$A$2:$A$5,0))</f>
        <v>Manager B</v>
      </c>
    </row>
    <row r="3386" customFormat="false" ht="15" hidden="false" customHeight="false" outlineLevel="0" collapsed="false">
      <c r="A3386" s="0" t="s">
        <v>3328</v>
      </c>
      <c r="B3386" s="13" t="n">
        <v>42708</v>
      </c>
      <c r="C3386" s="13" t="n">
        <v>42713</v>
      </c>
      <c r="D3386" s="14" t="s">
        <v>52</v>
      </c>
      <c r="E3386" s="14" t="s">
        <v>53</v>
      </c>
      <c r="F3386" s="14" t="s">
        <v>117</v>
      </c>
      <c r="G3386" s="14" t="s">
        <v>170</v>
      </c>
      <c r="H3386" s="14" t="s">
        <v>80</v>
      </c>
      <c r="I3386" s="14" t="s">
        <v>81</v>
      </c>
      <c r="J3386" s="14" t="s">
        <v>1612</v>
      </c>
      <c r="K3386" s="15" t="n">
        <v>1799.75</v>
      </c>
      <c r="L3386" s="0" t="n">
        <v>5</v>
      </c>
      <c r="M3386" s="16" t="n">
        <v>0</v>
      </c>
      <c r="N3386" s="17" t="n">
        <v>539.925</v>
      </c>
      <c r="O3386" s="0" t="str">
        <f aca="false">TEXT(B3386,"YYYY-MM")</f>
        <v>2016-12</v>
      </c>
      <c r="P3386" s="18" t="n">
        <f aca="false">IFERROR(N3386/K3386,0)</f>
        <v>0.3</v>
      </c>
      <c r="Q3386" s="0" t="str">
        <f aca="false">IF(M3386=0,"No Discount",IF(M3386&lt;0.2,"Low (1-19%)",IF(M3386&lt;0.4,"Medium (20-39%)","High (40%+)")))</f>
        <v>No Discount</v>
      </c>
      <c r="R3386" s="0" t="str">
        <f aca="false">INDEX('Lookup Tables'!$B$2:$B$5,MATCH(F3386,'Lookup Tables'!$A$2:$A$5,0))</f>
        <v>Manager B</v>
      </c>
    </row>
    <row r="3387" customFormat="false" ht="15" hidden="false" customHeight="false" outlineLevel="0" collapsed="false">
      <c r="A3387" s="0" t="s">
        <v>3330</v>
      </c>
      <c r="B3387" s="13" t="n">
        <v>43380</v>
      </c>
      <c r="C3387" s="13" t="n">
        <v>43384</v>
      </c>
      <c r="D3387" s="14" t="s">
        <v>69</v>
      </c>
      <c r="E3387" s="14" t="s">
        <v>97</v>
      </c>
      <c r="F3387" s="14" t="s">
        <v>54</v>
      </c>
      <c r="G3387" s="14" t="s">
        <v>90</v>
      </c>
      <c r="H3387" s="14" t="s">
        <v>65</v>
      </c>
      <c r="I3387" s="14" t="s">
        <v>73</v>
      </c>
      <c r="J3387" s="14" t="s">
        <v>484</v>
      </c>
      <c r="K3387" s="15" t="n">
        <v>580.672</v>
      </c>
      <c r="L3387" s="0" t="n">
        <v>4</v>
      </c>
      <c r="M3387" s="16" t="n">
        <v>0.2</v>
      </c>
      <c r="N3387" s="17" t="n">
        <v>65.3256</v>
      </c>
      <c r="O3387" s="0" t="str">
        <f aca="false">TEXT(B3387,"YYYY-MM")</f>
        <v>2018-10</v>
      </c>
      <c r="P3387" s="18" t="n">
        <f aca="false">IFERROR(N3387/K3387,0)</f>
        <v>0.1125</v>
      </c>
      <c r="Q3387" s="0" t="str">
        <f aca="false">IF(M3387=0,"No Discount",IF(M3387&lt;0.2,"Low (1-19%)",IF(M3387&lt;0.4,"Medium (20-39%)","High (40%+)")))</f>
        <v>Medium (20-39%)</v>
      </c>
      <c r="R3387" s="0" t="str">
        <f aca="false">INDEX('Lookup Tables'!$B$2:$B$5,MATCH(F3387,'Lookup Tables'!$A$2:$A$5,0))</f>
        <v>Manager C</v>
      </c>
    </row>
    <row r="3388" customFormat="false" ht="15" hidden="false" customHeight="false" outlineLevel="0" collapsed="false">
      <c r="A3388" s="0" t="s">
        <v>3330</v>
      </c>
      <c r="B3388" s="13" t="n">
        <v>43380</v>
      </c>
      <c r="C3388" s="13" t="n">
        <v>43384</v>
      </c>
      <c r="D3388" s="14" t="s">
        <v>69</v>
      </c>
      <c r="E3388" s="14" t="s">
        <v>97</v>
      </c>
      <c r="F3388" s="14" t="s">
        <v>54</v>
      </c>
      <c r="G3388" s="14" t="s">
        <v>90</v>
      </c>
      <c r="H3388" s="14" t="s">
        <v>65</v>
      </c>
      <c r="I3388" s="14" t="s">
        <v>171</v>
      </c>
      <c r="J3388" s="14" t="s">
        <v>296</v>
      </c>
      <c r="K3388" s="15" t="n">
        <v>18.936</v>
      </c>
      <c r="L3388" s="0" t="n">
        <v>3</v>
      </c>
      <c r="M3388" s="16" t="n">
        <v>0.2</v>
      </c>
      <c r="N3388" s="17" t="n">
        <v>5.9175</v>
      </c>
      <c r="O3388" s="0" t="str">
        <f aca="false">TEXT(B3388,"YYYY-MM")</f>
        <v>2018-10</v>
      </c>
      <c r="P3388" s="18" t="n">
        <f aca="false">IFERROR(N3388/K3388,0)</f>
        <v>0.3125</v>
      </c>
      <c r="Q3388" s="0" t="str">
        <f aca="false">IF(M3388=0,"No Discount",IF(M3388&lt;0.2,"Low (1-19%)",IF(M3388&lt;0.4,"Medium (20-39%)","High (40%+)")))</f>
        <v>Medium (20-39%)</v>
      </c>
      <c r="R3388" s="0" t="str">
        <f aca="false">INDEX('Lookup Tables'!$B$2:$B$5,MATCH(F3388,'Lookup Tables'!$A$2:$A$5,0))</f>
        <v>Manager C</v>
      </c>
    </row>
    <row r="3389" customFormat="false" ht="15" hidden="false" customHeight="false" outlineLevel="0" collapsed="false">
      <c r="A3389" s="0" t="s">
        <v>3330</v>
      </c>
      <c r="B3389" s="13" t="n">
        <v>43380</v>
      </c>
      <c r="C3389" s="13" t="n">
        <v>43384</v>
      </c>
      <c r="D3389" s="14" t="s">
        <v>69</v>
      </c>
      <c r="E3389" s="14" t="s">
        <v>97</v>
      </c>
      <c r="F3389" s="14" t="s">
        <v>54</v>
      </c>
      <c r="G3389" s="14" t="s">
        <v>90</v>
      </c>
      <c r="H3389" s="14" t="s">
        <v>80</v>
      </c>
      <c r="I3389" s="14" t="s">
        <v>81</v>
      </c>
      <c r="J3389" s="14" t="s">
        <v>1557</v>
      </c>
      <c r="K3389" s="15" t="n">
        <v>222.384</v>
      </c>
      <c r="L3389" s="0" t="n">
        <v>2</v>
      </c>
      <c r="M3389" s="16" t="n">
        <v>0.2</v>
      </c>
      <c r="N3389" s="17" t="n">
        <v>16.6788</v>
      </c>
      <c r="O3389" s="0" t="str">
        <f aca="false">TEXT(B3389,"YYYY-MM")</f>
        <v>2018-10</v>
      </c>
      <c r="P3389" s="18" t="n">
        <f aca="false">IFERROR(N3389/K3389,0)</f>
        <v>0.075</v>
      </c>
      <c r="Q3389" s="0" t="str">
        <f aca="false">IF(M3389=0,"No Discount",IF(M3389&lt;0.2,"Low (1-19%)",IF(M3389&lt;0.4,"Medium (20-39%)","High (40%+)")))</f>
        <v>Medium (20-39%)</v>
      </c>
      <c r="R3389" s="0" t="str">
        <f aca="false">INDEX('Lookup Tables'!$B$2:$B$5,MATCH(F3389,'Lookup Tables'!$A$2:$A$5,0))</f>
        <v>Manager C</v>
      </c>
    </row>
    <row r="3390" customFormat="false" ht="15" hidden="false" customHeight="false" outlineLevel="0" collapsed="false">
      <c r="A3390" s="0" t="s">
        <v>3330</v>
      </c>
      <c r="B3390" s="13" t="n">
        <v>43380</v>
      </c>
      <c r="C3390" s="13" t="n">
        <v>43384</v>
      </c>
      <c r="D3390" s="14" t="s">
        <v>69</v>
      </c>
      <c r="E3390" s="14" t="s">
        <v>97</v>
      </c>
      <c r="F3390" s="14" t="s">
        <v>54</v>
      </c>
      <c r="G3390" s="14" t="s">
        <v>90</v>
      </c>
      <c r="H3390" s="14" t="s">
        <v>65</v>
      </c>
      <c r="I3390" s="14" t="s">
        <v>83</v>
      </c>
      <c r="J3390" s="14" t="s">
        <v>1625</v>
      </c>
      <c r="K3390" s="15" t="n">
        <v>50.454</v>
      </c>
      <c r="L3390" s="0" t="n">
        <v>6</v>
      </c>
      <c r="M3390" s="16" t="n">
        <v>0.7</v>
      </c>
      <c r="N3390" s="17" t="n">
        <v>-33.636</v>
      </c>
      <c r="O3390" s="0" t="str">
        <f aca="false">TEXT(B3390,"YYYY-MM")</f>
        <v>2018-10</v>
      </c>
      <c r="P3390" s="18" t="n">
        <f aca="false">IFERROR(N3390/K3390,0)</f>
        <v>-0.666666666666667</v>
      </c>
      <c r="Q3390" s="0" t="str">
        <f aca="false">IF(M3390=0,"No Discount",IF(M3390&lt;0.2,"Low (1-19%)",IF(M3390&lt;0.4,"Medium (20-39%)","High (40%+)")))</f>
        <v>High (40%+)</v>
      </c>
      <c r="R3390" s="0" t="str">
        <f aca="false">INDEX('Lookup Tables'!$B$2:$B$5,MATCH(F3390,'Lookup Tables'!$A$2:$A$5,0))</f>
        <v>Manager C</v>
      </c>
    </row>
    <row r="3391" customFormat="false" ht="15" hidden="false" customHeight="false" outlineLevel="0" collapsed="false">
      <c r="A3391" s="0" t="s">
        <v>3330</v>
      </c>
      <c r="B3391" s="13" t="n">
        <v>43380</v>
      </c>
      <c r="C3391" s="13" t="n">
        <v>43384</v>
      </c>
      <c r="D3391" s="14" t="s">
        <v>69</v>
      </c>
      <c r="E3391" s="14" t="s">
        <v>97</v>
      </c>
      <c r="F3391" s="14" t="s">
        <v>54</v>
      </c>
      <c r="G3391" s="14" t="s">
        <v>90</v>
      </c>
      <c r="H3391" s="14" t="s">
        <v>56</v>
      </c>
      <c r="I3391" s="14" t="s">
        <v>71</v>
      </c>
      <c r="J3391" s="14" t="s">
        <v>1495</v>
      </c>
      <c r="K3391" s="15" t="n">
        <v>154.764</v>
      </c>
      <c r="L3391" s="0" t="n">
        <v>3</v>
      </c>
      <c r="M3391" s="16" t="n">
        <v>0.4</v>
      </c>
      <c r="N3391" s="17" t="n">
        <v>-36.1116</v>
      </c>
      <c r="O3391" s="0" t="str">
        <f aca="false">TEXT(B3391,"YYYY-MM")</f>
        <v>2018-10</v>
      </c>
      <c r="P3391" s="18" t="n">
        <f aca="false">IFERROR(N3391/K3391,0)</f>
        <v>-0.233333333333333</v>
      </c>
      <c r="Q3391" s="0" t="str">
        <f aca="false">IF(M3391=0,"No Discount",IF(M3391&lt;0.2,"Low (1-19%)",IF(M3391&lt;0.4,"Medium (20-39%)","High (40%+)")))</f>
        <v>High (40%+)</v>
      </c>
      <c r="R3391" s="0" t="str">
        <f aca="false">INDEX('Lookup Tables'!$B$2:$B$5,MATCH(F3391,'Lookup Tables'!$A$2:$A$5,0))</f>
        <v>Manager C</v>
      </c>
    </row>
    <row r="3392" customFormat="false" ht="15" hidden="false" customHeight="false" outlineLevel="0" collapsed="false">
      <c r="A3392" s="0" t="s">
        <v>3331</v>
      </c>
      <c r="B3392" s="13" t="n">
        <v>43184</v>
      </c>
      <c r="C3392" s="13" t="n">
        <v>43189</v>
      </c>
      <c r="D3392" s="14" t="s">
        <v>52</v>
      </c>
      <c r="E3392" s="14" t="s">
        <v>53</v>
      </c>
      <c r="F3392" s="14" t="s">
        <v>98</v>
      </c>
      <c r="G3392" s="14" t="s">
        <v>99</v>
      </c>
      <c r="H3392" s="14" t="s">
        <v>65</v>
      </c>
      <c r="I3392" s="14" t="s">
        <v>91</v>
      </c>
      <c r="J3392" s="14" t="s">
        <v>2934</v>
      </c>
      <c r="K3392" s="15" t="n">
        <v>6.848</v>
      </c>
      <c r="L3392" s="0" t="n">
        <v>2</v>
      </c>
      <c r="M3392" s="16" t="n">
        <v>0.2</v>
      </c>
      <c r="N3392" s="17" t="n">
        <v>2.14</v>
      </c>
      <c r="O3392" s="0" t="str">
        <f aca="false">TEXT(B3392,"YYYY-MM")</f>
        <v>2018-03</v>
      </c>
      <c r="P3392" s="18" t="n">
        <f aca="false">IFERROR(N3392/K3392,0)</f>
        <v>0.3125</v>
      </c>
      <c r="Q3392" s="0" t="str">
        <f aca="false">IF(M3392=0,"No Discount",IF(M3392&lt;0.2,"Low (1-19%)",IF(M3392&lt;0.4,"Medium (20-39%)","High (40%+)")))</f>
        <v>Medium (20-39%)</v>
      </c>
      <c r="R3392" s="0" t="str">
        <f aca="false">INDEX('Lookup Tables'!$B$2:$B$5,MATCH(F3392,'Lookup Tables'!$A$2:$A$5,0))</f>
        <v>Manager A</v>
      </c>
    </row>
    <row r="3393" customFormat="false" ht="15" hidden="false" customHeight="false" outlineLevel="0" collapsed="false">
      <c r="A3393" s="0" t="s">
        <v>3332</v>
      </c>
      <c r="B3393" s="13" t="n">
        <v>42225</v>
      </c>
      <c r="C3393" s="13" t="n">
        <v>42229</v>
      </c>
      <c r="D3393" s="14" t="s">
        <v>69</v>
      </c>
      <c r="E3393" s="14" t="s">
        <v>97</v>
      </c>
      <c r="F3393" s="14" t="s">
        <v>63</v>
      </c>
      <c r="G3393" s="14" t="s">
        <v>94</v>
      </c>
      <c r="H3393" s="14" t="s">
        <v>80</v>
      </c>
      <c r="I3393" s="14" t="s">
        <v>81</v>
      </c>
      <c r="J3393" s="14" t="s">
        <v>1127</v>
      </c>
      <c r="K3393" s="15" t="n">
        <v>1091.168</v>
      </c>
      <c r="L3393" s="0" t="n">
        <v>4</v>
      </c>
      <c r="M3393" s="16" t="n">
        <v>0.2</v>
      </c>
      <c r="N3393" s="17" t="n">
        <v>68.198</v>
      </c>
      <c r="O3393" s="0" t="str">
        <f aca="false">TEXT(B3393,"YYYY-MM")</f>
        <v>2015-08</v>
      </c>
      <c r="P3393" s="18" t="n">
        <f aca="false">IFERROR(N3393/K3393,0)</f>
        <v>0.0625</v>
      </c>
      <c r="Q3393" s="0" t="str">
        <f aca="false">IF(M3393=0,"No Discount",IF(M3393&lt;0.2,"Low (1-19%)",IF(M3393&lt;0.4,"Medium (20-39%)","High (40%+)")))</f>
        <v>Medium (20-39%)</v>
      </c>
      <c r="R3393" s="0" t="str">
        <f aca="false">INDEX('Lookup Tables'!$B$2:$B$5,MATCH(F3393,'Lookup Tables'!$A$2:$A$5,0))</f>
        <v>Manager D</v>
      </c>
    </row>
    <row r="3394" customFormat="false" ht="15" hidden="false" customHeight="false" outlineLevel="0" collapsed="false">
      <c r="A3394" s="0" t="s">
        <v>3332</v>
      </c>
      <c r="B3394" s="13" t="n">
        <v>42225</v>
      </c>
      <c r="C3394" s="13" t="n">
        <v>42229</v>
      </c>
      <c r="D3394" s="14" t="s">
        <v>69</v>
      </c>
      <c r="E3394" s="14" t="s">
        <v>97</v>
      </c>
      <c r="F3394" s="14" t="s">
        <v>63</v>
      </c>
      <c r="G3394" s="14" t="s">
        <v>94</v>
      </c>
      <c r="H3394" s="14" t="s">
        <v>80</v>
      </c>
      <c r="I3394" s="14" t="s">
        <v>81</v>
      </c>
      <c r="J3394" s="14" t="s">
        <v>1982</v>
      </c>
      <c r="K3394" s="15" t="n">
        <v>219.168</v>
      </c>
      <c r="L3394" s="0" t="n">
        <v>2</v>
      </c>
      <c r="M3394" s="16" t="n">
        <v>0.2</v>
      </c>
      <c r="N3394" s="17" t="n">
        <v>-43.8336</v>
      </c>
      <c r="O3394" s="0" t="str">
        <f aca="false">TEXT(B3394,"YYYY-MM")</f>
        <v>2015-08</v>
      </c>
      <c r="P3394" s="18" t="n">
        <f aca="false">IFERROR(N3394/K3394,0)</f>
        <v>-0.2</v>
      </c>
      <c r="Q3394" s="0" t="str">
        <f aca="false">IF(M3394=0,"No Discount",IF(M3394&lt;0.2,"Low (1-19%)",IF(M3394&lt;0.4,"Medium (20-39%)","High (40%+)")))</f>
        <v>Medium (20-39%)</v>
      </c>
      <c r="R3394" s="0" t="str">
        <f aca="false">INDEX('Lookup Tables'!$B$2:$B$5,MATCH(F3394,'Lookup Tables'!$A$2:$A$5,0))</f>
        <v>Manager D</v>
      </c>
    </row>
    <row r="3395" customFormat="false" ht="15" hidden="false" customHeight="false" outlineLevel="0" collapsed="false">
      <c r="A3395" s="0" t="s">
        <v>3333</v>
      </c>
      <c r="B3395" s="13" t="n">
        <v>42330</v>
      </c>
      <c r="C3395" s="13" t="n">
        <v>42333</v>
      </c>
      <c r="D3395" s="14" t="s">
        <v>137</v>
      </c>
      <c r="E3395" s="14" t="s">
        <v>53</v>
      </c>
      <c r="F3395" s="14" t="s">
        <v>98</v>
      </c>
      <c r="G3395" s="14" t="s">
        <v>99</v>
      </c>
      <c r="H3395" s="14" t="s">
        <v>65</v>
      </c>
      <c r="I3395" s="14" t="s">
        <v>83</v>
      </c>
      <c r="J3395" s="14" t="s">
        <v>1810</v>
      </c>
      <c r="K3395" s="15" t="n">
        <v>6.928</v>
      </c>
      <c r="L3395" s="0" t="n">
        <v>1</v>
      </c>
      <c r="M3395" s="16" t="n">
        <v>0.8</v>
      </c>
      <c r="N3395" s="17" t="n">
        <v>-11.0848</v>
      </c>
      <c r="O3395" s="0" t="str">
        <f aca="false">TEXT(B3395,"YYYY-MM")</f>
        <v>2015-11</v>
      </c>
      <c r="P3395" s="18" t="n">
        <f aca="false">IFERROR(N3395/K3395,0)</f>
        <v>-1.6</v>
      </c>
      <c r="Q3395" s="0" t="str">
        <f aca="false">IF(M3395=0,"No Discount",IF(M3395&lt;0.2,"Low (1-19%)",IF(M3395&lt;0.4,"Medium (20-39%)","High (40%+)")))</f>
        <v>High (40%+)</v>
      </c>
      <c r="R3395" s="0" t="str">
        <f aca="false">INDEX('Lookup Tables'!$B$2:$B$5,MATCH(F3395,'Lookup Tables'!$A$2:$A$5,0))</f>
        <v>Manager A</v>
      </c>
    </row>
    <row r="3396" customFormat="false" ht="15" hidden="false" customHeight="false" outlineLevel="0" collapsed="false">
      <c r="A3396" s="0" t="s">
        <v>3334</v>
      </c>
      <c r="B3396" s="13" t="n">
        <v>43261</v>
      </c>
      <c r="C3396" s="13" t="n">
        <v>43261</v>
      </c>
      <c r="D3396" s="14" t="s">
        <v>606</v>
      </c>
      <c r="E3396" s="14" t="s">
        <v>53</v>
      </c>
      <c r="F3396" s="14" t="s">
        <v>117</v>
      </c>
      <c r="G3396" s="14" t="s">
        <v>118</v>
      </c>
      <c r="H3396" s="14" t="s">
        <v>65</v>
      </c>
      <c r="I3396" s="14" t="s">
        <v>91</v>
      </c>
      <c r="J3396" s="14" t="s">
        <v>2563</v>
      </c>
      <c r="K3396" s="15" t="n">
        <v>40.032</v>
      </c>
      <c r="L3396" s="0" t="n">
        <v>6</v>
      </c>
      <c r="M3396" s="16" t="n">
        <v>0.2</v>
      </c>
      <c r="N3396" s="17" t="n">
        <v>15.012</v>
      </c>
      <c r="O3396" s="0" t="str">
        <f aca="false">TEXT(B3396,"YYYY-MM")</f>
        <v>2018-06</v>
      </c>
      <c r="P3396" s="18" t="n">
        <f aca="false">IFERROR(N3396/K3396,0)</f>
        <v>0.375</v>
      </c>
      <c r="Q3396" s="0" t="str">
        <f aca="false">IF(M3396=0,"No Discount",IF(M3396&lt;0.2,"Low (1-19%)",IF(M3396&lt;0.4,"Medium (20-39%)","High (40%+)")))</f>
        <v>Medium (20-39%)</v>
      </c>
      <c r="R3396" s="0" t="str">
        <f aca="false">INDEX('Lookup Tables'!$B$2:$B$5,MATCH(F3396,'Lookup Tables'!$A$2:$A$5,0))</f>
        <v>Manager B</v>
      </c>
    </row>
    <row r="3397" customFormat="false" ht="15" hidden="false" customHeight="false" outlineLevel="0" collapsed="false">
      <c r="A3397" s="0" t="s">
        <v>3335</v>
      </c>
      <c r="B3397" s="13" t="n">
        <v>43282</v>
      </c>
      <c r="C3397" s="13" t="n">
        <v>43289</v>
      </c>
      <c r="D3397" s="14" t="s">
        <v>69</v>
      </c>
      <c r="E3397" s="14" t="s">
        <v>97</v>
      </c>
      <c r="F3397" s="14" t="s">
        <v>98</v>
      </c>
      <c r="G3397" s="14" t="s">
        <v>164</v>
      </c>
      <c r="H3397" s="14" t="s">
        <v>65</v>
      </c>
      <c r="I3397" s="14" t="s">
        <v>73</v>
      </c>
      <c r="J3397" s="14" t="s">
        <v>2950</v>
      </c>
      <c r="K3397" s="15" t="n">
        <v>443.92</v>
      </c>
      <c r="L3397" s="0" t="n">
        <v>4</v>
      </c>
      <c r="M3397" s="16" t="n">
        <v>0</v>
      </c>
      <c r="N3397" s="17" t="n">
        <v>13.3176</v>
      </c>
      <c r="O3397" s="0" t="str">
        <f aca="false">TEXT(B3397,"YYYY-MM")</f>
        <v>2018-07</v>
      </c>
      <c r="P3397" s="18" t="n">
        <f aca="false">IFERROR(N3397/K3397,0)</f>
        <v>0.03</v>
      </c>
      <c r="Q3397" s="0" t="str">
        <f aca="false">IF(M3397=0,"No Discount",IF(M3397&lt;0.2,"Low (1-19%)",IF(M3397&lt;0.4,"Medium (20-39%)","High (40%+)")))</f>
        <v>No Discount</v>
      </c>
      <c r="R3397" s="0" t="str">
        <f aca="false">INDEX('Lookup Tables'!$B$2:$B$5,MATCH(F3397,'Lookup Tables'!$A$2:$A$5,0))</f>
        <v>Manager A</v>
      </c>
    </row>
    <row r="3398" customFormat="false" ht="15" hidden="false" customHeight="false" outlineLevel="0" collapsed="false">
      <c r="A3398" s="0" t="s">
        <v>3335</v>
      </c>
      <c r="B3398" s="13" t="n">
        <v>43282</v>
      </c>
      <c r="C3398" s="13" t="n">
        <v>43289</v>
      </c>
      <c r="D3398" s="14" t="s">
        <v>69</v>
      </c>
      <c r="E3398" s="14" t="s">
        <v>97</v>
      </c>
      <c r="F3398" s="14" t="s">
        <v>98</v>
      </c>
      <c r="G3398" s="14" t="s">
        <v>164</v>
      </c>
      <c r="H3398" s="14" t="s">
        <v>65</v>
      </c>
      <c r="I3398" s="14" t="s">
        <v>83</v>
      </c>
      <c r="J3398" s="14" t="s">
        <v>95</v>
      </c>
      <c r="K3398" s="15" t="n">
        <v>169.99</v>
      </c>
      <c r="L3398" s="0" t="n">
        <v>1</v>
      </c>
      <c r="M3398" s="16" t="n">
        <v>0</v>
      </c>
      <c r="N3398" s="17" t="n">
        <v>78.1954</v>
      </c>
      <c r="O3398" s="0" t="str">
        <f aca="false">TEXT(B3398,"YYYY-MM")</f>
        <v>2018-07</v>
      </c>
      <c r="P3398" s="18" t="n">
        <f aca="false">IFERROR(N3398/K3398,0)</f>
        <v>0.46</v>
      </c>
      <c r="Q3398" s="0" t="str">
        <f aca="false">IF(M3398=0,"No Discount",IF(M3398&lt;0.2,"Low (1-19%)",IF(M3398&lt;0.4,"Medium (20-39%)","High (40%+)")))</f>
        <v>No Discount</v>
      </c>
      <c r="R3398" s="0" t="str">
        <f aca="false">INDEX('Lookup Tables'!$B$2:$B$5,MATCH(F3398,'Lookup Tables'!$A$2:$A$5,0))</f>
        <v>Manager A</v>
      </c>
    </row>
    <row r="3399" customFormat="false" ht="15" hidden="false" customHeight="false" outlineLevel="0" collapsed="false">
      <c r="A3399" s="0" t="s">
        <v>3335</v>
      </c>
      <c r="B3399" s="13" t="n">
        <v>43282</v>
      </c>
      <c r="C3399" s="13" t="n">
        <v>43289</v>
      </c>
      <c r="D3399" s="14" t="s">
        <v>69</v>
      </c>
      <c r="E3399" s="14" t="s">
        <v>97</v>
      </c>
      <c r="F3399" s="14" t="s">
        <v>98</v>
      </c>
      <c r="G3399" s="14" t="s">
        <v>164</v>
      </c>
      <c r="H3399" s="14" t="s">
        <v>65</v>
      </c>
      <c r="I3399" s="14" t="s">
        <v>91</v>
      </c>
      <c r="J3399" s="14" t="s">
        <v>873</v>
      </c>
      <c r="K3399" s="15" t="n">
        <v>25.92</v>
      </c>
      <c r="L3399" s="0" t="n">
        <v>4</v>
      </c>
      <c r="M3399" s="16" t="n">
        <v>0</v>
      </c>
      <c r="N3399" s="17" t="n">
        <v>12.4416</v>
      </c>
      <c r="O3399" s="0" t="str">
        <f aca="false">TEXT(B3399,"YYYY-MM")</f>
        <v>2018-07</v>
      </c>
      <c r="P3399" s="18" t="n">
        <f aca="false">IFERROR(N3399/K3399,0)</f>
        <v>0.48</v>
      </c>
      <c r="Q3399" s="0" t="str">
        <f aca="false">IF(M3399=0,"No Discount",IF(M3399&lt;0.2,"Low (1-19%)",IF(M3399&lt;0.4,"Medium (20-39%)","High (40%+)")))</f>
        <v>No Discount</v>
      </c>
      <c r="R3399" s="0" t="str">
        <f aca="false">INDEX('Lookup Tables'!$B$2:$B$5,MATCH(F3399,'Lookup Tables'!$A$2:$A$5,0))</f>
        <v>Manager A</v>
      </c>
    </row>
    <row r="3400" customFormat="false" ht="15" hidden="false" customHeight="false" outlineLevel="0" collapsed="false">
      <c r="A3400" s="0" t="s">
        <v>3336</v>
      </c>
      <c r="B3400" s="13" t="n">
        <v>42329</v>
      </c>
      <c r="C3400" s="13" t="n">
        <v>42334</v>
      </c>
      <c r="D3400" s="14" t="s">
        <v>69</v>
      </c>
      <c r="E3400" s="14" t="s">
        <v>62</v>
      </c>
      <c r="F3400" s="14" t="s">
        <v>54</v>
      </c>
      <c r="G3400" s="14" t="s">
        <v>55</v>
      </c>
      <c r="H3400" s="14" t="s">
        <v>80</v>
      </c>
      <c r="I3400" s="14" t="s">
        <v>81</v>
      </c>
      <c r="J3400" s="14" t="s">
        <v>1211</v>
      </c>
      <c r="K3400" s="15" t="n">
        <v>36.99</v>
      </c>
      <c r="L3400" s="0" t="n">
        <v>1</v>
      </c>
      <c r="M3400" s="16" t="n">
        <v>0</v>
      </c>
      <c r="N3400" s="17" t="n">
        <v>9.9873</v>
      </c>
      <c r="O3400" s="0" t="str">
        <f aca="false">TEXT(B3400,"YYYY-MM")</f>
        <v>2015-11</v>
      </c>
      <c r="P3400" s="18" t="n">
        <f aca="false">IFERROR(N3400/K3400,0)</f>
        <v>0.27</v>
      </c>
      <c r="Q3400" s="0" t="str">
        <f aca="false">IF(M3400=0,"No Discount",IF(M3400&lt;0.2,"Low (1-19%)",IF(M3400&lt;0.4,"Medium (20-39%)","High (40%+)")))</f>
        <v>No Discount</v>
      </c>
      <c r="R3400" s="0" t="str">
        <f aca="false">INDEX('Lookup Tables'!$B$2:$B$5,MATCH(F3400,'Lookup Tables'!$A$2:$A$5,0))</f>
        <v>Manager C</v>
      </c>
    </row>
    <row r="3401" customFormat="false" ht="15" hidden="false" customHeight="false" outlineLevel="0" collapsed="false">
      <c r="A3401" s="0" t="s">
        <v>3336</v>
      </c>
      <c r="B3401" s="13" t="n">
        <v>42329</v>
      </c>
      <c r="C3401" s="13" t="n">
        <v>42334</v>
      </c>
      <c r="D3401" s="14" t="s">
        <v>69</v>
      </c>
      <c r="E3401" s="14" t="s">
        <v>62</v>
      </c>
      <c r="F3401" s="14" t="s">
        <v>54</v>
      </c>
      <c r="G3401" s="14" t="s">
        <v>55</v>
      </c>
      <c r="H3401" s="14" t="s">
        <v>65</v>
      </c>
      <c r="I3401" s="14" t="s">
        <v>91</v>
      </c>
      <c r="J3401" s="14" t="s">
        <v>1988</v>
      </c>
      <c r="K3401" s="15" t="n">
        <v>629.1</v>
      </c>
      <c r="L3401" s="0" t="n">
        <v>6</v>
      </c>
      <c r="M3401" s="16" t="n">
        <v>0</v>
      </c>
      <c r="N3401" s="17" t="n">
        <v>301.968</v>
      </c>
      <c r="O3401" s="0" t="str">
        <f aca="false">TEXT(B3401,"YYYY-MM")</f>
        <v>2015-11</v>
      </c>
      <c r="P3401" s="18" t="n">
        <f aca="false">IFERROR(N3401/K3401,0)</f>
        <v>0.48</v>
      </c>
      <c r="Q3401" s="0" t="str">
        <f aca="false">IF(M3401=0,"No Discount",IF(M3401&lt;0.2,"Low (1-19%)",IF(M3401&lt;0.4,"Medium (20-39%)","High (40%+)")))</f>
        <v>No Discount</v>
      </c>
      <c r="R3401" s="0" t="str">
        <f aca="false">INDEX('Lookup Tables'!$B$2:$B$5,MATCH(F3401,'Lookup Tables'!$A$2:$A$5,0))</f>
        <v>Manager C</v>
      </c>
    </row>
    <row r="3402" customFormat="false" ht="15" hidden="false" customHeight="false" outlineLevel="0" collapsed="false">
      <c r="A3402" s="0" t="s">
        <v>3336</v>
      </c>
      <c r="B3402" s="13" t="n">
        <v>42329</v>
      </c>
      <c r="C3402" s="13" t="n">
        <v>42334</v>
      </c>
      <c r="D3402" s="14" t="s">
        <v>69</v>
      </c>
      <c r="E3402" s="14" t="s">
        <v>62</v>
      </c>
      <c r="F3402" s="14" t="s">
        <v>54</v>
      </c>
      <c r="G3402" s="14" t="s">
        <v>55</v>
      </c>
      <c r="H3402" s="14" t="s">
        <v>65</v>
      </c>
      <c r="I3402" s="14" t="s">
        <v>73</v>
      </c>
      <c r="J3402" s="14" t="s">
        <v>984</v>
      </c>
      <c r="K3402" s="15" t="n">
        <v>193.95</v>
      </c>
      <c r="L3402" s="0" t="n">
        <v>3</v>
      </c>
      <c r="M3402" s="16" t="n">
        <v>0</v>
      </c>
      <c r="N3402" s="17" t="n">
        <v>9.6975</v>
      </c>
      <c r="O3402" s="0" t="str">
        <f aca="false">TEXT(B3402,"YYYY-MM")</f>
        <v>2015-11</v>
      </c>
      <c r="P3402" s="18" t="n">
        <f aca="false">IFERROR(N3402/K3402,0)</f>
        <v>0.05</v>
      </c>
      <c r="Q3402" s="0" t="str">
        <f aca="false">IF(M3402=0,"No Discount",IF(M3402&lt;0.2,"Low (1-19%)",IF(M3402&lt;0.4,"Medium (20-39%)","High (40%+)")))</f>
        <v>No Discount</v>
      </c>
      <c r="R3402" s="0" t="str">
        <f aca="false">INDEX('Lookup Tables'!$B$2:$B$5,MATCH(F3402,'Lookup Tables'!$A$2:$A$5,0))</f>
        <v>Manager C</v>
      </c>
    </row>
    <row r="3403" customFormat="false" ht="15" hidden="false" customHeight="false" outlineLevel="0" collapsed="false">
      <c r="A3403" s="0" t="s">
        <v>3336</v>
      </c>
      <c r="B3403" s="13" t="n">
        <v>42329</v>
      </c>
      <c r="C3403" s="13" t="n">
        <v>42334</v>
      </c>
      <c r="D3403" s="14" t="s">
        <v>69</v>
      </c>
      <c r="E3403" s="14" t="s">
        <v>62</v>
      </c>
      <c r="F3403" s="14" t="s">
        <v>54</v>
      </c>
      <c r="G3403" s="14" t="s">
        <v>55</v>
      </c>
      <c r="H3403" s="14" t="s">
        <v>65</v>
      </c>
      <c r="I3403" s="14" t="s">
        <v>78</v>
      </c>
      <c r="J3403" s="14" t="s">
        <v>79</v>
      </c>
      <c r="K3403" s="15" t="n">
        <v>5.46</v>
      </c>
      <c r="L3403" s="0" t="n">
        <v>3</v>
      </c>
      <c r="M3403" s="16" t="n">
        <v>0</v>
      </c>
      <c r="N3403" s="17" t="n">
        <v>1.4742</v>
      </c>
      <c r="O3403" s="0" t="str">
        <f aca="false">TEXT(B3403,"YYYY-MM")</f>
        <v>2015-11</v>
      </c>
      <c r="P3403" s="18" t="n">
        <f aca="false">IFERROR(N3403/K3403,0)</f>
        <v>0.27</v>
      </c>
      <c r="Q3403" s="0" t="str">
        <f aca="false">IF(M3403=0,"No Discount",IF(M3403&lt;0.2,"Low (1-19%)",IF(M3403&lt;0.4,"Medium (20-39%)","High (40%+)")))</f>
        <v>No Discount</v>
      </c>
      <c r="R3403" s="0" t="str">
        <f aca="false">INDEX('Lookup Tables'!$B$2:$B$5,MATCH(F3403,'Lookup Tables'!$A$2:$A$5,0))</f>
        <v>Manager C</v>
      </c>
    </row>
    <row r="3404" customFormat="false" ht="15" hidden="false" customHeight="false" outlineLevel="0" collapsed="false">
      <c r="A3404" s="0" t="s">
        <v>3337</v>
      </c>
      <c r="B3404" s="13" t="n">
        <v>42494</v>
      </c>
      <c r="C3404" s="13" t="n">
        <v>42495</v>
      </c>
      <c r="D3404" s="14" t="s">
        <v>137</v>
      </c>
      <c r="E3404" s="14" t="s">
        <v>62</v>
      </c>
      <c r="F3404" s="14" t="s">
        <v>98</v>
      </c>
      <c r="G3404" s="14" t="s">
        <v>146</v>
      </c>
      <c r="H3404" s="14" t="s">
        <v>56</v>
      </c>
      <c r="I3404" s="14" t="s">
        <v>76</v>
      </c>
      <c r="J3404" s="14" t="s">
        <v>446</v>
      </c>
      <c r="K3404" s="15" t="n">
        <v>22.288</v>
      </c>
      <c r="L3404" s="0" t="n">
        <v>7</v>
      </c>
      <c r="M3404" s="16" t="n">
        <v>0.6</v>
      </c>
      <c r="N3404" s="17" t="n">
        <v>-8.9152</v>
      </c>
      <c r="O3404" s="0" t="str">
        <f aca="false">TEXT(B3404,"YYYY-MM")</f>
        <v>2016-05</v>
      </c>
      <c r="P3404" s="18" t="n">
        <f aca="false">IFERROR(N3404/K3404,0)</f>
        <v>-0.4</v>
      </c>
      <c r="Q3404" s="0" t="str">
        <f aca="false">IF(M3404=0,"No Discount",IF(M3404&lt;0.2,"Low (1-19%)",IF(M3404&lt;0.4,"Medium (20-39%)","High (40%+)")))</f>
        <v>High (40%+)</v>
      </c>
      <c r="R3404" s="0" t="str">
        <f aca="false">INDEX('Lookup Tables'!$B$2:$B$5,MATCH(F3404,'Lookup Tables'!$A$2:$A$5,0))</f>
        <v>Manager A</v>
      </c>
    </row>
    <row r="3405" customFormat="false" ht="15" hidden="false" customHeight="false" outlineLevel="0" collapsed="false">
      <c r="A3405" s="0" t="s">
        <v>3338</v>
      </c>
      <c r="B3405" s="13" t="n">
        <v>43249</v>
      </c>
      <c r="C3405" s="13" t="n">
        <v>43256</v>
      </c>
      <c r="D3405" s="14" t="s">
        <v>69</v>
      </c>
      <c r="E3405" s="14" t="s">
        <v>53</v>
      </c>
      <c r="F3405" s="14" t="s">
        <v>98</v>
      </c>
      <c r="G3405" s="14" t="s">
        <v>99</v>
      </c>
      <c r="H3405" s="14" t="s">
        <v>56</v>
      </c>
      <c r="I3405" s="14" t="s">
        <v>76</v>
      </c>
      <c r="J3405" s="14" t="s">
        <v>3339</v>
      </c>
      <c r="K3405" s="15" t="n">
        <v>65.424</v>
      </c>
      <c r="L3405" s="0" t="n">
        <v>4</v>
      </c>
      <c r="M3405" s="16" t="n">
        <v>0.6</v>
      </c>
      <c r="N3405" s="17" t="n">
        <v>-52.3392</v>
      </c>
      <c r="O3405" s="0" t="str">
        <f aca="false">TEXT(B3405,"YYYY-MM")</f>
        <v>2018-05</v>
      </c>
      <c r="P3405" s="18" t="n">
        <f aca="false">IFERROR(N3405/K3405,0)</f>
        <v>-0.8</v>
      </c>
      <c r="Q3405" s="0" t="str">
        <f aca="false">IF(M3405=0,"No Discount",IF(M3405&lt;0.2,"Low (1-19%)",IF(M3405&lt;0.4,"Medium (20-39%)","High (40%+)")))</f>
        <v>High (40%+)</v>
      </c>
      <c r="R3405" s="0" t="str">
        <f aca="false">INDEX('Lookup Tables'!$B$2:$B$5,MATCH(F3405,'Lookup Tables'!$A$2:$A$5,0))</f>
        <v>Manager A</v>
      </c>
    </row>
    <row r="3406" customFormat="false" ht="15" hidden="false" customHeight="false" outlineLevel="0" collapsed="false">
      <c r="A3406" s="0" t="s">
        <v>3340</v>
      </c>
      <c r="B3406" s="13" t="n">
        <v>42660</v>
      </c>
      <c r="C3406" s="13" t="n">
        <v>42660</v>
      </c>
      <c r="D3406" s="14" t="s">
        <v>606</v>
      </c>
      <c r="E3406" s="14" t="s">
        <v>53</v>
      </c>
      <c r="F3406" s="14" t="s">
        <v>63</v>
      </c>
      <c r="G3406" s="14" t="s">
        <v>64</v>
      </c>
      <c r="H3406" s="14" t="s">
        <v>65</v>
      </c>
      <c r="I3406" s="14" t="s">
        <v>73</v>
      </c>
      <c r="J3406" s="14" t="s">
        <v>149</v>
      </c>
      <c r="K3406" s="15" t="n">
        <v>77.88</v>
      </c>
      <c r="L3406" s="0" t="n">
        <v>2</v>
      </c>
      <c r="M3406" s="16" t="n">
        <v>0</v>
      </c>
      <c r="N3406" s="17" t="n">
        <v>3.894</v>
      </c>
      <c r="O3406" s="0" t="str">
        <f aca="false">TEXT(B3406,"YYYY-MM")</f>
        <v>2016-10</v>
      </c>
      <c r="P3406" s="18" t="n">
        <f aca="false">IFERROR(N3406/K3406,0)</f>
        <v>0.05</v>
      </c>
      <c r="Q3406" s="0" t="str">
        <f aca="false">IF(M3406=0,"No Discount",IF(M3406&lt;0.2,"Low (1-19%)",IF(M3406&lt;0.4,"Medium (20-39%)","High (40%+)")))</f>
        <v>No Discount</v>
      </c>
      <c r="R3406" s="0" t="str">
        <f aca="false">INDEX('Lookup Tables'!$B$2:$B$5,MATCH(F3406,'Lookup Tables'!$A$2:$A$5,0))</f>
        <v>Manager D</v>
      </c>
    </row>
    <row r="3407" customFormat="false" ht="15" hidden="false" customHeight="false" outlineLevel="0" collapsed="false">
      <c r="A3407" s="0" t="s">
        <v>3341</v>
      </c>
      <c r="B3407" s="13" t="n">
        <v>42117</v>
      </c>
      <c r="C3407" s="13" t="n">
        <v>42121</v>
      </c>
      <c r="D3407" s="14" t="s">
        <v>69</v>
      </c>
      <c r="E3407" s="14" t="s">
        <v>97</v>
      </c>
      <c r="F3407" s="14" t="s">
        <v>117</v>
      </c>
      <c r="G3407" s="14" t="s">
        <v>269</v>
      </c>
      <c r="H3407" s="14" t="s">
        <v>56</v>
      </c>
      <c r="I3407" s="14" t="s">
        <v>59</v>
      </c>
      <c r="J3407" s="14" t="s">
        <v>455</v>
      </c>
      <c r="K3407" s="15" t="n">
        <v>281.372</v>
      </c>
      <c r="L3407" s="0" t="n">
        <v>2</v>
      </c>
      <c r="M3407" s="16" t="n">
        <v>0.3</v>
      </c>
      <c r="N3407" s="17" t="n">
        <v>-12.0588</v>
      </c>
      <c r="O3407" s="0" t="str">
        <f aca="false">TEXT(B3407,"YYYY-MM")</f>
        <v>2015-04</v>
      </c>
      <c r="P3407" s="18" t="n">
        <f aca="false">IFERROR(N3407/K3407,0)</f>
        <v>-0.0428571428571429</v>
      </c>
      <c r="Q3407" s="0" t="str">
        <f aca="false">IF(M3407=0,"No Discount",IF(M3407&lt;0.2,"Low (1-19%)",IF(M3407&lt;0.4,"Medium (20-39%)","High (40%+)")))</f>
        <v>Medium (20-39%)</v>
      </c>
      <c r="R3407" s="0" t="str">
        <f aca="false">INDEX('Lookup Tables'!$B$2:$B$5,MATCH(F3407,'Lookup Tables'!$A$2:$A$5,0))</f>
        <v>Manager B</v>
      </c>
    </row>
    <row r="3408" customFormat="false" ht="15" hidden="false" customHeight="false" outlineLevel="0" collapsed="false">
      <c r="A3408" s="0" t="s">
        <v>3341</v>
      </c>
      <c r="B3408" s="13" t="n">
        <v>42117</v>
      </c>
      <c r="C3408" s="13" t="n">
        <v>42121</v>
      </c>
      <c r="D3408" s="14" t="s">
        <v>69</v>
      </c>
      <c r="E3408" s="14" t="s">
        <v>97</v>
      </c>
      <c r="F3408" s="14" t="s">
        <v>117</v>
      </c>
      <c r="G3408" s="14" t="s">
        <v>269</v>
      </c>
      <c r="H3408" s="14" t="s">
        <v>56</v>
      </c>
      <c r="I3408" s="14" t="s">
        <v>59</v>
      </c>
      <c r="J3408" s="14" t="s">
        <v>455</v>
      </c>
      <c r="K3408" s="15" t="n">
        <v>281.372</v>
      </c>
      <c r="L3408" s="0" t="n">
        <v>2</v>
      </c>
      <c r="M3408" s="16" t="n">
        <v>0.3</v>
      </c>
      <c r="N3408" s="17" t="n">
        <v>-12.0588</v>
      </c>
      <c r="O3408" s="0" t="str">
        <f aca="false">TEXT(B3408,"YYYY-MM")</f>
        <v>2015-04</v>
      </c>
      <c r="P3408" s="18" t="n">
        <f aca="false">IFERROR(N3408/K3408,0)</f>
        <v>-0.0428571428571429</v>
      </c>
      <c r="Q3408" s="0" t="str">
        <f aca="false">IF(M3408=0,"No Discount",IF(M3408&lt;0.2,"Low (1-19%)",IF(M3408&lt;0.4,"Medium (20-39%)","High (40%+)")))</f>
        <v>Medium (20-39%)</v>
      </c>
      <c r="R3408" s="0" t="str">
        <f aca="false">INDEX('Lookup Tables'!$B$2:$B$5,MATCH(F3408,'Lookup Tables'!$A$2:$A$5,0))</f>
        <v>Manager B</v>
      </c>
    </row>
    <row r="3409" customFormat="false" ht="15" hidden="false" customHeight="false" outlineLevel="0" collapsed="false">
      <c r="A3409" s="0" t="s">
        <v>3341</v>
      </c>
      <c r="B3409" s="13" t="n">
        <v>42117</v>
      </c>
      <c r="C3409" s="13" t="n">
        <v>42121</v>
      </c>
      <c r="D3409" s="14" t="s">
        <v>69</v>
      </c>
      <c r="E3409" s="14" t="s">
        <v>97</v>
      </c>
      <c r="F3409" s="14" t="s">
        <v>117</v>
      </c>
      <c r="G3409" s="14" t="s">
        <v>269</v>
      </c>
      <c r="H3409" s="14" t="s">
        <v>65</v>
      </c>
      <c r="I3409" s="14" t="s">
        <v>83</v>
      </c>
      <c r="J3409" s="14" t="s">
        <v>1324</v>
      </c>
      <c r="K3409" s="15" t="n">
        <v>7.488</v>
      </c>
      <c r="L3409" s="0" t="n">
        <v>8</v>
      </c>
      <c r="M3409" s="16" t="n">
        <v>0.7</v>
      </c>
      <c r="N3409" s="17" t="n">
        <v>-5.2416</v>
      </c>
      <c r="O3409" s="0" t="str">
        <f aca="false">TEXT(B3409,"YYYY-MM")</f>
        <v>2015-04</v>
      </c>
      <c r="P3409" s="18" t="n">
        <f aca="false">IFERROR(N3409/K3409,0)</f>
        <v>-0.7</v>
      </c>
      <c r="Q3409" s="0" t="str">
        <f aca="false">IF(M3409=0,"No Discount",IF(M3409&lt;0.2,"Low (1-19%)",IF(M3409&lt;0.4,"Medium (20-39%)","High (40%+)")))</f>
        <v>High (40%+)</v>
      </c>
      <c r="R3409" s="0" t="str">
        <f aca="false">INDEX('Lookup Tables'!$B$2:$B$5,MATCH(F3409,'Lookup Tables'!$A$2:$A$5,0))</f>
        <v>Manager B</v>
      </c>
    </row>
    <row r="3410" customFormat="false" ht="15" hidden="false" customHeight="false" outlineLevel="0" collapsed="false">
      <c r="A3410" s="0" t="s">
        <v>3341</v>
      </c>
      <c r="B3410" s="13" t="n">
        <v>42117</v>
      </c>
      <c r="C3410" s="13" t="n">
        <v>42121</v>
      </c>
      <c r="D3410" s="14" t="s">
        <v>69</v>
      </c>
      <c r="E3410" s="14" t="s">
        <v>97</v>
      </c>
      <c r="F3410" s="14" t="s">
        <v>117</v>
      </c>
      <c r="G3410" s="14" t="s">
        <v>269</v>
      </c>
      <c r="H3410" s="14" t="s">
        <v>56</v>
      </c>
      <c r="I3410" s="14" t="s">
        <v>76</v>
      </c>
      <c r="J3410" s="14" t="s">
        <v>1382</v>
      </c>
      <c r="K3410" s="15" t="n">
        <v>22.336</v>
      </c>
      <c r="L3410" s="0" t="n">
        <v>4</v>
      </c>
      <c r="M3410" s="16" t="n">
        <v>0.2</v>
      </c>
      <c r="N3410" s="17" t="n">
        <v>7.8176</v>
      </c>
      <c r="O3410" s="0" t="str">
        <f aca="false">TEXT(B3410,"YYYY-MM")</f>
        <v>2015-04</v>
      </c>
      <c r="P3410" s="18" t="n">
        <f aca="false">IFERROR(N3410/K3410,0)</f>
        <v>0.35</v>
      </c>
      <c r="Q3410" s="0" t="str">
        <f aca="false">IF(M3410=0,"No Discount",IF(M3410&lt;0.2,"Low (1-19%)",IF(M3410&lt;0.4,"Medium (20-39%)","High (40%+)")))</f>
        <v>Medium (20-39%)</v>
      </c>
      <c r="R3410" s="0" t="str">
        <f aca="false">INDEX('Lookup Tables'!$B$2:$B$5,MATCH(F3410,'Lookup Tables'!$A$2:$A$5,0))</f>
        <v>Manager B</v>
      </c>
    </row>
    <row r="3411" customFormat="false" ht="15" hidden="false" customHeight="false" outlineLevel="0" collapsed="false">
      <c r="A3411" s="0" t="s">
        <v>3342</v>
      </c>
      <c r="B3411" s="13" t="n">
        <v>43220</v>
      </c>
      <c r="C3411" s="13" t="n">
        <v>43226</v>
      </c>
      <c r="D3411" s="14" t="s">
        <v>69</v>
      </c>
      <c r="E3411" s="14" t="s">
        <v>53</v>
      </c>
      <c r="F3411" s="14" t="s">
        <v>117</v>
      </c>
      <c r="G3411" s="14" t="s">
        <v>269</v>
      </c>
      <c r="H3411" s="14" t="s">
        <v>65</v>
      </c>
      <c r="I3411" s="14" t="s">
        <v>91</v>
      </c>
      <c r="J3411" s="14" t="s">
        <v>886</v>
      </c>
      <c r="K3411" s="15" t="n">
        <v>10.368</v>
      </c>
      <c r="L3411" s="0" t="n">
        <v>2</v>
      </c>
      <c r="M3411" s="16" t="n">
        <v>0.2</v>
      </c>
      <c r="N3411" s="17" t="n">
        <v>3.6288</v>
      </c>
      <c r="O3411" s="0" t="str">
        <f aca="false">TEXT(B3411,"YYYY-MM")</f>
        <v>2018-04</v>
      </c>
      <c r="P3411" s="18" t="n">
        <f aca="false">IFERROR(N3411/K3411,0)</f>
        <v>0.35</v>
      </c>
      <c r="Q3411" s="0" t="str">
        <f aca="false">IF(M3411=0,"No Discount",IF(M3411&lt;0.2,"Low (1-19%)",IF(M3411&lt;0.4,"Medium (20-39%)","High (40%+)")))</f>
        <v>Medium (20-39%)</v>
      </c>
      <c r="R3411" s="0" t="str">
        <f aca="false">INDEX('Lookup Tables'!$B$2:$B$5,MATCH(F3411,'Lookup Tables'!$A$2:$A$5,0))</f>
        <v>Manager B</v>
      </c>
    </row>
    <row r="3412" customFormat="false" ht="15" hidden="false" customHeight="false" outlineLevel="0" collapsed="false">
      <c r="A3412" s="0" t="s">
        <v>3343</v>
      </c>
      <c r="B3412" s="13" t="n">
        <v>42998</v>
      </c>
      <c r="C3412" s="13" t="n">
        <v>43002</v>
      </c>
      <c r="D3412" s="14" t="s">
        <v>69</v>
      </c>
      <c r="E3412" s="14" t="s">
        <v>62</v>
      </c>
      <c r="F3412" s="14" t="s">
        <v>63</v>
      </c>
      <c r="G3412" s="14" t="s">
        <v>64</v>
      </c>
      <c r="H3412" s="14" t="s">
        <v>65</v>
      </c>
      <c r="I3412" s="14" t="s">
        <v>91</v>
      </c>
      <c r="J3412" s="14" t="s">
        <v>3152</v>
      </c>
      <c r="K3412" s="15" t="n">
        <v>65.79</v>
      </c>
      <c r="L3412" s="0" t="n">
        <v>9</v>
      </c>
      <c r="M3412" s="16" t="n">
        <v>0</v>
      </c>
      <c r="N3412" s="17" t="n">
        <v>30.2634</v>
      </c>
      <c r="O3412" s="0" t="str">
        <f aca="false">TEXT(B3412,"YYYY-MM")</f>
        <v>2017-09</v>
      </c>
      <c r="P3412" s="18" t="n">
        <f aca="false">IFERROR(N3412/K3412,0)</f>
        <v>0.46</v>
      </c>
      <c r="Q3412" s="0" t="str">
        <f aca="false">IF(M3412=0,"No Discount",IF(M3412&lt;0.2,"Low (1-19%)",IF(M3412&lt;0.4,"Medium (20-39%)","High (40%+)")))</f>
        <v>No Discount</v>
      </c>
      <c r="R3412" s="0" t="str">
        <f aca="false">INDEX('Lookup Tables'!$B$2:$B$5,MATCH(F3412,'Lookup Tables'!$A$2:$A$5,0))</f>
        <v>Manager D</v>
      </c>
    </row>
    <row r="3413" customFormat="false" ht="15" hidden="false" customHeight="false" outlineLevel="0" collapsed="false">
      <c r="A3413" s="0" t="s">
        <v>3343</v>
      </c>
      <c r="B3413" s="13" t="n">
        <v>42998</v>
      </c>
      <c r="C3413" s="13" t="n">
        <v>43002</v>
      </c>
      <c r="D3413" s="14" t="s">
        <v>69</v>
      </c>
      <c r="E3413" s="14" t="s">
        <v>62</v>
      </c>
      <c r="F3413" s="14" t="s">
        <v>63</v>
      </c>
      <c r="G3413" s="14" t="s">
        <v>64</v>
      </c>
      <c r="H3413" s="14" t="s">
        <v>65</v>
      </c>
      <c r="I3413" s="14" t="s">
        <v>83</v>
      </c>
      <c r="J3413" s="14" t="s">
        <v>95</v>
      </c>
      <c r="K3413" s="15" t="n">
        <v>271.984</v>
      </c>
      <c r="L3413" s="0" t="n">
        <v>2</v>
      </c>
      <c r="M3413" s="16" t="n">
        <v>0.2</v>
      </c>
      <c r="N3413" s="17" t="n">
        <v>88.3948</v>
      </c>
      <c r="O3413" s="0" t="str">
        <f aca="false">TEXT(B3413,"YYYY-MM")</f>
        <v>2017-09</v>
      </c>
      <c r="P3413" s="18" t="n">
        <f aca="false">IFERROR(N3413/K3413,0)</f>
        <v>0.325</v>
      </c>
      <c r="Q3413" s="0" t="str">
        <f aca="false">IF(M3413=0,"No Discount",IF(M3413&lt;0.2,"Low (1-19%)",IF(M3413&lt;0.4,"Medium (20-39%)","High (40%+)")))</f>
        <v>Medium (20-39%)</v>
      </c>
      <c r="R3413" s="0" t="str">
        <f aca="false">INDEX('Lookup Tables'!$B$2:$B$5,MATCH(F3413,'Lookup Tables'!$A$2:$A$5,0))</f>
        <v>Manager D</v>
      </c>
    </row>
    <row r="3414" customFormat="false" ht="15" hidden="false" customHeight="false" outlineLevel="0" collapsed="false">
      <c r="A3414" s="0" t="s">
        <v>3343</v>
      </c>
      <c r="B3414" s="13" t="n">
        <v>42998</v>
      </c>
      <c r="C3414" s="13" t="n">
        <v>43002</v>
      </c>
      <c r="D3414" s="14" t="s">
        <v>69</v>
      </c>
      <c r="E3414" s="14" t="s">
        <v>62</v>
      </c>
      <c r="F3414" s="14" t="s">
        <v>63</v>
      </c>
      <c r="G3414" s="14" t="s">
        <v>64</v>
      </c>
      <c r="H3414" s="14" t="s">
        <v>65</v>
      </c>
      <c r="I3414" s="14" t="s">
        <v>78</v>
      </c>
      <c r="J3414" s="14" t="s">
        <v>307</v>
      </c>
      <c r="K3414" s="15" t="n">
        <v>11.76</v>
      </c>
      <c r="L3414" s="0" t="n">
        <v>4</v>
      </c>
      <c r="M3414" s="16" t="n">
        <v>0</v>
      </c>
      <c r="N3414" s="17" t="n">
        <v>3.1752</v>
      </c>
      <c r="O3414" s="0" t="str">
        <f aca="false">TEXT(B3414,"YYYY-MM")</f>
        <v>2017-09</v>
      </c>
      <c r="P3414" s="18" t="n">
        <f aca="false">IFERROR(N3414/K3414,0)</f>
        <v>0.27</v>
      </c>
      <c r="Q3414" s="0" t="str">
        <f aca="false">IF(M3414=0,"No Discount",IF(M3414&lt;0.2,"Low (1-19%)",IF(M3414&lt;0.4,"Medium (20-39%)","High (40%+)")))</f>
        <v>No Discount</v>
      </c>
      <c r="R3414" s="0" t="str">
        <f aca="false">INDEX('Lookup Tables'!$B$2:$B$5,MATCH(F3414,'Lookup Tables'!$A$2:$A$5,0))</f>
        <v>Manager D</v>
      </c>
    </row>
    <row r="3415" customFormat="false" ht="15" hidden="false" customHeight="false" outlineLevel="0" collapsed="false">
      <c r="A3415" s="0" t="s">
        <v>3343</v>
      </c>
      <c r="B3415" s="13" t="n">
        <v>42998</v>
      </c>
      <c r="C3415" s="13" t="n">
        <v>43002</v>
      </c>
      <c r="D3415" s="14" t="s">
        <v>69</v>
      </c>
      <c r="E3415" s="14" t="s">
        <v>62</v>
      </c>
      <c r="F3415" s="14" t="s">
        <v>63</v>
      </c>
      <c r="G3415" s="14" t="s">
        <v>64</v>
      </c>
      <c r="H3415" s="14" t="s">
        <v>65</v>
      </c>
      <c r="I3415" s="14" t="s">
        <v>91</v>
      </c>
      <c r="J3415" s="14" t="s">
        <v>2850</v>
      </c>
      <c r="K3415" s="15" t="n">
        <v>77.52</v>
      </c>
      <c r="L3415" s="0" t="n">
        <v>2</v>
      </c>
      <c r="M3415" s="16" t="n">
        <v>0</v>
      </c>
      <c r="N3415" s="17" t="n">
        <v>37.9848</v>
      </c>
      <c r="O3415" s="0" t="str">
        <f aca="false">TEXT(B3415,"YYYY-MM")</f>
        <v>2017-09</v>
      </c>
      <c r="P3415" s="18" t="n">
        <f aca="false">IFERROR(N3415/K3415,0)</f>
        <v>0.49</v>
      </c>
      <c r="Q3415" s="0" t="str">
        <f aca="false">IF(M3415=0,"No Discount",IF(M3415&lt;0.2,"Low (1-19%)",IF(M3415&lt;0.4,"Medium (20-39%)","High (40%+)")))</f>
        <v>No Discount</v>
      </c>
      <c r="R3415" s="0" t="str">
        <f aca="false">INDEX('Lookup Tables'!$B$2:$B$5,MATCH(F3415,'Lookup Tables'!$A$2:$A$5,0))</f>
        <v>Manager D</v>
      </c>
    </row>
    <row r="3416" customFormat="false" ht="15" hidden="false" customHeight="false" outlineLevel="0" collapsed="false">
      <c r="A3416" s="0" t="s">
        <v>3343</v>
      </c>
      <c r="B3416" s="13" t="n">
        <v>42998</v>
      </c>
      <c r="C3416" s="13" t="n">
        <v>43002</v>
      </c>
      <c r="D3416" s="14" t="s">
        <v>69</v>
      </c>
      <c r="E3416" s="14" t="s">
        <v>62</v>
      </c>
      <c r="F3416" s="14" t="s">
        <v>63</v>
      </c>
      <c r="G3416" s="14" t="s">
        <v>64</v>
      </c>
      <c r="H3416" s="14" t="s">
        <v>65</v>
      </c>
      <c r="I3416" s="14" t="s">
        <v>83</v>
      </c>
      <c r="J3416" s="14" t="s">
        <v>1803</v>
      </c>
      <c r="K3416" s="15" t="n">
        <v>48.64</v>
      </c>
      <c r="L3416" s="0" t="n">
        <v>2</v>
      </c>
      <c r="M3416" s="16" t="n">
        <v>0.2</v>
      </c>
      <c r="N3416" s="17" t="n">
        <v>15.808</v>
      </c>
      <c r="O3416" s="0" t="str">
        <f aca="false">TEXT(B3416,"YYYY-MM")</f>
        <v>2017-09</v>
      </c>
      <c r="P3416" s="18" t="n">
        <f aca="false">IFERROR(N3416/K3416,0)</f>
        <v>0.325</v>
      </c>
      <c r="Q3416" s="0" t="str">
        <f aca="false">IF(M3416=0,"No Discount",IF(M3416&lt;0.2,"Low (1-19%)",IF(M3416&lt;0.4,"Medium (20-39%)","High (40%+)")))</f>
        <v>Medium (20-39%)</v>
      </c>
      <c r="R3416" s="0" t="str">
        <f aca="false">INDEX('Lookup Tables'!$B$2:$B$5,MATCH(F3416,'Lookup Tables'!$A$2:$A$5,0))</f>
        <v>Manager D</v>
      </c>
    </row>
    <row r="3417" customFormat="false" ht="15" hidden="false" customHeight="false" outlineLevel="0" collapsed="false">
      <c r="A3417" s="0" t="s">
        <v>3344</v>
      </c>
      <c r="B3417" s="13" t="n">
        <v>42980</v>
      </c>
      <c r="C3417" s="13" t="n">
        <v>42980</v>
      </c>
      <c r="D3417" s="14" t="s">
        <v>606</v>
      </c>
      <c r="E3417" s="14" t="s">
        <v>53</v>
      </c>
      <c r="F3417" s="14" t="s">
        <v>98</v>
      </c>
      <c r="G3417" s="14" t="s">
        <v>103</v>
      </c>
      <c r="H3417" s="14" t="s">
        <v>65</v>
      </c>
      <c r="I3417" s="14" t="s">
        <v>171</v>
      </c>
      <c r="J3417" s="14" t="s">
        <v>2007</v>
      </c>
      <c r="K3417" s="15" t="n">
        <v>1.81</v>
      </c>
      <c r="L3417" s="0" t="n">
        <v>1</v>
      </c>
      <c r="M3417" s="16" t="n">
        <v>0</v>
      </c>
      <c r="N3417" s="17" t="n">
        <v>0.6516</v>
      </c>
      <c r="O3417" s="0" t="str">
        <f aca="false">TEXT(B3417,"YYYY-MM")</f>
        <v>2017-09</v>
      </c>
      <c r="P3417" s="18" t="n">
        <f aca="false">IFERROR(N3417/K3417,0)</f>
        <v>0.36</v>
      </c>
      <c r="Q3417" s="0" t="str">
        <f aca="false">IF(M3417=0,"No Discount",IF(M3417&lt;0.2,"Low (1-19%)",IF(M3417&lt;0.4,"Medium (20-39%)","High (40%+)")))</f>
        <v>No Discount</v>
      </c>
      <c r="R3417" s="0" t="str">
        <f aca="false">INDEX('Lookup Tables'!$B$2:$B$5,MATCH(F3417,'Lookup Tables'!$A$2:$A$5,0))</f>
        <v>Manager A</v>
      </c>
    </row>
    <row r="3418" customFormat="false" ht="15" hidden="false" customHeight="false" outlineLevel="0" collapsed="false">
      <c r="A3418" s="0" t="s">
        <v>3344</v>
      </c>
      <c r="B3418" s="13" t="n">
        <v>42980</v>
      </c>
      <c r="C3418" s="13" t="n">
        <v>42980</v>
      </c>
      <c r="D3418" s="14" t="s">
        <v>606</v>
      </c>
      <c r="E3418" s="14" t="s">
        <v>53</v>
      </c>
      <c r="F3418" s="14" t="s">
        <v>98</v>
      </c>
      <c r="G3418" s="14" t="s">
        <v>103</v>
      </c>
      <c r="H3418" s="14" t="s">
        <v>65</v>
      </c>
      <c r="I3418" s="14" t="s">
        <v>83</v>
      </c>
      <c r="J3418" s="14" t="s">
        <v>1648</v>
      </c>
      <c r="K3418" s="15" t="n">
        <v>8.26</v>
      </c>
      <c r="L3418" s="0" t="n">
        <v>2</v>
      </c>
      <c r="M3418" s="16" t="n">
        <v>0</v>
      </c>
      <c r="N3418" s="17" t="n">
        <v>3.8822</v>
      </c>
      <c r="O3418" s="0" t="str">
        <f aca="false">TEXT(B3418,"YYYY-MM")</f>
        <v>2017-09</v>
      </c>
      <c r="P3418" s="18" t="n">
        <f aca="false">IFERROR(N3418/K3418,0)</f>
        <v>0.47</v>
      </c>
      <c r="Q3418" s="0" t="str">
        <f aca="false">IF(M3418=0,"No Discount",IF(M3418&lt;0.2,"Low (1-19%)",IF(M3418&lt;0.4,"Medium (20-39%)","High (40%+)")))</f>
        <v>No Discount</v>
      </c>
      <c r="R3418" s="0" t="str">
        <f aca="false">INDEX('Lookup Tables'!$B$2:$B$5,MATCH(F3418,'Lookup Tables'!$A$2:$A$5,0))</f>
        <v>Manager A</v>
      </c>
    </row>
    <row r="3419" customFormat="false" ht="15" hidden="false" customHeight="false" outlineLevel="0" collapsed="false">
      <c r="A3419" s="0" t="s">
        <v>3345</v>
      </c>
      <c r="B3419" s="13" t="n">
        <v>42487</v>
      </c>
      <c r="C3419" s="13" t="n">
        <v>42492</v>
      </c>
      <c r="D3419" s="14" t="s">
        <v>69</v>
      </c>
      <c r="E3419" s="14" t="s">
        <v>97</v>
      </c>
      <c r="F3419" s="14" t="s">
        <v>63</v>
      </c>
      <c r="G3419" s="14" t="s">
        <v>252</v>
      </c>
      <c r="H3419" s="14" t="s">
        <v>65</v>
      </c>
      <c r="I3419" s="14" t="s">
        <v>85</v>
      </c>
      <c r="J3419" s="14" t="s">
        <v>1664</v>
      </c>
      <c r="K3419" s="15" t="n">
        <v>43.56</v>
      </c>
      <c r="L3419" s="0" t="n">
        <v>5</v>
      </c>
      <c r="M3419" s="16" t="n">
        <v>0.2</v>
      </c>
      <c r="N3419" s="17" t="n">
        <v>3.267</v>
      </c>
      <c r="O3419" s="0" t="str">
        <f aca="false">TEXT(B3419,"YYYY-MM")</f>
        <v>2016-04</v>
      </c>
      <c r="P3419" s="18" t="n">
        <f aca="false">IFERROR(N3419/K3419,0)</f>
        <v>0.075</v>
      </c>
      <c r="Q3419" s="0" t="str">
        <f aca="false">IF(M3419=0,"No Discount",IF(M3419&lt;0.2,"Low (1-19%)",IF(M3419&lt;0.4,"Medium (20-39%)","High (40%+)")))</f>
        <v>Medium (20-39%)</v>
      </c>
      <c r="R3419" s="0" t="str">
        <f aca="false">INDEX('Lookup Tables'!$B$2:$B$5,MATCH(F3419,'Lookup Tables'!$A$2:$A$5,0))</f>
        <v>Manager D</v>
      </c>
    </row>
    <row r="3420" customFormat="false" ht="15" hidden="false" customHeight="false" outlineLevel="0" collapsed="false">
      <c r="A3420" s="0" t="s">
        <v>3345</v>
      </c>
      <c r="B3420" s="13" t="n">
        <v>42487</v>
      </c>
      <c r="C3420" s="13" t="n">
        <v>42492</v>
      </c>
      <c r="D3420" s="14" t="s">
        <v>69</v>
      </c>
      <c r="E3420" s="14" t="s">
        <v>97</v>
      </c>
      <c r="F3420" s="14" t="s">
        <v>63</v>
      </c>
      <c r="G3420" s="14" t="s">
        <v>252</v>
      </c>
      <c r="H3420" s="14" t="s">
        <v>65</v>
      </c>
      <c r="I3420" s="14" t="s">
        <v>303</v>
      </c>
      <c r="J3420" s="14" t="s">
        <v>894</v>
      </c>
      <c r="K3420" s="15" t="n">
        <v>5.84</v>
      </c>
      <c r="L3420" s="0" t="n">
        <v>2</v>
      </c>
      <c r="M3420" s="16" t="n">
        <v>0.2</v>
      </c>
      <c r="N3420" s="17" t="n">
        <v>0.73</v>
      </c>
      <c r="O3420" s="0" t="str">
        <f aca="false">TEXT(B3420,"YYYY-MM")</f>
        <v>2016-04</v>
      </c>
      <c r="P3420" s="18" t="n">
        <f aca="false">IFERROR(N3420/K3420,0)</f>
        <v>0.125</v>
      </c>
      <c r="Q3420" s="0" t="str">
        <f aca="false">IF(M3420=0,"No Discount",IF(M3420&lt;0.2,"Low (1-19%)",IF(M3420&lt;0.4,"Medium (20-39%)","High (40%+)")))</f>
        <v>Medium (20-39%)</v>
      </c>
      <c r="R3420" s="0" t="str">
        <f aca="false">INDEX('Lookup Tables'!$B$2:$B$5,MATCH(F3420,'Lookup Tables'!$A$2:$A$5,0))</f>
        <v>Manager D</v>
      </c>
    </row>
    <row r="3421" customFormat="false" ht="15" hidden="false" customHeight="false" outlineLevel="0" collapsed="false">
      <c r="A3421" s="0" t="s">
        <v>3346</v>
      </c>
      <c r="B3421" s="13" t="n">
        <v>42619</v>
      </c>
      <c r="C3421" s="13" t="n">
        <v>42626</v>
      </c>
      <c r="D3421" s="14" t="s">
        <v>69</v>
      </c>
      <c r="E3421" s="14" t="s">
        <v>97</v>
      </c>
      <c r="F3421" s="14" t="s">
        <v>117</v>
      </c>
      <c r="G3421" s="14" t="s">
        <v>170</v>
      </c>
      <c r="H3421" s="14" t="s">
        <v>56</v>
      </c>
      <c r="I3421" s="14" t="s">
        <v>59</v>
      </c>
      <c r="J3421" s="14" t="s">
        <v>1170</v>
      </c>
      <c r="K3421" s="15" t="n">
        <v>271.764</v>
      </c>
      <c r="L3421" s="0" t="n">
        <v>2</v>
      </c>
      <c r="M3421" s="16" t="n">
        <v>0.1</v>
      </c>
      <c r="N3421" s="17" t="n">
        <v>60.392</v>
      </c>
      <c r="O3421" s="0" t="str">
        <f aca="false">TEXT(B3421,"YYYY-MM")</f>
        <v>2016-09</v>
      </c>
      <c r="P3421" s="18" t="n">
        <f aca="false">IFERROR(N3421/K3421,0)</f>
        <v>0.222222222222222</v>
      </c>
      <c r="Q3421" s="0" t="str">
        <f aca="false">IF(M3421=0,"No Discount",IF(M3421&lt;0.2,"Low (1-19%)",IF(M3421&lt;0.4,"Medium (20-39%)","High (40%+)")))</f>
        <v>Low (1-19%)</v>
      </c>
      <c r="R3421" s="0" t="str">
        <f aca="false">INDEX('Lookup Tables'!$B$2:$B$5,MATCH(F3421,'Lookup Tables'!$A$2:$A$5,0))</f>
        <v>Manager B</v>
      </c>
    </row>
    <row r="3422" customFormat="false" ht="15" hidden="false" customHeight="false" outlineLevel="0" collapsed="false">
      <c r="A3422" s="0" t="s">
        <v>3347</v>
      </c>
      <c r="B3422" s="13" t="n">
        <v>42883</v>
      </c>
      <c r="C3422" s="13" t="n">
        <v>42889</v>
      </c>
      <c r="D3422" s="14" t="s">
        <v>69</v>
      </c>
      <c r="E3422" s="14" t="s">
        <v>53</v>
      </c>
      <c r="F3422" s="14" t="s">
        <v>63</v>
      </c>
      <c r="G3422" s="14" t="s">
        <v>64</v>
      </c>
      <c r="H3422" s="14" t="s">
        <v>65</v>
      </c>
      <c r="I3422" s="14" t="s">
        <v>85</v>
      </c>
      <c r="J3422" s="14" t="s">
        <v>357</v>
      </c>
      <c r="K3422" s="15" t="n">
        <v>262.24</v>
      </c>
      <c r="L3422" s="0" t="n">
        <v>2</v>
      </c>
      <c r="M3422" s="16" t="n">
        <v>0</v>
      </c>
      <c r="N3422" s="17" t="n">
        <v>78.672</v>
      </c>
      <c r="O3422" s="0" t="str">
        <f aca="false">TEXT(B3422,"YYYY-MM")</f>
        <v>2017-05</v>
      </c>
      <c r="P3422" s="18" t="n">
        <f aca="false">IFERROR(N3422/K3422,0)</f>
        <v>0.3</v>
      </c>
      <c r="Q3422" s="0" t="str">
        <f aca="false">IF(M3422=0,"No Discount",IF(M3422&lt;0.2,"Low (1-19%)",IF(M3422&lt;0.4,"Medium (20-39%)","High (40%+)")))</f>
        <v>No Discount</v>
      </c>
      <c r="R3422" s="0" t="str">
        <f aca="false">INDEX('Lookup Tables'!$B$2:$B$5,MATCH(F3422,'Lookup Tables'!$A$2:$A$5,0))</f>
        <v>Manager D</v>
      </c>
    </row>
    <row r="3423" customFormat="false" ht="15" hidden="false" customHeight="false" outlineLevel="0" collapsed="false">
      <c r="A3423" s="0" t="s">
        <v>3347</v>
      </c>
      <c r="B3423" s="13" t="n">
        <v>42883</v>
      </c>
      <c r="C3423" s="13" t="n">
        <v>42889</v>
      </c>
      <c r="D3423" s="14" t="s">
        <v>69</v>
      </c>
      <c r="E3423" s="14" t="s">
        <v>53</v>
      </c>
      <c r="F3423" s="14" t="s">
        <v>63</v>
      </c>
      <c r="G3423" s="14" t="s">
        <v>64</v>
      </c>
      <c r="H3423" s="14" t="s">
        <v>65</v>
      </c>
      <c r="I3423" s="14" t="s">
        <v>91</v>
      </c>
      <c r="J3423" s="14" t="s">
        <v>2471</v>
      </c>
      <c r="K3423" s="15" t="n">
        <v>182.72</v>
      </c>
      <c r="L3423" s="0" t="n">
        <v>8</v>
      </c>
      <c r="M3423" s="16" t="n">
        <v>0</v>
      </c>
      <c r="N3423" s="17" t="n">
        <v>84.0512</v>
      </c>
      <c r="O3423" s="0" t="str">
        <f aca="false">TEXT(B3423,"YYYY-MM")</f>
        <v>2017-05</v>
      </c>
      <c r="P3423" s="18" t="n">
        <f aca="false">IFERROR(N3423/K3423,0)</f>
        <v>0.46</v>
      </c>
      <c r="Q3423" s="0" t="str">
        <f aca="false">IF(M3423=0,"No Discount",IF(M3423&lt;0.2,"Low (1-19%)",IF(M3423&lt;0.4,"Medium (20-39%)","High (40%+)")))</f>
        <v>No Discount</v>
      </c>
      <c r="R3423" s="0" t="str">
        <f aca="false">INDEX('Lookup Tables'!$B$2:$B$5,MATCH(F3423,'Lookup Tables'!$A$2:$A$5,0))</f>
        <v>Manager D</v>
      </c>
    </row>
    <row r="3424" customFormat="false" ht="15" hidden="false" customHeight="false" outlineLevel="0" collapsed="false">
      <c r="A3424" s="0" t="s">
        <v>3347</v>
      </c>
      <c r="B3424" s="13" t="n">
        <v>42883</v>
      </c>
      <c r="C3424" s="13" t="n">
        <v>42889</v>
      </c>
      <c r="D3424" s="14" t="s">
        <v>69</v>
      </c>
      <c r="E3424" s="14" t="s">
        <v>53</v>
      </c>
      <c r="F3424" s="14" t="s">
        <v>63</v>
      </c>
      <c r="G3424" s="14" t="s">
        <v>64</v>
      </c>
      <c r="H3424" s="14" t="s">
        <v>80</v>
      </c>
      <c r="I3424" s="14" t="s">
        <v>123</v>
      </c>
      <c r="J3424" s="14" t="s">
        <v>2272</v>
      </c>
      <c r="K3424" s="15" t="n">
        <v>131.6</v>
      </c>
      <c r="L3424" s="0" t="n">
        <v>7</v>
      </c>
      <c r="M3424" s="16" t="n">
        <v>0</v>
      </c>
      <c r="N3424" s="17" t="n">
        <v>7.896</v>
      </c>
      <c r="O3424" s="0" t="str">
        <f aca="false">TEXT(B3424,"YYYY-MM")</f>
        <v>2017-05</v>
      </c>
      <c r="P3424" s="18" t="n">
        <f aca="false">IFERROR(N3424/K3424,0)</f>
        <v>0.06</v>
      </c>
      <c r="Q3424" s="0" t="str">
        <f aca="false">IF(M3424=0,"No Discount",IF(M3424&lt;0.2,"Low (1-19%)",IF(M3424&lt;0.4,"Medium (20-39%)","High (40%+)")))</f>
        <v>No Discount</v>
      </c>
      <c r="R3424" s="0" t="str">
        <f aca="false">INDEX('Lookup Tables'!$B$2:$B$5,MATCH(F3424,'Lookup Tables'!$A$2:$A$5,0))</f>
        <v>Manager D</v>
      </c>
    </row>
    <row r="3425" customFormat="false" ht="15" hidden="false" customHeight="false" outlineLevel="0" collapsed="false">
      <c r="A3425" s="0" t="s">
        <v>3347</v>
      </c>
      <c r="B3425" s="13" t="n">
        <v>42883</v>
      </c>
      <c r="C3425" s="13" t="n">
        <v>42889</v>
      </c>
      <c r="D3425" s="14" t="s">
        <v>69</v>
      </c>
      <c r="E3425" s="14" t="s">
        <v>53</v>
      </c>
      <c r="F3425" s="14" t="s">
        <v>63</v>
      </c>
      <c r="G3425" s="14" t="s">
        <v>64</v>
      </c>
      <c r="H3425" s="14" t="s">
        <v>65</v>
      </c>
      <c r="I3425" s="14" t="s">
        <v>83</v>
      </c>
      <c r="J3425" s="14" t="s">
        <v>111</v>
      </c>
      <c r="K3425" s="15" t="n">
        <v>22.72</v>
      </c>
      <c r="L3425" s="0" t="n">
        <v>4</v>
      </c>
      <c r="M3425" s="16" t="n">
        <v>0.2</v>
      </c>
      <c r="N3425" s="17" t="n">
        <v>7.384</v>
      </c>
      <c r="O3425" s="0" t="str">
        <f aca="false">TEXT(B3425,"YYYY-MM")</f>
        <v>2017-05</v>
      </c>
      <c r="P3425" s="18" t="n">
        <f aca="false">IFERROR(N3425/K3425,0)</f>
        <v>0.325</v>
      </c>
      <c r="Q3425" s="0" t="str">
        <f aca="false">IF(M3425=0,"No Discount",IF(M3425&lt;0.2,"Low (1-19%)",IF(M3425&lt;0.4,"Medium (20-39%)","High (40%+)")))</f>
        <v>Medium (20-39%)</v>
      </c>
      <c r="R3425" s="0" t="str">
        <f aca="false">INDEX('Lookup Tables'!$B$2:$B$5,MATCH(F3425,'Lookup Tables'!$A$2:$A$5,0))</f>
        <v>Manager D</v>
      </c>
    </row>
    <row r="3426" customFormat="false" ht="15" hidden="false" customHeight="false" outlineLevel="0" collapsed="false">
      <c r="A3426" s="0" t="s">
        <v>3347</v>
      </c>
      <c r="B3426" s="13" t="n">
        <v>42883</v>
      </c>
      <c r="C3426" s="13" t="n">
        <v>42889</v>
      </c>
      <c r="D3426" s="14" t="s">
        <v>69</v>
      </c>
      <c r="E3426" s="14" t="s">
        <v>53</v>
      </c>
      <c r="F3426" s="14" t="s">
        <v>63</v>
      </c>
      <c r="G3426" s="14" t="s">
        <v>64</v>
      </c>
      <c r="H3426" s="14" t="s">
        <v>80</v>
      </c>
      <c r="I3426" s="14" t="s">
        <v>345</v>
      </c>
      <c r="J3426" s="14" t="s">
        <v>3154</v>
      </c>
      <c r="K3426" s="15" t="n">
        <v>558.4</v>
      </c>
      <c r="L3426" s="0" t="n">
        <v>2</v>
      </c>
      <c r="M3426" s="16" t="n">
        <v>0.2</v>
      </c>
      <c r="N3426" s="17" t="n">
        <v>41.88</v>
      </c>
      <c r="O3426" s="0" t="str">
        <f aca="false">TEXT(B3426,"YYYY-MM")</f>
        <v>2017-05</v>
      </c>
      <c r="P3426" s="18" t="n">
        <f aca="false">IFERROR(N3426/K3426,0)</f>
        <v>0.075</v>
      </c>
      <c r="Q3426" s="0" t="str">
        <f aca="false">IF(M3426=0,"No Discount",IF(M3426&lt;0.2,"Low (1-19%)",IF(M3426&lt;0.4,"Medium (20-39%)","High (40%+)")))</f>
        <v>Medium (20-39%)</v>
      </c>
      <c r="R3426" s="0" t="str">
        <f aca="false">INDEX('Lookup Tables'!$B$2:$B$5,MATCH(F3426,'Lookup Tables'!$A$2:$A$5,0))</f>
        <v>Manager D</v>
      </c>
    </row>
    <row r="3427" customFormat="false" ht="15" hidden="false" customHeight="false" outlineLevel="0" collapsed="false">
      <c r="A3427" s="0" t="s">
        <v>3348</v>
      </c>
      <c r="B3427" s="13" t="n">
        <v>42637</v>
      </c>
      <c r="C3427" s="13" t="n">
        <v>42641</v>
      </c>
      <c r="D3427" s="14" t="s">
        <v>69</v>
      </c>
      <c r="E3427" s="14" t="s">
        <v>97</v>
      </c>
      <c r="F3427" s="14" t="s">
        <v>98</v>
      </c>
      <c r="G3427" s="14" t="s">
        <v>265</v>
      </c>
      <c r="H3427" s="14" t="s">
        <v>65</v>
      </c>
      <c r="I3427" s="14" t="s">
        <v>83</v>
      </c>
      <c r="J3427" s="14" t="s">
        <v>132</v>
      </c>
      <c r="K3427" s="15" t="n">
        <v>15.24</v>
      </c>
      <c r="L3427" s="0" t="n">
        <v>4</v>
      </c>
      <c r="M3427" s="16" t="n">
        <v>0</v>
      </c>
      <c r="N3427" s="17" t="n">
        <v>6.858</v>
      </c>
      <c r="O3427" s="0" t="str">
        <f aca="false">TEXT(B3427,"YYYY-MM")</f>
        <v>2016-09</v>
      </c>
      <c r="P3427" s="18" t="n">
        <f aca="false">IFERROR(N3427/K3427,0)</f>
        <v>0.45</v>
      </c>
      <c r="Q3427" s="0" t="str">
        <f aca="false">IF(M3427=0,"No Discount",IF(M3427&lt;0.2,"Low (1-19%)",IF(M3427&lt;0.4,"Medium (20-39%)","High (40%+)")))</f>
        <v>No Discount</v>
      </c>
      <c r="R3427" s="0" t="str">
        <f aca="false">INDEX('Lookup Tables'!$B$2:$B$5,MATCH(F3427,'Lookup Tables'!$A$2:$A$5,0))</f>
        <v>Manager A</v>
      </c>
    </row>
    <row r="3428" customFormat="false" ht="15" hidden="false" customHeight="false" outlineLevel="0" collapsed="false">
      <c r="A3428" s="0" t="s">
        <v>3348</v>
      </c>
      <c r="B3428" s="13" t="n">
        <v>42637</v>
      </c>
      <c r="C3428" s="13" t="n">
        <v>42641</v>
      </c>
      <c r="D3428" s="14" t="s">
        <v>69</v>
      </c>
      <c r="E3428" s="14" t="s">
        <v>97</v>
      </c>
      <c r="F3428" s="14" t="s">
        <v>98</v>
      </c>
      <c r="G3428" s="14" t="s">
        <v>265</v>
      </c>
      <c r="H3428" s="14" t="s">
        <v>56</v>
      </c>
      <c r="I3428" s="14" t="s">
        <v>59</v>
      </c>
      <c r="J3428" s="14" t="s">
        <v>2161</v>
      </c>
      <c r="K3428" s="15" t="n">
        <v>1408.1</v>
      </c>
      <c r="L3428" s="0" t="n">
        <v>10</v>
      </c>
      <c r="M3428" s="16" t="n">
        <v>0</v>
      </c>
      <c r="N3428" s="17" t="n">
        <v>394.268</v>
      </c>
      <c r="O3428" s="0" t="str">
        <f aca="false">TEXT(B3428,"YYYY-MM")</f>
        <v>2016-09</v>
      </c>
      <c r="P3428" s="18" t="n">
        <f aca="false">IFERROR(N3428/K3428,0)</f>
        <v>0.28</v>
      </c>
      <c r="Q3428" s="0" t="str">
        <f aca="false">IF(M3428=0,"No Discount",IF(M3428&lt;0.2,"Low (1-19%)",IF(M3428&lt;0.4,"Medium (20-39%)","High (40%+)")))</f>
        <v>No Discount</v>
      </c>
      <c r="R3428" s="0" t="str">
        <f aca="false">INDEX('Lookup Tables'!$B$2:$B$5,MATCH(F3428,'Lookup Tables'!$A$2:$A$5,0))</f>
        <v>Manager A</v>
      </c>
    </row>
    <row r="3429" customFormat="false" ht="15" hidden="false" customHeight="false" outlineLevel="0" collapsed="false">
      <c r="A3429" s="0" t="s">
        <v>3349</v>
      </c>
      <c r="B3429" s="13" t="n">
        <v>43284</v>
      </c>
      <c r="C3429" s="13" t="n">
        <v>43287</v>
      </c>
      <c r="D3429" s="14" t="s">
        <v>52</v>
      </c>
      <c r="E3429" s="14" t="s">
        <v>97</v>
      </c>
      <c r="F3429" s="14" t="s">
        <v>117</v>
      </c>
      <c r="G3429" s="14" t="s">
        <v>269</v>
      </c>
      <c r="H3429" s="14" t="s">
        <v>65</v>
      </c>
      <c r="I3429" s="14" t="s">
        <v>91</v>
      </c>
      <c r="J3429" s="14" t="s">
        <v>3350</v>
      </c>
      <c r="K3429" s="15" t="n">
        <v>32.896</v>
      </c>
      <c r="L3429" s="0" t="n">
        <v>4</v>
      </c>
      <c r="M3429" s="16" t="n">
        <v>0.2</v>
      </c>
      <c r="N3429" s="17" t="n">
        <v>11.1024</v>
      </c>
      <c r="O3429" s="0" t="str">
        <f aca="false">TEXT(B3429,"YYYY-MM")</f>
        <v>2018-07</v>
      </c>
      <c r="P3429" s="18" t="n">
        <f aca="false">IFERROR(N3429/K3429,0)</f>
        <v>0.3375</v>
      </c>
      <c r="Q3429" s="0" t="str">
        <f aca="false">IF(M3429=0,"No Discount",IF(M3429&lt;0.2,"Low (1-19%)",IF(M3429&lt;0.4,"Medium (20-39%)","High (40%+)")))</f>
        <v>Medium (20-39%)</v>
      </c>
      <c r="R3429" s="0" t="str">
        <f aca="false">INDEX('Lookup Tables'!$B$2:$B$5,MATCH(F3429,'Lookup Tables'!$A$2:$A$5,0))</f>
        <v>Manager B</v>
      </c>
    </row>
    <row r="3430" customFormat="false" ht="15" hidden="false" customHeight="false" outlineLevel="0" collapsed="false">
      <c r="A3430" s="0" t="s">
        <v>3349</v>
      </c>
      <c r="B3430" s="13" t="n">
        <v>43284</v>
      </c>
      <c r="C3430" s="13" t="n">
        <v>43287</v>
      </c>
      <c r="D3430" s="14" t="s">
        <v>52</v>
      </c>
      <c r="E3430" s="14" t="s">
        <v>97</v>
      </c>
      <c r="F3430" s="14" t="s">
        <v>117</v>
      </c>
      <c r="G3430" s="14" t="s">
        <v>269</v>
      </c>
      <c r="H3430" s="14" t="s">
        <v>56</v>
      </c>
      <c r="I3430" s="14" t="s">
        <v>71</v>
      </c>
      <c r="J3430" s="14" t="s">
        <v>667</v>
      </c>
      <c r="K3430" s="15" t="n">
        <v>215.148</v>
      </c>
      <c r="L3430" s="0" t="n">
        <v>2</v>
      </c>
      <c r="M3430" s="16" t="n">
        <v>0.4</v>
      </c>
      <c r="N3430" s="17" t="n">
        <v>-103.9882</v>
      </c>
      <c r="O3430" s="0" t="str">
        <f aca="false">TEXT(B3430,"YYYY-MM")</f>
        <v>2018-07</v>
      </c>
      <c r="P3430" s="18" t="n">
        <f aca="false">IFERROR(N3430/K3430,0)</f>
        <v>-0.483333333333333</v>
      </c>
      <c r="Q3430" s="0" t="str">
        <f aca="false">IF(M3430=0,"No Discount",IF(M3430&lt;0.2,"Low (1-19%)",IF(M3430&lt;0.4,"Medium (20-39%)","High (40%+)")))</f>
        <v>High (40%+)</v>
      </c>
      <c r="R3430" s="0" t="str">
        <f aca="false">INDEX('Lookup Tables'!$B$2:$B$5,MATCH(F3430,'Lookup Tables'!$A$2:$A$5,0))</f>
        <v>Manager B</v>
      </c>
    </row>
    <row r="3431" customFormat="false" ht="15" hidden="false" customHeight="false" outlineLevel="0" collapsed="false">
      <c r="A3431" s="0" t="s">
        <v>3349</v>
      </c>
      <c r="B3431" s="13" t="n">
        <v>43284</v>
      </c>
      <c r="C3431" s="13" t="n">
        <v>43287</v>
      </c>
      <c r="D3431" s="14" t="s">
        <v>52</v>
      </c>
      <c r="E3431" s="14" t="s">
        <v>97</v>
      </c>
      <c r="F3431" s="14" t="s">
        <v>117</v>
      </c>
      <c r="G3431" s="14" t="s">
        <v>269</v>
      </c>
      <c r="H3431" s="14" t="s">
        <v>65</v>
      </c>
      <c r="I3431" s="14" t="s">
        <v>91</v>
      </c>
      <c r="J3431" s="14" t="s">
        <v>2840</v>
      </c>
      <c r="K3431" s="15" t="n">
        <v>30.96</v>
      </c>
      <c r="L3431" s="0" t="n">
        <v>6</v>
      </c>
      <c r="M3431" s="16" t="n">
        <v>0.2</v>
      </c>
      <c r="N3431" s="17" t="n">
        <v>11.223</v>
      </c>
      <c r="O3431" s="0" t="str">
        <f aca="false">TEXT(B3431,"YYYY-MM")</f>
        <v>2018-07</v>
      </c>
      <c r="P3431" s="18" t="n">
        <f aca="false">IFERROR(N3431/K3431,0)</f>
        <v>0.3625</v>
      </c>
      <c r="Q3431" s="0" t="str">
        <f aca="false">IF(M3431=0,"No Discount",IF(M3431&lt;0.2,"Low (1-19%)",IF(M3431&lt;0.4,"Medium (20-39%)","High (40%+)")))</f>
        <v>Medium (20-39%)</v>
      </c>
      <c r="R3431" s="0" t="str">
        <f aca="false">INDEX('Lookup Tables'!$B$2:$B$5,MATCH(F3431,'Lookup Tables'!$A$2:$A$5,0))</f>
        <v>Manager B</v>
      </c>
    </row>
    <row r="3432" customFormat="false" ht="15" hidden="false" customHeight="false" outlineLevel="0" collapsed="false">
      <c r="A3432" s="0" t="s">
        <v>3351</v>
      </c>
      <c r="B3432" s="13" t="n">
        <v>43442</v>
      </c>
      <c r="C3432" s="13" t="n">
        <v>43443</v>
      </c>
      <c r="D3432" s="14" t="s">
        <v>137</v>
      </c>
      <c r="E3432" s="14" t="s">
        <v>53</v>
      </c>
      <c r="F3432" s="14" t="s">
        <v>63</v>
      </c>
      <c r="G3432" s="14" t="s">
        <v>64</v>
      </c>
      <c r="H3432" s="14" t="s">
        <v>65</v>
      </c>
      <c r="I3432" s="14" t="s">
        <v>73</v>
      </c>
      <c r="J3432" s="14" t="s">
        <v>623</v>
      </c>
      <c r="K3432" s="15" t="n">
        <v>29.79</v>
      </c>
      <c r="L3432" s="0" t="n">
        <v>3</v>
      </c>
      <c r="M3432" s="16" t="n">
        <v>0</v>
      </c>
      <c r="N3432" s="17" t="n">
        <v>8.6391</v>
      </c>
      <c r="O3432" s="0" t="str">
        <f aca="false">TEXT(B3432,"YYYY-MM")</f>
        <v>2018-12</v>
      </c>
      <c r="P3432" s="18" t="n">
        <f aca="false">IFERROR(N3432/K3432,0)</f>
        <v>0.29</v>
      </c>
      <c r="Q3432" s="0" t="str">
        <f aca="false">IF(M3432=0,"No Discount",IF(M3432&lt;0.2,"Low (1-19%)",IF(M3432&lt;0.4,"Medium (20-39%)","High (40%+)")))</f>
        <v>No Discount</v>
      </c>
      <c r="R3432" s="0" t="str">
        <f aca="false">INDEX('Lookup Tables'!$B$2:$B$5,MATCH(F3432,'Lookup Tables'!$A$2:$A$5,0))</f>
        <v>Manager D</v>
      </c>
    </row>
    <row r="3433" customFormat="false" ht="15" hidden="false" customHeight="false" outlineLevel="0" collapsed="false">
      <c r="A3433" s="0" t="s">
        <v>3351</v>
      </c>
      <c r="B3433" s="13" t="n">
        <v>43442</v>
      </c>
      <c r="C3433" s="13" t="n">
        <v>43443</v>
      </c>
      <c r="D3433" s="14" t="s">
        <v>137</v>
      </c>
      <c r="E3433" s="14" t="s">
        <v>53</v>
      </c>
      <c r="F3433" s="14" t="s">
        <v>63</v>
      </c>
      <c r="G3433" s="14" t="s">
        <v>64</v>
      </c>
      <c r="H3433" s="14" t="s">
        <v>56</v>
      </c>
      <c r="I3433" s="14" t="s">
        <v>76</v>
      </c>
      <c r="J3433" s="14" t="s">
        <v>3352</v>
      </c>
      <c r="K3433" s="15" t="n">
        <v>128.9</v>
      </c>
      <c r="L3433" s="0" t="n">
        <v>2</v>
      </c>
      <c r="M3433" s="16" t="n">
        <v>0</v>
      </c>
      <c r="N3433" s="17" t="n">
        <v>15.468</v>
      </c>
      <c r="O3433" s="0" t="str">
        <f aca="false">TEXT(B3433,"YYYY-MM")</f>
        <v>2018-12</v>
      </c>
      <c r="P3433" s="18" t="n">
        <f aca="false">IFERROR(N3433/K3433,0)</f>
        <v>0.12</v>
      </c>
      <c r="Q3433" s="0" t="str">
        <f aca="false">IF(M3433=0,"No Discount",IF(M3433&lt;0.2,"Low (1-19%)",IF(M3433&lt;0.4,"Medium (20-39%)","High (40%+)")))</f>
        <v>No Discount</v>
      </c>
      <c r="R3433" s="0" t="str">
        <f aca="false">INDEX('Lookup Tables'!$B$2:$B$5,MATCH(F3433,'Lookup Tables'!$A$2:$A$5,0))</f>
        <v>Manager D</v>
      </c>
    </row>
    <row r="3434" customFormat="false" ht="15" hidden="false" customHeight="false" outlineLevel="0" collapsed="false">
      <c r="A3434" s="0" t="s">
        <v>3351</v>
      </c>
      <c r="B3434" s="13" t="n">
        <v>43442</v>
      </c>
      <c r="C3434" s="13" t="n">
        <v>43443</v>
      </c>
      <c r="D3434" s="14" t="s">
        <v>137</v>
      </c>
      <c r="E3434" s="14" t="s">
        <v>53</v>
      </c>
      <c r="F3434" s="14" t="s">
        <v>63</v>
      </c>
      <c r="G3434" s="14" t="s">
        <v>64</v>
      </c>
      <c r="H3434" s="14" t="s">
        <v>65</v>
      </c>
      <c r="I3434" s="14" t="s">
        <v>91</v>
      </c>
      <c r="J3434" s="14" t="s">
        <v>1155</v>
      </c>
      <c r="K3434" s="15" t="n">
        <v>60.12</v>
      </c>
      <c r="L3434" s="0" t="n">
        <v>9</v>
      </c>
      <c r="M3434" s="16" t="n">
        <v>0</v>
      </c>
      <c r="N3434" s="17" t="n">
        <v>28.8576</v>
      </c>
      <c r="O3434" s="0" t="str">
        <f aca="false">TEXT(B3434,"YYYY-MM")</f>
        <v>2018-12</v>
      </c>
      <c r="P3434" s="18" t="n">
        <f aca="false">IFERROR(N3434/K3434,0)</f>
        <v>0.48</v>
      </c>
      <c r="Q3434" s="0" t="str">
        <f aca="false">IF(M3434=0,"No Discount",IF(M3434&lt;0.2,"Low (1-19%)",IF(M3434&lt;0.4,"Medium (20-39%)","High (40%+)")))</f>
        <v>No Discount</v>
      </c>
      <c r="R3434" s="0" t="str">
        <f aca="false">INDEX('Lookup Tables'!$B$2:$B$5,MATCH(F3434,'Lookup Tables'!$A$2:$A$5,0))</f>
        <v>Manager D</v>
      </c>
    </row>
    <row r="3435" customFormat="false" ht="15" hidden="false" customHeight="false" outlineLevel="0" collapsed="false">
      <c r="A3435" s="0" t="s">
        <v>3353</v>
      </c>
      <c r="B3435" s="13" t="n">
        <v>43439</v>
      </c>
      <c r="C3435" s="13" t="n">
        <v>43443</v>
      </c>
      <c r="D3435" s="14" t="s">
        <v>69</v>
      </c>
      <c r="E3435" s="14" t="s">
        <v>53</v>
      </c>
      <c r="F3435" s="14" t="s">
        <v>63</v>
      </c>
      <c r="G3435" s="14" t="s">
        <v>94</v>
      </c>
      <c r="H3435" s="14" t="s">
        <v>65</v>
      </c>
      <c r="I3435" s="14" t="s">
        <v>83</v>
      </c>
      <c r="J3435" s="14" t="s">
        <v>2644</v>
      </c>
      <c r="K3435" s="15" t="n">
        <v>24.816</v>
      </c>
      <c r="L3435" s="0" t="n">
        <v>3</v>
      </c>
      <c r="M3435" s="16" t="n">
        <v>0.2</v>
      </c>
      <c r="N3435" s="17" t="n">
        <v>8.3754</v>
      </c>
      <c r="O3435" s="0" t="str">
        <f aca="false">TEXT(B3435,"YYYY-MM")</f>
        <v>2018-12</v>
      </c>
      <c r="P3435" s="18" t="n">
        <f aca="false">IFERROR(N3435/K3435,0)</f>
        <v>0.3375</v>
      </c>
      <c r="Q3435" s="0" t="str">
        <f aca="false">IF(M3435=0,"No Discount",IF(M3435&lt;0.2,"Low (1-19%)",IF(M3435&lt;0.4,"Medium (20-39%)","High (40%+)")))</f>
        <v>Medium (20-39%)</v>
      </c>
      <c r="R3435" s="0" t="str">
        <f aca="false">INDEX('Lookup Tables'!$B$2:$B$5,MATCH(F3435,'Lookup Tables'!$A$2:$A$5,0))</f>
        <v>Manager D</v>
      </c>
    </row>
    <row r="3436" customFormat="false" ht="15" hidden="false" customHeight="false" outlineLevel="0" collapsed="false">
      <c r="A3436" s="0" t="s">
        <v>3353</v>
      </c>
      <c r="B3436" s="13" t="n">
        <v>43439</v>
      </c>
      <c r="C3436" s="13" t="n">
        <v>43443</v>
      </c>
      <c r="D3436" s="14" t="s">
        <v>69</v>
      </c>
      <c r="E3436" s="14" t="s">
        <v>53</v>
      </c>
      <c r="F3436" s="14" t="s">
        <v>63</v>
      </c>
      <c r="G3436" s="14" t="s">
        <v>94</v>
      </c>
      <c r="H3436" s="14" t="s">
        <v>65</v>
      </c>
      <c r="I3436" s="14" t="s">
        <v>83</v>
      </c>
      <c r="J3436" s="14" t="s">
        <v>1324</v>
      </c>
      <c r="K3436" s="15" t="n">
        <v>14.976</v>
      </c>
      <c r="L3436" s="0" t="n">
        <v>6</v>
      </c>
      <c r="M3436" s="16" t="n">
        <v>0.2</v>
      </c>
      <c r="N3436" s="17" t="n">
        <v>5.4288</v>
      </c>
      <c r="O3436" s="0" t="str">
        <f aca="false">TEXT(B3436,"YYYY-MM")</f>
        <v>2018-12</v>
      </c>
      <c r="P3436" s="18" t="n">
        <f aca="false">IFERROR(N3436/K3436,0)</f>
        <v>0.3625</v>
      </c>
      <c r="Q3436" s="0" t="str">
        <f aca="false">IF(M3436=0,"No Discount",IF(M3436&lt;0.2,"Low (1-19%)",IF(M3436&lt;0.4,"Medium (20-39%)","High (40%+)")))</f>
        <v>Medium (20-39%)</v>
      </c>
      <c r="R3436" s="0" t="str">
        <f aca="false">INDEX('Lookup Tables'!$B$2:$B$5,MATCH(F3436,'Lookup Tables'!$A$2:$A$5,0))</f>
        <v>Manager D</v>
      </c>
    </row>
    <row r="3437" customFormat="false" ht="15" hidden="false" customHeight="false" outlineLevel="0" collapsed="false">
      <c r="A3437" s="0" t="s">
        <v>3354</v>
      </c>
      <c r="B3437" s="13" t="n">
        <v>42640</v>
      </c>
      <c r="C3437" s="13" t="n">
        <v>42642</v>
      </c>
      <c r="D3437" s="14" t="s">
        <v>137</v>
      </c>
      <c r="E3437" s="14" t="s">
        <v>53</v>
      </c>
      <c r="F3437" s="14" t="s">
        <v>98</v>
      </c>
      <c r="G3437" s="14" t="s">
        <v>146</v>
      </c>
      <c r="H3437" s="14" t="s">
        <v>65</v>
      </c>
      <c r="I3437" s="14" t="s">
        <v>83</v>
      </c>
      <c r="J3437" s="14" t="s">
        <v>794</v>
      </c>
      <c r="K3437" s="15" t="n">
        <v>15.08</v>
      </c>
      <c r="L3437" s="0" t="n">
        <v>2</v>
      </c>
      <c r="M3437" s="16" t="n">
        <v>0.8</v>
      </c>
      <c r="N3437" s="17" t="n">
        <v>-22.62</v>
      </c>
      <c r="O3437" s="0" t="str">
        <f aca="false">TEXT(B3437,"YYYY-MM")</f>
        <v>2016-09</v>
      </c>
      <c r="P3437" s="18" t="n">
        <f aca="false">IFERROR(N3437/K3437,0)</f>
        <v>-1.5</v>
      </c>
      <c r="Q3437" s="0" t="str">
        <f aca="false">IF(M3437=0,"No Discount",IF(M3437&lt;0.2,"Low (1-19%)",IF(M3437&lt;0.4,"Medium (20-39%)","High (40%+)")))</f>
        <v>High (40%+)</v>
      </c>
      <c r="R3437" s="0" t="str">
        <f aca="false">INDEX('Lookup Tables'!$B$2:$B$5,MATCH(F3437,'Lookup Tables'!$A$2:$A$5,0))</f>
        <v>Manager A</v>
      </c>
    </row>
    <row r="3438" customFormat="false" ht="15" hidden="false" customHeight="false" outlineLevel="0" collapsed="false">
      <c r="A3438" s="0" t="s">
        <v>3354</v>
      </c>
      <c r="B3438" s="13" t="n">
        <v>42640</v>
      </c>
      <c r="C3438" s="13" t="n">
        <v>42642</v>
      </c>
      <c r="D3438" s="14" t="s">
        <v>137</v>
      </c>
      <c r="E3438" s="14" t="s">
        <v>53</v>
      </c>
      <c r="F3438" s="14" t="s">
        <v>98</v>
      </c>
      <c r="G3438" s="14" t="s">
        <v>146</v>
      </c>
      <c r="H3438" s="14" t="s">
        <v>56</v>
      </c>
      <c r="I3438" s="14" t="s">
        <v>76</v>
      </c>
      <c r="J3438" s="14" t="s">
        <v>932</v>
      </c>
      <c r="K3438" s="15" t="n">
        <v>24.288</v>
      </c>
      <c r="L3438" s="0" t="n">
        <v>3</v>
      </c>
      <c r="M3438" s="16" t="n">
        <v>0.6</v>
      </c>
      <c r="N3438" s="17" t="n">
        <v>-12.7512</v>
      </c>
      <c r="O3438" s="0" t="str">
        <f aca="false">TEXT(B3438,"YYYY-MM")</f>
        <v>2016-09</v>
      </c>
      <c r="P3438" s="18" t="n">
        <f aca="false">IFERROR(N3438/K3438,0)</f>
        <v>-0.525</v>
      </c>
      <c r="Q3438" s="0" t="str">
        <f aca="false">IF(M3438=0,"No Discount",IF(M3438&lt;0.2,"Low (1-19%)",IF(M3438&lt;0.4,"Medium (20-39%)","High (40%+)")))</f>
        <v>High (40%+)</v>
      </c>
      <c r="R3438" s="0" t="str">
        <f aca="false">INDEX('Lookup Tables'!$B$2:$B$5,MATCH(F3438,'Lookup Tables'!$A$2:$A$5,0))</f>
        <v>Manager A</v>
      </c>
    </row>
    <row r="3439" customFormat="false" ht="15" hidden="false" customHeight="false" outlineLevel="0" collapsed="false">
      <c r="A3439" s="0" t="s">
        <v>3355</v>
      </c>
      <c r="B3439" s="13" t="n">
        <v>43403</v>
      </c>
      <c r="C3439" s="13" t="n">
        <v>43403</v>
      </c>
      <c r="D3439" s="14" t="s">
        <v>606</v>
      </c>
      <c r="E3439" s="14" t="s">
        <v>53</v>
      </c>
      <c r="F3439" s="14" t="s">
        <v>98</v>
      </c>
      <c r="G3439" s="14" t="s">
        <v>99</v>
      </c>
      <c r="H3439" s="14" t="s">
        <v>56</v>
      </c>
      <c r="I3439" s="14" t="s">
        <v>76</v>
      </c>
      <c r="J3439" s="14" t="s">
        <v>932</v>
      </c>
      <c r="K3439" s="15" t="n">
        <v>16.192</v>
      </c>
      <c r="L3439" s="0" t="n">
        <v>2</v>
      </c>
      <c r="M3439" s="16" t="n">
        <v>0.6</v>
      </c>
      <c r="N3439" s="17" t="n">
        <v>-8.5008</v>
      </c>
      <c r="O3439" s="0" t="str">
        <f aca="false">TEXT(B3439,"YYYY-MM")</f>
        <v>2018-10</v>
      </c>
      <c r="P3439" s="18" t="n">
        <f aca="false">IFERROR(N3439/K3439,0)</f>
        <v>-0.525</v>
      </c>
      <c r="Q3439" s="0" t="str">
        <f aca="false">IF(M3439=0,"No Discount",IF(M3439&lt;0.2,"Low (1-19%)",IF(M3439&lt;0.4,"Medium (20-39%)","High (40%+)")))</f>
        <v>High (40%+)</v>
      </c>
      <c r="R3439" s="0" t="str">
        <f aca="false">INDEX('Lookup Tables'!$B$2:$B$5,MATCH(F3439,'Lookup Tables'!$A$2:$A$5,0))</f>
        <v>Manager A</v>
      </c>
    </row>
    <row r="3440" customFormat="false" ht="15" hidden="false" customHeight="false" outlineLevel="0" collapsed="false">
      <c r="A3440" s="0" t="s">
        <v>3355</v>
      </c>
      <c r="B3440" s="13" t="n">
        <v>43403</v>
      </c>
      <c r="C3440" s="13" t="n">
        <v>43403</v>
      </c>
      <c r="D3440" s="14" t="s">
        <v>606</v>
      </c>
      <c r="E3440" s="14" t="s">
        <v>53</v>
      </c>
      <c r="F3440" s="14" t="s">
        <v>98</v>
      </c>
      <c r="G3440" s="14" t="s">
        <v>99</v>
      </c>
      <c r="H3440" s="14" t="s">
        <v>56</v>
      </c>
      <c r="I3440" s="14" t="s">
        <v>71</v>
      </c>
      <c r="J3440" s="14" t="s">
        <v>667</v>
      </c>
      <c r="K3440" s="15" t="n">
        <v>251.006</v>
      </c>
      <c r="L3440" s="0" t="n">
        <v>2</v>
      </c>
      <c r="M3440" s="16" t="n">
        <v>0.3</v>
      </c>
      <c r="N3440" s="17" t="n">
        <v>-68.1302</v>
      </c>
      <c r="O3440" s="0" t="str">
        <f aca="false">TEXT(B3440,"YYYY-MM")</f>
        <v>2018-10</v>
      </c>
      <c r="P3440" s="18" t="n">
        <f aca="false">IFERROR(N3440/K3440,0)</f>
        <v>-0.271428571428571</v>
      </c>
      <c r="Q3440" s="0" t="str">
        <f aca="false">IF(M3440=0,"No Discount",IF(M3440&lt;0.2,"Low (1-19%)",IF(M3440&lt;0.4,"Medium (20-39%)","High (40%+)")))</f>
        <v>Medium (20-39%)</v>
      </c>
      <c r="R3440" s="0" t="str">
        <f aca="false">INDEX('Lookup Tables'!$B$2:$B$5,MATCH(F3440,'Lookup Tables'!$A$2:$A$5,0))</f>
        <v>Manager A</v>
      </c>
    </row>
    <row r="3441" customFormat="false" ht="15" hidden="false" customHeight="false" outlineLevel="0" collapsed="false">
      <c r="A3441" s="0" t="s">
        <v>3355</v>
      </c>
      <c r="B3441" s="13" t="n">
        <v>43403</v>
      </c>
      <c r="C3441" s="13" t="n">
        <v>43403</v>
      </c>
      <c r="D3441" s="14" t="s">
        <v>606</v>
      </c>
      <c r="E3441" s="14" t="s">
        <v>53</v>
      </c>
      <c r="F3441" s="14" t="s">
        <v>98</v>
      </c>
      <c r="G3441" s="14" t="s">
        <v>99</v>
      </c>
      <c r="H3441" s="14" t="s">
        <v>65</v>
      </c>
      <c r="I3441" s="14" t="s">
        <v>73</v>
      </c>
      <c r="J3441" s="14" t="s">
        <v>1833</v>
      </c>
      <c r="K3441" s="15" t="n">
        <v>54.192</v>
      </c>
      <c r="L3441" s="0" t="n">
        <v>6</v>
      </c>
      <c r="M3441" s="16" t="n">
        <v>0.2</v>
      </c>
      <c r="N3441" s="17" t="n">
        <v>4.0644</v>
      </c>
      <c r="O3441" s="0" t="str">
        <f aca="false">TEXT(B3441,"YYYY-MM")</f>
        <v>2018-10</v>
      </c>
      <c r="P3441" s="18" t="n">
        <f aca="false">IFERROR(N3441/K3441,0)</f>
        <v>0.075</v>
      </c>
      <c r="Q3441" s="0" t="str">
        <f aca="false">IF(M3441=0,"No Discount",IF(M3441&lt;0.2,"Low (1-19%)",IF(M3441&lt;0.4,"Medium (20-39%)","High (40%+)")))</f>
        <v>Medium (20-39%)</v>
      </c>
      <c r="R3441" s="0" t="str">
        <f aca="false">INDEX('Lookup Tables'!$B$2:$B$5,MATCH(F3441,'Lookup Tables'!$A$2:$A$5,0))</f>
        <v>Manager A</v>
      </c>
    </row>
    <row r="3442" customFormat="false" ht="15" hidden="false" customHeight="false" outlineLevel="0" collapsed="false">
      <c r="A3442" s="0" t="s">
        <v>3356</v>
      </c>
      <c r="B3442" s="13" t="n">
        <v>42703</v>
      </c>
      <c r="C3442" s="13" t="n">
        <v>42704</v>
      </c>
      <c r="D3442" s="14" t="s">
        <v>606</v>
      </c>
      <c r="E3442" s="14" t="s">
        <v>97</v>
      </c>
      <c r="F3442" s="14" t="s">
        <v>63</v>
      </c>
      <c r="G3442" s="14" t="s">
        <v>64</v>
      </c>
      <c r="H3442" s="14" t="s">
        <v>65</v>
      </c>
      <c r="I3442" s="14" t="s">
        <v>83</v>
      </c>
      <c r="J3442" s="14" t="s">
        <v>183</v>
      </c>
      <c r="K3442" s="15" t="n">
        <v>4.304</v>
      </c>
      <c r="L3442" s="0" t="n">
        <v>1</v>
      </c>
      <c r="M3442" s="16" t="n">
        <v>0.2</v>
      </c>
      <c r="N3442" s="17" t="n">
        <v>1.5602</v>
      </c>
      <c r="O3442" s="0" t="str">
        <f aca="false">TEXT(B3442,"YYYY-MM")</f>
        <v>2016-11</v>
      </c>
      <c r="P3442" s="18" t="n">
        <f aca="false">IFERROR(N3442/K3442,0)</f>
        <v>0.3625</v>
      </c>
      <c r="Q3442" s="0" t="str">
        <f aca="false">IF(M3442=0,"No Discount",IF(M3442&lt;0.2,"Low (1-19%)",IF(M3442&lt;0.4,"Medium (20-39%)","High (40%+)")))</f>
        <v>Medium (20-39%)</v>
      </c>
      <c r="R3442" s="0" t="str">
        <f aca="false">INDEX('Lookup Tables'!$B$2:$B$5,MATCH(F3442,'Lookup Tables'!$A$2:$A$5,0))</f>
        <v>Manager D</v>
      </c>
    </row>
    <row r="3443" customFormat="false" ht="15" hidden="false" customHeight="false" outlineLevel="0" collapsed="false">
      <c r="A3443" s="0" t="s">
        <v>3357</v>
      </c>
      <c r="B3443" s="13" t="n">
        <v>42074</v>
      </c>
      <c r="C3443" s="13" t="n">
        <v>42077</v>
      </c>
      <c r="D3443" s="14" t="s">
        <v>52</v>
      </c>
      <c r="E3443" s="14" t="s">
        <v>53</v>
      </c>
      <c r="F3443" s="14" t="s">
        <v>117</v>
      </c>
      <c r="G3443" s="14" t="s">
        <v>170</v>
      </c>
      <c r="H3443" s="14" t="s">
        <v>65</v>
      </c>
      <c r="I3443" s="14" t="s">
        <v>91</v>
      </c>
      <c r="J3443" s="14" t="s">
        <v>1000</v>
      </c>
      <c r="K3443" s="15" t="n">
        <v>108.92</v>
      </c>
      <c r="L3443" s="0" t="n">
        <v>14</v>
      </c>
      <c r="M3443" s="16" t="n">
        <v>0</v>
      </c>
      <c r="N3443" s="17" t="n">
        <v>49.014</v>
      </c>
      <c r="O3443" s="0" t="str">
        <f aca="false">TEXT(B3443,"YYYY-MM")</f>
        <v>2015-03</v>
      </c>
      <c r="P3443" s="18" t="n">
        <f aca="false">IFERROR(N3443/K3443,0)</f>
        <v>0.45</v>
      </c>
      <c r="Q3443" s="0" t="str">
        <f aca="false">IF(M3443=0,"No Discount",IF(M3443&lt;0.2,"Low (1-19%)",IF(M3443&lt;0.4,"Medium (20-39%)","High (40%+)")))</f>
        <v>No Discount</v>
      </c>
      <c r="R3443" s="0" t="str">
        <f aca="false">INDEX('Lookup Tables'!$B$2:$B$5,MATCH(F3443,'Lookup Tables'!$A$2:$A$5,0))</f>
        <v>Manager B</v>
      </c>
    </row>
    <row r="3444" customFormat="false" ht="15" hidden="false" customHeight="false" outlineLevel="0" collapsed="false">
      <c r="A3444" s="0" t="s">
        <v>3358</v>
      </c>
      <c r="B3444" s="13" t="n">
        <v>43423</v>
      </c>
      <c r="C3444" s="13" t="n">
        <v>43427</v>
      </c>
      <c r="D3444" s="14" t="s">
        <v>69</v>
      </c>
      <c r="E3444" s="14" t="s">
        <v>62</v>
      </c>
      <c r="F3444" s="14" t="s">
        <v>117</v>
      </c>
      <c r="G3444" s="14" t="s">
        <v>170</v>
      </c>
      <c r="H3444" s="14" t="s">
        <v>65</v>
      </c>
      <c r="I3444" s="14" t="s">
        <v>129</v>
      </c>
      <c r="J3444" s="14" t="s">
        <v>340</v>
      </c>
      <c r="K3444" s="15" t="n">
        <v>16.74</v>
      </c>
      <c r="L3444" s="0" t="n">
        <v>3</v>
      </c>
      <c r="M3444" s="16" t="n">
        <v>0</v>
      </c>
      <c r="N3444" s="17" t="n">
        <v>8.37</v>
      </c>
      <c r="O3444" s="0" t="str">
        <f aca="false">TEXT(B3444,"YYYY-MM")</f>
        <v>2018-11</v>
      </c>
      <c r="P3444" s="18" t="n">
        <f aca="false">IFERROR(N3444/K3444,0)</f>
        <v>0.5</v>
      </c>
      <c r="Q3444" s="0" t="str">
        <f aca="false">IF(M3444=0,"No Discount",IF(M3444&lt;0.2,"Low (1-19%)",IF(M3444&lt;0.4,"Medium (20-39%)","High (40%+)")))</f>
        <v>No Discount</v>
      </c>
      <c r="R3444" s="0" t="str">
        <f aca="false">INDEX('Lookup Tables'!$B$2:$B$5,MATCH(F3444,'Lookup Tables'!$A$2:$A$5,0))</f>
        <v>Manager B</v>
      </c>
    </row>
    <row r="3445" customFormat="false" ht="15" hidden="false" customHeight="false" outlineLevel="0" collapsed="false">
      <c r="A3445" s="0" t="s">
        <v>3358</v>
      </c>
      <c r="B3445" s="13" t="n">
        <v>43423</v>
      </c>
      <c r="C3445" s="13" t="n">
        <v>43427</v>
      </c>
      <c r="D3445" s="14" t="s">
        <v>69</v>
      </c>
      <c r="E3445" s="14" t="s">
        <v>62</v>
      </c>
      <c r="F3445" s="14" t="s">
        <v>117</v>
      </c>
      <c r="G3445" s="14" t="s">
        <v>170</v>
      </c>
      <c r="H3445" s="14" t="s">
        <v>65</v>
      </c>
      <c r="I3445" s="14" t="s">
        <v>85</v>
      </c>
      <c r="J3445" s="14" t="s">
        <v>1510</v>
      </c>
      <c r="K3445" s="15" t="n">
        <v>2504.74</v>
      </c>
      <c r="L3445" s="0" t="n">
        <v>7</v>
      </c>
      <c r="M3445" s="16" t="n">
        <v>0</v>
      </c>
      <c r="N3445" s="17" t="n">
        <v>626.185</v>
      </c>
      <c r="O3445" s="0" t="str">
        <f aca="false">TEXT(B3445,"YYYY-MM")</f>
        <v>2018-11</v>
      </c>
      <c r="P3445" s="18" t="n">
        <f aca="false">IFERROR(N3445/K3445,0)</f>
        <v>0.25</v>
      </c>
      <c r="Q3445" s="0" t="str">
        <f aca="false">IF(M3445=0,"No Discount",IF(M3445&lt;0.2,"Low (1-19%)",IF(M3445&lt;0.4,"Medium (20-39%)","High (40%+)")))</f>
        <v>No Discount</v>
      </c>
      <c r="R3445" s="0" t="str">
        <f aca="false">INDEX('Lookup Tables'!$B$2:$B$5,MATCH(F3445,'Lookup Tables'!$A$2:$A$5,0))</f>
        <v>Manager B</v>
      </c>
    </row>
    <row r="3446" customFormat="false" ht="15" hidden="false" customHeight="false" outlineLevel="0" collapsed="false">
      <c r="A3446" s="0" t="s">
        <v>3359</v>
      </c>
      <c r="B3446" s="13" t="n">
        <v>42945</v>
      </c>
      <c r="C3446" s="13" t="n">
        <v>42949</v>
      </c>
      <c r="D3446" s="14" t="s">
        <v>69</v>
      </c>
      <c r="E3446" s="14" t="s">
        <v>62</v>
      </c>
      <c r="F3446" s="14" t="s">
        <v>117</v>
      </c>
      <c r="G3446" s="14" t="s">
        <v>118</v>
      </c>
      <c r="H3446" s="14" t="s">
        <v>65</v>
      </c>
      <c r="I3446" s="14" t="s">
        <v>73</v>
      </c>
      <c r="J3446" s="14" t="s">
        <v>158</v>
      </c>
      <c r="K3446" s="15" t="n">
        <v>84.784</v>
      </c>
      <c r="L3446" s="0" t="n">
        <v>2</v>
      </c>
      <c r="M3446" s="16" t="n">
        <v>0.2</v>
      </c>
      <c r="N3446" s="17" t="n">
        <v>-16.9568</v>
      </c>
      <c r="O3446" s="0" t="str">
        <f aca="false">TEXT(B3446,"YYYY-MM")</f>
        <v>2017-07</v>
      </c>
      <c r="P3446" s="18" t="n">
        <f aca="false">IFERROR(N3446/K3446,0)</f>
        <v>-0.2</v>
      </c>
      <c r="Q3446" s="0" t="str">
        <f aca="false">IF(M3446=0,"No Discount",IF(M3446&lt;0.2,"Low (1-19%)",IF(M3446&lt;0.4,"Medium (20-39%)","High (40%+)")))</f>
        <v>Medium (20-39%)</v>
      </c>
      <c r="R3446" s="0" t="str">
        <f aca="false">INDEX('Lookup Tables'!$B$2:$B$5,MATCH(F3446,'Lookup Tables'!$A$2:$A$5,0))</f>
        <v>Manager B</v>
      </c>
    </row>
    <row r="3447" customFormat="false" ht="15" hidden="false" customHeight="false" outlineLevel="0" collapsed="false">
      <c r="A3447" s="0" t="s">
        <v>3360</v>
      </c>
      <c r="B3447" s="13" t="n">
        <v>42533</v>
      </c>
      <c r="C3447" s="13" t="n">
        <v>42538</v>
      </c>
      <c r="D3447" s="14" t="s">
        <v>69</v>
      </c>
      <c r="E3447" s="14" t="s">
        <v>53</v>
      </c>
      <c r="F3447" s="14" t="s">
        <v>117</v>
      </c>
      <c r="G3447" s="14" t="s">
        <v>160</v>
      </c>
      <c r="H3447" s="14" t="s">
        <v>65</v>
      </c>
      <c r="I3447" s="14" t="s">
        <v>73</v>
      </c>
      <c r="J3447" s="14" t="s">
        <v>2264</v>
      </c>
      <c r="K3447" s="15" t="n">
        <v>29.9</v>
      </c>
      <c r="L3447" s="0" t="n">
        <v>5</v>
      </c>
      <c r="M3447" s="16" t="n">
        <v>0</v>
      </c>
      <c r="N3447" s="17" t="n">
        <v>5.083</v>
      </c>
      <c r="O3447" s="0" t="str">
        <f aca="false">TEXT(B3447,"YYYY-MM")</f>
        <v>2016-06</v>
      </c>
      <c r="P3447" s="18" t="n">
        <f aca="false">IFERROR(N3447/K3447,0)</f>
        <v>0.17</v>
      </c>
      <c r="Q3447" s="0" t="str">
        <f aca="false">IF(M3447=0,"No Discount",IF(M3447&lt;0.2,"Low (1-19%)",IF(M3447&lt;0.4,"Medium (20-39%)","High (40%+)")))</f>
        <v>No Discount</v>
      </c>
      <c r="R3447" s="0" t="str">
        <f aca="false">INDEX('Lookup Tables'!$B$2:$B$5,MATCH(F3447,'Lookup Tables'!$A$2:$A$5,0))</f>
        <v>Manager B</v>
      </c>
    </row>
    <row r="3448" customFormat="false" ht="15" hidden="false" customHeight="false" outlineLevel="0" collapsed="false">
      <c r="A3448" s="0" t="s">
        <v>3361</v>
      </c>
      <c r="B3448" s="13" t="n">
        <v>42953</v>
      </c>
      <c r="C3448" s="13" t="n">
        <v>42954</v>
      </c>
      <c r="D3448" s="14" t="s">
        <v>137</v>
      </c>
      <c r="E3448" s="14" t="s">
        <v>62</v>
      </c>
      <c r="F3448" s="14" t="s">
        <v>117</v>
      </c>
      <c r="G3448" s="14" t="s">
        <v>170</v>
      </c>
      <c r="H3448" s="14" t="s">
        <v>65</v>
      </c>
      <c r="I3448" s="14" t="s">
        <v>91</v>
      </c>
      <c r="J3448" s="14" t="s">
        <v>135</v>
      </c>
      <c r="K3448" s="15" t="n">
        <v>70.88</v>
      </c>
      <c r="L3448" s="0" t="n">
        <v>2</v>
      </c>
      <c r="M3448" s="16" t="n">
        <v>0</v>
      </c>
      <c r="N3448" s="17" t="n">
        <v>33.3136</v>
      </c>
      <c r="O3448" s="0" t="str">
        <f aca="false">TEXT(B3448,"YYYY-MM")</f>
        <v>2017-08</v>
      </c>
      <c r="P3448" s="18" t="n">
        <f aca="false">IFERROR(N3448/K3448,0)</f>
        <v>0.47</v>
      </c>
      <c r="Q3448" s="0" t="str">
        <f aca="false">IF(M3448=0,"No Discount",IF(M3448&lt;0.2,"Low (1-19%)",IF(M3448&lt;0.4,"Medium (20-39%)","High (40%+)")))</f>
        <v>No Discount</v>
      </c>
      <c r="R3448" s="0" t="str">
        <f aca="false">INDEX('Lookup Tables'!$B$2:$B$5,MATCH(F3448,'Lookup Tables'!$A$2:$A$5,0))</f>
        <v>Manager B</v>
      </c>
    </row>
    <row r="3449" customFormat="false" ht="15" hidden="false" customHeight="false" outlineLevel="0" collapsed="false">
      <c r="A3449" s="0" t="s">
        <v>3362</v>
      </c>
      <c r="B3449" s="13" t="n">
        <v>43262</v>
      </c>
      <c r="C3449" s="13" t="n">
        <v>43266</v>
      </c>
      <c r="D3449" s="14" t="s">
        <v>69</v>
      </c>
      <c r="E3449" s="14" t="s">
        <v>97</v>
      </c>
      <c r="F3449" s="14" t="s">
        <v>54</v>
      </c>
      <c r="G3449" s="14" t="s">
        <v>211</v>
      </c>
      <c r="H3449" s="14" t="s">
        <v>65</v>
      </c>
      <c r="I3449" s="14" t="s">
        <v>78</v>
      </c>
      <c r="J3449" s="14" t="s">
        <v>1550</v>
      </c>
      <c r="K3449" s="15" t="n">
        <v>3.76</v>
      </c>
      <c r="L3449" s="0" t="n">
        <v>2</v>
      </c>
      <c r="M3449" s="16" t="n">
        <v>0</v>
      </c>
      <c r="N3449" s="17" t="n">
        <v>1.0904</v>
      </c>
      <c r="O3449" s="0" t="str">
        <f aca="false">TEXT(B3449,"YYYY-MM")</f>
        <v>2018-06</v>
      </c>
      <c r="P3449" s="18" t="n">
        <f aca="false">IFERROR(N3449/K3449,0)</f>
        <v>0.29</v>
      </c>
      <c r="Q3449" s="0" t="str">
        <f aca="false">IF(M3449=0,"No Discount",IF(M3449&lt;0.2,"Low (1-19%)",IF(M3449&lt;0.4,"Medium (20-39%)","High (40%+)")))</f>
        <v>No Discount</v>
      </c>
      <c r="R3449" s="0" t="str">
        <f aca="false">INDEX('Lookup Tables'!$B$2:$B$5,MATCH(F3449,'Lookup Tables'!$A$2:$A$5,0))</f>
        <v>Manager C</v>
      </c>
    </row>
    <row r="3450" customFormat="false" ht="15" hidden="false" customHeight="false" outlineLevel="0" collapsed="false">
      <c r="A3450" s="0" t="s">
        <v>3363</v>
      </c>
      <c r="B3450" s="13" t="n">
        <v>43015</v>
      </c>
      <c r="C3450" s="13" t="n">
        <v>43021</v>
      </c>
      <c r="D3450" s="14" t="s">
        <v>69</v>
      </c>
      <c r="E3450" s="14" t="s">
        <v>53</v>
      </c>
      <c r="F3450" s="14" t="s">
        <v>63</v>
      </c>
      <c r="G3450" s="14" t="s">
        <v>64</v>
      </c>
      <c r="H3450" s="14" t="s">
        <v>65</v>
      </c>
      <c r="I3450" s="14" t="s">
        <v>83</v>
      </c>
      <c r="J3450" s="14" t="s">
        <v>1470</v>
      </c>
      <c r="K3450" s="15" t="n">
        <v>27.264</v>
      </c>
      <c r="L3450" s="0" t="n">
        <v>2</v>
      </c>
      <c r="M3450" s="16" t="n">
        <v>0.2</v>
      </c>
      <c r="N3450" s="17" t="n">
        <v>8.8608</v>
      </c>
      <c r="O3450" s="0" t="str">
        <f aca="false">TEXT(B3450,"YYYY-MM")</f>
        <v>2017-10</v>
      </c>
      <c r="P3450" s="18" t="n">
        <f aca="false">IFERROR(N3450/K3450,0)</f>
        <v>0.325</v>
      </c>
      <c r="Q3450" s="0" t="str">
        <f aca="false">IF(M3450=0,"No Discount",IF(M3450&lt;0.2,"Low (1-19%)",IF(M3450&lt;0.4,"Medium (20-39%)","High (40%+)")))</f>
        <v>Medium (20-39%)</v>
      </c>
      <c r="R3450" s="0" t="str">
        <f aca="false">INDEX('Lookup Tables'!$B$2:$B$5,MATCH(F3450,'Lookup Tables'!$A$2:$A$5,0))</f>
        <v>Manager D</v>
      </c>
    </row>
    <row r="3451" customFormat="false" ht="15" hidden="false" customHeight="false" outlineLevel="0" collapsed="false">
      <c r="A3451" s="0" t="s">
        <v>3364</v>
      </c>
      <c r="B3451" s="13" t="n">
        <v>42255</v>
      </c>
      <c r="C3451" s="13" t="n">
        <v>42261</v>
      </c>
      <c r="D3451" s="14" t="s">
        <v>69</v>
      </c>
      <c r="E3451" s="14" t="s">
        <v>97</v>
      </c>
      <c r="F3451" s="14" t="s">
        <v>63</v>
      </c>
      <c r="G3451" s="14" t="s">
        <v>64</v>
      </c>
      <c r="H3451" s="14" t="s">
        <v>65</v>
      </c>
      <c r="I3451" s="14" t="s">
        <v>85</v>
      </c>
      <c r="J3451" s="14" t="s">
        <v>2271</v>
      </c>
      <c r="K3451" s="15" t="n">
        <v>56.65</v>
      </c>
      <c r="L3451" s="0" t="n">
        <v>5</v>
      </c>
      <c r="M3451" s="16" t="n">
        <v>0</v>
      </c>
      <c r="N3451" s="17" t="n">
        <v>24.3595</v>
      </c>
      <c r="O3451" s="0" t="str">
        <f aca="false">TEXT(B3451,"YYYY-MM")</f>
        <v>2015-09</v>
      </c>
      <c r="P3451" s="18" t="n">
        <f aca="false">IFERROR(N3451/K3451,0)</f>
        <v>0.43</v>
      </c>
      <c r="Q3451" s="0" t="str">
        <f aca="false">IF(M3451=0,"No Discount",IF(M3451&lt;0.2,"Low (1-19%)",IF(M3451&lt;0.4,"Medium (20-39%)","High (40%+)")))</f>
        <v>No Discount</v>
      </c>
      <c r="R3451" s="0" t="str">
        <f aca="false">INDEX('Lookup Tables'!$B$2:$B$5,MATCH(F3451,'Lookup Tables'!$A$2:$A$5,0))</f>
        <v>Manager D</v>
      </c>
    </row>
    <row r="3452" customFormat="false" ht="15" hidden="false" customHeight="false" outlineLevel="0" collapsed="false">
      <c r="A3452" s="0" t="s">
        <v>3364</v>
      </c>
      <c r="B3452" s="13" t="n">
        <v>42255</v>
      </c>
      <c r="C3452" s="13" t="n">
        <v>42261</v>
      </c>
      <c r="D3452" s="14" t="s">
        <v>69</v>
      </c>
      <c r="E3452" s="14" t="s">
        <v>97</v>
      </c>
      <c r="F3452" s="14" t="s">
        <v>63</v>
      </c>
      <c r="G3452" s="14" t="s">
        <v>64</v>
      </c>
      <c r="H3452" s="14" t="s">
        <v>65</v>
      </c>
      <c r="I3452" s="14" t="s">
        <v>73</v>
      </c>
      <c r="J3452" s="14" t="s">
        <v>609</v>
      </c>
      <c r="K3452" s="15" t="n">
        <v>14.97</v>
      </c>
      <c r="L3452" s="0" t="n">
        <v>1</v>
      </c>
      <c r="M3452" s="16" t="n">
        <v>0</v>
      </c>
      <c r="N3452" s="17" t="n">
        <v>4.1916</v>
      </c>
      <c r="O3452" s="0" t="str">
        <f aca="false">TEXT(B3452,"YYYY-MM")</f>
        <v>2015-09</v>
      </c>
      <c r="P3452" s="18" t="n">
        <f aca="false">IFERROR(N3452/K3452,0)</f>
        <v>0.28</v>
      </c>
      <c r="Q3452" s="0" t="str">
        <f aca="false">IF(M3452=0,"No Discount",IF(M3452&lt;0.2,"Low (1-19%)",IF(M3452&lt;0.4,"Medium (20-39%)","High (40%+)")))</f>
        <v>No Discount</v>
      </c>
      <c r="R3452" s="0" t="str">
        <f aca="false">INDEX('Lookup Tables'!$B$2:$B$5,MATCH(F3452,'Lookup Tables'!$A$2:$A$5,0))</f>
        <v>Manager D</v>
      </c>
    </row>
    <row r="3453" customFormat="false" ht="15" hidden="false" customHeight="false" outlineLevel="0" collapsed="false">
      <c r="A3453" s="0" t="s">
        <v>3364</v>
      </c>
      <c r="B3453" s="13" t="n">
        <v>42255</v>
      </c>
      <c r="C3453" s="13" t="n">
        <v>42261</v>
      </c>
      <c r="D3453" s="14" t="s">
        <v>69</v>
      </c>
      <c r="E3453" s="14" t="s">
        <v>97</v>
      </c>
      <c r="F3453" s="14" t="s">
        <v>63</v>
      </c>
      <c r="G3453" s="14" t="s">
        <v>64</v>
      </c>
      <c r="H3453" s="14" t="s">
        <v>65</v>
      </c>
      <c r="I3453" s="14" t="s">
        <v>171</v>
      </c>
      <c r="J3453" s="14" t="s">
        <v>301</v>
      </c>
      <c r="K3453" s="15" t="n">
        <v>4.02</v>
      </c>
      <c r="L3453" s="0" t="n">
        <v>2</v>
      </c>
      <c r="M3453" s="16" t="n">
        <v>0</v>
      </c>
      <c r="N3453" s="17" t="n">
        <v>1.9698</v>
      </c>
      <c r="O3453" s="0" t="str">
        <f aca="false">TEXT(B3453,"YYYY-MM")</f>
        <v>2015-09</v>
      </c>
      <c r="P3453" s="18" t="n">
        <f aca="false">IFERROR(N3453/K3453,0)</f>
        <v>0.49</v>
      </c>
      <c r="Q3453" s="0" t="str">
        <f aca="false">IF(M3453=0,"No Discount",IF(M3453&lt;0.2,"Low (1-19%)",IF(M3453&lt;0.4,"Medium (20-39%)","High (40%+)")))</f>
        <v>No Discount</v>
      </c>
      <c r="R3453" s="0" t="str">
        <f aca="false">INDEX('Lookup Tables'!$B$2:$B$5,MATCH(F3453,'Lookup Tables'!$A$2:$A$5,0))</f>
        <v>Manager D</v>
      </c>
    </row>
    <row r="3454" customFormat="false" ht="15" hidden="false" customHeight="false" outlineLevel="0" collapsed="false">
      <c r="A3454" s="0" t="s">
        <v>3365</v>
      </c>
      <c r="B3454" s="13" t="n">
        <v>42079</v>
      </c>
      <c r="C3454" s="13" t="n">
        <v>42084</v>
      </c>
      <c r="D3454" s="14" t="s">
        <v>52</v>
      </c>
      <c r="E3454" s="14" t="s">
        <v>97</v>
      </c>
      <c r="F3454" s="14" t="s">
        <v>54</v>
      </c>
      <c r="G3454" s="14" t="s">
        <v>90</v>
      </c>
      <c r="H3454" s="14" t="s">
        <v>80</v>
      </c>
      <c r="I3454" s="14" t="s">
        <v>81</v>
      </c>
      <c r="J3454" s="14" t="s">
        <v>3366</v>
      </c>
      <c r="K3454" s="15" t="n">
        <v>471.92</v>
      </c>
      <c r="L3454" s="0" t="n">
        <v>2</v>
      </c>
      <c r="M3454" s="16" t="n">
        <v>0.2</v>
      </c>
      <c r="N3454" s="17" t="n">
        <v>29.495</v>
      </c>
      <c r="O3454" s="0" t="str">
        <f aca="false">TEXT(B3454,"YYYY-MM")</f>
        <v>2015-03</v>
      </c>
      <c r="P3454" s="18" t="n">
        <f aca="false">IFERROR(N3454/K3454,0)</f>
        <v>0.0625</v>
      </c>
      <c r="Q3454" s="0" t="str">
        <f aca="false">IF(M3454=0,"No Discount",IF(M3454&lt;0.2,"Low (1-19%)",IF(M3454&lt;0.4,"Medium (20-39%)","High (40%+)")))</f>
        <v>Medium (20-39%)</v>
      </c>
      <c r="R3454" s="0" t="str">
        <f aca="false">INDEX('Lookup Tables'!$B$2:$B$5,MATCH(F3454,'Lookup Tables'!$A$2:$A$5,0))</f>
        <v>Manager C</v>
      </c>
    </row>
    <row r="3455" customFormat="false" ht="15" hidden="false" customHeight="false" outlineLevel="0" collapsed="false">
      <c r="A3455" s="0" t="s">
        <v>3367</v>
      </c>
      <c r="B3455" s="13" t="n">
        <v>42430</v>
      </c>
      <c r="C3455" s="13" t="n">
        <v>42431</v>
      </c>
      <c r="D3455" s="14" t="s">
        <v>52</v>
      </c>
      <c r="E3455" s="14" t="s">
        <v>53</v>
      </c>
      <c r="F3455" s="14" t="s">
        <v>54</v>
      </c>
      <c r="G3455" s="14" t="s">
        <v>597</v>
      </c>
      <c r="H3455" s="14" t="s">
        <v>65</v>
      </c>
      <c r="I3455" s="14" t="s">
        <v>83</v>
      </c>
      <c r="J3455" s="14" t="s">
        <v>1614</v>
      </c>
      <c r="K3455" s="15" t="n">
        <v>58.72</v>
      </c>
      <c r="L3455" s="0" t="n">
        <v>4</v>
      </c>
      <c r="M3455" s="16" t="n">
        <v>0</v>
      </c>
      <c r="N3455" s="17" t="n">
        <v>27.0112</v>
      </c>
      <c r="O3455" s="0" t="str">
        <f aca="false">TEXT(B3455,"YYYY-MM")</f>
        <v>2016-03</v>
      </c>
      <c r="P3455" s="18" t="n">
        <f aca="false">IFERROR(N3455/K3455,0)</f>
        <v>0.46</v>
      </c>
      <c r="Q3455" s="0" t="str">
        <f aca="false">IF(M3455=0,"No Discount",IF(M3455&lt;0.2,"Low (1-19%)",IF(M3455&lt;0.4,"Medium (20-39%)","High (40%+)")))</f>
        <v>No Discount</v>
      </c>
      <c r="R3455" s="0" t="str">
        <f aca="false">INDEX('Lookup Tables'!$B$2:$B$5,MATCH(F3455,'Lookup Tables'!$A$2:$A$5,0))</f>
        <v>Manager C</v>
      </c>
    </row>
    <row r="3456" customFormat="false" ht="15" hidden="false" customHeight="false" outlineLevel="0" collapsed="false">
      <c r="A3456" s="0" t="s">
        <v>3368</v>
      </c>
      <c r="B3456" s="13" t="n">
        <v>42560</v>
      </c>
      <c r="C3456" s="13" t="n">
        <v>42565</v>
      </c>
      <c r="D3456" s="14" t="s">
        <v>69</v>
      </c>
      <c r="E3456" s="14" t="s">
        <v>53</v>
      </c>
      <c r="F3456" s="14" t="s">
        <v>54</v>
      </c>
      <c r="G3456" s="14" t="s">
        <v>200</v>
      </c>
      <c r="H3456" s="14" t="s">
        <v>65</v>
      </c>
      <c r="I3456" s="14" t="s">
        <v>78</v>
      </c>
      <c r="J3456" s="14" t="s">
        <v>3369</v>
      </c>
      <c r="K3456" s="15" t="n">
        <v>5.16</v>
      </c>
      <c r="L3456" s="0" t="n">
        <v>3</v>
      </c>
      <c r="M3456" s="16" t="n">
        <v>0.2</v>
      </c>
      <c r="N3456" s="17" t="n">
        <v>0.8385</v>
      </c>
      <c r="O3456" s="0" t="str">
        <f aca="false">TEXT(B3456,"YYYY-MM")</f>
        <v>2016-07</v>
      </c>
      <c r="P3456" s="18" t="n">
        <f aca="false">IFERROR(N3456/K3456,0)</f>
        <v>0.1625</v>
      </c>
      <c r="Q3456" s="0" t="str">
        <f aca="false">IF(M3456=0,"No Discount",IF(M3456&lt;0.2,"Low (1-19%)",IF(M3456&lt;0.4,"Medium (20-39%)","High (40%+)")))</f>
        <v>Medium (20-39%)</v>
      </c>
      <c r="R3456" s="0" t="str">
        <f aca="false">INDEX('Lookup Tables'!$B$2:$B$5,MATCH(F3456,'Lookup Tables'!$A$2:$A$5,0))</f>
        <v>Manager C</v>
      </c>
    </row>
    <row r="3457" customFormat="false" ht="15" hidden="false" customHeight="false" outlineLevel="0" collapsed="false">
      <c r="A3457" s="0" t="s">
        <v>3370</v>
      </c>
      <c r="B3457" s="13" t="n">
        <v>42786</v>
      </c>
      <c r="C3457" s="13" t="n">
        <v>42793</v>
      </c>
      <c r="D3457" s="14" t="s">
        <v>69</v>
      </c>
      <c r="E3457" s="14" t="s">
        <v>53</v>
      </c>
      <c r="F3457" s="14" t="s">
        <v>54</v>
      </c>
      <c r="G3457" s="14" t="s">
        <v>200</v>
      </c>
      <c r="H3457" s="14" t="s">
        <v>65</v>
      </c>
      <c r="I3457" s="14" t="s">
        <v>91</v>
      </c>
      <c r="J3457" s="14" t="s">
        <v>3371</v>
      </c>
      <c r="K3457" s="15" t="n">
        <v>16.496</v>
      </c>
      <c r="L3457" s="0" t="n">
        <v>2</v>
      </c>
      <c r="M3457" s="16" t="n">
        <v>0.2</v>
      </c>
      <c r="N3457" s="17" t="n">
        <v>5.5674</v>
      </c>
      <c r="O3457" s="0" t="str">
        <f aca="false">TEXT(B3457,"YYYY-MM")</f>
        <v>2017-02</v>
      </c>
      <c r="P3457" s="18" t="n">
        <f aca="false">IFERROR(N3457/K3457,0)</f>
        <v>0.3375</v>
      </c>
      <c r="Q3457" s="0" t="str">
        <f aca="false">IF(M3457=0,"No Discount",IF(M3457&lt;0.2,"Low (1-19%)",IF(M3457&lt;0.4,"Medium (20-39%)","High (40%+)")))</f>
        <v>Medium (20-39%)</v>
      </c>
      <c r="R3457" s="0" t="str">
        <f aca="false">INDEX('Lookup Tables'!$B$2:$B$5,MATCH(F3457,'Lookup Tables'!$A$2:$A$5,0))</f>
        <v>Manager C</v>
      </c>
    </row>
    <row r="3458" customFormat="false" ht="15" hidden="false" customHeight="false" outlineLevel="0" collapsed="false">
      <c r="A3458" s="0" t="s">
        <v>3372</v>
      </c>
      <c r="B3458" s="13" t="n">
        <v>43359</v>
      </c>
      <c r="C3458" s="13" t="n">
        <v>43361</v>
      </c>
      <c r="D3458" s="14" t="s">
        <v>137</v>
      </c>
      <c r="E3458" s="14" t="s">
        <v>53</v>
      </c>
      <c r="F3458" s="14" t="s">
        <v>117</v>
      </c>
      <c r="G3458" s="14" t="s">
        <v>118</v>
      </c>
      <c r="H3458" s="14" t="s">
        <v>80</v>
      </c>
      <c r="I3458" s="14" t="s">
        <v>123</v>
      </c>
      <c r="J3458" s="14" t="s">
        <v>1841</v>
      </c>
      <c r="K3458" s="15" t="n">
        <v>71.976</v>
      </c>
      <c r="L3458" s="0" t="n">
        <v>3</v>
      </c>
      <c r="M3458" s="16" t="n">
        <v>0.2</v>
      </c>
      <c r="N3458" s="17" t="n">
        <v>19.7934</v>
      </c>
      <c r="O3458" s="0" t="str">
        <f aca="false">TEXT(B3458,"YYYY-MM")</f>
        <v>2018-09</v>
      </c>
      <c r="P3458" s="18" t="n">
        <f aca="false">IFERROR(N3458/K3458,0)</f>
        <v>0.275</v>
      </c>
      <c r="Q3458" s="0" t="str">
        <f aca="false">IF(M3458=0,"No Discount",IF(M3458&lt;0.2,"Low (1-19%)",IF(M3458&lt;0.4,"Medium (20-39%)","High (40%+)")))</f>
        <v>Medium (20-39%)</v>
      </c>
      <c r="R3458" s="0" t="str">
        <f aca="false">INDEX('Lookup Tables'!$B$2:$B$5,MATCH(F3458,'Lookup Tables'!$A$2:$A$5,0))</f>
        <v>Manager B</v>
      </c>
    </row>
    <row r="3459" customFormat="false" ht="15" hidden="false" customHeight="false" outlineLevel="0" collapsed="false">
      <c r="A3459" s="0" t="s">
        <v>3372</v>
      </c>
      <c r="B3459" s="13" t="n">
        <v>43359</v>
      </c>
      <c r="C3459" s="13" t="n">
        <v>43361</v>
      </c>
      <c r="D3459" s="14" t="s">
        <v>137</v>
      </c>
      <c r="E3459" s="14" t="s">
        <v>53</v>
      </c>
      <c r="F3459" s="14" t="s">
        <v>117</v>
      </c>
      <c r="G3459" s="14" t="s">
        <v>118</v>
      </c>
      <c r="H3459" s="14" t="s">
        <v>56</v>
      </c>
      <c r="I3459" s="14" t="s">
        <v>76</v>
      </c>
      <c r="J3459" s="14" t="s">
        <v>2964</v>
      </c>
      <c r="K3459" s="15" t="n">
        <v>22.512</v>
      </c>
      <c r="L3459" s="0" t="n">
        <v>3</v>
      </c>
      <c r="M3459" s="16" t="n">
        <v>0.2</v>
      </c>
      <c r="N3459" s="17" t="n">
        <v>2.2512</v>
      </c>
      <c r="O3459" s="0" t="str">
        <f aca="false">TEXT(B3459,"YYYY-MM")</f>
        <v>2018-09</v>
      </c>
      <c r="P3459" s="18" t="n">
        <f aca="false">IFERROR(N3459/K3459,0)</f>
        <v>0.1</v>
      </c>
      <c r="Q3459" s="0" t="str">
        <f aca="false">IF(M3459=0,"No Discount",IF(M3459&lt;0.2,"Low (1-19%)",IF(M3459&lt;0.4,"Medium (20-39%)","High (40%+)")))</f>
        <v>Medium (20-39%)</v>
      </c>
      <c r="R3459" s="0" t="str">
        <f aca="false">INDEX('Lookup Tables'!$B$2:$B$5,MATCH(F3459,'Lookup Tables'!$A$2:$A$5,0))</f>
        <v>Manager B</v>
      </c>
    </row>
    <row r="3460" customFormat="false" ht="15" hidden="false" customHeight="false" outlineLevel="0" collapsed="false">
      <c r="A3460" s="0" t="s">
        <v>3372</v>
      </c>
      <c r="B3460" s="13" t="n">
        <v>43359</v>
      </c>
      <c r="C3460" s="13" t="n">
        <v>43361</v>
      </c>
      <c r="D3460" s="14" t="s">
        <v>137</v>
      </c>
      <c r="E3460" s="14" t="s">
        <v>53</v>
      </c>
      <c r="F3460" s="14" t="s">
        <v>117</v>
      </c>
      <c r="G3460" s="14" t="s">
        <v>118</v>
      </c>
      <c r="H3460" s="14" t="s">
        <v>65</v>
      </c>
      <c r="I3460" s="14" t="s">
        <v>83</v>
      </c>
      <c r="J3460" s="14" t="s">
        <v>2294</v>
      </c>
      <c r="K3460" s="15" t="n">
        <v>3.444</v>
      </c>
      <c r="L3460" s="0" t="n">
        <v>2</v>
      </c>
      <c r="M3460" s="16" t="n">
        <v>0.7</v>
      </c>
      <c r="N3460" s="17" t="n">
        <v>-2.7552</v>
      </c>
      <c r="O3460" s="0" t="str">
        <f aca="false">TEXT(B3460,"YYYY-MM")</f>
        <v>2018-09</v>
      </c>
      <c r="P3460" s="18" t="n">
        <f aca="false">IFERROR(N3460/K3460,0)</f>
        <v>-0.8</v>
      </c>
      <c r="Q3460" s="0" t="str">
        <f aca="false">IF(M3460=0,"No Discount",IF(M3460&lt;0.2,"Low (1-19%)",IF(M3460&lt;0.4,"Medium (20-39%)","High (40%+)")))</f>
        <v>High (40%+)</v>
      </c>
      <c r="R3460" s="0" t="str">
        <f aca="false">INDEX('Lookup Tables'!$B$2:$B$5,MATCH(F3460,'Lookup Tables'!$A$2:$A$5,0))</f>
        <v>Manager B</v>
      </c>
    </row>
    <row r="3461" customFormat="false" ht="15" hidden="false" customHeight="false" outlineLevel="0" collapsed="false">
      <c r="A3461" s="0" t="s">
        <v>3372</v>
      </c>
      <c r="B3461" s="13" t="n">
        <v>43359</v>
      </c>
      <c r="C3461" s="13" t="n">
        <v>43361</v>
      </c>
      <c r="D3461" s="14" t="s">
        <v>137</v>
      </c>
      <c r="E3461" s="14" t="s">
        <v>53</v>
      </c>
      <c r="F3461" s="14" t="s">
        <v>117</v>
      </c>
      <c r="G3461" s="14" t="s">
        <v>118</v>
      </c>
      <c r="H3461" s="14" t="s">
        <v>65</v>
      </c>
      <c r="I3461" s="14" t="s">
        <v>83</v>
      </c>
      <c r="J3461" s="14" t="s">
        <v>2216</v>
      </c>
      <c r="K3461" s="15" t="n">
        <v>538.194</v>
      </c>
      <c r="L3461" s="0" t="n">
        <v>2</v>
      </c>
      <c r="M3461" s="16" t="n">
        <v>0.7</v>
      </c>
      <c r="N3461" s="17" t="n">
        <v>-412.6154</v>
      </c>
      <c r="O3461" s="0" t="str">
        <f aca="false">TEXT(B3461,"YYYY-MM")</f>
        <v>2018-09</v>
      </c>
      <c r="P3461" s="18" t="n">
        <f aca="false">IFERROR(N3461/K3461,0)</f>
        <v>-0.766666666666667</v>
      </c>
      <c r="Q3461" s="0" t="str">
        <f aca="false">IF(M3461=0,"No Discount",IF(M3461&lt;0.2,"Low (1-19%)",IF(M3461&lt;0.4,"Medium (20-39%)","High (40%+)")))</f>
        <v>High (40%+)</v>
      </c>
      <c r="R3461" s="0" t="str">
        <f aca="false">INDEX('Lookup Tables'!$B$2:$B$5,MATCH(F3461,'Lookup Tables'!$A$2:$A$5,0))</f>
        <v>Manager B</v>
      </c>
    </row>
    <row r="3462" customFormat="false" ht="15" hidden="false" customHeight="false" outlineLevel="0" collapsed="false">
      <c r="A3462" s="0" t="s">
        <v>3372</v>
      </c>
      <c r="B3462" s="13" t="n">
        <v>43359</v>
      </c>
      <c r="C3462" s="13" t="n">
        <v>43361</v>
      </c>
      <c r="D3462" s="14" t="s">
        <v>137</v>
      </c>
      <c r="E3462" s="14" t="s">
        <v>53</v>
      </c>
      <c r="F3462" s="14" t="s">
        <v>117</v>
      </c>
      <c r="G3462" s="14" t="s">
        <v>118</v>
      </c>
      <c r="H3462" s="14" t="s">
        <v>80</v>
      </c>
      <c r="I3462" s="14" t="s">
        <v>123</v>
      </c>
      <c r="J3462" s="14" t="s">
        <v>486</v>
      </c>
      <c r="K3462" s="15" t="n">
        <v>47.984</v>
      </c>
      <c r="L3462" s="0" t="n">
        <v>2</v>
      </c>
      <c r="M3462" s="16" t="n">
        <v>0.2</v>
      </c>
      <c r="N3462" s="17" t="n">
        <v>14.3952</v>
      </c>
      <c r="O3462" s="0" t="str">
        <f aca="false">TEXT(B3462,"YYYY-MM")</f>
        <v>2018-09</v>
      </c>
      <c r="P3462" s="18" t="n">
        <f aca="false">IFERROR(N3462/K3462,0)</f>
        <v>0.3</v>
      </c>
      <c r="Q3462" s="0" t="str">
        <f aca="false">IF(M3462=0,"No Discount",IF(M3462&lt;0.2,"Low (1-19%)",IF(M3462&lt;0.4,"Medium (20-39%)","High (40%+)")))</f>
        <v>Medium (20-39%)</v>
      </c>
      <c r="R3462" s="0" t="str">
        <f aca="false">INDEX('Lookup Tables'!$B$2:$B$5,MATCH(F3462,'Lookup Tables'!$A$2:$A$5,0))</f>
        <v>Manager B</v>
      </c>
    </row>
    <row r="3463" customFormat="false" ht="15" hidden="false" customHeight="false" outlineLevel="0" collapsed="false">
      <c r="A3463" s="0" t="s">
        <v>3373</v>
      </c>
      <c r="B3463" s="13" t="n">
        <v>43409</v>
      </c>
      <c r="C3463" s="13" t="n">
        <v>43414</v>
      </c>
      <c r="D3463" s="14" t="s">
        <v>52</v>
      </c>
      <c r="E3463" s="14" t="s">
        <v>62</v>
      </c>
      <c r="F3463" s="14" t="s">
        <v>98</v>
      </c>
      <c r="G3463" s="14" t="s">
        <v>99</v>
      </c>
      <c r="H3463" s="14" t="s">
        <v>80</v>
      </c>
      <c r="I3463" s="14" t="s">
        <v>81</v>
      </c>
      <c r="J3463" s="14" t="s">
        <v>641</v>
      </c>
      <c r="K3463" s="15" t="n">
        <v>492.768</v>
      </c>
      <c r="L3463" s="0" t="n">
        <v>4</v>
      </c>
      <c r="M3463" s="16" t="n">
        <v>0.2</v>
      </c>
      <c r="N3463" s="17" t="n">
        <v>55.4364</v>
      </c>
      <c r="O3463" s="0" t="str">
        <f aca="false">TEXT(B3463,"YYYY-MM")</f>
        <v>2018-11</v>
      </c>
      <c r="P3463" s="18" t="n">
        <f aca="false">IFERROR(N3463/K3463,0)</f>
        <v>0.1125</v>
      </c>
      <c r="Q3463" s="0" t="str">
        <f aca="false">IF(M3463=0,"No Discount",IF(M3463&lt;0.2,"Low (1-19%)",IF(M3463&lt;0.4,"Medium (20-39%)","High (40%+)")))</f>
        <v>Medium (20-39%)</v>
      </c>
      <c r="R3463" s="0" t="str">
        <f aca="false">INDEX('Lookup Tables'!$B$2:$B$5,MATCH(F3463,'Lookup Tables'!$A$2:$A$5,0))</f>
        <v>Manager A</v>
      </c>
    </row>
    <row r="3464" customFormat="false" ht="15" hidden="false" customHeight="false" outlineLevel="0" collapsed="false">
      <c r="A3464" s="0" t="s">
        <v>3374</v>
      </c>
      <c r="B3464" s="13" t="n">
        <v>42420</v>
      </c>
      <c r="C3464" s="13" t="n">
        <v>42423</v>
      </c>
      <c r="D3464" s="14" t="s">
        <v>52</v>
      </c>
      <c r="E3464" s="14" t="s">
        <v>53</v>
      </c>
      <c r="F3464" s="14" t="s">
        <v>117</v>
      </c>
      <c r="G3464" s="14" t="s">
        <v>391</v>
      </c>
      <c r="H3464" s="14" t="s">
        <v>65</v>
      </c>
      <c r="I3464" s="14" t="s">
        <v>78</v>
      </c>
      <c r="J3464" s="14" t="s">
        <v>1591</v>
      </c>
      <c r="K3464" s="15" t="n">
        <v>286.79</v>
      </c>
      <c r="L3464" s="0" t="n">
        <v>7</v>
      </c>
      <c r="M3464" s="16" t="n">
        <v>0</v>
      </c>
      <c r="N3464" s="17" t="n">
        <v>74.5654</v>
      </c>
      <c r="O3464" s="0" t="str">
        <f aca="false">TEXT(B3464,"YYYY-MM")</f>
        <v>2016-02</v>
      </c>
      <c r="P3464" s="18" t="n">
        <f aca="false">IFERROR(N3464/K3464,0)</f>
        <v>0.26</v>
      </c>
      <c r="Q3464" s="0" t="str">
        <f aca="false">IF(M3464=0,"No Discount",IF(M3464&lt;0.2,"Low (1-19%)",IF(M3464&lt;0.4,"Medium (20-39%)","High (40%+)")))</f>
        <v>No Discount</v>
      </c>
      <c r="R3464" s="0" t="str">
        <f aca="false">INDEX('Lookup Tables'!$B$2:$B$5,MATCH(F3464,'Lookup Tables'!$A$2:$A$5,0))</f>
        <v>Manager B</v>
      </c>
    </row>
    <row r="3465" customFormat="false" ht="15" hidden="false" customHeight="false" outlineLevel="0" collapsed="false">
      <c r="A3465" s="0" t="s">
        <v>3375</v>
      </c>
      <c r="B3465" s="13" t="n">
        <v>43064</v>
      </c>
      <c r="C3465" s="13" t="n">
        <v>43069</v>
      </c>
      <c r="D3465" s="14" t="s">
        <v>69</v>
      </c>
      <c r="E3465" s="14" t="s">
        <v>97</v>
      </c>
      <c r="F3465" s="14" t="s">
        <v>54</v>
      </c>
      <c r="G3465" s="14" t="s">
        <v>70</v>
      </c>
      <c r="H3465" s="14" t="s">
        <v>65</v>
      </c>
      <c r="I3465" s="14" t="s">
        <v>91</v>
      </c>
      <c r="J3465" s="14" t="s">
        <v>198</v>
      </c>
      <c r="K3465" s="15" t="n">
        <v>5.08</v>
      </c>
      <c r="L3465" s="0" t="n">
        <v>1</v>
      </c>
      <c r="M3465" s="16" t="n">
        <v>0.2</v>
      </c>
      <c r="N3465" s="17" t="n">
        <v>1.651</v>
      </c>
      <c r="O3465" s="0" t="str">
        <f aca="false">TEXT(B3465,"YYYY-MM")</f>
        <v>2017-11</v>
      </c>
      <c r="P3465" s="18" t="n">
        <f aca="false">IFERROR(N3465/K3465,0)</f>
        <v>0.325</v>
      </c>
      <c r="Q3465" s="0" t="str">
        <f aca="false">IF(M3465=0,"No Discount",IF(M3465&lt;0.2,"Low (1-19%)",IF(M3465&lt;0.4,"Medium (20-39%)","High (40%+)")))</f>
        <v>Medium (20-39%)</v>
      </c>
      <c r="R3465" s="0" t="str">
        <f aca="false">INDEX('Lookup Tables'!$B$2:$B$5,MATCH(F3465,'Lookup Tables'!$A$2:$A$5,0))</f>
        <v>Manager C</v>
      </c>
    </row>
    <row r="3466" customFormat="false" ht="15" hidden="false" customHeight="false" outlineLevel="0" collapsed="false">
      <c r="A3466" s="0" t="s">
        <v>3376</v>
      </c>
      <c r="B3466" s="13" t="n">
        <v>43437</v>
      </c>
      <c r="C3466" s="13" t="n">
        <v>43439</v>
      </c>
      <c r="D3466" s="14" t="s">
        <v>52</v>
      </c>
      <c r="E3466" s="14" t="s">
        <v>53</v>
      </c>
      <c r="F3466" s="14" t="s">
        <v>54</v>
      </c>
      <c r="G3466" s="14" t="s">
        <v>70</v>
      </c>
      <c r="H3466" s="14" t="s">
        <v>80</v>
      </c>
      <c r="I3466" s="14" t="s">
        <v>123</v>
      </c>
      <c r="J3466" s="14" t="s">
        <v>1563</v>
      </c>
      <c r="K3466" s="15" t="n">
        <v>47.992</v>
      </c>
      <c r="L3466" s="0" t="n">
        <v>1</v>
      </c>
      <c r="M3466" s="16" t="n">
        <v>0.2</v>
      </c>
      <c r="N3466" s="17" t="n">
        <v>7.1988</v>
      </c>
      <c r="O3466" s="0" t="str">
        <f aca="false">TEXT(B3466,"YYYY-MM")</f>
        <v>2018-12</v>
      </c>
      <c r="P3466" s="18" t="n">
        <f aca="false">IFERROR(N3466/K3466,0)</f>
        <v>0.15</v>
      </c>
      <c r="Q3466" s="0" t="str">
        <f aca="false">IF(M3466=0,"No Discount",IF(M3466&lt;0.2,"Low (1-19%)",IF(M3466&lt;0.4,"Medium (20-39%)","High (40%+)")))</f>
        <v>Medium (20-39%)</v>
      </c>
      <c r="R3466" s="0" t="str">
        <f aca="false">INDEX('Lookup Tables'!$B$2:$B$5,MATCH(F3466,'Lookup Tables'!$A$2:$A$5,0))</f>
        <v>Manager C</v>
      </c>
    </row>
    <row r="3467" customFormat="false" ht="15" hidden="false" customHeight="false" outlineLevel="0" collapsed="false">
      <c r="A3467" s="0" t="s">
        <v>3377</v>
      </c>
      <c r="B3467" s="13" t="n">
        <v>42623</v>
      </c>
      <c r="C3467" s="13" t="n">
        <v>42627</v>
      </c>
      <c r="D3467" s="14" t="s">
        <v>69</v>
      </c>
      <c r="E3467" s="14" t="s">
        <v>62</v>
      </c>
      <c r="F3467" s="14" t="s">
        <v>117</v>
      </c>
      <c r="G3467" s="14" t="s">
        <v>584</v>
      </c>
      <c r="H3467" s="14" t="s">
        <v>65</v>
      </c>
      <c r="I3467" s="14" t="s">
        <v>85</v>
      </c>
      <c r="J3467" s="14" t="s">
        <v>2462</v>
      </c>
      <c r="K3467" s="15" t="n">
        <v>61.96</v>
      </c>
      <c r="L3467" s="0" t="n">
        <v>2</v>
      </c>
      <c r="M3467" s="16" t="n">
        <v>0</v>
      </c>
      <c r="N3467" s="17" t="n">
        <v>16.1096</v>
      </c>
      <c r="O3467" s="0" t="str">
        <f aca="false">TEXT(B3467,"YYYY-MM")</f>
        <v>2016-09</v>
      </c>
      <c r="P3467" s="18" t="n">
        <f aca="false">IFERROR(N3467/K3467,0)</f>
        <v>0.26</v>
      </c>
      <c r="Q3467" s="0" t="str">
        <f aca="false">IF(M3467=0,"No Discount",IF(M3467&lt;0.2,"Low (1-19%)",IF(M3467&lt;0.4,"Medium (20-39%)","High (40%+)")))</f>
        <v>No Discount</v>
      </c>
      <c r="R3467" s="0" t="str">
        <f aca="false">INDEX('Lookup Tables'!$B$2:$B$5,MATCH(F3467,'Lookup Tables'!$A$2:$A$5,0))</f>
        <v>Manager B</v>
      </c>
    </row>
    <row r="3468" customFormat="false" ht="15" hidden="false" customHeight="false" outlineLevel="0" collapsed="false">
      <c r="A3468" s="0" t="s">
        <v>3377</v>
      </c>
      <c r="B3468" s="13" t="n">
        <v>42623</v>
      </c>
      <c r="C3468" s="13" t="n">
        <v>42627</v>
      </c>
      <c r="D3468" s="14" t="s">
        <v>69</v>
      </c>
      <c r="E3468" s="14" t="s">
        <v>62</v>
      </c>
      <c r="F3468" s="14" t="s">
        <v>117</v>
      </c>
      <c r="G3468" s="14" t="s">
        <v>584</v>
      </c>
      <c r="H3468" s="14" t="s">
        <v>56</v>
      </c>
      <c r="I3468" s="14" t="s">
        <v>57</v>
      </c>
      <c r="J3468" s="14" t="s">
        <v>416</v>
      </c>
      <c r="K3468" s="15" t="n">
        <v>361.96</v>
      </c>
      <c r="L3468" s="0" t="n">
        <v>2</v>
      </c>
      <c r="M3468" s="16" t="n">
        <v>0</v>
      </c>
      <c r="N3468" s="17" t="n">
        <v>83.2508</v>
      </c>
      <c r="O3468" s="0" t="str">
        <f aca="false">TEXT(B3468,"YYYY-MM")</f>
        <v>2016-09</v>
      </c>
      <c r="P3468" s="18" t="n">
        <f aca="false">IFERROR(N3468/K3468,0)</f>
        <v>0.23</v>
      </c>
      <c r="Q3468" s="0" t="str">
        <f aca="false">IF(M3468=0,"No Discount",IF(M3468&lt;0.2,"Low (1-19%)",IF(M3468&lt;0.4,"Medium (20-39%)","High (40%+)")))</f>
        <v>No Discount</v>
      </c>
      <c r="R3468" s="0" t="str">
        <f aca="false">INDEX('Lookup Tables'!$B$2:$B$5,MATCH(F3468,'Lookup Tables'!$A$2:$A$5,0))</f>
        <v>Manager B</v>
      </c>
    </row>
    <row r="3469" customFormat="false" ht="15" hidden="false" customHeight="false" outlineLevel="0" collapsed="false">
      <c r="A3469" s="0" t="s">
        <v>3377</v>
      </c>
      <c r="B3469" s="13" t="n">
        <v>42623</v>
      </c>
      <c r="C3469" s="13" t="n">
        <v>42627</v>
      </c>
      <c r="D3469" s="14" t="s">
        <v>69</v>
      </c>
      <c r="E3469" s="14" t="s">
        <v>62</v>
      </c>
      <c r="F3469" s="14" t="s">
        <v>117</v>
      </c>
      <c r="G3469" s="14" t="s">
        <v>584</v>
      </c>
      <c r="H3469" s="14" t="s">
        <v>65</v>
      </c>
      <c r="I3469" s="14" t="s">
        <v>91</v>
      </c>
      <c r="J3469" s="14" t="s">
        <v>618</v>
      </c>
      <c r="K3469" s="15" t="n">
        <v>278.82</v>
      </c>
      <c r="L3469" s="0" t="n">
        <v>9</v>
      </c>
      <c r="M3469" s="16" t="n">
        <v>0</v>
      </c>
      <c r="N3469" s="17" t="n">
        <v>125.469</v>
      </c>
      <c r="O3469" s="0" t="str">
        <f aca="false">TEXT(B3469,"YYYY-MM")</f>
        <v>2016-09</v>
      </c>
      <c r="P3469" s="18" t="n">
        <f aca="false">IFERROR(N3469/K3469,0)</f>
        <v>0.45</v>
      </c>
      <c r="Q3469" s="0" t="str">
        <f aca="false">IF(M3469=0,"No Discount",IF(M3469&lt;0.2,"Low (1-19%)",IF(M3469&lt;0.4,"Medium (20-39%)","High (40%+)")))</f>
        <v>No Discount</v>
      </c>
      <c r="R3469" s="0" t="str">
        <f aca="false">INDEX('Lookup Tables'!$B$2:$B$5,MATCH(F3469,'Lookup Tables'!$A$2:$A$5,0))</f>
        <v>Manager B</v>
      </c>
    </row>
    <row r="3470" customFormat="false" ht="15" hidden="false" customHeight="false" outlineLevel="0" collapsed="false">
      <c r="A3470" s="0" t="s">
        <v>3378</v>
      </c>
      <c r="B3470" s="13" t="n">
        <v>43083</v>
      </c>
      <c r="C3470" s="13" t="n">
        <v>43088</v>
      </c>
      <c r="D3470" s="14" t="s">
        <v>69</v>
      </c>
      <c r="E3470" s="14" t="s">
        <v>53</v>
      </c>
      <c r="F3470" s="14" t="s">
        <v>54</v>
      </c>
      <c r="G3470" s="14" t="s">
        <v>690</v>
      </c>
      <c r="H3470" s="14" t="s">
        <v>56</v>
      </c>
      <c r="I3470" s="14" t="s">
        <v>76</v>
      </c>
      <c r="J3470" s="14" t="s">
        <v>2764</v>
      </c>
      <c r="K3470" s="15" t="n">
        <v>133.38</v>
      </c>
      <c r="L3470" s="0" t="n">
        <v>6</v>
      </c>
      <c r="M3470" s="16" t="n">
        <v>0</v>
      </c>
      <c r="N3470" s="17" t="n">
        <v>58.6872</v>
      </c>
      <c r="O3470" s="0" t="str">
        <f aca="false">TEXT(B3470,"YYYY-MM")</f>
        <v>2017-12</v>
      </c>
      <c r="P3470" s="18" t="n">
        <f aca="false">IFERROR(N3470/K3470,0)</f>
        <v>0.44</v>
      </c>
      <c r="Q3470" s="0" t="str">
        <f aca="false">IF(M3470=0,"No Discount",IF(M3470&lt;0.2,"Low (1-19%)",IF(M3470&lt;0.4,"Medium (20-39%)","High (40%+)")))</f>
        <v>No Discount</v>
      </c>
      <c r="R3470" s="0" t="str">
        <f aca="false">INDEX('Lookup Tables'!$B$2:$B$5,MATCH(F3470,'Lookup Tables'!$A$2:$A$5,0))</f>
        <v>Manager C</v>
      </c>
    </row>
    <row r="3471" customFormat="false" ht="15" hidden="false" customHeight="false" outlineLevel="0" collapsed="false">
      <c r="A3471" s="0" t="s">
        <v>3379</v>
      </c>
      <c r="B3471" s="13" t="n">
        <v>42466</v>
      </c>
      <c r="C3471" s="13" t="n">
        <v>42470</v>
      </c>
      <c r="D3471" s="14" t="s">
        <v>69</v>
      </c>
      <c r="E3471" s="14" t="s">
        <v>53</v>
      </c>
      <c r="F3471" s="14" t="s">
        <v>54</v>
      </c>
      <c r="G3471" s="14" t="s">
        <v>90</v>
      </c>
      <c r="H3471" s="14" t="s">
        <v>65</v>
      </c>
      <c r="I3471" s="14" t="s">
        <v>91</v>
      </c>
      <c r="J3471" s="14" t="s">
        <v>1202</v>
      </c>
      <c r="K3471" s="15" t="n">
        <v>47.952</v>
      </c>
      <c r="L3471" s="0" t="n">
        <v>3</v>
      </c>
      <c r="M3471" s="16" t="n">
        <v>0.2</v>
      </c>
      <c r="N3471" s="17" t="n">
        <v>16.1838</v>
      </c>
      <c r="O3471" s="0" t="str">
        <f aca="false">TEXT(B3471,"YYYY-MM")</f>
        <v>2016-04</v>
      </c>
      <c r="P3471" s="18" t="n">
        <f aca="false">IFERROR(N3471/K3471,0)</f>
        <v>0.3375</v>
      </c>
      <c r="Q3471" s="0" t="str">
        <f aca="false">IF(M3471=0,"No Discount",IF(M3471&lt;0.2,"Low (1-19%)",IF(M3471&lt;0.4,"Medium (20-39%)","High (40%+)")))</f>
        <v>Medium (20-39%)</v>
      </c>
      <c r="R3471" s="0" t="str">
        <f aca="false">INDEX('Lookup Tables'!$B$2:$B$5,MATCH(F3471,'Lookup Tables'!$A$2:$A$5,0))</f>
        <v>Manager C</v>
      </c>
    </row>
    <row r="3472" customFormat="false" ht="15" hidden="false" customHeight="false" outlineLevel="0" collapsed="false">
      <c r="A3472" s="0" t="s">
        <v>3380</v>
      </c>
      <c r="B3472" s="13" t="n">
        <v>43070</v>
      </c>
      <c r="C3472" s="13" t="n">
        <v>43074</v>
      </c>
      <c r="D3472" s="14" t="s">
        <v>69</v>
      </c>
      <c r="E3472" s="14" t="s">
        <v>53</v>
      </c>
      <c r="F3472" s="14" t="s">
        <v>63</v>
      </c>
      <c r="G3472" s="14" t="s">
        <v>64</v>
      </c>
      <c r="H3472" s="14" t="s">
        <v>56</v>
      </c>
      <c r="I3472" s="14" t="s">
        <v>76</v>
      </c>
      <c r="J3472" s="14" t="s">
        <v>1607</v>
      </c>
      <c r="K3472" s="15" t="n">
        <v>16.74</v>
      </c>
      <c r="L3472" s="0" t="n">
        <v>2</v>
      </c>
      <c r="M3472" s="16" t="n">
        <v>0</v>
      </c>
      <c r="N3472" s="17" t="n">
        <v>4.3524</v>
      </c>
      <c r="O3472" s="0" t="str">
        <f aca="false">TEXT(B3472,"YYYY-MM")</f>
        <v>2017-12</v>
      </c>
      <c r="P3472" s="18" t="n">
        <f aca="false">IFERROR(N3472/K3472,0)</f>
        <v>0.26</v>
      </c>
      <c r="Q3472" s="0" t="str">
        <f aca="false">IF(M3472=0,"No Discount",IF(M3472&lt;0.2,"Low (1-19%)",IF(M3472&lt;0.4,"Medium (20-39%)","High (40%+)")))</f>
        <v>No Discount</v>
      </c>
      <c r="R3472" s="0" t="str">
        <f aca="false">INDEX('Lookup Tables'!$B$2:$B$5,MATCH(F3472,'Lookup Tables'!$A$2:$A$5,0))</f>
        <v>Manager D</v>
      </c>
    </row>
    <row r="3473" customFormat="false" ht="15" hidden="false" customHeight="false" outlineLevel="0" collapsed="false">
      <c r="A3473" s="0" t="s">
        <v>3381</v>
      </c>
      <c r="B3473" s="13" t="n">
        <v>43416</v>
      </c>
      <c r="C3473" s="13" t="n">
        <v>43421</v>
      </c>
      <c r="D3473" s="14" t="s">
        <v>69</v>
      </c>
      <c r="E3473" s="14" t="s">
        <v>62</v>
      </c>
      <c r="F3473" s="14" t="s">
        <v>117</v>
      </c>
      <c r="G3473" s="14" t="s">
        <v>269</v>
      </c>
      <c r="H3473" s="14" t="s">
        <v>65</v>
      </c>
      <c r="I3473" s="14" t="s">
        <v>91</v>
      </c>
      <c r="J3473" s="14" t="s">
        <v>1779</v>
      </c>
      <c r="K3473" s="15" t="n">
        <v>10.848</v>
      </c>
      <c r="L3473" s="0" t="n">
        <v>2</v>
      </c>
      <c r="M3473" s="16" t="n">
        <v>0.2</v>
      </c>
      <c r="N3473" s="17" t="n">
        <v>3.5256</v>
      </c>
      <c r="O3473" s="0" t="str">
        <f aca="false">TEXT(B3473,"YYYY-MM")</f>
        <v>2018-11</v>
      </c>
      <c r="P3473" s="18" t="n">
        <f aca="false">IFERROR(N3473/K3473,0)</f>
        <v>0.325</v>
      </c>
      <c r="Q3473" s="0" t="str">
        <f aca="false">IF(M3473=0,"No Discount",IF(M3473&lt;0.2,"Low (1-19%)",IF(M3473&lt;0.4,"Medium (20-39%)","High (40%+)")))</f>
        <v>Medium (20-39%)</v>
      </c>
      <c r="R3473" s="0" t="str">
        <f aca="false">INDEX('Lookup Tables'!$B$2:$B$5,MATCH(F3473,'Lookup Tables'!$A$2:$A$5,0))</f>
        <v>Manager B</v>
      </c>
    </row>
    <row r="3474" customFormat="false" ht="15" hidden="false" customHeight="false" outlineLevel="0" collapsed="false">
      <c r="A3474" s="0" t="s">
        <v>3381</v>
      </c>
      <c r="B3474" s="13" t="n">
        <v>43416</v>
      </c>
      <c r="C3474" s="13" t="n">
        <v>43421</v>
      </c>
      <c r="D3474" s="14" t="s">
        <v>69</v>
      </c>
      <c r="E3474" s="14" t="s">
        <v>62</v>
      </c>
      <c r="F3474" s="14" t="s">
        <v>117</v>
      </c>
      <c r="G3474" s="14" t="s">
        <v>269</v>
      </c>
      <c r="H3474" s="14" t="s">
        <v>80</v>
      </c>
      <c r="I3474" s="14" t="s">
        <v>123</v>
      </c>
      <c r="J3474" s="14" t="s">
        <v>1003</v>
      </c>
      <c r="K3474" s="15" t="n">
        <v>18.544</v>
      </c>
      <c r="L3474" s="0" t="n">
        <v>2</v>
      </c>
      <c r="M3474" s="16" t="n">
        <v>0.2</v>
      </c>
      <c r="N3474" s="17" t="n">
        <v>3.0134</v>
      </c>
      <c r="O3474" s="0" t="str">
        <f aca="false">TEXT(B3474,"YYYY-MM")</f>
        <v>2018-11</v>
      </c>
      <c r="P3474" s="18" t="n">
        <f aca="false">IFERROR(N3474/K3474,0)</f>
        <v>0.1625</v>
      </c>
      <c r="Q3474" s="0" t="str">
        <f aca="false">IF(M3474=0,"No Discount",IF(M3474&lt;0.2,"Low (1-19%)",IF(M3474&lt;0.4,"Medium (20-39%)","High (40%+)")))</f>
        <v>Medium (20-39%)</v>
      </c>
      <c r="R3474" s="0" t="str">
        <f aca="false">INDEX('Lookup Tables'!$B$2:$B$5,MATCH(F3474,'Lookup Tables'!$A$2:$A$5,0))</f>
        <v>Manager B</v>
      </c>
    </row>
    <row r="3475" customFormat="false" ht="15" hidden="false" customHeight="false" outlineLevel="0" collapsed="false">
      <c r="A3475" s="0" t="s">
        <v>3382</v>
      </c>
      <c r="B3475" s="13" t="n">
        <v>43162</v>
      </c>
      <c r="C3475" s="13" t="n">
        <v>43169</v>
      </c>
      <c r="D3475" s="14" t="s">
        <v>69</v>
      </c>
      <c r="E3475" s="14" t="s">
        <v>53</v>
      </c>
      <c r="F3475" s="14" t="s">
        <v>98</v>
      </c>
      <c r="G3475" s="14" t="s">
        <v>157</v>
      </c>
      <c r="H3475" s="14" t="s">
        <v>56</v>
      </c>
      <c r="I3475" s="14" t="s">
        <v>59</v>
      </c>
      <c r="J3475" s="14" t="s">
        <v>601</v>
      </c>
      <c r="K3475" s="15" t="n">
        <v>180.98</v>
      </c>
      <c r="L3475" s="0" t="n">
        <v>1</v>
      </c>
      <c r="M3475" s="16" t="n">
        <v>0</v>
      </c>
      <c r="N3475" s="17" t="n">
        <v>47.0548</v>
      </c>
      <c r="O3475" s="0" t="str">
        <f aca="false">TEXT(B3475,"YYYY-MM")</f>
        <v>2018-03</v>
      </c>
      <c r="P3475" s="18" t="n">
        <f aca="false">IFERROR(N3475/K3475,0)</f>
        <v>0.26</v>
      </c>
      <c r="Q3475" s="0" t="str">
        <f aca="false">IF(M3475=0,"No Discount",IF(M3475&lt;0.2,"Low (1-19%)",IF(M3475&lt;0.4,"Medium (20-39%)","High (40%+)")))</f>
        <v>No Discount</v>
      </c>
      <c r="R3475" s="0" t="str">
        <f aca="false">INDEX('Lookup Tables'!$B$2:$B$5,MATCH(F3475,'Lookup Tables'!$A$2:$A$5,0))</f>
        <v>Manager A</v>
      </c>
    </row>
    <row r="3476" customFormat="false" ht="15" hidden="false" customHeight="false" outlineLevel="0" collapsed="false">
      <c r="A3476" s="0" t="s">
        <v>3382</v>
      </c>
      <c r="B3476" s="13" t="n">
        <v>43162</v>
      </c>
      <c r="C3476" s="13" t="n">
        <v>43169</v>
      </c>
      <c r="D3476" s="14" t="s">
        <v>69</v>
      </c>
      <c r="E3476" s="14" t="s">
        <v>53</v>
      </c>
      <c r="F3476" s="14" t="s">
        <v>98</v>
      </c>
      <c r="G3476" s="14" t="s">
        <v>157</v>
      </c>
      <c r="H3476" s="14" t="s">
        <v>80</v>
      </c>
      <c r="I3476" s="14" t="s">
        <v>123</v>
      </c>
      <c r="J3476" s="14" t="s">
        <v>2122</v>
      </c>
      <c r="K3476" s="15" t="n">
        <v>99.98</v>
      </c>
      <c r="L3476" s="0" t="n">
        <v>2</v>
      </c>
      <c r="M3476" s="16" t="n">
        <v>0</v>
      </c>
      <c r="N3476" s="17" t="n">
        <v>42.9914</v>
      </c>
      <c r="O3476" s="0" t="str">
        <f aca="false">TEXT(B3476,"YYYY-MM")</f>
        <v>2018-03</v>
      </c>
      <c r="P3476" s="18" t="n">
        <f aca="false">IFERROR(N3476/K3476,0)</f>
        <v>0.43</v>
      </c>
      <c r="Q3476" s="0" t="str">
        <f aca="false">IF(M3476=0,"No Discount",IF(M3476&lt;0.2,"Low (1-19%)",IF(M3476&lt;0.4,"Medium (20-39%)","High (40%+)")))</f>
        <v>No Discount</v>
      </c>
      <c r="R3476" s="0" t="str">
        <f aca="false">INDEX('Lookup Tables'!$B$2:$B$5,MATCH(F3476,'Lookup Tables'!$A$2:$A$5,0))</f>
        <v>Manager A</v>
      </c>
    </row>
    <row r="3477" customFormat="false" ht="15" hidden="false" customHeight="false" outlineLevel="0" collapsed="false">
      <c r="A3477" s="0" t="s">
        <v>3383</v>
      </c>
      <c r="B3477" s="13" t="n">
        <v>43066</v>
      </c>
      <c r="C3477" s="13" t="n">
        <v>43069</v>
      </c>
      <c r="D3477" s="14" t="s">
        <v>137</v>
      </c>
      <c r="E3477" s="14" t="s">
        <v>62</v>
      </c>
      <c r="F3477" s="14" t="s">
        <v>98</v>
      </c>
      <c r="G3477" s="14" t="s">
        <v>2114</v>
      </c>
      <c r="H3477" s="14" t="s">
        <v>80</v>
      </c>
      <c r="I3477" s="14" t="s">
        <v>123</v>
      </c>
      <c r="J3477" s="14" t="s">
        <v>182</v>
      </c>
      <c r="K3477" s="15" t="n">
        <v>34.95</v>
      </c>
      <c r="L3477" s="0" t="n">
        <v>5</v>
      </c>
      <c r="M3477" s="16" t="n">
        <v>0</v>
      </c>
      <c r="N3477" s="17" t="n">
        <v>15.378</v>
      </c>
      <c r="O3477" s="0" t="str">
        <f aca="false">TEXT(B3477,"YYYY-MM")</f>
        <v>2017-11</v>
      </c>
      <c r="P3477" s="18" t="n">
        <f aca="false">IFERROR(N3477/K3477,0)</f>
        <v>0.44</v>
      </c>
      <c r="Q3477" s="0" t="str">
        <f aca="false">IF(M3477=0,"No Discount",IF(M3477&lt;0.2,"Low (1-19%)",IF(M3477&lt;0.4,"Medium (20-39%)","High (40%+)")))</f>
        <v>No Discount</v>
      </c>
      <c r="R3477" s="0" t="str">
        <f aca="false">INDEX('Lookup Tables'!$B$2:$B$5,MATCH(F3477,'Lookup Tables'!$A$2:$A$5,0))</f>
        <v>Manager A</v>
      </c>
    </row>
    <row r="3478" customFormat="false" ht="15" hidden="false" customHeight="false" outlineLevel="0" collapsed="false">
      <c r="A3478" s="0" t="s">
        <v>3383</v>
      </c>
      <c r="B3478" s="13" t="n">
        <v>43066</v>
      </c>
      <c r="C3478" s="13" t="n">
        <v>43069</v>
      </c>
      <c r="D3478" s="14" t="s">
        <v>137</v>
      </c>
      <c r="E3478" s="14" t="s">
        <v>62</v>
      </c>
      <c r="F3478" s="14" t="s">
        <v>98</v>
      </c>
      <c r="G3478" s="14" t="s">
        <v>2114</v>
      </c>
      <c r="H3478" s="14" t="s">
        <v>65</v>
      </c>
      <c r="I3478" s="14" t="s">
        <v>83</v>
      </c>
      <c r="J3478" s="14" t="s">
        <v>1803</v>
      </c>
      <c r="K3478" s="15" t="n">
        <v>152</v>
      </c>
      <c r="L3478" s="0" t="n">
        <v>5</v>
      </c>
      <c r="M3478" s="16" t="n">
        <v>0</v>
      </c>
      <c r="N3478" s="17" t="n">
        <v>69.92</v>
      </c>
      <c r="O3478" s="0" t="str">
        <f aca="false">TEXT(B3478,"YYYY-MM")</f>
        <v>2017-11</v>
      </c>
      <c r="P3478" s="18" t="n">
        <f aca="false">IFERROR(N3478/K3478,0)</f>
        <v>0.46</v>
      </c>
      <c r="Q3478" s="0" t="str">
        <f aca="false">IF(M3478=0,"No Discount",IF(M3478&lt;0.2,"Low (1-19%)",IF(M3478&lt;0.4,"Medium (20-39%)","High (40%+)")))</f>
        <v>No Discount</v>
      </c>
      <c r="R3478" s="0" t="str">
        <f aca="false">INDEX('Lookup Tables'!$B$2:$B$5,MATCH(F3478,'Lookup Tables'!$A$2:$A$5,0))</f>
        <v>Manager A</v>
      </c>
    </row>
    <row r="3479" customFormat="false" ht="15" hidden="false" customHeight="false" outlineLevel="0" collapsed="false">
      <c r="A3479" s="0" t="s">
        <v>3384</v>
      </c>
      <c r="B3479" s="13" t="n">
        <v>42247</v>
      </c>
      <c r="C3479" s="13" t="n">
        <v>42252</v>
      </c>
      <c r="D3479" s="14" t="s">
        <v>69</v>
      </c>
      <c r="E3479" s="14" t="s">
        <v>53</v>
      </c>
      <c r="F3479" s="14" t="s">
        <v>63</v>
      </c>
      <c r="G3479" s="14" t="s">
        <v>339</v>
      </c>
      <c r="H3479" s="14" t="s">
        <v>80</v>
      </c>
      <c r="I3479" s="14" t="s">
        <v>123</v>
      </c>
      <c r="J3479" s="14" t="s">
        <v>2780</v>
      </c>
      <c r="K3479" s="15" t="n">
        <v>92.52</v>
      </c>
      <c r="L3479" s="0" t="n">
        <v>9</v>
      </c>
      <c r="M3479" s="16" t="n">
        <v>0</v>
      </c>
      <c r="N3479" s="17" t="n">
        <v>18.504</v>
      </c>
      <c r="O3479" s="0" t="str">
        <f aca="false">TEXT(B3479,"YYYY-MM")</f>
        <v>2015-08</v>
      </c>
      <c r="P3479" s="18" t="n">
        <f aca="false">IFERROR(N3479/K3479,0)</f>
        <v>0.2</v>
      </c>
      <c r="Q3479" s="0" t="str">
        <f aca="false">IF(M3479=0,"No Discount",IF(M3479&lt;0.2,"Low (1-19%)",IF(M3479&lt;0.4,"Medium (20-39%)","High (40%+)")))</f>
        <v>No Discount</v>
      </c>
      <c r="R3479" s="0" t="str">
        <f aca="false">INDEX('Lookup Tables'!$B$2:$B$5,MATCH(F3479,'Lookup Tables'!$A$2:$A$5,0))</f>
        <v>Manager D</v>
      </c>
    </row>
    <row r="3480" customFormat="false" ht="15" hidden="false" customHeight="false" outlineLevel="0" collapsed="false">
      <c r="A3480" s="0" t="s">
        <v>3385</v>
      </c>
      <c r="B3480" s="13" t="n">
        <v>43077</v>
      </c>
      <c r="C3480" s="13" t="n">
        <v>43083</v>
      </c>
      <c r="D3480" s="14" t="s">
        <v>69</v>
      </c>
      <c r="E3480" s="14" t="s">
        <v>62</v>
      </c>
      <c r="F3480" s="14" t="s">
        <v>63</v>
      </c>
      <c r="G3480" s="14" t="s">
        <v>64</v>
      </c>
      <c r="H3480" s="14" t="s">
        <v>65</v>
      </c>
      <c r="I3480" s="14" t="s">
        <v>78</v>
      </c>
      <c r="J3480" s="14" t="s">
        <v>109</v>
      </c>
      <c r="K3480" s="15" t="n">
        <v>8.56</v>
      </c>
      <c r="L3480" s="0" t="n">
        <v>2</v>
      </c>
      <c r="M3480" s="16" t="n">
        <v>0</v>
      </c>
      <c r="N3480" s="17" t="n">
        <v>2.4824</v>
      </c>
      <c r="O3480" s="0" t="str">
        <f aca="false">TEXT(B3480,"YYYY-MM")</f>
        <v>2017-12</v>
      </c>
      <c r="P3480" s="18" t="n">
        <f aca="false">IFERROR(N3480/K3480,0)</f>
        <v>0.29</v>
      </c>
      <c r="Q3480" s="0" t="str">
        <f aca="false">IF(M3480=0,"No Discount",IF(M3480&lt;0.2,"Low (1-19%)",IF(M3480&lt;0.4,"Medium (20-39%)","High (40%+)")))</f>
        <v>No Discount</v>
      </c>
      <c r="R3480" s="0" t="str">
        <f aca="false">INDEX('Lookup Tables'!$B$2:$B$5,MATCH(F3480,'Lookup Tables'!$A$2:$A$5,0))</f>
        <v>Manager D</v>
      </c>
    </row>
    <row r="3481" customFormat="false" ht="15" hidden="false" customHeight="false" outlineLevel="0" collapsed="false">
      <c r="A3481" s="0" t="s">
        <v>3385</v>
      </c>
      <c r="B3481" s="13" t="n">
        <v>43077</v>
      </c>
      <c r="C3481" s="13" t="n">
        <v>43083</v>
      </c>
      <c r="D3481" s="14" t="s">
        <v>69</v>
      </c>
      <c r="E3481" s="14" t="s">
        <v>62</v>
      </c>
      <c r="F3481" s="14" t="s">
        <v>63</v>
      </c>
      <c r="G3481" s="14" t="s">
        <v>64</v>
      </c>
      <c r="H3481" s="14" t="s">
        <v>65</v>
      </c>
      <c r="I3481" s="14" t="s">
        <v>91</v>
      </c>
      <c r="J3481" s="14" t="s">
        <v>3386</v>
      </c>
      <c r="K3481" s="15" t="n">
        <v>45.36</v>
      </c>
      <c r="L3481" s="0" t="n">
        <v>7</v>
      </c>
      <c r="M3481" s="16" t="n">
        <v>0</v>
      </c>
      <c r="N3481" s="17" t="n">
        <v>21.7728</v>
      </c>
      <c r="O3481" s="0" t="str">
        <f aca="false">TEXT(B3481,"YYYY-MM")</f>
        <v>2017-12</v>
      </c>
      <c r="P3481" s="18" t="n">
        <f aca="false">IFERROR(N3481/K3481,0)</f>
        <v>0.48</v>
      </c>
      <c r="Q3481" s="0" t="str">
        <f aca="false">IF(M3481=0,"No Discount",IF(M3481&lt;0.2,"Low (1-19%)",IF(M3481&lt;0.4,"Medium (20-39%)","High (40%+)")))</f>
        <v>No Discount</v>
      </c>
      <c r="R3481" s="0" t="str">
        <f aca="false">INDEX('Lookup Tables'!$B$2:$B$5,MATCH(F3481,'Lookup Tables'!$A$2:$A$5,0))</f>
        <v>Manager D</v>
      </c>
    </row>
    <row r="3482" customFormat="false" ht="15" hidden="false" customHeight="false" outlineLevel="0" collapsed="false">
      <c r="A3482" s="0" t="s">
        <v>3385</v>
      </c>
      <c r="B3482" s="13" t="n">
        <v>43077</v>
      </c>
      <c r="C3482" s="13" t="n">
        <v>43083</v>
      </c>
      <c r="D3482" s="14" t="s">
        <v>69</v>
      </c>
      <c r="E3482" s="14" t="s">
        <v>62</v>
      </c>
      <c r="F3482" s="14" t="s">
        <v>63</v>
      </c>
      <c r="G3482" s="14" t="s">
        <v>64</v>
      </c>
      <c r="H3482" s="14" t="s">
        <v>56</v>
      </c>
      <c r="I3482" s="14" t="s">
        <v>71</v>
      </c>
      <c r="J3482" s="14" t="s">
        <v>2345</v>
      </c>
      <c r="K3482" s="15" t="n">
        <v>1421.664</v>
      </c>
      <c r="L3482" s="0" t="n">
        <v>6</v>
      </c>
      <c r="M3482" s="16" t="n">
        <v>0.2</v>
      </c>
      <c r="N3482" s="17" t="n">
        <v>-195.4788</v>
      </c>
      <c r="O3482" s="0" t="str">
        <f aca="false">TEXT(B3482,"YYYY-MM")</f>
        <v>2017-12</v>
      </c>
      <c r="P3482" s="18" t="n">
        <f aca="false">IFERROR(N3482/K3482,0)</f>
        <v>-0.1375</v>
      </c>
      <c r="Q3482" s="0" t="str">
        <f aca="false">IF(M3482=0,"No Discount",IF(M3482&lt;0.2,"Low (1-19%)",IF(M3482&lt;0.4,"Medium (20-39%)","High (40%+)")))</f>
        <v>Medium (20-39%)</v>
      </c>
      <c r="R3482" s="0" t="str">
        <f aca="false">INDEX('Lookup Tables'!$B$2:$B$5,MATCH(F3482,'Lookup Tables'!$A$2:$A$5,0))</f>
        <v>Manager D</v>
      </c>
    </row>
    <row r="3483" customFormat="false" ht="15" hidden="false" customHeight="false" outlineLevel="0" collapsed="false">
      <c r="A3483" s="0" t="s">
        <v>3387</v>
      </c>
      <c r="B3483" s="13" t="n">
        <v>42101</v>
      </c>
      <c r="C3483" s="13" t="n">
        <v>42104</v>
      </c>
      <c r="D3483" s="14" t="s">
        <v>137</v>
      </c>
      <c r="E3483" s="14" t="s">
        <v>53</v>
      </c>
      <c r="F3483" s="14" t="s">
        <v>54</v>
      </c>
      <c r="G3483" s="14" t="s">
        <v>211</v>
      </c>
      <c r="H3483" s="14" t="s">
        <v>56</v>
      </c>
      <c r="I3483" s="14" t="s">
        <v>76</v>
      </c>
      <c r="J3483" s="14" t="s">
        <v>1978</v>
      </c>
      <c r="K3483" s="15" t="n">
        <v>8.96</v>
      </c>
      <c r="L3483" s="0" t="n">
        <v>2</v>
      </c>
      <c r="M3483" s="16" t="n">
        <v>0</v>
      </c>
      <c r="N3483" s="17" t="n">
        <v>2.7776</v>
      </c>
      <c r="O3483" s="0" t="str">
        <f aca="false">TEXT(B3483,"YYYY-MM")</f>
        <v>2015-04</v>
      </c>
      <c r="P3483" s="18" t="n">
        <f aca="false">IFERROR(N3483/K3483,0)</f>
        <v>0.31</v>
      </c>
      <c r="Q3483" s="0" t="str">
        <f aca="false">IF(M3483=0,"No Discount",IF(M3483&lt;0.2,"Low (1-19%)",IF(M3483&lt;0.4,"Medium (20-39%)","High (40%+)")))</f>
        <v>No Discount</v>
      </c>
      <c r="R3483" s="0" t="str">
        <f aca="false">INDEX('Lookup Tables'!$B$2:$B$5,MATCH(F3483,'Lookup Tables'!$A$2:$A$5,0))</f>
        <v>Manager C</v>
      </c>
    </row>
    <row r="3484" customFormat="false" ht="15" hidden="false" customHeight="false" outlineLevel="0" collapsed="false">
      <c r="A3484" s="0" t="s">
        <v>3388</v>
      </c>
      <c r="B3484" s="13" t="n">
        <v>42243</v>
      </c>
      <c r="C3484" s="13" t="n">
        <v>42245</v>
      </c>
      <c r="D3484" s="14" t="s">
        <v>137</v>
      </c>
      <c r="E3484" s="14" t="s">
        <v>62</v>
      </c>
      <c r="F3484" s="14" t="s">
        <v>54</v>
      </c>
      <c r="G3484" s="14" t="s">
        <v>193</v>
      </c>
      <c r="H3484" s="14" t="s">
        <v>80</v>
      </c>
      <c r="I3484" s="14" t="s">
        <v>81</v>
      </c>
      <c r="J3484" s="14" t="s">
        <v>2116</v>
      </c>
      <c r="K3484" s="15" t="n">
        <v>579.95</v>
      </c>
      <c r="L3484" s="0" t="n">
        <v>5</v>
      </c>
      <c r="M3484" s="16" t="n">
        <v>0</v>
      </c>
      <c r="N3484" s="17" t="n">
        <v>168.1855</v>
      </c>
      <c r="O3484" s="0" t="str">
        <f aca="false">TEXT(B3484,"YYYY-MM")</f>
        <v>2015-08</v>
      </c>
      <c r="P3484" s="18" t="n">
        <f aca="false">IFERROR(N3484/K3484,0)</f>
        <v>0.29</v>
      </c>
      <c r="Q3484" s="0" t="str">
        <f aca="false">IF(M3484=0,"No Discount",IF(M3484&lt;0.2,"Low (1-19%)",IF(M3484&lt;0.4,"Medium (20-39%)","High (40%+)")))</f>
        <v>No Discount</v>
      </c>
      <c r="R3484" s="0" t="str">
        <f aca="false">INDEX('Lookup Tables'!$B$2:$B$5,MATCH(F3484,'Lookup Tables'!$A$2:$A$5,0))</f>
        <v>Manager C</v>
      </c>
    </row>
    <row r="3485" customFormat="false" ht="15" hidden="false" customHeight="false" outlineLevel="0" collapsed="false">
      <c r="A3485" s="0" t="s">
        <v>3388</v>
      </c>
      <c r="B3485" s="13" t="n">
        <v>42243</v>
      </c>
      <c r="C3485" s="13" t="n">
        <v>42245</v>
      </c>
      <c r="D3485" s="14" t="s">
        <v>137</v>
      </c>
      <c r="E3485" s="14" t="s">
        <v>62</v>
      </c>
      <c r="F3485" s="14" t="s">
        <v>54</v>
      </c>
      <c r="G3485" s="14" t="s">
        <v>193</v>
      </c>
      <c r="H3485" s="14" t="s">
        <v>56</v>
      </c>
      <c r="I3485" s="14" t="s">
        <v>76</v>
      </c>
      <c r="J3485" s="14" t="s">
        <v>1875</v>
      </c>
      <c r="K3485" s="15" t="n">
        <v>29.12</v>
      </c>
      <c r="L3485" s="0" t="n">
        <v>4</v>
      </c>
      <c r="M3485" s="16" t="n">
        <v>0</v>
      </c>
      <c r="N3485" s="17" t="n">
        <v>12.5216</v>
      </c>
      <c r="O3485" s="0" t="str">
        <f aca="false">TEXT(B3485,"YYYY-MM")</f>
        <v>2015-08</v>
      </c>
      <c r="P3485" s="18" t="n">
        <f aca="false">IFERROR(N3485/K3485,0)</f>
        <v>0.43</v>
      </c>
      <c r="Q3485" s="0" t="str">
        <f aca="false">IF(M3485=0,"No Discount",IF(M3485&lt;0.2,"Low (1-19%)",IF(M3485&lt;0.4,"Medium (20-39%)","High (40%+)")))</f>
        <v>No Discount</v>
      </c>
      <c r="R3485" s="0" t="str">
        <f aca="false">INDEX('Lookup Tables'!$B$2:$B$5,MATCH(F3485,'Lookup Tables'!$A$2:$A$5,0))</f>
        <v>Manager C</v>
      </c>
    </row>
    <row r="3486" customFormat="false" ht="15" hidden="false" customHeight="false" outlineLevel="0" collapsed="false">
      <c r="A3486" s="0" t="s">
        <v>3388</v>
      </c>
      <c r="B3486" s="13" t="n">
        <v>42243</v>
      </c>
      <c r="C3486" s="13" t="n">
        <v>42245</v>
      </c>
      <c r="D3486" s="14" t="s">
        <v>137</v>
      </c>
      <c r="E3486" s="14" t="s">
        <v>62</v>
      </c>
      <c r="F3486" s="14" t="s">
        <v>54</v>
      </c>
      <c r="G3486" s="14" t="s">
        <v>193</v>
      </c>
      <c r="H3486" s="14" t="s">
        <v>56</v>
      </c>
      <c r="I3486" s="14" t="s">
        <v>71</v>
      </c>
      <c r="J3486" s="14" t="s">
        <v>2768</v>
      </c>
      <c r="K3486" s="15" t="n">
        <v>1202.94</v>
      </c>
      <c r="L3486" s="0" t="n">
        <v>3</v>
      </c>
      <c r="M3486" s="16" t="n">
        <v>0</v>
      </c>
      <c r="N3486" s="17" t="n">
        <v>300.735</v>
      </c>
      <c r="O3486" s="0" t="str">
        <f aca="false">TEXT(B3486,"YYYY-MM")</f>
        <v>2015-08</v>
      </c>
      <c r="P3486" s="18" t="n">
        <f aca="false">IFERROR(N3486/K3486,0)</f>
        <v>0.25</v>
      </c>
      <c r="Q3486" s="0" t="str">
        <f aca="false">IF(M3486=0,"No Discount",IF(M3486&lt;0.2,"Low (1-19%)",IF(M3486&lt;0.4,"Medium (20-39%)","High (40%+)")))</f>
        <v>No Discount</v>
      </c>
      <c r="R3486" s="0" t="str">
        <f aca="false">INDEX('Lookup Tables'!$B$2:$B$5,MATCH(F3486,'Lookup Tables'!$A$2:$A$5,0))</f>
        <v>Manager C</v>
      </c>
    </row>
    <row r="3487" customFormat="false" ht="15" hidden="false" customHeight="false" outlineLevel="0" collapsed="false">
      <c r="A3487" s="0" t="s">
        <v>3389</v>
      </c>
      <c r="B3487" s="13" t="n">
        <v>43029</v>
      </c>
      <c r="C3487" s="13" t="n">
        <v>43034</v>
      </c>
      <c r="D3487" s="14" t="s">
        <v>69</v>
      </c>
      <c r="E3487" s="14" t="s">
        <v>62</v>
      </c>
      <c r="F3487" s="14" t="s">
        <v>117</v>
      </c>
      <c r="G3487" s="14" t="s">
        <v>160</v>
      </c>
      <c r="H3487" s="14" t="s">
        <v>65</v>
      </c>
      <c r="I3487" s="14" t="s">
        <v>83</v>
      </c>
      <c r="J3487" s="14" t="s">
        <v>1641</v>
      </c>
      <c r="K3487" s="15" t="n">
        <v>7.92</v>
      </c>
      <c r="L3487" s="0" t="n">
        <v>4</v>
      </c>
      <c r="M3487" s="16" t="n">
        <v>0</v>
      </c>
      <c r="N3487" s="17" t="n">
        <v>3.564</v>
      </c>
      <c r="O3487" s="0" t="str">
        <f aca="false">TEXT(B3487,"YYYY-MM")</f>
        <v>2017-10</v>
      </c>
      <c r="P3487" s="18" t="n">
        <f aca="false">IFERROR(N3487/K3487,0)</f>
        <v>0.45</v>
      </c>
      <c r="Q3487" s="0" t="str">
        <f aca="false">IF(M3487=0,"No Discount",IF(M3487&lt;0.2,"Low (1-19%)",IF(M3487&lt;0.4,"Medium (20-39%)","High (40%+)")))</f>
        <v>No Discount</v>
      </c>
      <c r="R3487" s="0" t="str">
        <f aca="false">INDEX('Lookup Tables'!$B$2:$B$5,MATCH(F3487,'Lookup Tables'!$A$2:$A$5,0))</f>
        <v>Manager B</v>
      </c>
    </row>
    <row r="3488" customFormat="false" ht="15" hidden="false" customHeight="false" outlineLevel="0" collapsed="false">
      <c r="A3488" s="0" t="s">
        <v>3390</v>
      </c>
      <c r="B3488" s="13" t="n">
        <v>43069</v>
      </c>
      <c r="C3488" s="13" t="n">
        <v>43069</v>
      </c>
      <c r="D3488" s="14" t="s">
        <v>606</v>
      </c>
      <c r="E3488" s="14" t="s">
        <v>53</v>
      </c>
      <c r="F3488" s="14" t="s">
        <v>54</v>
      </c>
      <c r="G3488" s="14" t="s">
        <v>90</v>
      </c>
      <c r="H3488" s="14" t="s">
        <v>80</v>
      </c>
      <c r="I3488" s="14" t="s">
        <v>81</v>
      </c>
      <c r="J3488" s="14" t="s">
        <v>2841</v>
      </c>
      <c r="K3488" s="15" t="n">
        <v>36.192</v>
      </c>
      <c r="L3488" s="0" t="n">
        <v>1</v>
      </c>
      <c r="M3488" s="16" t="n">
        <v>0.2</v>
      </c>
      <c r="N3488" s="17" t="n">
        <v>2.7144</v>
      </c>
      <c r="O3488" s="0" t="str">
        <f aca="false">TEXT(B3488,"YYYY-MM")</f>
        <v>2017-11</v>
      </c>
      <c r="P3488" s="18" t="n">
        <f aca="false">IFERROR(N3488/K3488,0)</f>
        <v>0.075</v>
      </c>
      <c r="Q3488" s="0" t="str">
        <f aca="false">IF(M3488=0,"No Discount",IF(M3488&lt;0.2,"Low (1-19%)",IF(M3488&lt;0.4,"Medium (20-39%)","High (40%+)")))</f>
        <v>Medium (20-39%)</v>
      </c>
      <c r="R3488" s="0" t="str">
        <f aca="false">INDEX('Lookup Tables'!$B$2:$B$5,MATCH(F3488,'Lookup Tables'!$A$2:$A$5,0))</f>
        <v>Manager C</v>
      </c>
    </row>
    <row r="3489" customFormat="false" ht="15" hidden="false" customHeight="false" outlineLevel="0" collapsed="false">
      <c r="A3489" s="0" t="s">
        <v>3391</v>
      </c>
      <c r="B3489" s="13" t="n">
        <v>43348</v>
      </c>
      <c r="C3489" s="13" t="n">
        <v>43354</v>
      </c>
      <c r="D3489" s="14" t="s">
        <v>69</v>
      </c>
      <c r="E3489" s="14" t="s">
        <v>97</v>
      </c>
      <c r="F3489" s="14" t="s">
        <v>54</v>
      </c>
      <c r="G3489" s="14" t="s">
        <v>70</v>
      </c>
      <c r="H3489" s="14" t="s">
        <v>65</v>
      </c>
      <c r="I3489" s="14" t="s">
        <v>73</v>
      </c>
      <c r="J3489" s="14" t="s">
        <v>411</v>
      </c>
      <c r="K3489" s="15" t="n">
        <v>147.184</v>
      </c>
      <c r="L3489" s="0" t="n">
        <v>2</v>
      </c>
      <c r="M3489" s="16" t="n">
        <v>0.2</v>
      </c>
      <c r="N3489" s="17" t="n">
        <v>-29.4368</v>
      </c>
      <c r="O3489" s="0" t="str">
        <f aca="false">TEXT(B3489,"YYYY-MM")</f>
        <v>2018-09</v>
      </c>
      <c r="P3489" s="18" t="n">
        <f aca="false">IFERROR(N3489/K3489,0)</f>
        <v>-0.2</v>
      </c>
      <c r="Q3489" s="0" t="str">
        <f aca="false">IF(M3489=0,"No Discount",IF(M3489&lt;0.2,"Low (1-19%)",IF(M3489&lt;0.4,"Medium (20-39%)","High (40%+)")))</f>
        <v>Medium (20-39%)</v>
      </c>
      <c r="R3489" s="0" t="str">
        <f aca="false">INDEX('Lookup Tables'!$B$2:$B$5,MATCH(F3489,'Lookup Tables'!$A$2:$A$5,0))</f>
        <v>Manager C</v>
      </c>
    </row>
    <row r="3490" customFormat="false" ht="15" hidden="false" customHeight="false" outlineLevel="0" collapsed="false">
      <c r="A3490" s="0" t="s">
        <v>3392</v>
      </c>
      <c r="B3490" s="13" t="n">
        <v>42553</v>
      </c>
      <c r="C3490" s="13" t="n">
        <v>42557</v>
      </c>
      <c r="D3490" s="14" t="s">
        <v>69</v>
      </c>
      <c r="E3490" s="14" t="s">
        <v>53</v>
      </c>
      <c r="F3490" s="14" t="s">
        <v>98</v>
      </c>
      <c r="G3490" s="14" t="s">
        <v>146</v>
      </c>
      <c r="H3490" s="14" t="s">
        <v>56</v>
      </c>
      <c r="I3490" s="14" t="s">
        <v>59</v>
      </c>
      <c r="J3490" s="14" t="s">
        <v>538</v>
      </c>
      <c r="K3490" s="15" t="n">
        <v>408.422</v>
      </c>
      <c r="L3490" s="0" t="n">
        <v>2</v>
      </c>
      <c r="M3490" s="16" t="n">
        <v>0.3</v>
      </c>
      <c r="N3490" s="17" t="n">
        <v>-5.8346</v>
      </c>
      <c r="O3490" s="0" t="str">
        <f aca="false">TEXT(B3490,"YYYY-MM")</f>
        <v>2016-07</v>
      </c>
      <c r="P3490" s="18" t="n">
        <f aca="false">IFERROR(N3490/K3490,0)</f>
        <v>-0.0142857142857143</v>
      </c>
      <c r="Q3490" s="0" t="str">
        <f aca="false">IF(M3490=0,"No Discount",IF(M3490&lt;0.2,"Low (1-19%)",IF(M3490&lt;0.4,"Medium (20-39%)","High (40%+)")))</f>
        <v>Medium (20-39%)</v>
      </c>
      <c r="R3490" s="0" t="str">
        <f aca="false">INDEX('Lookup Tables'!$B$2:$B$5,MATCH(F3490,'Lookup Tables'!$A$2:$A$5,0))</f>
        <v>Manager A</v>
      </c>
    </row>
    <row r="3491" customFormat="false" ht="15" hidden="false" customHeight="false" outlineLevel="0" collapsed="false">
      <c r="A3491" s="0" t="s">
        <v>3392</v>
      </c>
      <c r="B3491" s="13" t="n">
        <v>42553</v>
      </c>
      <c r="C3491" s="13" t="n">
        <v>42557</v>
      </c>
      <c r="D3491" s="14" t="s">
        <v>69</v>
      </c>
      <c r="E3491" s="14" t="s">
        <v>53</v>
      </c>
      <c r="F3491" s="14" t="s">
        <v>98</v>
      </c>
      <c r="G3491" s="14" t="s">
        <v>146</v>
      </c>
      <c r="H3491" s="14" t="s">
        <v>56</v>
      </c>
      <c r="I3491" s="14" t="s">
        <v>59</v>
      </c>
      <c r="J3491" s="14" t="s">
        <v>2284</v>
      </c>
      <c r="K3491" s="15" t="n">
        <v>382.116</v>
      </c>
      <c r="L3491" s="0" t="n">
        <v>6</v>
      </c>
      <c r="M3491" s="16" t="n">
        <v>0.3</v>
      </c>
      <c r="N3491" s="17" t="n">
        <v>-92.7996</v>
      </c>
      <c r="O3491" s="0" t="str">
        <f aca="false">TEXT(B3491,"YYYY-MM")</f>
        <v>2016-07</v>
      </c>
      <c r="P3491" s="18" t="n">
        <f aca="false">IFERROR(N3491/K3491,0)</f>
        <v>-0.242857142857143</v>
      </c>
      <c r="Q3491" s="0" t="str">
        <f aca="false">IF(M3491=0,"No Discount",IF(M3491&lt;0.2,"Low (1-19%)",IF(M3491&lt;0.4,"Medium (20-39%)","High (40%+)")))</f>
        <v>Medium (20-39%)</v>
      </c>
      <c r="R3491" s="0" t="str">
        <f aca="false">INDEX('Lookup Tables'!$B$2:$B$5,MATCH(F3491,'Lookup Tables'!$A$2:$A$5,0))</f>
        <v>Manager A</v>
      </c>
    </row>
    <row r="3492" customFormat="false" ht="15" hidden="false" customHeight="false" outlineLevel="0" collapsed="false">
      <c r="A3492" s="0" t="s">
        <v>3392</v>
      </c>
      <c r="B3492" s="13" t="n">
        <v>42553</v>
      </c>
      <c r="C3492" s="13" t="n">
        <v>42557</v>
      </c>
      <c r="D3492" s="14" t="s">
        <v>69</v>
      </c>
      <c r="E3492" s="14" t="s">
        <v>53</v>
      </c>
      <c r="F3492" s="14" t="s">
        <v>98</v>
      </c>
      <c r="G3492" s="14" t="s">
        <v>146</v>
      </c>
      <c r="H3492" s="14" t="s">
        <v>65</v>
      </c>
      <c r="I3492" s="14" t="s">
        <v>73</v>
      </c>
      <c r="J3492" s="14" t="s">
        <v>815</v>
      </c>
      <c r="K3492" s="15" t="n">
        <v>68.6</v>
      </c>
      <c r="L3492" s="0" t="n">
        <v>5</v>
      </c>
      <c r="M3492" s="16" t="n">
        <v>0.2</v>
      </c>
      <c r="N3492" s="17" t="n">
        <v>6.0025</v>
      </c>
      <c r="O3492" s="0" t="str">
        <f aca="false">TEXT(B3492,"YYYY-MM")</f>
        <v>2016-07</v>
      </c>
      <c r="P3492" s="18" t="n">
        <f aca="false">IFERROR(N3492/K3492,0)</f>
        <v>0.0875</v>
      </c>
      <c r="Q3492" s="0" t="str">
        <f aca="false">IF(M3492=0,"No Discount",IF(M3492&lt;0.2,"Low (1-19%)",IF(M3492&lt;0.4,"Medium (20-39%)","High (40%+)")))</f>
        <v>Medium (20-39%)</v>
      </c>
      <c r="R3492" s="0" t="str">
        <f aca="false">INDEX('Lookup Tables'!$B$2:$B$5,MATCH(F3492,'Lookup Tables'!$A$2:$A$5,0))</f>
        <v>Manager A</v>
      </c>
    </row>
    <row r="3493" customFormat="false" ht="15" hidden="false" customHeight="false" outlineLevel="0" collapsed="false">
      <c r="A3493" s="0" t="s">
        <v>3392</v>
      </c>
      <c r="B3493" s="13" t="n">
        <v>42553</v>
      </c>
      <c r="C3493" s="13" t="n">
        <v>42557</v>
      </c>
      <c r="D3493" s="14" t="s">
        <v>69</v>
      </c>
      <c r="E3493" s="14" t="s">
        <v>53</v>
      </c>
      <c r="F3493" s="14" t="s">
        <v>98</v>
      </c>
      <c r="G3493" s="14" t="s">
        <v>146</v>
      </c>
      <c r="H3493" s="14" t="s">
        <v>65</v>
      </c>
      <c r="I3493" s="14" t="s">
        <v>73</v>
      </c>
      <c r="J3493" s="14" t="s">
        <v>484</v>
      </c>
      <c r="K3493" s="15" t="n">
        <v>435.504</v>
      </c>
      <c r="L3493" s="0" t="n">
        <v>3</v>
      </c>
      <c r="M3493" s="16" t="n">
        <v>0.2</v>
      </c>
      <c r="N3493" s="17" t="n">
        <v>48.9942</v>
      </c>
      <c r="O3493" s="0" t="str">
        <f aca="false">TEXT(B3493,"YYYY-MM")</f>
        <v>2016-07</v>
      </c>
      <c r="P3493" s="18" t="n">
        <f aca="false">IFERROR(N3493/K3493,0)</f>
        <v>0.1125</v>
      </c>
      <c r="Q3493" s="0" t="str">
        <f aca="false">IF(M3493=0,"No Discount",IF(M3493&lt;0.2,"Low (1-19%)",IF(M3493&lt;0.4,"Medium (20-39%)","High (40%+)")))</f>
        <v>Medium (20-39%)</v>
      </c>
      <c r="R3493" s="0" t="str">
        <f aca="false">INDEX('Lookup Tables'!$B$2:$B$5,MATCH(F3493,'Lookup Tables'!$A$2:$A$5,0))</f>
        <v>Manager A</v>
      </c>
    </row>
    <row r="3494" customFormat="false" ht="15" hidden="false" customHeight="false" outlineLevel="0" collapsed="false">
      <c r="A3494" s="0" t="s">
        <v>3392</v>
      </c>
      <c r="B3494" s="13" t="n">
        <v>42553</v>
      </c>
      <c r="C3494" s="13" t="n">
        <v>42557</v>
      </c>
      <c r="D3494" s="14" t="s">
        <v>69</v>
      </c>
      <c r="E3494" s="14" t="s">
        <v>53</v>
      </c>
      <c r="F3494" s="14" t="s">
        <v>98</v>
      </c>
      <c r="G3494" s="14" t="s">
        <v>146</v>
      </c>
      <c r="H3494" s="14" t="s">
        <v>65</v>
      </c>
      <c r="I3494" s="14" t="s">
        <v>91</v>
      </c>
      <c r="J3494" s="14" t="s">
        <v>353</v>
      </c>
      <c r="K3494" s="15" t="n">
        <v>11.168</v>
      </c>
      <c r="L3494" s="0" t="n">
        <v>2</v>
      </c>
      <c r="M3494" s="16" t="n">
        <v>0.2</v>
      </c>
      <c r="N3494" s="17" t="n">
        <v>3.7692</v>
      </c>
      <c r="O3494" s="0" t="str">
        <f aca="false">TEXT(B3494,"YYYY-MM")</f>
        <v>2016-07</v>
      </c>
      <c r="P3494" s="18" t="n">
        <f aca="false">IFERROR(N3494/K3494,0)</f>
        <v>0.3375</v>
      </c>
      <c r="Q3494" s="0" t="str">
        <f aca="false">IF(M3494=0,"No Discount",IF(M3494&lt;0.2,"Low (1-19%)",IF(M3494&lt;0.4,"Medium (20-39%)","High (40%+)")))</f>
        <v>Medium (20-39%)</v>
      </c>
      <c r="R3494" s="0" t="str">
        <f aca="false">INDEX('Lookup Tables'!$B$2:$B$5,MATCH(F3494,'Lookup Tables'!$A$2:$A$5,0))</f>
        <v>Manager A</v>
      </c>
    </row>
    <row r="3495" customFormat="false" ht="15" hidden="false" customHeight="false" outlineLevel="0" collapsed="false">
      <c r="A3495" s="0" t="s">
        <v>3393</v>
      </c>
      <c r="B3495" s="13" t="n">
        <v>43367</v>
      </c>
      <c r="C3495" s="13" t="n">
        <v>43371</v>
      </c>
      <c r="D3495" s="14" t="s">
        <v>69</v>
      </c>
      <c r="E3495" s="14" t="s">
        <v>62</v>
      </c>
      <c r="F3495" s="14" t="s">
        <v>98</v>
      </c>
      <c r="G3495" s="14" t="s">
        <v>153</v>
      </c>
      <c r="H3495" s="14" t="s">
        <v>80</v>
      </c>
      <c r="I3495" s="14" t="s">
        <v>123</v>
      </c>
      <c r="J3495" s="14" t="s">
        <v>3394</v>
      </c>
      <c r="K3495" s="15" t="n">
        <v>72</v>
      </c>
      <c r="L3495" s="0" t="n">
        <v>4</v>
      </c>
      <c r="M3495" s="16" t="n">
        <v>0</v>
      </c>
      <c r="N3495" s="17" t="n">
        <v>12.96</v>
      </c>
      <c r="O3495" s="0" t="str">
        <f aca="false">TEXT(B3495,"YYYY-MM")</f>
        <v>2018-09</v>
      </c>
      <c r="P3495" s="18" t="n">
        <f aca="false">IFERROR(N3495/K3495,0)</f>
        <v>0.18</v>
      </c>
      <c r="Q3495" s="0" t="str">
        <f aca="false">IF(M3495=0,"No Discount",IF(M3495&lt;0.2,"Low (1-19%)",IF(M3495&lt;0.4,"Medium (20-39%)","High (40%+)")))</f>
        <v>No Discount</v>
      </c>
      <c r="R3495" s="0" t="str">
        <f aca="false">INDEX('Lookup Tables'!$B$2:$B$5,MATCH(F3495,'Lookup Tables'!$A$2:$A$5,0))</f>
        <v>Manager A</v>
      </c>
    </row>
    <row r="3496" customFormat="false" ht="15" hidden="false" customHeight="false" outlineLevel="0" collapsed="false">
      <c r="A3496" s="0" t="s">
        <v>3393</v>
      </c>
      <c r="B3496" s="13" t="n">
        <v>43367</v>
      </c>
      <c r="C3496" s="13" t="n">
        <v>43371</v>
      </c>
      <c r="D3496" s="14" t="s">
        <v>69</v>
      </c>
      <c r="E3496" s="14" t="s">
        <v>62</v>
      </c>
      <c r="F3496" s="14" t="s">
        <v>98</v>
      </c>
      <c r="G3496" s="14" t="s">
        <v>153</v>
      </c>
      <c r="H3496" s="14" t="s">
        <v>80</v>
      </c>
      <c r="I3496" s="14" t="s">
        <v>123</v>
      </c>
      <c r="J3496" s="14" t="s">
        <v>3395</v>
      </c>
      <c r="K3496" s="15" t="n">
        <v>655.9</v>
      </c>
      <c r="L3496" s="0" t="n">
        <v>5</v>
      </c>
      <c r="M3496" s="16" t="n">
        <v>0</v>
      </c>
      <c r="N3496" s="17" t="n">
        <v>275.478</v>
      </c>
      <c r="O3496" s="0" t="str">
        <f aca="false">TEXT(B3496,"YYYY-MM")</f>
        <v>2018-09</v>
      </c>
      <c r="P3496" s="18" t="n">
        <f aca="false">IFERROR(N3496/K3496,0)</f>
        <v>0.42</v>
      </c>
      <c r="Q3496" s="0" t="str">
        <f aca="false">IF(M3496=0,"No Discount",IF(M3496&lt;0.2,"Low (1-19%)",IF(M3496&lt;0.4,"Medium (20-39%)","High (40%+)")))</f>
        <v>No Discount</v>
      </c>
      <c r="R3496" s="0" t="str">
        <f aca="false">INDEX('Lookup Tables'!$B$2:$B$5,MATCH(F3496,'Lookup Tables'!$A$2:$A$5,0))</f>
        <v>Manager A</v>
      </c>
    </row>
    <row r="3497" customFormat="false" ht="15" hidden="false" customHeight="false" outlineLevel="0" collapsed="false">
      <c r="A3497" s="0" t="s">
        <v>3393</v>
      </c>
      <c r="B3497" s="13" t="n">
        <v>43367</v>
      </c>
      <c r="C3497" s="13" t="n">
        <v>43371</v>
      </c>
      <c r="D3497" s="14" t="s">
        <v>69</v>
      </c>
      <c r="E3497" s="14" t="s">
        <v>62</v>
      </c>
      <c r="F3497" s="14" t="s">
        <v>98</v>
      </c>
      <c r="G3497" s="14" t="s">
        <v>153</v>
      </c>
      <c r="H3497" s="14" t="s">
        <v>56</v>
      </c>
      <c r="I3497" s="14" t="s">
        <v>59</v>
      </c>
      <c r="J3497" s="14" t="s">
        <v>1170</v>
      </c>
      <c r="K3497" s="15" t="n">
        <v>603.92</v>
      </c>
      <c r="L3497" s="0" t="n">
        <v>4</v>
      </c>
      <c r="M3497" s="16" t="n">
        <v>0</v>
      </c>
      <c r="N3497" s="17" t="n">
        <v>181.176</v>
      </c>
      <c r="O3497" s="0" t="str">
        <f aca="false">TEXT(B3497,"YYYY-MM")</f>
        <v>2018-09</v>
      </c>
      <c r="P3497" s="18" t="n">
        <f aca="false">IFERROR(N3497/K3497,0)</f>
        <v>0.3</v>
      </c>
      <c r="Q3497" s="0" t="str">
        <f aca="false">IF(M3497=0,"No Discount",IF(M3497&lt;0.2,"Low (1-19%)",IF(M3497&lt;0.4,"Medium (20-39%)","High (40%+)")))</f>
        <v>No Discount</v>
      </c>
      <c r="R3497" s="0" t="str">
        <f aca="false">INDEX('Lookup Tables'!$B$2:$B$5,MATCH(F3497,'Lookup Tables'!$A$2:$A$5,0))</f>
        <v>Manager A</v>
      </c>
    </row>
    <row r="3498" customFormat="false" ht="15" hidden="false" customHeight="false" outlineLevel="0" collapsed="false">
      <c r="A3498" s="0" t="s">
        <v>3396</v>
      </c>
      <c r="B3498" s="13" t="n">
        <v>42955</v>
      </c>
      <c r="C3498" s="13" t="n">
        <v>42962</v>
      </c>
      <c r="D3498" s="14" t="s">
        <v>69</v>
      </c>
      <c r="E3498" s="14" t="s">
        <v>97</v>
      </c>
      <c r="F3498" s="14" t="s">
        <v>63</v>
      </c>
      <c r="G3498" s="14" t="s">
        <v>64</v>
      </c>
      <c r="H3498" s="14" t="s">
        <v>56</v>
      </c>
      <c r="I3498" s="14" t="s">
        <v>71</v>
      </c>
      <c r="J3498" s="14" t="s">
        <v>1520</v>
      </c>
      <c r="K3498" s="15" t="n">
        <v>513.024</v>
      </c>
      <c r="L3498" s="0" t="n">
        <v>2</v>
      </c>
      <c r="M3498" s="16" t="n">
        <v>0.2</v>
      </c>
      <c r="N3498" s="17" t="n">
        <v>12.8256</v>
      </c>
      <c r="O3498" s="0" t="str">
        <f aca="false">TEXT(B3498,"YYYY-MM")</f>
        <v>2017-08</v>
      </c>
      <c r="P3498" s="18" t="n">
        <f aca="false">IFERROR(N3498/K3498,0)</f>
        <v>0.025</v>
      </c>
      <c r="Q3498" s="0" t="str">
        <f aca="false">IF(M3498=0,"No Discount",IF(M3498&lt;0.2,"Low (1-19%)",IF(M3498&lt;0.4,"Medium (20-39%)","High (40%+)")))</f>
        <v>Medium (20-39%)</v>
      </c>
      <c r="R3498" s="0" t="str">
        <f aca="false">INDEX('Lookup Tables'!$B$2:$B$5,MATCH(F3498,'Lookup Tables'!$A$2:$A$5,0))</f>
        <v>Manager D</v>
      </c>
    </row>
    <row r="3499" customFormat="false" ht="15" hidden="false" customHeight="false" outlineLevel="0" collapsed="false">
      <c r="A3499" s="0" t="s">
        <v>3396</v>
      </c>
      <c r="B3499" s="13" t="n">
        <v>42955</v>
      </c>
      <c r="C3499" s="13" t="n">
        <v>42962</v>
      </c>
      <c r="D3499" s="14" t="s">
        <v>69</v>
      </c>
      <c r="E3499" s="14" t="s">
        <v>97</v>
      </c>
      <c r="F3499" s="14" t="s">
        <v>63</v>
      </c>
      <c r="G3499" s="14" t="s">
        <v>64</v>
      </c>
      <c r="H3499" s="14" t="s">
        <v>65</v>
      </c>
      <c r="I3499" s="14" t="s">
        <v>85</v>
      </c>
      <c r="J3499" s="14" t="s">
        <v>1284</v>
      </c>
      <c r="K3499" s="15" t="n">
        <v>487.92</v>
      </c>
      <c r="L3499" s="0" t="n">
        <v>6</v>
      </c>
      <c r="M3499" s="16" t="n">
        <v>0</v>
      </c>
      <c r="N3499" s="17" t="n">
        <v>136.6176</v>
      </c>
      <c r="O3499" s="0" t="str">
        <f aca="false">TEXT(B3499,"YYYY-MM")</f>
        <v>2017-08</v>
      </c>
      <c r="P3499" s="18" t="n">
        <f aca="false">IFERROR(N3499/K3499,0)</f>
        <v>0.28</v>
      </c>
      <c r="Q3499" s="0" t="str">
        <f aca="false">IF(M3499=0,"No Discount",IF(M3499&lt;0.2,"Low (1-19%)",IF(M3499&lt;0.4,"Medium (20-39%)","High (40%+)")))</f>
        <v>No Discount</v>
      </c>
      <c r="R3499" s="0" t="str">
        <f aca="false">INDEX('Lookup Tables'!$B$2:$B$5,MATCH(F3499,'Lookup Tables'!$A$2:$A$5,0))</f>
        <v>Manager D</v>
      </c>
    </row>
    <row r="3500" customFormat="false" ht="15" hidden="false" customHeight="false" outlineLevel="0" collapsed="false">
      <c r="A3500" s="0" t="s">
        <v>3396</v>
      </c>
      <c r="B3500" s="13" t="n">
        <v>42955</v>
      </c>
      <c r="C3500" s="13" t="n">
        <v>42962</v>
      </c>
      <c r="D3500" s="14" t="s">
        <v>69</v>
      </c>
      <c r="E3500" s="14" t="s">
        <v>97</v>
      </c>
      <c r="F3500" s="14" t="s">
        <v>63</v>
      </c>
      <c r="G3500" s="14" t="s">
        <v>64</v>
      </c>
      <c r="H3500" s="14" t="s">
        <v>65</v>
      </c>
      <c r="I3500" s="14" t="s">
        <v>83</v>
      </c>
      <c r="J3500" s="14" t="s">
        <v>588</v>
      </c>
      <c r="K3500" s="15" t="n">
        <v>15.24</v>
      </c>
      <c r="L3500" s="0" t="n">
        <v>5</v>
      </c>
      <c r="M3500" s="16" t="n">
        <v>0.2</v>
      </c>
      <c r="N3500" s="17" t="n">
        <v>5.334</v>
      </c>
      <c r="O3500" s="0" t="str">
        <f aca="false">TEXT(B3500,"YYYY-MM")</f>
        <v>2017-08</v>
      </c>
      <c r="P3500" s="18" t="n">
        <f aca="false">IFERROR(N3500/K3500,0)</f>
        <v>0.35</v>
      </c>
      <c r="Q3500" s="0" t="str">
        <f aca="false">IF(M3500=0,"No Discount",IF(M3500&lt;0.2,"Low (1-19%)",IF(M3500&lt;0.4,"Medium (20-39%)","High (40%+)")))</f>
        <v>Medium (20-39%)</v>
      </c>
      <c r="R3500" s="0" t="str">
        <f aca="false">INDEX('Lookup Tables'!$B$2:$B$5,MATCH(F3500,'Lookup Tables'!$A$2:$A$5,0))</f>
        <v>Manager D</v>
      </c>
    </row>
    <row r="3501" customFormat="false" ht="15" hidden="false" customHeight="false" outlineLevel="0" collapsed="false">
      <c r="A3501" s="0" t="s">
        <v>3397</v>
      </c>
      <c r="B3501" s="13" t="n">
        <v>43007</v>
      </c>
      <c r="C3501" s="13" t="n">
        <v>43011</v>
      </c>
      <c r="D3501" s="14" t="s">
        <v>69</v>
      </c>
      <c r="E3501" s="14" t="s">
        <v>53</v>
      </c>
      <c r="F3501" s="14" t="s">
        <v>54</v>
      </c>
      <c r="G3501" s="14" t="s">
        <v>211</v>
      </c>
      <c r="H3501" s="14" t="s">
        <v>80</v>
      </c>
      <c r="I3501" s="14" t="s">
        <v>123</v>
      </c>
      <c r="J3501" s="14" t="s">
        <v>3217</v>
      </c>
      <c r="K3501" s="15" t="n">
        <v>209.97</v>
      </c>
      <c r="L3501" s="0" t="n">
        <v>3</v>
      </c>
      <c r="M3501" s="16" t="n">
        <v>0</v>
      </c>
      <c r="N3501" s="17" t="n">
        <v>71.3898</v>
      </c>
      <c r="O3501" s="0" t="str">
        <f aca="false">TEXT(B3501,"YYYY-MM")</f>
        <v>2017-09</v>
      </c>
      <c r="P3501" s="18" t="n">
        <f aca="false">IFERROR(N3501/K3501,0)</f>
        <v>0.34</v>
      </c>
      <c r="Q3501" s="0" t="str">
        <f aca="false">IF(M3501=0,"No Discount",IF(M3501&lt;0.2,"Low (1-19%)",IF(M3501&lt;0.4,"Medium (20-39%)","High (40%+)")))</f>
        <v>No Discount</v>
      </c>
      <c r="R3501" s="0" t="str">
        <f aca="false">INDEX('Lookup Tables'!$B$2:$B$5,MATCH(F3501,'Lookup Tables'!$A$2:$A$5,0))</f>
        <v>Manager C</v>
      </c>
    </row>
    <row r="3502" customFormat="false" ht="15" hidden="false" customHeight="false" outlineLevel="0" collapsed="false">
      <c r="A3502" s="0" t="s">
        <v>3397</v>
      </c>
      <c r="B3502" s="13" t="n">
        <v>43007</v>
      </c>
      <c r="C3502" s="13" t="n">
        <v>43011</v>
      </c>
      <c r="D3502" s="14" t="s">
        <v>69</v>
      </c>
      <c r="E3502" s="14" t="s">
        <v>53</v>
      </c>
      <c r="F3502" s="14" t="s">
        <v>54</v>
      </c>
      <c r="G3502" s="14" t="s">
        <v>211</v>
      </c>
      <c r="H3502" s="14" t="s">
        <v>65</v>
      </c>
      <c r="I3502" s="14" t="s">
        <v>83</v>
      </c>
      <c r="J3502" s="14" t="s">
        <v>957</v>
      </c>
      <c r="K3502" s="15" t="n">
        <v>62.94</v>
      </c>
      <c r="L3502" s="0" t="n">
        <v>3</v>
      </c>
      <c r="M3502" s="16" t="n">
        <v>0</v>
      </c>
      <c r="N3502" s="17" t="n">
        <v>30.2112</v>
      </c>
      <c r="O3502" s="0" t="str">
        <f aca="false">TEXT(B3502,"YYYY-MM")</f>
        <v>2017-09</v>
      </c>
      <c r="P3502" s="18" t="n">
        <f aca="false">IFERROR(N3502/K3502,0)</f>
        <v>0.48</v>
      </c>
      <c r="Q3502" s="0" t="str">
        <f aca="false">IF(M3502=0,"No Discount",IF(M3502&lt;0.2,"Low (1-19%)",IF(M3502&lt;0.4,"Medium (20-39%)","High (40%+)")))</f>
        <v>No Discount</v>
      </c>
      <c r="R3502" s="0" t="str">
        <f aca="false">INDEX('Lookup Tables'!$B$2:$B$5,MATCH(F3502,'Lookup Tables'!$A$2:$A$5,0))</f>
        <v>Manager C</v>
      </c>
    </row>
    <row r="3503" customFormat="false" ht="15" hidden="false" customHeight="false" outlineLevel="0" collapsed="false">
      <c r="A3503" s="0" t="s">
        <v>3397</v>
      </c>
      <c r="B3503" s="13" t="n">
        <v>43007</v>
      </c>
      <c r="C3503" s="13" t="n">
        <v>43011</v>
      </c>
      <c r="D3503" s="14" t="s">
        <v>69</v>
      </c>
      <c r="E3503" s="14" t="s">
        <v>53</v>
      </c>
      <c r="F3503" s="14" t="s">
        <v>54</v>
      </c>
      <c r="G3503" s="14" t="s">
        <v>211</v>
      </c>
      <c r="H3503" s="14" t="s">
        <v>65</v>
      </c>
      <c r="I3503" s="14" t="s">
        <v>78</v>
      </c>
      <c r="J3503" s="14" t="s">
        <v>300</v>
      </c>
      <c r="K3503" s="15" t="n">
        <v>25.92</v>
      </c>
      <c r="L3503" s="0" t="n">
        <v>9</v>
      </c>
      <c r="M3503" s="16" t="n">
        <v>0</v>
      </c>
      <c r="N3503" s="17" t="n">
        <v>7.776</v>
      </c>
      <c r="O3503" s="0" t="str">
        <f aca="false">TEXT(B3503,"YYYY-MM")</f>
        <v>2017-09</v>
      </c>
      <c r="P3503" s="18" t="n">
        <f aca="false">IFERROR(N3503/K3503,0)</f>
        <v>0.3</v>
      </c>
      <c r="Q3503" s="0" t="str">
        <f aca="false">IF(M3503=0,"No Discount",IF(M3503&lt;0.2,"Low (1-19%)",IF(M3503&lt;0.4,"Medium (20-39%)","High (40%+)")))</f>
        <v>No Discount</v>
      </c>
      <c r="R3503" s="0" t="str">
        <f aca="false">INDEX('Lookup Tables'!$B$2:$B$5,MATCH(F3503,'Lookup Tables'!$A$2:$A$5,0))</f>
        <v>Manager C</v>
      </c>
    </row>
    <row r="3504" customFormat="false" ht="15" hidden="false" customHeight="false" outlineLevel="0" collapsed="false">
      <c r="A3504" s="0" t="s">
        <v>3398</v>
      </c>
      <c r="B3504" s="13" t="n">
        <v>43200</v>
      </c>
      <c r="C3504" s="13" t="n">
        <v>43200</v>
      </c>
      <c r="D3504" s="14" t="s">
        <v>606</v>
      </c>
      <c r="E3504" s="14" t="s">
        <v>53</v>
      </c>
      <c r="F3504" s="14" t="s">
        <v>98</v>
      </c>
      <c r="G3504" s="14" t="s">
        <v>99</v>
      </c>
      <c r="H3504" s="14" t="s">
        <v>65</v>
      </c>
      <c r="I3504" s="14" t="s">
        <v>91</v>
      </c>
      <c r="J3504" s="14" t="s">
        <v>907</v>
      </c>
      <c r="K3504" s="15" t="n">
        <v>10.368</v>
      </c>
      <c r="L3504" s="0" t="n">
        <v>2</v>
      </c>
      <c r="M3504" s="16" t="n">
        <v>0.2</v>
      </c>
      <c r="N3504" s="17" t="n">
        <v>3.6288</v>
      </c>
      <c r="O3504" s="0" t="str">
        <f aca="false">TEXT(B3504,"YYYY-MM")</f>
        <v>2018-04</v>
      </c>
      <c r="P3504" s="18" t="n">
        <f aca="false">IFERROR(N3504/K3504,0)</f>
        <v>0.35</v>
      </c>
      <c r="Q3504" s="0" t="str">
        <f aca="false">IF(M3504=0,"No Discount",IF(M3504&lt;0.2,"Low (1-19%)",IF(M3504&lt;0.4,"Medium (20-39%)","High (40%+)")))</f>
        <v>Medium (20-39%)</v>
      </c>
      <c r="R3504" s="0" t="str">
        <f aca="false">INDEX('Lookup Tables'!$B$2:$B$5,MATCH(F3504,'Lookup Tables'!$A$2:$A$5,0))</f>
        <v>Manager A</v>
      </c>
    </row>
    <row r="3505" customFormat="false" ht="15" hidden="false" customHeight="false" outlineLevel="0" collapsed="false">
      <c r="A3505" s="0" t="s">
        <v>3398</v>
      </c>
      <c r="B3505" s="13" t="n">
        <v>43200</v>
      </c>
      <c r="C3505" s="13" t="n">
        <v>43200</v>
      </c>
      <c r="D3505" s="14" t="s">
        <v>606</v>
      </c>
      <c r="E3505" s="14" t="s">
        <v>53</v>
      </c>
      <c r="F3505" s="14" t="s">
        <v>98</v>
      </c>
      <c r="G3505" s="14" t="s">
        <v>99</v>
      </c>
      <c r="H3505" s="14" t="s">
        <v>80</v>
      </c>
      <c r="I3505" s="14" t="s">
        <v>123</v>
      </c>
      <c r="J3505" s="14" t="s">
        <v>1209</v>
      </c>
      <c r="K3505" s="15" t="n">
        <v>95.736</v>
      </c>
      <c r="L3505" s="0" t="n">
        <v>3</v>
      </c>
      <c r="M3505" s="16" t="n">
        <v>0.2</v>
      </c>
      <c r="N3505" s="17" t="n">
        <v>20.3439</v>
      </c>
      <c r="O3505" s="0" t="str">
        <f aca="false">TEXT(B3505,"YYYY-MM")</f>
        <v>2018-04</v>
      </c>
      <c r="P3505" s="18" t="n">
        <f aca="false">IFERROR(N3505/K3505,0)</f>
        <v>0.2125</v>
      </c>
      <c r="Q3505" s="0" t="str">
        <f aca="false">IF(M3505=0,"No Discount",IF(M3505&lt;0.2,"Low (1-19%)",IF(M3505&lt;0.4,"Medium (20-39%)","High (40%+)")))</f>
        <v>Medium (20-39%)</v>
      </c>
      <c r="R3505" s="0" t="str">
        <f aca="false">INDEX('Lookup Tables'!$B$2:$B$5,MATCH(F3505,'Lookup Tables'!$A$2:$A$5,0))</f>
        <v>Manager A</v>
      </c>
    </row>
    <row r="3506" customFormat="false" ht="15" hidden="false" customHeight="false" outlineLevel="0" collapsed="false">
      <c r="A3506" s="0" t="s">
        <v>3399</v>
      </c>
      <c r="B3506" s="13" t="n">
        <v>43087</v>
      </c>
      <c r="C3506" s="13" t="n">
        <v>43089</v>
      </c>
      <c r="D3506" s="14" t="s">
        <v>52</v>
      </c>
      <c r="E3506" s="14" t="s">
        <v>97</v>
      </c>
      <c r="F3506" s="14" t="s">
        <v>117</v>
      </c>
      <c r="G3506" s="14" t="s">
        <v>170</v>
      </c>
      <c r="H3506" s="14" t="s">
        <v>65</v>
      </c>
      <c r="I3506" s="14" t="s">
        <v>73</v>
      </c>
      <c r="J3506" s="14" t="s">
        <v>1610</v>
      </c>
      <c r="K3506" s="15" t="n">
        <v>900.08</v>
      </c>
      <c r="L3506" s="0" t="n">
        <v>4</v>
      </c>
      <c r="M3506" s="16" t="n">
        <v>0</v>
      </c>
      <c r="N3506" s="17" t="n">
        <v>117.0104</v>
      </c>
      <c r="O3506" s="0" t="str">
        <f aca="false">TEXT(B3506,"YYYY-MM")</f>
        <v>2017-12</v>
      </c>
      <c r="P3506" s="18" t="n">
        <f aca="false">IFERROR(N3506/K3506,0)</f>
        <v>0.13</v>
      </c>
      <c r="Q3506" s="0" t="str">
        <f aca="false">IF(M3506=0,"No Discount",IF(M3506&lt;0.2,"Low (1-19%)",IF(M3506&lt;0.4,"Medium (20-39%)","High (40%+)")))</f>
        <v>No Discount</v>
      </c>
      <c r="R3506" s="0" t="str">
        <f aca="false">INDEX('Lookup Tables'!$B$2:$B$5,MATCH(F3506,'Lookup Tables'!$A$2:$A$5,0))</f>
        <v>Manager B</v>
      </c>
    </row>
    <row r="3507" customFormat="false" ht="15" hidden="false" customHeight="false" outlineLevel="0" collapsed="false">
      <c r="A3507" s="0" t="s">
        <v>3400</v>
      </c>
      <c r="B3507" s="13" t="n">
        <v>42175</v>
      </c>
      <c r="C3507" s="13" t="n">
        <v>42179</v>
      </c>
      <c r="D3507" s="14" t="s">
        <v>69</v>
      </c>
      <c r="E3507" s="14" t="s">
        <v>53</v>
      </c>
      <c r="F3507" s="14" t="s">
        <v>98</v>
      </c>
      <c r="G3507" s="14" t="s">
        <v>99</v>
      </c>
      <c r="H3507" s="14" t="s">
        <v>80</v>
      </c>
      <c r="I3507" s="14" t="s">
        <v>81</v>
      </c>
      <c r="J3507" s="14" t="s">
        <v>2737</v>
      </c>
      <c r="K3507" s="15" t="n">
        <v>201.584</v>
      </c>
      <c r="L3507" s="0" t="n">
        <v>2</v>
      </c>
      <c r="M3507" s="16" t="n">
        <v>0.2</v>
      </c>
      <c r="N3507" s="17" t="n">
        <v>20.1584</v>
      </c>
      <c r="O3507" s="0" t="str">
        <f aca="false">TEXT(B3507,"YYYY-MM")</f>
        <v>2015-06</v>
      </c>
      <c r="P3507" s="18" t="n">
        <f aca="false">IFERROR(N3507/K3507,0)</f>
        <v>0.1</v>
      </c>
      <c r="Q3507" s="0" t="str">
        <f aca="false">IF(M3507=0,"No Discount",IF(M3507&lt;0.2,"Low (1-19%)",IF(M3507&lt;0.4,"Medium (20-39%)","High (40%+)")))</f>
        <v>Medium (20-39%)</v>
      </c>
      <c r="R3507" s="0" t="str">
        <f aca="false">INDEX('Lookup Tables'!$B$2:$B$5,MATCH(F3507,'Lookup Tables'!$A$2:$A$5,0))</f>
        <v>Manager A</v>
      </c>
    </row>
    <row r="3508" customFormat="false" ht="15" hidden="false" customHeight="false" outlineLevel="0" collapsed="false">
      <c r="A3508" s="0" t="s">
        <v>3400</v>
      </c>
      <c r="B3508" s="13" t="n">
        <v>42175</v>
      </c>
      <c r="C3508" s="13" t="n">
        <v>42179</v>
      </c>
      <c r="D3508" s="14" t="s">
        <v>69</v>
      </c>
      <c r="E3508" s="14" t="s">
        <v>53</v>
      </c>
      <c r="F3508" s="14" t="s">
        <v>98</v>
      </c>
      <c r="G3508" s="14" t="s">
        <v>99</v>
      </c>
      <c r="H3508" s="14" t="s">
        <v>65</v>
      </c>
      <c r="I3508" s="14" t="s">
        <v>83</v>
      </c>
      <c r="J3508" s="14" t="s">
        <v>101</v>
      </c>
      <c r="K3508" s="15" t="n">
        <v>3.392</v>
      </c>
      <c r="L3508" s="0" t="n">
        <v>4</v>
      </c>
      <c r="M3508" s="16" t="n">
        <v>0.8</v>
      </c>
      <c r="N3508" s="17" t="n">
        <v>-5.088</v>
      </c>
      <c r="O3508" s="0" t="str">
        <f aca="false">TEXT(B3508,"YYYY-MM")</f>
        <v>2015-06</v>
      </c>
      <c r="P3508" s="18" t="n">
        <f aca="false">IFERROR(N3508/K3508,0)</f>
        <v>-1.5</v>
      </c>
      <c r="Q3508" s="0" t="str">
        <f aca="false">IF(M3508=0,"No Discount",IF(M3508&lt;0.2,"Low (1-19%)",IF(M3508&lt;0.4,"Medium (20-39%)","High (40%+)")))</f>
        <v>High (40%+)</v>
      </c>
      <c r="R3508" s="0" t="str">
        <f aca="false">INDEX('Lookup Tables'!$B$2:$B$5,MATCH(F3508,'Lookup Tables'!$A$2:$A$5,0))</f>
        <v>Manager A</v>
      </c>
    </row>
    <row r="3509" customFormat="false" ht="15" hidden="false" customHeight="false" outlineLevel="0" collapsed="false">
      <c r="A3509" s="0" t="s">
        <v>3400</v>
      </c>
      <c r="B3509" s="13" t="n">
        <v>42175</v>
      </c>
      <c r="C3509" s="13" t="n">
        <v>42179</v>
      </c>
      <c r="D3509" s="14" t="s">
        <v>69</v>
      </c>
      <c r="E3509" s="14" t="s">
        <v>53</v>
      </c>
      <c r="F3509" s="14" t="s">
        <v>98</v>
      </c>
      <c r="G3509" s="14" t="s">
        <v>99</v>
      </c>
      <c r="H3509" s="14" t="s">
        <v>56</v>
      </c>
      <c r="I3509" s="14" t="s">
        <v>57</v>
      </c>
      <c r="J3509" s="14" t="s">
        <v>3401</v>
      </c>
      <c r="K3509" s="15" t="n">
        <v>193.0656</v>
      </c>
      <c r="L3509" s="0" t="n">
        <v>4</v>
      </c>
      <c r="M3509" s="16" t="n">
        <v>0.32</v>
      </c>
      <c r="N3509" s="17" t="n">
        <v>-19.8744</v>
      </c>
      <c r="O3509" s="0" t="str">
        <f aca="false">TEXT(B3509,"YYYY-MM")</f>
        <v>2015-06</v>
      </c>
      <c r="P3509" s="18" t="n">
        <f aca="false">IFERROR(N3509/K3509,0)</f>
        <v>-0.102941176470588</v>
      </c>
      <c r="Q3509" s="0" t="str">
        <f aca="false">IF(M3509=0,"No Discount",IF(M3509&lt;0.2,"Low (1-19%)",IF(M3509&lt;0.4,"Medium (20-39%)","High (40%+)")))</f>
        <v>Medium (20-39%)</v>
      </c>
      <c r="R3509" s="0" t="str">
        <f aca="false">INDEX('Lookup Tables'!$B$2:$B$5,MATCH(F3509,'Lookup Tables'!$A$2:$A$5,0))</f>
        <v>Manager A</v>
      </c>
    </row>
    <row r="3510" customFormat="false" ht="15" hidden="false" customHeight="false" outlineLevel="0" collapsed="false">
      <c r="A3510" s="0" t="s">
        <v>3400</v>
      </c>
      <c r="B3510" s="13" t="n">
        <v>42175</v>
      </c>
      <c r="C3510" s="13" t="n">
        <v>42179</v>
      </c>
      <c r="D3510" s="14" t="s">
        <v>69</v>
      </c>
      <c r="E3510" s="14" t="s">
        <v>53</v>
      </c>
      <c r="F3510" s="14" t="s">
        <v>98</v>
      </c>
      <c r="G3510" s="14" t="s">
        <v>99</v>
      </c>
      <c r="H3510" s="14" t="s">
        <v>65</v>
      </c>
      <c r="I3510" s="14" t="s">
        <v>91</v>
      </c>
      <c r="J3510" s="14" t="s">
        <v>1395</v>
      </c>
      <c r="K3510" s="15" t="n">
        <v>15.552</v>
      </c>
      <c r="L3510" s="0" t="n">
        <v>3</v>
      </c>
      <c r="M3510" s="16" t="n">
        <v>0.2</v>
      </c>
      <c r="N3510" s="17" t="n">
        <v>5.4432</v>
      </c>
      <c r="O3510" s="0" t="str">
        <f aca="false">TEXT(B3510,"YYYY-MM")</f>
        <v>2015-06</v>
      </c>
      <c r="P3510" s="18" t="n">
        <f aca="false">IFERROR(N3510/K3510,0)</f>
        <v>0.35</v>
      </c>
      <c r="Q3510" s="0" t="str">
        <f aca="false">IF(M3510=0,"No Discount",IF(M3510&lt;0.2,"Low (1-19%)",IF(M3510&lt;0.4,"Medium (20-39%)","High (40%+)")))</f>
        <v>Medium (20-39%)</v>
      </c>
      <c r="R3510" s="0" t="str">
        <f aca="false">INDEX('Lookup Tables'!$B$2:$B$5,MATCH(F3510,'Lookup Tables'!$A$2:$A$5,0))</f>
        <v>Manager A</v>
      </c>
    </row>
    <row r="3511" customFormat="false" ht="15" hidden="false" customHeight="false" outlineLevel="0" collapsed="false">
      <c r="A3511" s="0" t="s">
        <v>3400</v>
      </c>
      <c r="B3511" s="13" t="n">
        <v>42175</v>
      </c>
      <c r="C3511" s="13" t="n">
        <v>42179</v>
      </c>
      <c r="D3511" s="14" t="s">
        <v>69</v>
      </c>
      <c r="E3511" s="14" t="s">
        <v>53</v>
      </c>
      <c r="F3511" s="14" t="s">
        <v>98</v>
      </c>
      <c r="G3511" s="14" t="s">
        <v>99</v>
      </c>
      <c r="H3511" s="14" t="s">
        <v>65</v>
      </c>
      <c r="I3511" s="14" t="s">
        <v>91</v>
      </c>
      <c r="J3511" s="14" t="s">
        <v>178</v>
      </c>
      <c r="K3511" s="15" t="n">
        <v>11.648</v>
      </c>
      <c r="L3511" s="0" t="n">
        <v>2</v>
      </c>
      <c r="M3511" s="16" t="n">
        <v>0.2</v>
      </c>
      <c r="N3511" s="17" t="n">
        <v>4.0768</v>
      </c>
      <c r="O3511" s="0" t="str">
        <f aca="false">TEXT(B3511,"YYYY-MM")</f>
        <v>2015-06</v>
      </c>
      <c r="P3511" s="18" t="n">
        <f aca="false">IFERROR(N3511/K3511,0)</f>
        <v>0.35</v>
      </c>
      <c r="Q3511" s="0" t="str">
        <f aca="false">IF(M3511=0,"No Discount",IF(M3511&lt;0.2,"Low (1-19%)",IF(M3511&lt;0.4,"Medium (20-39%)","High (40%+)")))</f>
        <v>Medium (20-39%)</v>
      </c>
      <c r="R3511" s="0" t="str">
        <f aca="false">INDEX('Lookup Tables'!$B$2:$B$5,MATCH(F3511,'Lookup Tables'!$A$2:$A$5,0))</f>
        <v>Manager A</v>
      </c>
    </row>
    <row r="3512" customFormat="false" ht="15" hidden="false" customHeight="false" outlineLevel="0" collapsed="false">
      <c r="A3512" s="0" t="s">
        <v>3400</v>
      </c>
      <c r="B3512" s="13" t="n">
        <v>42175</v>
      </c>
      <c r="C3512" s="13" t="n">
        <v>42179</v>
      </c>
      <c r="D3512" s="14" t="s">
        <v>69</v>
      </c>
      <c r="E3512" s="14" t="s">
        <v>53</v>
      </c>
      <c r="F3512" s="14" t="s">
        <v>98</v>
      </c>
      <c r="G3512" s="14" t="s">
        <v>99</v>
      </c>
      <c r="H3512" s="14" t="s">
        <v>80</v>
      </c>
      <c r="I3512" s="14" t="s">
        <v>345</v>
      </c>
      <c r="J3512" s="14" t="s">
        <v>3154</v>
      </c>
      <c r="K3512" s="15" t="n">
        <v>418.8</v>
      </c>
      <c r="L3512" s="0" t="n">
        <v>2</v>
      </c>
      <c r="M3512" s="16" t="n">
        <v>0.4</v>
      </c>
      <c r="N3512" s="17" t="n">
        <v>-97.72</v>
      </c>
      <c r="O3512" s="0" t="str">
        <f aca="false">TEXT(B3512,"YYYY-MM")</f>
        <v>2015-06</v>
      </c>
      <c r="P3512" s="18" t="n">
        <f aca="false">IFERROR(N3512/K3512,0)</f>
        <v>-0.233333333333333</v>
      </c>
      <c r="Q3512" s="0" t="str">
        <f aca="false">IF(M3512=0,"No Discount",IF(M3512&lt;0.2,"Low (1-19%)",IF(M3512&lt;0.4,"Medium (20-39%)","High (40%+)")))</f>
        <v>High (40%+)</v>
      </c>
      <c r="R3512" s="0" t="str">
        <f aca="false">INDEX('Lookup Tables'!$B$2:$B$5,MATCH(F3512,'Lookup Tables'!$A$2:$A$5,0))</f>
        <v>Manager A</v>
      </c>
    </row>
    <row r="3513" customFormat="false" ht="15" hidden="false" customHeight="false" outlineLevel="0" collapsed="false">
      <c r="A3513" s="0" t="s">
        <v>3400</v>
      </c>
      <c r="B3513" s="13" t="n">
        <v>42175</v>
      </c>
      <c r="C3513" s="13" t="n">
        <v>42179</v>
      </c>
      <c r="D3513" s="14" t="s">
        <v>69</v>
      </c>
      <c r="E3513" s="14" t="s">
        <v>53</v>
      </c>
      <c r="F3513" s="14" t="s">
        <v>98</v>
      </c>
      <c r="G3513" s="14" t="s">
        <v>99</v>
      </c>
      <c r="H3513" s="14" t="s">
        <v>65</v>
      </c>
      <c r="I3513" s="14" t="s">
        <v>73</v>
      </c>
      <c r="J3513" s="14" t="s">
        <v>203</v>
      </c>
      <c r="K3513" s="15" t="n">
        <v>509.488</v>
      </c>
      <c r="L3513" s="0" t="n">
        <v>7</v>
      </c>
      <c r="M3513" s="16" t="n">
        <v>0.2</v>
      </c>
      <c r="N3513" s="17" t="n">
        <v>-127.372</v>
      </c>
      <c r="O3513" s="0" t="str">
        <f aca="false">TEXT(B3513,"YYYY-MM")</f>
        <v>2015-06</v>
      </c>
      <c r="P3513" s="18" t="n">
        <f aca="false">IFERROR(N3513/K3513,0)</f>
        <v>-0.25</v>
      </c>
      <c r="Q3513" s="0" t="str">
        <f aca="false">IF(M3513=0,"No Discount",IF(M3513&lt;0.2,"Low (1-19%)",IF(M3513&lt;0.4,"Medium (20-39%)","High (40%+)")))</f>
        <v>Medium (20-39%)</v>
      </c>
      <c r="R3513" s="0" t="str">
        <f aca="false">INDEX('Lookup Tables'!$B$2:$B$5,MATCH(F3513,'Lookup Tables'!$A$2:$A$5,0))</f>
        <v>Manager A</v>
      </c>
    </row>
    <row r="3514" customFormat="false" ht="15" hidden="false" customHeight="false" outlineLevel="0" collapsed="false">
      <c r="A3514" s="0" t="s">
        <v>3402</v>
      </c>
      <c r="B3514" s="13" t="n">
        <v>43347</v>
      </c>
      <c r="C3514" s="13" t="n">
        <v>43349</v>
      </c>
      <c r="D3514" s="14" t="s">
        <v>137</v>
      </c>
      <c r="E3514" s="14" t="s">
        <v>62</v>
      </c>
      <c r="F3514" s="14" t="s">
        <v>98</v>
      </c>
      <c r="G3514" s="14" t="s">
        <v>146</v>
      </c>
      <c r="H3514" s="14" t="s">
        <v>56</v>
      </c>
      <c r="I3514" s="14" t="s">
        <v>57</v>
      </c>
      <c r="J3514" s="14" t="s">
        <v>3403</v>
      </c>
      <c r="K3514" s="15" t="n">
        <v>825.174</v>
      </c>
      <c r="L3514" s="0" t="n">
        <v>9</v>
      </c>
      <c r="M3514" s="16" t="n">
        <v>0.3</v>
      </c>
      <c r="N3514" s="17" t="n">
        <v>-117.882</v>
      </c>
      <c r="O3514" s="0" t="str">
        <f aca="false">TEXT(B3514,"YYYY-MM")</f>
        <v>2018-09</v>
      </c>
      <c r="P3514" s="18" t="n">
        <f aca="false">IFERROR(N3514/K3514,0)</f>
        <v>-0.142857142857143</v>
      </c>
      <c r="Q3514" s="0" t="str">
        <f aca="false">IF(M3514=0,"No Discount",IF(M3514&lt;0.2,"Low (1-19%)",IF(M3514&lt;0.4,"Medium (20-39%)","High (40%+)")))</f>
        <v>Medium (20-39%)</v>
      </c>
      <c r="R3514" s="0" t="str">
        <f aca="false">INDEX('Lookup Tables'!$B$2:$B$5,MATCH(F3514,'Lookup Tables'!$A$2:$A$5,0))</f>
        <v>Manager A</v>
      </c>
    </row>
    <row r="3515" customFormat="false" ht="15" hidden="false" customHeight="false" outlineLevel="0" collapsed="false">
      <c r="A3515" s="0" t="s">
        <v>3402</v>
      </c>
      <c r="B3515" s="13" t="n">
        <v>43347</v>
      </c>
      <c r="C3515" s="13" t="n">
        <v>43349</v>
      </c>
      <c r="D3515" s="14" t="s">
        <v>137</v>
      </c>
      <c r="E3515" s="14" t="s">
        <v>62</v>
      </c>
      <c r="F3515" s="14" t="s">
        <v>98</v>
      </c>
      <c r="G3515" s="14" t="s">
        <v>146</v>
      </c>
      <c r="H3515" s="14" t="s">
        <v>65</v>
      </c>
      <c r="I3515" s="14" t="s">
        <v>91</v>
      </c>
      <c r="J3515" s="14" t="s">
        <v>1721</v>
      </c>
      <c r="K3515" s="15" t="n">
        <v>17.76</v>
      </c>
      <c r="L3515" s="0" t="n">
        <v>3</v>
      </c>
      <c r="M3515" s="16" t="n">
        <v>0.2</v>
      </c>
      <c r="N3515" s="17" t="n">
        <v>5.55</v>
      </c>
      <c r="O3515" s="0" t="str">
        <f aca="false">TEXT(B3515,"YYYY-MM")</f>
        <v>2018-09</v>
      </c>
      <c r="P3515" s="18" t="n">
        <f aca="false">IFERROR(N3515/K3515,0)</f>
        <v>0.3125</v>
      </c>
      <c r="Q3515" s="0" t="str">
        <f aca="false">IF(M3515=0,"No Discount",IF(M3515&lt;0.2,"Low (1-19%)",IF(M3515&lt;0.4,"Medium (20-39%)","High (40%+)")))</f>
        <v>Medium (20-39%)</v>
      </c>
      <c r="R3515" s="0" t="str">
        <f aca="false">INDEX('Lookup Tables'!$B$2:$B$5,MATCH(F3515,'Lookup Tables'!$A$2:$A$5,0))</f>
        <v>Manager A</v>
      </c>
    </row>
    <row r="3516" customFormat="false" ht="15" hidden="false" customHeight="false" outlineLevel="0" collapsed="false">
      <c r="A3516" s="0" t="s">
        <v>3402</v>
      </c>
      <c r="B3516" s="13" t="n">
        <v>43347</v>
      </c>
      <c r="C3516" s="13" t="n">
        <v>43349</v>
      </c>
      <c r="D3516" s="14" t="s">
        <v>137</v>
      </c>
      <c r="E3516" s="14" t="s">
        <v>62</v>
      </c>
      <c r="F3516" s="14" t="s">
        <v>98</v>
      </c>
      <c r="G3516" s="14" t="s">
        <v>146</v>
      </c>
      <c r="H3516" s="14" t="s">
        <v>65</v>
      </c>
      <c r="I3516" s="14" t="s">
        <v>78</v>
      </c>
      <c r="J3516" s="14" t="s">
        <v>300</v>
      </c>
      <c r="K3516" s="15" t="n">
        <v>6.912</v>
      </c>
      <c r="L3516" s="0" t="n">
        <v>3</v>
      </c>
      <c r="M3516" s="16" t="n">
        <v>0.2</v>
      </c>
      <c r="N3516" s="17" t="n">
        <v>0.864</v>
      </c>
      <c r="O3516" s="0" t="str">
        <f aca="false">TEXT(B3516,"YYYY-MM")</f>
        <v>2018-09</v>
      </c>
      <c r="P3516" s="18" t="n">
        <f aca="false">IFERROR(N3516/K3516,0)</f>
        <v>0.125</v>
      </c>
      <c r="Q3516" s="0" t="str">
        <f aca="false">IF(M3516=0,"No Discount",IF(M3516&lt;0.2,"Low (1-19%)",IF(M3516&lt;0.4,"Medium (20-39%)","High (40%+)")))</f>
        <v>Medium (20-39%)</v>
      </c>
      <c r="R3516" s="0" t="str">
        <f aca="false">INDEX('Lookup Tables'!$B$2:$B$5,MATCH(F3516,'Lookup Tables'!$A$2:$A$5,0))</f>
        <v>Manager A</v>
      </c>
    </row>
    <row r="3517" customFormat="false" ht="15" hidden="false" customHeight="false" outlineLevel="0" collapsed="false">
      <c r="A3517" s="0" t="s">
        <v>3404</v>
      </c>
      <c r="B3517" s="13" t="n">
        <v>43089</v>
      </c>
      <c r="C3517" s="13" t="n">
        <v>43093</v>
      </c>
      <c r="D3517" s="14" t="s">
        <v>69</v>
      </c>
      <c r="E3517" s="14" t="s">
        <v>53</v>
      </c>
      <c r="F3517" s="14" t="s">
        <v>54</v>
      </c>
      <c r="G3517" s="14" t="s">
        <v>690</v>
      </c>
      <c r="H3517" s="14" t="s">
        <v>80</v>
      </c>
      <c r="I3517" s="14" t="s">
        <v>123</v>
      </c>
      <c r="J3517" s="14" t="s">
        <v>378</v>
      </c>
      <c r="K3517" s="15" t="n">
        <v>66.3</v>
      </c>
      <c r="L3517" s="0" t="n">
        <v>3</v>
      </c>
      <c r="M3517" s="16" t="n">
        <v>0</v>
      </c>
      <c r="N3517" s="17" t="n">
        <v>8.619</v>
      </c>
      <c r="O3517" s="0" t="str">
        <f aca="false">TEXT(B3517,"YYYY-MM")</f>
        <v>2017-12</v>
      </c>
      <c r="P3517" s="18" t="n">
        <f aca="false">IFERROR(N3517/K3517,0)</f>
        <v>0.13</v>
      </c>
      <c r="Q3517" s="0" t="str">
        <f aca="false">IF(M3517=0,"No Discount",IF(M3517&lt;0.2,"Low (1-19%)",IF(M3517&lt;0.4,"Medium (20-39%)","High (40%+)")))</f>
        <v>No Discount</v>
      </c>
      <c r="R3517" s="0" t="str">
        <f aca="false">INDEX('Lookup Tables'!$B$2:$B$5,MATCH(F3517,'Lookup Tables'!$A$2:$A$5,0))</f>
        <v>Manager C</v>
      </c>
    </row>
    <row r="3518" customFormat="false" ht="15" hidden="false" customHeight="false" outlineLevel="0" collapsed="false">
      <c r="A3518" s="0" t="s">
        <v>3405</v>
      </c>
      <c r="B3518" s="13" t="n">
        <v>42956</v>
      </c>
      <c r="C3518" s="13" t="n">
        <v>42959</v>
      </c>
      <c r="D3518" s="14" t="s">
        <v>137</v>
      </c>
      <c r="E3518" s="14" t="s">
        <v>53</v>
      </c>
      <c r="F3518" s="14" t="s">
        <v>54</v>
      </c>
      <c r="G3518" s="14" t="s">
        <v>90</v>
      </c>
      <c r="H3518" s="14" t="s">
        <v>65</v>
      </c>
      <c r="I3518" s="14" t="s">
        <v>91</v>
      </c>
      <c r="J3518" s="14" t="s">
        <v>1835</v>
      </c>
      <c r="K3518" s="15" t="n">
        <v>30.816</v>
      </c>
      <c r="L3518" s="0" t="n">
        <v>9</v>
      </c>
      <c r="M3518" s="16" t="n">
        <v>0.2</v>
      </c>
      <c r="N3518" s="17" t="n">
        <v>9.63</v>
      </c>
      <c r="O3518" s="0" t="str">
        <f aca="false">TEXT(B3518,"YYYY-MM")</f>
        <v>2017-08</v>
      </c>
      <c r="P3518" s="18" t="n">
        <f aca="false">IFERROR(N3518/K3518,0)</f>
        <v>0.3125</v>
      </c>
      <c r="Q3518" s="0" t="str">
        <f aca="false">IF(M3518=0,"No Discount",IF(M3518&lt;0.2,"Low (1-19%)",IF(M3518&lt;0.4,"Medium (20-39%)","High (40%+)")))</f>
        <v>Medium (20-39%)</v>
      </c>
      <c r="R3518" s="0" t="str">
        <f aca="false">INDEX('Lookup Tables'!$B$2:$B$5,MATCH(F3518,'Lookup Tables'!$A$2:$A$5,0))</f>
        <v>Manager C</v>
      </c>
    </row>
    <row r="3519" customFormat="false" ht="15" hidden="false" customHeight="false" outlineLevel="0" collapsed="false">
      <c r="A3519" s="0" t="s">
        <v>3405</v>
      </c>
      <c r="B3519" s="13" t="n">
        <v>42956</v>
      </c>
      <c r="C3519" s="13" t="n">
        <v>42959</v>
      </c>
      <c r="D3519" s="14" t="s">
        <v>137</v>
      </c>
      <c r="E3519" s="14" t="s">
        <v>53</v>
      </c>
      <c r="F3519" s="14" t="s">
        <v>54</v>
      </c>
      <c r="G3519" s="14" t="s">
        <v>90</v>
      </c>
      <c r="H3519" s="14" t="s">
        <v>80</v>
      </c>
      <c r="I3519" s="14" t="s">
        <v>81</v>
      </c>
      <c r="J3519" s="14" t="s">
        <v>3120</v>
      </c>
      <c r="K3519" s="15" t="n">
        <v>44.784</v>
      </c>
      <c r="L3519" s="0" t="n">
        <v>2</v>
      </c>
      <c r="M3519" s="16" t="n">
        <v>0.2</v>
      </c>
      <c r="N3519" s="17" t="n">
        <v>4.4784</v>
      </c>
      <c r="O3519" s="0" t="str">
        <f aca="false">TEXT(B3519,"YYYY-MM")</f>
        <v>2017-08</v>
      </c>
      <c r="P3519" s="18" t="n">
        <f aca="false">IFERROR(N3519/K3519,0)</f>
        <v>0.1</v>
      </c>
      <c r="Q3519" s="0" t="str">
        <f aca="false">IF(M3519=0,"No Discount",IF(M3519&lt;0.2,"Low (1-19%)",IF(M3519&lt;0.4,"Medium (20-39%)","High (40%+)")))</f>
        <v>Medium (20-39%)</v>
      </c>
      <c r="R3519" s="0" t="str">
        <f aca="false">INDEX('Lookup Tables'!$B$2:$B$5,MATCH(F3519,'Lookup Tables'!$A$2:$A$5,0))</f>
        <v>Manager C</v>
      </c>
    </row>
    <row r="3520" customFormat="false" ht="15" hidden="false" customHeight="false" outlineLevel="0" collapsed="false">
      <c r="A3520" s="0" t="s">
        <v>3405</v>
      </c>
      <c r="B3520" s="13" t="n">
        <v>42956</v>
      </c>
      <c r="C3520" s="13" t="n">
        <v>42959</v>
      </c>
      <c r="D3520" s="14" t="s">
        <v>137</v>
      </c>
      <c r="E3520" s="14" t="s">
        <v>53</v>
      </c>
      <c r="F3520" s="14" t="s">
        <v>54</v>
      </c>
      <c r="G3520" s="14" t="s">
        <v>90</v>
      </c>
      <c r="H3520" s="14" t="s">
        <v>65</v>
      </c>
      <c r="I3520" s="14" t="s">
        <v>85</v>
      </c>
      <c r="J3520" s="14" t="s">
        <v>350</v>
      </c>
      <c r="K3520" s="15" t="n">
        <v>569.536</v>
      </c>
      <c r="L3520" s="0" t="n">
        <v>4</v>
      </c>
      <c r="M3520" s="16" t="n">
        <v>0.2</v>
      </c>
      <c r="N3520" s="17" t="n">
        <v>64.0728</v>
      </c>
      <c r="O3520" s="0" t="str">
        <f aca="false">TEXT(B3520,"YYYY-MM")</f>
        <v>2017-08</v>
      </c>
      <c r="P3520" s="18" t="n">
        <f aca="false">IFERROR(N3520/K3520,0)</f>
        <v>0.1125</v>
      </c>
      <c r="Q3520" s="0" t="str">
        <f aca="false">IF(M3520=0,"No Discount",IF(M3520&lt;0.2,"Low (1-19%)",IF(M3520&lt;0.4,"Medium (20-39%)","High (40%+)")))</f>
        <v>Medium (20-39%)</v>
      </c>
      <c r="R3520" s="0" t="str">
        <f aca="false">INDEX('Lookup Tables'!$B$2:$B$5,MATCH(F3520,'Lookup Tables'!$A$2:$A$5,0))</f>
        <v>Manager C</v>
      </c>
    </row>
    <row r="3521" customFormat="false" ht="15" hidden="false" customHeight="false" outlineLevel="0" collapsed="false">
      <c r="A3521" s="0" t="s">
        <v>3406</v>
      </c>
      <c r="B3521" s="13" t="n">
        <v>42543</v>
      </c>
      <c r="C3521" s="13" t="n">
        <v>42546</v>
      </c>
      <c r="D3521" s="14" t="s">
        <v>137</v>
      </c>
      <c r="E3521" s="14" t="s">
        <v>97</v>
      </c>
      <c r="F3521" s="14" t="s">
        <v>98</v>
      </c>
      <c r="G3521" s="14" t="s">
        <v>146</v>
      </c>
      <c r="H3521" s="14" t="s">
        <v>56</v>
      </c>
      <c r="I3521" s="14" t="s">
        <v>71</v>
      </c>
      <c r="J3521" s="14" t="s">
        <v>2641</v>
      </c>
      <c r="K3521" s="15" t="n">
        <v>796.425</v>
      </c>
      <c r="L3521" s="0" t="n">
        <v>7</v>
      </c>
      <c r="M3521" s="16" t="n">
        <v>0.5</v>
      </c>
      <c r="N3521" s="17" t="n">
        <v>-525.6405</v>
      </c>
      <c r="O3521" s="0" t="str">
        <f aca="false">TEXT(B3521,"YYYY-MM")</f>
        <v>2016-06</v>
      </c>
      <c r="P3521" s="18" t="n">
        <f aca="false">IFERROR(N3521/K3521,0)</f>
        <v>-0.66</v>
      </c>
      <c r="Q3521" s="0" t="str">
        <f aca="false">IF(M3521=0,"No Discount",IF(M3521&lt;0.2,"Low (1-19%)",IF(M3521&lt;0.4,"Medium (20-39%)","High (40%+)")))</f>
        <v>High (40%+)</v>
      </c>
      <c r="R3521" s="0" t="str">
        <f aca="false">INDEX('Lookup Tables'!$B$2:$B$5,MATCH(F3521,'Lookup Tables'!$A$2:$A$5,0))</f>
        <v>Manager A</v>
      </c>
    </row>
    <row r="3522" customFormat="false" ht="15" hidden="false" customHeight="false" outlineLevel="0" collapsed="false">
      <c r="A3522" s="0" t="s">
        <v>3407</v>
      </c>
      <c r="B3522" s="13" t="n">
        <v>42470</v>
      </c>
      <c r="C3522" s="13" t="n">
        <v>42475</v>
      </c>
      <c r="D3522" s="14" t="s">
        <v>69</v>
      </c>
      <c r="E3522" s="14" t="s">
        <v>62</v>
      </c>
      <c r="F3522" s="14" t="s">
        <v>63</v>
      </c>
      <c r="G3522" s="14" t="s">
        <v>64</v>
      </c>
      <c r="H3522" s="14" t="s">
        <v>65</v>
      </c>
      <c r="I3522" s="14" t="s">
        <v>83</v>
      </c>
      <c r="J3522" s="14" t="s">
        <v>705</v>
      </c>
      <c r="K3522" s="15" t="n">
        <v>12.832</v>
      </c>
      <c r="L3522" s="0" t="n">
        <v>2</v>
      </c>
      <c r="M3522" s="16" t="n">
        <v>0.2</v>
      </c>
      <c r="N3522" s="17" t="n">
        <v>4.3308</v>
      </c>
      <c r="O3522" s="0" t="str">
        <f aca="false">TEXT(B3522,"YYYY-MM")</f>
        <v>2016-04</v>
      </c>
      <c r="P3522" s="18" t="n">
        <f aca="false">IFERROR(N3522/K3522,0)</f>
        <v>0.3375</v>
      </c>
      <c r="Q3522" s="0" t="str">
        <f aca="false">IF(M3522=0,"No Discount",IF(M3522&lt;0.2,"Low (1-19%)",IF(M3522&lt;0.4,"Medium (20-39%)","High (40%+)")))</f>
        <v>Medium (20-39%)</v>
      </c>
      <c r="R3522" s="0" t="str">
        <f aca="false">INDEX('Lookup Tables'!$B$2:$B$5,MATCH(F3522,'Lookup Tables'!$A$2:$A$5,0))</f>
        <v>Manager D</v>
      </c>
    </row>
    <row r="3523" customFormat="false" ht="15" hidden="false" customHeight="false" outlineLevel="0" collapsed="false">
      <c r="A3523" s="0" t="s">
        <v>3408</v>
      </c>
      <c r="B3523" s="13" t="n">
        <v>43060</v>
      </c>
      <c r="C3523" s="13" t="n">
        <v>43064</v>
      </c>
      <c r="D3523" s="14" t="s">
        <v>52</v>
      </c>
      <c r="E3523" s="14" t="s">
        <v>62</v>
      </c>
      <c r="F3523" s="14" t="s">
        <v>98</v>
      </c>
      <c r="G3523" s="14" t="s">
        <v>265</v>
      </c>
      <c r="H3523" s="14" t="s">
        <v>65</v>
      </c>
      <c r="I3523" s="14" t="s">
        <v>91</v>
      </c>
      <c r="J3523" s="14" t="s">
        <v>680</v>
      </c>
      <c r="K3523" s="15" t="n">
        <v>40.46</v>
      </c>
      <c r="L3523" s="0" t="n">
        <v>7</v>
      </c>
      <c r="M3523" s="16" t="n">
        <v>0</v>
      </c>
      <c r="N3523" s="17" t="n">
        <v>19.8254</v>
      </c>
      <c r="O3523" s="0" t="str">
        <f aca="false">TEXT(B3523,"YYYY-MM")</f>
        <v>2017-11</v>
      </c>
      <c r="P3523" s="18" t="n">
        <f aca="false">IFERROR(N3523/K3523,0)</f>
        <v>0.49</v>
      </c>
      <c r="Q3523" s="0" t="str">
        <f aca="false">IF(M3523=0,"No Discount",IF(M3523&lt;0.2,"Low (1-19%)",IF(M3523&lt;0.4,"Medium (20-39%)","High (40%+)")))</f>
        <v>No Discount</v>
      </c>
      <c r="R3523" s="0" t="str">
        <f aca="false">INDEX('Lookup Tables'!$B$2:$B$5,MATCH(F3523,'Lookup Tables'!$A$2:$A$5,0))</f>
        <v>Manager A</v>
      </c>
    </row>
    <row r="3524" customFormat="false" ht="15" hidden="false" customHeight="false" outlineLevel="0" collapsed="false">
      <c r="A3524" s="0" t="s">
        <v>3408</v>
      </c>
      <c r="B3524" s="13" t="n">
        <v>43060</v>
      </c>
      <c r="C3524" s="13" t="n">
        <v>43064</v>
      </c>
      <c r="D3524" s="14" t="s">
        <v>52</v>
      </c>
      <c r="E3524" s="14" t="s">
        <v>62</v>
      </c>
      <c r="F3524" s="14" t="s">
        <v>98</v>
      </c>
      <c r="G3524" s="14" t="s">
        <v>265</v>
      </c>
      <c r="H3524" s="14" t="s">
        <v>80</v>
      </c>
      <c r="I3524" s="14" t="s">
        <v>81</v>
      </c>
      <c r="J3524" s="14" t="s">
        <v>463</v>
      </c>
      <c r="K3524" s="15" t="n">
        <v>404.94</v>
      </c>
      <c r="L3524" s="0" t="n">
        <v>3</v>
      </c>
      <c r="M3524" s="16" t="n">
        <v>0</v>
      </c>
      <c r="N3524" s="17" t="n">
        <v>109.3338</v>
      </c>
      <c r="O3524" s="0" t="str">
        <f aca="false">TEXT(B3524,"YYYY-MM")</f>
        <v>2017-11</v>
      </c>
      <c r="P3524" s="18" t="n">
        <f aca="false">IFERROR(N3524/K3524,0)</f>
        <v>0.27</v>
      </c>
      <c r="Q3524" s="0" t="str">
        <f aca="false">IF(M3524=0,"No Discount",IF(M3524&lt;0.2,"Low (1-19%)",IF(M3524&lt;0.4,"Medium (20-39%)","High (40%+)")))</f>
        <v>No Discount</v>
      </c>
      <c r="R3524" s="0" t="str">
        <f aca="false">INDEX('Lookup Tables'!$B$2:$B$5,MATCH(F3524,'Lookup Tables'!$A$2:$A$5,0))</f>
        <v>Manager A</v>
      </c>
    </row>
    <row r="3525" customFormat="false" ht="15" hidden="false" customHeight="false" outlineLevel="0" collapsed="false">
      <c r="A3525" s="0" t="s">
        <v>3409</v>
      </c>
      <c r="B3525" s="13" t="n">
        <v>42983</v>
      </c>
      <c r="C3525" s="13" t="n">
        <v>42988</v>
      </c>
      <c r="D3525" s="14" t="s">
        <v>69</v>
      </c>
      <c r="E3525" s="14" t="s">
        <v>62</v>
      </c>
      <c r="F3525" s="14" t="s">
        <v>63</v>
      </c>
      <c r="G3525" s="14" t="s">
        <v>64</v>
      </c>
      <c r="H3525" s="14" t="s">
        <v>80</v>
      </c>
      <c r="I3525" s="14" t="s">
        <v>123</v>
      </c>
      <c r="J3525" s="14" t="s">
        <v>373</v>
      </c>
      <c r="K3525" s="15" t="n">
        <v>116</v>
      </c>
      <c r="L3525" s="0" t="n">
        <v>8</v>
      </c>
      <c r="M3525" s="16" t="n">
        <v>0</v>
      </c>
      <c r="N3525" s="17" t="n">
        <v>29</v>
      </c>
      <c r="O3525" s="0" t="str">
        <f aca="false">TEXT(B3525,"YYYY-MM")</f>
        <v>2017-09</v>
      </c>
      <c r="P3525" s="18" t="n">
        <f aca="false">IFERROR(N3525/K3525,0)</f>
        <v>0.25</v>
      </c>
      <c r="Q3525" s="0" t="str">
        <f aca="false">IF(M3525=0,"No Discount",IF(M3525&lt;0.2,"Low (1-19%)",IF(M3525&lt;0.4,"Medium (20-39%)","High (40%+)")))</f>
        <v>No Discount</v>
      </c>
      <c r="R3525" s="0" t="str">
        <f aca="false">INDEX('Lookup Tables'!$B$2:$B$5,MATCH(F3525,'Lookup Tables'!$A$2:$A$5,0))</f>
        <v>Manager D</v>
      </c>
    </row>
    <row r="3526" customFormat="false" ht="15" hidden="false" customHeight="false" outlineLevel="0" collapsed="false">
      <c r="A3526" s="0" t="s">
        <v>3410</v>
      </c>
      <c r="B3526" s="13" t="n">
        <v>43063</v>
      </c>
      <c r="C3526" s="13" t="n">
        <v>43067</v>
      </c>
      <c r="D3526" s="14" t="s">
        <v>69</v>
      </c>
      <c r="E3526" s="14" t="s">
        <v>53</v>
      </c>
      <c r="F3526" s="14" t="s">
        <v>98</v>
      </c>
      <c r="G3526" s="14" t="s">
        <v>99</v>
      </c>
      <c r="H3526" s="14" t="s">
        <v>80</v>
      </c>
      <c r="I3526" s="14" t="s">
        <v>81</v>
      </c>
      <c r="J3526" s="14" t="s">
        <v>3411</v>
      </c>
      <c r="K3526" s="15" t="n">
        <v>657.552</v>
      </c>
      <c r="L3526" s="0" t="n">
        <v>6</v>
      </c>
      <c r="M3526" s="16" t="n">
        <v>0.2</v>
      </c>
      <c r="N3526" s="17" t="n">
        <v>49.3164</v>
      </c>
      <c r="O3526" s="0" t="str">
        <f aca="false">TEXT(B3526,"YYYY-MM")</f>
        <v>2017-11</v>
      </c>
      <c r="P3526" s="18" t="n">
        <f aca="false">IFERROR(N3526/K3526,0)</f>
        <v>0.075</v>
      </c>
      <c r="Q3526" s="0" t="str">
        <f aca="false">IF(M3526=0,"No Discount",IF(M3526&lt;0.2,"Low (1-19%)",IF(M3526&lt;0.4,"Medium (20-39%)","High (40%+)")))</f>
        <v>Medium (20-39%)</v>
      </c>
      <c r="R3526" s="0" t="str">
        <f aca="false">INDEX('Lookup Tables'!$B$2:$B$5,MATCH(F3526,'Lookup Tables'!$A$2:$A$5,0))</f>
        <v>Manager A</v>
      </c>
    </row>
    <row r="3527" customFormat="false" ht="15" hidden="false" customHeight="false" outlineLevel="0" collapsed="false">
      <c r="A3527" s="0" t="s">
        <v>3412</v>
      </c>
      <c r="B3527" s="13" t="n">
        <v>43444</v>
      </c>
      <c r="C3527" s="13" t="n">
        <v>43449</v>
      </c>
      <c r="D3527" s="14" t="s">
        <v>52</v>
      </c>
      <c r="E3527" s="14" t="s">
        <v>97</v>
      </c>
      <c r="F3527" s="14" t="s">
        <v>54</v>
      </c>
      <c r="G3527" s="14" t="s">
        <v>690</v>
      </c>
      <c r="H3527" s="14" t="s">
        <v>80</v>
      </c>
      <c r="I3527" s="14" t="s">
        <v>123</v>
      </c>
      <c r="J3527" s="14" t="s">
        <v>1152</v>
      </c>
      <c r="K3527" s="15" t="n">
        <v>599.97</v>
      </c>
      <c r="L3527" s="0" t="n">
        <v>3</v>
      </c>
      <c r="M3527" s="16" t="n">
        <v>0</v>
      </c>
      <c r="N3527" s="17" t="n">
        <v>257.9871</v>
      </c>
      <c r="O3527" s="0" t="str">
        <f aca="false">TEXT(B3527,"YYYY-MM")</f>
        <v>2018-12</v>
      </c>
      <c r="P3527" s="18" t="n">
        <f aca="false">IFERROR(N3527/K3527,0)</f>
        <v>0.43</v>
      </c>
      <c r="Q3527" s="0" t="str">
        <f aca="false">IF(M3527=0,"No Discount",IF(M3527&lt;0.2,"Low (1-19%)",IF(M3527&lt;0.4,"Medium (20-39%)","High (40%+)")))</f>
        <v>No Discount</v>
      </c>
      <c r="R3527" s="0" t="str">
        <f aca="false">INDEX('Lookup Tables'!$B$2:$B$5,MATCH(F3527,'Lookup Tables'!$A$2:$A$5,0))</f>
        <v>Manager C</v>
      </c>
    </row>
    <row r="3528" customFormat="false" ht="15" hidden="false" customHeight="false" outlineLevel="0" collapsed="false">
      <c r="A3528" s="0" t="s">
        <v>3412</v>
      </c>
      <c r="B3528" s="13" t="n">
        <v>43444</v>
      </c>
      <c r="C3528" s="13" t="n">
        <v>43449</v>
      </c>
      <c r="D3528" s="14" t="s">
        <v>52</v>
      </c>
      <c r="E3528" s="14" t="s">
        <v>97</v>
      </c>
      <c r="F3528" s="14" t="s">
        <v>54</v>
      </c>
      <c r="G3528" s="14" t="s">
        <v>690</v>
      </c>
      <c r="H3528" s="14" t="s">
        <v>80</v>
      </c>
      <c r="I3528" s="14" t="s">
        <v>81</v>
      </c>
      <c r="J3528" s="14" t="s">
        <v>1397</v>
      </c>
      <c r="K3528" s="15" t="n">
        <v>38.97</v>
      </c>
      <c r="L3528" s="0" t="n">
        <v>3</v>
      </c>
      <c r="M3528" s="16" t="n">
        <v>0</v>
      </c>
      <c r="N3528" s="17" t="n">
        <v>0.7794</v>
      </c>
      <c r="O3528" s="0" t="str">
        <f aca="false">TEXT(B3528,"YYYY-MM")</f>
        <v>2018-12</v>
      </c>
      <c r="P3528" s="18" t="n">
        <f aca="false">IFERROR(N3528/K3528,0)</f>
        <v>0.02</v>
      </c>
      <c r="Q3528" s="0" t="str">
        <f aca="false">IF(M3528=0,"No Discount",IF(M3528&lt;0.2,"Low (1-19%)",IF(M3528&lt;0.4,"Medium (20-39%)","High (40%+)")))</f>
        <v>No Discount</v>
      </c>
      <c r="R3528" s="0" t="str">
        <f aca="false">INDEX('Lookup Tables'!$B$2:$B$5,MATCH(F3528,'Lookup Tables'!$A$2:$A$5,0))</f>
        <v>Manager C</v>
      </c>
    </row>
    <row r="3529" customFormat="false" ht="15" hidden="false" customHeight="false" outlineLevel="0" collapsed="false">
      <c r="A3529" s="0" t="s">
        <v>3412</v>
      </c>
      <c r="B3529" s="13" t="n">
        <v>43444</v>
      </c>
      <c r="C3529" s="13" t="n">
        <v>43449</v>
      </c>
      <c r="D3529" s="14" t="s">
        <v>52</v>
      </c>
      <c r="E3529" s="14" t="s">
        <v>97</v>
      </c>
      <c r="F3529" s="14" t="s">
        <v>54</v>
      </c>
      <c r="G3529" s="14" t="s">
        <v>690</v>
      </c>
      <c r="H3529" s="14" t="s">
        <v>65</v>
      </c>
      <c r="I3529" s="14" t="s">
        <v>83</v>
      </c>
      <c r="J3529" s="14" t="s">
        <v>3413</v>
      </c>
      <c r="K3529" s="15" t="n">
        <v>45.84</v>
      </c>
      <c r="L3529" s="0" t="n">
        <v>8</v>
      </c>
      <c r="M3529" s="16" t="n">
        <v>0</v>
      </c>
      <c r="N3529" s="17" t="n">
        <v>22.0032</v>
      </c>
      <c r="O3529" s="0" t="str">
        <f aca="false">TEXT(B3529,"YYYY-MM")</f>
        <v>2018-12</v>
      </c>
      <c r="P3529" s="18" t="n">
        <f aca="false">IFERROR(N3529/K3529,0)</f>
        <v>0.48</v>
      </c>
      <c r="Q3529" s="0" t="str">
        <f aca="false">IF(M3529=0,"No Discount",IF(M3529&lt;0.2,"Low (1-19%)",IF(M3529&lt;0.4,"Medium (20-39%)","High (40%+)")))</f>
        <v>No Discount</v>
      </c>
      <c r="R3529" s="0" t="str">
        <f aca="false">INDEX('Lookup Tables'!$B$2:$B$5,MATCH(F3529,'Lookup Tables'!$A$2:$A$5,0))</f>
        <v>Manager C</v>
      </c>
    </row>
    <row r="3530" customFormat="false" ht="15" hidden="false" customHeight="false" outlineLevel="0" collapsed="false">
      <c r="A3530" s="0" t="s">
        <v>3414</v>
      </c>
      <c r="B3530" s="13" t="n">
        <v>42910</v>
      </c>
      <c r="C3530" s="13" t="n">
        <v>42915</v>
      </c>
      <c r="D3530" s="14" t="s">
        <v>69</v>
      </c>
      <c r="E3530" s="14" t="s">
        <v>53</v>
      </c>
      <c r="F3530" s="14" t="s">
        <v>63</v>
      </c>
      <c r="G3530" s="14" t="s">
        <v>64</v>
      </c>
      <c r="H3530" s="14" t="s">
        <v>80</v>
      </c>
      <c r="I3530" s="14" t="s">
        <v>81</v>
      </c>
      <c r="J3530" s="14" t="s">
        <v>2760</v>
      </c>
      <c r="K3530" s="15" t="n">
        <v>38.24</v>
      </c>
      <c r="L3530" s="0" t="n">
        <v>4</v>
      </c>
      <c r="M3530" s="16" t="n">
        <v>0.2</v>
      </c>
      <c r="N3530" s="17" t="n">
        <v>-9.56</v>
      </c>
      <c r="O3530" s="0" t="str">
        <f aca="false">TEXT(B3530,"YYYY-MM")</f>
        <v>2017-06</v>
      </c>
      <c r="P3530" s="18" t="n">
        <f aca="false">IFERROR(N3530/K3530,0)</f>
        <v>-0.25</v>
      </c>
      <c r="Q3530" s="0" t="str">
        <f aca="false">IF(M3530=0,"No Discount",IF(M3530&lt;0.2,"Low (1-19%)",IF(M3530&lt;0.4,"Medium (20-39%)","High (40%+)")))</f>
        <v>Medium (20-39%)</v>
      </c>
      <c r="R3530" s="0" t="str">
        <f aca="false">INDEX('Lookup Tables'!$B$2:$B$5,MATCH(F3530,'Lookup Tables'!$A$2:$A$5,0))</f>
        <v>Manager D</v>
      </c>
    </row>
    <row r="3531" customFormat="false" ht="15" hidden="false" customHeight="false" outlineLevel="0" collapsed="false">
      <c r="A3531" s="0" t="s">
        <v>3415</v>
      </c>
      <c r="B3531" s="13" t="n">
        <v>42630</v>
      </c>
      <c r="C3531" s="13" t="n">
        <v>42636</v>
      </c>
      <c r="D3531" s="14" t="s">
        <v>69</v>
      </c>
      <c r="E3531" s="14" t="s">
        <v>53</v>
      </c>
      <c r="F3531" s="14" t="s">
        <v>54</v>
      </c>
      <c r="G3531" s="14" t="s">
        <v>70</v>
      </c>
      <c r="H3531" s="14" t="s">
        <v>80</v>
      </c>
      <c r="I3531" s="14" t="s">
        <v>123</v>
      </c>
      <c r="J3531" s="14" t="s">
        <v>853</v>
      </c>
      <c r="K3531" s="15" t="n">
        <v>87.168</v>
      </c>
      <c r="L3531" s="0" t="n">
        <v>3</v>
      </c>
      <c r="M3531" s="16" t="n">
        <v>0.2</v>
      </c>
      <c r="N3531" s="17" t="n">
        <v>10.896</v>
      </c>
      <c r="O3531" s="0" t="str">
        <f aca="false">TEXT(B3531,"YYYY-MM")</f>
        <v>2016-09</v>
      </c>
      <c r="P3531" s="18" t="n">
        <f aca="false">IFERROR(N3531/K3531,0)</f>
        <v>0.125</v>
      </c>
      <c r="Q3531" s="0" t="str">
        <f aca="false">IF(M3531=0,"No Discount",IF(M3531&lt;0.2,"Low (1-19%)",IF(M3531&lt;0.4,"Medium (20-39%)","High (40%+)")))</f>
        <v>Medium (20-39%)</v>
      </c>
      <c r="R3531" s="0" t="str">
        <f aca="false">INDEX('Lookup Tables'!$B$2:$B$5,MATCH(F3531,'Lookup Tables'!$A$2:$A$5,0))</f>
        <v>Manager C</v>
      </c>
    </row>
    <row r="3532" customFormat="false" ht="15" hidden="false" customHeight="false" outlineLevel="0" collapsed="false">
      <c r="A3532" s="0" t="s">
        <v>3416</v>
      </c>
      <c r="B3532" s="13" t="n">
        <v>42874</v>
      </c>
      <c r="C3532" s="13" t="n">
        <v>42878</v>
      </c>
      <c r="D3532" s="14" t="s">
        <v>69</v>
      </c>
      <c r="E3532" s="14" t="s">
        <v>62</v>
      </c>
      <c r="F3532" s="14" t="s">
        <v>98</v>
      </c>
      <c r="G3532" s="14" t="s">
        <v>164</v>
      </c>
      <c r="H3532" s="14" t="s">
        <v>65</v>
      </c>
      <c r="I3532" s="14" t="s">
        <v>78</v>
      </c>
      <c r="J3532" s="14" t="s">
        <v>109</v>
      </c>
      <c r="K3532" s="15" t="n">
        <v>21.4</v>
      </c>
      <c r="L3532" s="0" t="n">
        <v>5</v>
      </c>
      <c r="M3532" s="16" t="n">
        <v>0</v>
      </c>
      <c r="N3532" s="17" t="n">
        <v>6.206</v>
      </c>
      <c r="O3532" s="0" t="str">
        <f aca="false">TEXT(B3532,"YYYY-MM")</f>
        <v>2017-05</v>
      </c>
      <c r="P3532" s="18" t="n">
        <f aca="false">IFERROR(N3532/K3532,0)</f>
        <v>0.29</v>
      </c>
      <c r="Q3532" s="0" t="str">
        <f aca="false">IF(M3532=0,"No Discount",IF(M3532&lt;0.2,"Low (1-19%)",IF(M3532&lt;0.4,"Medium (20-39%)","High (40%+)")))</f>
        <v>No Discount</v>
      </c>
      <c r="R3532" s="0" t="str">
        <f aca="false">INDEX('Lookup Tables'!$B$2:$B$5,MATCH(F3532,'Lookup Tables'!$A$2:$A$5,0))</f>
        <v>Manager A</v>
      </c>
    </row>
    <row r="3533" customFormat="false" ht="15" hidden="false" customHeight="false" outlineLevel="0" collapsed="false">
      <c r="A3533" s="0" t="s">
        <v>3417</v>
      </c>
      <c r="B3533" s="13" t="n">
        <v>42883</v>
      </c>
      <c r="C3533" s="13" t="n">
        <v>42883</v>
      </c>
      <c r="D3533" s="14" t="s">
        <v>606</v>
      </c>
      <c r="E3533" s="14" t="s">
        <v>62</v>
      </c>
      <c r="F3533" s="14" t="s">
        <v>117</v>
      </c>
      <c r="G3533" s="14" t="s">
        <v>170</v>
      </c>
      <c r="H3533" s="14" t="s">
        <v>65</v>
      </c>
      <c r="I3533" s="14" t="s">
        <v>303</v>
      </c>
      <c r="J3533" s="14" t="s">
        <v>304</v>
      </c>
      <c r="K3533" s="15" t="n">
        <v>54.9</v>
      </c>
      <c r="L3533" s="0" t="n">
        <v>5</v>
      </c>
      <c r="M3533" s="16" t="n">
        <v>0</v>
      </c>
      <c r="N3533" s="17" t="n">
        <v>15.372</v>
      </c>
      <c r="O3533" s="0" t="str">
        <f aca="false">TEXT(B3533,"YYYY-MM")</f>
        <v>2017-05</v>
      </c>
      <c r="P3533" s="18" t="n">
        <f aca="false">IFERROR(N3533/K3533,0)</f>
        <v>0.28</v>
      </c>
      <c r="Q3533" s="0" t="str">
        <f aca="false">IF(M3533=0,"No Discount",IF(M3533&lt;0.2,"Low (1-19%)",IF(M3533&lt;0.4,"Medium (20-39%)","High (40%+)")))</f>
        <v>No Discount</v>
      </c>
      <c r="R3533" s="0" t="str">
        <f aca="false">INDEX('Lookup Tables'!$B$2:$B$5,MATCH(F3533,'Lookup Tables'!$A$2:$A$5,0))</f>
        <v>Manager B</v>
      </c>
    </row>
    <row r="3534" customFormat="false" ht="15" hidden="false" customHeight="false" outlineLevel="0" collapsed="false">
      <c r="A3534" s="0" t="s">
        <v>3418</v>
      </c>
      <c r="B3534" s="13" t="n">
        <v>42112</v>
      </c>
      <c r="C3534" s="13" t="n">
        <v>42117</v>
      </c>
      <c r="D3534" s="14" t="s">
        <v>69</v>
      </c>
      <c r="E3534" s="14" t="s">
        <v>53</v>
      </c>
      <c r="F3534" s="14" t="s">
        <v>63</v>
      </c>
      <c r="G3534" s="14" t="s">
        <v>64</v>
      </c>
      <c r="H3534" s="14" t="s">
        <v>80</v>
      </c>
      <c r="I3534" s="14" t="s">
        <v>345</v>
      </c>
      <c r="J3534" s="14" t="s">
        <v>3419</v>
      </c>
      <c r="K3534" s="15" t="n">
        <v>287.968</v>
      </c>
      <c r="L3534" s="0" t="n">
        <v>4</v>
      </c>
      <c r="M3534" s="16" t="n">
        <v>0.2</v>
      </c>
      <c r="N3534" s="17" t="n">
        <v>97.1892</v>
      </c>
      <c r="O3534" s="0" t="str">
        <f aca="false">TEXT(B3534,"YYYY-MM")</f>
        <v>2015-04</v>
      </c>
      <c r="P3534" s="18" t="n">
        <f aca="false">IFERROR(N3534/K3534,0)</f>
        <v>0.3375</v>
      </c>
      <c r="Q3534" s="0" t="str">
        <f aca="false">IF(M3534=0,"No Discount",IF(M3534&lt;0.2,"Low (1-19%)",IF(M3534&lt;0.4,"Medium (20-39%)","High (40%+)")))</f>
        <v>Medium (20-39%)</v>
      </c>
      <c r="R3534" s="0" t="str">
        <f aca="false">INDEX('Lookup Tables'!$B$2:$B$5,MATCH(F3534,'Lookup Tables'!$A$2:$A$5,0))</f>
        <v>Manager D</v>
      </c>
    </row>
    <row r="3535" customFormat="false" ht="15" hidden="false" customHeight="false" outlineLevel="0" collapsed="false">
      <c r="A3535" s="0" t="s">
        <v>3418</v>
      </c>
      <c r="B3535" s="13" t="n">
        <v>42112</v>
      </c>
      <c r="C3535" s="13" t="n">
        <v>42117</v>
      </c>
      <c r="D3535" s="14" t="s">
        <v>69</v>
      </c>
      <c r="E3535" s="14" t="s">
        <v>53</v>
      </c>
      <c r="F3535" s="14" t="s">
        <v>63</v>
      </c>
      <c r="G3535" s="14" t="s">
        <v>64</v>
      </c>
      <c r="H3535" s="14" t="s">
        <v>65</v>
      </c>
      <c r="I3535" s="14" t="s">
        <v>78</v>
      </c>
      <c r="J3535" s="14" t="s">
        <v>1492</v>
      </c>
      <c r="K3535" s="15" t="n">
        <v>13.12</v>
      </c>
      <c r="L3535" s="0" t="n">
        <v>4</v>
      </c>
      <c r="M3535" s="16" t="n">
        <v>0</v>
      </c>
      <c r="N3535" s="17" t="n">
        <v>3.8048</v>
      </c>
      <c r="O3535" s="0" t="str">
        <f aca="false">TEXT(B3535,"YYYY-MM")</f>
        <v>2015-04</v>
      </c>
      <c r="P3535" s="18" t="n">
        <f aca="false">IFERROR(N3535/K3535,0)</f>
        <v>0.29</v>
      </c>
      <c r="Q3535" s="0" t="str">
        <f aca="false">IF(M3535=0,"No Discount",IF(M3535&lt;0.2,"Low (1-19%)",IF(M3535&lt;0.4,"Medium (20-39%)","High (40%+)")))</f>
        <v>No Discount</v>
      </c>
      <c r="R3535" s="0" t="str">
        <f aca="false">INDEX('Lookup Tables'!$B$2:$B$5,MATCH(F3535,'Lookup Tables'!$A$2:$A$5,0))</f>
        <v>Manager D</v>
      </c>
    </row>
    <row r="3536" customFormat="false" ht="15" hidden="false" customHeight="false" outlineLevel="0" collapsed="false">
      <c r="A3536" s="0" t="s">
        <v>3418</v>
      </c>
      <c r="B3536" s="13" t="n">
        <v>42112</v>
      </c>
      <c r="C3536" s="13" t="n">
        <v>42117</v>
      </c>
      <c r="D3536" s="14" t="s">
        <v>69</v>
      </c>
      <c r="E3536" s="14" t="s">
        <v>53</v>
      </c>
      <c r="F3536" s="14" t="s">
        <v>63</v>
      </c>
      <c r="G3536" s="14" t="s">
        <v>64</v>
      </c>
      <c r="H3536" s="14" t="s">
        <v>65</v>
      </c>
      <c r="I3536" s="14" t="s">
        <v>78</v>
      </c>
      <c r="J3536" s="14" t="s">
        <v>3369</v>
      </c>
      <c r="K3536" s="15" t="n">
        <v>10.75</v>
      </c>
      <c r="L3536" s="0" t="n">
        <v>5</v>
      </c>
      <c r="M3536" s="16" t="n">
        <v>0</v>
      </c>
      <c r="N3536" s="17" t="n">
        <v>3.5475</v>
      </c>
      <c r="O3536" s="0" t="str">
        <f aca="false">TEXT(B3536,"YYYY-MM")</f>
        <v>2015-04</v>
      </c>
      <c r="P3536" s="18" t="n">
        <f aca="false">IFERROR(N3536/K3536,0)</f>
        <v>0.33</v>
      </c>
      <c r="Q3536" s="0" t="str">
        <f aca="false">IF(M3536=0,"No Discount",IF(M3536&lt;0.2,"Low (1-19%)",IF(M3536&lt;0.4,"Medium (20-39%)","High (40%+)")))</f>
        <v>No Discount</v>
      </c>
      <c r="R3536" s="0" t="str">
        <f aca="false">INDEX('Lookup Tables'!$B$2:$B$5,MATCH(F3536,'Lookup Tables'!$A$2:$A$5,0))</f>
        <v>Manager D</v>
      </c>
    </row>
    <row r="3537" customFormat="false" ht="15" hidden="false" customHeight="false" outlineLevel="0" collapsed="false">
      <c r="A3537" s="0" t="s">
        <v>3418</v>
      </c>
      <c r="B3537" s="13" t="n">
        <v>42112</v>
      </c>
      <c r="C3537" s="13" t="n">
        <v>42117</v>
      </c>
      <c r="D3537" s="14" t="s">
        <v>69</v>
      </c>
      <c r="E3537" s="14" t="s">
        <v>53</v>
      </c>
      <c r="F3537" s="14" t="s">
        <v>63</v>
      </c>
      <c r="G3537" s="14" t="s">
        <v>64</v>
      </c>
      <c r="H3537" s="14" t="s">
        <v>65</v>
      </c>
      <c r="I3537" s="14" t="s">
        <v>171</v>
      </c>
      <c r="J3537" s="14" t="s">
        <v>410</v>
      </c>
      <c r="K3537" s="15" t="n">
        <v>11.62</v>
      </c>
      <c r="L3537" s="0" t="n">
        <v>2</v>
      </c>
      <c r="M3537" s="16" t="n">
        <v>0</v>
      </c>
      <c r="N3537" s="17" t="n">
        <v>3.6022</v>
      </c>
      <c r="O3537" s="0" t="str">
        <f aca="false">TEXT(B3537,"YYYY-MM")</f>
        <v>2015-04</v>
      </c>
      <c r="P3537" s="18" t="n">
        <f aca="false">IFERROR(N3537/K3537,0)</f>
        <v>0.31</v>
      </c>
      <c r="Q3537" s="0" t="str">
        <f aca="false">IF(M3537=0,"No Discount",IF(M3537&lt;0.2,"Low (1-19%)",IF(M3537&lt;0.4,"Medium (20-39%)","High (40%+)")))</f>
        <v>No Discount</v>
      </c>
      <c r="R3537" s="0" t="str">
        <f aca="false">INDEX('Lookup Tables'!$B$2:$B$5,MATCH(F3537,'Lookup Tables'!$A$2:$A$5,0))</f>
        <v>Manager D</v>
      </c>
    </row>
    <row r="3538" customFormat="false" ht="15" hidden="false" customHeight="false" outlineLevel="0" collapsed="false">
      <c r="A3538" s="0" t="s">
        <v>3420</v>
      </c>
      <c r="B3538" s="13" t="n">
        <v>42903</v>
      </c>
      <c r="C3538" s="13" t="n">
        <v>42906</v>
      </c>
      <c r="D3538" s="14" t="s">
        <v>52</v>
      </c>
      <c r="E3538" s="14" t="s">
        <v>53</v>
      </c>
      <c r="F3538" s="14" t="s">
        <v>117</v>
      </c>
      <c r="G3538" s="14" t="s">
        <v>170</v>
      </c>
      <c r="H3538" s="14" t="s">
        <v>65</v>
      </c>
      <c r="I3538" s="14" t="s">
        <v>73</v>
      </c>
      <c r="J3538" s="14" t="s">
        <v>1887</v>
      </c>
      <c r="K3538" s="15" t="n">
        <v>40.74</v>
      </c>
      <c r="L3538" s="0" t="n">
        <v>3</v>
      </c>
      <c r="M3538" s="16" t="n">
        <v>0</v>
      </c>
      <c r="N3538" s="17" t="n">
        <v>0.4074</v>
      </c>
      <c r="O3538" s="0" t="str">
        <f aca="false">TEXT(B3538,"YYYY-MM")</f>
        <v>2017-06</v>
      </c>
      <c r="P3538" s="18" t="n">
        <f aca="false">IFERROR(N3538/K3538,0)</f>
        <v>0.01</v>
      </c>
      <c r="Q3538" s="0" t="str">
        <f aca="false">IF(M3538=0,"No Discount",IF(M3538&lt;0.2,"Low (1-19%)",IF(M3538&lt;0.4,"Medium (20-39%)","High (40%+)")))</f>
        <v>No Discount</v>
      </c>
      <c r="R3538" s="0" t="str">
        <f aca="false">INDEX('Lookup Tables'!$B$2:$B$5,MATCH(F3538,'Lookup Tables'!$A$2:$A$5,0))</f>
        <v>Manager B</v>
      </c>
    </row>
    <row r="3539" customFormat="false" ht="15" hidden="false" customHeight="false" outlineLevel="0" collapsed="false">
      <c r="A3539" s="0" t="s">
        <v>3421</v>
      </c>
      <c r="B3539" s="13" t="n">
        <v>42133</v>
      </c>
      <c r="C3539" s="13" t="n">
        <v>42133</v>
      </c>
      <c r="D3539" s="14" t="s">
        <v>606</v>
      </c>
      <c r="E3539" s="14" t="s">
        <v>62</v>
      </c>
      <c r="F3539" s="14" t="s">
        <v>54</v>
      </c>
      <c r="G3539" s="14" t="s">
        <v>55</v>
      </c>
      <c r="H3539" s="14" t="s">
        <v>65</v>
      </c>
      <c r="I3539" s="14" t="s">
        <v>73</v>
      </c>
      <c r="J3539" s="14" t="s">
        <v>107</v>
      </c>
      <c r="K3539" s="15" t="n">
        <v>83.25</v>
      </c>
      <c r="L3539" s="0" t="n">
        <v>3</v>
      </c>
      <c r="M3539" s="16" t="n">
        <v>0</v>
      </c>
      <c r="N3539" s="17" t="n">
        <v>14.985</v>
      </c>
      <c r="O3539" s="0" t="str">
        <f aca="false">TEXT(B3539,"YYYY-MM")</f>
        <v>2015-05</v>
      </c>
      <c r="P3539" s="18" t="n">
        <f aca="false">IFERROR(N3539/K3539,0)</f>
        <v>0.18</v>
      </c>
      <c r="Q3539" s="0" t="str">
        <f aca="false">IF(M3539=0,"No Discount",IF(M3539&lt;0.2,"Low (1-19%)",IF(M3539&lt;0.4,"Medium (20-39%)","High (40%+)")))</f>
        <v>No Discount</v>
      </c>
      <c r="R3539" s="0" t="str">
        <f aca="false">INDEX('Lookup Tables'!$B$2:$B$5,MATCH(F3539,'Lookup Tables'!$A$2:$A$5,0))</f>
        <v>Manager C</v>
      </c>
    </row>
    <row r="3540" customFormat="false" ht="15" hidden="false" customHeight="false" outlineLevel="0" collapsed="false">
      <c r="A3540" s="0" t="s">
        <v>3421</v>
      </c>
      <c r="B3540" s="13" t="n">
        <v>42133</v>
      </c>
      <c r="C3540" s="13" t="n">
        <v>42133</v>
      </c>
      <c r="D3540" s="14" t="s">
        <v>606</v>
      </c>
      <c r="E3540" s="14" t="s">
        <v>62</v>
      </c>
      <c r="F3540" s="14" t="s">
        <v>54</v>
      </c>
      <c r="G3540" s="14" t="s">
        <v>55</v>
      </c>
      <c r="H3540" s="14" t="s">
        <v>65</v>
      </c>
      <c r="I3540" s="14" t="s">
        <v>66</v>
      </c>
      <c r="J3540" s="14" t="s">
        <v>1910</v>
      </c>
      <c r="K3540" s="15" t="n">
        <v>9.45</v>
      </c>
      <c r="L3540" s="0" t="n">
        <v>3</v>
      </c>
      <c r="M3540" s="16" t="n">
        <v>0</v>
      </c>
      <c r="N3540" s="17" t="n">
        <v>4.536</v>
      </c>
      <c r="O3540" s="0" t="str">
        <f aca="false">TEXT(B3540,"YYYY-MM")</f>
        <v>2015-05</v>
      </c>
      <c r="P3540" s="18" t="n">
        <f aca="false">IFERROR(N3540/K3540,0)</f>
        <v>0.48</v>
      </c>
      <c r="Q3540" s="0" t="str">
        <f aca="false">IF(M3540=0,"No Discount",IF(M3540&lt;0.2,"Low (1-19%)",IF(M3540&lt;0.4,"Medium (20-39%)","High (40%+)")))</f>
        <v>No Discount</v>
      </c>
      <c r="R3540" s="0" t="str">
        <f aca="false">INDEX('Lookup Tables'!$B$2:$B$5,MATCH(F3540,'Lookup Tables'!$A$2:$A$5,0))</f>
        <v>Manager C</v>
      </c>
    </row>
    <row r="3541" customFormat="false" ht="15" hidden="false" customHeight="false" outlineLevel="0" collapsed="false">
      <c r="A3541" s="0" t="s">
        <v>3421</v>
      </c>
      <c r="B3541" s="13" t="n">
        <v>42133</v>
      </c>
      <c r="C3541" s="13" t="n">
        <v>42133</v>
      </c>
      <c r="D3541" s="14" t="s">
        <v>606</v>
      </c>
      <c r="E3541" s="14" t="s">
        <v>62</v>
      </c>
      <c r="F3541" s="14" t="s">
        <v>54</v>
      </c>
      <c r="G3541" s="14" t="s">
        <v>55</v>
      </c>
      <c r="H3541" s="14" t="s">
        <v>65</v>
      </c>
      <c r="I3541" s="14" t="s">
        <v>66</v>
      </c>
      <c r="J3541" s="14" t="s">
        <v>1827</v>
      </c>
      <c r="K3541" s="15" t="n">
        <v>20.65</v>
      </c>
      <c r="L3541" s="0" t="n">
        <v>5</v>
      </c>
      <c r="M3541" s="16" t="n">
        <v>0</v>
      </c>
      <c r="N3541" s="17" t="n">
        <v>9.499</v>
      </c>
      <c r="O3541" s="0" t="str">
        <f aca="false">TEXT(B3541,"YYYY-MM")</f>
        <v>2015-05</v>
      </c>
      <c r="P3541" s="18" t="n">
        <f aca="false">IFERROR(N3541/K3541,0)</f>
        <v>0.46</v>
      </c>
      <c r="Q3541" s="0" t="str">
        <f aca="false">IF(M3541=0,"No Discount",IF(M3541&lt;0.2,"Low (1-19%)",IF(M3541&lt;0.4,"Medium (20-39%)","High (40%+)")))</f>
        <v>No Discount</v>
      </c>
      <c r="R3541" s="0" t="str">
        <f aca="false">INDEX('Lookup Tables'!$B$2:$B$5,MATCH(F3541,'Lookup Tables'!$A$2:$A$5,0))</f>
        <v>Manager C</v>
      </c>
    </row>
    <row r="3542" customFormat="false" ht="15" hidden="false" customHeight="false" outlineLevel="0" collapsed="false">
      <c r="A3542" s="0" t="s">
        <v>3421</v>
      </c>
      <c r="B3542" s="13" t="n">
        <v>42133</v>
      </c>
      <c r="C3542" s="13" t="n">
        <v>42133</v>
      </c>
      <c r="D3542" s="14" t="s">
        <v>606</v>
      </c>
      <c r="E3542" s="14" t="s">
        <v>62</v>
      </c>
      <c r="F3542" s="14" t="s">
        <v>54</v>
      </c>
      <c r="G3542" s="14" t="s">
        <v>55</v>
      </c>
      <c r="H3542" s="14" t="s">
        <v>65</v>
      </c>
      <c r="I3542" s="14" t="s">
        <v>91</v>
      </c>
      <c r="J3542" s="14" t="s">
        <v>1984</v>
      </c>
      <c r="K3542" s="15" t="n">
        <v>45.36</v>
      </c>
      <c r="L3542" s="0" t="n">
        <v>7</v>
      </c>
      <c r="M3542" s="16" t="n">
        <v>0</v>
      </c>
      <c r="N3542" s="17" t="n">
        <v>21.7728</v>
      </c>
      <c r="O3542" s="0" t="str">
        <f aca="false">TEXT(B3542,"YYYY-MM")</f>
        <v>2015-05</v>
      </c>
      <c r="P3542" s="18" t="n">
        <f aca="false">IFERROR(N3542/K3542,0)</f>
        <v>0.48</v>
      </c>
      <c r="Q3542" s="0" t="str">
        <f aca="false">IF(M3542=0,"No Discount",IF(M3542&lt;0.2,"Low (1-19%)",IF(M3542&lt;0.4,"Medium (20-39%)","High (40%+)")))</f>
        <v>No Discount</v>
      </c>
      <c r="R3542" s="0" t="str">
        <f aca="false">INDEX('Lookup Tables'!$B$2:$B$5,MATCH(F3542,'Lookup Tables'!$A$2:$A$5,0))</f>
        <v>Manager C</v>
      </c>
    </row>
    <row r="3543" customFormat="false" ht="15" hidden="false" customHeight="false" outlineLevel="0" collapsed="false">
      <c r="A3543" s="0" t="s">
        <v>3422</v>
      </c>
      <c r="B3543" s="13" t="n">
        <v>42996</v>
      </c>
      <c r="C3543" s="13" t="n">
        <v>42998</v>
      </c>
      <c r="D3543" s="14" t="s">
        <v>137</v>
      </c>
      <c r="E3543" s="14" t="s">
        <v>53</v>
      </c>
      <c r="F3543" s="14" t="s">
        <v>117</v>
      </c>
      <c r="G3543" s="14" t="s">
        <v>269</v>
      </c>
      <c r="H3543" s="14" t="s">
        <v>56</v>
      </c>
      <c r="I3543" s="14" t="s">
        <v>76</v>
      </c>
      <c r="J3543" s="14" t="s">
        <v>2672</v>
      </c>
      <c r="K3543" s="15" t="n">
        <v>5.352</v>
      </c>
      <c r="L3543" s="0" t="n">
        <v>3</v>
      </c>
      <c r="M3543" s="16" t="n">
        <v>0.2</v>
      </c>
      <c r="N3543" s="17" t="n">
        <v>1.6056</v>
      </c>
      <c r="O3543" s="0" t="str">
        <f aca="false">TEXT(B3543,"YYYY-MM")</f>
        <v>2017-09</v>
      </c>
      <c r="P3543" s="18" t="n">
        <f aca="false">IFERROR(N3543/K3543,0)</f>
        <v>0.3</v>
      </c>
      <c r="Q3543" s="0" t="str">
        <f aca="false">IF(M3543=0,"No Discount",IF(M3543&lt;0.2,"Low (1-19%)",IF(M3543&lt;0.4,"Medium (20-39%)","High (40%+)")))</f>
        <v>Medium (20-39%)</v>
      </c>
      <c r="R3543" s="0" t="str">
        <f aca="false">INDEX('Lookup Tables'!$B$2:$B$5,MATCH(F3543,'Lookup Tables'!$A$2:$A$5,0))</f>
        <v>Manager B</v>
      </c>
    </row>
    <row r="3544" customFormat="false" ht="15" hidden="false" customHeight="false" outlineLevel="0" collapsed="false">
      <c r="A3544" s="0" t="s">
        <v>3422</v>
      </c>
      <c r="B3544" s="13" t="n">
        <v>42996</v>
      </c>
      <c r="C3544" s="13" t="n">
        <v>42998</v>
      </c>
      <c r="D3544" s="14" t="s">
        <v>137</v>
      </c>
      <c r="E3544" s="14" t="s">
        <v>53</v>
      </c>
      <c r="F3544" s="14" t="s">
        <v>117</v>
      </c>
      <c r="G3544" s="14" t="s">
        <v>269</v>
      </c>
      <c r="H3544" s="14" t="s">
        <v>56</v>
      </c>
      <c r="I3544" s="14" t="s">
        <v>59</v>
      </c>
      <c r="J3544" s="14" t="s">
        <v>846</v>
      </c>
      <c r="K3544" s="15" t="n">
        <v>99.372</v>
      </c>
      <c r="L3544" s="0" t="n">
        <v>2</v>
      </c>
      <c r="M3544" s="16" t="n">
        <v>0.3</v>
      </c>
      <c r="N3544" s="17" t="n">
        <v>-7.098</v>
      </c>
      <c r="O3544" s="0" t="str">
        <f aca="false">TEXT(B3544,"YYYY-MM")</f>
        <v>2017-09</v>
      </c>
      <c r="P3544" s="18" t="n">
        <f aca="false">IFERROR(N3544/K3544,0)</f>
        <v>-0.0714285714285714</v>
      </c>
      <c r="Q3544" s="0" t="str">
        <f aca="false">IF(M3544=0,"No Discount",IF(M3544&lt;0.2,"Low (1-19%)",IF(M3544&lt;0.4,"Medium (20-39%)","High (40%+)")))</f>
        <v>Medium (20-39%)</v>
      </c>
      <c r="R3544" s="0" t="str">
        <f aca="false">INDEX('Lookup Tables'!$B$2:$B$5,MATCH(F3544,'Lookup Tables'!$A$2:$A$5,0))</f>
        <v>Manager B</v>
      </c>
    </row>
    <row r="3545" customFormat="false" ht="15" hidden="false" customHeight="false" outlineLevel="0" collapsed="false">
      <c r="A3545" s="0" t="s">
        <v>3422</v>
      </c>
      <c r="B3545" s="13" t="n">
        <v>42996</v>
      </c>
      <c r="C3545" s="13" t="n">
        <v>42998</v>
      </c>
      <c r="D3545" s="14" t="s">
        <v>137</v>
      </c>
      <c r="E3545" s="14" t="s">
        <v>53</v>
      </c>
      <c r="F3545" s="14" t="s">
        <v>117</v>
      </c>
      <c r="G3545" s="14" t="s">
        <v>269</v>
      </c>
      <c r="H3545" s="14" t="s">
        <v>65</v>
      </c>
      <c r="I3545" s="14" t="s">
        <v>78</v>
      </c>
      <c r="J3545" s="14" t="s">
        <v>2299</v>
      </c>
      <c r="K3545" s="15" t="n">
        <v>2.672</v>
      </c>
      <c r="L3545" s="0" t="n">
        <v>1</v>
      </c>
      <c r="M3545" s="16" t="n">
        <v>0.2</v>
      </c>
      <c r="N3545" s="17" t="n">
        <v>0.3674</v>
      </c>
      <c r="O3545" s="0" t="str">
        <f aca="false">TEXT(B3545,"YYYY-MM")</f>
        <v>2017-09</v>
      </c>
      <c r="P3545" s="18" t="n">
        <f aca="false">IFERROR(N3545/K3545,0)</f>
        <v>0.1375</v>
      </c>
      <c r="Q3545" s="0" t="str">
        <f aca="false">IF(M3545=0,"No Discount",IF(M3545&lt;0.2,"Low (1-19%)",IF(M3545&lt;0.4,"Medium (20-39%)","High (40%+)")))</f>
        <v>Medium (20-39%)</v>
      </c>
      <c r="R3545" s="0" t="str">
        <f aca="false">INDEX('Lookup Tables'!$B$2:$B$5,MATCH(F3545,'Lookup Tables'!$A$2:$A$5,0))</f>
        <v>Manager B</v>
      </c>
    </row>
    <row r="3546" customFormat="false" ht="15" hidden="false" customHeight="false" outlineLevel="0" collapsed="false">
      <c r="A3546" s="0" t="s">
        <v>3423</v>
      </c>
      <c r="B3546" s="13" t="n">
        <v>43457</v>
      </c>
      <c r="C3546" s="13" t="n">
        <v>43459</v>
      </c>
      <c r="D3546" s="14" t="s">
        <v>52</v>
      </c>
      <c r="E3546" s="14" t="s">
        <v>53</v>
      </c>
      <c r="F3546" s="14" t="s">
        <v>98</v>
      </c>
      <c r="G3546" s="14" t="s">
        <v>99</v>
      </c>
      <c r="H3546" s="14" t="s">
        <v>65</v>
      </c>
      <c r="I3546" s="14" t="s">
        <v>91</v>
      </c>
      <c r="J3546" s="14" t="s">
        <v>1942</v>
      </c>
      <c r="K3546" s="15" t="n">
        <v>28.672</v>
      </c>
      <c r="L3546" s="0" t="n">
        <v>8</v>
      </c>
      <c r="M3546" s="16" t="n">
        <v>0.2</v>
      </c>
      <c r="N3546" s="17" t="n">
        <v>10.3936</v>
      </c>
      <c r="O3546" s="0" t="str">
        <f aca="false">TEXT(B3546,"YYYY-MM")</f>
        <v>2018-12</v>
      </c>
      <c r="P3546" s="18" t="n">
        <f aca="false">IFERROR(N3546/K3546,0)</f>
        <v>0.3625</v>
      </c>
      <c r="Q3546" s="0" t="str">
        <f aca="false">IF(M3546=0,"No Discount",IF(M3546&lt;0.2,"Low (1-19%)",IF(M3546&lt;0.4,"Medium (20-39%)","High (40%+)")))</f>
        <v>Medium (20-39%)</v>
      </c>
      <c r="R3546" s="0" t="str">
        <f aca="false">INDEX('Lookup Tables'!$B$2:$B$5,MATCH(F3546,'Lookup Tables'!$A$2:$A$5,0))</f>
        <v>Manager A</v>
      </c>
    </row>
    <row r="3547" customFormat="false" ht="15" hidden="false" customHeight="false" outlineLevel="0" collapsed="false">
      <c r="A3547" s="0" t="s">
        <v>3423</v>
      </c>
      <c r="B3547" s="13" t="n">
        <v>43457</v>
      </c>
      <c r="C3547" s="13" t="n">
        <v>43459</v>
      </c>
      <c r="D3547" s="14" t="s">
        <v>52</v>
      </c>
      <c r="E3547" s="14" t="s">
        <v>53</v>
      </c>
      <c r="F3547" s="14" t="s">
        <v>98</v>
      </c>
      <c r="G3547" s="14" t="s">
        <v>99</v>
      </c>
      <c r="H3547" s="14" t="s">
        <v>65</v>
      </c>
      <c r="I3547" s="14" t="s">
        <v>85</v>
      </c>
      <c r="J3547" s="14" t="s">
        <v>3424</v>
      </c>
      <c r="K3547" s="15" t="n">
        <v>29.312</v>
      </c>
      <c r="L3547" s="0" t="n">
        <v>8</v>
      </c>
      <c r="M3547" s="16" t="n">
        <v>0.8</v>
      </c>
      <c r="N3547" s="17" t="n">
        <v>-74.7456</v>
      </c>
      <c r="O3547" s="0" t="str">
        <f aca="false">TEXT(B3547,"YYYY-MM")</f>
        <v>2018-12</v>
      </c>
      <c r="P3547" s="18" t="n">
        <f aca="false">IFERROR(N3547/K3547,0)</f>
        <v>-2.55</v>
      </c>
      <c r="Q3547" s="0" t="str">
        <f aca="false">IF(M3547=0,"No Discount",IF(M3547&lt;0.2,"Low (1-19%)",IF(M3547&lt;0.4,"Medium (20-39%)","High (40%+)")))</f>
        <v>High (40%+)</v>
      </c>
      <c r="R3547" s="0" t="str">
        <f aca="false">INDEX('Lookup Tables'!$B$2:$B$5,MATCH(F3547,'Lookup Tables'!$A$2:$A$5,0))</f>
        <v>Manager A</v>
      </c>
    </row>
    <row r="3548" customFormat="false" ht="15" hidden="false" customHeight="false" outlineLevel="0" collapsed="false">
      <c r="A3548" s="0" t="s">
        <v>3425</v>
      </c>
      <c r="B3548" s="13" t="n">
        <v>43403</v>
      </c>
      <c r="C3548" s="13" t="n">
        <v>43405</v>
      </c>
      <c r="D3548" s="14" t="s">
        <v>137</v>
      </c>
      <c r="E3548" s="14" t="s">
        <v>97</v>
      </c>
      <c r="F3548" s="14" t="s">
        <v>54</v>
      </c>
      <c r="G3548" s="14" t="s">
        <v>55</v>
      </c>
      <c r="H3548" s="14" t="s">
        <v>65</v>
      </c>
      <c r="I3548" s="14" t="s">
        <v>73</v>
      </c>
      <c r="J3548" s="14" t="s">
        <v>829</v>
      </c>
      <c r="K3548" s="15" t="n">
        <v>105.98</v>
      </c>
      <c r="L3548" s="0" t="n">
        <v>7</v>
      </c>
      <c r="M3548" s="16" t="n">
        <v>0</v>
      </c>
      <c r="N3548" s="17" t="n">
        <v>4.2392</v>
      </c>
      <c r="O3548" s="0" t="str">
        <f aca="false">TEXT(B3548,"YYYY-MM")</f>
        <v>2018-10</v>
      </c>
      <c r="P3548" s="18" t="n">
        <f aca="false">IFERROR(N3548/K3548,0)</f>
        <v>0.04</v>
      </c>
      <c r="Q3548" s="0" t="str">
        <f aca="false">IF(M3548=0,"No Discount",IF(M3548&lt;0.2,"Low (1-19%)",IF(M3548&lt;0.4,"Medium (20-39%)","High (40%+)")))</f>
        <v>No Discount</v>
      </c>
      <c r="R3548" s="0" t="str">
        <f aca="false">INDEX('Lookup Tables'!$B$2:$B$5,MATCH(F3548,'Lookup Tables'!$A$2:$A$5,0))</f>
        <v>Manager C</v>
      </c>
    </row>
    <row r="3549" customFormat="false" ht="15" hidden="false" customHeight="false" outlineLevel="0" collapsed="false">
      <c r="A3549" s="0" t="s">
        <v>3425</v>
      </c>
      <c r="B3549" s="13" t="n">
        <v>43403</v>
      </c>
      <c r="C3549" s="13" t="n">
        <v>43405</v>
      </c>
      <c r="D3549" s="14" t="s">
        <v>137</v>
      </c>
      <c r="E3549" s="14" t="s">
        <v>97</v>
      </c>
      <c r="F3549" s="14" t="s">
        <v>54</v>
      </c>
      <c r="G3549" s="14" t="s">
        <v>55</v>
      </c>
      <c r="H3549" s="14" t="s">
        <v>65</v>
      </c>
      <c r="I3549" s="14" t="s">
        <v>303</v>
      </c>
      <c r="J3549" s="14" t="s">
        <v>653</v>
      </c>
      <c r="K3549" s="15" t="n">
        <v>35.06</v>
      </c>
      <c r="L3549" s="0" t="n">
        <v>2</v>
      </c>
      <c r="M3549" s="16" t="n">
        <v>0</v>
      </c>
      <c r="N3549" s="17" t="n">
        <v>10.518</v>
      </c>
      <c r="O3549" s="0" t="str">
        <f aca="false">TEXT(B3549,"YYYY-MM")</f>
        <v>2018-10</v>
      </c>
      <c r="P3549" s="18" t="n">
        <f aca="false">IFERROR(N3549/K3549,0)</f>
        <v>0.3</v>
      </c>
      <c r="Q3549" s="0" t="str">
        <f aca="false">IF(M3549=0,"No Discount",IF(M3549&lt;0.2,"Low (1-19%)",IF(M3549&lt;0.4,"Medium (20-39%)","High (40%+)")))</f>
        <v>No Discount</v>
      </c>
      <c r="R3549" s="0" t="str">
        <f aca="false">INDEX('Lookup Tables'!$B$2:$B$5,MATCH(F3549,'Lookup Tables'!$A$2:$A$5,0))</f>
        <v>Manager C</v>
      </c>
    </row>
    <row r="3550" customFormat="false" ht="15" hidden="false" customHeight="false" outlineLevel="0" collapsed="false">
      <c r="A3550" s="0" t="s">
        <v>3425</v>
      </c>
      <c r="B3550" s="13" t="n">
        <v>43403</v>
      </c>
      <c r="C3550" s="13" t="n">
        <v>43405</v>
      </c>
      <c r="D3550" s="14" t="s">
        <v>137</v>
      </c>
      <c r="E3550" s="14" t="s">
        <v>97</v>
      </c>
      <c r="F3550" s="14" t="s">
        <v>54</v>
      </c>
      <c r="G3550" s="14" t="s">
        <v>55</v>
      </c>
      <c r="H3550" s="14" t="s">
        <v>56</v>
      </c>
      <c r="I3550" s="14" t="s">
        <v>59</v>
      </c>
      <c r="J3550" s="14" t="s">
        <v>2465</v>
      </c>
      <c r="K3550" s="15" t="n">
        <v>33.94</v>
      </c>
      <c r="L3550" s="0" t="n">
        <v>1</v>
      </c>
      <c r="M3550" s="16" t="n">
        <v>0</v>
      </c>
      <c r="N3550" s="17" t="n">
        <v>9.1638</v>
      </c>
      <c r="O3550" s="0" t="str">
        <f aca="false">TEXT(B3550,"YYYY-MM")</f>
        <v>2018-10</v>
      </c>
      <c r="P3550" s="18" t="n">
        <f aca="false">IFERROR(N3550/K3550,0)</f>
        <v>0.27</v>
      </c>
      <c r="Q3550" s="0" t="str">
        <f aca="false">IF(M3550=0,"No Discount",IF(M3550&lt;0.2,"Low (1-19%)",IF(M3550&lt;0.4,"Medium (20-39%)","High (40%+)")))</f>
        <v>No Discount</v>
      </c>
      <c r="R3550" s="0" t="str">
        <f aca="false">INDEX('Lookup Tables'!$B$2:$B$5,MATCH(F3550,'Lookup Tables'!$A$2:$A$5,0))</f>
        <v>Manager C</v>
      </c>
    </row>
    <row r="3551" customFormat="false" ht="15" hidden="false" customHeight="false" outlineLevel="0" collapsed="false">
      <c r="A3551" s="0" t="s">
        <v>3425</v>
      </c>
      <c r="B3551" s="13" t="n">
        <v>43403</v>
      </c>
      <c r="C3551" s="13" t="n">
        <v>43405</v>
      </c>
      <c r="D3551" s="14" t="s">
        <v>137</v>
      </c>
      <c r="E3551" s="14" t="s">
        <v>97</v>
      </c>
      <c r="F3551" s="14" t="s">
        <v>54</v>
      </c>
      <c r="G3551" s="14" t="s">
        <v>55</v>
      </c>
      <c r="H3551" s="14" t="s">
        <v>65</v>
      </c>
      <c r="I3551" s="14" t="s">
        <v>66</v>
      </c>
      <c r="J3551" s="14" t="s">
        <v>3426</v>
      </c>
      <c r="K3551" s="15" t="n">
        <v>30</v>
      </c>
      <c r="L3551" s="0" t="n">
        <v>8</v>
      </c>
      <c r="M3551" s="16" t="n">
        <v>0</v>
      </c>
      <c r="N3551" s="17" t="n">
        <v>14.4</v>
      </c>
      <c r="O3551" s="0" t="str">
        <f aca="false">TEXT(B3551,"YYYY-MM")</f>
        <v>2018-10</v>
      </c>
      <c r="P3551" s="18" t="n">
        <f aca="false">IFERROR(N3551/K3551,0)</f>
        <v>0.48</v>
      </c>
      <c r="Q3551" s="0" t="str">
        <f aca="false">IF(M3551=0,"No Discount",IF(M3551&lt;0.2,"Low (1-19%)",IF(M3551&lt;0.4,"Medium (20-39%)","High (40%+)")))</f>
        <v>No Discount</v>
      </c>
      <c r="R3551" s="0" t="str">
        <f aca="false">INDEX('Lookup Tables'!$B$2:$B$5,MATCH(F3551,'Lookup Tables'!$A$2:$A$5,0))</f>
        <v>Manager C</v>
      </c>
    </row>
    <row r="3552" customFormat="false" ht="15" hidden="false" customHeight="false" outlineLevel="0" collapsed="false">
      <c r="A3552" s="0" t="s">
        <v>3427</v>
      </c>
      <c r="B3552" s="13" t="n">
        <v>42823</v>
      </c>
      <c r="C3552" s="13" t="n">
        <v>42827</v>
      </c>
      <c r="D3552" s="14" t="s">
        <v>52</v>
      </c>
      <c r="E3552" s="14" t="s">
        <v>97</v>
      </c>
      <c r="F3552" s="14" t="s">
        <v>98</v>
      </c>
      <c r="G3552" s="14" t="s">
        <v>146</v>
      </c>
      <c r="H3552" s="14" t="s">
        <v>65</v>
      </c>
      <c r="I3552" s="14" t="s">
        <v>91</v>
      </c>
      <c r="J3552" s="14" t="s">
        <v>2355</v>
      </c>
      <c r="K3552" s="15" t="n">
        <v>45.528</v>
      </c>
      <c r="L3552" s="0" t="n">
        <v>3</v>
      </c>
      <c r="M3552" s="16" t="n">
        <v>0.2</v>
      </c>
      <c r="N3552" s="17" t="n">
        <v>15.9348</v>
      </c>
      <c r="O3552" s="0" t="str">
        <f aca="false">TEXT(B3552,"YYYY-MM")</f>
        <v>2017-03</v>
      </c>
      <c r="P3552" s="18" t="n">
        <f aca="false">IFERROR(N3552/K3552,0)</f>
        <v>0.35</v>
      </c>
      <c r="Q3552" s="0" t="str">
        <f aca="false">IF(M3552=0,"No Discount",IF(M3552&lt;0.2,"Low (1-19%)",IF(M3552&lt;0.4,"Medium (20-39%)","High (40%+)")))</f>
        <v>Medium (20-39%)</v>
      </c>
      <c r="R3552" s="0" t="str">
        <f aca="false">INDEX('Lookup Tables'!$B$2:$B$5,MATCH(F3552,'Lookup Tables'!$A$2:$A$5,0))</f>
        <v>Manager A</v>
      </c>
    </row>
    <row r="3553" customFormat="false" ht="15" hidden="false" customHeight="false" outlineLevel="0" collapsed="false">
      <c r="A3553" s="0" t="s">
        <v>3427</v>
      </c>
      <c r="B3553" s="13" t="n">
        <v>42823</v>
      </c>
      <c r="C3553" s="13" t="n">
        <v>42827</v>
      </c>
      <c r="D3553" s="14" t="s">
        <v>52</v>
      </c>
      <c r="E3553" s="14" t="s">
        <v>97</v>
      </c>
      <c r="F3553" s="14" t="s">
        <v>98</v>
      </c>
      <c r="G3553" s="14" t="s">
        <v>146</v>
      </c>
      <c r="H3553" s="14" t="s">
        <v>56</v>
      </c>
      <c r="I3553" s="14" t="s">
        <v>59</v>
      </c>
      <c r="J3553" s="14" t="s">
        <v>455</v>
      </c>
      <c r="K3553" s="15" t="n">
        <v>844.116</v>
      </c>
      <c r="L3553" s="0" t="n">
        <v>6</v>
      </c>
      <c r="M3553" s="16" t="n">
        <v>0.3</v>
      </c>
      <c r="N3553" s="17" t="n">
        <v>-36.1764</v>
      </c>
      <c r="O3553" s="0" t="str">
        <f aca="false">TEXT(B3553,"YYYY-MM")</f>
        <v>2017-03</v>
      </c>
      <c r="P3553" s="18" t="n">
        <f aca="false">IFERROR(N3553/K3553,0)</f>
        <v>-0.0428571428571429</v>
      </c>
      <c r="Q3553" s="0" t="str">
        <f aca="false">IF(M3553=0,"No Discount",IF(M3553&lt;0.2,"Low (1-19%)",IF(M3553&lt;0.4,"Medium (20-39%)","High (40%+)")))</f>
        <v>Medium (20-39%)</v>
      </c>
      <c r="R3553" s="0" t="str">
        <f aca="false">INDEX('Lookup Tables'!$B$2:$B$5,MATCH(F3553,'Lookup Tables'!$A$2:$A$5,0))</f>
        <v>Manager A</v>
      </c>
    </row>
    <row r="3554" customFormat="false" ht="15" hidden="false" customHeight="false" outlineLevel="0" collapsed="false">
      <c r="A3554" s="0" t="s">
        <v>3427</v>
      </c>
      <c r="B3554" s="13" t="n">
        <v>42823</v>
      </c>
      <c r="C3554" s="13" t="n">
        <v>42827</v>
      </c>
      <c r="D3554" s="14" t="s">
        <v>52</v>
      </c>
      <c r="E3554" s="14" t="s">
        <v>97</v>
      </c>
      <c r="F3554" s="14" t="s">
        <v>98</v>
      </c>
      <c r="G3554" s="14" t="s">
        <v>146</v>
      </c>
      <c r="H3554" s="14" t="s">
        <v>80</v>
      </c>
      <c r="I3554" s="14" t="s">
        <v>81</v>
      </c>
      <c r="J3554" s="14" t="s">
        <v>322</v>
      </c>
      <c r="K3554" s="15" t="n">
        <v>812.736</v>
      </c>
      <c r="L3554" s="0" t="n">
        <v>8</v>
      </c>
      <c r="M3554" s="16" t="n">
        <v>0.2</v>
      </c>
      <c r="N3554" s="17" t="n">
        <v>60.9552</v>
      </c>
      <c r="O3554" s="0" t="str">
        <f aca="false">TEXT(B3554,"YYYY-MM")</f>
        <v>2017-03</v>
      </c>
      <c r="P3554" s="18" t="n">
        <f aca="false">IFERROR(N3554/K3554,0)</f>
        <v>0.075</v>
      </c>
      <c r="Q3554" s="0" t="str">
        <f aca="false">IF(M3554=0,"No Discount",IF(M3554&lt;0.2,"Low (1-19%)",IF(M3554&lt;0.4,"Medium (20-39%)","High (40%+)")))</f>
        <v>Medium (20-39%)</v>
      </c>
      <c r="R3554" s="0" t="str">
        <f aca="false">INDEX('Lookup Tables'!$B$2:$B$5,MATCH(F3554,'Lookup Tables'!$A$2:$A$5,0))</f>
        <v>Manager A</v>
      </c>
    </row>
    <row r="3555" customFormat="false" ht="15" hidden="false" customHeight="false" outlineLevel="0" collapsed="false">
      <c r="A3555" s="0" t="s">
        <v>3428</v>
      </c>
      <c r="B3555" s="13" t="n">
        <v>43427</v>
      </c>
      <c r="C3555" s="13" t="n">
        <v>43430</v>
      </c>
      <c r="D3555" s="14" t="s">
        <v>52</v>
      </c>
      <c r="E3555" s="14" t="s">
        <v>62</v>
      </c>
      <c r="F3555" s="14" t="s">
        <v>117</v>
      </c>
      <c r="G3555" s="14" t="s">
        <v>118</v>
      </c>
      <c r="H3555" s="14" t="s">
        <v>65</v>
      </c>
      <c r="I3555" s="14" t="s">
        <v>83</v>
      </c>
      <c r="J3555" s="14" t="s">
        <v>795</v>
      </c>
      <c r="K3555" s="15" t="n">
        <v>7.476</v>
      </c>
      <c r="L3555" s="0" t="n">
        <v>1</v>
      </c>
      <c r="M3555" s="16" t="n">
        <v>0.7</v>
      </c>
      <c r="N3555" s="17" t="n">
        <v>-5.9808</v>
      </c>
      <c r="O3555" s="0" t="str">
        <f aca="false">TEXT(B3555,"YYYY-MM")</f>
        <v>2018-11</v>
      </c>
      <c r="P3555" s="18" t="n">
        <f aca="false">IFERROR(N3555/K3555,0)</f>
        <v>-0.8</v>
      </c>
      <c r="Q3555" s="0" t="str">
        <f aca="false">IF(M3555=0,"No Discount",IF(M3555&lt;0.2,"Low (1-19%)",IF(M3555&lt;0.4,"Medium (20-39%)","High (40%+)")))</f>
        <v>High (40%+)</v>
      </c>
      <c r="R3555" s="0" t="str">
        <f aca="false">INDEX('Lookup Tables'!$B$2:$B$5,MATCH(F3555,'Lookup Tables'!$A$2:$A$5,0))</f>
        <v>Manager B</v>
      </c>
    </row>
    <row r="3556" customFormat="false" ht="15" hidden="false" customHeight="false" outlineLevel="0" collapsed="false">
      <c r="A3556" s="0" t="s">
        <v>3429</v>
      </c>
      <c r="B3556" s="13" t="n">
        <v>42086</v>
      </c>
      <c r="C3556" s="13" t="n">
        <v>42089</v>
      </c>
      <c r="D3556" s="14" t="s">
        <v>52</v>
      </c>
      <c r="E3556" s="14" t="s">
        <v>53</v>
      </c>
      <c r="F3556" s="14" t="s">
        <v>63</v>
      </c>
      <c r="G3556" s="14" t="s">
        <v>64</v>
      </c>
      <c r="H3556" s="14" t="s">
        <v>65</v>
      </c>
      <c r="I3556" s="14" t="s">
        <v>73</v>
      </c>
      <c r="J3556" s="14" t="s">
        <v>964</v>
      </c>
      <c r="K3556" s="15" t="n">
        <v>330.4</v>
      </c>
      <c r="L3556" s="0" t="n">
        <v>2</v>
      </c>
      <c r="M3556" s="16" t="n">
        <v>0</v>
      </c>
      <c r="N3556" s="17" t="n">
        <v>85.904</v>
      </c>
      <c r="O3556" s="0" t="str">
        <f aca="false">TEXT(B3556,"YYYY-MM")</f>
        <v>2015-03</v>
      </c>
      <c r="P3556" s="18" t="n">
        <f aca="false">IFERROR(N3556/K3556,0)</f>
        <v>0.26</v>
      </c>
      <c r="Q3556" s="0" t="str">
        <f aca="false">IF(M3556=0,"No Discount",IF(M3556&lt;0.2,"Low (1-19%)",IF(M3556&lt;0.4,"Medium (20-39%)","High (40%+)")))</f>
        <v>No Discount</v>
      </c>
      <c r="R3556" s="0" t="str">
        <f aca="false">INDEX('Lookup Tables'!$B$2:$B$5,MATCH(F3556,'Lookup Tables'!$A$2:$A$5,0))</f>
        <v>Manager D</v>
      </c>
    </row>
    <row r="3557" customFormat="false" ht="15" hidden="false" customHeight="false" outlineLevel="0" collapsed="false">
      <c r="A3557" s="0" t="s">
        <v>3429</v>
      </c>
      <c r="B3557" s="13" t="n">
        <v>42086</v>
      </c>
      <c r="C3557" s="13" t="n">
        <v>42089</v>
      </c>
      <c r="D3557" s="14" t="s">
        <v>52</v>
      </c>
      <c r="E3557" s="14" t="s">
        <v>53</v>
      </c>
      <c r="F3557" s="14" t="s">
        <v>63</v>
      </c>
      <c r="G3557" s="14" t="s">
        <v>64</v>
      </c>
      <c r="H3557" s="14" t="s">
        <v>80</v>
      </c>
      <c r="I3557" s="14" t="s">
        <v>81</v>
      </c>
      <c r="J3557" s="14" t="s">
        <v>3430</v>
      </c>
      <c r="K3557" s="15" t="n">
        <v>604.752</v>
      </c>
      <c r="L3557" s="0" t="n">
        <v>6</v>
      </c>
      <c r="M3557" s="16" t="n">
        <v>0.2</v>
      </c>
      <c r="N3557" s="17" t="n">
        <v>37.797</v>
      </c>
      <c r="O3557" s="0" t="str">
        <f aca="false">TEXT(B3557,"YYYY-MM")</f>
        <v>2015-03</v>
      </c>
      <c r="P3557" s="18" t="n">
        <f aca="false">IFERROR(N3557/K3557,0)</f>
        <v>0.0625</v>
      </c>
      <c r="Q3557" s="0" t="str">
        <f aca="false">IF(M3557=0,"No Discount",IF(M3557&lt;0.2,"Low (1-19%)",IF(M3557&lt;0.4,"Medium (20-39%)","High (40%+)")))</f>
        <v>Medium (20-39%)</v>
      </c>
      <c r="R3557" s="0" t="str">
        <f aca="false">INDEX('Lookup Tables'!$B$2:$B$5,MATCH(F3557,'Lookup Tables'!$A$2:$A$5,0))</f>
        <v>Manager D</v>
      </c>
    </row>
    <row r="3558" customFormat="false" ht="15" hidden="false" customHeight="false" outlineLevel="0" collapsed="false">
      <c r="A3558" s="0" t="s">
        <v>3431</v>
      </c>
      <c r="B3558" s="13" t="n">
        <v>43435</v>
      </c>
      <c r="C3558" s="13" t="n">
        <v>43439</v>
      </c>
      <c r="D3558" s="14" t="s">
        <v>69</v>
      </c>
      <c r="E3558" s="14" t="s">
        <v>53</v>
      </c>
      <c r="F3558" s="14" t="s">
        <v>63</v>
      </c>
      <c r="G3558" s="14" t="s">
        <v>64</v>
      </c>
      <c r="H3558" s="14" t="s">
        <v>65</v>
      </c>
      <c r="I3558" s="14" t="s">
        <v>91</v>
      </c>
      <c r="J3558" s="14" t="s">
        <v>1484</v>
      </c>
      <c r="K3558" s="15" t="n">
        <v>45.36</v>
      </c>
      <c r="L3558" s="0" t="n">
        <v>7</v>
      </c>
      <c r="M3558" s="16" t="n">
        <v>0</v>
      </c>
      <c r="N3558" s="17" t="n">
        <v>21.7728</v>
      </c>
      <c r="O3558" s="0" t="str">
        <f aca="false">TEXT(B3558,"YYYY-MM")</f>
        <v>2018-12</v>
      </c>
      <c r="P3558" s="18" t="n">
        <f aca="false">IFERROR(N3558/K3558,0)</f>
        <v>0.48</v>
      </c>
      <c r="Q3558" s="0" t="str">
        <f aca="false">IF(M3558=0,"No Discount",IF(M3558&lt;0.2,"Low (1-19%)",IF(M3558&lt;0.4,"Medium (20-39%)","High (40%+)")))</f>
        <v>No Discount</v>
      </c>
      <c r="R3558" s="0" t="str">
        <f aca="false">INDEX('Lookup Tables'!$B$2:$B$5,MATCH(F3558,'Lookup Tables'!$A$2:$A$5,0))</f>
        <v>Manager D</v>
      </c>
    </row>
    <row r="3559" customFormat="false" ht="15" hidden="false" customHeight="false" outlineLevel="0" collapsed="false">
      <c r="A3559" s="0" t="s">
        <v>3431</v>
      </c>
      <c r="B3559" s="13" t="n">
        <v>43435</v>
      </c>
      <c r="C3559" s="13" t="n">
        <v>43439</v>
      </c>
      <c r="D3559" s="14" t="s">
        <v>69</v>
      </c>
      <c r="E3559" s="14" t="s">
        <v>53</v>
      </c>
      <c r="F3559" s="14" t="s">
        <v>63</v>
      </c>
      <c r="G3559" s="14" t="s">
        <v>64</v>
      </c>
      <c r="H3559" s="14" t="s">
        <v>65</v>
      </c>
      <c r="I3559" s="14" t="s">
        <v>83</v>
      </c>
      <c r="J3559" s="14" t="s">
        <v>1528</v>
      </c>
      <c r="K3559" s="15" t="n">
        <v>10.128</v>
      </c>
      <c r="L3559" s="0" t="n">
        <v>2</v>
      </c>
      <c r="M3559" s="16" t="n">
        <v>0.2</v>
      </c>
      <c r="N3559" s="17" t="n">
        <v>3.6714</v>
      </c>
      <c r="O3559" s="0" t="str">
        <f aca="false">TEXT(B3559,"YYYY-MM")</f>
        <v>2018-12</v>
      </c>
      <c r="P3559" s="18" t="n">
        <f aca="false">IFERROR(N3559/K3559,0)</f>
        <v>0.3625</v>
      </c>
      <c r="Q3559" s="0" t="str">
        <f aca="false">IF(M3559=0,"No Discount",IF(M3559&lt;0.2,"Low (1-19%)",IF(M3559&lt;0.4,"Medium (20-39%)","High (40%+)")))</f>
        <v>Medium (20-39%)</v>
      </c>
      <c r="R3559" s="0" t="str">
        <f aca="false">INDEX('Lookup Tables'!$B$2:$B$5,MATCH(F3559,'Lookup Tables'!$A$2:$A$5,0))</f>
        <v>Manager D</v>
      </c>
    </row>
    <row r="3560" customFormat="false" ht="15" hidden="false" customHeight="false" outlineLevel="0" collapsed="false">
      <c r="A3560" s="0" t="s">
        <v>3432</v>
      </c>
      <c r="B3560" s="13" t="n">
        <v>43411</v>
      </c>
      <c r="C3560" s="13" t="n">
        <v>43416</v>
      </c>
      <c r="D3560" s="14" t="s">
        <v>69</v>
      </c>
      <c r="E3560" s="14" t="s">
        <v>53</v>
      </c>
      <c r="F3560" s="14" t="s">
        <v>63</v>
      </c>
      <c r="G3560" s="14" t="s">
        <v>64</v>
      </c>
      <c r="H3560" s="14" t="s">
        <v>65</v>
      </c>
      <c r="I3560" s="14" t="s">
        <v>83</v>
      </c>
      <c r="J3560" s="14" t="s">
        <v>2492</v>
      </c>
      <c r="K3560" s="15" t="n">
        <v>21.792</v>
      </c>
      <c r="L3560" s="0" t="n">
        <v>4</v>
      </c>
      <c r="M3560" s="16" t="n">
        <v>0.2</v>
      </c>
      <c r="N3560" s="17" t="n">
        <v>7.6272</v>
      </c>
      <c r="O3560" s="0" t="str">
        <f aca="false">TEXT(B3560,"YYYY-MM")</f>
        <v>2018-11</v>
      </c>
      <c r="P3560" s="18" t="n">
        <f aca="false">IFERROR(N3560/K3560,0)</f>
        <v>0.35</v>
      </c>
      <c r="Q3560" s="0" t="str">
        <f aca="false">IF(M3560=0,"No Discount",IF(M3560&lt;0.2,"Low (1-19%)",IF(M3560&lt;0.4,"Medium (20-39%)","High (40%+)")))</f>
        <v>Medium (20-39%)</v>
      </c>
      <c r="R3560" s="0" t="str">
        <f aca="false">INDEX('Lookup Tables'!$B$2:$B$5,MATCH(F3560,'Lookup Tables'!$A$2:$A$5,0))</f>
        <v>Manager D</v>
      </c>
    </row>
    <row r="3561" customFormat="false" ht="15" hidden="false" customHeight="false" outlineLevel="0" collapsed="false">
      <c r="A3561" s="0" t="s">
        <v>3432</v>
      </c>
      <c r="B3561" s="13" t="n">
        <v>43411</v>
      </c>
      <c r="C3561" s="13" t="n">
        <v>43416</v>
      </c>
      <c r="D3561" s="14" t="s">
        <v>69</v>
      </c>
      <c r="E3561" s="14" t="s">
        <v>53</v>
      </c>
      <c r="F3561" s="14" t="s">
        <v>63</v>
      </c>
      <c r="G3561" s="14" t="s">
        <v>64</v>
      </c>
      <c r="H3561" s="14" t="s">
        <v>80</v>
      </c>
      <c r="I3561" s="14" t="s">
        <v>123</v>
      </c>
      <c r="J3561" s="14" t="s">
        <v>1783</v>
      </c>
      <c r="K3561" s="15" t="n">
        <v>439.8</v>
      </c>
      <c r="L3561" s="0" t="n">
        <v>4</v>
      </c>
      <c r="M3561" s="16" t="n">
        <v>0</v>
      </c>
      <c r="N3561" s="17" t="n">
        <v>145.134</v>
      </c>
      <c r="O3561" s="0" t="str">
        <f aca="false">TEXT(B3561,"YYYY-MM")</f>
        <v>2018-11</v>
      </c>
      <c r="P3561" s="18" t="n">
        <f aca="false">IFERROR(N3561/K3561,0)</f>
        <v>0.33</v>
      </c>
      <c r="Q3561" s="0" t="str">
        <f aca="false">IF(M3561=0,"No Discount",IF(M3561&lt;0.2,"Low (1-19%)",IF(M3561&lt;0.4,"Medium (20-39%)","High (40%+)")))</f>
        <v>No Discount</v>
      </c>
      <c r="R3561" s="0" t="str">
        <f aca="false">INDEX('Lookup Tables'!$B$2:$B$5,MATCH(F3561,'Lookup Tables'!$A$2:$A$5,0))</f>
        <v>Manager D</v>
      </c>
    </row>
    <row r="3562" customFormat="false" ht="15" hidden="false" customHeight="false" outlineLevel="0" collapsed="false">
      <c r="A3562" s="0" t="s">
        <v>3433</v>
      </c>
      <c r="B3562" s="13" t="n">
        <v>43347</v>
      </c>
      <c r="C3562" s="13" t="n">
        <v>43352</v>
      </c>
      <c r="D3562" s="14" t="s">
        <v>52</v>
      </c>
      <c r="E3562" s="14" t="s">
        <v>53</v>
      </c>
      <c r="F3562" s="14" t="s">
        <v>117</v>
      </c>
      <c r="G3562" s="14" t="s">
        <v>269</v>
      </c>
      <c r="H3562" s="14" t="s">
        <v>65</v>
      </c>
      <c r="I3562" s="14" t="s">
        <v>78</v>
      </c>
      <c r="J3562" s="14" t="s">
        <v>1197</v>
      </c>
      <c r="K3562" s="15" t="n">
        <v>8.256</v>
      </c>
      <c r="L3562" s="0" t="n">
        <v>4</v>
      </c>
      <c r="M3562" s="16" t="n">
        <v>0.2</v>
      </c>
      <c r="N3562" s="17" t="n">
        <v>0.6192</v>
      </c>
      <c r="O3562" s="0" t="str">
        <f aca="false">TEXT(B3562,"YYYY-MM")</f>
        <v>2018-09</v>
      </c>
      <c r="P3562" s="18" t="n">
        <f aca="false">IFERROR(N3562/K3562,0)</f>
        <v>0.075</v>
      </c>
      <c r="Q3562" s="0" t="str">
        <f aca="false">IF(M3562=0,"No Discount",IF(M3562&lt;0.2,"Low (1-19%)",IF(M3562&lt;0.4,"Medium (20-39%)","High (40%+)")))</f>
        <v>Medium (20-39%)</v>
      </c>
      <c r="R3562" s="0" t="str">
        <f aca="false">INDEX('Lookup Tables'!$B$2:$B$5,MATCH(F3562,'Lookup Tables'!$A$2:$A$5,0))</f>
        <v>Manager B</v>
      </c>
    </row>
    <row r="3563" customFormat="false" ht="15" hidden="false" customHeight="false" outlineLevel="0" collapsed="false">
      <c r="A3563" s="0" t="s">
        <v>3433</v>
      </c>
      <c r="B3563" s="13" t="n">
        <v>43347</v>
      </c>
      <c r="C3563" s="13" t="n">
        <v>43352</v>
      </c>
      <c r="D3563" s="14" t="s">
        <v>52</v>
      </c>
      <c r="E3563" s="14" t="s">
        <v>53</v>
      </c>
      <c r="F3563" s="14" t="s">
        <v>117</v>
      </c>
      <c r="G3563" s="14" t="s">
        <v>269</v>
      </c>
      <c r="H3563" s="14" t="s">
        <v>65</v>
      </c>
      <c r="I3563" s="14" t="s">
        <v>83</v>
      </c>
      <c r="J3563" s="14" t="s">
        <v>1470</v>
      </c>
      <c r="K3563" s="15" t="n">
        <v>25.56</v>
      </c>
      <c r="L3563" s="0" t="n">
        <v>5</v>
      </c>
      <c r="M3563" s="16" t="n">
        <v>0.7</v>
      </c>
      <c r="N3563" s="17" t="n">
        <v>-20.448</v>
      </c>
      <c r="O3563" s="0" t="str">
        <f aca="false">TEXT(B3563,"YYYY-MM")</f>
        <v>2018-09</v>
      </c>
      <c r="P3563" s="18" t="n">
        <f aca="false">IFERROR(N3563/K3563,0)</f>
        <v>-0.8</v>
      </c>
      <c r="Q3563" s="0" t="str">
        <f aca="false">IF(M3563=0,"No Discount",IF(M3563&lt;0.2,"Low (1-19%)",IF(M3563&lt;0.4,"Medium (20-39%)","High (40%+)")))</f>
        <v>High (40%+)</v>
      </c>
      <c r="R3563" s="0" t="str">
        <f aca="false">INDEX('Lookup Tables'!$B$2:$B$5,MATCH(F3563,'Lookup Tables'!$A$2:$A$5,0))</f>
        <v>Manager B</v>
      </c>
    </row>
    <row r="3564" customFormat="false" ht="15" hidden="false" customHeight="false" outlineLevel="0" collapsed="false">
      <c r="A3564" s="0" t="s">
        <v>3433</v>
      </c>
      <c r="B3564" s="13" t="n">
        <v>43347</v>
      </c>
      <c r="C3564" s="13" t="n">
        <v>43352</v>
      </c>
      <c r="D3564" s="14" t="s">
        <v>52</v>
      </c>
      <c r="E3564" s="14" t="s">
        <v>53</v>
      </c>
      <c r="F3564" s="14" t="s">
        <v>117</v>
      </c>
      <c r="G3564" s="14" t="s">
        <v>269</v>
      </c>
      <c r="H3564" s="14" t="s">
        <v>65</v>
      </c>
      <c r="I3564" s="14" t="s">
        <v>83</v>
      </c>
      <c r="J3564" s="14" t="s">
        <v>122</v>
      </c>
      <c r="K3564" s="15" t="n">
        <v>4.368</v>
      </c>
      <c r="L3564" s="0" t="n">
        <v>2</v>
      </c>
      <c r="M3564" s="16" t="n">
        <v>0.7</v>
      </c>
      <c r="N3564" s="17" t="n">
        <v>-3.0576</v>
      </c>
      <c r="O3564" s="0" t="str">
        <f aca="false">TEXT(B3564,"YYYY-MM")</f>
        <v>2018-09</v>
      </c>
      <c r="P3564" s="18" t="n">
        <f aca="false">IFERROR(N3564/K3564,0)</f>
        <v>-0.7</v>
      </c>
      <c r="Q3564" s="0" t="str">
        <f aca="false">IF(M3564=0,"No Discount",IF(M3564&lt;0.2,"Low (1-19%)",IF(M3564&lt;0.4,"Medium (20-39%)","High (40%+)")))</f>
        <v>High (40%+)</v>
      </c>
      <c r="R3564" s="0" t="str">
        <f aca="false">INDEX('Lookup Tables'!$B$2:$B$5,MATCH(F3564,'Lookup Tables'!$A$2:$A$5,0))</f>
        <v>Manager B</v>
      </c>
    </row>
    <row r="3565" customFormat="false" ht="15" hidden="false" customHeight="false" outlineLevel="0" collapsed="false">
      <c r="A3565" s="0" t="s">
        <v>3433</v>
      </c>
      <c r="B3565" s="13" t="n">
        <v>43347</v>
      </c>
      <c r="C3565" s="13" t="n">
        <v>43352</v>
      </c>
      <c r="D3565" s="14" t="s">
        <v>52</v>
      </c>
      <c r="E3565" s="14" t="s">
        <v>53</v>
      </c>
      <c r="F3565" s="14" t="s">
        <v>117</v>
      </c>
      <c r="G3565" s="14" t="s">
        <v>269</v>
      </c>
      <c r="H3565" s="14" t="s">
        <v>65</v>
      </c>
      <c r="I3565" s="14" t="s">
        <v>91</v>
      </c>
      <c r="J3565" s="14" t="s">
        <v>3434</v>
      </c>
      <c r="K3565" s="15" t="n">
        <v>11.52</v>
      </c>
      <c r="L3565" s="0" t="n">
        <v>4</v>
      </c>
      <c r="M3565" s="16" t="n">
        <v>0.2</v>
      </c>
      <c r="N3565" s="17" t="n">
        <v>3.744</v>
      </c>
      <c r="O3565" s="0" t="str">
        <f aca="false">TEXT(B3565,"YYYY-MM")</f>
        <v>2018-09</v>
      </c>
      <c r="P3565" s="18" t="n">
        <f aca="false">IFERROR(N3565/K3565,0)</f>
        <v>0.325</v>
      </c>
      <c r="Q3565" s="0" t="str">
        <f aca="false">IF(M3565=0,"No Discount",IF(M3565&lt;0.2,"Low (1-19%)",IF(M3565&lt;0.4,"Medium (20-39%)","High (40%+)")))</f>
        <v>Medium (20-39%)</v>
      </c>
      <c r="R3565" s="0" t="str">
        <f aca="false">INDEX('Lookup Tables'!$B$2:$B$5,MATCH(F3565,'Lookup Tables'!$A$2:$A$5,0))</f>
        <v>Manager B</v>
      </c>
    </row>
    <row r="3566" customFormat="false" ht="15" hidden="false" customHeight="false" outlineLevel="0" collapsed="false">
      <c r="A3566" s="0" t="s">
        <v>3435</v>
      </c>
      <c r="B3566" s="13" t="n">
        <v>42919</v>
      </c>
      <c r="C3566" s="13" t="n">
        <v>42922</v>
      </c>
      <c r="D3566" s="14" t="s">
        <v>137</v>
      </c>
      <c r="E3566" s="14" t="s">
        <v>53</v>
      </c>
      <c r="F3566" s="14" t="s">
        <v>63</v>
      </c>
      <c r="G3566" s="14" t="s">
        <v>64</v>
      </c>
      <c r="H3566" s="14" t="s">
        <v>65</v>
      </c>
      <c r="I3566" s="14" t="s">
        <v>91</v>
      </c>
      <c r="J3566" s="14" t="s">
        <v>3436</v>
      </c>
      <c r="K3566" s="15" t="n">
        <v>12.96</v>
      </c>
      <c r="L3566" s="0" t="n">
        <v>2</v>
      </c>
      <c r="M3566" s="16" t="n">
        <v>0</v>
      </c>
      <c r="N3566" s="17" t="n">
        <v>6.2208</v>
      </c>
      <c r="O3566" s="0" t="str">
        <f aca="false">TEXT(B3566,"YYYY-MM")</f>
        <v>2017-07</v>
      </c>
      <c r="P3566" s="18" t="n">
        <f aca="false">IFERROR(N3566/K3566,0)</f>
        <v>0.48</v>
      </c>
      <c r="Q3566" s="0" t="str">
        <f aca="false">IF(M3566=0,"No Discount",IF(M3566&lt;0.2,"Low (1-19%)",IF(M3566&lt;0.4,"Medium (20-39%)","High (40%+)")))</f>
        <v>No Discount</v>
      </c>
      <c r="R3566" s="0" t="str">
        <f aca="false">INDEX('Lookup Tables'!$B$2:$B$5,MATCH(F3566,'Lookup Tables'!$A$2:$A$5,0))</f>
        <v>Manager D</v>
      </c>
    </row>
    <row r="3567" customFormat="false" ht="15" hidden="false" customHeight="false" outlineLevel="0" collapsed="false">
      <c r="A3567" s="0" t="s">
        <v>3435</v>
      </c>
      <c r="B3567" s="13" t="n">
        <v>42919</v>
      </c>
      <c r="C3567" s="13" t="n">
        <v>42922</v>
      </c>
      <c r="D3567" s="14" t="s">
        <v>137</v>
      </c>
      <c r="E3567" s="14" t="s">
        <v>53</v>
      </c>
      <c r="F3567" s="14" t="s">
        <v>63</v>
      </c>
      <c r="G3567" s="14" t="s">
        <v>64</v>
      </c>
      <c r="H3567" s="14" t="s">
        <v>65</v>
      </c>
      <c r="I3567" s="14" t="s">
        <v>171</v>
      </c>
      <c r="J3567" s="14" t="s">
        <v>1990</v>
      </c>
      <c r="K3567" s="15" t="n">
        <v>3.96</v>
      </c>
      <c r="L3567" s="0" t="n">
        <v>2</v>
      </c>
      <c r="M3567" s="16" t="n">
        <v>0</v>
      </c>
      <c r="N3567" s="17" t="n">
        <v>0.0792</v>
      </c>
      <c r="O3567" s="0" t="str">
        <f aca="false">TEXT(B3567,"YYYY-MM")</f>
        <v>2017-07</v>
      </c>
      <c r="P3567" s="18" t="n">
        <f aca="false">IFERROR(N3567/K3567,0)</f>
        <v>0.02</v>
      </c>
      <c r="Q3567" s="0" t="str">
        <f aca="false">IF(M3567=0,"No Discount",IF(M3567&lt;0.2,"Low (1-19%)",IF(M3567&lt;0.4,"Medium (20-39%)","High (40%+)")))</f>
        <v>No Discount</v>
      </c>
      <c r="R3567" s="0" t="str">
        <f aca="false">INDEX('Lookup Tables'!$B$2:$B$5,MATCH(F3567,'Lookup Tables'!$A$2:$A$5,0))</f>
        <v>Manager D</v>
      </c>
    </row>
    <row r="3568" customFormat="false" ht="15" hidden="false" customHeight="false" outlineLevel="0" collapsed="false">
      <c r="A3568" s="0" t="s">
        <v>3437</v>
      </c>
      <c r="B3568" s="13" t="n">
        <v>43350</v>
      </c>
      <c r="C3568" s="13" t="n">
        <v>43357</v>
      </c>
      <c r="D3568" s="14" t="s">
        <v>69</v>
      </c>
      <c r="E3568" s="14" t="s">
        <v>97</v>
      </c>
      <c r="F3568" s="14" t="s">
        <v>98</v>
      </c>
      <c r="G3568" s="14" t="s">
        <v>311</v>
      </c>
      <c r="H3568" s="14" t="s">
        <v>65</v>
      </c>
      <c r="I3568" s="14" t="s">
        <v>83</v>
      </c>
      <c r="J3568" s="14" t="s">
        <v>277</v>
      </c>
      <c r="K3568" s="15" t="n">
        <v>1577.94</v>
      </c>
      <c r="L3568" s="0" t="n">
        <v>3</v>
      </c>
      <c r="M3568" s="16" t="n">
        <v>0</v>
      </c>
      <c r="N3568" s="17" t="n">
        <v>757.4112</v>
      </c>
      <c r="O3568" s="0" t="str">
        <f aca="false">TEXT(B3568,"YYYY-MM")</f>
        <v>2018-09</v>
      </c>
      <c r="P3568" s="18" t="n">
        <f aca="false">IFERROR(N3568/K3568,0)</f>
        <v>0.48</v>
      </c>
      <c r="Q3568" s="0" t="str">
        <f aca="false">IF(M3568=0,"No Discount",IF(M3568&lt;0.2,"Low (1-19%)",IF(M3568&lt;0.4,"Medium (20-39%)","High (40%+)")))</f>
        <v>No Discount</v>
      </c>
      <c r="R3568" s="0" t="str">
        <f aca="false">INDEX('Lookup Tables'!$B$2:$B$5,MATCH(F3568,'Lookup Tables'!$A$2:$A$5,0))</f>
        <v>Manager A</v>
      </c>
    </row>
    <row r="3569" customFormat="false" ht="15" hidden="false" customHeight="false" outlineLevel="0" collapsed="false">
      <c r="A3569" s="0" t="s">
        <v>3438</v>
      </c>
      <c r="B3569" s="13" t="n">
        <v>42987</v>
      </c>
      <c r="C3569" s="13" t="n">
        <v>42992</v>
      </c>
      <c r="D3569" s="14" t="s">
        <v>52</v>
      </c>
      <c r="E3569" s="14" t="s">
        <v>97</v>
      </c>
      <c r="F3569" s="14" t="s">
        <v>98</v>
      </c>
      <c r="G3569" s="14" t="s">
        <v>99</v>
      </c>
      <c r="H3569" s="14" t="s">
        <v>56</v>
      </c>
      <c r="I3569" s="14" t="s">
        <v>76</v>
      </c>
      <c r="J3569" s="14" t="s">
        <v>2964</v>
      </c>
      <c r="K3569" s="15" t="n">
        <v>15.008</v>
      </c>
      <c r="L3569" s="0" t="n">
        <v>4</v>
      </c>
      <c r="M3569" s="16" t="n">
        <v>0.6</v>
      </c>
      <c r="N3569" s="17" t="n">
        <v>-12.0064</v>
      </c>
      <c r="O3569" s="0" t="str">
        <f aca="false">TEXT(B3569,"YYYY-MM")</f>
        <v>2017-09</v>
      </c>
      <c r="P3569" s="18" t="n">
        <f aca="false">IFERROR(N3569/K3569,0)</f>
        <v>-0.8</v>
      </c>
      <c r="Q3569" s="0" t="str">
        <f aca="false">IF(M3569=0,"No Discount",IF(M3569&lt;0.2,"Low (1-19%)",IF(M3569&lt;0.4,"Medium (20-39%)","High (40%+)")))</f>
        <v>High (40%+)</v>
      </c>
      <c r="R3569" s="0" t="str">
        <f aca="false">INDEX('Lookup Tables'!$B$2:$B$5,MATCH(F3569,'Lookup Tables'!$A$2:$A$5,0))</f>
        <v>Manager A</v>
      </c>
    </row>
    <row r="3570" customFormat="false" ht="15" hidden="false" customHeight="false" outlineLevel="0" collapsed="false">
      <c r="A3570" s="0" t="s">
        <v>3439</v>
      </c>
      <c r="B3570" s="13" t="n">
        <v>43284</v>
      </c>
      <c r="C3570" s="13" t="n">
        <v>43284</v>
      </c>
      <c r="D3570" s="14" t="s">
        <v>606</v>
      </c>
      <c r="E3570" s="14" t="s">
        <v>97</v>
      </c>
      <c r="F3570" s="14" t="s">
        <v>63</v>
      </c>
      <c r="G3570" s="14" t="s">
        <v>94</v>
      </c>
      <c r="H3570" s="14" t="s">
        <v>80</v>
      </c>
      <c r="I3570" s="14" t="s">
        <v>123</v>
      </c>
      <c r="J3570" s="14" t="s">
        <v>486</v>
      </c>
      <c r="K3570" s="15" t="n">
        <v>59.98</v>
      </c>
      <c r="L3570" s="0" t="n">
        <v>2</v>
      </c>
      <c r="M3570" s="16" t="n">
        <v>0</v>
      </c>
      <c r="N3570" s="17" t="n">
        <v>26.3912</v>
      </c>
      <c r="O3570" s="0" t="str">
        <f aca="false">TEXT(B3570,"YYYY-MM")</f>
        <v>2018-07</v>
      </c>
      <c r="P3570" s="18" t="n">
        <f aca="false">IFERROR(N3570/K3570,0)</f>
        <v>0.44</v>
      </c>
      <c r="Q3570" s="0" t="str">
        <f aca="false">IF(M3570=0,"No Discount",IF(M3570&lt;0.2,"Low (1-19%)",IF(M3570&lt;0.4,"Medium (20-39%)","High (40%+)")))</f>
        <v>No Discount</v>
      </c>
      <c r="R3570" s="0" t="str">
        <f aca="false">INDEX('Lookup Tables'!$B$2:$B$5,MATCH(F3570,'Lookup Tables'!$A$2:$A$5,0))</f>
        <v>Manager D</v>
      </c>
    </row>
    <row r="3571" customFormat="false" ht="15" hidden="false" customHeight="false" outlineLevel="0" collapsed="false">
      <c r="A3571" s="0" t="s">
        <v>3439</v>
      </c>
      <c r="B3571" s="13" t="n">
        <v>43284</v>
      </c>
      <c r="C3571" s="13" t="n">
        <v>43284</v>
      </c>
      <c r="D3571" s="14" t="s">
        <v>606</v>
      </c>
      <c r="E3571" s="14" t="s">
        <v>97</v>
      </c>
      <c r="F3571" s="14" t="s">
        <v>63</v>
      </c>
      <c r="G3571" s="14" t="s">
        <v>94</v>
      </c>
      <c r="H3571" s="14" t="s">
        <v>80</v>
      </c>
      <c r="I3571" s="14" t="s">
        <v>345</v>
      </c>
      <c r="J3571" s="14" t="s">
        <v>3440</v>
      </c>
      <c r="K3571" s="15" t="n">
        <v>2395.2</v>
      </c>
      <c r="L3571" s="0" t="n">
        <v>6</v>
      </c>
      <c r="M3571" s="16" t="n">
        <v>0.2</v>
      </c>
      <c r="N3571" s="17" t="n">
        <v>209.58</v>
      </c>
      <c r="O3571" s="0" t="str">
        <f aca="false">TEXT(B3571,"YYYY-MM")</f>
        <v>2018-07</v>
      </c>
      <c r="P3571" s="18" t="n">
        <f aca="false">IFERROR(N3571/K3571,0)</f>
        <v>0.0875</v>
      </c>
      <c r="Q3571" s="0" t="str">
        <f aca="false">IF(M3571=0,"No Discount",IF(M3571&lt;0.2,"Low (1-19%)",IF(M3571&lt;0.4,"Medium (20-39%)","High (40%+)")))</f>
        <v>Medium (20-39%)</v>
      </c>
      <c r="R3571" s="0" t="str">
        <f aca="false">INDEX('Lookup Tables'!$B$2:$B$5,MATCH(F3571,'Lookup Tables'!$A$2:$A$5,0))</f>
        <v>Manager D</v>
      </c>
    </row>
    <row r="3572" customFormat="false" ht="15" hidden="false" customHeight="false" outlineLevel="0" collapsed="false">
      <c r="A3572" s="0" t="s">
        <v>3439</v>
      </c>
      <c r="B3572" s="13" t="n">
        <v>43284</v>
      </c>
      <c r="C3572" s="13" t="n">
        <v>43284</v>
      </c>
      <c r="D3572" s="14" t="s">
        <v>606</v>
      </c>
      <c r="E3572" s="14" t="s">
        <v>97</v>
      </c>
      <c r="F3572" s="14" t="s">
        <v>63</v>
      </c>
      <c r="G3572" s="14" t="s">
        <v>94</v>
      </c>
      <c r="H3572" s="14" t="s">
        <v>80</v>
      </c>
      <c r="I3572" s="14" t="s">
        <v>123</v>
      </c>
      <c r="J3572" s="14" t="s">
        <v>1974</v>
      </c>
      <c r="K3572" s="15" t="n">
        <v>1687.8</v>
      </c>
      <c r="L3572" s="0" t="n">
        <v>4</v>
      </c>
      <c r="M3572" s="16" t="n">
        <v>0</v>
      </c>
      <c r="N3572" s="17" t="n">
        <v>742.632</v>
      </c>
      <c r="O3572" s="0" t="str">
        <f aca="false">TEXT(B3572,"YYYY-MM")</f>
        <v>2018-07</v>
      </c>
      <c r="P3572" s="18" t="n">
        <f aca="false">IFERROR(N3572/K3572,0)</f>
        <v>0.44</v>
      </c>
      <c r="Q3572" s="0" t="str">
        <f aca="false">IF(M3572=0,"No Discount",IF(M3572&lt;0.2,"Low (1-19%)",IF(M3572&lt;0.4,"Medium (20-39%)","High (40%+)")))</f>
        <v>No Discount</v>
      </c>
      <c r="R3572" s="0" t="str">
        <f aca="false">INDEX('Lookup Tables'!$B$2:$B$5,MATCH(F3572,'Lookup Tables'!$A$2:$A$5,0))</f>
        <v>Manager D</v>
      </c>
    </row>
    <row r="3573" customFormat="false" ht="15" hidden="false" customHeight="false" outlineLevel="0" collapsed="false">
      <c r="A3573" s="0" t="s">
        <v>3439</v>
      </c>
      <c r="B3573" s="13" t="n">
        <v>43284</v>
      </c>
      <c r="C3573" s="13" t="n">
        <v>43284</v>
      </c>
      <c r="D3573" s="14" t="s">
        <v>606</v>
      </c>
      <c r="E3573" s="14" t="s">
        <v>97</v>
      </c>
      <c r="F3573" s="14" t="s">
        <v>63</v>
      </c>
      <c r="G3573" s="14" t="s">
        <v>94</v>
      </c>
      <c r="H3573" s="14" t="s">
        <v>80</v>
      </c>
      <c r="I3573" s="14" t="s">
        <v>81</v>
      </c>
      <c r="J3573" s="14" t="s">
        <v>580</v>
      </c>
      <c r="K3573" s="15" t="n">
        <v>7.992</v>
      </c>
      <c r="L3573" s="0" t="n">
        <v>1</v>
      </c>
      <c r="M3573" s="16" t="n">
        <v>0.2</v>
      </c>
      <c r="N3573" s="17" t="n">
        <v>2.6973</v>
      </c>
      <c r="O3573" s="0" t="str">
        <f aca="false">TEXT(B3573,"YYYY-MM")</f>
        <v>2018-07</v>
      </c>
      <c r="P3573" s="18" t="n">
        <f aca="false">IFERROR(N3573/K3573,0)</f>
        <v>0.3375</v>
      </c>
      <c r="Q3573" s="0" t="str">
        <f aca="false">IF(M3573=0,"No Discount",IF(M3573&lt;0.2,"Low (1-19%)",IF(M3573&lt;0.4,"Medium (20-39%)","High (40%+)")))</f>
        <v>Medium (20-39%)</v>
      </c>
      <c r="R3573" s="0" t="str">
        <f aca="false">INDEX('Lookup Tables'!$B$2:$B$5,MATCH(F3573,'Lookup Tables'!$A$2:$A$5,0))</f>
        <v>Manager D</v>
      </c>
    </row>
    <row r="3574" customFormat="false" ht="15" hidden="false" customHeight="false" outlineLevel="0" collapsed="false">
      <c r="A3574" s="0" t="s">
        <v>3441</v>
      </c>
      <c r="B3574" s="13" t="n">
        <v>43280</v>
      </c>
      <c r="C3574" s="13" t="n">
        <v>43285</v>
      </c>
      <c r="D3574" s="14" t="s">
        <v>69</v>
      </c>
      <c r="E3574" s="14" t="s">
        <v>62</v>
      </c>
      <c r="F3574" s="14" t="s">
        <v>98</v>
      </c>
      <c r="G3574" s="14" t="s">
        <v>99</v>
      </c>
      <c r="H3574" s="14" t="s">
        <v>65</v>
      </c>
      <c r="I3574" s="14" t="s">
        <v>91</v>
      </c>
      <c r="J3574" s="14" t="s">
        <v>1140</v>
      </c>
      <c r="K3574" s="15" t="n">
        <v>5.184</v>
      </c>
      <c r="L3574" s="0" t="n">
        <v>1</v>
      </c>
      <c r="M3574" s="16" t="n">
        <v>0.2</v>
      </c>
      <c r="N3574" s="17" t="n">
        <v>1.8144</v>
      </c>
      <c r="O3574" s="0" t="str">
        <f aca="false">TEXT(B3574,"YYYY-MM")</f>
        <v>2018-06</v>
      </c>
      <c r="P3574" s="18" t="n">
        <f aca="false">IFERROR(N3574/K3574,0)</f>
        <v>0.35</v>
      </c>
      <c r="Q3574" s="0" t="str">
        <f aca="false">IF(M3574=0,"No Discount",IF(M3574&lt;0.2,"Low (1-19%)",IF(M3574&lt;0.4,"Medium (20-39%)","High (40%+)")))</f>
        <v>Medium (20-39%)</v>
      </c>
      <c r="R3574" s="0" t="str">
        <f aca="false">INDEX('Lookup Tables'!$B$2:$B$5,MATCH(F3574,'Lookup Tables'!$A$2:$A$5,0))</f>
        <v>Manager A</v>
      </c>
    </row>
    <row r="3575" customFormat="false" ht="15" hidden="false" customHeight="false" outlineLevel="0" collapsed="false">
      <c r="A3575" s="0" t="s">
        <v>3442</v>
      </c>
      <c r="B3575" s="13" t="n">
        <v>43319</v>
      </c>
      <c r="C3575" s="13" t="n">
        <v>43324</v>
      </c>
      <c r="D3575" s="14" t="s">
        <v>69</v>
      </c>
      <c r="E3575" s="14" t="s">
        <v>53</v>
      </c>
      <c r="F3575" s="14" t="s">
        <v>117</v>
      </c>
      <c r="G3575" s="14" t="s">
        <v>170</v>
      </c>
      <c r="H3575" s="14" t="s">
        <v>65</v>
      </c>
      <c r="I3575" s="14" t="s">
        <v>78</v>
      </c>
      <c r="J3575" s="14" t="s">
        <v>477</v>
      </c>
      <c r="K3575" s="15" t="n">
        <v>11.68</v>
      </c>
      <c r="L3575" s="0" t="n">
        <v>2</v>
      </c>
      <c r="M3575" s="16" t="n">
        <v>0</v>
      </c>
      <c r="N3575" s="17" t="n">
        <v>5.4896</v>
      </c>
      <c r="O3575" s="0" t="str">
        <f aca="false">TEXT(B3575,"YYYY-MM")</f>
        <v>2018-08</v>
      </c>
      <c r="P3575" s="18" t="n">
        <f aca="false">IFERROR(N3575/K3575,0)</f>
        <v>0.47</v>
      </c>
      <c r="Q3575" s="0" t="str">
        <f aca="false">IF(M3575=0,"No Discount",IF(M3575&lt;0.2,"Low (1-19%)",IF(M3575&lt;0.4,"Medium (20-39%)","High (40%+)")))</f>
        <v>No Discount</v>
      </c>
      <c r="R3575" s="0" t="str">
        <f aca="false">INDEX('Lookup Tables'!$B$2:$B$5,MATCH(F3575,'Lookup Tables'!$A$2:$A$5,0))</f>
        <v>Manager B</v>
      </c>
    </row>
    <row r="3576" customFormat="false" ht="15" hidden="false" customHeight="false" outlineLevel="0" collapsed="false">
      <c r="A3576" s="0" t="s">
        <v>3442</v>
      </c>
      <c r="B3576" s="13" t="n">
        <v>43319</v>
      </c>
      <c r="C3576" s="13" t="n">
        <v>43324</v>
      </c>
      <c r="D3576" s="14" t="s">
        <v>69</v>
      </c>
      <c r="E3576" s="14" t="s">
        <v>53</v>
      </c>
      <c r="F3576" s="14" t="s">
        <v>117</v>
      </c>
      <c r="G3576" s="14" t="s">
        <v>170</v>
      </c>
      <c r="H3576" s="14" t="s">
        <v>65</v>
      </c>
      <c r="I3576" s="14" t="s">
        <v>78</v>
      </c>
      <c r="J3576" s="14" t="s">
        <v>1387</v>
      </c>
      <c r="K3576" s="15" t="n">
        <v>104.8</v>
      </c>
      <c r="L3576" s="0" t="n">
        <v>10</v>
      </c>
      <c r="M3576" s="16" t="n">
        <v>0</v>
      </c>
      <c r="N3576" s="17" t="n">
        <v>26.2</v>
      </c>
      <c r="O3576" s="0" t="str">
        <f aca="false">TEXT(B3576,"YYYY-MM")</f>
        <v>2018-08</v>
      </c>
      <c r="P3576" s="18" t="n">
        <f aca="false">IFERROR(N3576/K3576,0)</f>
        <v>0.25</v>
      </c>
      <c r="Q3576" s="0" t="str">
        <f aca="false">IF(M3576=0,"No Discount",IF(M3576&lt;0.2,"Low (1-19%)",IF(M3576&lt;0.4,"Medium (20-39%)","High (40%+)")))</f>
        <v>No Discount</v>
      </c>
      <c r="R3576" s="0" t="str">
        <f aca="false">INDEX('Lookup Tables'!$B$2:$B$5,MATCH(F3576,'Lookup Tables'!$A$2:$A$5,0))</f>
        <v>Manager B</v>
      </c>
    </row>
    <row r="3577" customFormat="false" ht="15" hidden="false" customHeight="false" outlineLevel="0" collapsed="false">
      <c r="A3577" s="0" t="s">
        <v>3443</v>
      </c>
      <c r="B3577" s="13" t="n">
        <v>42448</v>
      </c>
      <c r="C3577" s="13" t="n">
        <v>42453</v>
      </c>
      <c r="D3577" s="14" t="s">
        <v>69</v>
      </c>
      <c r="E3577" s="14" t="s">
        <v>53</v>
      </c>
      <c r="F3577" s="14" t="s">
        <v>54</v>
      </c>
      <c r="G3577" s="14" t="s">
        <v>70</v>
      </c>
      <c r="H3577" s="14" t="s">
        <v>65</v>
      </c>
      <c r="I3577" s="14" t="s">
        <v>91</v>
      </c>
      <c r="J3577" s="14" t="s">
        <v>1181</v>
      </c>
      <c r="K3577" s="15" t="n">
        <v>14.496</v>
      </c>
      <c r="L3577" s="0" t="n">
        <v>3</v>
      </c>
      <c r="M3577" s="16" t="n">
        <v>0.2</v>
      </c>
      <c r="N3577" s="17" t="n">
        <v>4.8924</v>
      </c>
      <c r="O3577" s="0" t="str">
        <f aca="false">TEXT(B3577,"YYYY-MM")</f>
        <v>2016-03</v>
      </c>
      <c r="P3577" s="18" t="n">
        <f aca="false">IFERROR(N3577/K3577,0)</f>
        <v>0.3375</v>
      </c>
      <c r="Q3577" s="0" t="str">
        <f aca="false">IF(M3577=0,"No Discount",IF(M3577&lt;0.2,"Low (1-19%)",IF(M3577&lt;0.4,"Medium (20-39%)","High (40%+)")))</f>
        <v>Medium (20-39%)</v>
      </c>
      <c r="R3577" s="0" t="str">
        <f aca="false">INDEX('Lookup Tables'!$B$2:$B$5,MATCH(F3577,'Lookup Tables'!$A$2:$A$5,0))</f>
        <v>Manager C</v>
      </c>
    </row>
    <row r="3578" customFormat="false" ht="15" hidden="false" customHeight="false" outlineLevel="0" collapsed="false">
      <c r="A3578" s="0" t="s">
        <v>3444</v>
      </c>
      <c r="B3578" s="13" t="n">
        <v>42893</v>
      </c>
      <c r="C3578" s="13" t="n">
        <v>42897</v>
      </c>
      <c r="D3578" s="14" t="s">
        <v>69</v>
      </c>
      <c r="E3578" s="14" t="s">
        <v>97</v>
      </c>
      <c r="F3578" s="14" t="s">
        <v>63</v>
      </c>
      <c r="G3578" s="14" t="s">
        <v>64</v>
      </c>
      <c r="H3578" s="14" t="s">
        <v>65</v>
      </c>
      <c r="I3578" s="14" t="s">
        <v>83</v>
      </c>
      <c r="J3578" s="14" t="s">
        <v>1007</v>
      </c>
      <c r="K3578" s="15" t="n">
        <v>4.784</v>
      </c>
      <c r="L3578" s="0" t="n">
        <v>1</v>
      </c>
      <c r="M3578" s="16" t="n">
        <v>0.2</v>
      </c>
      <c r="N3578" s="17" t="n">
        <v>1.5548</v>
      </c>
      <c r="O3578" s="0" t="str">
        <f aca="false">TEXT(B3578,"YYYY-MM")</f>
        <v>2017-06</v>
      </c>
      <c r="P3578" s="18" t="n">
        <f aca="false">IFERROR(N3578/K3578,0)</f>
        <v>0.325</v>
      </c>
      <c r="Q3578" s="0" t="str">
        <f aca="false">IF(M3578=0,"No Discount",IF(M3578&lt;0.2,"Low (1-19%)",IF(M3578&lt;0.4,"Medium (20-39%)","High (40%+)")))</f>
        <v>Medium (20-39%)</v>
      </c>
      <c r="R3578" s="0" t="str">
        <f aca="false">INDEX('Lookup Tables'!$B$2:$B$5,MATCH(F3578,'Lookup Tables'!$A$2:$A$5,0))</f>
        <v>Manager D</v>
      </c>
    </row>
    <row r="3579" customFormat="false" ht="15" hidden="false" customHeight="false" outlineLevel="0" collapsed="false">
      <c r="A3579" s="0" t="s">
        <v>3444</v>
      </c>
      <c r="B3579" s="13" t="n">
        <v>42893</v>
      </c>
      <c r="C3579" s="13" t="n">
        <v>42897</v>
      </c>
      <c r="D3579" s="14" t="s">
        <v>69</v>
      </c>
      <c r="E3579" s="14" t="s">
        <v>97</v>
      </c>
      <c r="F3579" s="14" t="s">
        <v>63</v>
      </c>
      <c r="G3579" s="14" t="s">
        <v>64</v>
      </c>
      <c r="H3579" s="14" t="s">
        <v>65</v>
      </c>
      <c r="I3579" s="14" t="s">
        <v>91</v>
      </c>
      <c r="J3579" s="14" t="s">
        <v>423</v>
      </c>
      <c r="K3579" s="15" t="n">
        <v>4.73</v>
      </c>
      <c r="L3579" s="0" t="n">
        <v>1</v>
      </c>
      <c r="M3579" s="16" t="n">
        <v>0</v>
      </c>
      <c r="N3579" s="17" t="n">
        <v>2.3177</v>
      </c>
      <c r="O3579" s="0" t="str">
        <f aca="false">TEXT(B3579,"YYYY-MM")</f>
        <v>2017-06</v>
      </c>
      <c r="P3579" s="18" t="n">
        <f aca="false">IFERROR(N3579/K3579,0)</f>
        <v>0.49</v>
      </c>
      <c r="Q3579" s="0" t="str">
        <f aca="false">IF(M3579=0,"No Discount",IF(M3579&lt;0.2,"Low (1-19%)",IF(M3579&lt;0.4,"Medium (20-39%)","High (40%+)")))</f>
        <v>No Discount</v>
      </c>
      <c r="R3579" s="0" t="str">
        <f aca="false">INDEX('Lookup Tables'!$B$2:$B$5,MATCH(F3579,'Lookup Tables'!$A$2:$A$5,0))</f>
        <v>Manager D</v>
      </c>
    </row>
    <row r="3580" customFormat="false" ht="15" hidden="false" customHeight="false" outlineLevel="0" collapsed="false">
      <c r="A3580" s="0" t="s">
        <v>3445</v>
      </c>
      <c r="B3580" s="13" t="n">
        <v>42941</v>
      </c>
      <c r="C3580" s="13" t="n">
        <v>42945</v>
      </c>
      <c r="D3580" s="14" t="s">
        <v>69</v>
      </c>
      <c r="E3580" s="14" t="s">
        <v>53</v>
      </c>
      <c r="F3580" s="14" t="s">
        <v>54</v>
      </c>
      <c r="G3580" s="14" t="s">
        <v>690</v>
      </c>
      <c r="H3580" s="14" t="s">
        <v>65</v>
      </c>
      <c r="I3580" s="14" t="s">
        <v>73</v>
      </c>
      <c r="J3580" s="14" t="s">
        <v>3446</v>
      </c>
      <c r="K3580" s="15" t="n">
        <v>7.89</v>
      </c>
      <c r="L3580" s="0" t="n">
        <v>1</v>
      </c>
      <c r="M3580" s="16" t="n">
        <v>0</v>
      </c>
      <c r="N3580" s="17" t="n">
        <v>0.3156</v>
      </c>
      <c r="O3580" s="0" t="str">
        <f aca="false">TEXT(B3580,"YYYY-MM")</f>
        <v>2017-07</v>
      </c>
      <c r="P3580" s="18" t="n">
        <f aca="false">IFERROR(N3580/K3580,0)</f>
        <v>0.04</v>
      </c>
      <c r="Q3580" s="0" t="str">
        <f aca="false">IF(M3580=0,"No Discount",IF(M3580&lt;0.2,"Low (1-19%)",IF(M3580&lt;0.4,"Medium (20-39%)","High (40%+)")))</f>
        <v>No Discount</v>
      </c>
      <c r="R3580" s="0" t="str">
        <f aca="false">INDEX('Lookup Tables'!$B$2:$B$5,MATCH(F3580,'Lookup Tables'!$A$2:$A$5,0))</f>
        <v>Manager C</v>
      </c>
    </row>
    <row r="3581" customFormat="false" ht="15" hidden="false" customHeight="false" outlineLevel="0" collapsed="false">
      <c r="A3581" s="0" t="s">
        <v>3445</v>
      </c>
      <c r="B3581" s="13" t="n">
        <v>42941</v>
      </c>
      <c r="C3581" s="13" t="n">
        <v>42945</v>
      </c>
      <c r="D3581" s="14" t="s">
        <v>69</v>
      </c>
      <c r="E3581" s="14" t="s">
        <v>53</v>
      </c>
      <c r="F3581" s="14" t="s">
        <v>54</v>
      </c>
      <c r="G3581" s="14" t="s">
        <v>690</v>
      </c>
      <c r="H3581" s="14" t="s">
        <v>65</v>
      </c>
      <c r="I3581" s="14" t="s">
        <v>91</v>
      </c>
      <c r="J3581" s="14" t="s">
        <v>2823</v>
      </c>
      <c r="K3581" s="15" t="n">
        <v>65.5</v>
      </c>
      <c r="L3581" s="0" t="n">
        <v>5</v>
      </c>
      <c r="M3581" s="16" t="n">
        <v>0</v>
      </c>
      <c r="N3581" s="17" t="n">
        <v>32.095</v>
      </c>
      <c r="O3581" s="0" t="str">
        <f aca="false">TEXT(B3581,"YYYY-MM")</f>
        <v>2017-07</v>
      </c>
      <c r="P3581" s="18" t="n">
        <f aca="false">IFERROR(N3581/K3581,0)</f>
        <v>0.49</v>
      </c>
      <c r="Q3581" s="0" t="str">
        <f aca="false">IF(M3581=0,"No Discount",IF(M3581&lt;0.2,"Low (1-19%)",IF(M3581&lt;0.4,"Medium (20-39%)","High (40%+)")))</f>
        <v>No Discount</v>
      </c>
      <c r="R3581" s="0" t="str">
        <f aca="false">INDEX('Lookup Tables'!$B$2:$B$5,MATCH(F3581,'Lookup Tables'!$A$2:$A$5,0))</f>
        <v>Manager C</v>
      </c>
    </row>
    <row r="3582" customFormat="false" ht="15" hidden="false" customHeight="false" outlineLevel="0" collapsed="false">
      <c r="A3582" s="0" t="s">
        <v>3445</v>
      </c>
      <c r="B3582" s="13" t="n">
        <v>42941</v>
      </c>
      <c r="C3582" s="13" t="n">
        <v>42945</v>
      </c>
      <c r="D3582" s="14" t="s">
        <v>69</v>
      </c>
      <c r="E3582" s="14" t="s">
        <v>53</v>
      </c>
      <c r="F3582" s="14" t="s">
        <v>54</v>
      </c>
      <c r="G3582" s="14" t="s">
        <v>690</v>
      </c>
      <c r="H3582" s="14" t="s">
        <v>56</v>
      </c>
      <c r="I3582" s="14" t="s">
        <v>71</v>
      </c>
      <c r="J3582" s="14" t="s">
        <v>620</v>
      </c>
      <c r="K3582" s="15" t="n">
        <v>2430.08</v>
      </c>
      <c r="L3582" s="0" t="n">
        <v>8</v>
      </c>
      <c r="M3582" s="16" t="n">
        <v>0</v>
      </c>
      <c r="N3582" s="17" t="n">
        <v>388.8128</v>
      </c>
      <c r="O3582" s="0" t="str">
        <f aca="false">TEXT(B3582,"YYYY-MM")</f>
        <v>2017-07</v>
      </c>
      <c r="P3582" s="18" t="n">
        <f aca="false">IFERROR(N3582/K3582,0)</f>
        <v>0.16</v>
      </c>
      <c r="Q3582" s="0" t="str">
        <f aca="false">IF(M3582=0,"No Discount",IF(M3582&lt;0.2,"Low (1-19%)",IF(M3582&lt;0.4,"Medium (20-39%)","High (40%+)")))</f>
        <v>No Discount</v>
      </c>
      <c r="R3582" s="0" t="str">
        <f aca="false">INDEX('Lookup Tables'!$B$2:$B$5,MATCH(F3582,'Lookup Tables'!$A$2:$A$5,0))</f>
        <v>Manager C</v>
      </c>
    </row>
    <row r="3583" customFormat="false" ht="15" hidden="false" customHeight="false" outlineLevel="0" collapsed="false">
      <c r="A3583" s="0" t="s">
        <v>3447</v>
      </c>
      <c r="B3583" s="13" t="n">
        <v>43374</v>
      </c>
      <c r="C3583" s="13" t="n">
        <v>43380</v>
      </c>
      <c r="D3583" s="14" t="s">
        <v>69</v>
      </c>
      <c r="E3583" s="14" t="s">
        <v>53</v>
      </c>
      <c r="F3583" s="14" t="s">
        <v>98</v>
      </c>
      <c r="G3583" s="14" t="s">
        <v>113</v>
      </c>
      <c r="H3583" s="14" t="s">
        <v>65</v>
      </c>
      <c r="I3583" s="14" t="s">
        <v>91</v>
      </c>
      <c r="J3583" s="14" t="s">
        <v>1639</v>
      </c>
      <c r="K3583" s="15" t="n">
        <v>104.85</v>
      </c>
      <c r="L3583" s="0" t="n">
        <v>1</v>
      </c>
      <c r="M3583" s="16" t="n">
        <v>0</v>
      </c>
      <c r="N3583" s="17" t="n">
        <v>50.328</v>
      </c>
      <c r="O3583" s="0" t="str">
        <f aca="false">TEXT(B3583,"YYYY-MM")</f>
        <v>2018-10</v>
      </c>
      <c r="P3583" s="18" t="n">
        <f aca="false">IFERROR(N3583/K3583,0)</f>
        <v>0.48</v>
      </c>
      <c r="Q3583" s="0" t="str">
        <f aca="false">IF(M3583=0,"No Discount",IF(M3583&lt;0.2,"Low (1-19%)",IF(M3583&lt;0.4,"Medium (20-39%)","High (40%+)")))</f>
        <v>No Discount</v>
      </c>
      <c r="R3583" s="0" t="str">
        <f aca="false">INDEX('Lookup Tables'!$B$2:$B$5,MATCH(F3583,'Lookup Tables'!$A$2:$A$5,0))</f>
        <v>Manager A</v>
      </c>
    </row>
    <row r="3584" customFormat="false" ht="15" hidden="false" customHeight="false" outlineLevel="0" collapsed="false">
      <c r="A3584" s="0" t="s">
        <v>3448</v>
      </c>
      <c r="B3584" s="13" t="n">
        <v>42714</v>
      </c>
      <c r="C3584" s="13" t="n">
        <v>42720</v>
      </c>
      <c r="D3584" s="14" t="s">
        <v>69</v>
      </c>
      <c r="E3584" s="14" t="s">
        <v>62</v>
      </c>
      <c r="F3584" s="14" t="s">
        <v>98</v>
      </c>
      <c r="G3584" s="14" t="s">
        <v>157</v>
      </c>
      <c r="H3584" s="14" t="s">
        <v>65</v>
      </c>
      <c r="I3584" s="14" t="s">
        <v>78</v>
      </c>
      <c r="J3584" s="14" t="s">
        <v>3449</v>
      </c>
      <c r="K3584" s="15" t="n">
        <v>3.9</v>
      </c>
      <c r="L3584" s="0" t="n">
        <v>2</v>
      </c>
      <c r="M3584" s="16" t="n">
        <v>0</v>
      </c>
      <c r="N3584" s="17" t="n">
        <v>1.521</v>
      </c>
      <c r="O3584" s="0" t="str">
        <f aca="false">TEXT(B3584,"YYYY-MM")</f>
        <v>2016-12</v>
      </c>
      <c r="P3584" s="18" t="n">
        <f aca="false">IFERROR(N3584/K3584,0)</f>
        <v>0.39</v>
      </c>
      <c r="Q3584" s="0" t="str">
        <f aca="false">IF(M3584=0,"No Discount",IF(M3584&lt;0.2,"Low (1-19%)",IF(M3584&lt;0.4,"Medium (20-39%)","High (40%+)")))</f>
        <v>No Discount</v>
      </c>
      <c r="R3584" s="0" t="str">
        <f aca="false">INDEX('Lookup Tables'!$B$2:$B$5,MATCH(F3584,'Lookup Tables'!$A$2:$A$5,0))</f>
        <v>Manager A</v>
      </c>
    </row>
    <row r="3585" customFormat="false" ht="15" hidden="false" customHeight="false" outlineLevel="0" collapsed="false">
      <c r="A3585" s="0" t="s">
        <v>3448</v>
      </c>
      <c r="B3585" s="13" t="n">
        <v>42714</v>
      </c>
      <c r="C3585" s="13" t="n">
        <v>42720</v>
      </c>
      <c r="D3585" s="14" t="s">
        <v>69</v>
      </c>
      <c r="E3585" s="14" t="s">
        <v>62</v>
      </c>
      <c r="F3585" s="14" t="s">
        <v>98</v>
      </c>
      <c r="G3585" s="14" t="s">
        <v>157</v>
      </c>
      <c r="H3585" s="14" t="s">
        <v>56</v>
      </c>
      <c r="I3585" s="14" t="s">
        <v>71</v>
      </c>
      <c r="J3585" s="14" t="s">
        <v>2768</v>
      </c>
      <c r="K3585" s="15" t="n">
        <v>801.96</v>
      </c>
      <c r="L3585" s="0" t="n">
        <v>2</v>
      </c>
      <c r="M3585" s="16" t="n">
        <v>0</v>
      </c>
      <c r="N3585" s="17" t="n">
        <v>200.49</v>
      </c>
      <c r="O3585" s="0" t="str">
        <f aca="false">TEXT(B3585,"YYYY-MM")</f>
        <v>2016-12</v>
      </c>
      <c r="P3585" s="18" t="n">
        <f aca="false">IFERROR(N3585/K3585,0)</f>
        <v>0.25</v>
      </c>
      <c r="Q3585" s="0" t="str">
        <f aca="false">IF(M3585=0,"No Discount",IF(M3585&lt;0.2,"Low (1-19%)",IF(M3585&lt;0.4,"Medium (20-39%)","High (40%+)")))</f>
        <v>No Discount</v>
      </c>
      <c r="R3585" s="0" t="str">
        <f aca="false">INDEX('Lookup Tables'!$B$2:$B$5,MATCH(F3585,'Lookup Tables'!$A$2:$A$5,0))</f>
        <v>Manager A</v>
      </c>
    </row>
    <row r="3586" customFormat="false" ht="15" hidden="false" customHeight="false" outlineLevel="0" collapsed="false">
      <c r="A3586" s="0" t="s">
        <v>3448</v>
      </c>
      <c r="B3586" s="13" t="n">
        <v>42714</v>
      </c>
      <c r="C3586" s="13" t="n">
        <v>42720</v>
      </c>
      <c r="D3586" s="14" t="s">
        <v>69</v>
      </c>
      <c r="E3586" s="14" t="s">
        <v>62</v>
      </c>
      <c r="F3586" s="14" t="s">
        <v>98</v>
      </c>
      <c r="G3586" s="14" t="s">
        <v>157</v>
      </c>
      <c r="H3586" s="14" t="s">
        <v>56</v>
      </c>
      <c r="I3586" s="14" t="s">
        <v>59</v>
      </c>
      <c r="J3586" s="14" t="s">
        <v>1791</v>
      </c>
      <c r="K3586" s="15" t="n">
        <v>191.96</v>
      </c>
      <c r="L3586" s="0" t="n">
        <v>2</v>
      </c>
      <c r="M3586" s="16" t="n">
        <v>0</v>
      </c>
      <c r="N3586" s="17" t="n">
        <v>32.6332</v>
      </c>
      <c r="O3586" s="0" t="str">
        <f aca="false">TEXT(B3586,"YYYY-MM")</f>
        <v>2016-12</v>
      </c>
      <c r="P3586" s="18" t="n">
        <f aca="false">IFERROR(N3586/K3586,0)</f>
        <v>0.17</v>
      </c>
      <c r="Q3586" s="0" t="str">
        <f aca="false">IF(M3586=0,"No Discount",IF(M3586&lt;0.2,"Low (1-19%)",IF(M3586&lt;0.4,"Medium (20-39%)","High (40%+)")))</f>
        <v>No Discount</v>
      </c>
      <c r="R3586" s="0" t="str">
        <f aca="false">INDEX('Lookup Tables'!$B$2:$B$5,MATCH(F3586,'Lookup Tables'!$A$2:$A$5,0))</f>
        <v>Manager A</v>
      </c>
    </row>
    <row r="3587" customFormat="false" ht="15" hidden="false" customHeight="false" outlineLevel="0" collapsed="false">
      <c r="A3587" s="0" t="s">
        <v>3448</v>
      </c>
      <c r="B3587" s="13" t="n">
        <v>42714</v>
      </c>
      <c r="C3587" s="13" t="n">
        <v>42720</v>
      </c>
      <c r="D3587" s="14" t="s">
        <v>69</v>
      </c>
      <c r="E3587" s="14" t="s">
        <v>62</v>
      </c>
      <c r="F3587" s="14" t="s">
        <v>98</v>
      </c>
      <c r="G3587" s="14" t="s">
        <v>157</v>
      </c>
      <c r="H3587" s="14" t="s">
        <v>65</v>
      </c>
      <c r="I3587" s="14" t="s">
        <v>66</v>
      </c>
      <c r="J3587" s="14" t="s">
        <v>1260</v>
      </c>
      <c r="K3587" s="15" t="n">
        <v>2.61</v>
      </c>
      <c r="L3587" s="0" t="n">
        <v>1</v>
      </c>
      <c r="M3587" s="16" t="n">
        <v>0</v>
      </c>
      <c r="N3587" s="17" t="n">
        <v>1.2006</v>
      </c>
      <c r="O3587" s="0" t="str">
        <f aca="false">TEXT(B3587,"YYYY-MM")</f>
        <v>2016-12</v>
      </c>
      <c r="P3587" s="18" t="n">
        <f aca="false">IFERROR(N3587/K3587,0)</f>
        <v>0.46</v>
      </c>
      <c r="Q3587" s="0" t="str">
        <f aca="false">IF(M3587=0,"No Discount",IF(M3587&lt;0.2,"Low (1-19%)",IF(M3587&lt;0.4,"Medium (20-39%)","High (40%+)")))</f>
        <v>No Discount</v>
      </c>
      <c r="R3587" s="0" t="str">
        <f aca="false">INDEX('Lookup Tables'!$B$2:$B$5,MATCH(F3587,'Lookup Tables'!$A$2:$A$5,0))</f>
        <v>Manager A</v>
      </c>
    </row>
    <row r="3588" customFormat="false" ht="15" hidden="false" customHeight="false" outlineLevel="0" collapsed="false">
      <c r="A3588" s="0" t="s">
        <v>3450</v>
      </c>
      <c r="B3588" s="13" t="n">
        <v>43346</v>
      </c>
      <c r="C3588" s="13" t="n">
        <v>43351</v>
      </c>
      <c r="D3588" s="14" t="s">
        <v>69</v>
      </c>
      <c r="E3588" s="14" t="s">
        <v>62</v>
      </c>
      <c r="F3588" s="14" t="s">
        <v>63</v>
      </c>
      <c r="G3588" s="14" t="s">
        <v>64</v>
      </c>
      <c r="H3588" s="14" t="s">
        <v>65</v>
      </c>
      <c r="I3588" s="14" t="s">
        <v>78</v>
      </c>
      <c r="J3588" s="14" t="s">
        <v>215</v>
      </c>
      <c r="K3588" s="15" t="n">
        <v>5.96</v>
      </c>
      <c r="L3588" s="0" t="n">
        <v>2</v>
      </c>
      <c r="M3588" s="16" t="n">
        <v>0</v>
      </c>
      <c r="N3588" s="17" t="n">
        <v>1.6688</v>
      </c>
      <c r="O3588" s="0" t="str">
        <f aca="false">TEXT(B3588,"YYYY-MM")</f>
        <v>2018-09</v>
      </c>
      <c r="P3588" s="18" t="n">
        <f aca="false">IFERROR(N3588/K3588,0)</f>
        <v>0.28</v>
      </c>
      <c r="Q3588" s="0" t="str">
        <f aca="false">IF(M3588=0,"No Discount",IF(M3588&lt;0.2,"Low (1-19%)",IF(M3588&lt;0.4,"Medium (20-39%)","High (40%+)")))</f>
        <v>No Discount</v>
      </c>
      <c r="R3588" s="0" t="str">
        <f aca="false">INDEX('Lookup Tables'!$B$2:$B$5,MATCH(F3588,'Lookup Tables'!$A$2:$A$5,0))</f>
        <v>Manager D</v>
      </c>
    </row>
    <row r="3589" customFormat="false" ht="15" hidden="false" customHeight="false" outlineLevel="0" collapsed="false">
      <c r="A3589" s="0" t="s">
        <v>3451</v>
      </c>
      <c r="B3589" s="13" t="n">
        <v>43367</v>
      </c>
      <c r="C3589" s="13" t="n">
        <v>43371</v>
      </c>
      <c r="D3589" s="14" t="s">
        <v>69</v>
      </c>
      <c r="E3589" s="14" t="s">
        <v>97</v>
      </c>
      <c r="F3589" s="14" t="s">
        <v>117</v>
      </c>
      <c r="G3589" s="14" t="s">
        <v>269</v>
      </c>
      <c r="H3589" s="14" t="s">
        <v>80</v>
      </c>
      <c r="I3589" s="14" t="s">
        <v>81</v>
      </c>
      <c r="J3589" s="14" t="s">
        <v>2149</v>
      </c>
      <c r="K3589" s="15" t="n">
        <v>1169.694</v>
      </c>
      <c r="L3589" s="0" t="n">
        <v>3</v>
      </c>
      <c r="M3589" s="16" t="n">
        <v>0.4</v>
      </c>
      <c r="N3589" s="17" t="n">
        <v>-253.4337</v>
      </c>
      <c r="O3589" s="0" t="str">
        <f aca="false">TEXT(B3589,"YYYY-MM")</f>
        <v>2018-09</v>
      </c>
      <c r="P3589" s="18" t="n">
        <f aca="false">IFERROR(N3589/K3589,0)</f>
        <v>-0.216666666666667</v>
      </c>
      <c r="Q3589" s="0" t="str">
        <f aca="false">IF(M3589=0,"No Discount",IF(M3589&lt;0.2,"Low (1-19%)",IF(M3589&lt;0.4,"Medium (20-39%)","High (40%+)")))</f>
        <v>High (40%+)</v>
      </c>
      <c r="R3589" s="0" t="str">
        <f aca="false">INDEX('Lookup Tables'!$B$2:$B$5,MATCH(F3589,'Lookup Tables'!$A$2:$A$5,0))</f>
        <v>Manager B</v>
      </c>
    </row>
    <row r="3590" customFormat="false" ht="15" hidden="false" customHeight="false" outlineLevel="0" collapsed="false">
      <c r="A3590" s="0" t="s">
        <v>3452</v>
      </c>
      <c r="B3590" s="13" t="n">
        <v>43453</v>
      </c>
      <c r="C3590" s="13" t="n">
        <v>43455</v>
      </c>
      <c r="D3590" s="14" t="s">
        <v>137</v>
      </c>
      <c r="E3590" s="14" t="s">
        <v>53</v>
      </c>
      <c r="F3590" s="14" t="s">
        <v>54</v>
      </c>
      <c r="G3590" s="14" t="s">
        <v>370</v>
      </c>
      <c r="H3590" s="14" t="s">
        <v>65</v>
      </c>
      <c r="I3590" s="14" t="s">
        <v>303</v>
      </c>
      <c r="J3590" s="14" t="s">
        <v>830</v>
      </c>
      <c r="K3590" s="15" t="n">
        <v>1665.62</v>
      </c>
      <c r="L3590" s="0" t="n">
        <v>2</v>
      </c>
      <c r="M3590" s="16" t="n">
        <v>0</v>
      </c>
      <c r="N3590" s="17" t="n">
        <v>33.3124</v>
      </c>
      <c r="O3590" s="0" t="str">
        <f aca="false">TEXT(B3590,"YYYY-MM")</f>
        <v>2018-12</v>
      </c>
      <c r="P3590" s="18" t="n">
        <f aca="false">IFERROR(N3590/K3590,0)</f>
        <v>0.02</v>
      </c>
      <c r="Q3590" s="0" t="str">
        <f aca="false">IF(M3590=0,"No Discount",IF(M3590&lt;0.2,"Low (1-19%)",IF(M3590&lt;0.4,"Medium (20-39%)","High (40%+)")))</f>
        <v>No Discount</v>
      </c>
      <c r="R3590" s="0" t="str">
        <f aca="false">INDEX('Lookup Tables'!$B$2:$B$5,MATCH(F3590,'Lookup Tables'!$A$2:$A$5,0))</f>
        <v>Manager C</v>
      </c>
    </row>
    <row r="3591" customFormat="false" ht="15" hidden="false" customHeight="false" outlineLevel="0" collapsed="false">
      <c r="A3591" s="0" t="s">
        <v>3453</v>
      </c>
      <c r="B3591" s="13" t="n">
        <v>43428</v>
      </c>
      <c r="C3591" s="13" t="n">
        <v>43434</v>
      </c>
      <c r="D3591" s="14" t="s">
        <v>69</v>
      </c>
      <c r="E3591" s="14" t="s">
        <v>97</v>
      </c>
      <c r="F3591" s="14" t="s">
        <v>54</v>
      </c>
      <c r="G3591" s="14" t="s">
        <v>55</v>
      </c>
      <c r="H3591" s="14" t="s">
        <v>65</v>
      </c>
      <c r="I3591" s="14" t="s">
        <v>83</v>
      </c>
      <c r="J3591" s="14" t="s">
        <v>1082</v>
      </c>
      <c r="K3591" s="15" t="n">
        <v>2.88</v>
      </c>
      <c r="L3591" s="0" t="n">
        <v>1</v>
      </c>
      <c r="M3591" s="16" t="n">
        <v>0</v>
      </c>
      <c r="N3591" s="17" t="n">
        <v>1.4112</v>
      </c>
      <c r="O3591" s="0" t="str">
        <f aca="false">TEXT(B3591,"YYYY-MM")</f>
        <v>2018-11</v>
      </c>
      <c r="P3591" s="18" t="n">
        <f aca="false">IFERROR(N3591/K3591,0)</f>
        <v>0.49</v>
      </c>
      <c r="Q3591" s="0" t="str">
        <f aca="false">IF(M3591=0,"No Discount",IF(M3591&lt;0.2,"Low (1-19%)",IF(M3591&lt;0.4,"Medium (20-39%)","High (40%+)")))</f>
        <v>No Discount</v>
      </c>
      <c r="R3591" s="0" t="str">
        <f aca="false">INDEX('Lookup Tables'!$B$2:$B$5,MATCH(F3591,'Lookup Tables'!$A$2:$A$5,0))</f>
        <v>Manager C</v>
      </c>
    </row>
    <row r="3592" customFormat="false" ht="15" hidden="false" customHeight="false" outlineLevel="0" collapsed="false">
      <c r="A3592" s="0" t="s">
        <v>3453</v>
      </c>
      <c r="B3592" s="13" t="n">
        <v>43428</v>
      </c>
      <c r="C3592" s="13" t="n">
        <v>43434</v>
      </c>
      <c r="D3592" s="14" t="s">
        <v>69</v>
      </c>
      <c r="E3592" s="14" t="s">
        <v>97</v>
      </c>
      <c r="F3592" s="14" t="s">
        <v>54</v>
      </c>
      <c r="G3592" s="14" t="s">
        <v>55</v>
      </c>
      <c r="H3592" s="14" t="s">
        <v>65</v>
      </c>
      <c r="I3592" s="14" t="s">
        <v>73</v>
      </c>
      <c r="J3592" s="14" t="s">
        <v>1384</v>
      </c>
      <c r="K3592" s="15" t="n">
        <v>1443.96</v>
      </c>
      <c r="L3592" s="0" t="n">
        <v>12</v>
      </c>
      <c r="M3592" s="16" t="n">
        <v>0</v>
      </c>
      <c r="N3592" s="17" t="n">
        <v>375.4296</v>
      </c>
      <c r="O3592" s="0" t="str">
        <f aca="false">TEXT(B3592,"YYYY-MM")</f>
        <v>2018-11</v>
      </c>
      <c r="P3592" s="18" t="n">
        <f aca="false">IFERROR(N3592/K3592,0)</f>
        <v>0.26</v>
      </c>
      <c r="Q3592" s="0" t="str">
        <f aca="false">IF(M3592=0,"No Discount",IF(M3592&lt;0.2,"Low (1-19%)",IF(M3592&lt;0.4,"Medium (20-39%)","High (40%+)")))</f>
        <v>No Discount</v>
      </c>
      <c r="R3592" s="0" t="str">
        <f aca="false">INDEX('Lookup Tables'!$B$2:$B$5,MATCH(F3592,'Lookup Tables'!$A$2:$A$5,0))</f>
        <v>Manager C</v>
      </c>
    </row>
    <row r="3593" customFormat="false" ht="15" hidden="false" customHeight="false" outlineLevel="0" collapsed="false">
      <c r="A3593" s="0" t="s">
        <v>3454</v>
      </c>
      <c r="B3593" s="13" t="n">
        <v>42351</v>
      </c>
      <c r="C3593" s="13" t="n">
        <v>42353</v>
      </c>
      <c r="D3593" s="14" t="s">
        <v>52</v>
      </c>
      <c r="E3593" s="14" t="s">
        <v>53</v>
      </c>
      <c r="F3593" s="14" t="s">
        <v>98</v>
      </c>
      <c r="G3593" s="14" t="s">
        <v>99</v>
      </c>
      <c r="H3593" s="14" t="s">
        <v>65</v>
      </c>
      <c r="I3593" s="14" t="s">
        <v>303</v>
      </c>
      <c r="J3593" s="14" t="s">
        <v>894</v>
      </c>
      <c r="K3593" s="15" t="n">
        <v>2.92</v>
      </c>
      <c r="L3593" s="0" t="n">
        <v>1</v>
      </c>
      <c r="M3593" s="16" t="n">
        <v>0.2</v>
      </c>
      <c r="N3593" s="17" t="n">
        <v>0.365</v>
      </c>
      <c r="O3593" s="0" t="str">
        <f aca="false">TEXT(B3593,"YYYY-MM")</f>
        <v>2015-12</v>
      </c>
      <c r="P3593" s="18" t="n">
        <f aca="false">IFERROR(N3593/K3593,0)</f>
        <v>0.125</v>
      </c>
      <c r="Q3593" s="0" t="str">
        <f aca="false">IF(M3593=0,"No Discount",IF(M3593&lt;0.2,"Low (1-19%)",IF(M3593&lt;0.4,"Medium (20-39%)","High (40%+)")))</f>
        <v>Medium (20-39%)</v>
      </c>
      <c r="R3593" s="0" t="str">
        <f aca="false">INDEX('Lookup Tables'!$B$2:$B$5,MATCH(F3593,'Lookup Tables'!$A$2:$A$5,0))</f>
        <v>Manager A</v>
      </c>
    </row>
    <row r="3594" customFormat="false" ht="15" hidden="false" customHeight="false" outlineLevel="0" collapsed="false">
      <c r="A3594" s="0" t="s">
        <v>3455</v>
      </c>
      <c r="B3594" s="13" t="n">
        <v>43074</v>
      </c>
      <c r="C3594" s="13" t="n">
        <v>43076</v>
      </c>
      <c r="D3594" s="14" t="s">
        <v>52</v>
      </c>
      <c r="E3594" s="14" t="s">
        <v>53</v>
      </c>
      <c r="F3594" s="14" t="s">
        <v>117</v>
      </c>
      <c r="G3594" s="14" t="s">
        <v>170</v>
      </c>
      <c r="H3594" s="14" t="s">
        <v>65</v>
      </c>
      <c r="I3594" s="14" t="s">
        <v>73</v>
      </c>
      <c r="J3594" s="14" t="s">
        <v>3007</v>
      </c>
      <c r="K3594" s="15" t="n">
        <v>465.18</v>
      </c>
      <c r="L3594" s="0" t="n">
        <v>3</v>
      </c>
      <c r="M3594" s="16" t="n">
        <v>0</v>
      </c>
      <c r="N3594" s="17" t="n">
        <v>120.9468</v>
      </c>
      <c r="O3594" s="0" t="str">
        <f aca="false">TEXT(B3594,"YYYY-MM")</f>
        <v>2017-12</v>
      </c>
      <c r="P3594" s="18" t="n">
        <f aca="false">IFERROR(N3594/K3594,0)</f>
        <v>0.26</v>
      </c>
      <c r="Q3594" s="0" t="str">
        <f aca="false">IF(M3594=0,"No Discount",IF(M3594&lt;0.2,"Low (1-19%)",IF(M3594&lt;0.4,"Medium (20-39%)","High (40%+)")))</f>
        <v>No Discount</v>
      </c>
      <c r="R3594" s="0" t="str">
        <f aca="false">INDEX('Lookup Tables'!$B$2:$B$5,MATCH(F3594,'Lookup Tables'!$A$2:$A$5,0))</f>
        <v>Manager B</v>
      </c>
    </row>
    <row r="3595" customFormat="false" ht="15" hidden="false" customHeight="false" outlineLevel="0" collapsed="false">
      <c r="A3595" s="0" t="s">
        <v>3456</v>
      </c>
      <c r="B3595" s="13" t="n">
        <v>42989</v>
      </c>
      <c r="C3595" s="13" t="n">
        <v>42995</v>
      </c>
      <c r="D3595" s="14" t="s">
        <v>69</v>
      </c>
      <c r="E3595" s="14" t="s">
        <v>97</v>
      </c>
      <c r="F3595" s="14" t="s">
        <v>117</v>
      </c>
      <c r="G3595" s="14" t="s">
        <v>269</v>
      </c>
      <c r="H3595" s="14" t="s">
        <v>65</v>
      </c>
      <c r="I3595" s="14" t="s">
        <v>83</v>
      </c>
      <c r="J3595" s="14" t="s">
        <v>795</v>
      </c>
      <c r="K3595" s="15" t="n">
        <v>22.428</v>
      </c>
      <c r="L3595" s="0" t="n">
        <v>3</v>
      </c>
      <c r="M3595" s="16" t="n">
        <v>0.7</v>
      </c>
      <c r="N3595" s="17" t="n">
        <v>-17.9424</v>
      </c>
      <c r="O3595" s="0" t="str">
        <f aca="false">TEXT(B3595,"YYYY-MM")</f>
        <v>2017-09</v>
      </c>
      <c r="P3595" s="18" t="n">
        <f aca="false">IFERROR(N3595/K3595,0)</f>
        <v>-0.8</v>
      </c>
      <c r="Q3595" s="0" t="str">
        <f aca="false">IF(M3595=0,"No Discount",IF(M3595&lt;0.2,"Low (1-19%)",IF(M3595&lt;0.4,"Medium (20-39%)","High (40%+)")))</f>
        <v>High (40%+)</v>
      </c>
      <c r="R3595" s="0" t="str">
        <f aca="false">INDEX('Lookup Tables'!$B$2:$B$5,MATCH(F3595,'Lookup Tables'!$A$2:$A$5,0))</f>
        <v>Manager B</v>
      </c>
    </row>
    <row r="3596" customFormat="false" ht="15" hidden="false" customHeight="false" outlineLevel="0" collapsed="false">
      <c r="A3596" s="0" t="s">
        <v>3456</v>
      </c>
      <c r="B3596" s="13" t="n">
        <v>42989</v>
      </c>
      <c r="C3596" s="13" t="n">
        <v>42995</v>
      </c>
      <c r="D3596" s="14" t="s">
        <v>69</v>
      </c>
      <c r="E3596" s="14" t="s">
        <v>97</v>
      </c>
      <c r="F3596" s="14" t="s">
        <v>117</v>
      </c>
      <c r="G3596" s="14" t="s">
        <v>269</v>
      </c>
      <c r="H3596" s="14" t="s">
        <v>65</v>
      </c>
      <c r="I3596" s="14" t="s">
        <v>73</v>
      </c>
      <c r="J3596" s="14" t="s">
        <v>1204</v>
      </c>
      <c r="K3596" s="15" t="n">
        <v>37.52</v>
      </c>
      <c r="L3596" s="0" t="n">
        <v>5</v>
      </c>
      <c r="M3596" s="16" t="n">
        <v>0.2</v>
      </c>
      <c r="N3596" s="17" t="n">
        <v>3.752</v>
      </c>
      <c r="O3596" s="0" t="str">
        <f aca="false">TEXT(B3596,"YYYY-MM")</f>
        <v>2017-09</v>
      </c>
      <c r="P3596" s="18" t="n">
        <f aca="false">IFERROR(N3596/K3596,0)</f>
        <v>0.1</v>
      </c>
      <c r="Q3596" s="0" t="str">
        <f aca="false">IF(M3596=0,"No Discount",IF(M3596&lt;0.2,"Low (1-19%)",IF(M3596&lt;0.4,"Medium (20-39%)","High (40%+)")))</f>
        <v>Medium (20-39%)</v>
      </c>
      <c r="R3596" s="0" t="str">
        <f aca="false">INDEX('Lookup Tables'!$B$2:$B$5,MATCH(F3596,'Lookup Tables'!$A$2:$A$5,0))</f>
        <v>Manager B</v>
      </c>
    </row>
    <row r="3597" customFormat="false" ht="15" hidden="false" customHeight="false" outlineLevel="0" collapsed="false">
      <c r="A3597" s="0" t="s">
        <v>3457</v>
      </c>
      <c r="B3597" s="13" t="n">
        <v>43443</v>
      </c>
      <c r="C3597" s="13" t="n">
        <v>43449</v>
      </c>
      <c r="D3597" s="14" t="s">
        <v>69</v>
      </c>
      <c r="E3597" s="14" t="s">
        <v>62</v>
      </c>
      <c r="F3597" s="14" t="s">
        <v>117</v>
      </c>
      <c r="G3597" s="14" t="s">
        <v>118</v>
      </c>
      <c r="H3597" s="14" t="s">
        <v>65</v>
      </c>
      <c r="I3597" s="14" t="s">
        <v>78</v>
      </c>
      <c r="J3597" s="14" t="s">
        <v>637</v>
      </c>
      <c r="K3597" s="15" t="n">
        <v>2.624</v>
      </c>
      <c r="L3597" s="0" t="n">
        <v>1</v>
      </c>
      <c r="M3597" s="16" t="n">
        <v>0.2</v>
      </c>
      <c r="N3597" s="17" t="n">
        <v>0.4264</v>
      </c>
      <c r="O3597" s="0" t="str">
        <f aca="false">TEXT(B3597,"YYYY-MM")</f>
        <v>2018-12</v>
      </c>
      <c r="P3597" s="18" t="n">
        <f aca="false">IFERROR(N3597/K3597,0)</f>
        <v>0.1625</v>
      </c>
      <c r="Q3597" s="0" t="str">
        <f aca="false">IF(M3597=0,"No Discount",IF(M3597&lt;0.2,"Low (1-19%)",IF(M3597&lt;0.4,"Medium (20-39%)","High (40%+)")))</f>
        <v>Medium (20-39%)</v>
      </c>
      <c r="R3597" s="0" t="str">
        <f aca="false">INDEX('Lookup Tables'!$B$2:$B$5,MATCH(F3597,'Lookup Tables'!$A$2:$A$5,0))</f>
        <v>Manager B</v>
      </c>
    </row>
    <row r="3598" customFormat="false" ht="15" hidden="false" customHeight="false" outlineLevel="0" collapsed="false">
      <c r="A3598" s="0" t="s">
        <v>3458</v>
      </c>
      <c r="B3598" s="13" t="n">
        <v>42256</v>
      </c>
      <c r="C3598" s="13" t="n">
        <v>42261</v>
      </c>
      <c r="D3598" s="14" t="s">
        <v>52</v>
      </c>
      <c r="E3598" s="14" t="s">
        <v>53</v>
      </c>
      <c r="F3598" s="14" t="s">
        <v>117</v>
      </c>
      <c r="G3598" s="14" t="s">
        <v>118</v>
      </c>
      <c r="H3598" s="14" t="s">
        <v>65</v>
      </c>
      <c r="I3598" s="14" t="s">
        <v>91</v>
      </c>
      <c r="J3598" s="14" t="s">
        <v>1313</v>
      </c>
      <c r="K3598" s="15" t="n">
        <v>15.552</v>
      </c>
      <c r="L3598" s="0" t="n">
        <v>3</v>
      </c>
      <c r="M3598" s="16" t="n">
        <v>0.2</v>
      </c>
      <c r="N3598" s="17" t="n">
        <v>5.4432</v>
      </c>
      <c r="O3598" s="0" t="str">
        <f aca="false">TEXT(B3598,"YYYY-MM")</f>
        <v>2015-09</v>
      </c>
      <c r="P3598" s="18" t="n">
        <f aca="false">IFERROR(N3598/K3598,0)</f>
        <v>0.35</v>
      </c>
      <c r="Q3598" s="0" t="str">
        <f aca="false">IF(M3598=0,"No Discount",IF(M3598&lt;0.2,"Low (1-19%)",IF(M3598&lt;0.4,"Medium (20-39%)","High (40%+)")))</f>
        <v>Medium (20-39%)</v>
      </c>
      <c r="R3598" s="0" t="str">
        <f aca="false">INDEX('Lookup Tables'!$B$2:$B$5,MATCH(F3598,'Lookup Tables'!$A$2:$A$5,0))</f>
        <v>Manager B</v>
      </c>
    </row>
    <row r="3599" customFormat="false" ht="15" hidden="false" customHeight="false" outlineLevel="0" collapsed="false">
      <c r="A3599" s="0" t="s">
        <v>3458</v>
      </c>
      <c r="B3599" s="13" t="n">
        <v>42256</v>
      </c>
      <c r="C3599" s="13" t="n">
        <v>42261</v>
      </c>
      <c r="D3599" s="14" t="s">
        <v>52</v>
      </c>
      <c r="E3599" s="14" t="s">
        <v>53</v>
      </c>
      <c r="F3599" s="14" t="s">
        <v>117</v>
      </c>
      <c r="G3599" s="14" t="s">
        <v>118</v>
      </c>
      <c r="H3599" s="14" t="s">
        <v>80</v>
      </c>
      <c r="I3599" s="14" t="s">
        <v>123</v>
      </c>
      <c r="J3599" s="14" t="s">
        <v>3459</v>
      </c>
      <c r="K3599" s="15" t="n">
        <v>64.704</v>
      </c>
      <c r="L3599" s="0" t="n">
        <v>6</v>
      </c>
      <c r="M3599" s="16" t="n">
        <v>0.2</v>
      </c>
      <c r="N3599" s="17" t="n">
        <v>-4.8528</v>
      </c>
      <c r="O3599" s="0" t="str">
        <f aca="false">TEXT(B3599,"YYYY-MM")</f>
        <v>2015-09</v>
      </c>
      <c r="P3599" s="18" t="n">
        <f aca="false">IFERROR(N3599/K3599,0)</f>
        <v>-0.075</v>
      </c>
      <c r="Q3599" s="0" t="str">
        <f aca="false">IF(M3599=0,"No Discount",IF(M3599&lt;0.2,"Low (1-19%)",IF(M3599&lt;0.4,"Medium (20-39%)","High (40%+)")))</f>
        <v>Medium (20-39%)</v>
      </c>
      <c r="R3599" s="0" t="str">
        <f aca="false">INDEX('Lookup Tables'!$B$2:$B$5,MATCH(F3599,'Lookup Tables'!$A$2:$A$5,0))</f>
        <v>Manager B</v>
      </c>
    </row>
    <row r="3600" customFormat="false" ht="15" hidden="false" customHeight="false" outlineLevel="0" collapsed="false">
      <c r="A3600" s="0" t="s">
        <v>3458</v>
      </c>
      <c r="B3600" s="13" t="n">
        <v>42256</v>
      </c>
      <c r="C3600" s="13" t="n">
        <v>42261</v>
      </c>
      <c r="D3600" s="14" t="s">
        <v>52</v>
      </c>
      <c r="E3600" s="14" t="s">
        <v>53</v>
      </c>
      <c r="F3600" s="14" t="s">
        <v>117</v>
      </c>
      <c r="G3600" s="14" t="s">
        <v>118</v>
      </c>
      <c r="H3600" s="14" t="s">
        <v>56</v>
      </c>
      <c r="I3600" s="14" t="s">
        <v>76</v>
      </c>
      <c r="J3600" s="14" t="s">
        <v>1875</v>
      </c>
      <c r="K3600" s="15" t="n">
        <v>17.472</v>
      </c>
      <c r="L3600" s="0" t="n">
        <v>3</v>
      </c>
      <c r="M3600" s="16" t="n">
        <v>0.2</v>
      </c>
      <c r="N3600" s="17" t="n">
        <v>5.0232</v>
      </c>
      <c r="O3600" s="0" t="str">
        <f aca="false">TEXT(B3600,"YYYY-MM")</f>
        <v>2015-09</v>
      </c>
      <c r="P3600" s="18" t="n">
        <f aca="false">IFERROR(N3600/K3600,0)</f>
        <v>0.2875</v>
      </c>
      <c r="Q3600" s="0" t="str">
        <f aca="false">IF(M3600=0,"No Discount",IF(M3600&lt;0.2,"Low (1-19%)",IF(M3600&lt;0.4,"Medium (20-39%)","High (40%+)")))</f>
        <v>Medium (20-39%)</v>
      </c>
      <c r="R3600" s="0" t="str">
        <f aca="false">INDEX('Lookup Tables'!$B$2:$B$5,MATCH(F3600,'Lookup Tables'!$A$2:$A$5,0))</f>
        <v>Manager B</v>
      </c>
    </row>
    <row r="3601" customFormat="false" ht="15" hidden="false" customHeight="false" outlineLevel="0" collapsed="false">
      <c r="A3601" s="0" t="s">
        <v>3458</v>
      </c>
      <c r="B3601" s="13" t="n">
        <v>42256</v>
      </c>
      <c r="C3601" s="13" t="n">
        <v>42261</v>
      </c>
      <c r="D3601" s="14" t="s">
        <v>52</v>
      </c>
      <c r="E3601" s="14" t="s">
        <v>53</v>
      </c>
      <c r="F3601" s="14" t="s">
        <v>117</v>
      </c>
      <c r="G3601" s="14" t="s">
        <v>118</v>
      </c>
      <c r="H3601" s="14" t="s">
        <v>80</v>
      </c>
      <c r="I3601" s="14" t="s">
        <v>81</v>
      </c>
      <c r="J3601" s="14" t="s">
        <v>1698</v>
      </c>
      <c r="K3601" s="15" t="n">
        <v>135.516</v>
      </c>
      <c r="L3601" s="0" t="n">
        <v>1</v>
      </c>
      <c r="M3601" s="16" t="n">
        <v>0.4</v>
      </c>
      <c r="N3601" s="17" t="n">
        <v>-31.6204</v>
      </c>
      <c r="O3601" s="0" t="str">
        <f aca="false">TEXT(B3601,"YYYY-MM")</f>
        <v>2015-09</v>
      </c>
      <c r="P3601" s="18" t="n">
        <f aca="false">IFERROR(N3601/K3601,0)</f>
        <v>-0.233333333333333</v>
      </c>
      <c r="Q3601" s="0" t="str">
        <f aca="false">IF(M3601=0,"No Discount",IF(M3601&lt;0.2,"Low (1-19%)",IF(M3601&lt;0.4,"Medium (20-39%)","High (40%+)")))</f>
        <v>High (40%+)</v>
      </c>
      <c r="R3601" s="0" t="str">
        <f aca="false">INDEX('Lookup Tables'!$B$2:$B$5,MATCH(F3601,'Lookup Tables'!$A$2:$A$5,0))</f>
        <v>Manager B</v>
      </c>
    </row>
    <row r="3602" customFormat="false" ht="15" hidden="false" customHeight="false" outlineLevel="0" collapsed="false">
      <c r="A3602" s="0" t="s">
        <v>3460</v>
      </c>
      <c r="B3602" s="13" t="n">
        <v>43277</v>
      </c>
      <c r="C3602" s="13" t="n">
        <v>43281</v>
      </c>
      <c r="D3602" s="14" t="s">
        <v>69</v>
      </c>
      <c r="E3602" s="14" t="s">
        <v>53</v>
      </c>
      <c r="F3602" s="14" t="s">
        <v>63</v>
      </c>
      <c r="G3602" s="14" t="s">
        <v>252</v>
      </c>
      <c r="H3602" s="14" t="s">
        <v>80</v>
      </c>
      <c r="I3602" s="14" t="s">
        <v>123</v>
      </c>
      <c r="J3602" s="14" t="s">
        <v>1563</v>
      </c>
      <c r="K3602" s="15" t="n">
        <v>431.928</v>
      </c>
      <c r="L3602" s="0" t="n">
        <v>9</v>
      </c>
      <c r="M3602" s="16" t="n">
        <v>0.2</v>
      </c>
      <c r="N3602" s="17" t="n">
        <v>64.7892</v>
      </c>
      <c r="O3602" s="0" t="str">
        <f aca="false">TEXT(B3602,"YYYY-MM")</f>
        <v>2018-06</v>
      </c>
      <c r="P3602" s="18" t="n">
        <f aca="false">IFERROR(N3602/K3602,0)</f>
        <v>0.15</v>
      </c>
      <c r="Q3602" s="0" t="str">
        <f aca="false">IF(M3602=0,"No Discount",IF(M3602&lt;0.2,"Low (1-19%)",IF(M3602&lt;0.4,"Medium (20-39%)","High (40%+)")))</f>
        <v>Medium (20-39%)</v>
      </c>
      <c r="R3602" s="0" t="str">
        <f aca="false">INDEX('Lookup Tables'!$B$2:$B$5,MATCH(F3602,'Lookup Tables'!$A$2:$A$5,0))</f>
        <v>Manager D</v>
      </c>
    </row>
    <row r="3603" customFormat="false" ht="15" hidden="false" customHeight="false" outlineLevel="0" collapsed="false">
      <c r="A3603" s="0" t="s">
        <v>3461</v>
      </c>
      <c r="B3603" s="13" t="n">
        <v>42325</v>
      </c>
      <c r="C3603" s="13" t="n">
        <v>42332</v>
      </c>
      <c r="D3603" s="14" t="s">
        <v>69</v>
      </c>
      <c r="E3603" s="14" t="s">
        <v>53</v>
      </c>
      <c r="F3603" s="14" t="s">
        <v>117</v>
      </c>
      <c r="G3603" s="14" t="s">
        <v>118</v>
      </c>
      <c r="H3603" s="14" t="s">
        <v>65</v>
      </c>
      <c r="I3603" s="14" t="s">
        <v>91</v>
      </c>
      <c r="J3603" s="14" t="s">
        <v>1000</v>
      </c>
      <c r="K3603" s="15" t="n">
        <v>12.448</v>
      </c>
      <c r="L3603" s="0" t="n">
        <v>2</v>
      </c>
      <c r="M3603" s="16" t="n">
        <v>0.2</v>
      </c>
      <c r="N3603" s="17" t="n">
        <v>3.89</v>
      </c>
      <c r="O3603" s="0" t="str">
        <f aca="false">TEXT(B3603,"YYYY-MM")</f>
        <v>2015-11</v>
      </c>
      <c r="P3603" s="18" t="n">
        <f aca="false">IFERROR(N3603/K3603,0)</f>
        <v>0.3125</v>
      </c>
      <c r="Q3603" s="0" t="str">
        <f aca="false">IF(M3603=0,"No Discount",IF(M3603&lt;0.2,"Low (1-19%)",IF(M3603&lt;0.4,"Medium (20-39%)","High (40%+)")))</f>
        <v>Medium (20-39%)</v>
      </c>
      <c r="R3603" s="0" t="str">
        <f aca="false">INDEX('Lookup Tables'!$B$2:$B$5,MATCH(F3603,'Lookup Tables'!$A$2:$A$5,0))</f>
        <v>Manager B</v>
      </c>
    </row>
    <row r="3604" customFormat="false" ht="15" hidden="false" customHeight="false" outlineLevel="0" collapsed="false">
      <c r="A3604" s="0" t="s">
        <v>3461</v>
      </c>
      <c r="B3604" s="13" t="n">
        <v>42325</v>
      </c>
      <c r="C3604" s="13" t="n">
        <v>42332</v>
      </c>
      <c r="D3604" s="14" t="s">
        <v>69</v>
      </c>
      <c r="E3604" s="14" t="s">
        <v>53</v>
      </c>
      <c r="F3604" s="14" t="s">
        <v>117</v>
      </c>
      <c r="G3604" s="14" t="s">
        <v>118</v>
      </c>
      <c r="H3604" s="14" t="s">
        <v>56</v>
      </c>
      <c r="I3604" s="14" t="s">
        <v>59</v>
      </c>
      <c r="J3604" s="14" t="s">
        <v>887</v>
      </c>
      <c r="K3604" s="15" t="n">
        <v>657.93</v>
      </c>
      <c r="L3604" s="0" t="n">
        <v>5</v>
      </c>
      <c r="M3604" s="16" t="n">
        <v>0.3</v>
      </c>
      <c r="N3604" s="17" t="n">
        <v>-93.99</v>
      </c>
      <c r="O3604" s="0" t="str">
        <f aca="false">TEXT(B3604,"YYYY-MM")</f>
        <v>2015-11</v>
      </c>
      <c r="P3604" s="18" t="n">
        <f aca="false">IFERROR(N3604/K3604,0)</f>
        <v>-0.142857142857143</v>
      </c>
      <c r="Q3604" s="0" t="str">
        <f aca="false">IF(M3604=0,"No Discount",IF(M3604&lt;0.2,"Low (1-19%)",IF(M3604&lt;0.4,"Medium (20-39%)","High (40%+)")))</f>
        <v>Medium (20-39%)</v>
      </c>
      <c r="R3604" s="0" t="str">
        <f aca="false">INDEX('Lookup Tables'!$B$2:$B$5,MATCH(F3604,'Lookup Tables'!$A$2:$A$5,0))</f>
        <v>Manager B</v>
      </c>
    </row>
    <row r="3605" customFormat="false" ht="15" hidden="false" customHeight="false" outlineLevel="0" collapsed="false">
      <c r="A3605" s="0" t="s">
        <v>3462</v>
      </c>
      <c r="B3605" s="13" t="n">
        <v>43333</v>
      </c>
      <c r="C3605" s="13" t="n">
        <v>43339</v>
      </c>
      <c r="D3605" s="14" t="s">
        <v>69</v>
      </c>
      <c r="E3605" s="14" t="s">
        <v>97</v>
      </c>
      <c r="F3605" s="14" t="s">
        <v>117</v>
      </c>
      <c r="G3605" s="14" t="s">
        <v>1243</v>
      </c>
      <c r="H3605" s="14" t="s">
        <v>65</v>
      </c>
      <c r="I3605" s="14" t="s">
        <v>91</v>
      </c>
      <c r="J3605" s="14" t="s">
        <v>2376</v>
      </c>
      <c r="K3605" s="15" t="n">
        <v>277.4</v>
      </c>
      <c r="L3605" s="0" t="n">
        <v>5</v>
      </c>
      <c r="M3605" s="16" t="n">
        <v>0</v>
      </c>
      <c r="N3605" s="17" t="n">
        <v>133.152</v>
      </c>
      <c r="O3605" s="0" t="str">
        <f aca="false">TEXT(B3605,"YYYY-MM")</f>
        <v>2018-08</v>
      </c>
      <c r="P3605" s="18" t="n">
        <f aca="false">IFERROR(N3605/K3605,0)</f>
        <v>0.48</v>
      </c>
      <c r="Q3605" s="0" t="str">
        <f aca="false">IF(M3605=0,"No Discount",IF(M3605&lt;0.2,"Low (1-19%)",IF(M3605&lt;0.4,"Medium (20-39%)","High (40%+)")))</f>
        <v>No Discount</v>
      </c>
      <c r="R3605" s="0" t="str">
        <f aca="false">INDEX('Lookup Tables'!$B$2:$B$5,MATCH(F3605,'Lookup Tables'!$A$2:$A$5,0))</f>
        <v>Manager B</v>
      </c>
    </row>
    <row r="3606" customFormat="false" ht="15" hidden="false" customHeight="false" outlineLevel="0" collapsed="false">
      <c r="A3606" s="0" t="s">
        <v>3462</v>
      </c>
      <c r="B3606" s="13" t="n">
        <v>43333</v>
      </c>
      <c r="C3606" s="13" t="n">
        <v>43339</v>
      </c>
      <c r="D3606" s="14" t="s">
        <v>69</v>
      </c>
      <c r="E3606" s="14" t="s">
        <v>97</v>
      </c>
      <c r="F3606" s="14" t="s">
        <v>117</v>
      </c>
      <c r="G3606" s="14" t="s">
        <v>1243</v>
      </c>
      <c r="H3606" s="14" t="s">
        <v>56</v>
      </c>
      <c r="I3606" s="14" t="s">
        <v>76</v>
      </c>
      <c r="J3606" s="14" t="s">
        <v>1766</v>
      </c>
      <c r="K3606" s="15" t="n">
        <v>25.16</v>
      </c>
      <c r="L3606" s="0" t="n">
        <v>2</v>
      </c>
      <c r="M3606" s="16" t="n">
        <v>0</v>
      </c>
      <c r="N3606" s="17" t="n">
        <v>8.5544</v>
      </c>
      <c r="O3606" s="0" t="str">
        <f aca="false">TEXT(B3606,"YYYY-MM")</f>
        <v>2018-08</v>
      </c>
      <c r="P3606" s="18" t="n">
        <f aca="false">IFERROR(N3606/K3606,0)</f>
        <v>0.34</v>
      </c>
      <c r="Q3606" s="0" t="str">
        <f aca="false">IF(M3606=0,"No Discount",IF(M3606&lt;0.2,"Low (1-19%)",IF(M3606&lt;0.4,"Medium (20-39%)","High (40%+)")))</f>
        <v>No Discount</v>
      </c>
      <c r="R3606" s="0" t="str">
        <f aca="false">INDEX('Lookup Tables'!$B$2:$B$5,MATCH(F3606,'Lookup Tables'!$A$2:$A$5,0))</f>
        <v>Manager B</v>
      </c>
    </row>
    <row r="3607" customFormat="false" ht="15" hidden="false" customHeight="false" outlineLevel="0" collapsed="false">
      <c r="A3607" s="0" t="s">
        <v>3462</v>
      </c>
      <c r="B3607" s="13" t="n">
        <v>43333</v>
      </c>
      <c r="C3607" s="13" t="n">
        <v>43339</v>
      </c>
      <c r="D3607" s="14" t="s">
        <v>69</v>
      </c>
      <c r="E3607" s="14" t="s">
        <v>97</v>
      </c>
      <c r="F3607" s="14" t="s">
        <v>117</v>
      </c>
      <c r="G3607" s="14" t="s">
        <v>1243</v>
      </c>
      <c r="H3607" s="14" t="s">
        <v>56</v>
      </c>
      <c r="I3607" s="14" t="s">
        <v>76</v>
      </c>
      <c r="J3607" s="14" t="s">
        <v>1672</v>
      </c>
      <c r="K3607" s="15" t="n">
        <v>91.92</v>
      </c>
      <c r="L3607" s="0" t="n">
        <v>4</v>
      </c>
      <c r="M3607" s="16" t="n">
        <v>0</v>
      </c>
      <c r="N3607" s="17" t="n">
        <v>31.2528</v>
      </c>
      <c r="O3607" s="0" t="str">
        <f aca="false">TEXT(B3607,"YYYY-MM")</f>
        <v>2018-08</v>
      </c>
      <c r="P3607" s="18" t="n">
        <f aca="false">IFERROR(N3607/K3607,0)</f>
        <v>0.34</v>
      </c>
      <c r="Q3607" s="0" t="str">
        <f aca="false">IF(M3607=0,"No Discount",IF(M3607&lt;0.2,"Low (1-19%)",IF(M3607&lt;0.4,"Medium (20-39%)","High (40%+)")))</f>
        <v>No Discount</v>
      </c>
      <c r="R3607" s="0" t="str">
        <f aca="false">INDEX('Lookup Tables'!$B$2:$B$5,MATCH(F3607,'Lookup Tables'!$A$2:$A$5,0))</f>
        <v>Manager B</v>
      </c>
    </row>
    <row r="3608" customFormat="false" ht="15" hidden="false" customHeight="false" outlineLevel="0" collapsed="false">
      <c r="A3608" s="0" t="s">
        <v>3463</v>
      </c>
      <c r="B3608" s="13" t="n">
        <v>42806</v>
      </c>
      <c r="C3608" s="13" t="n">
        <v>42810</v>
      </c>
      <c r="D3608" s="14" t="s">
        <v>52</v>
      </c>
      <c r="E3608" s="14" t="s">
        <v>53</v>
      </c>
      <c r="F3608" s="14" t="s">
        <v>117</v>
      </c>
      <c r="G3608" s="14" t="s">
        <v>170</v>
      </c>
      <c r="H3608" s="14" t="s">
        <v>65</v>
      </c>
      <c r="I3608" s="14" t="s">
        <v>129</v>
      </c>
      <c r="J3608" s="14" t="s">
        <v>340</v>
      </c>
      <c r="K3608" s="15" t="n">
        <v>29.34</v>
      </c>
      <c r="L3608" s="0" t="n">
        <v>3</v>
      </c>
      <c r="M3608" s="16" t="n">
        <v>0</v>
      </c>
      <c r="N3608" s="17" t="n">
        <v>13.4964</v>
      </c>
      <c r="O3608" s="0" t="str">
        <f aca="false">TEXT(B3608,"YYYY-MM")</f>
        <v>2017-03</v>
      </c>
      <c r="P3608" s="18" t="n">
        <f aca="false">IFERROR(N3608/K3608,0)</f>
        <v>0.46</v>
      </c>
      <c r="Q3608" s="0" t="str">
        <f aca="false">IF(M3608=0,"No Discount",IF(M3608&lt;0.2,"Low (1-19%)",IF(M3608&lt;0.4,"Medium (20-39%)","High (40%+)")))</f>
        <v>No Discount</v>
      </c>
      <c r="R3608" s="0" t="str">
        <f aca="false">INDEX('Lookup Tables'!$B$2:$B$5,MATCH(F3608,'Lookup Tables'!$A$2:$A$5,0))</f>
        <v>Manager B</v>
      </c>
    </row>
    <row r="3609" customFormat="false" ht="15" hidden="false" customHeight="false" outlineLevel="0" collapsed="false">
      <c r="A3609" s="0" t="s">
        <v>3464</v>
      </c>
      <c r="B3609" s="13" t="n">
        <v>42270</v>
      </c>
      <c r="C3609" s="13" t="n">
        <v>42275</v>
      </c>
      <c r="D3609" s="14" t="s">
        <v>52</v>
      </c>
      <c r="E3609" s="14" t="s">
        <v>53</v>
      </c>
      <c r="F3609" s="14" t="s">
        <v>117</v>
      </c>
      <c r="G3609" s="14" t="s">
        <v>170</v>
      </c>
      <c r="H3609" s="14" t="s">
        <v>65</v>
      </c>
      <c r="I3609" s="14" t="s">
        <v>83</v>
      </c>
      <c r="J3609" s="14" t="s">
        <v>1638</v>
      </c>
      <c r="K3609" s="15" t="n">
        <v>139.44</v>
      </c>
      <c r="L3609" s="0" t="n">
        <v>3</v>
      </c>
      <c r="M3609" s="16" t="n">
        <v>0.2</v>
      </c>
      <c r="N3609" s="17" t="n">
        <v>47.061</v>
      </c>
      <c r="O3609" s="0" t="str">
        <f aca="false">TEXT(B3609,"YYYY-MM")</f>
        <v>2015-09</v>
      </c>
      <c r="P3609" s="18" t="n">
        <f aca="false">IFERROR(N3609/K3609,0)</f>
        <v>0.3375</v>
      </c>
      <c r="Q3609" s="0" t="str">
        <f aca="false">IF(M3609=0,"No Discount",IF(M3609&lt;0.2,"Low (1-19%)",IF(M3609&lt;0.4,"Medium (20-39%)","High (40%+)")))</f>
        <v>Medium (20-39%)</v>
      </c>
      <c r="R3609" s="0" t="str">
        <f aca="false">INDEX('Lookup Tables'!$B$2:$B$5,MATCH(F3609,'Lookup Tables'!$A$2:$A$5,0))</f>
        <v>Manager B</v>
      </c>
    </row>
    <row r="3610" customFormat="false" ht="15" hidden="false" customHeight="false" outlineLevel="0" collapsed="false">
      <c r="A3610" s="0" t="s">
        <v>3465</v>
      </c>
      <c r="B3610" s="13" t="n">
        <v>42122</v>
      </c>
      <c r="C3610" s="13" t="n">
        <v>42127</v>
      </c>
      <c r="D3610" s="14" t="s">
        <v>69</v>
      </c>
      <c r="E3610" s="14" t="s">
        <v>62</v>
      </c>
      <c r="F3610" s="14" t="s">
        <v>117</v>
      </c>
      <c r="G3610" s="14" t="s">
        <v>269</v>
      </c>
      <c r="H3610" s="14" t="s">
        <v>65</v>
      </c>
      <c r="I3610" s="14" t="s">
        <v>66</v>
      </c>
      <c r="J3610" s="14" t="s">
        <v>1327</v>
      </c>
      <c r="K3610" s="15" t="n">
        <v>6.912</v>
      </c>
      <c r="L3610" s="0" t="n">
        <v>3</v>
      </c>
      <c r="M3610" s="16" t="n">
        <v>0.2</v>
      </c>
      <c r="N3610" s="17" t="n">
        <v>2.5056</v>
      </c>
      <c r="O3610" s="0" t="str">
        <f aca="false">TEXT(B3610,"YYYY-MM")</f>
        <v>2015-04</v>
      </c>
      <c r="P3610" s="18" t="n">
        <f aca="false">IFERROR(N3610/K3610,0)</f>
        <v>0.3625</v>
      </c>
      <c r="Q3610" s="0" t="str">
        <f aca="false">IF(M3610=0,"No Discount",IF(M3610&lt;0.2,"Low (1-19%)",IF(M3610&lt;0.4,"Medium (20-39%)","High (40%+)")))</f>
        <v>Medium (20-39%)</v>
      </c>
      <c r="R3610" s="0" t="str">
        <f aca="false">INDEX('Lookup Tables'!$B$2:$B$5,MATCH(F3610,'Lookup Tables'!$A$2:$A$5,0))</f>
        <v>Manager B</v>
      </c>
    </row>
    <row r="3611" customFormat="false" ht="15" hidden="false" customHeight="false" outlineLevel="0" collapsed="false">
      <c r="A3611" s="0" t="s">
        <v>3465</v>
      </c>
      <c r="B3611" s="13" t="n">
        <v>42122</v>
      </c>
      <c r="C3611" s="13" t="n">
        <v>42127</v>
      </c>
      <c r="D3611" s="14" t="s">
        <v>69</v>
      </c>
      <c r="E3611" s="14" t="s">
        <v>62</v>
      </c>
      <c r="F3611" s="14" t="s">
        <v>117</v>
      </c>
      <c r="G3611" s="14" t="s">
        <v>269</v>
      </c>
      <c r="H3611" s="14" t="s">
        <v>65</v>
      </c>
      <c r="I3611" s="14" t="s">
        <v>73</v>
      </c>
      <c r="J3611" s="14" t="s">
        <v>1833</v>
      </c>
      <c r="K3611" s="15" t="n">
        <v>27.096</v>
      </c>
      <c r="L3611" s="0" t="n">
        <v>3</v>
      </c>
      <c r="M3611" s="16" t="n">
        <v>0.2</v>
      </c>
      <c r="N3611" s="17" t="n">
        <v>2.0322</v>
      </c>
      <c r="O3611" s="0" t="str">
        <f aca="false">TEXT(B3611,"YYYY-MM")</f>
        <v>2015-04</v>
      </c>
      <c r="P3611" s="18" t="n">
        <f aca="false">IFERROR(N3611/K3611,0)</f>
        <v>0.075</v>
      </c>
      <c r="Q3611" s="0" t="str">
        <f aca="false">IF(M3611=0,"No Discount",IF(M3611&lt;0.2,"Low (1-19%)",IF(M3611&lt;0.4,"Medium (20-39%)","High (40%+)")))</f>
        <v>Medium (20-39%)</v>
      </c>
      <c r="R3611" s="0" t="str">
        <f aca="false">INDEX('Lookup Tables'!$B$2:$B$5,MATCH(F3611,'Lookup Tables'!$A$2:$A$5,0))</f>
        <v>Manager B</v>
      </c>
    </row>
    <row r="3612" customFormat="false" ht="15" hidden="false" customHeight="false" outlineLevel="0" collapsed="false">
      <c r="A3612" s="0" t="s">
        <v>3465</v>
      </c>
      <c r="B3612" s="13" t="n">
        <v>42122</v>
      </c>
      <c r="C3612" s="13" t="n">
        <v>42127</v>
      </c>
      <c r="D3612" s="14" t="s">
        <v>69</v>
      </c>
      <c r="E3612" s="14" t="s">
        <v>62</v>
      </c>
      <c r="F3612" s="14" t="s">
        <v>117</v>
      </c>
      <c r="G3612" s="14" t="s">
        <v>269</v>
      </c>
      <c r="H3612" s="14" t="s">
        <v>65</v>
      </c>
      <c r="I3612" s="14" t="s">
        <v>73</v>
      </c>
      <c r="J3612" s="14" t="s">
        <v>2950</v>
      </c>
      <c r="K3612" s="15" t="n">
        <v>177.568</v>
      </c>
      <c r="L3612" s="0" t="n">
        <v>2</v>
      </c>
      <c r="M3612" s="16" t="n">
        <v>0.2</v>
      </c>
      <c r="N3612" s="17" t="n">
        <v>-37.7332</v>
      </c>
      <c r="O3612" s="0" t="str">
        <f aca="false">TEXT(B3612,"YYYY-MM")</f>
        <v>2015-04</v>
      </c>
      <c r="P3612" s="18" t="n">
        <f aca="false">IFERROR(N3612/K3612,0)</f>
        <v>-0.2125</v>
      </c>
      <c r="Q3612" s="0" t="str">
        <f aca="false">IF(M3612=0,"No Discount",IF(M3612&lt;0.2,"Low (1-19%)",IF(M3612&lt;0.4,"Medium (20-39%)","High (40%+)")))</f>
        <v>Medium (20-39%)</v>
      </c>
      <c r="R3612" s="0" t="str">
        <f aca="false">INDEX('Lookup Tables'!$B$2:$B$5,MATCH(F3612,'Lookup Tables'!$A$2:$A$5,0))</f>
        <v>Manager B</v>
      </c>
    </row>
    <row r="3613" customFormat="false" ht="15" hidden="false" customHeight="false" outlineLevel="0" collapsed="false">
      <c r="A3613" s="0" t="s">
        <v>3466</v>
      </c>
      <c r="B3613" s="13" t="n">
        <v>43068</v>
      </c>
      <c r="C3613" s="13" t="n">
        <v>43070</v>
      </c>
      <c r="D3613" s="14" t="s">
        <v>52</v>
      </c>
      <c r="E3613" s="14" t="s">
        <v>62</v>
      </c>
      <c r="F3613" s="14" t="s">
        <v>98</v>
      </c>
      <c r="G3613" s="14" t="s">
        <v>99</v>
      </c>
      <c r="H3613" s="14" t="s">
        <v>80</v>
      </c>
      <c r="I3613" s="14" t="s">
        <v>123</v>
      </c>
      <c r="J3613" s="14" t="s">
        <v>2583</v>
      </c>
      <c r="K3613" s="15" t="n">
        <v>58.416</v>
      </c>
      <c r="L3613" s="0" t="n">
        <v>2</v>
      </c>
      <c r="M3613" s="16" t="n">
        <v>0.2</v>
      </c>
      <c r="N3613" s="17" t="n">
        <v>16.7946</v>
      </c>
      <c r="O3613" s="0" t="str">
        <f aca="false">TEXT(B3613,"YYYY-MM")</f>
        <v>2017-11</v>
      </c>
      <c r="P3613" s="18" t="n">
        <f aca="false">IFERROR(N3613/K3613,0)</f>
        <v>0.2875</v>
      </c>
      <c r="Q3613" s="0" t="str">
        <f aca="false">IF(M3613=0,"No Discount",IF(M3613&lt;0.2,"Low (1-19%)",IF(M3613&lt;0.4,"Medium (20-39%)","High (40%+)")))</f>
        <v>Medium (20-39%)</v>
      </c>
      <c r="R3613" s="0" t="str">
        <f aca="false">INDEX('Lookup Tables'!$B$2:$B$5,MATCH(F3613,'Lookup Tables'!$A$2:$A$5,0))</f>
        <v>Manager A</v>
      </c>
    </row>
    <row r="3614" customFormat="false" ht="15" hidden="false" customHeight="false" outlineLevel="0" collapsed="false">
      <c r="A3614" s="0" t="s">
        <v>3467</v>
      </c>
      <c r="B3614" s="13" t="n">
        <v>42707</v>
      </c>
      <c r="C3614" s="13" t="n">
        <v>42712</v>
      </c>
      <c r="D3614" s="14" t="s">
        <v>69</v>
      </c>
      <c r="E3614" s="14" t="s">
        <v>97</v>
      </c>
      <c r="F3614" s="14" t="s">
        <v>117</v>
      </c>
      <c r="G3614" s="14" t="s">
        <v>118</v>
      </c>
      <c r="H3614" s="14" t="s">
        <v>65</v>
      </c>
      <c r="I3614" s="14" t="s">
        <v>91</v>
      </c>
      <c r="J3614" s="14" t="s">
        <v>3350</v>
      </c>
      <c r="K3614" s="15" t="n">
        <v>16.448</v>
      </c>
      <c r="L3614" s="0" t="n">
        <v>2</v>
      </c>
      <c r="M3614" s="16" t="n">
        <v>0.2</v>
      </c>
      <c r="N3614" s="17" t="n">
        <v>5.5512</v>
      </c>
      <c r="O3614" s="0" t="str">
        <f aca="false">TEXT(B3614,"YYYY-MM")</f>
        <v>2016-12</v>
      </c>
      <c r="P3614" s="18" t="n">
        <f aca="false">IFERROR(N3614/K3614,0)</f>
        <v>0.3375</v>
      </c>
      <c r="Q3614" s="0" t="str">
        <f aca="false">IF(M3614=0,"No Discount",IF(M3614&lt;0.2,"Low (1-19%)",IF(M3614&lt;0.4,"Medium (20-39%)","High (40%+)")))</f>
        <v>Medium (20-39%)</v>
      </c>
      <c r="R3614" s="0" t="str">
        <f aca="false">INDEX('Lookup Tables'!$B$2:$B$5,MATCH(F3614,'Lookup Tables'!$A$2:$A$5,0))</f>
        <v>Manager B</v>
      </c>
    </row>
    <row r="3615" customFormat="false" ht="15" hidden="false" customHeight="false" outlineLevel="0" collapsed="false">
      <c r="A3615" s="0" t="s">
        <v>3467</v>
      </c>
      <c r="B3615" s="13" t="n">
        <v>42707</v>
      </c>
      <c r="C3615" s="13" t="n">
        <v>42712</v>
      </c>
      <c r="D3615" s="14" t="s">
        <v>69</v>
      </c>
      <c r="E3615" s="14" t="s">
        <v>97</v>
      </c>
      <c r="F3615" s="14" t="s">
        <v>117</v>
      </c>
      <c r="G3615" s="14" t="s">
        <v>118</v>
      </c>
      <c r="H3615" s="14" t="s">
        <v>80</v>
      </c>
      <c r="I3615" s="14" t="s">
        <v>123</v>
      </c>
      <c r="J3615" s="14" t="s">
        <v>154</v>
      </c>
      <c r="K3615" s="15" t="n">
        <v>36.784</v>
      </c>
      <c r="L3615" s="0" t="n">
        <v>2</v>
      </c>
      <c r="M3615" s="16" t="n">
        <v>0.2</v>
      </c>
      <c r="N3615" s="17" t="n">
        <v>10.5754</v>
      </c>
      <c r="O3615" s="0" t="str">
        <f aca="false">TEXT(B3615,"YYYY-MM")</f>
        <v>2016-12</v>
      </c>
      <c r="P3615" s="18" t="n">
        <f aca="false">IFERROR(N3615/K3615,0)</f>
        <v>0.2875</v>
      </c>
      <c r="Q3615" s="0" t="str">
        <f aca="false">IF(M3615=0,"No Discount",IF(M3615&lt;0.2,"Low (1-19%)",IF(M3615&lt;0.4,"Medium (20-39%)","High (40%+)")))</f>
        <v>Medium (20-39%)</v>
      </c>
      <c r="R3615" s="0" t="str">
        <f aca="false">INDEX('Lookup Tables'!$B$2:$B$5,MATCH(F3615,'Lookup Tables'!$A$2:$A$5,0))</f>
        <v>Manager B</v>
      </c>
    </row>
    <row r="3616" customFormat="false" ht="15" hidden="false" customHeight="false" outlineLevel="0" collapsed="false">
      <c r="A3616" s="0" t="s">
        <v>3468</v>
      </c>
      <c r="B3616" s="13" t="n">
        <v>43423</v>
      </c>
      <c r="C3616" s="13" t="n">
        <v>43425</v>
      </c>
      <c r="D3616" s="14" t="s">
        <v>137</v>
      </c>
      <c r="E3616" s="14" t="s">
        <v>62</v>
      </c>
      <c r="F3616" s="14" t="s">
        <v>98</v>
      </c>
      <c r="G3616" s="14" t="s">
        <v>99</v>
      </c>
      <c r="H3616" s="14" t="s">
        <v>56</v>
      </c>
      <c r="I3616" s="14" t="s">
        <v>71</v>
      </c>
      <c r="J3616" s="14" t="s">
        <v>1755</v>
      </c>
      <c r="K3616" s="15" t="n">
        <v>718.116</v>
      </c>
      <c r="L3616" s="0" t="n">
        <v>6</v>
      </c>
      <c r="M3616" s="16" t="n">
        <v>0.3</v>
      </c>
      <c r="N3616" s="17" t="n">
        <v>-71.8116</v>
      </c>
      <c r="O3616" s="0" t="str">
        <f aca="false">TEXT(B3616,"YYYY-MM")</f>
        <v>2018-11</v>
      </c>
      <c r="P3616" s="18" t="n">
        <f aca="false">IFERROR(N3616/K3616,0)</f>
        <v>-0.1</v>
      </c>
      <c r="Q3616" s="0" t="str">
        <f aca="false">IF(M3616=0,"No Discount",IF(M3616&lt;0.2,"Low (1-19%)",IF(M3616&lt;0.4,"Medium (20-39%)","High (40%+)")))</f>
        <v>Medium (20-39%)</v>
      </c>
      <c r="R3616" s="0" t="str">
        <f aca="false">INDEX('Lookup Tables'!$B$2:$B$5,MATCH(F3616,'Lookup Tables'!$A$2:$A$5,0))</f>
        <v>Manager A</v>
      </c>
    </row>
    <row r="3617" customFormat="false" ht="15" hidden="false" customHeight="false" outlineLevel="0" collapsed="false">
      <c r="A3617" s="0" t="s">
        <v>3468</v>
      </c>
      <c r="B3617" s="13" t="n">
        <v>43423</v>
      </c>
      <c r="C3617" s="13" t="n">
        <v>43425</v>
      </c>
      <c r="D3617" s="14" t="s">
        <v>137</v>
      </c>
      <c r="E3617" s="14" t="s">
        <v>62</v>
      </c>
      <c r="F3617" s="14" t="s">
        <v>98</v>
      </c>
      <c r="G3617" s="14" t="s">
        <v>99</v>
      </c>
      <c r="H3617" s="14" t="s">
        <v>65</v>
      </c>
      <c r="I3617" s="14" t="s">
        <v>78</v>
      </c>
      <c r="J3617" s="14" t="s">
        <v>1966</v>
      </c>
      <c r="K3617" s="15" t="n">
        <v>31.776</v>
      </c>
      <c r="L3617" s="0" t="n">
        <v>4</v>
      </c>
      <c r="M3617" s="16" t="n">
        <v>0.2</v>
      </c>
      <c r="N3617" s="17" t="n">
        <v>8.7384</v>
      </c>
      <c r="O3617" s="0" t="str">
        <f aca="false">TEXT(B3617,"YYYY-MM")</f>
        <v>2018-11</v>
      </c>
      <c r="P3617" s="18" t="n">
        <f aca="false">IFERROR(N3617/K3617,0)</f>
        <v>0.275</v>
      </c>
      <c r="Q3617" s="0" t="str">
        <f aca="false">IF(M3617=0,"No Discount",IF(M3617&lt;0.2,"Low (1-19%)",IF(M3617&lt;0.4,"Medium (20-39%)","High (40%+)")))</f>
        <v>Medium (20-39%)</v>
      </c>
      <c r="R3617" s="0" t="str">
        <f aca="false">INDEX('Lookup Tables'!$B$2:$B$5,MATCH(F3617,'Lookup Tables'!$A$2:$A$5,0))</f>
        <v>Manager A</v>
      </c>
    </row>
    <row r="3618" customFormat="false" ht="15" hidden="false" customHeight="false" outlineLevel="0" collapsed="false">
      <c r="A3618" s="0" t="s">
        <v>3469</v>
      </c>
      <c r="B3618" s="13" t="n">
        <v>42983</v>
      </c>
      <c r="C3618" s="13" t="n">
        <v>42987</v>
      </c>
      <c r="D3618" s="14" t="s">
        <v>69</v>
      </c>
      <c r="E3618" s="14" t="s">
        <v>53</v>
      </c>
      <c r="F3618" s="14" t="s">
        <v>117</v>
      </c>
      <c r="G3618" s="14" t="s">
        <v>118</v>
      </c>
      <c r="H3618" s="14" t="s">
        <v>65</v>
      </c>
      <c r="I3618" s="14" t="s">
        <v>83</v>
      </c>
      <c r="J3618" s="14" t="s">
        <v>165</v>
      </c>
      <c r="K3618" s="15" t="n">
        <v>9.555</v>
      </c>
      <c r="L3618" s="0" t="n">
        <v>5</v>
      </c>
      <c r="M3618" s="16" t="n">
        <v>0.7</v>
      </c>
      <c r="N3618" s="17" t="n">
        <v>-7.3255</v>
      </c>
      <c r="O3618" s="0" t="str">
        <f aca="false">TEXT(B3618,"YYYY-MM")</f>
        <v>2017-09</v>
      </c>
      <c r="P3618" s="18" t="n">
        <f aca="false">IFERROR(N3618/K3618,0)</f>
        <v>-0.766666666666667</v>
      </c>
      <c r="Q3618" s="0" t="str">
        <f aca="false">IF(M3618=0,"No Discount",IF(M3618&lt;0.2,"Low (1-19%)",IF(M3618&lt;0.4,"Medium (20-39%)","High (40%+)")))</f>
        <v>High (40%+)</v>
      </c>
      <c r="R3618" s="0" t="str">
        <f aca="false">INDEX('Lookup Tables'!$B$2:$B$5,MATCH(F3618,'Lookup Tables'!$A$2:$A$5,0))</f>
        <v>Manager B</v>
      </c>
    </row>
    <row r="3619" customFormat="false" ht="15" hidden="false" customHeight="false" outlineLevel="0" collapsed="false">
      <c r="A3619" s="0" t="s">
        <v>3470</v>
      </c>
      <c r="B3619" s="13" t="n">
        <v>43347</v>
      </c>
      <c r="C3619" s="13" t="n">
        <v>43351</v>
      </c>
      <c r="D3619" s="14" t="s">
        <v>69</v>
      </c>
      <c r="E3619" s="14" t="s">
        <v>53</v>
      </c>
      <c r="F3619" s="14" t="s">
        <v>63</v>
      </c>
      <c r="G3619" s="14" t="s">
        <v>64</v>
      </c>
      <c r="H3619" s="14" t="s">
        <v>65</v>
      </c>
      <c r="I3619" s="14" t="s">
        <v>83</v>
      </c>
      <c r="J3619" s="14" t="s">
        <v>1005</v>
      </c>
      <c r="K3619" s="15" t="n">
        <v>487.984</v>
      </c>
      <c r="L3619" s="0" t="n">
        <v>2</v>
      </c>
      <c r="M3619" s="16" t="n">
        <v>0.2</v>
      </c>
      <c r="N3619" s="17" t="n">
        <v>152.495</v>
      </c>
      <c r="O3619" s="0" t="str">
        <f aca="false">TEXT(B3619,"YYYY-MM")</f>
        <v>2018-09</v>
      </c>
      <c r="P3619" s="18" t="n">
        <f aca="false">IFERROR(N3619/K3619,0)</f>
        <v>0.3125</v>
      </c>
      <c r="Q3619" s="0" t="str">
        <f aca="false">IF(M3619=0,"No Discount",IF(M3619&lt;0.2,"Low (1-19%)",IF(M3619&lt;0.4,"Medium (20-39%)","High (40%+)")))</f>
        <v>Medium (20-39%)</v>
      </c>
      <c r="R3619" s="0" t="str">
        <f aca="false">INDEX('Lookup Tables'!$B$2:$B$5,MATCH(F3619,'Lookup Tables'!$A$2:$A$5,0))</f>
        <v>Manager D</v>
      </c>
    </row>
    <row r="3620" customFormat="false" ht="15" hidden="false" customHeight="false" outlineLevel="0" collapsed="false">
      <c r="A3620" s="0" t="s">
        <v>3470</v>
      </c>
      <c r="B3620" s="13" t="n">
        <v>43347</v>
      </c>
      <c r="C3620" s="13" t="n">
        <v>43351</v>
      </c>
      <c r="D3620" s="14" t="s">
        <v>69</v>
      </c>
      <c r="E3620" s="14" t="s">
        <v>53</v>
      </c>
      <c r="F3620" s="14" t="s">
        <v>63</v>
      </c>
      <c r="G3620" s="14" t="s">
        <v>64</v>
      </c>
      <c r="H3620" s="14" t="s">
        <v>80</v>
      </c>
      <c r="I3620" s="14" t="s">
        <v>81</v>
      </c>
      <c r="J3620" s="14" t="s">
        <v>2012</v>
      </c>
      <c r="K3620" s="15" t="n">
        <v>5.56</v>
      </c>
      <c r="L3620" s="0" t="n">
        <v>1</v>
      </c>
      <c r="M3620" s="16" t="n">
        <v>0.2</v>
      </c>
      <c r="N3620" s="17" t="n">
        <v>1.7375</v>
      </c>
      <c r="O3620" s="0" t="str">
        <f aca="false">TEXT(B3620,"YYYY-MM")</f>
        <v>2018-09</v>
      </c>
      <c r="P3620" s="18" t="n">
        <f aca="false">IFERROR(N3620/K3620,0)</f>
        <v>0.3125</v>
      </c>
      <c r="Q3620" s="0" t="str">
        <f aca="false">IF(M3620=0,"No Discount",IF(M3620&lt;0.2,"Low (1-19%)",IF(M3620&lt;0.4,"Medium (20-39%)","High (40%+)")))</f>
        <v>Medium (20-39%)</v>
      </c>
      <c r="R3620" s="0" t="str">
        <f aca="false">INDEX('Lookup Tables'!$B$2:$B$5,MATCH(F3620,'Lookup Tables'!$A$2:$A$5,0))</f>
        <v>Manager D</v>
      </c>
    </row>
    <row r="3621" customFormat="false" ht="15" hidden="false" customHeight="false" outlineLevel="0" collapsed="false">
      <c r="A3621" s="0" t="s">
        <v>3470</v>
      </c>
      <c r="B3621" s="13" t="n">
        <v>43347</v>
      </c>
      <c r="C3621" s="13" t="n">
        <v>43351</v>
      </c>
      <c r="D3621" s="14" t="s">
        <v>69</v>
      </c>
      <c r="E3621" s="14" t="s">
        <v>53</v>
      </c>
      <c r="F3621" s="14" t="s">
        <v>63</v>
      </c>
      <c r="G3621" s="14" t="s">
        <v>64</v>
      </c>
      <c r="H3621" s="14" t="s">
        <v>65</v>
      </c>
      <c r="I3621" s="14" t="s">
        <v>73</v>
      </c>
      <c r="J3621" s="14" t="s">
        <v>289</v>
      </c>
      <c r="K3621" s="15" t="n">
        <v>217.85</v>
      </c>
      <c r="L3621" s="0" t="n">
        <v>5</v>
      </c>
      <c r="M3621" s="16" t="n">
        <v>0</v>
      </c>
      <c r="N3621" s="17" t="n">
        <v>65.355</v>
      </c>
      <c r="O3621" s="0" t="str">
        <f aca="false">TEXT(B3621,"YYYY-MM")</f>
        <v>2018-09</v>
      </c>
      <c r="P3621" s="18" t="n">
        <f aca="false">IFERROR(N3621/K3621,0)</f>
        <v>0.3</v>
      </c>
      <c r="Q3621" s="0" t="str">
        <f aca="false">IF(M3621=0,"No Discount",IF(M3621&lt;0.2,"Low (1-19%)",IF(M3621&lt;0.4,"Medium (20-39%)","High (40%+)")))</f>
        <v>No Discount</v>
      </c>
      <c r="R3621" s="0" t="str">
        <f aca="false">INDEX('Lookup Tables'!$B$2:$B$5,MATCH(F3621,'Lookup Tables'!$A$2:$A$5,0))</f>
        <v>Manager D</v>
      </c>
    </row>
    <row r="3622" customFormat="false" ht="15" hidden="false" customHeight="false" outlineLevel="0" collapsed="false">
      <c r="A3622" s="0" t="s">
        <v>3471</v>
      </c>
      <c r="B3622" s="13" t="n">
        <v>43000</v>
      </c>
      <c r="C3622" s="13" t="n">
        <v>43007</v>
      </c>
      <c r="D3622" s="14" t="s">
        <v>69</v>
      </c>
      <c r="E3622" s="14" t="s">
        <v>62</v>
      </c>
      <c r="F3622" s="14" t="s">
        <v>54</v>
      </c>
      <c r="G3622" s="14" t="s">
        <v>200</v>
      </c>
      <c r="H3622" s="14" t="s">
        <v>65</v>
      </c>
      <c r="I3622" s="14" t="s">
        <v>78</v>
      </c>
      <c r="J3622" s="14" t="s">
        <v>2778</v>
      </c>
      <c r="K3622" s="15" t="n">
        <v>40.776</v>
      </c>
      <c r="L3622" s="0" t="n">
        <v>3</v>
      </c>
      <c r="M3622" s="16" t="n">
        <v>0.2</v>
      </c>
      <c r="N3622" s="17" t="n">
        <v>4.5873</v>
      </c>
      <c r="O3622" s="0" t="str">
        <f aca="false">TEXT(B3622,"YYYY-MM")</f>
        <v>2017-09</v>
      </c>
      <c r="P3622" s="18" t="n">
        <f aca="false">IFERROR(N3622/K3622,0)</f>
        <v>0.1125</v>
      </c>
      <c r="Q3622" s="0" t="str">
        <f aca="false">IF(M3622=0,"No Discount",IF(M3622&lt;0.2,"Low (1-19%)",IF(M3622&lt;0.4,"Medium (20-39%)","High (40%+)")))</f>
        <v>Medium (20-39%)</v>
      </c>
      <c r="R3622" s="0" t="str">
        <f aca="false">INDEX('Lookup Tables'!$B$2:$B$5,MATCH(F3622,'Lookup Tables'!$A$2:$A$5,0))</f>
        <v>Manager C</v>
      </c>
    </row>
    <row r="3623" customFormat="false" ht="15" hidden="false" customHeight="false" outlineLevel="0" collapsed="false">
      <c r="A3623" s="0" t="s">
        <v>3471</v>
      </c>
      <c r="B3623" s="13" t="n">
        <v>43000</v>
      </c>
      <c r="C3623" s="13" t="n">
        <v>43007</v>
      </c>
      <c r="D3623" s="14" t="s">
        <v>69</v>
      </c>
      <c r="E3623" s="14" t="s">
        <v>62</v>
      </c>
      <c r="F3623" s="14" t="s">
        <v>54</v>
      </c>
      <c r="G3623" s="14" t="s">
        <v>200</v>
      </c>
      <c r="H3623" s="14" t="s">
        <v>80</v>
      </c>
      <c r="I3623" s="14" t="s">
        <v>81</v>
      </c>
      <c r="J3623" s="14" t="s">
        <v>3472</v>
      </c>
      <c r="K3623" s="15" t="n">
        <v>63.936</v>
      </c>
      <c r="L3623" s="0" t="n">
        <v>8</v>
      </c>
      <c r="M3623" s="16" t="n">
        <v>0.2</v>
      </c>
      <c r="N3623" s="17" t="n">
        <v>5.5944</v>
      </c>
      <c r="O3623" s="0" t="str">
        <f aca="false">TEXT(B3623,"YYYY-MM")</f>
        <v>2017-09</v>
      </c>
      <c r="P3623" s="18" t="n">
        <f aca="false">IFERROR(N3623/K3623,0)</f>
        <v>0.0875</v>
      </c>
      <c r="Q3623" s="0" t="str">
        <f aca="false">IF(M3623=0,"No Discount",IF(M3623&lt;0.2,"Low (1-19%)",IF(M3623&lt;0.4,"Medium (20-39%)","High (40%+)")))</f>
        <v>Medium (20-39%)</v>
      </c>
      <c r="R3623" s="0" t="str">
        <f aca="false">INDEX('Lookup Tables'!$B$2:$B$5,MATCH(F3623,'Lookup Tables'!$A$2:$A$5,0))</f>
        <v>Manager C</v>
      </c>
    </row>
    <row r="3624" customFormat="false" ht="15" hidden="false" customHeight="false" outlineLevel="0" collapsed="false">
      <c r="A3624" s="0" t="s">
        <v>3473</v>
      </c>
      <c r="B3624" s="13" t="n">
        <v>42261</v>
      </c>
      <c r="C3624" s="13" t="n">
        <v>42266</v>
      </c>
      <c r="D3624" s="14" t="s">
        <v>69</v>
      </c>
      <c r="E3624" s="14" t="s">
        <v>53</v>
      </c>
      <c r="F3624" s="14" t="s">
        <v>54</v>
      </c>
      <c r="G3624" s="14" t="s">
        <v>597</v>
      </c>
      <c r="H3624" s="14" t="s">
        <v>56</v>
      </c>
      <c r="I3624" s="14" t="s">
        <v>76</v>
      </c>
      <c r="J3624" s="14" t="s">
        <v>2144</v>
      </c>
      <c r="K3624" s="15" t="n">
        <v>142.4</v>
      </c>
      <c r="L3624" s="0" t="n">
        <v>5</v>
      </c>
      <c r="M3624" s="16" t="n">
        <v>0</v>
      </c>
      <c r="N3624" s="17" t="n">
        <v>52.688</v>
      </c>
      <c r="O3624" s="0" t="str">
        <f aca="false">TEXT(B3624,"YYYY-MM")</f>
        <v>2015-09</v>
      </c>
      <c r="P3624" s="18" t="n">
        <f aca="false">IFERROR(N3624/K3624,0)</f>
        <v>0.37</v>
      </c>
      <c r="Q3624" s="0" t="str">
        <f aca="false">IF(M3624=0,"No Discount",IF(M3624&lt;0.2,"Low (1-19%)",IF(M3624&lt;0.4,"Medium (20-39%)","High (40%+)")))</f>
        <v>No Discount</v>
      </c>
      <c r="R3624" s="0" t="str">
        <f aca="false">INDEX('Lookup Tables'!$B$2:$B$5,MATCH(F3624,'Lookup Tables'!$A$2:$A$5,0))</f>
        <v>Manager C</v>
      </c>
    </row>
    <row r="3625" customFormat="false" ht="15" hidden="false" customHeight="false" outlineLevel="0" collapsed="false">
      <c r="A3625" s="0" t="s">
        <v>3473</v>
      </c>
      <c r="B3625" s="13" t="n">
        <v>42261</v>
      </c>
      <c r="C3625" s="13" t="n">
        <v>42266</v>
      </c>
      <c r="D3625" s="14" t="s">
        <v>69</v>
      </c>
      <c r="E3625" s="14" t="s">
        <v>53</v>
      </c>
      <c r="F3625" s="14" t="s">
        <v>54</v>
      </c>
      <c r="G3625" s="14" t="s">
        <v>597</v>
      </c>
      <c r="H3625" s="14" t="s">
        <v>65</v>
      </c>
      <c r="I3625" s="14" t="s">
        <v>83</v>
      </c>
      <c r="J3625" s="14" t="s">
        <v>376</v>
      </c>
      <c r="K3625" s="15" t="n">
        <v>7.16</v>
      </c>
      <c r="L3625" s="0" t="n">
        <v>2</v>
      </c>
      <c r="M3625" s="16" t="n">
        <v>0</v>
      </c>
      <c r="N3625" s="17" t="n">
        <v>3.4368</v>
      </c>
      <c r="O3625" s="0" t="str">
        <f aca="false">TEXT(B3625,"YYYY-MM")</f>
        <v>2015-09</v>
      </c>
      <c r="P3625" s="18" t="n">
        <f aca="false">IFERROR(N3625/K3625,0)</f>
        <v>0.48</v>
      </c>
      <c r="Q3625" s="0" t="str">
        <f aca="false">IF(M3625=0,"No Discount",IF(M3625&lt;0.2,"Low (1-19%)",IF(M3625&lt;0.4,"Medium (20-39%)","High (40%+)")))</f>
        <v>No Discount</v>
      </c>
      <c r="R3625" s="0" t="str">
        <f aca="false">INDEX('Lookup Tables'!$B$2:$B$5,MATCH(F3625,'Lookup Tables'!$A$2:$A$5,0))</f>
        <v>Manager C</v>
      </c>
    </row>
    <row r="3626" customFormat="false" ht="15" hidden="false" customHeight="false" outlineLevel="0" collapsed="false">
      <c r="A3626" s="0" t="s">
        <v>3474</v>
      </c>
      <c r="B3626" s="13" t="n">
        <v>43239</v>
      </c>
      <c r="C3626" s="13" t="n">
        <v>43241</v>
      </c>
      <c r="D3626" s="14" t="s">
        <v>52</v>
      </c>
      <c r="E3626" s="14" t="s">
        <v>97</v>
      </c>
      <c r="F3626" s="14" t="s">
        <v>63</v>
      </c>
      <c r="G3626" s="14" t="s">
        <v>64</v>
      </c>
      <c r="H3626" s="14" t="s">
        <v>56</v>
      </c>
      <c r="I3626" s="14" t="s">
        <v>59</v>
      </c>
      <c r="J3626" s="14" t="s">
        <v>846</v>
      </c>
      <c r="K3626" s="15" t="n">
        <v>681.408</v>
      </c>
      <c r="L3626" s="0" t="n">
        <v>12</v>
      </c>
      <c r="M3626" s="16" t="n">
        <v>0.2</v>
      </c>
      <c r="N3626" s="17" t="n">
        <v>42.588</v>
      </c>
      <c r="O3626" s="0" t="str">
        <f aca="false">TEXT(B3626,"YYYY-MM")</f>
        <v>2018-05</v>
      </c>
      <c r="P3626" s="18" t="n">
        <f aca="false">IFERROR(N3626/K3626,0)</f>
        <v>0.0625</v>
      </c>
      <c r="Q3626" s="0" t="str">
        <f aca="false">IF(M3626=0,"No Discount",IF(M3626&lt;0.2,"Low (1-19%)",IF(M3626&lt;0.4,"Medium (20-39%)","High (40%+)")))</f>
        <v>Medium (20-39%)</v>
      </c>
      <c r="R3626" s="0" t="str">
        <f aca="false">INDEX('Lookup Tables'!$B$2:$B$5,MATCH(F3626,'Lookup Tables'!$A$2:$A$5,0))</f>
        <v>Manager D</v>
      </c>
    </row>
    <row r="3627" customFormat="false" ht="15" hidden="false" customHeight="false" outlineLevel="0" collapsed="false">
      <c r="A3627" s="0" t="s">
        <v>3474</v>
      </c>
      <c r="B3627" s="13" t="n">
        <v>43239</v>
      </c>
      <c r="C3627" s="13" t="n">
        <v>43241</v>
      </c>
      <c r="D3627" s="14" t="s">
        <v>52</v>
      </c>
      <c r="E3627" s="14" t="s">
        <v>97</v>
      </c>
      <c r="F3627" s="14" t="s">
        <v>63</v>
      </c>
      <c r="G3627" s="14" t="s">
        <v>64</v>
      </c>
      <c r="H3627" s="14" t="s">
        <v>65</v>
      </c>
      <c r="I3627" s="14" t="s">
        <v>78</v>
      </c>
      <c r="J3627" s="14" t="s">
        <v>1903</v>
      </c>
      <c r="K3627" s="15" t="n">
        <v>3.52</v>
      </c>
      <c r="L3627" s="0" t="n">
        <v>2</v>
      </c>
      <c r="M3627" s="16" t="n">
        <v>0</v>
      </c>
      <c r="N3627" s="17" t="n">
        <v>1.0208</v>
      </c>
      <c r="O3627" s="0" t="str">
        <f aca="false">TEXT(B3627,"YYYY-MM")</f>
        <v>2018-05</v>
      </c>
      <c r="P3627" s="18" t="n">
        <f aca="false">IFERROR(N3627/K3627,0)</f>
        <v>0.29</v>
      </c>
      <c r="Q3627" s="0" t="str">
        <f aca="false">IF(M3627=0,"No Discount",IF(M3627&lt;0.2,"Low (1-19%)",IF(M3627&lt;0.4,"Medium (20-39%)","High (40%+)")))</f>
        <v>No Discount</v>
      </c>
      <c r="R3627" s="0" t="str">
        <f aca="false">INDEX('Lookup Tables'!$B$2:$B$5,MATCH(F3627,'Lookup Tables'!$A$2:$A$5,0))</f>
        <v>Manager D</v>
      </c>
    </row>
    <row r="3628" customFormat="false" ht="15" hidden="false" customHeight="false" outlineLevel="0" collapsed="false">
      <c r="A3628" s="0" t="s">
        <v>3474</v>
      </c>
      <c r="B3628" s="13" t="n">
        <v>43239</v>
      </c>
      <c r="C3628" s="13" t="n">
        <v>43241</v>
      </c>
      <c r="D3628" s="14" t="s">
        <v>52</v>
      </c>
      <c r="E3628" s="14" t="s">
        <v>97</v>
      </c>
      <c r="F3628" s="14" t="s">
        <v>63</v>
      </c>
      <c r="G3628" s="14" t="s">
        <v>64</v>
      </c>
      <c r="H3628" s="14" t="s">
        <v>65</v>
      </c>
      <c r="I3628" s="14" t="s">
        <v>78</v>
      </c>
      <c r="J3628" s="14" t="s">
        <v>579</v>
      </c>
      <c r="K3628" s="15" t="n">
        <v>5.58</v>
      </c>
      <c r="L3628" s="0" t="n">
        <v>1</v>
      </c>
      <c r="M3628" s="16" t="n">
        <v>0</v>
      </c>
      <c r="N3628" s="17" t="n">
        <v>1.395</v>
      </c>
      <c r="O3628" s="0" t="str">
        <f aca="false">TEXT(B3628,"YYYY-MM")</f>
        <v>2018-05</v>
      </c>
      <c r="P3628" s="18" t="n">
        <f aca="false">IFERROR(N3628/K3628,0)</f>
        <v>0.25</v>
      </c>
      <c r="Q3628" s="0" t="str">
        <f aca="false">IF(M3628=0,"No Discount",IF(M3628&lt;0.2,"Low (1-19%)",IF(M3628&lt;0.4,"Medium (20-39%)","High (40%+)")))</f>
        <v>No Discount</v>
      </c>
      <c r="R3628" s="0" t="str">
        <f aca="false">INDEX('Lookup Tables'!$B$2:$B$5,MATCH(F3628,'Lookup Tables'!$A$2:$A$5,0))</f>
        <v>Manager D</v>
      </c>
    </row>
    <row r="3629" customFormat="false" ht="15" hidden="false" customHeight="false" outlineLevel="0" collapsed="false">
      <c r="A3629" s="0" t="s">
        <v>3474</v>
      </c>
      <c r="B3629" s="13" t="n">
        <v>43239</v>
      </c>
      <c r="C3629" s="13" t="n">
        <v>43241</v>
      </c>
      <c r="D3629" s="14" t="s">
        <v>52</v>
      </c>
      <c r="E3629" s="14" t="s">
        <v>97</v>
      </c>
      <c r="F3629" s="14" t="s">
        <v>63</v>
      </c>
      <c r="G3629" s="14" t="s">
        <v>64</v>
      </c>
      <c r="H3629" s="14" t="s">
        <v>80</v>
      </c>
      <c r="I3629" s="14" t="s">
        <v>123</v>
      </c>
      <c r="J3629" s="14" t="s">
        <v>853</v>
      </c>
      <c r="K3629" s="15" t="n">
        <v>36.32</v>
      </c>
      <c r="L3629" s="0" t="n">
        <v>1</v>
      </c>
      <c r="M3629" s="16" t="n">
        <v>0</v>
      </c>
      <c r="N3629" s="17" t="n">
        <v>10.896</v>
      </c>
      <c r="O3629" s="0" t="str">
        <f aca="false">TEXT(B3629,"YYYY-MM")</f>
        <v>2018-05</v>
      </c>
      <c r="P3629" s="18" t="n">
        <f aca="false">IFERROR(N3629/K3629,0)</f>
        <v>0.3</v>
      </c>
      <c r="Q3629" s="0" t="str">
        <f aca="false">IF(M3629=0,"No Discount",IF(M3629&lt;0.2,"Low (1-19%)",IF(M3629&lt;0.4,"Medium (20-39%)","High (40%+)")))</f>
        <v>No Discount</v>
      </c>
      <c r="R3629" s="0" t="str">
        <f aca="false">INDEX('Lookup Tables'!$B$2:$B$5,MATCH(F3629,'Lookup Tables'!$A$2:$A$5,0))</f>
        <v>Manager D</v>
      </c>
    </row>
    <row r="3630" customFormat="false" ht="15" hidden="false" customHeight="false" outlineLevel="0" collapsed="false">
      <c r="A3630" s="0" t="s">
        <v>3475</v>
      </c>
      <c r="B3630" s="13" t="n">
        <v>42225</v>
      </c>
      <c r="C3630" s="13" t="n">
        <v>42229</v>
      </c>
      <c r="D3630" s="14" t="s">
        <v>69</v>
      </c>
      <c r="E3630" s="14" t="s">
        <v>53</v>
      </c>
      <c r="F3630" s="14" t="s">
        <v>63</v>
      </c>
      <c r="G3630" s="14" t="s">
        <v>94</v>
      </c>
      <c r="H3630" s="14" t="s">
        <v>65</v>
      </c>
      <c r="I3630" s="14" t="s">
        <v>83</v>
      </c>
      <c r="J3630" s="14" t="s">
        <v>3178</v>
      </c>
      <c r="K3630" s="15" t="n">
        <v>2060.744</v>
      </c>
      <c r="L3630" s="0" t="n">
        <v>7</v>
      </c>
      <c r="M3630" s="16" t="n">
        <v>0.2</v>
      </c>
      <c r="N3630" s="17" t="n">
        <v>643.9825</v>
      </c>
      <c r="O3630" s="0" t="str">
        <f aca="false">TEXT(B3630,"YYYY-MM")</f>
        <v>2015-08</v>
      </c>
      <c r="P3630" s="18" t="n">
        <f aca="false">IFERROR(N3630/K3630,0)</f>
        <v>0.3125</v>
      </c>
      <c r="Q3630" s="0" t="str">
        <f aca="false">IF(M3630=0,"No Discount",IF(M3630&lt;0.2,"Low (1-19%)",IF(M3630&lt;0.4,"Medium (20-39%)","High (40%+)")))</f>
        <v>Medium (20-39%)</v>
      </c>
      <c r="R3630" s="0" t="str">
        <f aca="false">INDEX('Lookup Tables'!$B$2:$B$5,MATCH(F3630,'Lookup Tables'!$A$2:$A$5,0))</f>
        <v>Manager D</v>
      </c>
    </row>
    <row r="3631" customFormat="false" ht="15" hidden="false" customHeight="false" outlineLevel="0" collapsed="false">
      <c r="A3631" s="0" t="s">
        <v>3476</v>
      </c>
      <c r="B3631" s="13" t="n">
        <v>43430</v>
      </c>
      <c r="C3631" s="13" t="n">
        <v>43434</v>
      </c>
      <c r="D3631" s="14" t="s">
        <v>69</v>
      </c>
      <c r="E3631" s="14" t="s">
        <v>62</v>
      </c>
      <c r="F3631" s="14" t="s">
        <v>117</v>
      </c>
      <c r="G3631" s="14" t="s">
        <v>269</v>
      </c>
      <c r="H3631" s="14" t="s">
        <v>65</v>
      </c>
      <c r="I3631" s="14" t="s">
        <v>85</v>
      </c>
      <c r="J3631" s="14" t="s">
        <v>2066</v>
      </c>
      <c r="K3631" s="15" t="n">
        <v>52.272</v>
      </c>
      <c r="L3631" s="0" t="n">
        <v>3</v>
      </c>
      <c r="M3631" s="16" t="n">
        <v>0.2</v>
      </c>
      <c r="N3631" s="17" t="n">
        <v>9.801</v>
      </c>
      <c r="O3631" s="0" t="str">
        <f aca="false">TEXT(B3631,"YYYY-MM")</f>
        <v>2018-11</v>
      </c>
      <c r="P3631" s="18" t="n">
        <f aca="false">IFERROR(N3631/K3631,0)</f>
        <v>0.1875</v>
      </c>
      <c r="Q3631" s="0" t="str">
        <f aca="false">IF(M3631=0,"No Discount",IF(M3631&lt;0.2,"Low (1-19%)",IF(M3631&lt;0.4,"Medium (20-39%)","High (40%+)")))</f>
        <v>Medium (20-39%)</v>
      </c>
      <c r="R3631" s="0" t="str">
        <f aca="false">INDEX('Lookup Tables'!$B$2:$B$5,MATCH(F3631,'Lookup Tables'!$A$2:$A$5,0))</f>
        <v>Manager B</v>
      </c>
    </row>
    <row r="3632" customFormat="false" ht="15" hidden="false" customHeight="false" outlineLevel="0" collapsed="false">
      <c r="A3632" s="0" t="s">
        <v>3476</v>
      </c>
      <c r="B3632" s="13" t="n">
        <v>43430</v>
      </c>
      <c r="C3632" s="13" t="n">
        <v>43434</v>
      </c>
      <c r="D3632" s="14" t="s">
        <v>69</v>
      </c>
      <c r="E3632" s="14" t="s">
        <v>62</v>
      </c>
      <c r="F3632" s="14" t="s">
        <v>117</v>
      </c>
      <c r="G3632" s="14" t="s">
        <v>269</v>
      </c>
      <c r="H3632" s="14" t="s">
        <v>65</v>
      </c>
      <c r="I3632" s="14" t="s">
        <v>85</v>
      </c>
      <c r="J3632" s="14" t="s">
        <v>911</v>
      </c>
      <c r="K3632" s="15" t="n">
        <v>213.136</v>
      </c>
      <c r="L3632" s="0" t="n">
        <v>7</v>
      </c>
      <c r="M3632" s="16" t="n">
        <v>0.2</v>
      </c>
      <c r="N3632" s="17" t="n">
        <v>23.9778</v>
      </c>
      <c r="O3632" s="0" t="str">
        <f aca="false">TEXT(B3632,"YYYY-MM")</f>
        <v>2018-11</v>
      </c>
      <c r="P3632" s="18" t="n">
        <f aca="false">IFERROR(N3632/K3632,0)</f>
        <v>0.1125</v>
      </c>
      <c r="Q3632" s="0" t="str">
        <f aca="false">IF(M3632=0,"No Discount",IF(M3632&lt;0.2,"Low (1-19%)",IF(M3632&lt;0.4,"Medium (20-39%)","High (40%+)")))</f>
        <v>Medium (20-39%)</v>
      </c>
      <c r="R3632" s="0" t="str">
        <f aca="false">INDEX('Lookup Tables'!$B$2:$B$5,MATCH(F3632,'Lookup Tables'!$A$2:$A$5,0))</f>
        <v>Manager B</v>
      </c>
    </row>
    <row r="3633" customFormat="false" ht="15" hidden="false" customHeight="false" outlineLevel="0" collapsed="false">
      <c r="A3633" s="0" t="s">
        <v>3477</v>
      </c>
      <c r="B3633" s="13" t="n">
        <v>43223</v>
      </c>
      <c r="C3633" s="13" t="n">
        <v>43228</v>
      </c>
      <c r="D3633" s="14" t="s">
        <v>52</v>
      </c>
      <c r="E3633" s="14" t="s">
        <v>62</v>
      </c>
      <c r="F3633" s="14" t="s">
        <v>63</v>
      </c>
      <c r="G3633" s="14" t="s">
        <v>64</v>
      </c>
      <c r="H3633" s="14" t="s">
        <v>65</v>
      </c>
      <c r="I3633" s="14" t="s">
        <v>73</v>
      </c>
      <c r="J3633" s="14" t="s">
        <v>2169</v>
      </c>
      <c r="K3633" s="15" t="n">
        <v>69.52</v>
      </c>
      <c r="L3633" s="0" t="n">
        <v>2</v>
      </c>
      <c r="M3633" s="16" t="n">
        <v>0</v>
      </c>
      <c r="N3633" s="17" t="n">
        <v>19.4656</v>
      </c>
      <c r="O3633" s="0" t="str">
        <f aca="false">TEXT(B3633,"YYYY-MM")</f>
        <v>2018-05</v>
      </c>
      <c r="P3633" s="18" t="n">
        <f aca="false">IFERROR(N3633/K3633,0)</f>
        <v>0.28</v>
      </c>
      <c r="Q3633" s="0" t="str">
        <f aca="false">IF(M3633=0,"No Discount",IF(M3633&lt;0.2,"Low (1-19%)",IF(M3633&lt;0.4,"Medium (20-39%)","High (40%+)")))</f>
        <v>No Discount</v>
      </c>
      <c r="R3633" s="0" t="str">
        <f aca="false">INDEX('Lookup Tables'!$B$2:$B$5,MATCH(F3633,'Lookup Tables'!$A$2:$A$5,0))</f>
        <v>Manager D</v>
      </c>
    </row>
    <row r="3634" customFormat="false" ht="15" hidden="false" customHeight="false" outlineLevel="0" collapsed="false">
      <c r="A3634" s="0" t="s">
        <v>3477</v>
      </c>
      <c r="B3634" s="13" t="n">
        <v>43223</v>
      </c>
      <c r="C3634" s="13" t="n">
        <v>43228</v>
      </c>
      <c r="D3634" s="14" t="s">
        <v>52</v>
      </c>
      <c r="E3634" s="14" t="s">
        <v>62</v>
      </c>
      <c r="F3634" s="14" t="s">
        <v>63</v>
      </c>
      <c r="G3634" s="14" t="s">
        <v>64</v>
      </c>
      <c r="H3634" s="14" t="s">
        <v>65</v>
      </c>
      <c r="I3634" s="14" t="s">
        <v>73</v>
      </c>
      <c r="J3634" s="14" t="s">
        <v>1099</v>
      </c>
      <c r="K3634" s="15" t="n">
        <v>763.44</v>
      </c>
      <c r="L3634" s="0" t="n">
        <v>8</v>
      </c>
      <c r="M3634" s="16" t="n">
        <v>0</v>
      </c>
      <c r="N3634" s="17" t="n">
        <v>45.8064</v>
      </c>
      <c r="O3634" s="0" t="str">
        <f aca="false">TEXT(B3634,"YYYY-MM")</f>
        <v>2018-05</v>
      </c>
      <c r="P3634" s="18" t="n">
        <f aca="false">IFERROR(N3634/K3634,0)</f>
        <v>0.06</v>
      </c>
      <c r="Q3634" s="0" t="str">
        <f aca="false">IF(M3634=0,"No Discount",IF(M3634&lt;0.2,"Low (1-19%)",IF(M3634&lt;0.4,"Medium (20-39%)","High (40%+)")))</f>
        <v>No Discount</v>
      </c>
      <c r="R3634" s="0" t="str">
        <f aca="false">INDEX('Lookup Tables'!$B$2:$B$5,MATCH(F3634,'Lookup Tables'!$A$2:$A$5,0))</f>
        <v>Manager D</v>
      </c>
    </row>
    <row r="3635" customFormat="false" ht="15" hidden="false" customHeight="false" outlineLevel="0" collapsed="false">
      <c r="A3635" s="0" t="s">
        <v>3478</v>
      </c>
      <c r="B3635" s="13" t="n">
        <v>43049</v>
      </c>
      <c r="C3635" s="13" t="n">
        <v>43053</v>
      </c>
      <c r="D3635" s="14" t="s">
        <v>69</v>
      </c>
      <c r="E3635" s="14" t="s">
        <v>97</v>
      </c>
      <c r="F3635" s="14" t="s">
        <v>117</v>
      </c>
      <c r="G3635" s="14" t="s">
        <v>269</v>
      </c>
      <c r="H3635" s="14" t="s">
        <v>65</v>
      </c>
      <c r="I3635" s="14" t="s">
        <v>66</v>
      </c>
      <c r="J3635" s="14" t="s">
        <v>1327</v>
      </c>
      <c r="K3635" s="15" t="n">
        <v>9.216</v>
      </c>
      <c r="L3635" s="0" t="n">
        <v>4</v>
      </c>
      <c r="M3635" s="16" t="n">
        <v>0.2</v>
      </c>
      <c r="N3635" s="17" t="n">
        <v>3.3408</v>
      </c>
      <c r="O3635" s="0" t="str">
        <f aca="false">TEXT(B3635,"YYYY-MM")</f>
        <v>2017-11</v>
      </c>
      <c r="P3635" s="18" t="n">
        <f aca="false">IFERROR(N3635/K3635,0)</f>
        <v>0.3625</v>
      </c>
      <c r="Q3635" s="0" t="str">
        <f aca="false">IF(M3635=0,"No Discount",IF(M3635&lt;0.2,"Low (1-19%)",IF(M3635&lt;0.4,"Medium (20-39%)","High (40%+)")))</f>
        <v>Medium (20-39%)</v>
      </c>
      <c r="R3635" s="0" t="str">
        <f aca="false">INDEX('Lookup Tables'!$B$2:$B$5,MATCH(F3635,'Lookup Tables'!$A$2:$A$5,0))</f>
        <v>Manager B</v>
      </c>
    </row>
    <row r="3636" customFormat="false" ht="15" hidden="false" customHeight="false" outlineLevel="0" collapsed="false">
      <c r="A3636" s="0" t="s">
        <v>3478</v>
      </c>
      <c r="B3636" s="13" t="n">
        <v>43049</v>
      </c>
      <c r="C3636" s="13" t="n">
        <v>43053</v>
      </c>
      <c r="D3636" s="14" t="s">
        <v>69</v>
      </c>
      <c r="E3636" s="14" t="s">
        <v>97</v>
      </c>
      <c r="F3636" s="14" t="s">
        <v>117</v>
      </c>
      <c r="G3636" s="14" t="s">
        <v>269</v>
      </c>
      <c r="H3636" s="14" t="s">
        <v>80</v>
      </c>
      <c r="I3636" s="14" t="s">
        <v>81</v>
      </c>
      <c r="J3636" s="14" t="s">
        <v>777</v>
      </c>
      <c r="K3636" s="15" t="n">
        <v>41.958</v>
      </c>
      <c r="L3636" s="0" t="n">
        <v>7</v>
      </c>
      <c r="M3636" s="16" t="n">
        <v>0.4</v>
      </c>
      <c r="N3636" s="17" t="n">
        <v>-9.7902</v>
      </c>
      <c r="O3636" s="0" t="str">
        <f aca="false">TEXT(B3636,"YYYY-MM")</f>
        <v>2017-11</v>
      </c>
      <c r="P3636" s="18" t="n">
        <f aca="false">IFERROR(N3636/K3636,0)</f>
        <v>-0.233333333333333</v>
      </c>
      <c r="Q3636" s="0" t="str">
        <f aca="false">IF(M3636=0,"No Discount",IF(M3636&lt;0.2,"Low (1-19%)",IF(M3636&lt;0.4,"Medium (20-39%)","High (40%+)")))</f>
        <v>High (40%+)</v>
      </c>
      <c r="R3636" s="0" t="str">
        <f aca="false">INDEX('Lookup Tables'!$B$2:$B$5,MATCH(F3636,'Lookup Tables'!$A$2:$A$5,0))</f>
        <v>Manager B</v>
      </c>
    </row>
    <row r="3637" customFormat="false" ht="15" hidden="false" customHeight="false" outlineLevel="0" collapsed="false">
      <c r="A3637" s="0" t="s">
        <v>3478</v>
      </c>
      <c r="B3637" s="13" t="n">
        <v>43049</v>
      </c>
      <c r="C3637" s="13" t="n">
        <v>43053</v>
      </c>
      <c r="D3637" s="14" t="s">
        <v>69</v>
      </c>
      <c r="E3637" s="14" t="s">
        <v>97</v>
      </c>
      <c r="F3637" s="14" t="s">
        <v>117</v>
      </c>
      <c r="G3637" s="14" t="s">
        <v>269</v>
      </c>
      <c r="H3637" s="14" t="s">
        <v>65</v>
      </c>
      <c r="I3637" s="14" t="s">
        <v>91</v>
      </c>
      <c r="J3637" s="14" t="s">
        <v>3479</v>
      </c>
      <c r="K3637" s="15" t="n">
        <v>89.568</v>
      </c>
      <c r="L3637" s="0" t="n">
        <v>2</v>
      </c>
      <c r="M3637" s="16" t="n">
        <v>0.2</v>
      </c>
      <c r="N3637" s="17" t="n">
        <v>32.4684</v>
      </c>
      <c r="O3637" s="0" t="str">
        <f aca="false">TEXT(B3637,"YYYY-MM")</f>
        <v>2017-11</v>
      </c>
      <c r="P3637" s="18" t="n">
        <f aca="false">IFERROR(N3637/K3637,0)</f>
        <v>0.3625</v>
      </c>
      <c r="Q3637" s="0" t="str">
        <f aca="false">IF(M3637=0,"No Discount",IF(M3637&lt;0.2,"Low (1-19%)",IF(M3637&lt;0.4,"Medium (20-39%)","High (40%+)")))</f>
        <v>Medium (20-39%)</v>
      </c>
      <c r="R3637" s="0" t="str">
        <f aca="false">INDEX('Lookup Tables'!$B$2:$B$5,MATCH(F3637,'Lookup Tables'!$A$2:$A$5,0))</f>
        <v>Manager B</v>
      </c>
    </row>
    <row r="3638" customFormat="false" ht="15" hidden="false" customHeight="false" outlineLevel="0" collapsed="false">
      <c r="A3638" s="0" t="s">
        <v>3478</v>
      </c>
      <c r="B3638" s="13" t="n">
        <v>43049</v>
      </c>
      <c r="C3638" s="13" t="n">
        <v>43053</v>
      </c>
      <c r="D3638" s="14" t="s">
        <v>69</v>
      </c>
      <c r="E3638" s="14" t="s">
        <v>97</v>
      </c>
      <c r="F3638" s="14" t="s">
        <v>117</v>
      </c>
      <c r="G3638" s="14" t="s">
        <v>269</v>
      </c>
      <c r="H3638" s="14" t="s">
        <v>65</v>
      </c>
      <c r="I3638" s="14" t="s">
        <v>91</v>
      </c>
      <c r="J3638" s="14" t="s">
        <v>2505</v>
      </c>
      <c r="K3638" s="15" t="n">
        <v>22.248</v>
      </c>
      <c r="L3638" s="0" t="n">
        <v>3</v>
      </c>
      <c r="M3638" s="16" t="n">
        <v>0.2</v>
      </c>
      <c r="N3638" s="17" t="n">
        <v>7.5087</v>
      </c>
      <c r="O3638" s="0" t="str">
        <f aca="false">TEXT(B3638,"YYYY-MM")</f>
        <v>2017-11</v>
      </c>
      <c r="P3638" s="18" t="n">
        <f aca="false">IFERROR(N3638/K3638,0)</f>
        <v>0.3375</v>
      </c>
      <c r="Q3638" s="0" t="str">
        <f aca="false">IF(M3638=0,"No Discount",IF(M3638&lt;0.2,"Low (1-19%)",IF(M3638&lt;0.4,"Medium (20-39%)","High (40%+)")))</f>
        <v>Medium (20-39%)</v>
      </c>
      <c r="R3638" s="0" t="str">
        <f aca="false">INDEX('Lookup Tables'!$B$2:$B$5,MATCH(F3638,'Lookup Tables'!$A$2:$A$5,0))</f>
        <v>Manager B</v>
      </c>
    </row>
    <row r="3639" customFormat="false" ht="15" hidden="false" customHeight="false" outlineLevel="0" collapsed="false">
      <c r="A3639" s="0" t="s">
        <v>3478</v>
      </c>
      <c r="B3639" s="13" t="n">
        <v>43049</v>
      </c>
      <c r="C3639" s="13" t="n">
        <v>43053</v>
      </c>
      <c r="D3639" s="14" t="s">
        <v>69</v>
      </c>
      <c r="E3639" s="14" t="s">
        <v>97</v>
      </c>
      <c r="F3639" s="14" t="s">
        <v>117</v>
      </c>
      <c r="G3639" s="14" t="s">
        <v>269</v>
      </c>
      <c r="H3639" s="14" t="s">
        <v>65</v>
      </c>
      <c r="I3639" s="14" t="s">
        <v>85</v>
      </c>
      <c r="J3639" s="14" t="s">
        <v>970</v>
      </c>
      <c r="K3639" s="15" t="n">
        <v>334.88</v>
      </c>
      <c r="L3639" s="0" t="n">
        <v>4</v>
      </c>
      <c r="M3639" s="16" t="n">
        <v>0.2</v>
      </c>
      <c r="N3639" s="17" t="n">
        <v>29.302</v>
      </c>
      <c r="O3639" s="0" t="str">
        <f aca="false">TEXT(B3639,"YYYY-MM")</f>
        <v>2017-11</v>
      </c>
      <c r="P3639" s="18" t="n">
        <f aca="false">IFERROR(N3639/K3639,0)</f>
        <v>0.0875</v>
      </c>
      <c r="Q3639" s="0" t="str">
        <f aca="false">IF(M3639=0,"No Discount",IF(M3639&lt;0.2,"Low (1-19%)",IF(M3639&lt;0.4,"Medium (20-39%)","High (40%+)")))</f>
        <v>Medium (20-39%)</v>
      </c>
      <c r="R3639" s="0" t="str">
        <f aca="false">INDEX('Lookup Tables'!$B$2:$B$5,MATCH(F3639,'Lookup Tables'!$A$2:$A$5,0))</f>
        <v>Manager B</v>
      </c>
    </row>
    <row r="3640" customFormat="false" ht="15" hidden="false" customHeight="false" outlineLevel="0" collapsed="false">
      <c r="A3640" s="0" t="s">
        <v>3478</v>
      </c>
      <c r="B3640" s="13" t="n">
        <v>43049</v>
      </c>
      <c r="C3640" s="13" t="n">
        <v>43053</v>
      </c>
      <c r="D3640" s="14" t="s">
        <v>69</v>
      </c>
      <c r="E3640" s="14" t="s">
        <v>97</v>
      </c>
      <c r="F3640" s="14" t="s">
        <v>117</v>
      </c>
      <c r="G3640" s="14" t="s">
        <v>269</v>
      </c>
      <c r="H3640" s="14" t="s">
        <v>56</v>
      </c>
      <c r="I3640" s="14" t="s">
        <v>76</v>
      </c>
      <c r="J3640" s="14" t="s">
        <v>2019</v>
      </c>
      <c r="K3640" s="15" t="n">
        <v>148.288</v>
      </c>
      <c r="L3640" s="0" t="n">
        <v>7</v>
      </c>
      <c r="M3640" s="16" t="n">
        <v>0.2</v>
      </c>
      <c r="N3640" s="17" t="n">
        <v>29.6576</v>
      </c>
      <c r="O3640" s="0" t="str">
        <f aca="false">TEXT(B3640,"YYYY-MM")</f>
        <v>2017-11</v>
      </c>
      <c r="P3640" s="18" t="n">
        <f aca="false">IFERROR(N3640/K3640,0)</f>
        <v>0.2</v>
      </c>
      <c r="Q3640" s="0" t="str">
        <f aca="false">IF(M3640=0,"No Discount",IF(M3640&lt;0.2,"Low (1-19%)",IF(M3640&lt;0.4,"Medium (20-39%)","High (40%+)")))</f>
        <v>Medium (20-39%)</v>
      </c>
      <c r="R3640" s="0" t="str">
        <f aca="false">INDEX('Lookup Tables'!$B$2:$B$5,MATCH(F3640,'Lookup Tables'!$A$2:$A$5,0))</f>
        <v>Manager B</v>
      </c>
    </row>
    <row r="3641" customFormat="false" ht="15" hidden="false" customHeight="false" outlineLevel="0" collapsed="false">
      <c r="A3641" s="0" t="s">
        <v>3478</v>
      </c>
      <c r="B3641" s="13" t="n">
        <v>43049</v>
      </c>
      <c r="C3641" s="13" t="n">
        <v>43053</v>
      </c>
      <c r="D3641" s="14" t="s">
        <v>69</v>
      </c>
      <c r="E3641" s="14" t="s">
        <v>97</v>
      </c>
      <c r="F3641" s="14" t="s">
        <v>117</v>
      </c>
      <c r="G3641" s="14" t="s">
        <v>269</v>
      </c>
      <c r="H3641" s="14" t="s">
        <v>65</v>
      </c>
      <c r="I3641" s="14" t="s">
        <v>91</v>
      </c>
      <c r="J3641" s="14" t="s">
        <v>1559</v>
      </c>
      <c r="K3641" s="15" t="n">
        <v>4.624</v>
      </c>
      <c r="L3641" s="0" t="n">
        <v>1</v>
      </c>
      <c r="M3641" s="16" t="n">
        <v>0.2</v>
      </c>
      <c r="N3641" s="17" t="n">
        <v>1.6762</v>
      </c>
      <c r="O3641" s="0" t="str">
        <f aca="false">TEXT(B3641,"YYYY-MM")</f>
        <v>2017-11</v>
      </c>
      <c r="P3641" s="18" t="n">
        <f aca="false">IFERROR(N3641/K3641,0)</f>
        <v>0.3625</v>
      </c>
      <c r="Q3641" s="0" t="str">
        <f aca="false">IF(M3641=0,"No Discount",IF(M3641&lt;0.2,"Low (1-19%)",IF(M3641&lt;0.4,"Medium (20-39%)","High (40%+)")))</f>
        <v>Medium (20-39%)</v>
      </c>
      <c r="R3641" s="0" t="str">
        <f aca="false">INDEX('Lookup Tables'!$B$2:$B$5,MATCH(F3641,'Lookup Tables'!$A$2:$A$5,0))</f>
        <v>Manager B</v>
      </c>
    </row>
    <row r="3642" customFormat="false" ht="15" hidden="false" customHeight="false" outlineLevel="0" collapsed="false">
      <c r="A3642" s="0" t="s">
        <v>3478</v>
      </c>
      <c r="B3642" s="13" t="n">
        <v>43049</v>
      </c>
      <c r="C3642" s="13" t="n">
        <v>43053</v>
      </c>
      <c r="D3642" s="14" t="s">
        <v>69</v>
      </c>
      <c r="E3642" s="14" t="s">
        <v>97</v>
      </c>
      <c r="F3642" s="14" t="s">
        <v>117</v>
      </c>
      <c r="G3642" s="14" t="s">
        <v>269</v>
      </c>
      <c r="H3642" s="14" t="s">
        <v>80</v>
      </c>
      <c r="I3642" s="14" t="s">
        <v>123</v>
      </c>
      <c r="J3642" s="14" t="s">
        <v>3480</v>
      </c>
      <c r="K3642" s="15" t="n">
        <v>178.92</v>
      </c>
      <c r="L3642" s="0" t="n">
        <v>7</v>
      </c>
      <c r="M3642" s="16" t="n">
        <v>0.2</v>
      </c>
      <c r="N3642" s="17" t="n">
        <v>-29.0745</v>
      </c>
      <c r="O3642" s="0" t="str">
        <f aca="false">TEXT(B3642,"YYYY-MM")</f>
        <v>2017-11</v>
      </c>
      <c r="P3642" s="18" t="n">
        <f aca="false">IFERROR(N3642/K3642,0)</f>
        <v>-0.1625</v>
      </c>
      <c r="Q3642" s="0" t="str">
        <f aca="false">IF(M3642=0,"No Discount",IF(M3642&lt;0.2,"Low (1-19%)",IF(M3642&lt;0.4,"Medium (20-39%)","High (40%+)")))</f>
        <v>Medium (20-39%)</v>
      </c>
      <c r="R3642" s="0" t="str">
        <f aca="false">INDEX('Lookup Tables'!$B$2:$B$5,MATCH(F3642,'Lookup Tables'!$A$2:$A$5,0))</f>
        <v>Manager B</v>
      </c>
    </row>
    <row r="3643" customFormat="false" ht="15" hidden="false" customHeight="false" outlineLevel="0" collapsed="false">
      <c r="A3643" s="0" t="s">
        <v>3478</v>
      </c>
      <c r="B3643" s="13" t="n">
        <v>43049</v>
      </c>
      <c r="C3643" s="13" t="n">
        <v>43053</v>
      </c>
      <c r="D3643" s="14" t="s">
        <v>69</v>
      </c>
      <c r="E3643" s="14" t="s">
        <v>97</v>
      </c>
      <c r="F3643" s="14" t="s">
        <v>117</v>
      </c>
      <c r="G3643" s="14" t="s">
        <v>269</v>
      </c>
      <c r="H3643" s="14" t="s">
        <v>65</v>
      </c>
      <c r="I3643" s="14" t="s">
        <v>83</v>
      </c>
      <c r="J3643" s="14" t="s">
        <v>2263</v>
      </c>
      <c r="K3643" s="15" t="n">
        <v>69.888</v>
      </c>
      <c r="L3643" s="0" t="n">
        <v>7</v>
      </c>
      <c r="M3643" s="16" t="n">
        <v>0.7</v>
      </c>
      <c r="N3643" s="17" t="n">
        <v>-46.592</v>
      </c>
      <c r="O3643" s="0" t="str">
        <f aca="false">TEXT(B3643,"YYYY-MM")</f>
        <v>2017-11</v>
      </c>
      <c r="P3643" s="18" t="n">
        <f aca="false">IFERROR(N3643/K3643,0)</f>
        <v>-0.666666666666667</v>
      </c>
      <c r="Q3643" s="0" t="str">
        <f aca="false">IF(M3643=0,"No Discount",IF(M3643&lt;0.2,"Low (1-19%)",IF(M3643&lt;0.4,"Medium (20-39%)","High (40%+)")))</f>
        <v>High (40%+)</v>
      </c>
      <c r="R3643" s="0" t="str">
        <f aca="false">INDEX('Lookup Tables'!$B$2:$B$5,MATCH(F3643,'Lookup Tables'!$A$2:$A$5,0))</f>
        <v>Manager B</v>
      </c>
    </row>
    <row r="3644" customFormat="false" ht="15" hidden="false" customHeight="false" outlineLevel="0" collapsed="false">
      <c r="A3644" s="0" t="s">
        <v>3481</v>
      </c>
      <c r="B3644" s="13" t="n">
        <v>42358</v>
      </c>
      <c r="C3644" s="13" t="n">
        <v>42361</v>
      </c>
      <c r="D3644" s="14" t="s">
        <v>52</v>
      </c>
      <c r="E3644" s="14" t="s">
        <v>53</v>
      </c>
      <c r="F3644" s="14" t="s">
        <v>63</v>
      </c>
      <c r="G3644" s="14" t="s">
        <v>64</v>
      </c>
      <c r="H3644" s="14" t="s">
        <v>65</v>
      </c>
      <c r="I3644" s="14" t="s">
        <v>83</v>
      </c>
      <c r="J3644" s="14" t="s">
        <v>1005</v>
      </c>
      <c r="K3644" s="15" t="n">
        <v>487.984</v>
      </c>
      <c r="L3644" s="0" t="n">
        <v>2</v>
      </c>
      <c r="M3644" s="16" t="n">
        <v>0.2</v>
      </c>
      <c r="N3644" s="17" t="n">
        <v>152.495</v>
      </c>
      <c r="O3644" s="0" t="str">
        <f aca="false">TEXT(B3644,"YYYY-MM")</f>
        <v>2015-12</v>
      </c>
      <c r="P3644" s="18" t="n">
        <f aca="false">IFERROR(N3644/K3644,0)</f>
        <v>0.3125</v>
      </c>
      <c r="Q3644" s="0" t="str">
        <f aca="false">IF(M3644=0,"No Discount",IF(M3644&lt;0.2,"Low (1-19%)",IF(M3644&lt;0.4,"Medium (20-39%)","High (40%+)")))</f>
        <v>Medium (20-39%)</v>
      </c>
      <c r="R3644" s="0" t="str">
        <f aca="false">INDEX('Lookup Tables'!$B$2:$B$5,MATCH(F3644,'Lookup Tables'!$A$2:$A$5,0))</f>
        <v>Manager D</v>
      </c>
    </row>
    <row r="3645" customFormat="false" ht="15" hidden="false" customHeight="false" outlineLevel="0" collapsed="false">
      <c r="A3645" s="0" t="s">
        <v>3481</v>
      </c>
      <c r="B3645" s="13" t="n">
        <v>42358</v>
      </c>
      <c r="C3645" s="13" t="n">
        <v>42361</v>
      </c>
      <c r="D3645" s="14" t="s">
        <v>52</v>
      </c>
      <c r="E3645" s="14" t="s">
        <v>53</v>
      </c>
      <c r="F3645" s="14" t="s">
        <v>63</v>
      </c>
      <c r="G3645" s="14" t="s">
        <v>64</v>
      </c>
      <c r="H3645" s="14" t="s">
        <v>65</v>
      </c>
      <c r="I3645" s="14" t="s">
        <v>78</v>
      </c>
      <c r="J3645" s="14" t="s">
        <v>3482</v>
      </c>
      <c r="K3645" s="15" t="n">
        <v>47.3</v>
      </c>
      <c r="L3645" s="0" t="n">
        <v>2</v>
      </c>
      <c r="M3645" s="16" t="n">
        <v>0</v>
      </c>
      <c r="N3645" s="17" t="n">
        <v>12.298</v>
      </c>
      <c r="O3645" s="0" t="str">
        <f aca="false">TEXT(B3645,"YYYY-MM")</f>
        <v>2015-12</v>
      </c>
      <c r="P3645" s="18" t="n">
        <f aca="false">IFERROR(N3645/K3645,0)</f>
        <v>0.26</v>
      </c>
      <c r="Q3645" s="0" t="str">
        <f aca="false">IF(M3645=0,"No Discount",IF(M3645&lt;0.2,"Low (1-19%)",IF(M3645&lt;0.4,"Medium (20-39%)","High (40%+)")))</f>
        <v>No Discount</v>
      </c>
      <c r="R3645" s="0" t="str">
        <f aca="false">INDEX('Lookup Tables'!$B$2:$B$5,MATCH(F3645,'Lookup Tables'!$A$2:$A$5,0))</f>
        <v>Manager D</v>
      </c>
    </row>
    <row r="3646" customFormat="false" ht="15" hidden="false" customHeight="false" outlineLevel="0" collapsed="false">
      <c r="A3646" s="0" t="s">
        <v>3481</v>
      </c>
      <c r="B3646" s="13" t="n">
        <v>42358</v>
      </c>
      <c r="C3646" s="13" t="n">
        <v>42361</v>
      </c>
      <c r="D3646" s="14" t="s">
        <v>52</v>
      </c>
      <c r="E3646" s="14" t="s">
        <v>53</v>
      </c>
      <c r="F3646" s="14" t="s">
        <v>63</v>
      </c>
      <c r="G3646" s="14" t="s">
        <v>64</v>
      </c>
      <c r="H3646" s="14" t="s">
        <v>65</v>
      </c>
      <c r="I3646" s="14" t="s">
        <v>78</v>
      </c>
      <c r="J3646" s="14" t="s">
        <v>3483</v>
      </c>
      <c r="K3646" s="15" t="n">
        <v>4.13</v>
      </c>
      <c r="L3646" s="0" t="n">
        <v>1</v>
      </c>
      <c r="M3646" s="16" t="n">
        <v>0</v>
      </c>
      <c r="N3646" s="17" t="n">
        <v>1.1564</v>
      </c>
      <c r="O3646" s="0" t="str">
        <f aca="false">TEXT(B3646,"YYYY-MM")</f>
        <v>2015-12</v>
      </c>
      <c r="P3646" s="18" t="n">
        <f aca="false">IFERROR(N3646/K3646,0)</f>
        <v>0.28</v>
      </c>
      <c r="Q3646" s="0" t="str">
        <f aca="false">IF(M3646=0,"No Discount",IF(M3646&lt;0.2,"Low (1-19%)",IF(M3646&lt;0.4,"Medium (20-39%)","High (40%+)")))</f>
        <v>No Discount</v>
      </c>
      <c r="R3646" s="0" t="str">
        <f aca="false">INDEX('Lookup Tables'!$B$2:$B$5,MATCH(F3646,'Lookup Tables'!$A$2:$A$5,0))</f>
        <v>Manager D</v>
      </c>
    </row>
    <row r="3647" customFormat="false" ht="15" hidden="false" customHeight="false" outlineLevel="0" collapsed="false">
      <c r="A3647" s="0" t="s">
        <v>3481</v>
      </c>
      <c r="B3647" s="13" t="n">
        <v>42358</v>
      </c>
      <c r="C3647" s="13" t="n">
        <v>42361</v>
      </c>
      <c r="D3647" s="14" t="s">
        <v>52</v>
      </c>
      <c r="E3647" s="14" t="s">
        <v>53</v>
      </c>
      <c r="F3647" s="14" t="s">
        <v>63</v>
      </c>
      <c r="G3647" s="14" t="s">
        <v>64</v>
      </c>
      <c r="H3647" s="14" t="s">
        <v>65</v>
      </c>
      <c r="I3647" s="14" t="s">
        <v>83</v>
      </c>
      <c r="J3647" s="14" t="s">
        <v>3484</v>
      </c>
      <c r="K3647" s="15" t="n">
        <v>155.12</v>
      </c>
      <c r="L3647" s="0" t="n">
        <v>5</v>
      </c>
      <c r="M3647" s="16" t="n">
        <v>0.2</v>
      </c>
      <c r="N3647" s="17" t="n">
        <v>50.414</v>
      </c>
      <c r="O3647" s="0" t="str">
        <f aca="false">TEXT(B3647,"YYYY-MM")</f>
        <v>2015-12</v>
      </c>
      <c r="P3647" s="18" t="n">
        <f aca="false">IFERROR(N3647/K3647,0)</f>
        <v>0.325</v>
      </c>
      <c r="Q3647" s="0" t="str">
        <f aca="false">IF(M3647=0,"No Discount",IF(M3647&lt;0.2,"Low (1-19%)",IF(M3647&lt;0.4,"Medium (20-39%)","High (40%+)")))</f>
        <v>Medium (20-39%)</v>
      </c>
      <c r="R3647" s="0" t="str">
        <f aca="false">INDEX('Lookup Tables'!$B$2:$B$5,MATCH(F3647,'Lookup Tables'!$A$2:$A$5,0))</f>
        <v>Manager D</v>
      </c>
    </row>
    <row r="3648" customFormat="false" ht="15" hidden="false" customHeight="false" outlineLevel="0" collapsed="false">
      <c r="A3648" s="0" t="s">
        <v>3485</v>
      </c>
      <c r="B3648" s="13" t="n">
        <v>42210</v>
      </c>
      <c r="C3648" s="13" t="n">
        <v>42212</v>
      </c>
      <c r="D3648" s="14" t="s">
        <v>52</v>
      </c>
      <c r="E3648" s="14" t="s">
        <v>97</v>
      </c>
      <c r="F3648" s="14" t="s">
        <v>63</v>
      </c>
      <c r="G3648" s="14" t="s">
        <v>64</v>
      </c>
      <c r="H3648" s="14" t="s">
        <v>65</v>
      </c>
      <c r="I3648" s="14" t="s">
        <v>91</v>
      </c>
      <c r="J3648" s="14" t="s">
        <v>3486</v>
      </c>
      <c r="K3648" s="15" t="n">
        <v>6.48</v>
      </c>
      <c r="L3648" s="0" t="n">
        <v>1</v>
      </c>
      <c r="M3648" s="16" t="n">
        <v>0</v>
      </c>
      <c r="N3648" s="17" t="n">
        <v>3.1752</v>
      </c>
      <c r="O3648" s="0" t="str">
        <f aca="false">TEXT(B3648,"YYYY-MM")</f>
        <v>2015-07</v>
      </c>
      <c r="P3648" s="18" t="n">
        <f aca="false">IFERROR(N3648/K3648,0)</f>
        <v>0.49</v>
      </c>
      <c r="Q3648" s="0" t="str">
        <f aca="false">IF(M3648=0,"No Discount",IF(M3648&lt;0.2,"Low (1-19%)",IF(M3648&lt;0.4,"Medium (20-39%)","High (40%+)")))</f>
        <v>No Discount</v>
      </c>
      <c r="R3648" s="0" t="str">
        <f aca="false">INDEX('Lookup Tables'!$B$2:$B$5,MATCH(F3648,'Lookup Tables'!$A$2:$A$5,0))</f>
        <v>Manager D</v>
      </c>
    </row>
    <row r="3649" customFormat="false" ht="15" hidden="false" customHeight="false" outlineLevel="0" collapsed="false">
      <c r="A3649" s="0" t="s">
        <v>3485</v>
      </c>
      <c r="B3649" s="13" t="n">
        <v>42210</v>
      </c>
      <c r="C3649" s="13" t="n">
        <v>42212</v>
      </c>
      <c r="D3649" s="14" t="s">
        <v>52</v>
      </c>
      <c r="E3649" s="14" t="s">
        <v>97</v>
      </c>
      <c r="F3649" s="14" t="s">
        <v>63</v>
      </c>
      <c r="G3649" s="14" t="s">
        <v>64</v>
      </c>
      <c r="H3649" s="14" t="s">
        <v>65</v>
      </c>
      <c r="I3649" s="14" t="s">
        <v>303</v>
      </c>
      <c r="J3649" s="14" t="s">
        <v>3487</v>
      </c>
      <c r="K3649" s="15" t="n">
        <v>15.52</v>
      </c>
      <c r="L3649" s="0" t="n">
        <v>4</v>
      </c>
      <c r="M3649" s="16" t="n">
        <v>0</v>
      </c>
      <c r="N3649" s="17" t="n">
        <v>4.5008</v>
      </c>
      <c r="O3649" s="0" t="str">
        <f aca="false">TEXT(B3649,"YYYY-MM")</f>
        <v>2015-07</v>
      </c>
      <c r="P3649" s="18" t="n">
        <f aca="false">IFERROR(N3649/K3649,0)</f>
        <v>0.29</v>
      </c>
      <c r="Q3649" s="0" t="str">
        <f aca="false">IF(M3649=0,"No Discount",IF(M3649&lt;0.2,"Low (1-19%)",IF(M3649&lt;0.4,"Medium (20-39%)","High (40%+)")))</f>
        <v>No Discount</v>
      </c>
      <c r="R3649" s="0" t="str">
        <f aca="false">INDEX('Lookup Tables'!$B$2:$B$5,MATCH(F3649,'Lookup Tables'!$A$2:$A$5,0))</f>
        <v>Manager D</v>
      </c>
    </row>
    <row r="3650" customFormat="false" ht="15" hidden="false" customHeight="false" outlineLevel="0" collapsed="false">
      <c r="A3650" s="0" t="s">
        <v>3488</v>
      </c>
      <c r="B3650" s="13" t="n">
        <v>42696</v>
      </c>
      <c r="C3650" s="13" t="n">
        <v>42701</v>
      </c>
      <c r="D3650" s="14" t="s">
        <v>69</v>
      </c>
      <c r="E3650" s="14" t="s">
        <v>53</v>
      </c>
      <c r="F3650" s="14" t="s">
        <v>54</v>
      </c>
      <c r="G3650" s="14" t="s">
        <v>200</v>
      </c>
      <c r="H3650" s="14" t="s">
        <v>65</v>
      </c>
      <c r="I3650" s="14" t="s">
        <v>83</v>
      </c>
      <c r="J3650" s="14" t="s">
        <v>1230</v>
      </c>
      <c r="K3650" s="15" t="n">
        <v>2.946</v>
      </c>
      <c r="L3650" s="0" t="n">
        <v>2</v>
      </c>
      <c r="M3650" s="16" t="n">
        <v>0.7</v>
      </c>
      <c r="N3650" s="17" t="n">
        <v>-2.0622</v>
      </c>
      <c r="O3650" s="0" t="str">
        <f aca="false">TEXT(B3650,"YYYY-MM")</f>
        <v>2016-11</v>
      </c>
      <c r="P3650" s="18" t="n">
        <f aca="false">IFERROR(N3650/K3650,0)</f>
        <v>-0.7</v>
      </c>
      <c r="Q3650" s="0" t="str">
        <f aca="false">IF(M3650=0,"No Discount",IF(M3650&lt;0.2,"Low (1-19%)",IF(M3650&lt;0.4,"Medium (20-39%)","High (40%+)")))</f>
        <v>High (40%+)</v>
      </c>
      <c r="R3650" s="0" t="str">
        <f aca="false">INDEX('Lookup Tables'!$B$2:$B$5,MATCH(F3650,'Lookup Tables'!$A$2:$A$5,0))</f>
        <v>Manager C</v>
      </c>
    </row>
    <row r="3651" customFormat="false" ht="15" hidden="false" customHeight="false" outlineLevel="0" collapsed="false">
      <c r="A3651" s="0" t="s">
        <v>3488</v>
      </c>
      <c r="B3651" s="13" t="n">
        <v>42696</v>
      </c>
      <c r="C3651" s="13" t="n">
        <v>42701</v>
      </c>
      <c r="D3651" s="14" t="s">
        <v>69</v>
      </c>
      <c r="E3651" s="14" t="s">
        <v>53</v>
      </c>
      <c r="F3651" s="14" t="s">
        <v>54</v>
      </c>
      <c r="G3651" s="14" t="s">
        <v>200</v>
      </c>
      <c r="H3651" s="14" t="s">
        <v>65</v>
      </c>
      <c r="I3651" s="14" t="s">
        <v>171</v>
      </c>
      <c r="J3651" s="14" t="s">
        <v>518</v>
      </c>
      <c r="K3651" s="15" t="n">
        <v>55.104</v>
      </c>
      <c r="L3651" s="0" t="n">
        <v>6</v>
      </c>
      <c r="M3651" s="16" t="n">
        <v>0.2</v>
      </c>
      <c r="N3651" s="17" t="n">
        <v>18.5976</v>
      </c>
      <c r="O3651" s="0" t="str">
        <f aca="false">TEXT(B3651,"YYYY-MM")</f>
        <v>2016-11</v>
      </c>
      <c r="P3651" s="18" t="n">
        <f aca="false">IFERROR(N3651/K3651,0)</f>
        <v>0.3375</v>
      </c>
      <c r="Q3651" s="0" t="str">
        <f aca="false">IF(M3651=0,"No Discount",IF(M3651&lt;0.2,"Low (1-19%)",IF(M3651&lt;0.4,"Medium (20-39%)","High (40%+)")))</f>
        <v>Medium (20-39%)</v>
      </c>
      <c r="R3651" s="0" t="str">
        <f aca="false">INDEX('Lookup Tables'!$B$2:$B$5,MATCH(F3651,'Lookup Tables'!$A$2:$A$5,0))</f>
        <v>Manager C</v>
      </c>
    </row>
    <row r="3652" customFormat="false" ht="15" hidden="false" customHeight="false" outlineLevel="0" collapsed="false">
      <c r="A3652" s="0" t="s">
        <v>3489</v>
      </c>
      <c r="B3652" s="13" t="n">
        <v>43443</v>
      </c>
      <c r="C3652" s="13" t="n">
        <v>43445</v>
      </c>
      <c r="D3652" s="14" t="s">
        <v>52</v>
      </c>
      <c r="E3652" s="14" t="s">
        <v>53</v>
      </c>
      <c r="F3652" s="14" t="s">
        <v>98</v>
      </c>
      <c r="G3652" s="14" t="s">
        <v>157</v>
      </c>
      <c r="H3652" s="14" t="s">
        <v>80</v>
      </c>
      <c r="I3652" s="14" t="s">
        <v>123</v>
      </c>
      <c r="J3652" s="14" t="s">
        <v>3490</v>
      </c>
      <c r="K3652" s="15" t="n">
        <v>104.88</v>
      </c>
      <c r="L3652" s="0" t="n">
        <v>6</v>
      </c>
      <c r="M3652" s="16" t="n">
        <v>0</v>
      </c>
      <c r="N3652" s="17" t="n">
        <v>41.952</v>
      </c>
      <c r="O3652" s="0" t="str">
        <f aca="false">TEXT(B3652,"YYYY-MM")</f>
        <v>2018-12</v>
      </c>
      <c r="P3652" s="18" t="n">
        <f aca="false">IFERROR(N3652/K3652,0)</f>
        <v>0.4</v>
      </c>
      <c r="Q3652" s="0" t="str">
        <f aca="false">IF(M3652=0,"No Discount",IF(M3652&lt;0.2,"Low (1-19%)",IF(M3652&lt;0.4,"Medium (20-39%)","High (40%+)")))</f>
        <v>No Discount</v>
      </c>
      <c r="R3652" s="0" t="str">
        <f aca="false">INDEX('Lookup Tables'!$B$2:$B$5,MATCH(F3652,'Lookup Tables'!$A$2:$A$5,0))</f>
        <v>Manager A</v>
      </c>
    </row>
    <row r="3653" customFormat="false" ht="15" hidden="false" customHeight="false" outlineLevel="0" collapsed="false">
      <c r="A3653" s="0" t="s">
        <v>3489</v>
      </c>
      <c r="B3653" s="13" t="n">
        <v>43443</v>
      </c>
      <c r="C3653" s="13" t="n">
        <v>43445</v>
      </c>
      <c r="D3653" s="14" t="s">
        <v>52</v>
      </c>
      <c r="E3653" s="14" t="s">
        <v>53</v>
      </c>
      <c r="F3653" s="14" t="s">
        <v>98</v>
      </c>
      <c r="G3653" s="14" t="s">
        <v>157</v>
      </c>
      <c r="H3653" s="14" t="s">
        <v>65</v>
      </c>
      <c r="I3653" s="14" t="s">
        <v>78</v>
      </c>
      <c r="J3653" s="14" t="s">
        <v>1646</v>
      </c>
      <c r="K3653" s="15" t="n">
        <v>34.7</v>
      </c>
      <c r="L3653" s="0" t="n">
        <v>5</v>
      </c>
      <c r="M3653" s="16" t="n">
        <v>0</v>
      </c>
      <c r="N3653" s="17" t="n">
        <v>12.492</v>
      </c>
      <c r="O3653" s="0" t="str">
        <f aca="false">TEXT(B3653,"YYYY-MM")</f>
        <v>2018-12</v>
      </c>
      <c r="P3653" s="18" t="n">
        <f aca="false">IFERROR(N3653/K3653,0)</f>
        <v>0.36</v>
      </c>
      <c r="Q3653" s="0" t="str">
        <f aca="false">IF(M3653=0,"No Discount",IF(M3653&lt;0.2,"Low (1-19%)",IF(M3653&lt;0.4,"Medium (20-39%)","High (40%+)")))</f>
        <v>No Discount</v>
      </c>
      <c r="R3653" s="0" t="str">
        <f aca="false">INDEX('Lookup Tables'!$B$2:$B$5,MATCH(F3653,'Lookup Tables'!$A$2:$A$5,0))</f>
        <v>Manager A</v>
      </c>
    </row>
    <row r="3654" customFormat="false" ht="15" hidden="false" customHeight="false" outlineLevel="0" collapsed="false">
      <c r="A3654" s="0" t="s">
        <v>3489</v>
      </c>
      <c r="B3654" s="13" t="n">
        <v>43443</v>
      </c>
      <c r="C3654" s="13" t="n">
        <v>43445</v>
      </c>
      <c r="D3654" s="14" t="s">
        <v>52</v>
      </c>
      <c r="E3654" s="14" t="s">
        <v>53</v>
      </c>
      <c r="F3654" s="14" t="s">
        <v>98</v>
      </c>
      <c r="G3654" s="14" t="s">
        <v>157</v>
      </c>
      <c r="H3654" s="14" t="s">
        <v>65</v>
      </c>
      <c r="I3654" s="14" t="s">
        <v>83</v>
      </c>
      <c r="J3654" s="14" t="s">
        <v>1188</v>
      </c>
      <c r="K3654" s="15" t="n">
        <v>33.72</v>
      </c>
      <c r="L3654" s="0" t="n">
        <v>4</v>
      </c>
      <c r="M3654" s="16" t="n">
        <v>0</v>
      </c>
      <c r="N3654" s="17" t="n">
        <v>15.5112</v>
      </c>
      <c r="O3654" s="0" t="str">
        <f aca="false">TEXT(B3654,"YYYY-MM")</f>
        <v>2018-12</v>
      </c>
      <c r="P3654" s="18" t="n">
        <f aca="false">IFERROR(N3654/K3654,0)</f>
        <v>0.46</v>
      </c>
      <c r="Q3654" s="0" t="str">
        <f aca="false">IF(M3654=0,"No Discount",IF(M3654&lt;0.2,"Low (1-19%)",IF(M3654&lt;0.4,"Medium (20-39%)","High (40%+)")))</f>
        <v>No Discount</v>
      </c>
      <c r="R3654" s="0" t="str">
        <f aca="false">INDEX('Lookup Tables'!$B$2:$B$5,MATCH(F3654,'Lookup Tables'!$A$2:$A$5,0))</f>
        <v>Manager A</v>
      </c>
    </row>
    <row r="3655" customFormat="false" ht="15" hidden="false" customHeight="false" outlineLevel="0" collapsed="false">
      <c r="A3655" s="0" t="s">
        <v>3489</v>
      </c>
      <c r="B3655" s="13" t="n">
        <v>43443</v>
      </c>
      <c r="C3655" s="13" t="n">
        <v>43445</v>
      </c>
      <c r="D3655" s="14" t="s">
        <v>52</v>
      </c>
      <c r="E3655" s="14" t="s">
        <v>53</v>
      </c>
      <c r="F3655" s="14" t="s">
        <v>98</v>
      </c>
      <c r="G3655" s="14" t="s">
        <v>157</v>
      </c>
      <c r="H3655" s="14" t="s">
        <v>65</v>
      </c>
      <c r="I3655" s="14" t="s">
        <v>91</v>
      </c>
      <c r="J3655" s="14" t="s">
        <v>135</v>
      </c>
      <c r="K3655" s="15" t="n">
        <v>14.94</v>
      </c>
      <c r="L3655" s="0" t="n">
        <v>3</v>
      </c>
      <c r="M3655" s="16" t="n">
        <v>0</v>
      </c>
      <c r="N3655" s="17" t="n">
        <v>7.0218</v>
      </c>
      <c r="O3655" s="0" t="str">
        <f aca="false">TEXT(B3655,"YYYY-MM")</f>
        <v>2018-12</v>
      </c>
      <c r="P3655" s="18" t="n">
        <f aca="false">IFERROR(N3655/K3655,0)</f>
        <v>0.47</v>
      </c>
      <c r="Q3655" s="0" t="str">
        <f aca="false">IF(M3655=0,"No Discount",IF(M3655&lt;0.2,"Low (1-19%)",IF(M3655&lt;0.4,"Medium (20-39%)","High (40%+)")))</f>
        <v>No Discount</v>
      </c>
      <c r="R3655" s="0" t="str">
        <f aca="false">INDEX('Lookup Tables'!$B$2:$B$5,MATCH(F3655,'Lookup Tables'!$A$2:$A$5,0))</f>
        <v>Manager A</v>
      </c>
    </row>
    <row r="3656" customFormat="false" ht="15" hidden="false" customHeight="false" outlineLevel="0" collapsed="false">
      <c r="A3656" s="0" t="s">
        <v>3491</v>
      </c>
      <c r="B3656" s="13" t="n">
        <v>43343</v>
      </c>
      <c r="C3656" s="13" t="n">
        <v>43348</v>
      </c>
      <c r="D3656" s="14" t="s">
        <v>69</v>
      </c>
      <c r="E3656" s="14" t="s">
        <v>53</v>
      </c>
      <c r="F3656" s="14" t="s">
        <v>98</v>
      </c>
      <c r="G3656" s="14" t="s">
        <v>164</v>
      </c>
      <c r="H3656" s="14" t="s">
        <v>65</v>
      </c>
      <c r="I3656" s="14" t="s">
        <v>85</v>
      </c>
      <c r="J3656" s="14" t="s">
        <v>979</v>
      </c>
      <c r="K3656" s="15" t="n">
        <v>638.73</v>
      </c>
      <c r="L3656" s="0" t="n">
        <v>9</v>
      </c>
      <c r="M3656" s="16" t="n">
        <v>0</v>
      </c>
      <c r="N3656" s="17" t="n">
        <v>166.0698</v>
      </c>
      <c r="O3656" s="0" t="str">
        <f aca="false">TEXT(B3656,"YYYY-MM")</f>
        <v>2018-08</v>
      </c>
      <c r="P3656" s="18" t="n">
        <f aca="false">IFERROR(N3656/K3656,0)</f>
        <v>0.26</v>
      </c>
      <c r="Q3656" s="0" t="str">
        <f aca="false">IF(M3656=0,"No Discount",IF(M3656&lt;0.2,"Low (1-19%)",IF(M3656&lt;0.4,"Medium (20-39%)","High (40%+)")))</f>
        <v>No Discount</v>
      </c>
      <c r="R3656" s="0" t="str">
        <f aca="false">INDEX('Lookup Tables'!$B$2:$B$5,MATCH(F3656,'Lookup Tables'!$A$2:$A$5,0))</f>
        <v>Manager A</v>
      </c>
    </row>
    <row r="3657" customFormat="false" ht="15" hidden="false" customHeight="false" outlineLevel="0" collapsed="false">
      <c r="A3657" s="0" t="s">
        <v>3492</v>
      </c>
      <c r="B3657" s="13" t="n">
        <v>43214</v>
      </c>
      <c r="C3657" s="13" t="n">
        <v>43220</v>
      </c>
      <c r="D3657" s="14" t="s">
        <v>69</v>
      </c>
      <c r="E3657" s="14" t="s">
        <v>62</v>
      </c>
      <c r="F3657" s="14" t="s">
        <v>54</v>
      </c>
      <c r="G3657" s="14" t="s">
        <v>70</v>
      </c>
      <c r="H3657" s="14" t="s">
        <v>65</v>
      </c>
      <c r="I3657" s="14" t="s">
        <v>73</v>
      </c>
      <c r="J3657" s="14" t="s">
        <v>1915</v>
      </c>
      <c r="K3657" s="15" t="n">
        <v>113.568</v>
      </c>
      <c r="L3657" s="0" t="n">
        <v>2</v>
      </c>
      <c r="M3657" s="16" t="n">
        <v>0.2</v>
      </c>
      <c r="N3657" s="17" t="n">
        <v>-21.294</v>
      </c>
      <c r="O3657" s="0" t="str">
        <f aca="false">TEXT(B3657,"YYYY-MM")</f>
        <v>2018-04</v>
      </c>
      <c r="P3657" s="18" t="n">
        <f aca="false">IFERROR(N3657/K3657,0)</f>
        <v>-0.1875</v>
      </c>
      <c r="Q3657" s="0" t="str">
        <f aca="false">IF(M3657=0,"No Discount",IF(M3657&lt;0.2,"Low (1-19%)",IF(M3657&lt;0.4,"Medium (20-39%)","High (40%+)")))</f>
        <v>Medium (20-39%)</v>
      </c>
      <c r="R3657" s="0" t="str">
        <f aca="false">INDEX('Lookup Tables'!$B$2:$B$5,MATCH(F3657,'Lookup Tables'!$A$2:$A$5,0))</f>
        <v>Manager C</v>
      </c>
    </row>
    <row r="3658" customFormat="false" ht="15" hidden="false" customHeight="false" outlineLevel="0" collapsed="false">
      <c r="A3658" s="0" t="s">
        <v>3493</v>
      </c>
      <c r="B3658" s="13" t="n">
        <v>43351</v>
      </c>
      <c r="C3658" s="13" t="n">
        <v>43357</v>
      </c>
      <c r="D3658" s="14" t="s">
        <v>69</v>
      </c>
      <c r="E3658" s="14" t="s">
        <v>62</v>
      </c>
      <c r="F3658" s="14" t="s">
        <v>117</v>
      </c>
      <c r="G3658" s="14" t="s">
        <v>269</v>
      </c>
      <c r="H3658" s="14" t="s">
        <v>80</v>
      </c>
      <c r="I3658" s="14" t="s">
        <v>123</v>
      </c>
      <c r="J3658" s="14" t="s">
        <v>3494</v>
      </c>
      <c r="K3658" s="15" t="n">
        <v>9.096</v>
      </c>
      <c r="L3658" s="0" t="n">
        <v>1</v>
      </c>
      <c r="M3658" s="16" t="n">
        <v>0.2</v>
      </c>
      <c r="N3658" s="17" t="n">
        <v>1.7055</v>
      </c>
      <c r="O3658" s="0" t="str">
        <f aca="false">TEXT(B3658,"YYYY-MM")</f>
        <v>2018-09</v>
      </c>
      <c r="P3658" s="18" t="n">
        <f aca="false">IFERROR(N3658/K3658,0)</f>
        <v>0.1875</v>
      </c>
      <c r="Q3658" s="0" t="str">
        <f aca="false">IF(M3658=0,"No Discount",IF(M3658&lt;0.2,"Low (1-19%)",IF(M3658&lt;0.4,"Medium (20-39%)","High (40%+)")))</f>
        <v>Medium (20-39%)</v>
      </c>
      <c r="R3658" s="0" t="str">
        <f aca="false">INDEX('Lookup Tables'!$B$2:$B$5,MATCH(F3658,'Lookup Tables'!$A$2:$A$5,0))</f>
        <v>Manager B</v>
      </c>
    </row>
    <row r="3659" customFormat="false" ht="15" hidden="false" customHeight="false" outlineLevel="0" collapsed="false">
      <c r="A3659" s="0" t="s">
        <v>3495</v>
      </c>
      <c r="B3659" s="13" t="n">
        <v>42441</v>
      </c>
      <c r="C3659" s="13" t="n">
        <v>42446</v>
      </c>
      <c r="D3659" s="14" t="s">
        <v>69</v>
      </c>
      <c r="E3659" s="14" t="s">
        <v>62</v>
      </c>
      <c r="F3659" s="14" t="s">
        <v>54</v>
      </c>
      <c r="G3659" s="14" t="s">
        <v>70</v>
      </c>
      <c r="H3659" s="14" t="s">
        <v>65</v>
      </c>
      <c r="I3659" s="14" t="s">
        <v>129</v>
      </c>
      <c r="J3659" s="14" t="s">
        <v>308</v>
      </c>
      <c r="K3659" s="15" t="n">
        <v>8.688</v>
      </c>
      <c r="L3659" s="0" t="n">
        <v>3</v>
      </c>
      <c r="M3659" s="16" t="n">
        <v>0.2</v>
      </c>
      <c r="N3659" s="17" t="n">
        <v>2.9322</v>
      </c>
      <c r="O3659" s="0" t="str">
        <f aca="false">TEXT(B3659,"YYYY-MM")</f>
        <v>2016-03</v>
      </c>
      <c r="P3659" s="18" t="n">
        <f aca="false">IFERROR(N3659/K3659,0)</f>
        <v>0.3375</v>
      </c>
      <c r="Q3659" s="0" t="str">
        <f aca="false">IF(M3659=0,"No Discount",IF(M3659&lt;0.2,"Low (1-19%)",IF(M3659&lt;0.4,"Medium (20-39%)","High (40%+)")))</f>
        <v>Medium (20-39%)</v>
      </c>
      <c r="R3659" s="0" t="str">
        <f aca="false">INDEX('Lookup Tables'!$B$2:$B$5,MATCH(F3659,'Lookup Tables'!$A$2:$A$5,0))</f>
        <v>Manager C</v>
      </c>
    </row>
    <row r="3660" customFormat="false" ht="15" hidden="false" customHeight="false" outlineLevel="0" collapsed="false">
      <c r="A3660" s="0" t="s">
        <v>3495</v>
      </c>
      <c r="B3660" s="13" t="n">
        <v>42441</v>
      </c>
      <c r="C3660" s="13" t="n">
        <v>42446</v>
      </c>
      <c r="D3660" s="14" t="s">
        <v>69</v>
      </c>
      <c r="E3660" s="14" t="s">
        <v>62</v>
      </c>
      <c r="F3660" s="14" t="s">
        <v>54</v>
      </c>
      <c r="G3660" s="14" t="s">
        <v>70</v>
      </c>
      <c r="H3660" s="14" t="s">
        <v>56</v>
      </c>
      <c r="I3660" s="14" t="s">
        <v>76</v>
      </c>
      <c r="J3660" s="14" t="s">
        <v>209</v>
      </c>
      <c r="K3660" s="15" t="n">
        <v>30.88</v>
      </c>
      <c r="L3660" s="0" t="n">
        <v>4</v>
      </c>
      <c r="M3660" s="16" t="n">
        <v>0.2</v>
      </c>
      <c r="N3660" s="17" t="n">
        <v>3.86</v>
      </c>
      <c r="O3660" s="0" t="str">
        <f aca="false">TEXT(B3660,"YYYY-MM")</f>
        <v>2016-03</v>
      </c>
      <c r="P3660" s="18" t="n">
        <f aca="false">IFERROR(N3660/K3660,0)</f>
        <v>0.125</v>
      </c>
      <c r="Q3660" s="0" t="str">
        <f aca="false">IF(M3660=0,"No Discount",IF(M3660&lt;0.2,"Low (1-19%)",IF(M3660&lt;0.4,"Medium (20-39%)","High (40%+)")))</f>
        <v>Medium (20-39%)</v>
      </c>
      <c r="R3660" s="0" t="str">
        <f aca="false">INDEX('Lookup Tables'!$B$2:$B$5,MATCH(F3660,'Lookup Tables'!$A$2:$A$5,0))</f>
        <v>Manager C</v>
      </c>
    </row>
    <row r="3661" customFormat="false" ht="15" hidden="false" customHeight="false" outlineLevel="0" collapsed="false">
      <c r="A3661" s="0" t="s">
        <v>3495</v>
      </c>
      <c r="B3661" s="13" t="n">
        <v>42441</v>
      </c>
      <c r="C3661" s="13" t="n">
        <v>42446</v>
      </c>
      <c r="D3661" s="14" t="s">
        <v>69</v>
      </c>
      <c r="E3661" s="14" t="s">
        <v>62</v>
      </c>
      <c r="F3661" s="14" t="s">
        <v>54</v>
      </c>
      <c r="G3661" s="14" t="s">
        <v>70</v>
      </c>
      <c r="H3661" s="14" t="s">
        <v>56</v>
      </c>
      <c r="I3661" s="14" t="s">
        <v>76</v>
      </c>
      <c r="J3661" s="14" t="s">
        <v>3496</v>
      </c>
      <c r="K3661" s="15" t="n">
        <v>6.408</v>
      </c>
      <c r="L3661" s="0" t="n">
        <v>3</v>
      </c>
      <c r="M3661" s="16" t="n">
        <v>0.2</v>
      </c>
      <c r="N3661" s="17" t="n">
        <v>1.4418</v>
      </c>
      <c r="O3661" s="0" t="str">
        <f aca="false">TEXT(B3661,"YYYY-MM")</f>
        <v>2016-03</v>
      </c>
      <c r="P3661" s="18" t="n">
        <f aca="false">IFERROR(N3661/K3661,0)</f>
        <v>0.225</v>
      </c>
      <c r="Q3661" s="0" t="str">
        <f aca="false">IF(M3661=0,"No Discount",IF(M3661&lt;0.2,"Low (1-19%)",IF(M3661&lt;0.4,"Medium (20-39%)","High (40%+)")))</f>
        <v>Medium (20-39%)</v>
      </c>
      <c r="R3661" s="0" t="str">
        <f aca="false">INDEX('Lookup Tables'!$B$2:$B$5,MATCH(F3661,'Lookup Tables'!$A$2:$A$5,0))</f>
        <v>Manager C</v>
      </c>
    </row>
    <row r="3662" customFormat="false" ht="15" hidden="false" customHeight="false" outlineLevel="0" collapsed="false">
      <c r="A3662" s="0" t="s">
        <v>3497</v>
      </c>
      <c r="B3662" s="13" t="n">
        <v>42934</v>
      </c>
      <c r="C3662" s="13" t="n">
        <v>42939</v>
      </c>
      <c r="D3662" s="14" t="s">
        <v>69</v>
      </c>
      <c r="E3662" s="14" t="s">
        <v>62</v>
      </c>
      <c r="F3662" s="14" t="s">
        <v>63</v>
      </c>
      <c r="G3662" s="14" t="s">
        <v>189</v>
      </c>
      <c r="H3662" s="14" t="s">
        <v>65</v>
      </c>
      <c r="I3662" s="14" t="s">
        <v>303</v>
      </c>
      <c r="J3662" s="14" t="s">
        <v>3498</v>
      </c>
      <c r="K3662" s="15" t="n">
        <v>33.8</v>
      </c>
      <c r="L3662" s="0" t="n">
        <v>5</v>
      </c>
      <c r="M3662" s="16" t="n">
        <v>0.2</v>
      </c>
      <c r="N3662" s="17" t="n">
        <v>4.225</v>
      </c>
      <c r="O3662" s="0" t="str">
        <f aca="false">TEXT(B3662,"YYYY-MM")</f>
        <v>2017-07</v>
      </c>
      <c r="P3662" s="18" t="n">
        <f aca="false">IFERROR(N3662/K3662,0)</f>
        <v>0.125</v>
      </c>
      <c r="Q3662" s="0" t="str">
        <f aca="false">IF(M3662=0,"No Discount",IF(M3662&lt;0.2,"Low (1-19%)",IF(M3662&lt;0.4,"Medium (20-39%)","High (40%+)")))</f>
        <v>Medium (20-39%)</v>
      </c>
      <c r="R3662" s="0" t="str">
        <f aca="false">INDEX('Lookup Tables'!$B$2:$B$5,MATCH(F3662,'Lookup Tables'!$A$2:$A$5,0))</f>
        <v>Manager D</v>
      </c>
    </row>
    <row r="3663" customFormat="false" ht="15" hidden="false" customHeight="false" outlineLevel="0" collapsed="false">
      <c r="A3663" s="0" t="s">
        <v>3499</v>
      </c>
      <c r="B3663" s="13" t="n">
        <v>42899</v>
      </c>
      <c r="C3663" s="13" t="n">
        <v>42901</v>
      </c>
      <c r="D3663" s="14" t="s">
        <v>52</v>
      </c>
      <c r="E3663" s="14" t="s">
        <v>97</v>
      </c>
      <c r="F3663" s="14" t="s">
        <v>98</v>
      </c>
      <c r="G3663" s="14" t="s">
        <v>157</v>
      </c>
      <c r="H3663" s="14" t="s">
        <v>80</v>
      </c>
      <c r="I3663" s="14" t="s">
        <v>81</v>
      </c>
      <c r="J3663" s="14" t="s">
        <v>3430</v>
      </c>
      <c r="K3663" s="15" t="n">
        <v>377.97</v>
      </c>
      <c r="L3663" s="0" t="n">
        <v>3</v>
      </c>
      <c r="M3663" s="16" t="n">
        <v>0</v>
      </c>
      <c r="N3663" s="17" t="n">
        <v>94.4925</v>
      </c>
      <c r="O3663" s="0" t="str">
        <f aca="false">TEXT(B3663,"YYYY-MM")</f>
        <v>2017-06</v>
      </c>
      <c r="P3663" s="18" t="n">
        <f aca="false">IFERROR(N3663/K3663,0)</f>
        <v>0.25</v>
      </c>
      <c r="Q3663" s="0" t="str">
        <f aca="false">IF(M3663=0,"No Discount",IF(M3663&lt;0.2,"Low (1-19%)",IF(M3663&lt;0.4,"Medium (20-39%)","High (40%+)")))</f>
        <v>No Discount</v>
      </c>
      <c r="R3663" s="0" t="str">
        <f aca="false">INDEX('Lookup Tables'!$B$2:$B$5,MATCH(F3663,'Lookup Tables'!$A$2:$A$5,0))</f>
        <v>Manager A</v>
      </c>
    </row>
    <row r="3664" customFormat="false" ht="15" hidden="false" customHeight="false" outlineLevel="0" collapsed="false">
      <c r="A3664" s="0" t="s">
        <v>3500</v>
      </c>
      <c r="B3664" s="13" t="n">
        <v>43284</v>
      </c>
      <c r="C3664" s="13" t="n">
        <v>43290</v>
      </c>
      <c r="D3664" s="14" t="s">
        <v>69</v>
      </c>
      <c r="E3664" s="14" t="s">
        <v>97</v>
      </c>
      <c r="F3664" s="14" t="s">
        <v>117</v>
      </c>
      <c r="G3664" s="14" t="s">
        <v>584</v>
      </c>
      <c r="H3664" s="14" t="s">
        <v>80</v>
      </c>
      <c r="I3664" s="14" t="s">
        <v>123</v>
      </c>
      <c r="J3664" s="14" t="s">
        <v>2068</v>
      </c>
      <c r="K3664" s="15" t="n">
        <v>258.9</v>
      </c>
      <c r="L3664" s="0" t="n">
        <v>10</v>
      </c>
      <c r="M3664" s="16" t="n">
        <v>0</v>
      </c>
      <c r="N3664" s="17" t="n">
        <v>93.204</v>
      </c>
      <c r="O3664" s="0" t="str">
        <f aca="false">TEXT(B3664,"YYYY-MM")</f>
        <v>2018-07</v>
      </c>
      <c r="P3664" s="18" t="n">
        <f aca="false">IFERROR(N3664/K3664,0)</f>
        <v>0.36</v>
      </c>
      <c r="Q3664" s="0" t="str">
        <f aca="false">IF(M3664=0,"No Discount",IF(M3664&lt;0.2,"Low (1-19%)",IF(M3664&lt;0.4,"Medium (20-39%)","High (40%+)")))</f>
        <v>No Discount</v>
      </c>
      <c r="R3664" s="0" t="str">
        <f aca="false">INDEX('Lookup Tables'!$B$2:$B$5,MATCH(F3664,'Lookup Tables'!$A$2:$A$5,0))</f>
        <v>Manager B</v>
      </c>
    </row>
    <row r="3665" customFormat="false" ht="15" hidden="false" customHeight="false" outlineLevel="0" collapsed="false">
      <c r="A3665" s="0" t="s">
        <v>3500</v>
      </c>
      <c r="B3665" s="13" t="n">
        <v>43284</v>
      </c>
      <c r="C3665" s="13" t="n">
        <v>43290</v>
      </c>
      <c r="D3665" s="14" t="s">
        <v>69</v>
      </c>
      <c r="E3665" s="14" t="s">
        <v>97</v>
      </c>
      <c r="F3665" s="14" t="s">
        <v>117</v>
      </c>
      <c r="G3665" s="14" t="s">
        <v>584</v>
      </c>
      <c r="H3665" s="14" t="s">
        <v>65</v>
      </c>
      <c r="I3665" s="14" t="s">
        <v>91</v>
      </c>
      <c r="J3665" s="14" t="s">
        <v>587</v>
      </c>
      <c r="K3665" s="15" t="n">
        <v>24.56</v>
      </c>
      <c r="L3665" s="0" t="n">
        <v>2</v>
      </c>
      <c r="M3665" s="16" t="n">
        <v>0</v>
      </c>
      <c r="N3665" s="17" t="n">
        <v>11.5432</v>
      </c>
      <c r="O3665" s="0" t="str">
        <f aca="false">TEXT(B3665,"YYYY-MM")</f>
        <v>2018-07</v>
      </c>
      <c r="P3665" s="18" t="n">
        <f aca="false">IFERROR(N3665/K3665,0)</f>
        <v>0.47</v>
      </c>
      <c r="Q3665" s="0" t="str">
        <f aca="false">IF(M3665=0,"No Discount",IF(M3665&lt;0.2,"Low (1-19%)",IF(M3665&lt;0.4,"Medium (20-39%)","High (40%+)")))</f>
        <v>No Discount</v>
      </c>
      <c r="R3665" s="0" t="str">
        <f aca="false">INDEX('Lookup Tables'!$B$2:$B$5,MATCH(F3665,'Lookup Tables'!$A$2:$A$5,0))</f>
        <v>Manager B</v>
      </c>
    </row>
    <row r="3666" customFormat="false" ht="15" hidden="false" customHeight="false" outlineLevel="0" collapsed="false">
      <c r="A3666" s="0" t="s">
        <v>3501</v>
      </c>
      <c r="B3666" s="13" t="n">
        <v>42346</v>
      </c>
      <c r="C3666" s="13" t="n">
        <v>42351</v>
      </c>
      <c r="D3666" s="14" t="s">
        <v>69</v>
      </c>
      <c r="E3666" s="14" t="s">
        <v>53</v>
      </c>
      <c r="F3666" s="14" t="s">
        <v>63</v>
      </c>
      <c r="G3666" s="14" t="s">
        <v>237</v>
      </c>
      <c r="H3666" s="14" t="s">
        <v>65</v>
      </c>
      <c r="I3666" s="14" t="s">
        <v>66</v>
      </c>
      <c r="J3666" s="14" t="s">
        <v>1129</v>
      </c>
      <c r="K3666" s="15" t="n">
        <v>27.888</v>
      </c>
      <c r="L3666" s="0" t="n">
        <v>7</v>
      </c>
      <c r="M3666" s="16" t="n">
        <v>0.2</v>
      </c>
      <c r="N3666" s="17" t="n">
        <v>9.0636</v>
      </c>
      <c r="O3666" s="0" t="str">
        <f aca="false">TEXT(B3666,"YYYY-MM")</f>
        <v>2015-12</v>
      </c>
      <c r="P3666" s="18" t="n">
        <f aca="false">IFERROR(N3666/K3666,0)</f>
        <v>0.325</v>
      </c>
      <c r="Q3666" s="0" t="str">
        <f aca="false">IF(M3666=0,"No Discount",IF(M3666&lt;0.2,"Low (1-19%)",IF(M3666&lt;0.4,"Medium (20-39%)","High (40%+)")))</f>
        <v>Medium (20-39%)</v>
      </c>
      <c r="R3666" s="0" t="str">
        <f aca="false">INDEX('Lookup Tables'!$B$2:$B$5,MATCH(F3666,'Lookup Tables'!$A$2:$A$5,0))</f>
        <v>Manager D</v>
      </c>
    </row>
    <row r="3667" customFormat="false" ht="15" hidden="false" customHeight="false" outlineLevel="0" collapsed="false">
      <c r="A3667" s="0" t="s">
        <v>3501</v>
      </c>
      <c r="B3667" s="13" t="n">
        <v>42346</v>
      </c>
      <c r="C3667" s="13" t="n">
        <v>42351</v>
      </c>
      <c r="D3667" s="14" t="s">
        <v>69</v>
      </c>
      <c r="E3667" s="14" t="s">
        <v>53</v>
      </c>
      <c r="F3667" s="14" t="s">
        <v>63</v>
      </c>
      <c r="G3667" s="14" t="s">
        <v>237</v>
      </c>
      <c r="H3667" s="14" t="s">
        <v>65</v>
      </c>
      <c r="I3667" s="14" t="s">
        <v>83</v>
      </c>
      <c r="J3667" s="14" t="s">
        <v>1124</v>
      </c>
      <c r="K3667" s="15" t="n">
        <v>6.456</v>
      </c>
      <c r="L3667" s="0" t="n">
        <v>4</v>
      </c>
      <c r="M3667" s="16" t="n">
        <v>0.7</v>
      </c>
      <c r="N3667" s="17" t="n">
        <v>-4.5192</v>
      </c>
      <c r="O3667" s="0" t="str">
        <f aca="false">TEXT(B3667,"YYYY-MM")</f>
        <v>2015-12</v>
      </c>
      <c r="P3667" s="18" t="n">
        <f aca="false">IFERROR(N3667/K3667,0)</f>
        <v>-0.7</v>
      </c>
      <c r="Q3667" s="0" t="str">
        <f aca="false">IF(M3667=0,"No Discount",IF(M3667&lt;0.2,"Low (1-19%)",IF(M3667&lt;0.4,"Medium (20-39%)","High (40%+)")))</f>
        <v>High (40%+)</v>
      </c>
      <c r="R3667" s="0" t="str">
        <f aca="false">INDEX('Lookup Tables'!$B$2:$B$5,MATCH(F3667,'Lookup Tables'!$A$2:$A$5,0))</f>
        <v>Manager D</v>
      </c>
    </row>
    <row r="3668" customFormat="false" ht="15" hidden="false" customHeight="false" outlineLevel="0" collapsed="false">
      <c r="A3668" s="0" t="s">
        <v>3501</v>
      </c>
      <c r="B3668" s="13" t="n">
        <v>42346</v>
      </c>
      <c r="C3668" s="13" t="n">
        <v>42351</v>
      </c>
      <c r="D3668" s="14" t="s">
        <v>69</v>
      </c>
      <c r="E3668" s="14" t="s">
        <v>53</v>
      </c>
      <c r="F3668" s="14" t="s">
        <v>63</v>
      </c>
      <c r="G3668" s="14" t="s">
        <v>237</v>
      </c>
      <c r="H3668" s="14" t="s">
        <v>80</v>
      </c>
      <c r="I3668" s="14" t="s">
        <v>81</v>
      </c>
      <c r="J3668" s="14" t="s">
        <v>3236</v>
      </c>
      <c r="K3668" s="15" t="n">
        <v>52.68</v>
      </c>
      <c r="L3668" s="0" t="n">
        <v>3</v>
      </c>
      <c r="M3668" s="16" t="n">
        <v>0.2</v>
      </c>
      <c r="N3668" s="17" t="n">
        <v>19.755</v>
      </c>
      <c r="O3668" s="0" t="str">
        <f aca="false">TEXT(B3668,"YYYY-MM")</f>
        <v>2015-12</v>
      </c>
      <c r="P3668" s="18" t="n">
        <f aca="false">IFERROR(N3668/K3668,0)</f>
        <v>0.375</v>
      </c>
      <c r="Q3668" s="0" t="str">
        <f aca="false">IF(M3668=0,"No Discount",IF(M3668&lt;0.2,"Low (1-19%)",IF(M3668&lt;0.4,"Medium (20-39%)","High (40%+)")))</f>
        <v>Medium (20-39%)</v>
      </c>
      <c r="R3668" s="0" t="str">
        <f aca="false">INDEX('Lookup Tables'!$B$2:$B$5,MATCH(F3668,'Lookup Tables'!$A$2:$A$5,0))</f>
        <v>Manager D</v>
      </c>
    </row>
    <row r="3669" customFormat="false" ht="15" hidden="false" customHeight="false" outlineLevel="0" collapsed="false">
      <c r="A3669" s="0" t="s">
        <v>3501</v>
      </c>
      <c r="B3669" s="13" t="n">
        <v>42346</v>
      </c>
      <c r="C3669" s="13" t="n">
        <v>42351</v>
      </c>
      <c r="D3669" s="14" t="s">
        <v>69</v>
      </c>
      <c r="E3669" s="14" t="s">
        <v>53</v>
      </c>
      <c r="F3669" s="14" t="s">
        <v>63</v>
      </c>
      <c r="G3669" s="14" t="s">
        <v>237</v>
      </c>
      <c r="H3669" s="14" t="s">
        <v>65</v>
      </c>
      <c r="I3669" s="14" t="s">
        <v>303</v>
      </c>
      <c r="J3669" s="14" t="s">
        <v>3502</v>
      </c>
      <c r="K3669" s="15" t="n">
        <v>13.88</v>
      </c>
      <c r="L3669" s="0" t="n">
        <v>5</v>
      </c>
      <c r="M3669" s="16" t="n">
        <v>0.2</v>
      </c>
      <c r="N3669" s="17" t="n">
        <v>-2.6025</v>
      </c>
      <c r="O3669" s="0" t="str">
        <f aca="false">TEXT(B3669,"YYYY-MM")</f>
        <v>2015-12</v>
      </c>
      <c r="P3669" s="18" t="n">
        <f aca="false">IFERROR(N3669/K3669,0)</f>
        <v>-0.1875</v>
      </c>
      <c r="Q3669" s="0" t="str">
        <f aca="false">IF(M3669=0,"No Discount",IF(M3669&lt;0.2,"Low (1-19%)",IF(M3669&lt;0.4,"Medium (20-39%)","High (40%+)")))</f>
        <v>Medium (20-39%)</v>
      </c>
      <c r="R3669" s="0" t="str">
        <f aca="false">INDEX('Lookup Tables'!$B$2:$B$5,MATCH(F3669,'Lookup Tables'!$A$2:$A$5,0))</f>
        <v>Manager D</v>
      </c>
    </row>
    <row r="3670" customFormat="false" ht="15" hidden="false" customHeight="false" outlineLevel="0" collapsed="false">
      <c r="A3670" s="0" t="s">
        <v>3501</v>
      </c>
      <c r="B3670" s="13" t="n">
        <v>42346</v>
      </c>
      <c r="C3670" s="13" t="n">
        <v>42351</v>
      </c>
      <c r="D3670" s="14" t="s">
        <v>69</v>
      </c>
      <c r="E3670" s="14" t="s">
        <v>53</v>
      </c>
      <c r="F3670" s="14" t="s">
        <v>63</v>
      </c>
      <c r="G3670" s="14" t="s">
        <v>237</v>
      </c>
      <c r="H3670" s="14" t="s">
        <v>80</v>
      </c>
      <c r="I3670" s="14" t="s">
        <v>123</v>
      </c>
      <c r="J3670" s="14" t="s">
        <v>2882</v>
      </c>
      <c r="K3670" s="15" t="n">
        <v>103.92</v>
      </c>
      <c r="L3670" s="0" t="n">
        <v>10</v>
      </c>
      <c r="M3670" s="16" t="n">
        <v>0.2</v>
      </c>
      <c r="N3670" s="17" t="n">
        <v>-18.186</v>
      </c>
      <c r="O3670" s="0" t="str">
        <f aca="false">TEXT(B3670,"YYYY-MM")</f>
        <v>2015-12</v>
      </c>
      <c r="P3670" s="18" t="n">
        <f aca="false">IFERROR(N3670/K3670,0)</f>
        <v>-0.175</v>
      </c>
      <c r="Q3670" s="0" t="str">
        <f aca="false">IF(M3670=0,"No Discount",IF(M3670&lt;0.2,"Low (1-19%)",IF(M3670&lt;0.4,"Medium (20-39%)","High (40%+)")))</f>
        <v>Medium (20-39%)</v>
      </c>
      <c r="R3670" s="0" t="str">
        <f aca="false">INDEX('Lookup Tables'!$B$2:$B$5,MATCH(F3670,'Lookup Tables'!$A$2:$A$5,0))</f>
        <v>Manager D</v>
      </c>
    </row>
    <row r="3671" customFormat="false" ht="15" hidden="false" customHeight="false" outlineLevel="0" collapsed="false">
      <c r="A3671" s="0" t="s">
        <v>3501</v>
      </c>
      <c r="B3671" s="13" t="n">
        <v>42346</v>
      </c>
      <c r="C3671" s="13" t="n">
        <v>42351</v>
      </c>
      <c r="D3671" s="14" t="s">
        <v>69</v>
      </c>
      <c r="E3671" s="14" t="s">
        <v>53</v>
      </c>
      <c r="F3671" s="14" t="s">
        <v>63</v>
      </c>
      <c r="G3671" s="14" t="s">
        <v>237</v>
      </c>
      <c r="H3671" s="14" t="s">
        <v>65</v>
      </c>
      <c r="I3671" s="14" t="s">
        <v>66</v>
      </c>
      <c r="J3671" s="14" t="s">
        <v>3503</v>
      </c>
      <c r="K3671" s="15" t="n">
        <v>11.52</v>
      </c>
      <c r="L3671" s="0" t="n">
        <v>5</v>
      </c>
      <c r="M3671" s="16" t="n">
        <v>0.2</v>
      </c>
      <c r="N3671" s="17" t="n">
        <v>3.744</v>
      </c>
      <c r="O3671" s="0" t="str">
        <f aca="false">TEXT(B3671,"YYYY-MM")</f>
        <v>2015-12</v>
      </c>
      <c r="P3671" s="18" t="n">
        <f aca="false">IFERROR(N3671/K3671,0)</f>
        <v>0.325</v>
      </c>
      <c r="Q3671" s="0" t="str">
        <f aca="false">IF(M3671=0,"No Discount",IF(M3671&lt;0.2,"Low (1-19%)",IF(M3671&lt;0.4,"Medium (20-39%)","High (40%+)")))</f>
        <v>Medium (20-39%)</v>
      </c>
      <c r="R3671" s="0" t="str">
        <f aca="false">INDEX('Lookup Tables'!$B$2:$B$5,MATCH(F3671,'Lookup Tables'!$A$2:$A$5,0))</f>
        <v>Manager D</v>
      </c>
    </row>
    <row r="3672" customFormat="false" ht="15" hidden="false" customHeight="false" outlineLevel="0" collapsed="false">
      <c r="A3672" s="0" t="s">
        <v>3501</v>
      </c>
      <c r="B3672" s="13" t="n">
        <v>42346</v>
      </c>
      <c r="C3672" s="13" t="n">
        <v>42351</v>
      </c>
      <c r="D3672" s="14" t="s">
        <v>69</v>
      </c>
      <c r="E3672" s="14" t="s">
        <v>53</v>
      </c>
      <c r="F3672" s="14" t="s">
        <v>63</v>
      </c>
      <c r="G3672" s="14" t="s">
        <v>237</v>
      </c>
      <c r="H3672" s="14" t="s">
        <v>65</v>
      </c>
      <c r="I3672" s="14" t="s">
        <v>91</v>
      </c>
      <c r="J3672" s="14" t="s">
        <v>176</v>
      </c>
      <c r="K3672" s="15" t="n">
        <v>10.368</v>
      </c>
      <c r="L3672" s="0" t="n">
        <v>2</v>
      </c>
      <c r="M3672" s="16" t="n">
        <v>0.2</v>
      </c>
      <c r="N3672" s="17" t="n">
        <v>3.6288</v>
      </c>
      <c r="O3672" s="0" t="str">
        <f aca="false">TEXT(B3672,"YYYY-MM")</f>
        <v>2015-12</v>
      </c>
      <c r="P3672" s="18" t="n">
        <f aca="false">IFERROR(N3672/K3672,0)</f>
        <v>0.35</v>
      </c>
      <c r="Q3672" s="0" t="str">
        <f aca="false">IF(M3672=0,"No Discount",IF(M3672&lt;0.2,"Low (1-19%)",IF(M3672&lt;0.4,"Medium (20-39%)","High (40%+)")))</f>
        <v>Medium (20-39%)</v>
      </c>
      <c r="R3672" s="0" t="str">
        <f aca="false">INDEX('Lookup Tables'!$B$2:$B$5,MATCH(F3672,'Lookup Tables'!$A$2:$A$5,0))</f>
        <v>Manager D</v>
      </c>
    </row>
    <row r="3673" customFormat="false" ht="15" hidden="false" customHeight="false" outlineLevel="0" collapsed="false">
      <c r="A3673" s="0" t="s">
        <v>3501</v>
      </c>
      <c r="B3673" s="13" t="n">
        <v>42346</v>
      </c>
      <c r="C3673" s="13" t="n">
        <v>42351</v>
      </c>
      <c r="D3673" s="14" t="s">
        <v>69</v>
      </c>
      <c r="E3673" s="14" t="s">
        <v>53</v>
      </c>
      <c r="F3673" s="14" t="s">
        <v>63</v>
      </c>
      <c r="G3673" s="14" t="s">
        <v>237</v>
      </c>
      <c r="H3673" s="14" t="s">
        <v>65</v>
      </c>
      <c r="I3673" s="14" t="s">
        <v>73</v>
      </c>
      <c r="J3673" s="14" t="s">
        <v>3504</v>
      </c>
      <c r="K3673" s="15" t="n">
        <v>39.072</v>
      </c>
      <c r="L3673" s="0" t="n">
        <v>3</v>
      </c>
      <c r="M3673" s="16" t="n">
        <v>0.2</v>
      </c>
      <c r="N3673" s="17" t="n">
        <v>2.9304</v>
      </c>
      <c r="O3673" s="0" t="str">
        <f aca="false">TEXT(B3673,"YYYY-MM")</f>
        <v>2015-12</v>
      </c>
      <c r="P3673" s="18" t="n">
        <f aca="false">IFERROR(N3673/K3673,0)</f>
        <v>0.075</v>
      </c>
      <c r="Q3673" s="0" t="str">
        <f aca="false">IF(M3673=0,"No Discount",IF(M3673&lt;0.2,"Low (1-19%)",IF(M3673&lt;0.4,"Medium (20-39%)","High (40%+)")))</f>
        <v>Medium (20-39%)</v>
      </c>
      <c r="R3673" s="0" t="str">
        <f aca="false">INDEX('Lookup Tables'!$B$2:$B$5,MATCH(F3673,'Lookup Tables'!$A$2:$A$5,0))</f>
        <v>Manager D</v>
      </c>
    </row>
    <row r="3674" customFormat="false" ht="15" hidden="false" customHeight="false" outlineLevel="0" collapsed="false">
      <c r="A3674" s="0" t="s">
        <v>3505</v>
      </c>
      <c r="B3674" s="13" t="n">
        <v>42833</v>
      </c>
      <c r="C3674" s="13" t="n">
        <v>42839</v>
      </c>
      <c r="D3674" s="14" t="s">
        <v>69</v>
      </c>
      <c r="E3674" s="14" t="s">
        <v>97</v>
      </c>
      <c r="F3674" s="14" t="s">
        <v>117</v>
      </c>
      <c r="G3674" s="14" t="s">
        <v>269</v>
      </c>
      <c r="H3674" s="14" t="s">
        <v>65</v>
      </c>
      <c r="I3674" s="14" t="s">
        <v>129</v>
      </c>
      <c r="J3674" s="14" t="s">
        <v>3103</v>
      </c>
      <c r="K3674" s="15" t="n">
        <v>8.872</v>
      </c>
      <c r="L3674" s="0" t="n">
        <v>1</v>
      </c>
      <c r="M3674" s="16" t="n">
        <v>0.2</v>
      </c>
      <c r="N3674" s="17" t="n">
        <v>3.2161</v>
      </c>
      <c r="O3674" s="0" t="str">
        <f aca="false">TEXT(B3674,"YYYY-MM")</f>
        <v>2017-04</v>
      </c>
      <c r="P3674" s="18" t="n">
        <f aca="false">IFERROR(N3674/K3674,0)</f>
        <v>0.3625</v>
      </c>
      <c r="Q3674" s="0" t="str">
        <f aca="false">IF(M3674=0,"No Discount",IF(M3674&lt;0.2,"Low (1-19%)",IF(M3674&lt;0.4,"Medium (20-39%)","High (40%+)")))</f>
        <v>Medium (20-39%)</v>
      </c>
      <c r="R3674" s="0" t="str">
        <f aca="false">INDEX('Lookup Tables'!$B$2:$B$5,MATCH(F3674,'Lookup Tables'!$A$2:$A$5,0))</f>
        <v>Manager B</v>
      </c>
    </row>
    <row r="3675" customFormat="false" ht="15" hidden="false" customHeight="false" outlineLevel="0" collapsed="false">
      <c r="A3675" s="0" t="s">
        <v>3505</v>
      </c>
      <c r="B3675" s="13" t="n">
        <v>42833</v>
      </c>
      <c r="C3675" s="13" t="n">
        <v>42839</v>
      </c>
      <c r="D3675" s="14" t="s">
        <v>69</v>
      </c>
      <c r="E3675" s="14" t="s">
        <v>97</v>
      </c>
      <c r="F3675" s="14" t="s">
        <v>117</v>
      </c>
      <c r="G3675" s="14" t="s">
        <v>269</v>
      </c>
      <c r="H3675" s="14" t="s">
        <v>65</v>
      </c>
      <c r="I3675" s="14" t="s">
        <v>83</v>
      </c>
      <c r="J3675" s="14" t="s">
        <v>1992</v>
      </c>
      <c r="K3675" s="15" t="n">
        <v>121.104</v>
      </c>
      <c r="L3675" s="0" t="n">
        <v>6</v>
      </c>
      <c r="M3675" s="16" t="n">
        <v>0.7</v>
      </c>
      <c r="N3675" s="17" t="n">
        <v>-100.92</v>
      </c>
      <c r="O3675" s="0" t="str">
        <f aca="false">TEXT(B3675,"YYYY-MM")</f>
        <v>2017-04</v>
      </c>
      <c r="P3675" s="18" t="n">
        <f aca="false">IFERROR(N3675/K3675,0)</f>
        <v>-0.833333333333333</v>
      </c>
      <c r="Q3675" s="0" t="str">
        <f aca="false">IF(M3675=0,"No Discount",IF(M3675&lt;0.2,"Low (1-19%)",IF(M3675&lt;0.4,"Medium (20-39%)","High (40%+)")))</f>
        <v>High (40%+)</v>
      </c>
      <c r="R3675" s="0" t="str">
        <f aca="false">INDEX('Lookup Tables'!$B$2:$B$5,MATCH(F3675,'Lookup Tables'!$A$2:$A$5,0))</f>
        <v>Manager B</v>
      </c>
    </row>
    <row r="3676" customFormat="false" ht="15" hidden="false" customHeight="false" outlineLevel="0" collapsed="false">
      <c r="A3676" s="0" t="s">
        <v>3506</v>
      </c>
      <c r="B3676" s="13" t="n">
        <v>43410</v>
      </c>
      <c r="C3676" s="13" t="n">
        <v>43415</v>
      </c>
      <c r="D3676" s="14" t="s">
        <v>69</v>
      </c>
      <c r="E3676" s="14" t="s">
        <v>53</v>
      </c>
      <c r="F3676" s="14" t="s">
        <v>117</v>
      </c>
      <c r="G3676" s="14" t="s">
        <v>118</v>
      </c>
      <c r="H3676" s="14" t="s">
        <v>56</v>
      </c>
      <c r="I3676" s="14" t="s">
        <v>59</v>
      </c>
      <c r="J3676" s="14" t="s">
        <v>2284</v>
      </c>
      <c r="K3676" s="15" t="n">
        <v>127.372</v>
      </c>
      <c r="L3676" s="0" t="n">
        <v>2</v>
      </c>
      <c r="M3676" s="16" t="n">
        <v>0.3</v>
      </c>
      <c r="N3676" s="17" t="n">
        <v>-30.9332</v>
      </c>
      <c r="O3676" s="0" t="str">
        <f aca="false">TEXT(B3676,"YYYY-MM")</f>
        <v>2018-11</v>
      </c>
      <c r="P3676" s="18" t="n">
        <f aca="false">IFERROR(N3676/K3676,0)</f>
        <v>-0.242857142857143</v>
      </c>
      <c r="Q3676" s="0" t="str">
        <f aca="false">IF(M3676=0,"No Discount",IF(M3676&lt;0.2,"Low (1-19%)",IF(M3676&lt;0.4,"Medium (20-39%)","High (40%+)")))</f>
        <v>Medium (20-39%)</v>
      </c>
      <c r="R3676" s="0" t="str">
        <f aca="false">INDEX('Lookup Tables'!$B$2:$B$5,MATCH(F3676,'Lookup Tables'!$A$2:$A$5,0))</f>
        <v>Manager B</v>
      </c>
    </row>
    <row r="3677" customFormat="false" ht="15" hidden="false" customHeight="false" outlineLevel="0" collapsed="false">
      <c r="A3677" s="0" t="s">
        <v>3506</v>
      </c>
      <c r="B3677" s="13" t="n">
        <v>43410</v>
      </c>
      <c r="C3677" s="13" t="n">
        <v>43415</v>
      </c>
      <c r="D3677" s="14" t="s">
        <v>69</v>
      </c>
      <c r="E3677" s="14" t="s">
        <v>53</v>
      </c>
      <c r="F3677" s="14" t="s">
        <v>117</v>
      </c>
      <c r="G3677" s="14" t="s">
        <v>118</v>
      </c>
      <c r="H3677" s="14" t="s">
        <v>65</v>
      </c>
      <c r="I3677" s="14" t="s">
        <v>91</v>
      </c>
      <c r="J3677" s="14" t="s">
        <v>674</v>
      </c>
      <c r="K3677" s="15" t="n">
        <v>47.952</v>
      </c>
      <c r="L3677" s="0" t="n">
        <v>3</v>
      </c>
      <c r="M3677" s="16" t="n">
        <v>0.2</v>
      </c>
      <c r="N3677" s="17" t="n">
        <v>16.1838</v>
      </c>
      <c r="O3677" s="0" t="str">
        <f aca="false">TEXT(B3677,"YYYY-MM")</f>
        <v>2018-11</v>
      </c>
      <c r="P3677" s="18" t="n">
        <f aca="false">IFERROR(N3677/K3677,0)</f>
        <v>0.3375</v>
      </c>
      <c r="Q3677" s="0" t="str">
        <f aca="false">IF(M3677=0,"No Discount",IF(M3677&lt;0.2,"Low (1-19%)",IF(M3677&lt;0.4,"Medium (20-39%)","High (40%+)")))</f>
        <v>Medium (20-39%)</v>
      </c>
      <c r="R3677" s="0" t="str">
        <f aca="false">INDEX('Lookup Tables'!$B$2:$B$5,MATCH(F3677,'Lookup Tables'!$A$2:$A$5,0))</f>
        <v>Manager B</v>
      </c>
    </row>
    <row r="3678" customFormat="false" ht="15" hidden="false" customHeight="false" outlineLevel="0" collapsed="false">
      <c r="A3678" s="0" t="s">
        <v>3507</v>
      </c>
      <c r="B3678" s="13" t="n">
        <v>42709</v>
      </c>
      <c r="C3678" s="13" t="n">
        <v>42713</v>
      </c>
      <c r="D3678" s="14" t="s">
        <v>69</v>
      </c>
      <c r="E3678" s="14" t="s">
        <v>62</v>
      </c>
      <c r="F3678" s="14" t="s">
        <v>63</v>
      </c>
      <c r="G3678" s="14" t="s">
        <v>64</v>
      </c>
      <c r="H3678" s="14" t="s">
        <v>56</v>
      </c>
      <c r="I3678" s="14" t="s">
        <v>76</v>
      </c>
      <c r="J3678" s="14" t="s">
        <v>1136</v>
      </c>
      <c r="K3678" s="15" t="n">
        <v>44.46</v>
      </c>
      <c r="L3678" s="0" t="n">
        <v>2</v>
      </c>
      <c r="M3678" s="16" t="n">
        <v>0</v>
      </c>
      <c r="N3678" s="17" t="n">
        <v>14.6718</v>
      </c>
      <c r="O3678" s="0" t="str">
        <f aca="false">TEXT(B3678,"YYYY-MM")</f>
        <v>2016-12</v>
      </c>
      <c r="P3678" s="18" t="n">
        <f aca="false">IFERROR(N3678/K3678,0)</f>
        <v>0.33</v>
      </c>
      <c r="Q3678" s="0" t="str">
        <f aca="false">IF(M3678=0,"No Discount",IF(M3678&lt;0.2,"Low (1-19%)",IF(M3678&lt;0.4,"Medium (20-39%)","High (40%+)")))</f>
        <v>No Discount</v>
      </c>
      <c r="R3678" s="0" t="str">
        <f aca="false">INDEX('Lookup Tables'!$B$2:$B$5,MATCH(F3678,'Lookup Tables'!$A$2:$A$5,0))</f>
        <v>Manager D</v>
      </c>
    </row>
    <row r="3679" customFormat="false" ht="15" hidden="false" customHeight="false" outlineLevel="0" collapsed="false">
      <c r="A3679" s="0" t="s">
        <v>3508</v>
      </c>
      <c r="B3679" s="13" t="n">
        <v>42560</v>
      </c>
      <c r="C3679" s="13" t="n">
        <v>42565</v>
      </c>
      <c r="D3679" s="14" t="s">
        <v>69</v>
      </c>
      <c r="E3679" s="14" t="s">
        <v>53</v>
      </c>
      <c r="F3679" s="14" t="s">
        <v>117</v>
      </c>
      <c r="G3679" s="14" t="s">
        <v>1243</v>
      </c>
      <c r="H3679" s="14" t="s">
        <v>65</v>
      </c>
      <c r="I3679" s="14" t="s">
        <v>171</v>
      </c>
      <c r="J3679" s="14" t="s">
        <v>2925</v>
      </c>
      <c r="K3679" s="15" t="n">
        <v>15.8</v>
      </c>
      <c r="L3679" s="0" t="n">
        <v>4</v>
      </c>
      <c r="M3679" s="16" t="n">
        <v>0</v>
      </c>
      <c r="N3679" s="17" t="n">
        <v>5.056</v>
      </c>
      <c r="O3679" s="0" t="str">
        <f aca="false">TEXT(B3679,"YYYY-MM")</f>
        <v>2016-07</v>
      </c>
      <c r="P3679" s="18" t="n">
        <f aca="false">IFERROR(N3679/K3679,0)</f>
        <v>0.32</v>
      </c>
      <c r="Q3679" s="0" t="str">
        <f aca="false">IF(M3679=0,"No Discount",IF(M3679&lt;0.2,"Low (1-19%)",IF(M3679&lt;0.4,"Medium (20-39%)","High (40%+)")))</f>
        <v>No Discount</v>
      </c>
      <c r="R3679" s="0" t="str">
        <f aca="false">INDEX('Lookup Tables'!$B$2:$B$5,MATCH(F3679,'Lookup Tables'!$A$2:$A$5,0))</f>
        <v>Manager B</v>
      </c>
    </row>
    <row r="3680" customFormat="false" ht="15" hidden="false" customHeight="false" outlineLevel="0" collapsed="false">
      <c r="A3680" s="0" t="s">
        <v>3508</v>
      </c>
      <c r="B3680" s="13" t="n">
        <v>42560</v>
      </c>
      <c r="C3680" s="13" t="n">
        <v>42565</v>
      </c>
      <c r="D3680" s="14" t="s">
        <v>69</v>
      </c>
      <c r="E3680" s="14" t="s">
        <v>53</v>
      </c>
      <c r="F3680" s="14" t="s">
        <v>117</v>
      </c>
      <c r="G3680" s="14" t="s">
        <v>1243</v>
      </c>
      <c r="H3680" s="14" t="s">
        <v>80</v>
      </c>
      <c r="I3680" s="14" t="s">
        <v>345</v>
      </c>
      <c r="J3680" s="14" t="s">
        <v>3275</v>
      </c>
      <c r="K3680" s="15" t="n">
        <v>464.97</v>
      </c>
      <c r="L3680" s="0" t="n">
        <v>3</v>
      </c>
      <c r="M3680" s="16" t="n">
        <v>0</v>
      </c>
      <c r="N3680" s="17" t="n">
        <v>209.2365</v>
      </c>
      <c r="O3680" s="0" t="str">
        <f aca="false">TEXT(B3680,"YYYY-MM")</f>
        <v>2016-07</v>
      </c>
      <c r="P3680" s="18" t="n">
        <f aca="false">IFERROR(N3680/K3680,0)</f>
        <v>0.45</v>
      </c>
      <c r="Q3680" s="0" t="str">
        <f aca="false">IF(M3680=0,"No Discount",IF(M3680&lt;0.2,"Low (1-19%)",IF(M3680&lt;0.4,"Medium (20-39%)","High (40%+)")))</f>
        <v>No Discount</v>
      </c>
      <c r="R3680" s="0" t="str">
        <f aca="false">INDEX('Lookup Tables'!$B$2:$B$5,MATCH(F3680,'Lookup Tables'!$A$2:$A$5,0))</f>
        <v>Manager B</v>
      </c>
    </row>
    <row r="3681" customFormat="false" ht="15" hidden="false" customHeight="false" outlineLevel="0" collapsed="false">
      <c r="A3681" s="0" t="s">
        <v>3508</v>
      </c>
      <c r="B3681" s="13" t="n">
        <v>42560</v>
      </c>
      <c r="C3681" s="13" t="n">
        <v>42565</v>
      </c>
      <c r="D3681" s="14" t="s">
        <v>69</v>
      </c>
      <c r="E3681" s="14" t="s">
        <v>53</v>
      </c>
      <c r="F3681" s="14" t="s">
        <v>117</v>
      </c>
      <c r="G3681" s="14" t="s">
        <v>1243</v>
      </c>
      <c r="H3681" s="14" t="s">
        <v>56</v>
      </c>
      <c r="I3681" s="14" t="s">
        <v>76</v>
      </c>
      <c r="J3681" s="14" t="s">
        <v>516</v>
      </c>
      <c r="K3681" s="15" t="n">
        <v>181.96</v>
      </c>
      <c r="L3681" s="0" t="n">
        <v>2</v>
      </c>
      <c r="M3681" s="16" t="n">
        <v>0</v>
      </c>
      <c r="N3681" s="17" t="n">
        <v>20.0156</v>
      </c>
      <c r="O3681" s="0" t="str">
        <f aca="false">TEXT(B3681,"YYYY-MM")</f>
        <v>2016-07</v>
      </c>
      <c r="P3681" s="18" t="n">
        <f aca="false">IFERROR(N3681/K3681,0)</f>
        <v>0.11</v>
      </c>
      <c r="Q3681" s="0" t="str">
        <f aca="false">IF(M3681=0,"No Discount",IF(M3681&lt;0.2,"Low (1-19%)",IF(M3681&lt;0.4,"Medium (20-39%)","High (40%+)")))</f>
        <v>No Discount</v>
      </c>
      <c r="R3681" s="0" t="str">
        <f aca="false">INDEX('Lookup Tables'!$B$2:$B$5,MATCH(F3681,'Lookup Tables'!$A$2:$A$5,0))</f>
        <v>Manager B</v>
      </c>
    </row>
    <row r="3682" customFormat="false" ht="15" hidden="false" customHeight="false" outlineLevel="0" collapsed="false">
      <c r="A3682" s="0" t="s">
        <v>3508</v>
      </c>
      <c r="B3682" s="13" t="n">
        <v>42560</v>
      </c>
      <c r="C3682" s="13" t="n">
        <v>42565</v>
      </c>
      <c r="D3682" s="14" t="s">
        <v>69</v>
      </c>
      <c r="E3682" s="14" t="s">
        <v>53</v>
      </c>
      <c r="F3682" s="14" t="s">
        <v>117</v>
      </c>
      <c r="G3682" s="14" t="s">
        <v>1243</v>
      </c>
      <c r="H3682" s="14" t="s">
        <v>65</v>
      </c>
      <c r="I3682" s="14" t="s">
        <v>66</v>
      </c>
      <c r="J3682" s="14" t="s">
        <v>3509</v>
      </c>
      <c r="K3682" s="15" t="n">
        <v>12.39</v>
      </c>
      <c r="L3682" s="0" t="n">
        <v>3</v>
      </c>
      <c r="M3682" s="16" t="n">
        <v>0</v>
      </c>
      <c r="N3682" s="17" t="n">
        <v>5.6994</v>
      </c>
      <c r="O3682" s="0" t="str">
        <f aca="false">TEXT(B3682,"YYYY-MM")</f>
        <v>2016-07</v>
      </c>
      <c r="P3682" s="18" t="n">
        <f aca="false">IFERROR(N3682/K3682,0)</f>
        <v>0.46</v>
      </c>
      <c r="Q3682" s="0" t="str">
        <f aca="false">IF(M3682=0,"No Discount",IF(M3682&lt;0.2,"Low (1-19%)",IF(M3682&lt;0.4,"Medium (20-39%)","High (40%+)")))</f>
        <v>No Discount</v>
      </c>
      <c r="R3682" s="0" t="str">
        <f aca="false">INDEX('Lookup Tables'!$B$2:$B$5,MATCH(F3682,'Lookup Tables'!$A$2:$A$5,0))</f>
        <v>Manager B</v>
      </c>
    </row>
    <row r="3683" customFormat="false" ht="15" hidden="false" customHeight="false" outlineLevel="0" collapsed="false">
      <c r="A3683" s="0" t="s">
        <v>3508</v>
      </c>
      <c r="B3683" s="13" t="n">
        <v>42560</v>
      </c>
      <c r="C3683" s="13" t="n">
        <v>42565</v>
      </c>
      <c r="D3683" s="14" t="s">
        <v>69</v>
      </c>
      <c r="E3683" s="14" t="s">
        <v>53</v>
      </c>
      <c r="F3683" s="14" t="s">
        <v>117</v>
      </c>
      <c r="G3683" s="14" t="s">
        <v>1243</v>
      </c>
      <c r="H3683" s="14" t="s">
        <v>65</v>
      </c>
      <c r="I3683" s="14" t="s">
        <v>83</v>
      </c>
      <c r="J3683" s="14" t="s">
        <v>1625</v>
      </c>
      <c r="K3683" s="15" t="n">
        <v>84.09</v>
      </c>
      <c r="L3683" s="0" t="n">
        <v>3</v>
      </c>
      <c r="M3683" s="16" t="n">
        <v>0</v>
      </c>
      <c r="N3683" s="17" t="n">
        <v>42.045</v>
      </c>
      <c r="O3683" s="0" t="str">
        <f aca="false">TEXT(B3683,"YYYY-MM")</f>
        <v>2016-07</v>
      </c>
      <c r="P3683" s="18" t="n">
        <f aca="false">IFERROR(N3683/K3683,0)</f>
        <v>0.5</v>
      </c>
      <c r="Q3683" s="0" t="str">
        <f aca="false">IF(M3683=0,"No Discount",IF(M3683&lt;0.2,"Low (1-19%)",IF(M3683&lt;0.4,"Medium (20-39%)","High (40%+)")))</f>
        <v>No Discount</v>
      </c>
      <c r="R3683" s="0" t="str">
        <f aca="false">INDEX('Lookup Tables'!$B$2:$B$5,MATCH(F3683,'Lookup Tables'!$A$2:$A$5,0))</f>
        <v>Manager B</v>
      </c>
    </row>
    <row r="3684" customFormat="false" ht="15" hidden="false" customHeight="false" outlineLevel="0" collapsed="false">
      <c r="A3684" s="0" t="s">
        <v>3508</v>
      </c>
      <c r="B3684" s="13" t="n">
        <v>42560</v>
      </c>
      <c r="C3684" s="13" t="n">
        <v>42565</v>
      </c>
      <c r="D3684" s="14" t="s">
        <v>69</v>
      </c>
      <c r="E3684" s="14" t="s">
        <v>53</v>
      </c>
      <c r="F3684" s="14" t="s">
        <v>117</v>
      </c>
      <c r="G3684" s="14" t="s">
        <v>1243</v>
      </c>
      <c r="H3684" s="14" t="s">
        <v>65</v>
      </c>
      <c r="I3684" s="14" t="s">
        <v>78</v>
      </c>
      <c r="J3684" s="14" t="s">
        <v>3510</v>
      </c>
      <c r="K3684" s="15" t="n">
        <v>79.36</v>
      </c>
      <c r="L3684" s="0" t="n">
        <v>4</v>
      </c>
      <c r="M3684" s="16" t="n">
        <v>0</v>
      </c>
      <c r="N3684" s="17" t="n">
        <v>32.5376</v>
      </c>
      <c r="O3684" s="0" t="str">
        <f aca="false">TEXT(B3684,"YYYY-MM")</f>
        <v>2016-07</v>
      </c>
      <c r="P3684" s="18" t="n">
        <f aca="false">IFERROR(N3684/K3684,0)</f>
        <v>0.41</v>
      </c>
      <c r="Q3684" s="0" t="str">
        <f aca="false">IF(M3684=0,"No Discount",IF(M3684&lt;0.2,"Low (1-19%)",IF(M3684&lt;0.4,"Medium (20-39%)","High (40%+)")))</f>
        <v>No Discount</v>
      </c>
      <c r="R3684" s="0" t="str">
        <f aca="false">INDEX('Lookup Tables'!$B$2:$B$5,MATCH(F3684,'Lookup Tables'!$A$2:$A$5,0))</f>
        <v>Manager B</v>
      </c>
    </row>
    <row r="3685" customFormat="false" ht="15" hidden="false" customHeight="false" outlineLevel="0" collapsed="false">
      <c r="A3685" s="0" t="s">
        <v>3508</v>
      </c>
      <c r="B3685" s="13" t="n">
        <v>42560</v>
      </c>
      <c r="C3685" s="13" t="n">
        <v>42565</v>
      </c>
      <c r="D3685" s="14" t="s">
        <v>69</v>
      </c>
      <c r="E3685" s="14" t="s">
        <v>53</v>
      </c>
      <c r="F3685" s="14" t="s">
        <v>117</v>
      </c>
      <c r="G3685" s="14" t="s">
        <v>1243</v>
      </c>
      <c r="H3685" s="14" t="s">
        <v>65</v>
      </c>
      <c r="I3685" s="14" t="s">
        <v>83</v>
      </c>
      <c r="J3685" s="14" t="s">
        <v>1470</v>
      </c>
      <c r="K3685" s="15" t="n">
        <v>153.36</v>
      </c>
      <c r="L3685" s="0" t="n">
        <v>9</v>
      </c>
      <c r="M3685" s="16" t="n">
        <v>0</v>
      </c>
      <c r="N3685" s="17" t="n">
        <v>70.5456</v>
      </c>
      <c r="O3685" s="0" t="str">
        <f aca="false">TEXT(B3685,"YYYY-MM")</f>
        <v>2016-07</v>
      </c>
      <c r="P3685" s="18" t="n">
        <f aca="false">IFERROR(N3685/K3685,0)</f>
        <v>0.46</v>
      </c>
      <c r="Q3685" s="0" t="str">
        <f aca="false">IF(M3685=0,"No Discount",IF(M3685&lt;0.2,"Low (1-19%)",IF(M3685&lt;0.4,"Medium (20-39%)","High (40%+)")))</f>
        <v>No Discount</v>
      </c>
      <c r="R3685" s="0" t="str">
        <f aca="false">INDEX('Lookup Tables'!$B$2:$B$5,MATCH(F3685,'Lookup Tables'!$A$2:$A$5,0))</f>
        <v>Manager B</v>
      </c>
    </row>
    <row r="3686" customFormat="false" ht="15" hidden="false" customHeight="false" outlineLevel="0" collapsed="false">
      <c r="A3686" s="0" t="s">
        <v>3508</v>
      </c>
      <c r="B3686" s="13" t="n">
        <v>42560</v>
      </c>
      <c r="C3686" s="13" t="n">
        <v>42565</v>
      </c>
      <c r="D3686" s="14" t="s">
        <v>69</v>
      </c>
      <c r="E3686" s="14" t="s">
        <v>53</v>
      </c>
      <c r="F3686" s="14" t="s">
        <v>117</v>
      </c>
      <c r="G3686" s="14" t="s">
        <v>1243</v>
      </c>
      <c r="H3686" s="14" t="s">
        <v>65</v>
      </c>
      <c r="I3686" s="14" t="s">
        <v>83</v>
      </c>
      <c r="J3686" s="14" t="s">
        <v>122</v>
      </c>
      <c r="K3686" s="15" t="n">
        <v>43.68</v>
      </c>
      <c r="L3686" s="0" t="n">
        <v>6</v>
      </c>
      <c r="M3686" s="16" t="n">
        <v>0</v>
      </c>
      <c r="N3686" s="17" t="n">
        <v>21.4032</v>
      </c>
      <c r="O3686" s="0" t="str">
        <f aca="false">TEXT(B3686,"YYYY-MM")</f>
        <v>2016-07</v>
      </c>
      <c r="P3686" s="18" t="n">
        <f aca="false">IFERROR(N3686/K3686,0)</f>
        <v>0.49</v>
      </c>
      <c r="Q3686" s="0" t="str">
        <f aca="false">IF(M3686=0,"No Discount",IF(M3686&lt;0.2,"Low (1-19%)",IF(M3686&lt;0.4,"Medium (20-39%)","High (40%+)")))</f>
        <v>No Discount</v>
      </c>
      <c r="R3686" s="0" t="str">
        <f aca="false">INDEX('Lookup Tables'!$B$2:$B$5,MATCH(F3686,'Lookup Tables'!$A$2:$A$5,0))</f>
        <v>Manager B</v>
      </c>
    </row>
    <row r="3687" customFormat="false" ht="15" hidden="false" customHeight="false" outlineLevel="0" collapsed="false">
      <c r="A3687" s="0" t="s">
        <v>3508</v>
      </c>
      <c r="B3687" s="13" t="n">
        <v>42560</v>
      </c>
      <c r="C3687" s="13" t="n">
        <v>42565</v>
      </c>
      <c r="D3687" s="14" t="s">
        <v>69</v>
      </c>
      <c r="E3687" s="14" t="s">
        <v>53</v>
      </c>
      <c r="F3687" s="14" t="s">
        <v>117</v>
      </c>
      <c r="G3687" s="14" t="s">
        <v>1243</v>
      </c>
      <c r="H3687" s="14" t="s">
        <v>65</v>
      </c>
      <c r="I3687" s="14" t="s">
        <v>73</v>
      </c>
      <c r="J3687" s="14" t="s">
        <v>1377</v>
      </c>
      <c r="K3687" s="15" t="n">
        <v>98.21</v>
      </c>
      <c r="L3687" s="0" t="n">
        <v>7</v>
      </c>
      <c r="M3687" s="16" t="n">
        <v>0</v>
      </c>
      <c r="N3687" s="17" t="n">
        <v>28.4809</v>
      </c>
      <c r="O3687" s="0" t="str">
        <f aca="false">TEXT(B3687,"YYYY-MM")</f>
        <v>2016-07</v>
      </c>
      <c r="P3687" s="18" t="n">
        <f aca="false">IFERROR(N3687/K3687,0)</f>
        <v>0.29</v>
      </c>
      <c r="Q3687" s="0" t="str">
        <f aca="false">IF(M3687=0,"No Discount",IF(M3687&lt;0.2,"Low (1-19%)",IF(M3687&lt;0.4,"Medium (20-39%)","High (40%+)")))</f>
        <v>No Discount</v>
      </c>
      <c r="R3687" s="0" t="str">
        <f aca="false">INDEX('Lookup Tables'!$B$2:$B$5,MATCH(F3687,'Lookup Tables'!$A$2:$A$5,0))</f>
        <v>Manager B</v>
      </c>
    </row>
    <row r="3688" customFormat="false" ht="15" hidden="false" customHeight="false" outlineLevel="0" collapsed="false">
      <c r="A3688" s="0" t="s">
        <v>3511</v>
      </c>
      <c r="B3688" s="13" t="n">
        <v>43082</v>
      </c>
      <c r="C3688" s="13" t="n">
        <v>43088</v>
      </c>
      <c r="D3688" s="14" t="s">
        <v>69</v>
      </c>
      <c r="E3688" s="14" t="s">
        <v>53</v>
      </c>
      <c r="F3688" s="14" t="s">
        <v>63</v>
      </c>
      <c r="G3688" s="14" t="s">
        <v>64</v>
      </c>
      <c r="H3688" s="14" t="s">
        <v>65</v>
      </c>
      <c r="I3688" s="14" t="s">
        <v>78</v>
      </c>
      <c r="J3688" s="14" t="s">
        <v>637</v>
      </c>
      <c r="K3688" s="15" t="n">
        <v>9.84</v>
      </c>
      <c r="L3688" s="0" t="n">
        <v>3</v>
      </c>
      <c r="M3688" s="16" t="n">
        <v>0</v>
      </c>
      <c r="N3688" s="17" t="n">
        <v>3.2472</v>
      </c>
      <c r="O3688" s="0" t="str">
        <f aca="false">TEXT(B3688,"YYYY-MM")</f>
        <v>2017-12</v>
      </c>
      <c r="P3688" s="18" t="n">
        <f aca="false">IFERROR(N3688/K3688,0)</f>
        <v>0.33</v>
      </c>
      <c r="Q3688" s="0" t="str">
        <f aca="false">IF(M3688=0,"No Discount",IF(M3688&lt;0.2,"Low (1-19%)",IF(M3688&lt;0.4,"Medium (20-39%)","High (40%+)")))</f>
        <v>No Discount</v>
      </c>
      <c r="R3688" s="0" t="str">
        <f aca="false">INDEX('Lookup Tables'!$B$2:$B$5,MATCH(F3688,'Lookup Tables'!$A$2:$A$5,0))</f>
        <v>Manager D</v>
      </c>
    </row>
    <row r="3689" customFormat="false" ht="15" hidden="false" customHeight="false" outlineLevel="0" collapsed="false">
      <c r="A3689" s="0" t="s">
        <v>3512</v>
      </c>
      <c r="B3689" s="13" t="n">
        <v>42875</v>
      </c>
      <c r="C3689" s="13" t="n">
        <v>42879</v>
      </c>
      <c r="D3689" s="14" t="s">
        <v>69</v>
      </c>
      <c r="E3689" s="14" t="s">
        <v>53</v>
      </c>
      <c r="F3689" s="14" t="s">
        <v>54</v>
      </c>
      <c r="G3689" s="14" t="s">
        <v>70</v>
      </c>
      <c r="H3689" s="14" t="s">
        <v>65</v>
      </c>
      <c r="I3689" s="14" t="s">
        <v>83</v>
      </c>
      <c r="J3689" s="14" t="s">
        <v>572</v>
      </c>
      <c r="K3689" s="15" t="n">
        <v>2.694</v>
      </c>
      <c r="L3689" s="0" t="n">
        <v>2</v>
      </c>
      <c r="M3689" s="16" t="n">
        <v>0.7</v>
      </c>
      <c r="N3689" s="17" t="n">
        <v>-2.245</v>
      </c>
      <c r="O3689" s="0" t="str">
        <f aca="false">TEXT(B3689,"YYYY-MM")</f>
        <v>2017-05</v>
      </c>
      <c r="P3689" s="18" t="n">
        <f aca="false">IFERROR(N3689/K3689,0)</f>
        <v>-0.833333333333333</v>
      </c>
      <c r="Q3689" s="0" t="str">
        <f aca="false">IF(M3689=0,"No Discount",IF(M3689&lt;0.2,"Low (1-19%)",IF(M3689&lt;0.4,"Medium (20-39%)","High (40%+)")))</f>
        <v>High (40%+)</v>
      </c>
      <c r="R3689" s="0" t="str">
        <f aca="false">INDEX('Lookup Tables'!$B$2:$B$5,MATCH(F3689,'Lookup Tables'!$A$2:$A$5,0))</f>
        <v>Manager C</v>
      </c>
    </row>
    <row r="3690" customFormat="false" ht="15" hidden="false" customHeight="false" outlineLevel="0" collapsed="false">
      <c r="A3690" s="0" t="s">
        <v>3513</v>
      </c>
      <c r="B3690" s="13" t="n">
        <v>43253</v>
      </c>
      <c r="C3690" s="13" t="n">
        <v>43256</v>
      </c>
      <c r="D3690" s="14" t="s">
        <v>52</v>
      </c>
      <c r="E3690" s="14" t="s">
        <v>53</v>
      </c>
      <c r="F3690" s="14" t="s">
        <v>63</v>
      </c>
      <c r="G3690" s="14" t="s">
        <v>189</v>
      </c>
      <c r="H3690" s="14" t="s">
        <v>65</v>
      </c>
      <c r="I3690" s="14" t="s">
        <v>91</v>
      </c>
      <c r="J3690" s="14" t="s">
        <v>442</v>
      </c>
      <c r="K3690" s="15" t="n">
        <v>25.344</v>
      </c>
      <c r="L3690" s="0" t="n">
        <v>6</v>
      </c>
      <c r="M3690" s="16" t="n">
        <v>0.2</v>
      </c>
      <c r="N3690" s="17" t="n">
        <v>7.92</v>
      </c>
      <c r="O3690" s="0" t="str">
        <f aca="false">TEXT(B3690,"YYYY-MM")</f>
        <v>2018-06</v>
      </c>
      <c r="P3690" s="18" t="n">
        <f aca="false">IFERROR(N3690/K3690,0)</f>
        <v>0.3125</v>
      </c>
      <c r="Q3690" s="0" t="str">
        <f aca="false">IF(M3690=0,"No Discount",IF(M3690&lt;0.2,"Low (1-19%)",IF(M3690&lt;0.4,"Medium (20-39%)","High (40%+)")))</f>
        <v>Medium (20-39%)</v>
      </c>
      <c r="R3690" s="0" t="str">
        <f aca="false">INDEX('Lookup Tables'!$B$2:$B$5,MATCH(F3690,'Lookup Tables'!$A$2:$A$5,0))</f>
        <v>Manager D</v>
      </c>
    </row>
    <row r="3691" customFormat="false" ht="15" hidden="false" customHeight="false" outlineLevel="0" collapsed="false">
      <c r="A3691" s="0" t="s">
        <v>3513</v>
      </c>
      <c r="B3691" s="13" t="n">
        <v>43253</v>
      </c>
      <c r="C3691" s="13" t="n">
        <v>43256</v>
      </c>
      <c r="D3691" s="14" t="s">
        <v>52</v>
      </c>
      <c r="E3691" s="14" t="s">
        <v>53</v>
      </c>
      <c r="F3691" s="14" t="s">
        <v>63</v>
      </c>
      <c r="G3691" s="14" t="s">
        <v>189</v>
      </c>
      <c r="H3691" s="14" t="s">
        <v>65</v>
      </c>
      <c r="I3691" s="14" t="s">
        <v>129</v>
      </c>
      <c r="J3691" s="14" t="s">
        <v>1058</v>
      </c>
      <c r="K3691" s="15" t="n">
        <v>43.92</v>
      </c>
      <c r="L3691" s="0" t="n">
        <v>5</v>
      </c>
      <c r="M3691" s="16" t="n">
        <v>0.2</v>
      </c>
      <c r="N3691" s="17" t="n">
        <v>15.921</v>
      </c>
      <c r="O3691" s="0" t="str">
        <f aca="false">TEXT(B3691,"YYYY-MM")</f>
        <v>2018-06</v>
      </c>
      <c r="P3691" s="18" t="n">
        <f aca="false">IFERROR(N3691/K3691,0)</f>
        <v>0.3625</v>
      </c>
      <c r="Q3691" s="0" t="str">
        <f aca="false">IF(M3691=0,"No Discount",IF(M3691&lt;0.2,"Low (1-19%)",IF(M3691&lt;0.4,"Medium (20-39%)","High (40%+)")))</f>
        <v>Medium (20-39%)</v>
      </c>
      <c r="R3691" s="0" t="str">
        <f aca="false">INDEX('Lookup Tables'!$B$2:$B$5,MATCH(F3691,'Lookup Tables'!$A$2:$A$5,0))</f>
        <v>Manager D</v>
      </c>
    </row>
    <row r="3692" customFormat="false" ht="15" hidden="false" customHeight="false" outlineLevel="0" collapsed="false">
      <c r="A3692" s="0" t="s">
        <v>3514</v>
      </c>
      <c r="B3692" s="13" t="n">
        <v>42673</v>
      </c>
      <c r="C3692" s="13" t="n">
        <v>42676</v>
      </c>
      <c r="D3692" s="14" t="s">
        <v>52</v>
      </c>
      <c r="E3692" s="14" t="s">
        <v>62</v>
      </c>
      <c r="F3692" s="14" t="s">
        <v>63</v>
      </c>
      <c r="G3692" s="14" t="s">
        <v>252</v>
      </c>
      <c r="H3692" s="14" t="s">
        <v>80</v>
      </c>
      <c r="I3692" s="14" t="s">
        <v>345</v>
      </c>
      <c r="J3692" s="14" t="s">
        <v>2584</v>
      </c>
      <c r="K3692" s="15" t="n">
        <v>59.994</v>
      </c>
      <c r="L3692" s="0" t="n">
        <v>2</v>
      </c>
      <c r="M3692" s="16" t="n">
        <v>0.7</v>
      </c>
      <c r="N3692" s="17" t="n">
        <v>-45.9954</v>
      </c>
      <c r="O3692" s="0" t="str">
        <f aca="false">TEXT(B3692,"YYYY-MM")</f>
        <v>2016-10</v>
      </c>
      <c r="P3692" s="18" t="n">
        <f aca="false">IFERROR(N3692/K3692,0)</f>
        <v>-0.766666666666667</v>
      </c>
      <c r="Q3692" s="0" t="str">
        <f aca="false">IF(M3692=0,"No Discount",IF(M3692&lt;0.2,"Low (1-19%)",IF(M3692&lt;0.4,"Medium (20-39%)","High (40%+)")))</f>
        <v>High (40%+)</v>
      </c>
      <c r="R3692" s="0" t="str">
        <f aca="false">INDEX('Lookup Tables'!$B$2:$B$5,MATCH(F3692,'Lookup Tables'!$A$2:$A$5,0))</f>
        <v>Manager D</v>
      </c>
    </row>
    <row r="3693" customFormat="false" ht="15" hidden="false" customHeight="false" outlineLevel="0" collapsed="false">
      <c r="A3693" s="0" t="s">
        <v>3514</v>
      </c>
      <c r="B3693" s="13" t="n">
        <v>42673</v>
      </c>
      <c r="C3693" s="13" t="n">
        <v>42676</v>
      </c>
      <c r="D3693" s="14" t="s">
        <v>52</v>
      </c>
      <c r="E3693" s="14" t="s">
        <v>62</v>
      </c>
      <c r="F3693" s="14" t="s">
        <v>63</v>
      </c>
      <c r="G3693" s="14" t="s">
        <v>252</v>
      </c>
      <c r="H3693" s="14" t="s">
        <v>80</v>
      </c>
      <c r="I3693" s="14" t="s">
        <v>570</v>
      </c>
      <c r="J3693" s="14" t="s">
        <v>3515</v>
      </c>
      <c r="K3693" s="15" t="n">
        <v>439.992</v>
      </c>
      <c r="L3693" s="0" t="n">
        <v>1</v>
      </c>
      <c r="M3693" s="16" t="n">
        <v>0.2</v>
      </c>
      <c r="N3693" s="17" t="n">
        <v>164.997</v>
      </c>
      <c r="O3693" s="0" t="str">
        <f aca="false">TEXT(B3693,"YYYY-MM")</f>
        <v>2016-10</v>
      </c>
      <c r="P3693" s="18" t="n">
        <f aca="false">IFERROR(N3693/K3693,0)</f>
        <v>0.375</v>
      </c>
      <c r="Q3693" s="0" t="str">
        <f aca="false">IF(M3693=0,"No Discount",IF(M3693&lt;0.2,"Low (1-19%)",IF(M3693&lt;0.4,"Medium (20-39%)","High (40%+)")))</f>
        <v>Medium (20-39%)</v>
      </c>
      <c r="R3693" s="0" t="str">
        <f aca="false">INDEX('Lookup Tables'!$B$2:$B$5,MATCH(F3693,'Lookup Tables'!$A$2:$A$5,0))</f>
        <v>Manager D</v>
      </c>
    </row>
    <row r="3694" customFormat="false" ht="15" hidden="false" customHeight="false" outlineLevel="0" collapsed="false">
      <c r="A3694" s="0" t="s">
        <v>3514</v>
      </c>
      <c r="B3694" s="13" t="n">
        <v>42673</v>
      </c>
      <c r="C3694" s="13" t="n">
        <v>42676</v>
      </c>
      <c r="D3694" s="14" t="s">
        <v>52</v>
      </c>
      <c r="E3694" s="14" t="s">
        <v>62</v>
      </c>
      <c r="F3694" s="14" t="s">
        <v>63</v>
      </c>
      <c r="G3694" s="14" t="s">
        <v>252</v>
      </c>
      <c r="H3694" s="14" t="s">
        <v>80</v>
      </c>
      <c r="I3694" s="14" t="s">
        <v>81</v>
      </c>
      <c r="J3694" s="14" t="s">
        <v>1283</v>
      </c>
      <c r="K3694" s="15" t="n">
        <v>87.96</v>
      </c>
      <c r="L3694" s="0" t="n">
        <v>5</v>
      </c>
      <c r="M3694" s="16" t="n">
        <v>0.2</v>
      </c>
      <c r="N3694" s="17" t="n">
        <v>30.786</v>
      </c>
      <c r="O3694" s="0" t="str">
        <f aca="false">TEXT(B3694,"YYYY-MM")</f>
        <v>2016-10</v>
      </c>
      <c r="P3694" s="18" t="n">
        <f aca="false">IFERROR(N3694/K3694,0)</f>
        <v>0.35</v>
      </c>
      <c r="Q3694" s="0" t="str">
        <f aca="false">IF(M3694=0,"No Discount",IF(M3694&lt;0.2,"Low (1-19%)",IF(M3694&lt;0.4,"Medium (20-39%)","High (40%+)")))</f>
        <v>Medium (20-39%)</v>
      </c>
      <c r="R3694" s="0" t="str">
        <f aca="false">INDEX('Lookup Tables'!$B$2:$B$5,MATCH(F3694,'Lookup Tables'!$A$2:$A$5,0))</f>
        <v>Manager D</v>
      </c>
    </row>
    <row r="3695" customFormat="false" ht="15" hidden="false" customHeight="false" outlineLevel="0" collapsed="false">
      <c r="A3695" s="0" t="s">
        <v>3514</v>
      </c>
      <c r="B3695" s="13" t="n">
        <v>42673</v>
      </c>
      <c r="C3695" s="13" t="n">
        <v>42676</v>
      </c>
      <c r="D3695" s="14" t="s">
        <v>52</v>
      </c>
      <c r="E3695" s="14" t="s">
        <v>62</v>
      </c>
      <c r="F3695" s="14" t="s">
        <v>63</v>
      </c>
      <c r="G3695" s="14" t="s">
        <v>252</v>
      </c>
      <c r="H3695" s="14" t="s">
        <v>56</v>
      </c>
      <c r="I3695" s="14" t="s">
        <v>76</v>
      </c>
      <c r="J3695" s="14" t="s">
        <v>3516</v>
      </c>
      <c r="K3695" s="15" t="n">
        <v>15.488</v>
      </c>
      <c r="L3695" s="0" t="n">
        <v>4</v>
      </c>
      <c r="M3695" s="16" t="n">
        <v>0.2</v>
      </c>
      <c r="N3695" s="17" t="n">
        <v>3.6784</v>
      </c>
      <c r="O3695" s="0" t="str">
        <f aca="false">TEXT(B3695,"YYYY-MM")</f>
        <v>2016-10</v>
      </c>
      <c r="P3695" s="18" t="n">
        <f aca="false">IFERROR(N3695/K3695,0)</f>
        <v>0.2375</v>
      </c>
      <c r="Q3695" s="0" t="str">
        <f aca="false">IF(M3695=0,"No Discount",IF(M3695&lt;0.2,"Low (1-19%)",IF(M3695&lt;0.4,"Medium (20-39%)","High (40%+)")))</f>
        <v>Medium (20-39%)</v>
      </c>
      <c r="R3695" s="0" t="str">
        <f aca="false">INDEX('Lookup Tables'!$B$2:$B$5,MATCH(F3695,'Lookup Tables'!$A$2:$A$5,0))</f>
        <v>Manager D</v>
      </c>
    </row>
    <row r="3696" customFormat="false" ht="15" hidden="false" customHeight="false" outlineLevel="0" collapsed="false">
      <c r="A3696" s="0" t="s">
        <v>3517</v>
      </c>
      <c r="B3696" s="13" t="n">
        <v>43023</v>
      </c>
      <c r="C3696" s="13" t="n">
        <v>43028</v>
      </c>
      <c r="D3696" s="14" t="s">
        <v>69</v>
      </c>
      <c r="E3696" s="14" t="s">
        <v>62</v>
      </c>
      <c r="F3696" s="14" t="s">
        <v>54</v>
      </c>
      <c r="G3696" s="14" t="s">
        <v>193</v>
      </c>
      <c r="H3696" s="14" t="s">
        <v>65</v>
      </c>
      <c r="I3696" s="14" t="s">
        <v>83</v>
      </c>
      <c r="J3696" s="14" t="s">
        <v>2263</v>
      </c>
      <c r="K3696" s="15" t="n">
        <v>232.96</v>
      </c>
      <c r="L3696" s="0" t="n">
        <v>7</v>
      </c>
      <c r="M3696" s="16" t="n">
        <v>0</v>
      </c>
      <c r="N3696" s="17" t="n">
        <v>116.48</v>
      </c>
      <c r="O3696" s="0" t="str">
        <f aca="false">TEXT(B3696,"YYYY-MM")</f>
        <v>2017-10</v>
      </c>
      <c r="P3696" s="18" t="n">
        <f aca="false">IFERROR(N3696/K3696,0)</f>
        <v>0.5</v>
      </c>
      <c r="Q3696" s="0" t="str">
        <f aca="false">IF(M3696=0,"No Discount",IF(M3696&lt;0.2,"Low (1-19%)",IF(M3696&lt;0.4,"Medium (20-39%)","High (40%+)")))</f>
        <v>No Discount</v>
      </c>
      <c r="R3696" s="0" t="str">
        <f aca="false">INDEX('Lookup Tables'!$B$2:$B$5,MATCH(F3696,'Lookup Tables'!$A$2:$A$5,0))</f>
        <v>Manager C</v>
      </c>
    </row>
    <row r="3697" customFormat="false" ht="15" hidden="false" customHeight="false" outlineLevel="0" collapsed="false">
      <c r="A3697" s="0" t="s">
        <v>3517</v>
      </c>
      <c r="B3697" s="13" t="n">
        <v>43023</v>
      </c>
      <c r="C3697" s="13" t="n">
        <v>43028</v>
      </c>
      <c r="D3697" s="14" t="s">
        <v>69</v>
      </c>
      <c r="E3697" s="14" t="s">
        <v>62</v>
      </c>
      <c r="F3697" s="14" t="s">
        <v>54</v>
      </c>
      <c r="G3697" s="14" t="s">
        <v>193</v>
      </c>
      <c r="H3697" s="14" t="s">
        <v>65</v>
      </c>
      <c r="I3697" s="14" t="s">
        <v>129</v>
      </c>
      <c r="J3697" s="14" t="s">
        <v>3103</v>
      </c>
      <c r="K3697" s="15" t="n">
        <v>66.54</v>
      </c>
      <c r="L3697" s="0" t="n">
        <v>6</v>
      </c>
      <c r="M3697" s="16" t="n">
        <v>0</v>
      </c>
      <c r="N3697" s="17" t="n">
        <v>32.6046</v>
      </c>
      <c r="O3697" s="0" t="str">
        <f aca="false">TEXT(B3697,"YYYY-MM")</f>
        <v>2017-10</v>
      </c>
      <c r="P3697" s="18" t="n">
        <f aca="false">IFERROR(N3697/K3697,0)</f>
        <v>0.49</v>
      </c>
      <c r="Q3697" s="0" t="str">
        <f aca="false">IF(M3697=0,"No Discount",IF(M3697&lt;0.2,"Low (1-19%)",IF(M3697&lt;0.4,"Medium (20-39%)","High (40%+)")))</f>
        <v>No Discount</v>
      </c>
      <c r="R3697" s="0" t="str">
        <f aca="false">INDEX('Lookup Tables'!$B$2:$B$5,MATCH(F3697,'Lookup Tables'!$A$2:$A$5,0))</f>
        <v>Manager C</v>
      </c>
    </row>
    <row r="3698" customFormat="false" ht="15" hidden="false" customHeight="false" outlineLevel="0" collapsed="false">
      <c r="A3698" s="0" t="s">
        <v>3517</v>
      </c>
      <c r="B3698" s="13" t="n">
        <v>43023</v>
      </c>
      <c r="C3698" s="13" t="n">
        <v>43028</v>
      </c>
      <c r="D3698" s="14" t="s">
        <v>69</v>
      </c>
      <c r="E3698" s="14" t="s">
        <v>62</v>
      </c>
      <c r="F3698" s="14" t="s">
        <v>54</v>
      </c>
      <c r="G3698" s="14" t="s">
        <v>193</v>
      </c>
      <c r="H3698" s="14" t="s">
        <v>65</v>
      </c>
      <c r="I3698" s="14" t="s">
        <v>85</v>
      </c>
      <c r="J3698" s="14" t="s">
        <v>622</v>
      </c>
      <c r="K3698" s="15" t="n">
        <v>43.26</v>
      </c>
      <c r="L3698" s="0" t="n">
        <v>3</v>
      </c>
      <c r="M3698" s="16" t="n">
        <v>0</v>
      </c>
      <c r="N3698" s="17" t="n">
        <v>14.2758</v>
      </c>
      <c r="O3698" s="0" t="str">
        <f aca="false">TEXT(B3698,"YYYY-MM")</f>
        <v>2017-10</v>
      </c>
      <c r="P3698" s="18" t="n">
        <f aca="false">IFERROR(N3698/K3698,0)</f>
        <v>0.33</v>
      </c>
      <c r="Q3698" s="0" t="str">
        <f aca="false">IF(M3698=0,"No Discount",IF(M3698&lt;0.2,"Low (1-19%)",IF(M3698&lt;0.4,"Medium (20-39%)","High (40%+)")))</f>
        <v>No Discount</v>
      </c>
      <c r="R3698" s="0" t="str">
        <f aca="false">INDEX('Lookup Tables'!$B$2:$B$5,MATCH(F3698,'Lookup Tables'!$A$2:$A$5,0))</f>
        <v>Manager C</v>
      </c>
    </row>
    <row r="3699" customFormat="false" ht="15" hidden="false" customHeight="false" outlineLevel="0" collapsed="false">
      <c r="A3699" s="0" t="s">
        <v>3518</v>
      </c>
      <c r="B3699" s="13" t="n">
        <v>42693</v>
      </c>
      <c r="C3699" s="13" t="n">
        <v>42695</v>
      </c>
      <c r="D3699" s="14" t="s">
        <v>52</v>
      </c>
      <c r="E3699" s="14" t="s">
        <v>97</v>
      </c>
      <c r="F3699" s="14" t="s">
        <v>63</v>
      </c>
      <c r="G3699" s="14" t="s">
        <v>94</v>
      </c>
      <c r="H3699" s="14" t="s">
        <v>56</v>
      </c>
      <c r="I3699" s="14" t="s">
        <v>76</v>
      </c>
      <c r="J3699" s="14" t="s">
        <v>3039</v>
      </c>
      <c r="K3699" s="15" t="n">
        <v>141.96</v>
      </c>
      <c r="L3699" s="0" t="n">
        <v>2</v>
      </c>
      <c r="M3699" s="16" t="n">
        <v>0</v>
      </c>
      <c r="N3699" s="17" t="n">
        <v>22.7136</v>
      </c>
      <c r="O3699" s="0" t="str">
        <f aca="false">TEXT(B3699,"YYYY-MM")</f>
        <v>2016-11</v>
      </c>
      <c r="P3699" s="18" t="n">
        <f aca="false">IFERROR(N3699/K3699,0)</f>
        <v>0.16</v>
      </c>
      <c r="Q3699" s="0" t="str">
        <f aca="false">IF(M3699=0,"No Discount",IF(M3699&lt;0.2,"Low (1-19%)",IF(M3699&lt;0.4,"Medium (20-39%)","High (40%+)")))</f>
        <v>No Discount</v>
      </c>
      <c r="R3699" s="0" t="str">
        <f aca="false">INDEX('Lookup Tables'!$B$2:$B$5,MATCH(F3699,'Lookup Tables'!$A$2:$A$5,0))</f>
        <v>Manager D</v>
      </c>
    </row>
    <row r="3700" customFormat="false" ht="15" hidden="false" customHeight="false" outlineLevel="0" collapsed="false">
      <c r="A3700" s="0" t="s">
        <v>3519</v>
      </c>
      <c r="B3700" s="13" t="n">
        <v>42260</v>
      </c>
      <c r="C3700" s="13" t="n">
        <v>42264</v>
      </c>
      <c r="D3700" s="14" t="s">
        <v>69</v>
      </c>
      <c r="E3700" s="14" t="s">
        <v>62</v>
      </c>
      <c r="F3700" s="14" t="s">
        <v>63</v>
      </c>
      <c r="G3700" s="14" t="s">
        <v>189</v>
      </c>
      <c r="H3700" s="14" t="s">
        <v>65</v>
      </c>
      <c r="I3700" s="14" t="s">
        <v>73</v>
      </c>
      <c r="J3700" s="14" t="s">
        <v>3520</v>
      </c>
      <c r="K3700" s="15" t="n">
        <v>79.4</v>
      </c>
      <c r="L3700" s="0" t="n">
        <v>5</v>
      </c>
      <c r="M3700" s="16" t="n">
        <v>0.2</v>
      </c>
      <c r="N3700" s="17" t="n">
        <v>5.955</v>
      </c>
      <c r="O3700" s="0" t="str">
        <f aca="false">TEXT(B3700,"YYYY-MM")</f>
        <v>2015-09</v>
      </c>
      <c r="P3700" s="18" t="n">
        <f aca="false">IFERROR(N3700/K3700,0)</f>
        <v>0.075</v>
      </c>
      <c r="Q3700" s="0" t="str">
        <f aca="false">IF(M3700=0,"No Discount",IF(M3700&lt;0.2,"Low (1-19%)",IF(M3700&lt;0.4,"Medium (20-39%)","High (40%+)")))</f>
        <v>Medium (20-39%)</v>
      </c>
      <c r="R3700" s="0" t="str">
        <f aca="false">INDEX('Lookup Tables'!$B$2:$B$5,MATCH(F3700,'Lookup Tables'!$A$2:$A$5,0))</f>
        <v>Manager D</v>
      </c>
    </row>
    <row r="3701" customFormat="false" ht="15" hidden="false" customHeight="false" outlineLevel="0" collapsed="false">
      <c r="A3701" s="0" t="s">
        <v>3521</v>
      </c>
      <c r="B3701" s="13" t="n">
        <v>43417</v>
      </c>
      <c r="C3701" s="13" t="n">
        <v>43422</v>
      </c>
      <c r="D3701" s="14" t="s">
        <v>52</v>
      </c>
      <c r="E3701" s="14" t="s">
        <v>97</v>
      </c>
      <c r="F3701" s="14" t="s">
        <v>117</v>
      </c>
      <c r="G3701" s="14" t="s">
        <v>170</v>
      </c>
      <c r="H3701" s="14" t="s">
        <v>80</v>
      </c>
      <c r="I3701" s="14" t="s">
        <v>123</v>
      </c>
      <c r="J3701" s="14" t="s">
        <v>685</v>
      </c>
      <c r="K3701" s="15" t="n">
        <v>163.96</v>
      </c>
      <c r="L3701" s="0" t="n">
        <v>4</v>
      </c>
      <c r="M3701" s="16" t="n">
        <v>0</v>
      </c>
      <c r="N3701" s="17" t="n">
        <v>70.5028</v>
      </c>
      <c r="O3701" s="0" t="str">
        <f aca="false">TEXT(B3701,"YYYY-MM")</f>
        <v>2018-11</v>
      </c>
      <c r="P3701" s="18" t="n">
        <f aca="false">IFERROR(N3701/K3701,0)</f>
        <v>0.43</v>
      </c>
      <c r="Q3701" s="0" t="str">
        <f aca="false">IF(M3701=0,"No Discount",IF(M3701&lt;0.2,"Low (1-19%)",IF(M3701&lt;0.4,"Medium (20-39%)","High (40%+)")))</f>
        <v>No Discount</v>
      </c>
      <c r="R3701" s="0" t="str">
        <f aca="false">INDEX('Lookup Tables'!$B$2:$B$5,MATCH(F3701,'Lookup Tables'!$A$2:$A$5,0))</f>
        <v>Manager B</v>
      </c>
    </row>
    <row r="3702" customFormat="false" ht="15" hidden="false" customHeight="false" outlineLevel="0" collapsed="false">
      <c r="A3702" s="0" t="s">
        <v>3522</v>
      </c>
      <c r="B3702" s="13" t="n">
        <v>43458</v>
      </c>
      <c r="C3702" s="13" t="n">
        <v>43463</v>
      </c>
      <c r="D3702" s="14" t="s">
        <v>69</v>
      </c>
      <c r="E3702" s="14" t="s">
        <v>62</v>
      </c>
      <c r="F3702" s="14" t="s">
        <v>117</v>
      </c>
      <c r="G3702" s="14" t="s">
        <v>170</v>
      </c>
      <c r="H3702" s="14" t="s">
        <v>56</v>
      </c>
      <c r="I3702" s="14" t="s">
        <v>76</v>
      </c>
      <c r="J3702" s="14" t="s">
        <v>1375</v>
      </c>
      <c r="K3702" s="15" t="n">
        <v>37.93</v>
      </c>
      <c r="L3702" s="0" t="n">
        <v>1</v>
      </c>
      <c r="M3702" s="16" t="n">
        <v>0</v>
      </c>
      <c r="N3702" s="17" t="n">
        <v>6.8274</v>
      </c>
      <c r="O3702" s="0" t="str">
        <f aca="false">TEXT(B3702,"YYYY-MM")</f>
        <v>2018-12</v>
      </c>
      <c r="P3702" s="18" t="n">
        <f aca="false">IFERROR(N3702/K3702,0)</f>
        <v>0.18</v>
      </c>
      <c r="Q3702" s="0" t="str">
        <f aca="false">IF(M3702=0,"No Discount",IF(M3702&lt;0.2,"Low (1-19%)",IF(M3702&lt;0.4,"Medium (20-39%)","High (40%+)")))</f>
        <v>No Discount</v>
      </c>
      <c r="R3702" s="0" t="str">
        <f aca="false">INDEX('Lookup Tables'!$B$2:$B$5,MATCH(F3702,'Lookup Tables'!$A$2:$A$5,0))</f>
        <v>Manager B</v>
      </c>
    </row>
    <row r="3703" customFormat="false" ht="15" hidden="false" customHeight="false" outlineLevel="0" collapsed="false">
      <c r="A3703" s="0" t="s">
        <v>3523</v>
      </c>
      <c r="B3703" s="13" t="n">
        <v>42744</v>
      </c>
      <c r="C3703" s="13" t="n">
        <v>42748</v>
      </c>
      <c r="D3703" s="14" t="s">
        <v>52</v>
      </c>
      <c r="E3703" s="14" t="s">
        <v>62</v>
      </c>
      <c r="F3703" s="14" t="s">
        <v>117</v>
      </c>
      <c r="G3703" s="14" t="s">
        <v>269</v>
      </c>
      <c r="H3703" s="14" t="s">
        <v>56</v>
      </c>
      <c r="I3703" s="14" t="s">
        <v>76</v>
      </c>
      <c r="J3703" s="14" t="s">
        <v>3047</v>
      </c>
      <c r="K3703" s="15" t="n">
        <v>15.168</v>
      </c>
      <c r="L3703" s="0" t="n">
        <v>2</v>
      </c>
      <c r="M3703" s="16" t="n">
        <v>0.2</v>
      </c>
      <c r="N3703" s="17" t="n">
        <v>3.792</v>
      </c>
      <c r="O3703" s="0" t="str">
        <f aca="false">TEXT(B3703,"YYYY-MM")</f>
        <v>2017-01</v>
      </c>
      <c r="P3703" s="18" t="n">
        <f aca="false">IFERROR(N3703/K3703,0)</f>
        <v>0.25</v>
      </c>
      <c r="Q3703" s="0" t="str">
        <f aca="false">IF(M3703=0,"No Discount",IF(M3703&lt;0.2,"Low (1-19%)",IF(M3703&lt;0.4,"Medium (20-39%)","High (40%+)")))</f>
        <v>Medium (20-39%)</v>
      </c>
      <c r="R3703" s="0" t="str">
        <f aca="false">INDEX('Lookup Tables'!$B$2:$B$5,MATCH(F3703,'Lookup Tables'!$A$2:$A$5,0))</f>
        <v>Manager B</v>
      </c>
    </row>
    <row r="3704" customFormat="false" ht="15" hidden="false" customHeight="false" outlineLevel="0" collapsed="false">
      <c r="A3704" s="0" t="s">
        <v>3524</v>
      </c>
      <c r="B3704" s="13" t="n">
        <v>42534</v>
      </c>
      <c r="C3704" s="13" t="n">
        <v>42540</v>
      </c>
      <c r="D3704" s="14" t="s">
        <v>69</v>
      </c>
      <c r="E3704" s="14" t="s">
        <v>62</v>
      </c>
      <c r="F3704" s="14" t="s">
        <v>54</v>
      </c>
      <c r="G3704" s="14" t="s">
        <v>211</v>
      </c>
      <c r="H3704" s="14" t="s">
        <v>65</v>
      </c>
      <c r="I3704" s="14" t="s">
        <v>78</v>
      </c>
      <c r="J3704" s="14" t="s">
        <v>3483</v>
      </c>
      <c r="K3704" s="15" t="n">
        <v>24.78</v>
      </c>
      <c r="L3704" s="0" t="n">
        <v>6</v>
      </c>
      <c r="M3704" s="16" t="n">
        <v>0</v>
      </c>
      <c r="N3704" s="17" t="n">
        <v>6.9384</v>
      </c>
      <c r="O3704" s="0" t="str">
        <f aca="false">TEXT(B3704,"YYYY-MM")</f>
        <v>2016-06</v>
      </c>
      <c r="P3704" s="18" t="n">
        <f aca="false">IFERROR(N3704/K3704,0)</f>
        <v>0.28</v>
      </c>
      <c r="Q3704" s="0" t="str">
        <f aca="false">IF(M3704=0,"No Discount",IF(M3704&lt;0.2,"Low (1-19%)",IF(M3704&lt;0.4,"Medium (20-39%)","High (40%+)")))</f>
        <v>No Discount</v>
      </c>
      <c r="R3704" s="0" t="str">
        <f aca="false">INDEX('Lookup Tables'!$B$2:$B$5,MATCH(F3704,'Lookup Tables'!$A$2:$A$5,0))</f>
        <v>Manager C</v>
      </c>
    </row>
    <row r="3705" customFormat="false" ht="15" hidden="false" customHeight="false" outlineLevel="0" collapsed="false">
      <c r="A3705" s="0" t="s">
        <v>3524</v>
      </c>
      <c r="B3705" s="13" t="n">
        <v>42534</v>
      </c>
      <c r="C3705" s="13" t="n">
        <v>42540</v>
      </c>
      <c r="D3705" s="14" t="s">
        <v>69</v>
      </c>
      <c r="E3705" s="14" t="s">
        <v>62</v>
      </c>
      <c r="F3705" s="14" t="s">
        <v>54</v>
      </c>
      <c r="G3705" s="14" t="s">
        <v>211</v>
      </c>
      <c r="H3705" s="14" t="s">
        <v>65</v>
      </c>
      <c r="I3705" s="14" t="s">
        <v>83</v>
      </c>
      <c r="J3705" s="14" t="s">
        <v>2280</v>
      </c>
      <c r="K3705" s="15" t="n">
        <v>19.14</v>
      </c>
      <c r="L3705" s="0" t="n">
        <v>3</v>
      </c>
      <c r="M3705" s="16" t="n">
        <v>0</v>
      </c>
      <c r="N3705" s="17" t="n">
        <v>8.8044</v>
      </c>
      <c r="O3705" s="0" t="str">
        <f aca="false">TEXT(B3705,"YYYY-MM")</f>
        <v>2016-06</v>
      </c>
      <c r="P3705" s="18" t="n">
        <f aca="false">IFERROR(N3705/K3705,0)</f>
        <v>0.46</v>
      </c>
      <c r="Q3705" s="0" t="str">
        <f aca="false">IF(M3705=0,"No Discount",IF(M3705&lt;0.2,"Low (1-19%)",IF(M3705&lt;0.4,"Medium (20-39%)","High (40%+)")))</f>
        <v>No Discount</v>
      </c>
      <c r="R3705" s="0" t="str">
        <f aca="false">INDEX('Lookup Tables'!$B$2:$B$5,MATCH(F3705,'Lookup Tables'!$A$2:$A$5,0))</f>
        <v>Manager C</v>
      </c>
    </row>
    <row r="3706" customFormat="false" ht="15" hidden="false" customHeight="false" outlineLevel="0" collapsed="false">
      <c r="A3706" s="0" t="s">
        <v>3524</v>
      </c>
      <c r="B3706" s="13" t="n">
        <v>42534</v>
      </c>
      <c r="C3706" s="13" t="n">
        <v>42540</v>
      </c>
      <c r="D3706" s="14" t="s">
        <v>69</v>
      </c>
      <c r="E3706" s="14" t="s">
        <v>62</v>
      </c>
      <c r="F3706" s="14" t="s">
        <v>54</v>
      </c>
      <c r="G3706" s="14" t="s">
        <v>211</v>
      </c>
      <c r="H3706" s="14" t="s">
        <v>80</v>
      </c>
      <c r="I3706" s="14" t="s">
        <v>570</v>
      </c>
      <c r="J3706" s="14" t="s">
        <v>1513</v>
      </c>
      <c r="K3706" s="15" t="n">
        <v>899.97</v>
      </c>
      <c r="L3706" s="0" t="n">
        <v>3</v>
      </c>
      <c r="M3706" s="16" t="n">
        <v>0</v>
      </c>
      <c r="N3706" s="17" t="n">
        <v>314.9895</v>
      </c>
      <c r="O3706" s="0" t="str">
        <f aca="false">TEXT(B3706,"YYYY-MM")</f>
        <v>2016-06</v>
      </c>
      <c r="P3706" s="18" t="n">
        <f aca="false">IFERROR(N3706/K3706,0)</f>
        <v>0.35</v>
      </c>
      <c r="Q3706" s="0" t="str">
        <f aca="false">IF(M3706=0,"No Discount",IF(M3706&lt;0.2,"Low (1-19%)",IF(M3706&lt;0.4,"Medium (20-39%)","High (40%+)")))</f>
        <v>No Discount</v>
      </c>
      <c r="R3706" s="0" t="str">
        <f aca="false">INDEX('Lookup Tables'!$B$2:$B$5,MATCH(F3706,'Lookup Tables'!$A$2:$A$5,0))</f>
        <v>Manager C</v>
      </c>
    </row>
    <row r="3707" customFormat="false" ht="15" hidden="false" customHeight="false" outlineLevel="0" collapsed="false">
      <c r="A3707" s="0" t="s">
        <v>3524</v>
      </c>
      <c r="B3707" s="13" t="n">
        <v>42534</v>
      </c>
      <c r="C3707" s="13" t="n">
        <v>42540</v>
      </c>
      <c r="D3707" s="14" t="s">
        <v>69</v>
      </c>
      <c r="E3707" s="14" t="s">
        <v>62</v>
      </c>
      <c r="F3707" s="14" t="s">
        <v>54</v>
      </c>
      <c r="G3707" s="14" t="s">
        <v>211</v>
      </c>
      <c r="H3707" s="14" t="s">
        <v>65</v>
      </c>
      <c r="I3707" s="14" t="s">
        <v>91</v>
      </c>
      <c r="J3707" s="14" t="s">
        <v>3386</v>
      </c>
      <c r="K3707" s="15" t="n">
        <v>32.4</v>
      </c>
      <c r="L3707" s="0" t="n">
        <v>5</v>
      </c>
      <c r="M3707" s="16" t="n">
        <v>0</v>
      </c>
      <c r="N3707" s="17" t="n">
        <v>15.552</v>
      </c>
      <c r="O3707" s="0" t="str">
        <f aca="false">TEXT(B3707,"YYYY-MM")</f>
        <v>2016-06</v>
      </c>
      <c r="P3707" s="18" t="n">
        <f aca="false">IFERROR(N3707/K3707,0)</f>
        <v>0.48</v>
      </c>
      <c r="Q3707" s="0" t="str">
        <f aca="false">IF(M3707=0,"No Discount",IF(M3707&lt;0.2,"Low (1-19%)",IF(M3707&lt;0.4,"Medium (20-39%)","High (40%+)")))</f>
        <v>No Discount</v>
      </c>
      <c r="R3707" s="0" t="str">
        <f aca="false">INDEX('Lookup Tables'!$B$2:$B$5,MATCH(F3707,'Lookup Tables'!$A$2:$A$5,0))</f>
        <v>Manager C</v>
      </c>
    </row>
    <row r="3708" customFormat="false" ht="15" hidden="false" customHeight="false" outlineLevel="0" collapsed="false">
      <c r="A3708" s="0" t="s">
        <v>3525</v>
      </c>
      <c r="B3708" s="13" t="n">
        <v>43177</v>
      </c>
      <c r="C3708" s="13" t="n">
        <v>43181</v>
      </c>
      <c r="D3708" s="14" t="s">
        <v>69</v>
      </c>
      <c r="E3708" s="14" t="s">
        <v>53</v>
      </c>
      <c r="F3708" s="14" t="s">
        <v>98</v>
      </c>
      <c r="G3708" s="14" t="s">
        <v>99</v>
      </c>
      <c r="H3708" s="14" t="s">
        <v>65</v>
      </c>
      <c r="I3708" s="14" t="s">
        <v>78</v>
      </c>
      <c r="J3708" s="14" t="s">
        <v>1966</v>
      </c>
      <c r="K3708" s="15" t="n">
        <v>23.832</v>
      </c>
      <c r="L3708" s="0" t="n">
        <v>3</v>
      </c>
      <c r="M3708" s="16" t="n">
        <v>0.2</v>
      </c>
      <c r="N3708" s="17" t="n">
        <v>6.5538</v>
      </c>
      <c r="O3708" s="0" t="str">
        <f aca="false">TEXT(B3708,"YYYY-MM")</f>
        <v>2018-03</v>
      </c>
      <c r="P3708" s="18" t="n">
        <f aca="false">IFERROR(N3708/K3708,0)</f>
        <v>0.275</v>
      </c>
      <c r="Q3708" s="0" t="str">
        <f aca="false">IF(M3708=0,"No Discount",IF(M3708&lt;0.2,"Low (1-19%)",IF(M3708&lt;0.4,"Medium (20-39%)","High (40%+)")))</f>
        <v>Medium (20-39%)</v>
      </c>
      <c r="R3708" s="0" t="str">
        <f aca="false">INDEX('Lookup Tables'!$B$2:$B$5,MATCH(F3708,'Lookup Tables'!$A$2:$A$5,0))</f>
        <v>Manager A</v>
      </c>
    </row>
    <row r="3709" customFormat="false" ht="15" hidden="false" customHeight="false" outlineLevel="0" collapsed="false">
      <c r="A3709" s="0" t="s">
        <v>3526</v>
      </c>
      <c r="B3709" s="13" t="n">
        <v>42331</v>
      </c>
      <c r="C3709" s="13" t="n">
        <v>42335</v>
      </c>
      <c r="D3709" s="14" t="s">
        <v>69</v>
      </c>
      <c r="E3709" s="14" t="s">
        <v>62</v>
      </c>
      <c r="F3709" s="14" t="s">
        <v>98</v>
      </c>
      <c r="G3709" s="14" t="s">
        <v>99</v>
      </c>
      <c r="H3709" s="14" t="s">
        <v>56</v>
      </c>
      <c r="I3709" s="14" t="s">
        <v>76</v>
      </c>
      <c r="J3709" s="14" t="s">
        <v>446</v>
      </c>
      <c r="K3709" s="15" t="n">
        <v>6.368</v>
      </c>
      <c r="L3709" s="0" t="n">
        <v>2</v>
      </c>
      <c r="M3709" s="16" t="n">
        <v>0.6</v>
      </c>
      <c r="N3709" s="17" t="n">
        <v>-2.5472</v>
      </c>
      <c r="O3709" s="0" t="str">
        <f aca="false">TEXT(B3709,"YYYY-MM")</f>
        <v>2015-11</v>
      </c>
      <c r="P3709" s="18" t="n">
        <f aca="false">IFERROR(N3709/K3709,0)</f>
        <v>-0.4</v>
      </c>
      <c r="Q3709" s="0" t="str">
        <f aca="false">IF(M3709=0,"No Discount",IF(M3709&lt;0.2,"Low (1-19%)",IF(M3709&lt;0.4,"Medium (20-39%)","High (40%+)")))</f>
        <v>High (40%+)</v>
      </c>
      <c r="R3709" s="0" t="str">
        <f aca="false">INDEX('Lookup Tables'!$B$2:$B$5,MATCH(F3709,'Lookup Tables'!$A$2:$A$5,0))</f>
        <v>Manager A</v>
      </c>
    </row>
    <row r="3710" customFormat="false" ht="15" hidden="false" customHeight="false" outlineLevel="0" collapsed="false">
      <c r="A3710" s="0" t="s">
        <v>3526</v>
      </c>
      <c r="B3710" s="13" t="n">
        <v>42331</v>
      </c>
      <c r="C3710" s="13" t="n">
        <v>42335</v>
      </c>
      <c r="D3710" s="14" t="s">
        <v>69</v>
      </c>
      <c r="E3710" s="14" t="s">
        <v>62</v>
      </c>
      <c r="F3710" s="14" t="s">
        <v>98</v>
      </c>
      <c r="G3710" s="14" t="s">
        <v>99</v>
      </c>
      <c r="H3710" s="14" t="s">
        <v>65</v>
      </c>
      <c r="I3710" s="14" t="s">
        <v>85</v>
      </c>
      <c r="J3710" s="14" t="s">
        <v>1932</v>
      </c>
      <c r="K3710" s="15" t="n">
        <v>34.176</v>
      </c>
      <c r="L3710" s="0" t="n">
        <v>3</v>
      </c>
      <c r="M3710" s="16" t="n">
        <v>0.8</v>
      </c>
      <c r="N3710" s="17" t="n">
        <v>-87.1488</v>
      </c>
      <c r="O3710" s="0" t="str">
        <f aca="false">TEXT(B3710,"YYYY-MM")</f>
        <v>2015-11</v>
      </c>
      <c r="P3710" s="18" t="n">
        <f aca="false">IFERROR(N3710/K3710,0)</f>
        <v>-2.55</v>
      </c>
      <c r="Q3710" s="0" t="str">
        <f aca="false">IF(M3710=0,"No Discount",IF(M3710&lt;0.2,"Low (1-19%)",IF(M3710&lt;0.4,"Medium (20-39%)","High (40%+)")))</f>
        <v>High (40%+)</v>
      </c>
      <c r="R3710" s="0" t="str">
        <f aca="false">INDEX('Lookup Tables'!$B$2:$B$5,MATCH(F3710,'Lookup Tables'!$A$2:$A$5,0))</f>
        <v>Manager A</v>
      </c>
    </row>
    <row r="3711" customFormat="false" ht="15" hidden="false" customHeight="false" outlineLevel="0" collapsed="false">
      <c r="A3711" s="0" t="s">
        <v>3526</v>
      </c>
      <c r="B3711" s="13" t="n">
        <v>42331</v>
      </c>
      <c r="C3711" s="13" t="n">
        <v>42335</v>
      </c>
      <c r="D3711" s="14" t="s">
        <v>69</v>
      </c>
      <c r="E3711" s="14" t="s">
        <v>62</v>
      </c>
      <c r="F3711" s="14" t="s">
        <v>98</v>
      </c>
      <c r="G3711" s="14" t="s">
        <v>99</v>
      </c>
      <c r="H3711" s="14" t="s">
        <v>80</v>
      </c>
      <c r="I3711" s="14" t="s">
        <v>123</v>
      </c>
      <c r="J3711" s="14" t="s">
        <v>2901</v>
      </c>
      <c r="K3711" s="15" t="n">
        <v>5.544</v>
      </c>
      <c r="L3711" s="0" t="n">
        <v>7</v>
      </c>
      <c r="M3711" s="16" t="n">
        <v>0.2</v>
      </c>
      <c r="N3711" s="17" t="n">
        <v>1.6632</v>
      </c>
      <c r="O3711" s="0" t="str">
        <f aca="false">TEXT(B3711,"YYYY-MM")</f>
        <v>2015-11</v>
      </c>
      <c r="P3711" s="18" t="n">
        <f aca="false">IFERROR(N3711/K3711,0)</f>
        <v>0.3</v>
      </c>
      <c r="Q3711" s="0" t="str">
        <f aca="false">IF(M3711=0,"No Discount",IF(M3711&lt;0.2,"Low (1-19%)",IF(M3711&lt;0.4,"Medium (20-39%)","High (40%+)")))</f>
        <v>Medium (20-39%)</v>
      </c>
      <c r="R3711" s="0" t="str">
        <f aca="false">INDEX('Lookup Tables'!$B$2:$B$5,MATCH(F3711,'Lookup Tables'!$A$2:$A$5,0))</f>
        <v>Manager A</v>
      </c>
    </row>
    <row r="3712" customFormat="false" ht="15" hidden="false" customHeight="false" outlineLevel="0" collapsed="false">
      <c r="A3712" s="0" t="s">
        <v>3527</v>
      </c>
      <c r="B3712" s="13" t="n">
        <v>43388</v>
      </c>
      <c r="C3712" s="13" t="n">
        <v>43390</v>
      </c>
      <c r="D3712" s="14" t="s">
        <v>137</v>
      </c>
      <c r="E3712" s="14" t="s">
        <v>62</v>
      </c>
      <c r="F3712" s="14" t="s">
        <v>63</v>
      </c>
      <c r="G3712" s="14" t="s">
        <v>64</v>
      </c>
      <c r="H3712" s="14" t="s">
        <v>56</v>
      </c>
      <c r="I3712" s="14" t="s">
        <v>71</v>
      </c>
      <c r="J3712" s="14" t="s">
        <v>437</v>
      </c>
      <c r="K3712" s="15" t="n">
        <v>510.24</v>
      </c>
      <c r="L3712" s="0" t="n">
        <v>3</v>
      </c>
      <c r="M3712" s="16" t="n">
        <v>0.2</v>
      </c>
      <c r="N3712" s="17" t="n">
        <v>6.378</v>
      </c>
      <c r="O3712" s="0" t="str">
        <f aca="false">TEXT(B3712,"YYYY-MM")</f>
        <v>2018-10</v>
      </c>
      <c r="P3712" s="18" t="n">
        <f aca="false">IFERROR(N3712/K3712,0)</f>
        <v>0.0125</v>
      </c>
      <c r="Q3712" s="0" t="str">
        <f aca="false">IF(M3712=0,"No Discount",IF(M3712&lt;0.2,"Low (1-19%)",IF(M3712&lt;0.4,"Medium (20-39%)","High (40%+)")))</f>
        <v>Medium (20-39%)</v>
      </c>
      <c r="R3712" s="0" t="str">
        <f aca="false">INDEX('Lookup Tables'!$B$2:$B$5,MATCH(F3712,'Lookup Tables'!$A$2:$A$5,0))</f>
        <v>Manager D</v>
      </c>
    </row>
    <row r="3713" customFormat="false" ht="15" hidden="false" customHeight="false" outlineLevel="0" collapsed="false">
      <c r="A3713" s="0" t="s">
        <v>3527</v>
      </c>
      <c r="B3713" s="13" t="n">
        <v>43388</v>
      </c>
      <c r="C3713" s="13" t="n">
        <v>43390</v>
      </c>
      <c r="D3713" s="14" t="s">
        <v>137</v>
      </c>
      <c r="E3713" s="14" t="s">
        <v>62</v>
      </c>
      <c r="F3713" s="14" t="s">
        <v>63</v>
      </c>
      <c r="G3713" s="14" t="s">
        <v>64</v>
      </c>
      <c r="H3713" s="14" t="s">
        <v>65</v>
      </c>
      <c r="I3713" s="14" t="s">
        <v>91</v>
      </c>
      <c r="J3713" s="14" t="s">
        <v>2100</v>
      </c>
      <c r="K3713" s="15" t="n">
        <v>204.95</v>
      </c>
      <c r="L3713" s="0" t="n">
        <v>5</v>
      </c>
      <c r="M3713" s="16" t="n">
        <v>0</v>
      </c>
      <c r="N3713" s="17" t="n">
        <v>100.4255</v>
      </c>
      <c r="O3713" s="0" t="str">
        <f aca="false">TEXT(B3713,"YYYY-MM")</f>
        <v>2018-10</v>
      </c>
      <c r="P3713" s="18" t="n">
        <f aca="false">IFERROR(N3713/K3713,0)</f>
        <v>0.49</v>
      </c>
      <c r="Q3713" s="0" t="str">
        <f aca="false">IF(M3713=0,"No Discount",IF(M3713&lt;0.2,"Low (1-19%)",IF(M3713&lt;0.4,"Medium (20-39%)","High (40%+)")))</f>
        <v>No Discount</v>
      </c>
      <c r="R3713" s="0" t="str">
        <f aca="false">INDEX('Lookup Tables'!$B$2:$B$5,MATCH(F3713,'Lookup Tables'!$A$2:$A$5,0))</f>
        <v>Manager D</v>
      </c>
    </row>
    <row r="3714" customFormat="false" ht="15" hidden="false" customHeight="false" outlineLevel="0" collapsed="false">
      <c r="A3714" s="0" t="s">
        <v>3528</v>
      </c>
      <c r="B3714" s="13" t="n">
        <v>43211</v>
      </c>
      <c r="C3714" s="13" t="n">
        <v>43214</v>
      </c>
      <c r="D3714" s="14" t="s">
        <v>137</v>
      </c>
      <c r="E3714" s="14" t="s">
        <v>53</v>
      </c>
      <c r="F3714" s="14" t="s">
        <v>63</v>
      </c>
      <c r="G3714" s="14" t="s">
        <v>94</v>
      </c>
      <c r="H3714" s="14" t="s">
        <v>80</v>
      </c>
      <c r="I3714" s="14" t="s">
        <v>123</v>
      </c>
      <c r="J3714" s="14" t="s">
        <v>3529</v>
      </c>
      <c r="K3714" s="15" t="n">
        <v>11.54</v>
      </c>
      <c r="L3714" s="0" t="n">
        <v>1</v>
      </c>
      <c r="M3714" s="16" t="n">
        <v>0</v>
      </c>
      <c r="N3714" s="17" t="n">
        <v>3.462</v>
      </c>
      <c r="O3714" s="0" t="str">
        <f aca="false">TEXT(B3714,"YYYY-MM")</f>
        <v>2018-04</v>
      </c>
      <c r="P3714" s="18" t="n">
        <f aca="false">IFERROR(N3714/K3714,0)</f>
        <v>0.3</v>
      </c>
      <c r="Q3714" s="0" t="str">
        <f aca="false">IF(M3714=0,"No Discount",IF(M3714&lt;0.2,"Low (1-19%)",IF(M3714&lt;0.4,"Medium (20-39%)","High (40%+)")))</f>
        <v>No Discount</v>
      </c>
      <c r="R3714" s="0" t="str">
        <f aca="false">INDEX('Lookup Tables'!$B$2:$B$5,MATCH(F3714,'Lookup Tables'!$A$2:$A$5,0))</f>
        <v>Manager D</v>
      </c>
    </row>
    <row r="3715" customFormat="false" ht="15" hidden="false" customHeight="false" outlineLevel="0" collapsed="false">
      <c r="A3715" s="0" t="s">
        <v>3528</v>
      </c>
      <c r="B3715" s="13" t="n">
        <v>43211</v>
      </c>
      <c r="C3715" s="13" t="n">
        <v>43214</v>
      </c>
      <c r="D3715" s="14" t="s">
        <v>137</v>
      </c>
      <c r="E3715" s="14" t="s">
        <v>53</v>
      </c>
      <c r="F3715" s="14" t="s">
        <v>63</v>
      </c>
      <c r="G3715" s="14" t="s">
        <v>94</v>
      </c>
      <c r="H3715" s="14" t="s">
        <v>56</v>
      </c>
      <c r="I3715" s="14" t="s">
        <v>76</v>
      </c>
      <c r="J3715" s="14" t="s">
        <v>1426</v>
      </c>
      <c r="K3715" s="15" t="n">
        <v>162.6</v>
      </c>
      <c r="L3715" s="0" t="n">
        <v>3</v>
      </c>
      <c r="M3715" s="16" t="n">
        <v>0</v>
      </c>
      <c r="N3715" s="17" t="n">
        <v>34.146</v>
      </c>
      <c r="O3715" s="0" t="str">
        <f aca="false">TEXT(B3715,"YYYY-MM")</f>
        <v>2018-04</v>
      </c>
      <c r="P3715" s="18" t="n">
        <f aca="false">IFERROR(N3715/K3715,0)</f>
        <v>0.21</v>
      </c>
      <c r="Q3715" s="0" t="str">
        <f aca="false">IF(M3715=0,"No Discount",IF(M3715&lt;0.2,"Low (1-19%)",IF(M3715&lt;0.4,"Medium (20-39%)","High (40%+)")))</f>
        <v>No Discount</v>
      </c>
      <c r="R3715" s="0" t="str">
        <f aca="false">INDEX('Lookup Tables'!$B$2:$B$5,MATCH(F3715,'Lookup Tables'!$A$2:$A$5,0))</f>
        <v>Manager D</v>
      </c>
    </row>
    <row r="3716" customFormat="false" ht="15" hidden="false" customHeight="false" outlineLevel="0" collapsed="false">
      <c r="A3716" s="0" t="s">
        <v>3530</v>
      </c>
      <c r="B3716" s="13" t="n">
        <v>42346</v>
      </c>
      <c r="C3716" s="13" t="n">
        <v>42348</v>
      </c>
      <c r="D3716" s="14" t="s">
        <v>52</v>
      </c>
      <c r="E3716" s="14" t="s">
        <v>53</v>
      </c>
      <c r="F3716" s="14" t="s">
        <v>63</v>
      </c>
      <c r="G3716" s="14" t="s">
        <v>94</v>
      </c>
      <c r="H3716" s="14" t="s">
        <v>65</v>
      </c>
      <c r="I3716" s="14" t="s">
        <v>91</v>
      </c>
      <c r="J3716" s="14" t="s">
        <v>1061</v>
      </c>
      <c r="K3716" s="15" t="n">
        <v>45.68</v>
      </c>
      <c r="L3716" s="0" t="n">
        <v>2</v>
      </c>
      <c r="M3716" s="16" t="n">
        <v>0</v>
      </c>
      <c r="N3716" s="17" t="n">
        <v>21.0128</v>
      </c>
      <c r="O3716" s="0" t="str">
        <f aca="false">TEXT(B3716,"YYYY-MM")</f>
        <v>2015-12</v>
      </c>
      <c r="P3716" s="18" t="n">
        <f aca="false">IFERROR(N3716/K3716,0)</f>
        <v>0.46</v>
      </c>
      <c r="Q3716" s="0" t="str">
        <f aca="false">IF(M3716=0,"No Discount",IF(M3716&lt;0.2,"Low (1-19%)",IF(M3716&lt;0.4,"Medium (20-39%)","High (40%+)")))</f>
        <v>No Discount</v>
      </c>
      <c r="R3716" s="0" t="str">
        <f aca="false">INDEX('Lookup Tables'!$B$2:$B$5,MATCH(F3716,'Lookup Tables'!$A$2:$A$5,0))</f>
        <v>Manager D</v>
      </c>
    </row>
    <row r="3717" customFormat="false" ht="15" hidden="false" customHeight="false" outlineLevel="0" collapsed="false">
      <c r="A3717" s="0" t="s">
        <v>3530</v>
      </c>
      <c r="B3717" s="13" t="n">
        <v>42346</v>
      </c>
      <c r="C3717" s="13" t="n">
        <v>42348</v>
      </c>
      <c r="D3717" s="14" t="s">
        <v>52</v>
      </c>
      <c r="E3717" s="14" t="s">
        <v>53</v>
      </c>
      <c r="F3717" s="14" t="s">
        <v>63</v>
      </c>
      <c r="G3717" s="14" t="s">
        <v>94</v>
      </c>
      <c r="H3717" s="14" t="s">
        <v>56</v>
      </c>
      <c r="I3717" s="14" t="s">
        <v>59</v>
      </c>
      <c r="J3717" s="14" t="s">
        <v>549</v>
      </c>
      <c r="K3717" s="15" t="n">
        <v>603.92</v>
      </c>
      <c r="L3717" s="0" t="n">
        <v>5</v>
      </c>
      <c r="M3717" s="16" t="n">
        <v>0.2</v>
      </c>
      <c r="N3717" s="17" t="n">
        <v>45.294</v>
      </c>
      <c r="O3717" s="0" t="str">
        <f aca="false">TEXT(B3717,"YYYY-MM")</f>
        <v>2015-12</v>
      </c>
      <c r="P3717" s="18" t="n">
        <f aca="false">IFERROR(N3717/K3717,0)</f>
        <v>0.075</v>
      </c>
      <c r="Q3717" s="0" t="str">
        <f aca="false">IF(M3717=0,"No Discount",IF(M3717&lt;0.2,"Low (1-19%)",IF(M3717&lt;0.4,"Medium (20-39%)","High (40%+)")))</f>
        <v>Medium (20-39%)</v>
      </c>
      <c r="R3717" s="0" t="str">
        <f aca="false">INDEX('Lookup Tables'!$B$2:$B$5,MATCH(F3717,'Lookup Tables'!$A$2:$A$5,0))</f>
        <v>Manager D</v>
      </c>
    </row>
    <row r="3718" customFormat="false" ht="15" hidden="false" customHeight="false" outlineLevel="0" collapsed="false">
      <c r="A3718" s="0" t="s">
        <v>3531</v>
      </c>
      <c r="B3718" s="13" t="n">
        <v>43249</v>
      </c>
      <c r="C3718" s="13" t="n">
        <v>43253</v>
      </c>
      <c r="D3718" s="14" t="s">
        <v>69</v>
      </c>
      <c r="E3718" s="14" t="s">
        <v>97</v>
      </c>
      <c r="F3718" s="14" t="s">
        <v>98</v>
      </c>
      <c r="G3718" s="14" t="s">
        <v>113</v>
      </c>
      <c r="H3718" s="14" t="s">
        <v>65</v>
      </c>
      <c r="I3718" s="14" t="s">
        <v>171</v>
      </c>
      <c r="J3718" s="14" t="s">
        <v>2300</v>
      </c>
      <c r="K3718" s="15" t="n">
        <v>23.55</v>
      </c>
      <c r="L3718" s="0" t="n">
        <v>5</v>
      </c>
      <c r="M3718" s="16" t="n">
        <v>0</v>
      </c>
      <c r="N3718" s="17" t="n">
        <v>1.1775</v>
      </c>
      <c r="O3718" s="0" t="str">
        <f aca="false">TEXT(B3718,"YYYY-MM")</f>
        <v>2018-05</v>
      </c>
      <c r="P3718" s="18" t="n">
        <f aca="false">IFERROR(N3718/K3718,0)</f>
        <v>0.05</v>
      </c>
      <c r="Q3718" s="0" t="str">
        <f aca="false">IF(M3718=0,"No Discount",IF(M3718&lt;0.2,"Low (1-19%)",IF(M3718&lt;0.4,"Medium (20-39%)","High (40%+)")))</f>
        <v>No Discount</v>
      </c>
      <c r="R3718" s="0" t="str">
        <f aca="false">INDEX('Lookup Tables'!$B$2:$B$5,MATCH(F3718,'Lookup Tables'!$A$2:$A$5,0))</f>
        <v>Manager A</v>
      </c>
    </row>
    <row r="3719" customFormat="false" ht="15" hidden="false" customHeight="false" outlineLevel="0" collapsed="false">
      <c r="A3719" s="0" t="s">
        <v>3532</v>
      </c>
      <c r="B3719" s="13" t="n">
        <v>42997</v>
      </c>
      <c r="C3719" s="13" t="n">
        <v>43001</v>
      </c>
      <c r="D3719" s="14" t="s">
        <v>69</v>
      </c>
      <c r="E3719" s="14" t="s">
        <v>53</v>
      </c>
      <c r="F3719" s="14" t="s">
        <v>54</v>
      </c>
      <c r="G3719" s="14" t="s">
        <v>597</v>
      </c>
      <c r="H3719" s="14" t="s">
        <v>65</v>
      </c>
      <c r="I3719" s="14" t="s">
        <v>303</v>
      </c>
      <c r="J3719" s="14" t="s">
        <v>3533</v>
      </c>
      <c r="K3719" s="15" t="n">
        <v>5.04</v>
      </c>
      <c r="L3719" s="0" t="n">
        <v>2</v>
      </c>
      <c r="M3719" s="16" t="n">
        <v>0</v>
      </c>
      <c r="N3719" s="17" t="n">
        <v>0.1512</v>
      </c>
      <c r="O3719" s="0" t="str">
        <f aca="false">TEXT(B3719,"YYYY-MM")</f>
        <v>2017-09</v>
      </c>
      <c r="P3719" s="18" t="n">
        <f aca="false">IFERROR(N3719/K3719,0)</f>
        <v>0.03</v>
      </c>
      <c r="Q3719" s="0" t="str">
        <f aca="false">IF(M3719=0,"No Discount",IF(M3719&lt;0.2,"Low (1-19%)",IF(M3719&lt;0.4,"Medium (20-39%)","High (40%+)")))</f>
        <v>No Discount</v>
      </c>
      <c r="R3719" s="0" t="str">
        <f aca="false">INDEX('Lookup Tables'!$B$2:$B$5,MATCH(F3719,'Lookup Tables'!$A$2:$A$5,0))</f>
        <v>Manager C</v>
      </c>
    </row>
    <row r="3720" customFormat="false" ht="15" hidden="false" customHeight="false" outlineLevel="0" collapsed="false">
      <c r="A3720" s="0" t="s">
        <v>3532</v>
      </c>
      <c r="B3720" s="13" t="n">
        <v>42997</v>
      </c>
      <c r="C3720" s="13" t="n">
        <v>43001</v>
      </c>
      <c r="D3720" s="14" t="s">
        <v>69</v>
      </c>
      <c r="E3720" s="14" t="s">
        <v>53</v>
      </c>
      <c r="F3720" s="14" t="s">
        <v>54</v>
      </c>
      <c r="G3720" s="14" t="s">
        <v>597</v>
      </c>
      <c r="H3720" s="14" t="s">
        <v>80</v>
      </c>
      <c r="I3720" s="14" t="s">
        <v>123</v>
      </c>
      <c r="J3720" s="14" t="s">
        <v>2122</v>
      </c>
      <c r="K3720" s="15" t="n">
        <v>249.95</v>
      </c>
      <c r="L3720" s="0" t="n">
        <v>5</v>
      </c>
      <c r="M3720" s="16" t="n">
        <v>0</v>
      </c>
      <c r="N3720" s="17" t="n">
        <v>107.4785</v>
      </c>
      <c r="O3720" s="0" t="str">
        <f aca="false">TEXT(B3720,"YYYY-MM")</f>
        <v>2017-09</v>
      </c>
      <c r="P3720" s="18" t="n">
        <f aca="false">IFERROR(N3720/K3720,0)</f>
        <v>0.43</v>
      </c>
      <c r="Q3720" s="0" t="str">
        <f aca="false">IF(M3720=0,"No Discount",IF(M3720&lt;0.2,"Low (1-19%)",IF(M3720&lt;0.4,"Medium (20-39%)","High (40%+)")))</f>
        <v>No Discount</v>
      </c>
      <c r="R3720" s="0" t="str">
        <f aca="false">INDEX('Lookup Tables'!$B$2:$B$5,MATCH(F3720,'Lookup Tables'!$A$2:$A$5,0))</f>
        <v>Manager C</v>
      </c>
    </row>
    <row r="3721" customFormat="false" ht="15" hidden="false" customHeight="false" outlineLevel="0" collapsed="false">
      <c r="A3721" s="0" t="s">
        <v>3534</v>
      </c>
      <c r="B3721" s="13" t="n">
        <v>42995</v>
      </c>
      <c r="C3721" s="13" t="n">
        <v>43001</v>
      </c>
      <c r="D3721" s="14" t="s">
        <v>69</v>
      </c>
      <c r="E3721" s="14" t="s">
        <v>62</v>
      </c>
      <c r="F3721" s="14" t="s">
        <v>98</v>
      </c>
      <c r="G3721" s="14" t="s">
        <v>164</v>
      </c>
      <c r="H3721" s="14" t="s">
        <v>65</v>
      </c>
      <c r="I3721" s="14" t="s">
        <v>78</v>
      </c>
      <c r="J3721" s="14" t="s">
        <v>349</v>
      </c>
      <c r="K3721" s="15" t="n">
        <v>33.4</v>
      </c>
      <c r="L3721" s="0" t="n">
        <v>5</v>
      </c>
      <c r="M3721" s="16" t="n">
        <v>0</v>
      </c>
      <c r="N3721" s="17" t="n">
        <v>12.358</v>
      </c>
      <c r="O3721" s="0" t="str">
        <f aca="false">TEXT(B3721,"YYYY-MM")</f>
        <v>2017-09</v>
      </c>
      <c r="P3721" s="18" t="n">
        <f aca="false">IFERROR(N3721/K3721,0)</f>
        <v>0.37</v>
      </c>
      <c r="Q3721" s="0" t="str">
        <f aca="false">IF(M3721=0,"No Discount",IF(M3721&lt;0.2,"Low (1-19%)",IF(M3721&lt;0.4,"Medium (20-39%)","High (40%+)")))</f>
        <v>No Discount</v>
      </c>
      <c r="R3721" s="0" t="str">
        <f aca="false">INDEX('Lookup Tables'!$B$2:$B$5,MATCH(F3721,'Lookup Tables'!$A$2:$A$5,0))</f>
        <v>Manager A</v>
      </c>
    </row>
    <row r="3722" customFormat="false" ht="15" hidden="false" customHeight="false" outlineLevel="0" collapsed="false">
      <c r="A3722" s="0" t="s">
        <v>3535</v>
      </c>
      <c r="B3722" s="13" t="n">
        <v>43089</v>
      </c>
      <c r="C3722" s="13" t="n">
        <v>43093</v>
      </c>
      <c r="D3722" s="14" t="s">
        <v>69</v>
      </c>
      <c r="E3722" s="14" t="s">
        <v>97</v>
      </c>
      <c r="F3722" s="14" t="s">
        <v>54</v>
      </c>
      <c r="G3722" s="14" t="s">
        <v>690</v>
      </c>
      <c r="H3722" s="14" t="s">
        <v>56</v>
      </c>
      <c r="I3722" s="14" t="s">
        <v>76</v>
      </c>
      <c r="J3722" s="14" t="s">
        <v>537</v>
      </c>
      <c r="K3722" s="15" t="n">
        <v>18.92</v>
      </c>
      <c r="L3722" s="0" t="n">
        <v>4</v>
      </c>
      <c r="M3722" s="16" t="n">
        <v>0</v>
      </c>
      <c r="N3722" s="17" t="n">
        <v>7.3788</v>
      </c>
      <c r="O3722" s="0" t="str">
        <f aca="false">TEXT(B3722,"YYYY-MM")</f>
        <v>2017-12</v>
      </c>
      <c r="P3722" s="18" t="n">
        <f aca="false">IFERROR(N3722/K3722,0)</f>
        <v>0.39</v>
      </c>
      <c r="Q3722" s="0" t="str">
        <f aca="false">IF(M3722=0,"No Discount",IF(M3722&lt;0.2,"Low (1-19%)",IF(M3722&lt;0.4,"Medium (20-39%)","High (40%+)")))</f>
        <v>No Discount</v>
      </c>
      <c r="R3722" s="0" t="str">
        <f aca="false">INDEX('Lookup Tables'!$B$2:$B$5,MATCH(F3722,'Lookup Tables'!$A$2:$A$5,0))</f>
        <v>Manager C</v>
      </c>
    </row>
    <row r="3723" customFormat="false" ht="15" hidden="false" customHeight="false" outlineLevel="0" collapsed="false">
      <c r="A3723" s="0" t="s">
        <v>3535</v>
      </c>
      <c r="B3723" s="13" t="n">
        <v>43089</v>
      </c>
      <c r="C3723" s="13" t="n">
        <v>43093</v>
      </c>
      <c r="D3723" s="14" t="s">
        <v>69</v>
      </c>
      <c r="E3723" s="14" t="s">
        <v>97</v>
      </c>
      <c r="F3723" s="14" t="s">
        <v>54</v>
      </c>
      <c r="G3723" s="14" t="s">
        <v>690</v>
      </c>
      <c r="H3723" s="14" t="s">
        <v>65</v>
      </c>
      <c r="I3723" s="14" t="s">
        <v>83</v>
      </c>
      <c r="J3723" s="14" t="s">
        <v>84</v>
      </c>
      <c r="K3723" s="15" t="n">
        <v>15.42</v>
      </c>
      <c r="L3723" s="0" t="n">
        <v>2</v>
      </c>
      <c r="M3723" s="16" t="n">
        <v>0</v>
      </c>
      <c r="N3723" s="17" t="n">
        <v>6.939</v>
      </c>
      <c r="O3723" s="0" t="str">
        <f aca="false">TEXT(B3723,"YYYY-MM")</f>
        <v>2017-12</v>
      </c>
      <c r="P3723" s="18" t="n">
        <f aca="false">IFERROR(N3723/K3723,0)</f>
        <v>0.45</v>
      </c>
      <c r="Q3723" s="0" t="str">
        <f aca="false">IF(M3723=0,"No Discount",IF(M3723&lt;0.2,"Low (1-19%)",IF(M3723&lt;0.4,"Medium (20-39%)","High (40%+)")))</f>
        <v>No Discount</v>
      </c>
      <c r="R3723" s="0" t="str">
        <f aca="false">INDEX('Lookup Tables'!$B$2:$B$5,MATCH(F3723,'Lookup Tables'!$A$2:$A$5,0))</f>
        <v>Manager C</v>
      </c>
    </row>
    <row r="3724" customFormat="false" ht="15" hidden="false" customHeight="false" outlineLevel="0" collapsed="false">
      <c r="A3724" s="0" t="s">
        <v>3536</v>
      </c>
      <c r="B3724" s="13" t="n">
        <v>43426</v>
      </c>
      <c r="C3724" s="13" t="n">
        <v>43430</v>
      </c>
      <c r="D3724" s="14" t="s">
        <v>69</v>
      </c>
      <c r="E3724" s="14" t="s">
        <v>53</v>
      </c>
      <c r="F3724" s="14" t="s">
        <v>98</v>
      </c>
      <c r="G3724" s="14" t="s">
        <v>99</v>
      </c>
      <c r="H3724" s="14" t="s">
        <v>65</v>
      </c>
      <c r="I3724" s="14" t="s">
        <v>78</v>
      </c>
      <c r="J3724" s="14" t="s">
        <v>579</v>
      </c>
      <c r="K3724" s="15" t="n">
        <v>35.712</v>
      </c>
      <c r="L3724" s="0" t="n">
        <v>8</v>
      </c>
      <c r="M3724" s="16" t="n">
        <v>0.2</v>
      </c>
      <c r="N3724" s="17" t="n">
        <v>2.232</v>
      </c>
      <c r="O3724" s="0" t="str">
        <f aca="false">TEXT(B3724,"YYYY-MM")</f>
        <v>2018-11</v>
      </c>
      <c r="P3724" s="18" t="n">
        <f aca="false">IFERROR(N3724/K3724,0)</f>
        <v>0.0625</v>
      </c>
      <c r="Q3724" s="0" t="str">
        <f aca="false">IF(M3724=0,"No Discount",IF(M3724&lt;0.2,"Low (1-19%)",IF(M3724&lt;0.4,"Medium (20-39%)","High (40%+)")))</f>
        <v>Medium (20-39%)</v>
      </c>
      <c r="R3724" s="0" t="str">
        <f aca="false">INDEX('Lookup Tables'!$B$2:$B$5,MATCH(F3724,'Lookup Tables'!$A$2:$A$5,0))</f>
        <v>Manager A</v>
      </c>
    </row>
    <row r="3725" customFormat="false" ht="15" hidden="false" customHeight="false" outlineLevel="0" collapsed="false">
      <c r="A3725" s="0" t="s">
        <v>3537</v>
      </c>
      <c r="B3725" s="13" t="n">
        <v>42368</v>
      </c>
      <c r="C3725" s="13" t="n">
        <v>42373</v>
      </c>
      <c r="D3725" s="14" t="s">
        <v>69</v>
      </c>
      <c r="E3725" s="14" t="s">
        <v>62</v>
      </c>
      <c r="F3725" s="14" t="s">
        <v>63</v>
      </c>
      <c r="G3725" s="14" t="s">
        <v>189</v>
      </c>
      <c r="H3725" s="14" t="s">
        <v>65</v>
      </c>
      <c r="I3725" s="14" t="s">
        <v>83</v>
      </c>
      <c r="J3725" s="14" t="s">
        <v>3178</v>
      </c>
      <c r="K3725" s="15" t="n">
        <v>551.985</v>
      </c>
      <c r="L3725" s="0" t="n">
        <v>5</v>
      </c>
      <c r="M3725" s="16" t="n">
        <v>0.7</v>
      </c>
      <c r="N3725" s="17" t="n">
        <v>-459.9875</v>
      </c>
      <c r="O3725" s="0" t="str">
        <f aca="false">TEXT(B3725,"YYYY-MM")</f>
        <v>2015-12</v>
      </c>
      <c r="P3725" s="18" t="n">
        <f aca="false">IFERROR(N3725/K3725,0)</f>
        <v>-0.833333333333333</v>
      </c>
      <c r="Q3725" s="0" t="str">
        <f aca="false">IF(M3725=0,"No Discount",IF(M3725&lt;0.2,"Low (1-19%)",IF(M3725&lt;0.4,"Medium (20-39%)","High (40%+)")))</f>
        <v>High (40%+)</v>
      </c>
      <c r="R3725" s="0" t="str">
        <f aca="false">INDEX('Lookup Tables'!$B$2:$B$5,MATCH(F3725,'Lookup Tables'!$A$2:$A$5,0))</f>
        <v>Manager D</v>
      </c>
    </row>
    <row r="3726" customFormat="false" ht="15" hidden="false" customHeight="false" outlineLevel="0" collapsed="false">
      <c r="A3726" s="0" t="s">
        <v>3538</v>
      </c>
      <c r="B3726" s="13" t="n">
        <v>43193</v>
      </c>
      <c r="C3726" s="13" t="n">
        <v>43195</v>
      </c>
      <c r="D3726" s="14" t="s">
        <v>137</v>
      </c>
      <c r="E3726" s="14" t="s">
        <v>53</v>
      </c>
      <c r="F3726" s="14" t="s">
        <v>98</v>
      </c>
      <c r="G3726" s="14" t="s">
        <v>146</v>
      </c>
      <c r="H3726" s="14" t="s">
        <v>65</v>
      </c>
      <c r="I3726" s="14" t="s">
        <v>78</v>
      </c>
      <c r="J3726" s="14" t="s">
        <v>764</v>
      </c>
      <c r="K3726" s="15" t="n">
        <v>7.056</v>
      </c>
      <c r="L3726" s="0" t="n">
        <v>3</v>
      </c>
      <c r="M3726" s="16" t="n">
        <v>0.2</v>
      </c>
      <c r="N3726" s="17" t="n">
        <v>2.205</v>
      </c>
      <c r="O3726" s="0" t="str">
        <f aca="false">TEXT(B3726,"YYYY-MM")</f>
        <v>2018-04</v>
      </c>
      <c r="P3726" s="18" t="n">
        <f aca="false">IFERROR(N3726/K3726,0)</f>
        <v>0.3125</v>
      </c>
      <c r="Q3726" s="0" t="str">
        <f aca="false">IF(M3726=0,"No Discount",IF(M3726&lt;0.2,"Low (1-19%)",IF(M3726&lt;0.4,"Medium (20-39%)","High (40%+)")))</f>
        <v>Medium (20-39%)</v>
      </c>
      <c r="R3726" s="0" t="str">
        <f aca="false">INDEX('Lookup Tables'!$B$2:$B$5,MATCH(F3726,'Lookup Tables'!$A$2:$A$5,0))</f>
        <v>Manager A</v>
      </c>
    </row>
    <row r="3727" customFormat="false" ht="15" hidden="false" customHeight="false" outlineLevel="0" collapsed="false">
      <c r="A3727" s="0" t="s">
        <v>3539</v>
      </c>
      <c r="B3727" s="13" t="n">
        <v>43095</v>
      </c>
      <c r="C3727" s="13" t="n">
        <v>43102</v>
      </c>
      <c r="D3727" s="14" t="s">
        <v>69</v>
      </c>
      <c r="E3727" s="14" t="s">
        <v>62</v>
      </c>
      <c r="F3727" s="14" t="s">
        <v>63</v>
      </c>
      <c r="G3727" s="14" t="s">
        <v>252</v>
      </c>
      <c r="H3727" s="14" t="s">
        <v>65</v>
      </c>
      <c r="I3727" s="14" t="s">
        <v>85</v>
      </c>
      <c r="J3727" s="14" t="s">
        <v>2446</v>
      </c>
      <c r="K3727" s="15" t="n">
        <v>18.72</v>
      </c>
      <c r="L3727" s="0" t="n">
        <v>2</v>
      </c>
      <c r="M3727" s="16" t="n">
        <v>0.2</v>
      </c>
      <c r="N3727" s="17" t="n">
        <v>3.51</v>
      </c>
      <c r="O3727" s="0" t="str">
        <f aca="false">TEXT(B3727,"YYYY-MM")</f>
        <v>2017-12</v>
      </c>
      <c r="P3727" s="18" t="n">
        <f aca="false">IFERROR(N3727/K3727,0)</f>
        <v>0.1875</v>
      </c>
      <c r="Q3727" s="0" t="str">
        <f aca="false">IF(M3727=0,"No Discount",IF(M3727&lt;0.2,"Low (1-19%)",IF(M3727&lt;0.4,"Medium (20-39%)","High (40%+)")))</f>
        <v>Medium (20-39%)</v>
      </c>
      <c r="R3727" s="0" t="str">
        <f aca="false">INDEX('Lookup Tables'!$B$2:$B$5,MATCH(F3727,'Lookup Tables'!$A$2:$A$5,0))</f>
        <v>Manager D</v>
      </c>
    </row>
    <row r="3728" customFormat="false" ht="15" hidden="false" customHeight="false" outlineLevel="0" collapsed="false">
      <c r="A3728" s="0" t="s">
        <v>3540</v>
      </c>
      <c r="B3728" s="13" t="n">
        <v>42891</v>
      </c>
      <c r="C3728" s="13" t="n">
        <v>42897</v>
      </c>
      <c r="D3728" s="14" t="s">
        <v>69</v>
      </c>
      <c r="E3728" s="14" t="s">
        <v>53</v>
      </c>
      <c r="F3728" s="14" t="s">
        <v>117</v>
      </c>
      <c r="G3728" s="14" t="s">
        <v>160</v>
      </c>
      <c r="H3728" s="14" t="s">
        <v>65</v>
      </c>
      <c r="I3728" s="14" t="s">
        <v>73</v>
      </c>
      <c r="J3728" s="14" t="s">
        <v>1306</v>
      </c>
      <c r="K3728" s="15" t="n">
        <v>360.38</v>
      </c>
      <c r="L3728" s="0" t="n">
        <v>2</v>
      </c>
      <c r="M3728" s="16" t="n">
        <v>0</v>
      </c>
      <c r="N3728" s="17" t="n">
        <v>93.6988</v>
      </c>
      <c r="O3728" s="0" t="str">
        <f aca="false">TEXT(B3728,"YYYY-MM")</f>
        <v>2017-06</v>
      </c>
      <c r="P3728" s="18" t="n">
        <f aca="false">IFERROR(N3728/K3728,0)</f>
        <v>0.26</v>
      </c>
      <c r="Q3728" s="0" t="str">
        <f aca="false">IF(M3728=0,"No Discount",IF(M3728&lt;0.2,"Low (1-19%)",IF(M3728&lt;0.4,"Medium (20-39%)","High (40%+)")))</f>
        <v>No Discount</v>
      </c>
      <c r="R3728" s="0" t="str">
        <f aca="false">INDEX('Lookup Tables'!$B$2:$B$5,MATCH(F3728,'Lookup Tables'!$A$2:$A$5,0))</f>
        <v>Manager B</v>
      </c>
    </row>
    <row r="3729" customFormat="false" ht="15" hidden="false" customHeight="false" outlineLevel="0" collapsed="false">
      <c r="A3729" s="0" t="s">
        <v>3540</v>
      </c>
      <c r="B3729" s="13" t="n">
        <v>42891</v>
      </c>
      <c r="C3729" s="13" t="n">
        <v>42897</v>
      </c>
      <c r="D3729" s="14" t="s">
        <v>69</v>
      </c>
      <c r="E3729" s="14" t="s">
        <v>53</v>
      </c>
      <c r="F3729" s="14" t="s">
        <v>117</v>
      </c>
      <c r="G3729" s="14" t="s">
        <v>160</v>
      </c>
      <c r="H3729" s="14" t="s">
        <v>65</v>
      </c>
      <c r="I3729" s="14" t="s">
        <v>78</v>
      </c>
      <c r="J3729" s="14" t="s">
        <v>579</v>
      </c>
      <c r="K3729" s="15" t="n">
        <v>11.16</v>
      </c>
      <c r="L3729" s="0" t="n">
        <v>2</v>
      </c>
      <c r="M3729" s="16" t="n">
        <v>0</v>
      </c>
      <c r="N3729" s="17" t="n">
        <v>2.79</v>
      </c>
      <c r="O3729" s="0" t="str">
        <f aca="false">TEXT(B3729,"YYYY-MM")</f>
        <v>2017-06</v>
      </c>
      <c r="P3729" s="18" t="n">
        <f aca="false">IFERROR(N3729/K3729,0)</f>
        <v>0.25</v>
      </c>
      <c r="Q3729" s="0" t="str">
        <f aca="false">IF(M3729=0,"No Discount",IF(M3729&lt;0.2,"Low (1-19%)",IF(M3729&lt;0.4,"Medium (20-39%)","High (40%+)")))</f>
        <v>No Discount</v>
      </c>
      <c r="R3729" s="0" t="str">
        <f aca="false">INDEX('Lookup Tables'!$B$2:$B$5,MATCH(F3729,'Lookup Tables'!$A$2:$A$5,0))</f>
        <v>Manager B</v>
      </c>
    </row>
    <row r="3730" customFormat="false" ht="15" hidden="false" customHeight="false" outlineLevel="0" collapsed="false">
      <c r="A3730" s="0" t="s">
        <v>3540</v>
      </c>
      <c r="B3730" s="13" t="n">
        <v>42891</v>
      </c>
      <c r="C3730" s="13" t="n">
        <v>42897</v>
      </c>
      <c r="D3730" s="14" t="s">
        <v>69</v>
      </c>
      <c r="E3730" s="14" t="s">
        <v>53</v>
      </c>
      <c r="F3730" s="14" t="s">
        <v>117</v>
      </c>
      <c r="G3730" s="14" t="s">
        <v>160</v>
      </c>
      <c r="H3730" s="14" t="s">
        <v>65</v>
      </c>
      <c r="I3730" s="14" t="s">
        <v>66</v>
      </c>
      <c r="J3730" s="14" t="s">
        <v>3215</v>
      </c>
      <c r="K3730" s="15" t="n">
        <v>14.94</v>
      </c>
      <c r="L3730" s="0" t="n">
        <v>3</v>
      </c>
      <c r="M3730" s="16" t="n">
        <v>0</v>
      </c>
      <c r="N3730" s="17" t="n">
        <v>6.8724</v>
      </c>
      <c r="O3730" s="0" t="str">
        <f aca="false">TEXT(B3730,"YYYY-MM")</f>
        <v>2017-06</v>
      </c>
      <c r="P3730" s="18" t="n">
        <f aca="false">IFERROR(N3730/K3730,0)</f>
        <v>0.46</v>
      </c>
      <c r="Q3730" s="0" t="str">
        <f aca="false">IF(M3730=0,"No Discount",IF(M3730&lt;0.2,"Low (1-19%)",IF(M3730&lt;0.4,"Medium (20-39%)","High (40%+)")))</f>
        <v>No Discount</v>
      </c>
      <c r="R3730" s="0" t="str">
        <f aca="false">INDEX('Lookup Tables'!$B$2:$B$5,MATCH(F3730,'Lookup Tables'!$A$2:$A$5,0))</f>
        <v>Manager B</v>
      </c>
    </row>
    <row r="3731" customFormat="false" ht="15" hidden="false" customHeight="false" outlineLevel="0" collapsed="false">
      <c r="A3731" s="0" t="s">
        <v>3541</v>
      </c>
      <c r="B3731" s="13" t="n">
        <v>42631</v>
      </c>
      <c r="C3731" s="13" t="n">
        <v>42636</v>
      </c>
      <c r="D3731" s="14" t="s">
        <v>69</v>
      </c>
      <c r="E3731" s="14" t="s">
        <v>62</v>
      </c>
      <c r="F3731" s="14" t="s">
        <v>117</v>
      </c>
      <c r="G3731" s="14" t="s">
        <v>1243</v>
      </c>
      <c r="H3731" s="14" t="s">
        <v>65</v>
      </c>
      <c r="I3731" s="14" t="s">
        <v>73</v>
      </c>
      <c r="J3731" s="14" t="s">
        <v>1849</v>
      </c>
      <c r="K3731" s="15" t="n">
        <v>41.96</v>
      </c>
      <c r="L3731" s="0" t="n">
        <v>2</v>
      </c>
      <c r="M3731" s="16" t="n">
        <v>0</v>
      </c>
      <c r="N3731" s="17" t="n">
        <v>7.9724</v>
      </c>
      <c r="O3731" s="0" t="str">
        <f aca="false">TEXT(B3731,"YYYY-MM")</f>
        <v>2016-09</v>
      </c>
      <c r="P3731" s="18" t="n">
        <f aca="false">IFERROR(N3731/K3731,0)</f>
        <v>0.19</v>
      </c>
      <c r="Q3731" s="0" t="str">
        <f aca="false">IF(M3731=0,"No Discount",IF(M3731&lt;0.2,"Low (1-19%)",IF(M3731&lt;0.4,"Medium (20-39%)","High (40%+)")))</f>
        <v>No Discount</v>
      </c>
      <c r="R3731" s="0" t="str">
        <f aca="false">INDEX('Lookup Tables'!$B$2:$B$5,MATCH(F3731,'Lookup Tables'!$A$2:$A$5,0))</f>
        <v>Manager B</v>
      </c>
    </row>
    <row r="3732" customFormat="false" ht="15" hidden="false" customHeight="false" outlineLevel="0" collapsed="false">
      <c r="A3732" s="0" t="s">
        <v>3541</v>
      </c>
      <c r="B3732" s="13" t="n">
        <v>42631</v>
      </c>
      <c r="C3732" s="13" t="n">
        <v>42636</v>
      </c>
      <c r="D3732" s="14" t="s">
        <v>69</v>
      </c>
      <c r="E3732" s="14" t="s">
        <v>62</v>
      </c>
      <c r="F3732" s="14" t="s">
        <v>117</v>
      </c>
      <c r="G3732" s="14" t="s">
        <v>1243</v>
      </c>
      <c r="H3732" s="14" t="s">
        <v>65</v>
      </c>
      <c r="I3732" s="14" t="s">
        <v>73</v>
      </c>
      <c r="J3732" s="14" t="s">
        <v>203</v>
      </c>
      <c r="K3732" s="15" t="n">
        <v>636.86</v>
      </c>
      <c r="L3732" s="0" t="n">
        <v>7</v>
      </c>
      <c r="M3732" s="16" t="n">
        <v>0</v>
      </c>
      <c r="N3732" s="17" t="n">
        <v>0</v>
      </c>
      <c r="O3732" s="0" t="str">
        <f aca="false">TEXT(B3732,"YYYY-MM")</f>
        <v>2016-09</v>
      </c>
      <c r="P3732" s="18" t="n">
        <f aca="false">IFERROR(N3732/K3732,0)</f>
        <v>0</v>
      </c>
      <c r="Q3732" s="0" t="str">
        <f aca="false">IF(M3732=0,"No Discount",IF(M3732&lt;0.2,"Low (1-19%)",IF(M3732&lt;0.4,"Medium (20-39%)","High (40%+)")))</f>
        <v>No Discount</v>
      </c>
      <c r="R3732" s="0" t="str">
        <f aca="false">INDEX('Lookup Tables'!$B$2:$B$5,MATCH(F3732,'Lookup Tables'!$A$2:$A$5,0))</f>
        <v>Manager B</v>
      </c>
    </row>
    <row r="3733" customFormat="false" ht="15" hidden="false" customHeight="false" outlineLevel="0" collapsed="false">
      <c r="A3733" s="0" t="s">
        <v>3541</v>
      </c>
      <c r="B3733" s="13" t="n">
        <v>42631</v>
      </c>
      <c r="C3733" s="13" t="n">
        <v>42636</v>
      </c>
      <c r="D3733" s="14" t="s">
        <v>69</v>
      </c>
      <c r="E3733" s="14" t="s">
        <v>62</v>
      </c>
      <c r="F3733" s="14" t="s">
        <v>117</v>
      </c>
      <c r="G3733" s="14" t="s">
        <v>1243</v>
      </c>
      <c r="H3733" s="14" t="s">
        <v>80</v>
      </c>
      <c r="I3733" s="14" t="s">
        <v>81</v>
      </c>
      <c r="J3733" s="14" t="s">
        <v>3542</v>
      </c>
      <c r="K3733" s="15" t="n">
        <v>499.99</v>
      </c>
      <c r="L3733" s="0" t="n">
        <v>1</v>
      </c>
      <c r="M3733" s="16" t="n">
        <v>0</v>
      </c>
      <c r="N3733" s="17" t="n">
        <v>129.9974</v>
      </c>
      <c r="O3733" s="0" t="str">
        <f aca="false">TEXT(B3733,"YYYY-MM")</f>
        <v>2016-09</v>
      </c>
      <c r="P3733" s="18" t="n">
        <f aca="false">IFERROR(N3733/K3733,0)</f>
        <v>0.26</v>
      </c>
      <c r="Q3733" s="0" t="str">
        <f aca="false">IF(M3733=0,"No Discount",IF(M3733&lt;0.2,"Low (1-19%)",IF(M3733&lt;0.4,"Medium (20-39%)","High (40%+)")))</f>
        <v>No Discount</v>
      </c>
      <c r="R3733" s="0" t="str">
        <f aca="false">INDEX('Lookup Tables'!$B$2:$B$5,MATCH(F3733,'Lookup Tables'!$A$2:$A$5,0))</f>
        <v>Manager B</v>
      </c>
    </row>
    <row r="3734" customFormat="false" ht="15" hidden="false" customHeight="false" outlineLevel="0" collapsed="false">
      <c r="A3734" s="0" t="s">
        <v>3541</v>
      </c>
      <c r="B3734" s="13" t="n">
        <v>42631</v>
      </c>
      <c r="C3734" s="13" t="n">
        <v>42636</v>
      </c>
      <c r="D3734" s="14" t="s">
        <v>69</v>
      </c>
      <c r="E3734" s="14" t="s">
        <v>62</v>
      </c>
      <c r="F3734" s="14" t="s">
        <v>117</v>
      </c>
      <c r="G3734" s="14" t="s">
        <v>1243</v>
      </c>
      <c r="H3734" s="14" t="s">
        <v>80</v>
      </c>
      <c r="I3734" s="14" t="s">
        <v>81</v>
      </c>
      <c r="J3734" s="14" t="s">
        <v>2151</v>
      </c>
      <c r="K3734" s="15" t="n">
        <v>1259.93</v>
      </c>
      <c r="L3734" s="0" t="n">
        <v>7</v>
      </c>
      <c r="M3734" s="16" t="n">
        <v>0</v>
      </c>
      <c r="N3734" s="17" t="n">
        <v>327.5818</v>
      </c>
      <c r="O3734" s="0" t="str">
        <f aca="false">TEXT(B3734,"YYYY-MM")</f>
        <v>2016-09</v>
      </c>
      <c r="P3734" s="18" t="n">
        <f aca="false">IFERROR(N3734/K3734,0)</f>
        <v>0.26</v>
      </c>
      <c r="Q3734" s="0" t="str">
        <f aca="false">IF(M3734=0,"No Discount",IF(M3734&lt;0.2,"Low (1-19%)",IF(M3734&lt;0.4,"Medium (20-39%)","High (40%+)")))</f>
        <v>No Discount</v>
      </c>
      <c r="R3734" s="0" t="str">
        <f aca="false">INDEX('Lookup Tables'!$B$2:$B$5,MATCH(F3734,'Lookup Tables'!$A$2:$A$5,0))</f>
        <v>Manager B</v>
      </c>
    </row>
    <row r="3735" customFormat="false" ht="15" hidden="false" customHeight="false" outlineLevel="0" collapsed="false">
      <c r="A3735" s="0" t="s">
        <v>3541</v>
      </c>
      <c r="B3735" s="13" t="n">
        <v>42631</v>
      </c>
      <c r="C3735" s="13" t="n">
        <v>42636</v>
      </c>
      <c r="D3735" s="14" t="s">
        <v>69</v>
      </c>
      <c r="E3735" s="14" t="s">
        <v>62</v>
      </c>
      <c r="F3735" s="14" t="s">
        <v>117</v>
      </c>
      <c r="G3735" s="14" t="s">
        <v>1243</v>
      </c>
      <c r="H3735" s="14" t="s">
        <v>65</v>
      </c>
      <c r="I3735" s="14" t="s">
        <v>83</v>
      </c>
      <c r="J3735" s="14" t="s">
        <v>3297</v>
      </c>
      <c r="K3735" s="15" t="n">
        <v>65.08</v>
      </c>
      <c r="L3735" s="0" t="n">
        <v>4</v>
      </c>
      <c r="M3735" s="16" t="n">
        <v>0</v>
      </c>
      <c r="N3735" s="17" t="n">
        <v>31.8892</v>
      </c>
      <c r="O3735" s="0" t="str">
        <f aca="false">TEXT(B3735,"YYYY-MM")</f>
        <v>2016-09</v>
      </c>
      <c r="P3735" s="18" t="n">
        <f aca="false">IFERROR(N3735/K3735,0)</f>
        <v>0.49</v>
      </c>
      <c r="Q3735" s="0" t="str">
        <f aca="false">IF(M3735=0,"No Discount",IF(M3735&lt;0.2,"Low (1-19%)",IF(M3735&lt;0.4,"Medium (20-39%)","High (40%+)")))</f>
        <v>No Discount</v>
      </c>
      <c r="R3735" s="0" t="str">
        <f aca="false">INDEX('Lookup Tables'!$B$2:$B$5,MATCH(F3735,'Lookup Tables'!$A$2:$A$5,0))</f>
        <v>Manager B</v>
      </c>
    </row>
    <row r="3736" customFormat="false" ht="15" hidden="false" customHeight="false" outlineLevel="0" collapsed="false">
      <c r="A3736" s="0" t="s">
        <v>3543</v>
      </c>
      <c r="B3736" s="13" t="n">
        <v>43165</v>
      </c>
      <c r="C3736" s="13" t="n">
        <v>43170</v>
      </c>
      <c r="D3736" s="14" t="s">
        <v>52</v>
      </c>
      <c r="E3736" s="14" t="s">
        <v>53</v>
      </c>
      <c r="F3736" s="14" t="s">
        <v>117</v>
      </c>
      <c r="G3736" s="14" t="s">
        <v>170</v>
      </c>
      <c r="H3736" s="14" t="s">
        <v>65</v>
      </c>
      <c r="I3736" s="14" t="s">
        <v>91</v>
      </c>
      <c r="J3736" s="14" t="s">
        <v>325</v>
      </c>
      <c r="K3736" s="15" t="n">
        <v>26.38</v>
      </c>
      <c r="L3736" s="0" t="n">
        <v>1</v>
      </c>
      <c r="M3736" s="16" t="n">
        <v>0</v>
      </c>
      <c r="N3736" s="17" t="n">
        <v>12.1348</v>
      </c>
      <c r="O3736" s="0" t="str">
        <f aca="false">TEXT(B3736,"YYYY-MM")</f>
        <v>2018-03</v>
      </c>
      <c r="P3736" s="18" t="n">
        <f aca="false">IFERROR(N3736/K3736,0)</f>
        <v>0.46</v>
      </c>
      <c r="Q3736" s="0" t="str">
        <f aca="false">IF(M3736=0,"No Discount",IF(M3736&lt;0.2,"Low (1-19%)",IF(M3736&lt;0.4,"Medium (20-39%)","High (40%+)")))</f>
        <v>No Discount</v>
      </c>
      <c r="R3736" s="0" t="str">
        <f aca="false">INDEX('Lookup Tables'!$B$2:$B$5,MATCH(F3736,'Lookup Tables'!$A$2:$A$5,0))</f>
        <v>Manager B</v>
      </c>
    </row>
    <row r="3737" customFormat="false" ht="15" hidden="false" customHeight="false" outlineLevel="0" collapsed="false">
      <c r="A3737" s="0" t="s">
        <v>3543</v>
      </c>
      <c r="B3737" s="13" t="n">
        <v>43165</v>
      </c>
      <c r="C3737" s="13" t="n">
        <v>43170</v>
      </c>
      <c r="D3737" s="14" t="s">
        <v>52</v>
      </c>
      <c r="E3737" s="14" t="s">
        <v>53</v>
      </c>
      <c r="F3737" s="14" t="s">
        <v>117</v>
      </c>
      <c r="G3737" s="14" t="s">
        <v>170</v>
      </c>
      <c r="H3737" s="14" t="s">
        <v>56</v>
      </c>
      <c r="I3737" s="14" t="s">
        <v>76</v>
      </c>
      <c r="J3737" s="14" t="s">
        <v>1660</v>
      </c>
      <c r="K3737" s="15" t="n">
        <v>71.97</v>
      </c>
      <c r="L3737" s="0" t="n">
        <v>3</v>
      </c>
      <c r="M3737" s="16" t="n">
        <v>0</v>
      </c>
      <c r="N3737" s="17" t="n">
        <v>16.5531</v>
      </c>
      <c r="O3737" s="0" t="str">
        <f aca="false">TEXT(B3737,"YYYY-MM")</f>
        <v>2018-03</v>
      </c>
      <c r="P3737" s="18" t="n">
        <f aca="false">IFERROR(N3737/K3737,0)</f>
        <v>0.23</v>
      </c>
      <c r="Q3737" s="0" t="str">
        <f aca="false">IF(M3737=0,"No Discount",IF(M3737&lt;0.2,"Low (1-19%)",IF(M3737&lt;0.4,"Medium (20-39%)","High (40%+)")))</f>
        <v>No Discount</v>
      </c>
      <c r="R3737" s="0" t="str">
        <f aca="false">INDEX('Lookup Tables'!$B$2:$B$5,MATCH(F3737,'Lookup Tables'!$A$2:$A$5,0))</f>
        <v>Manager B</v>
      </c>
    </row>
    <row r="3738" customFormat="false" ht="15" hidden="false" customHeight="false" outlineLevel="0" collapsed="false">
      <c r="A3738" s="0" t="s">
        <v>3544</v>
      </c>
      <c r="B3738" s="13" t="n">
        <v>42811</v>
      </c>
      <c r="C3738" s="13" t="n">
        <v>42811</v>
      </c>
      <c r="D3738" s="14" t="s">
        <v>606</v>
      </c>
      <c r="E3738" s="14" t="s">
        <v>53</v>
      </c>
      <c r="F3738" s="14" t="s">
        <v>117</v>
      </c>
      <c r="G3738" s="14" t="s">
        <v>160</v>
      </c>
      <c r="H3738" s="14" t="s">
        <v>80</v>
      </c>
      <c r="I3738" s="14" t="s">
        <v>81</v>
      </c>
      <c r="J3738" s="14" t="s">
        <v>2864</v>
      </c>
      <c r="K3738" s="15" t="n">
        <v>129.98</v>
      </c>
      <c r="L3738" s="0" t="n">
        <v>2</v>
      </c>
      <c r="M3738" s="16" t="n">
        <v>0</v>
      </c>
      <c r="N3738" s="17" t="n">
        <v>62.3904</v>
      </c>
      <c r="O3738" s="0" t="str">
        <f aca="false">TEXT(B3738,"YYYY-MM")</f>
        <v>2017-03</v>
      </c>
      <c r="P3738" s="18" t="n">
        <f aca="false">IFERROR(N3738/K3738,0)</f>
        <v>0.48</v>
      </c>
      <c r="Q3738" s="0" t="str">
        <f aca="false">IF(M3738=0,"No Discount",IF(M3738&lt;0.2,"Low (1-19%)",IF(M3738&lt;0.4,"Medium (20-39%)","High (40%+)")))</f>
        <v>No Discount</v>
      </c>
      <c r="R3738" s="0" t="str">
        <f aca="false">INDEX('Lookup Tables'!$B$2:$B$5,MATCH(F3738,'Lookup Tables'!$A$2:$A$5,0))</f>
        <v>Manager B</v>
      </c>
    </row>
    <row r="3739" customFormat="false" ht="15" hidden="false" customHeight="false" outlineLevel="0" collapsed="false">
      <c r="A3739" s="0" t="s">
        <v>3544</v>
      </c>
      <c r="B3739" s="13" t="n">
        <v>42811</v>
      </c>
      <c r="C3739" s="13" t="n">
        <v>42811</v>
      </c>
      <c r="D3739" s="14" t="s">
        <v>606</v>
      </c>
      <c r="E3739" s="14" t="s">
        <v>53</v>
      </c>
      <c r="F3739" s="14" t="s">
        <v>117</v>
      </c>
      <c r="G3739" s="14" t="s">
        <v>160</v>
      </c>
      <c r="H3739" s="14" t="s">
        <v>65</v>
      </c>
      <c r="I3739" s="14" t="s">
        <v>83</v>
      </c>
      <c r="J3739" s="14" t="s">
        <v>3297</v>
      </c>
      <c r="K3739" s="15" t="n">
        <v>32.54</v>
      </c>
      <c r="L3739" s="0" t="n">
        <v>2</v>
      </c>
      <c r="M3739" s="16" t="n">
        <v>0</v>
      </c>
      <c r="N3739" s="17" t="n">
        <v>15.9446</v>
      </c>
      <c r="O3739" s="0" t="str">
        <f aca="false">TEXT(B3739,"YYYY-MM")</f>
        <v>2017-03</v>
      </c>
      <c r="P3739" s="18" t="n">
        <f aca="false">IFERROR(N3739/K3739,0)</f>
        <v>0.49</v>
      </c>
      <c r="Q3739" s="0" t="str">
        <f aca="false">IF(M3739=0,"No Discount",IF(M3739&lt;0.2,"Low (1-19%)",IF(M3739&lt;0.4,"Medium (20-39%)","High (40%+)")))</f>
        <v>No Discount</v>
      </c>
      <c r="R3739" s="0" t="str">
        <f aca="false">INDEX('Lookup Tables'!$B$2:$B$5,MATCH(F3739,'Lookup Tables'!$A$2:$A$5,0))</f>
        <v>Manager B</v>
      </c>
    </row>
    <row r="3740" customFormat="false" ht="15" hidden="false" customHeight="false" outlineLevel="0" collapsed="false">
      <c r="A3740" s="0" t="s">
        <v>3545</v>
      </c>
      <c r="B3740" s="13" t="n">
        <v>43078</v>
      </c>
      <c r="C3740" s="13" t="n">
        <v>43082</v>
      </c>
      <c r="D3740" s="14" t="s">
        <v>69</v>
      </c>
      <c r="E3740" s="14" t="s">
        <v>53</v>
      </c>
      <c r="F3740" s="14" t="s">
        <v>98</v>
      </c>
      <c r="G3740" s="14" t="s">
        <v>157</v>
      </c>
      <c r="H3740" s="14" t="s">
        <v>80</v>
      </c>
      <c r="I3740" s="14" t="s">
        <v>81</v>
      </c>
      <c r="J3740" s="14" t="s">
        <v>162</v>
      </c>
      <c r="K3740" s="15" t="n">
        <v>10.9</v>
      </c>
      <c r="L3740" s="0" t="n">
        <v>1</v>
      </c>
      <c r="M3740" s="16" t="n">
        <v>0</v>
      </c>
      <c r="N3740" s="17" t="n">
        <v>3.052</v>
      </c>
      <c r="O3740" s="0" t="str">
        <f aca="false">TEXT(B3740,"YYYY-MM")</f>
        <v>2017-12</v>
      </c>
      <c r="P3740" s="18" t="n">
        <f aca="false">IFERROR(N3740/K3740,0)</f>
        <v>0.28</v>
      </c>
      <c r="Q3740" s="0" t="str">
        <f aca="false">IF(M3740=0,"No Discount",IF(M3740&lt;0.2,"Low (1-19%)",IF(M3740&lt;0.4,"Medium (20-39%)","High (40%+)")))</f>
        <v>No Discount</v>
      </c>
      <c r="R3740" s="0" t="str">
        <f aca="false">INDEX('Lookup Tables'!$B$2:$B$5,MATCH(F3740,'Lookup Tables'!$A$2:$A$5,0))</f>
        <v>Manager A</v>
      </c>
    </row>
    <row r="3741" customFormat="false" ht="15" hidden="false" customHeight="false" outlineLevel="0" collapsed="false">
      <c r="A3741" s="0" t="s">
        <v>3545</v>
      </c>
      <c r="B3741" s="13" t="n">
        <v>43078</v>
      </c>
      <c r="C3741" s="13" t="n">
        <v>43082</v>
      </c>
      <c r="D3741" s="14" t="s">
        <v>69</v>
      </c>
      <c r="E3741" s="14" t="s">
        <v>53</v>
      </c>
      <c r="F3741" s="14" t="s">
        <v>98</v>
      </c>
      <c r="G3741" s="14" t="s">
        <v>157</v>
      </c>
      <c r="H3741" s="14" t="s">
        <v>80</v>
      </c>
      <c r="I3741" s="14" t="s">
        <v>123</v>
      </c>
      <c r="J3741" s="14" t="s">
        <v>1841</v>
      </c>
      <c r="K3741" s="15" t="n">
        <v>59.98</v>
      </c>
      <c r="L3741" s="0" t="n">
        <v>2</v>
      </c>
      <c r="M3741" s="16" t="n">
        <v>0</v>
      </c>
      <c r="N3741" s="17" t="n">
        <v>25.1916</v>
      </c>
      <c r="O3741" s="0" t="str">
        <f aca="false">TEXT(B3741,"YYYY-MM")</f>
        <v>2017-12</v>
      </c>
      <c r="P3741" s="18" t="n">
        <f aca="false">IFERROR(N3741/K3741,0)</f>
        <v>0.42</v>
      </c>
      <c r="Q3741" s="0" t="str">
        <f aca="false">IF(M3741=0,"No Discount",IF(M3741&lt;0.2,"Low (1-19%)",IF(M3741&lt;0.4,"Medium (20-39%)","High (40%+)")))</f>
        <v>No Discount</v>
      </c>
      <c r="R3741" s="0" t="str">
        <f aca="false">INDEX('Lookup Tables'!$B$2:$B$5,MATCH(F3741,'Lookup Tables'!$A$2:$A$5,0))</f>
        <v>Manager A</v>
      </c>
    </row>
    <row r="3742" customFormat="false" ht="15" hidden="false" customHeight="false" outlineLevel="0" collapsed="false">
      <c r="A3742" s="0" t="s">
        <v>3545</v>
      </c>
      <c r="B3742" s="13" t="n">
        <v>43078</v>
      </c>
      <c r="C3742" s="13" t="n">
        <v>43082</v>
      </c>
      <c r="D3742" s="14" t="s">
        <v>69</v>
      </c>
      <c r="E3742" s="14" t="s">
        <v>53</v>
      </c>
      <c r="F3742" s="14" t="s">
        <v>98</v>
      </c>
      <c r="G3742" s="14" t="s">
        <v>157</v>
      </c>
      <c r="H3742" s="14" t="s">
        <v>65</v>
      </c>
      <c r="I3742" s="14" t="s">
        <v>85</v>
      </c>
      <c r="J3742" s="14" t="s">
        <v>100</v>
      </c>
      <c r="K3742" s="15" t="n">
        <v>61.929</v>
      </c>
      <c r="L3742" s="0" t="n">
        <v>1</v>
      </c>
      <c r="M3742" s="16" t="n">
        <v>0.1</v>
      </c>
      <c r="N3742" s="17" t="n">
        <v>23.3954</v>
      </c>
      <c r="O3742" s="0" t="str">
        <f aca="false">TEXT(B3742,"YYYY-MM")</f>
        <v>2017-12</v>
      </c>
      <c r="P3742" s="18" t="n">
        <f aca="false">IFERROR(N3742/K3742,0)</f>
        <v>0.377777777777778</v>
      </c>
      <c r="Q3742" s="0" t="str">
        <f aca="false">IF(M3742=0,"No Discount",IF(M3742&lt;0.2,"Low (1-19%)",IF(M3742&lt;0.4,"Medium (20-39%)","High (40%+)")))</f>
        <v>Low (1-19%)</v>
      </c>
      <c r="R3742" s="0" t="str">
        <f aca="false">INDEX('Lookup Tables'!$B$2:$B$5,MATCH(F3742,'Lookup Tables'!$A$2:$A$5,0))</f>
        <v>Manager A</v>
      </c>
    </row>
    <row r="3743" customFormat="false" ht="15" hidden="false" customHeight="false" outlineLevel="0" collapsed="false">
      <c r="A3743" s="0" t="s">
        <v>3546</v>
      </c>
      <c r="B3743" s="13" t="n">
        <v>42750</v>
      </c>
      <c r="C3743" s="13" t="n">
        <v>42756</v>
      </c>
      <c r="D3743" s="14" t="s">
        <v>69</v>
      </c>
      <c r="E3743" s="14" t="s">
        <v>53</v>
      </c>
      <c r="F3743" s="14" t="s">
        <v>117</v>
      </c>
      <c r="G3743" s="14" t="s">
        <v>170</v>
      </c>
      <c r="H3743" s="14" t="s">
        <v>65</v>
      </c>
      <c r="I3743" s="14" t="s">
        <v>129</v>
      </c>
      <c r="J3743" s="14" t="s">
        <v>592</v>
      </c>
      <c r="K3743" s="15" t="n">
        <v>16.52</v>
      </c>
      <c r="L3743" s="0" t="n">
        <v>4</v>
      </c>
      <c r="M3743" s="16" t="n">
        <v>0</v>
      </c>
      <c r="N3743" s="17" t="n">
        <v>7.5992</v>
      </c>
      <c r="O3743" s="0" t="str">
        <f aca="false">TEXT(B3743,"YYYY-MM")</f>
        <v>2017-01</v>
      </c>
      <c r="P3743" s="18" t="n">
        <f aca="false">IFERROR(N3743/K3743,0)</f>
        <v>0.46</v>
      </c>
      <c r="Q3743" s="0" t="str">
        <f aca="false">IF(M3743=0,"No Discount",IF(M3743&lt;0.2,"Low (1-19%)",IF(M3743&lt;0.4,"Medium (20-39%)","High (40%+)")))</f>
        <v>No Discount</v>
      </c>
      <c r="R3743" s="0" t="str">
        <f aca="false">INDEX('Lookup Tables'!$B$2:$B$5,MATCH(F3743,'Lookup Tables'!$A$2:$A$5,0))</f>
        <v>Manager B</v>
      </c>
    </row>
    <row r="3744" customFormat="false" ht="15" hidden="false" customHeight="false" outlineLevel="0" collapsed="false">
      <c r="A3744" s="0" t="s">
        <v>3546</v>
      </c>
      <c r="B3744" s="13" t="n">
        <v>42750</v>
      </c>
      <c r="C3744" s="13" t="n">
        <v>42756</v>
      </c>
      <c r="D3744" s="14" t="s">
        <v>69</v>
      </c>
      <c r="E3744" s="14" t="s">
        <v>53</v>
      </c>
      <c r="F3744" s="14" t="s">
        <v>117</v>
      </c>
      <c r="G3744" s="14" t="s">
        <v>170</v>
      </c>
      <c r="H3744" s="14" t="s">
        <v>65</v>
      </c>
      <c r="I3744" s="14" t="s">
        <v>91</v>
      </c>
      <c r="J3744" s="14" t="s">
        <v>2496</v>
      </c>
      <c r="K3744" s="15" t="n">
        <v>60.12</v>
      </c>
      <c r="L3744" s="0" t="n">
        <v>9</v>
      </c>
      <c r="M3744" s="16" t="n">
        <v>0</v>
      </c>
      <c r="N3744" s="17" t="n">
        <v>28.8576</v>
      </c>
      <c r="O3744" s="0" t="str">
        <f aca="false">TEXT(B3744,"YYYY-MM")</f>
        <v>2017-01</v>
      </c>
      <c r="P3744" s="18" t="n">
        <f aca="false">IFERROR(N3744/K3744,0)</f>
        <v>0.48</v>
      </c>
      <c r="Q3744" s="0" t="str">
        <f aca="false">IF(M3744=0,"No Discount",IF(M3744&lt;0.2,"Low (1-19%)",IF(M3744&lt;0.4,"Medium (20-39%)","High (40%+)")))</f>
        <v>No Discount</v>
      </c>
      <c r="R3744" s="0" t="str">
        <f aca="false">INDEX('Lookup Tables'!$B$2:$B$5,MATCH(F3744,'Lookup Tables'!$A$2:$A$5,0))</f>
        <v>Manager B</v>
      </c>
    </row>
    <row r="3745" customFormat="false" ht="15" hidden="false" customHeight="false" outlineLevel="0" collapsed="false">
      <c r="A3745" s="0" t="s">
        <v>3546</v>
      </c>
      <c r="B3745" s="13" t="n">
        <v>42750</v>
      </c>
      <c r="C3745" s="13" t="n">
        <v>42756</v>
      </c>
      <c r="D3745" s="14" t="s">
        <v>69</v>
      </c>
      <c r="E3745" s="14" t="s">
        <v>53</v>
      </c>
      <c r="F3745" s="14" t="s">
        <v>117</v>
      </c>
      <c r="G3745" s="14" t="s">
        <v>170</v>
      </c>
      <c r="H3745" s="14" t="s">
        <v>65</v>
      </c>
      <c r="I3745" s="14" t="s">
        <v>83</v>
      </c>
      <c r="J3745" s="14" t="s">
        <v>627</v>
      </c>
      <c r="K3745" s="15" t="n">
        <v>49.536</v>
      </c>
      <c r="L3745" s="0" t="n">
        <v>3</v>
      </c>
      <c r="M3745" s="16" t="n">
        <v>0.2</v>
      </c>
      <c r="N3745" s="17" t="n">
        <v>17.3376</v>
      </c>
      <c r="O3745" s="0" t="str">
        <f aca="false">TEXT(B3745,"YYYY-MM")</f>
        <v>2017-01</v>
      </c>
      <c r="P3745" s="18" t="n">
        <f aca="false">IFERROR(N3745/K3745,0)</f>
        <v>0.35</v>
      </c>
      <c r="Q3745" s="0" t="str">
        <f aca="false">IF(M3745=0,"No Discount",IF(M3745&lt;0.2,"Low (1-19%)",IF(M3745&lt;0.4,"Medium (20-39%)","High (40%+)")))</f>
        <v>Medium (20-39%)</v>
      </c>
      <c r="R3745" s="0" t="str">
        <f aca="false">INDEX('Lookup Tables'!$B$2:$B$5,MATCH(F3745,'Lookup Tables'!$A$2:$A$5,0))</f>
        <v>Manager B</v>
      </c>
    </row>
    <row r="3746" customFormat="false" ht="15" hidden="false" customHeight="false" outlineLevel="0" collapsed="false">
      <c r="A3746" s="0" t="s">
        <v>3547</v>
      </c>
      <c r="B3746" s="13" t="n">
        <v>42301</v>
      </c>
      <c r="C3746" s="13" t="n">
        <v>42301</v>
      </c>
      <c r="D3746" s="14" t="s">
        <v>606</v>
      </c>
      <c r="E3746" s="14" t="s">
        <v>53</v>
      </c>
      <c r="F3746" s="14" t="s">
        <v>54</v>
      </c>
      <c r="G3746" s="14" t="s">
        <v>222</v>
      </c>
      <c r="H3746" s="14" t="s">
        <v>65</v>
      </c>
      <c r="I3746" s="14" t="s">
        <v>171</v>
      </c>
      <c r="J3746" s="14" t="s">
        <v>2925</v>
      </c>
      <c r="K3746" s="15" t="n">
        <v>11.85</v>
      </c>
      <c r="L3746" s="0" t="n">
        <v>3</v>
      </c>
      <c r="M3746" s="16" t="n">
        <v>0</v>
      </c>
      <c r="N3746" s="17" t="n">
        <v>3.792</v>
      </c>
      <c r="O3746" s="0" t="str">
        <f aca="false">TEXT(B3746,"YYYY-MM")</f>
        <v>2015-10</v>
      </c>
      <c r="P3746" s="18" t="n">
        <f aca="false">IFERROR(N3746/K3746,0)</f>
        <v>0.32</v>
      </c>
      <c r="Q3746" s="0" t="str">
        <f aca="false">IF(M3746=0,"No Discount",IF(M3746&lt;0.2,"Low (1-19%)",IF(M3746&lt;0.4,"Medium (20-39%)","High (40%+)")))</f>
        <v>No Discount</v>
      </c>
      <c r="R3746" s="0" t="str">
        <f aca="false">INDEX('Lookup Tables'!$B$2:$B$5,MATCH(F3746,'Lookup Tables'!$A$2:$A$5,0))</f>
        <v>Manager C</v>
      </c>
    </row>
    <row r="3747" customFormat="false" ht="15" hidden="false" customHeight="false" outlineLevel="0" collapsed="false">
      <c r="A3747" s="0" t="s">
        <v>3548</v>
      </c>
      <c r="B3747" s="13" t="n">
        <v>43001</v>
      </c>
      <c r="C3747" s="13" t="n">
        <v>43006</v>
      </c>
      <c r="D3747" s="14" t="s">
        <v>52</v>
      </c>
      <c r="E3747" s="14" t="s">
        <v>53</v>
      </c>
      <c r="F3747" s="14" t="s">
        <v>54</v>
      </c>
      <c r="G3747" s="14" t="s">
        <v>597</v>
      </c>
      <c r="H3747" s="14" t="s">
        <v>65</v>
      </c>
      <c r="I3747" s="14" t="s">
        <v>73</v>
      </c>
      <c r="J3747" s="14" t="s">
        <v>716</v>
      </c>
      <c r="K3747" s="15" t="n">
        <v>118.25</v>
      </c>
      <c r="L3747" s="0" t="n">
        <v>5</v>
      </c>
      <c r="M3747" s="16" t="n">
        <v>0</v>
      </c>
      <c r="N3747" s="17" t="n">
        <v>34.2925</v>
      </c>
      <c r="O3747" s="0" t="str">
        <f aca="false">TEXT(B3747,"YYYY-MM")</f>
        <v>2017-09</v>
      </c>
      <c r="P3747" s="18" t="n">
        <f aca="false">IFERROR(N3747/K3747,0)</f>
        <v>0.29</v>
      </c>
      <c r="Q3747" s="0" t="str">
        <f aca="false">IF(M3747=0,"No Discount",IF(M3747&lt;0.2,"Low (1-19%)",IF(M3747&lt;0.4,"Medium (20-39%)","High (40%+)")))</f>
        <v>No Discount</v>
      </c>
      <c r="R3747" s="0" t="str">
        <f aca="false">INDEX('Lookup Tables'!$B$2:$B$5,MATCH(F3747,'Lookup Tables'!$A$2:$A$5,0))</f>
        <v>Manager C</v>
      </c>
    </row>
    <row r="3748" customFormat="false" ht="15" hidden="false" customHeight="false" outlineLevel="0" collapsed="false">
      <c r="A3748" s="0" t="s">
        <v>3548</v>
      </c>
      <c r="B3748" s="13" t="n">
        <v>43001</v>
      </c>
      <c r="C3748" s="13" t="n">
        <v>43006</v>
      </c>
      <c r="D3748" s="14" t="s">
        <v>52</v>
      </c>
      <c r="E3748" s="14" t="s">
        <v>53</v>
      </c>
      <c r="F3748" s="14" t="s">
        <v>54</v>
      </c>
      <c r="G3748" s="14" t="s">
        <v>597</v>
      </c>
      <c r="H3748" s="14" t="s">
        <v>56</v>
      </c>
      <c r="I3748" s="14" t="s">
        <v>59</v>
      </c>
      <c r="J3748" s="14" t="s">
        <v>2439</v>
      </c>
      <c r="K3748" s="15" t="n">
        <v>368.97</v>
      </c>
      <c r="L3748" s="0" t="n">
        <v>3</v>
      </c>
      <c r="M3748" s="16" t="n">
        <v>0</v>
      </c>
      <c r="N3748" s="17" t="n">
        <v>81.1734</v>
      </c>
      <c r="O3748" s="0" t="str">
        <f aca="false">TEXT(B3748,"YYYY-MM")</f>
        <v>2017-09</v>
      </c>
      <c r="P3748" s="18" t="n">
        <f aca="false">IFERROR(N3748/K3748,0)</f>
        <v>0.22</v>
      </c>
      <c r="Q3748" s="0" t="str">
        <f aca="false">IF(M3748=0,"No Discount",IF(M3748&lt;0.2,"Low (1-19%)",IF(M3748&lt;0.4,"Medium (20-39%)","High (40%+)")))</f>
        <v>No Discount</v>
      </c>
      <c r="R3748" s="0" t="str">
        <f aca="false">INDEX('Lookup Tables'!$B$2:$B$5,MATCH(F3748,'Lookup Tables'!$A$2:$A$5,0))</f>
        <v>Manager C</v>
      </c>
    </row>
    <row r="3749" customFormat="false" ht="15" hidden="false" customHeight="false" outlineLevel="0" collapsed="false">
      <c r="A3749" s="0" t="s">
        <v>3549</v>
      </c>
      <c r="B3749" s="13" t="n">
        <v>43339</v>
      </c>
      <c r="C3749" s="13" t="n">
        <v>43341</v>
      </c>
      <c r="D3749" s="14" t="s">
        <v>52</v>
      </c>
      <c r="E3749" s="14" t="s">
        <v>62</v>
      </c>
      <c r="F3749" s="14" t="s">
        <v>63</v>
      </c>
      <c r="G3749" s="14" t="s">
        <v>64</v>
      </c>
      <c r="H3749" s="14" t="s">
        <v>56</v>
      </c>
      <c r="I3749" s="14" t="s">
        <v>76</v>
      </c>
      <c r="J3749" s="14" t="s">
        <v>1971</v>
      </c>
      <c r="K3749" s="15" t="n">
        <v>198.46</v>
      </c>
      <c r="L3749" s="0" t="n">
        <v>2</v>
      </c>
      <c r="M3749" s="16" t="n">
        <v>0</v>
      </c>
      <c r="N3749" s="17" t="n">
        <v>99.23</v>
      </c>
      <c r="O3749" s="0" t="str">
        <f aca="false">TEXT(B3749,"YYYY-MM")</f>
        <v>2018-08</v>
      </c>
      <c r="P3749" s="18" t="n">
        <f aca="false">IFERROR(N3749/K3749,0)</f>
        <v>0.5</v>
      </c>
      <c r="Q3749" s="0" t="str">
        <f aca="false">IF(M3749=0,"No Discount",IF(M3749&lt;0.2,"Low (1-19%)",IF(M3749&lt;0.4,"Medium (20-39%)","High (40%+)")))</f>
        <v>No Discount</v>
      </c>
      <c r="R3749" s="0" t="str">
        <f aca="false">INDEX('Lookup Tables'!$B$2:$B$5,MATCH(F3749,'Lookup Tables'!$A$2:$A$5,0))</f>
        <v>Manager D</v>
      </c>
    </row>
    <row r="3750" customFormat="false" ht="15" hidden="false" customHeight="false" outlineLevel="0" collapsed="false">
      <c r="A3750" s="0" t="s">
        <v>3549</v>
      </c>
      <c r="B3750" s="13" t="n">
        <v>43339</v>
      </c>
      <c r="C3750" s="13" t="n">
        <v>43341</v>
      </c>
      <c r="D3750" s="14" t="s">
        <v>52</v>
      </c>
      <c r="E3750" s="14" t="s">
        <v>62</v>
      </c>
      <c r="F3750" s="14" t="s">
        <v>63</v>
      </c>
      <c r="G3750" s="14" t="s">
        <v>64</v>
      </c>
      <c r="H3750" s="14" t="s">
        <v>65</v>
      </c>
      <c r="I3750" s="14" t="s">
        <v>85</v>
      </c>
      <c r="J3750" s="14" t="s">
        <v>2908</v>
      </c>
      <c r="K3750" s="15" t="n">
        <v>321.92</v>
      </c>
      <c r="L3750" s="0" t="n">
        <v>4</v>
      </c>
      <c r="M3750" s="16" t="n">
        <v>0</v>
      </c>
      <c r="N3750" s="17" t="n">
        <v>96.576</v>
      </c>
      <c r="O3750" s="0" t="str">
        <f aca="false">TEXT(B3750,"YYYY-MM")</f>
        <v>2018-08</v>
      </c>
      <c r="P3750" s="18" t="n">
        <f aca="false">IFERROR(N3750/K3750,0)</f>
        <v>0.3</v>
      </c>
      <c r="Q3750" s="0" t="str">
        <f aca="false">IF(M3750=0,"No Discount",IF(M3750&lt;0.2,"Low (1-19%)",IF(M3750&lt;0.4,"Medium (20-39%)","High (40%+)")))</f>
        <v>No Discount</v>
      </c>
      <c r="R3750" s="0" t="str">
        <f aca="false">INDEX('Lookup Tables'!$B$2:$B$5,MATCH(F3750,'Lookup Tables'!$A$2:$A$5,0))</f>
        <v>Manager D</v>
      </c>
    </row>
    <row r="3751" customFormat="false" ht="15" hidden="false" customHeight="false" outlineLevel="0" collapsed="false">
      <c r="A3751" s="0" t="s">
        <v>3549</v>
      </c>
      <c r="B3751" s="13" t="n">
        <v>43339</v>
      </c>
      <c r="C3751" s="13" t="n">
        <v>43341</v>
      </c>
      <c r="D3751" s="14" t="s">
        <v>52</v>
      </c>
      <c r="E3751" s="14" t="s">
        <v>62</v>
      </c>
      <c r="F3751" s="14" t="s">
        <v>63</v>
      </c>
      <c r="G3751" s="14" t="s">
        <v>64</v>
      </c>
      <c r="H3751" s="14" t="s">
        <v>80</v>
      </c>
      <c r="I3751" s="14" t="s">
        <v>570</v>
      </c>
      <c r="J3751" s="14" t="s">
        <v>3515</v>
      </c>
      <c r="K3751" s="15" t="n">
        <v>879.984</v>
      </c>
      <c r="L3751" s="0" t="n">
        <v>2</v>
      </c>
      <c r="M3751" s="16" t="n">
        <v>0.2</v>
      </c>
      <c r="N3751" s="17" t="n">
        <v>329.994</v>
      </c>
      <c r="O3751" s="0" t="str">
        <f aca="false">TEXT(B3751,"YYYY-MM")</f>
        <v>2018-08</v>
      </c>
      <c r="P3751" s="18" t="n">
        <f aca="false">IFERROR(N3751/K3751,0)</f>
        <v>0.375</v>
      </c>
      <c r="Q3751" s="0" t="str">
        <f aca="false">IF(M3751=0,"No Discount",IF(M3751&lt;0.2,"Low (1-19%)",IF(M3751&lt;0.4,"Medium (20-39%)","High (40%+)")))</f>
        <v>Medium (20-39%)</v>
      </c>
      <c r="R3751" s="0" t="str">
        <f aca="false">INDEX('Lookup Tables'!$B$2:$B$5,MATCH(F3751,'Lookup Tables'!$A$2:$A$5,0))</f>
        <v>Manager D</v>
      </c>
    </row>
    <row r="3752" customFormat="false" ht="15" hidden="false" customHeight="false" outlineLevel="0" collapsed="false">
      <c r="A3752" s="0" t="s">
        <v>3549</v>
      </c>
      <c r="B3752" s="13" t="n">
        <v>43339</v>
      </c>
      <c r="C3752" s="13" t="n">
        <v>43341</v>
      </c>
      <c r="D3752" s="14" t="s">
        <v>52</v>
      </c>
      <c r="E3752" s="14" t="s">
        <v>62</v>
      </c>
      <c r="F3752" s="14" t="s">
        <v>63</v>
      </c>
      <c r="G3752" s="14" t="s">
        <v>64</v>
      </c>
      <c r="H3752" s="14" t="s">
        <v>65</v>
      </c>
      <c r="I3752" s="14" t="s">
        <v>303</v>
      </c>
      <c r="J3752" s="14" t="s">
        <v>1189</v>
      </c>
      <c r="K3752" s="15" t="n">
        <v>28.4</v>
      </c>
      <c r="L3752" s="0" t="n">
        <v>5</v>
      </c>
      <c r="M3752" s="16" t="n">
        <v>0</v>
      </c>
      <c r="N3752" s="17" t="n">
        <v>8.236</v>
      </c>
      <c r="O3752" s="0" t="str">
        <f aca="false">TEXT(B3752,"YYYY-MM")</f>
        <v>2018-08</v>
      </c>
      <c r="P3752" s="18" t="n">
        <f aca="false">IFERROR(N3752/K3752,0)</f>
        <v>0.29</v>
      </c>
      <c r="Q3752" s="0" t="str">
        <f aca="false">IF(M3752=0,"No Discount",IF(M3752&lt;0.2,"Low (1-19%)",IF(M3752&lt;0.4,"Medium (20-39%)","High (40%+)")))</f>
        <v>No Discount</v>
      </c>
      <c r="R3752" s="0" t="str">
        <f aca="false">INDEX('Lookup Tables'!$B$2:$B$5,MATCH(F3752,'Lookup Tables'!$A$2:$A$5,0))</f>
        <v>Manager D</v>
      </c>
    </row>
    <row r="3753" customFormat="false" ht="15" hidden="false" customHeight="false" outlineLevel="0" collapsed="false">
      <c r="A3753" s="0" t="s">
        <v>3549</v>
      </c>
      <c r="B3753" s="13" t="n">
        <v>43339</v>
      </c>
      <c r="C3753" s="13" t="n">
        <v>43341</v>
      </c>
      <c r="D3753" s="14" t="s">
        <v>52</v>
      </c>
      <c r="E3753" s="14" t="s">
        <v>62</v>
      </c>
      <c r="F3753" s="14" t="s">
        <v>63</v>
      </c>
      <c r="G3753" s="14" t="s">
        <v>64</v>
      </c>
      <c r="H3753" s="14" t="s">
        <v>56</v>
      </c>
      <c r="I3753" s="14" t="s">
        <v>59</v>
      </c>
      <c r="J3753" s="14" t="s">
        <v>678</v>
      </c>
      <c r="K3753" s="15" t="n">
        <v>230.28</v>
      </c>
      <c r="L3753" s="0" t="n">
        <v>3</v>
      </c>
      <c r="M3753" s="16" t="n">
        <v>0.2</v>
      </c>
      <c r="N3753" s="17" t="n">
        <v>23.028</v>
      </c>
      <c r="O3753" s="0" t="str">
        <f aca="false">TEXT(B3753,"YYYY-MM")</f>
        <v>2018-08</v>
      </c>
      <c r="P3753" s="18" t="n">
        <f aca="false">IFERROR(N3753/K3753,0)</f>
        <v>0.1</v>
      </c>
      <c r="Q3753" s="0" t="str">
        <f aca="false">IF(M3753=0,"No Discount",IF(M3753&lt;0.2,"Low (1-19%)",IF(M3753&lt;0.4,"Medium (20-39%)","High (40%+)")))</f>
        <v>Medium (20-39%)</v>
      </c>
      <c r="R3753" s="0" t="str">
        <f aca="false">INDEX('Lookup Tables'!$B$2:$B$5,MATCH(F3753,'Lookup Tables'!$A$2:$A$5,0))</f>
        <v>Manager D</v>
      </c>
    </row>
    <row r="3754" customFormat="false" ht="15" hidden="false" customHeight="false" outlineLevel="0" collapsed="false">
      <c r="A3754" s="0" t="s">
        <v>3549</v>
      </c>
      <c r="B3754" s="13" t="n">
        <v>43339</v>
      </c>
      <c r="C3754" s="13" t="n">
        <v>43341</v>
      </c>
      <c r="D3754" s="14" t="s">
        <v>52</v>
      </c>
      <c r="E3754" s="14" t="s">
        <v>62</v>
      </c>
      <c r="F3754" s="14" t="s">
        <v>63</v>
      </c>
      <c r="G3754" s="14" t="s">
        <v>64</v>
      </c>
      <c r="H3754" s="14" t="s">
        <v>65</v>
      </c>
      <c r="I3754" s="14" t="s">
        <v>91</v>
      </c>
      <c r="J3754" s="14" t="s">
        <v>1742</v>
      </c>
      <c r="K3754" s="15" t="n">
        <v>116.28</v>
      </c>
      <c r="L3754" s="0" t="n">
        <v>3</v>
      </c>
      <c r="M3754" s="16" t="n">
        <v>0</v>
      </c>
      <c r="N3754" s="17" t="n">
        <v>56.9772</v>
      </c>
      <c r="O3754" s="0" t="str">
        <f aca="false">TEXT(B3754,"YYYY-MM")</f>
        <v>2018-08</v>
      </c>
      <c r="P3754" s="18" t="n">
        <f aca="false">IFERROR(N3754/K3754,0)</f>
        <v>0.49</v>
      </c>
      <c r="Q3754" s="0" t="str">
        <f aca="false">IF(M3754=0,"No Discount",IF(M3754&lt;0.2,"Low (1-19%)",IF(M3754&lt;0.4,"Medium (20-39%)","High (40%+)")))</f>
        <v>No Discount</v>
      </c>
      <c r="R3754" s="0" t="str">
        <f aca="false">INDEX('Lookup Tables'!$B$2:$B$5,MATCH(F3754,'Lookup Tables'!$A$2:$A$5,0))</f>
        <v>Manager D</v>
      </c>
    </row>
    <row r="3755" customFormat="false" ht="15" hidden="false" customHeight="false" outlineLevel="0" collapsed="false">
      <c r="A3755" s="0" t="s">
        <v>3549</v>
      </c>
      <c r="B3755" s="13" t="n">
        <v>43339</v>
      </c>
      <c r="C3755" s="13" t="n">
        <v>43341</v>
      </c>
      <c r="D3755" s="14" t="s">
        <v>52</v>
      </c>
      <c r="E3755" s="14" t="s">
        <v>62</v>
      </c>
      <c r="F3755" s="14" t="s">
        <v>63</v>
      </c>
      <c r="G3755" s="14" t="s">
        <v>64</v>
      </c>
      <c r="H3755" s="14" t="s">
        <v>65</v>
      </c>
      <c r="I3755" s="14" t="s">
        <v>83</v>
      </c>
      <c r="J3755" s="14" t="s">
        <v>277</v>
      </c>
      <c r="K3755" s="15" t="n">
        <v>841.568</v>
      </c>
      <c r="L3755" s="0" t="n">
        <v>2</v>
      </c>
      <c r="M3755" s="16" t="n">
        <v>0.2</v>
      </c>
      <c r="N3755" s="17" t="n">
        <v>294.5488</v>
      </c>
      <c r="O3755" s="0" t="str">
        <f aca="false">TEXT(B3755,"YYYY-MM")</f>
        <v>2018-08</v>
      </c>
      <c r="P3755" s="18" t="n">
        <f aca="false">IFERROR(N3755/K3755,0)</f>
        <v>0.35</v>
      </c>
      <c r="Q3755" s="0" t="str">
        <f aca="false">IF(M3755=0,"No Discount",IF(M3755&lt;0.2,"Low (1-19%)",IF(M3755&lt;0.4,"Medium (20-39%)","High (40%+)")))</f>
        <v>Medium (20-39%)</v>
      </c>
      <c r="R3755" s="0" t="str">
        <f aca="false">INDEX('Lookup Tables'!$B$2:$B$5,MATCH(F3755,'Lookup Tables'!$A$2:$A$5,0))</f>
        <v>Manager D</v>
      </c>
    </row>
    <row r="3756" customFormat="false" ht="15" hidden="false" customHeight="false" outlineLevel="0" collapsed="false">
      <c r="A3756" s="0" t="s">
        <v>3549</v>
      </c>
      <c r="B3756" s="13" t="n">
        <v>43339</v>
      </c>
      <c r="C3756" s="13" t="n">
        <v>43341</v>
      </c>
      <c r="D3756" s="14" t="s">
        <v>52</v>
      </c>
      <c r="E3756" s="14" t="s">
        <v>62</v>
      </c>
      <c r="F3756" s="14" t="s">
        <v>63</v>
      </c>
      <c r="G3756" s="14" t="s">
        <v>64</v>
      </c>
      <c r="H3756" s="14" t="s">
        <v>65</v>
      </c>
      <c r="I3756" s="14" t="s">
        <v>73</v>
      </c>
      <c r="J3756" s="14" t="s">
        <v>1915</v>
      </c>
      <c r="K3756" s="15" t="n">
        <v>354.9</v>
      </c>
      <c r="L3756" s="0" t="n">
        <v>5</v>
      </c>
      <c r="M3756" s="16" t="n">
        <v>0</v>
      </c>
      <c r="N3756" s="17" t="n">
        <v>17.745</v>
      </c>
      <c r="O3756" s="0" t="str">
        <f aca="false">TEXT(B3756,"YYYY-MM")</f>
        <v>2018-08</v>
      </c>
      <c r="P3756" s="18" t="n">
        <f aca="false">IFERROR(N3756/K3756,0)</f>
        <v>0.05</v>
      </c>
      <c r="Q3756" s="0" t="str">
        <f aca="false">IF(M3756=0,"No Discount",IF(M3756&lt;0.2,"Low (1-19%)",IF(M3756&lt;0.4,"Medium (20-39%)","High (40%+)")))</f>
        <v>No Discount</v>
      </c>
      <c r="R3756" s="0" t="str">
        <f aca="false">INDEX('Lookup Tables'!$B$2:$B$5,MATCH(F3756,'Lookup Tables'!$A$2:$A$5,0))</f>
        <v>Manager D</v>
      </c>
    </row>
    <row r="3757" customFormat="false" ht="15" hidden="false" customHeight="false" outlineLevel="0" collapsed="false">
      <c r="A3757" s="0" t="s">
        <v>3550</v>
      </c>
      <c r="B3757" s="13" t="n">
        <v>42797</v>
      </c>
      <c r="C3757" s="13" t="n">
        <v>42800</v>
      </c>
      <c r="D3757" s="14" t="s">
        <v>137</v>
      </c>
      <c r="E3757" s="14" t="s">
        <v>62</v>
      </c>
      <c r="F3757" s="14" t="s">
        <v>98</v>
      </c>
      <c r="G3757" s="14" t="s">
        <v>99</v>
      </c>
      <c r="H3757" s="14" t="s">
        <v>65</v>
      </c>
      <c r="I3757" s="14" t="s">
        <v>91</v>
      </c>
      <c r="J3757" s="14" t="s">
        <v>1479</v>
      </c>
      <c r="K3757" s="15" t="n">
        <v>42.784</v>
      </c>
      <c r="L3757" s="0" t="n">
        <v>7</v>
      </c>
      <c r="M3757" s="16" t="n">
        <v>0.2</v>
      </c>
      <c r="N3757" s="17" t="n">
        <v>15.5092</v>
      </c>
      <c r="O3757" s="0" t="str">
        <f aca="false">TEXT(B3757,"YYYY-MM")</f>
        <v>2017-03</v>
      </c>
      <c r="P3757" s="18" t="n">
        <f aca="false">IFERROR(N3757/K3757,0)</f>
        <v>0.3625</v>
      </c>
      <c r="Q3757" s="0" t="str">
        <f aca="false">IF(M3757=0,"No Discount",IF(M3757&lt;0.2,"Low (1-19%)",IF(M3757&lt;0.4,"Medium (20-39%)","High (40%+)")))</f>
        <v>Medium (20-39%)</v>
      </c>
      <c r="R3757" s="0" t="str">
        <f aca="false">INDEX('Lookup Tables'!$B$2:$B$5,MATCH(F3757,'Lookup Tables'!$A$2:$A$5,0))</f>
        <v>Manager A</v>
      </c>
    </row>
    <row r="3758" customFormat="false" ht="15" hidden="false" customHeight="false" outlineLevel="0" collapsed="false">
      <c r="A3758" s="0" t="s">
        <v>3550</v>
      </c>
      <c r="B3758" s="13" t="n">
        <v>42797</v>
      </c>
      <c r="C3758" s="13" t="n">
        <v>42800</v>
      </c>
      <c r="D3758" s="14" t="s">
        <v>137</v>
      </c>
      <c r="E3758" s="14" t="s">
        <v>62</v>
      </c>
      <c r="F3758" s="14" t="s">
        <v>98</v>
      </c>
      <c r="G3758" s="14" t="s">
        <v>99</v>
      </c>
      <c r="H3758" s="14" t="s">
        <v>56</v>
      </c>
      <c r="I3758" s="14" t="s">
        <v>59</v>
      </c>
      <c r="J3758" s="14" t="s">
        <v>3551</v>
      </c>
      <c r="K3758" s="15" t="n">
        <v>563.43</v>
      </c>
      <c r="L3758" s="0" t="n">
        <v>5</v>
      </c>
      <c r="M3758" s="16" t="n">
        <v>0.3</v>
      </c>
      <c r="N3758" s="17" t="n">
        <v>-56.343</v>
      </c>
      <c r="O3758" s="0" t="str">
        <f aca="false">TEXT(B3758,"YYYY-MM")</f>
        <v>2017-03</v>
      </c>
      <c r="P3758" s="18" t="n">
        <f aca="false">IFERROR(N3758/K3758,0)</f>
        <v>-0.1</v>
      </c>
      <c r="Q3758" s="0" t="str">
        <f aca="false">IF(M3758=0,"No Discount",IF(M3758&lt;0.2,"Low (1-19%)",IF(M3758&lt;0.4,"Medium (20-39%)","High (40%+)")))</f>
        <v>Medium (20-39%)</v>
      </c>
      <c r="R3758" s="0" t="str">
        <f aca="false">INDEX('Lookup Tables'!$B$2:$B$5,MATCH(F3758,'Lookup Tables'!$A$2:$A$5,0))</f>
        <v>Manager A</v>
      </c>
    </row>
    <row r="3759" customFormat="false" ht="15" hidden="false" customHeight="false" outlineLevel="0" collapsed="false">
      <c r="A3759" s="0" t="s">
        <v>3552</v>
      </c>
      <c r="B3759" s="13" t="n">
        <v>42794</v>
      </c>
      <c r="C3759" s="13" t="n">
        <v>42798</v>
      </c>
      <c r="D3759" s="14" t="s">
        <v>69</v>
      </c>
      <c r="E3759" s="14" t="s">
        <v>53</v>
      </c>
      <c r="F3759" s="14" t="s">
        <v>117</v>
      </c>
      <c r="G3759" s="14" t="s">
        <v>269</v>
      </c>
      <c r="H3759" s="14" t="s">
        <v>65</v>
      </c>
      <c r="I3759" s="14" t="s">
        <v>78</v>
      </c>
      <c r="J3759" s="14" t="s">
        <v>3185</v>
      </c>
      <c r="K3759" s="15" t="n">
        <v>111.104</v>
      </c>
      <c r="L3759" s="0" t="n">
        <v>7</v>
      </c>
      <c r="M3759" s="16" t="n">
        <v>0.2</v>
      </c>
      <c r="N3759" s="17" t="n">
        <v>8.3328</v>
      </c>
      <c r="O3759" s="0" t="str">
        <f aca="false">TEXT(B3759,"YYYY-MM")</f>
        <v>2017-02</v>
      </c>
      <c r="P3759" s="18" t="n">
        <f aca="false">IFERROR(N3759/K3759,0)</f>
        <v>0.075</v>
      </c>
      <c r="Q3759" s="0" t="str">
        <f aca="false">IF(M3759=0,"No Discount",IF(M3759&lt;0.2,"Low (1-19%)",IF(M3759&lt;0.4,"Medium (20-39%)","High (40%+)")))</f>
        <v>Medium (20-39%)</v>
      </c>
      <c r="R3759" s="0" t="str">
        <f aca="false">INDEX('Lookup Tables'!$B$2:$B$5,MATCH(F3759,'Lookup Tables'!$A$2:$A$5,0))</f>
        <v>Manager B</v>
      </c>
    </row>
    <row r="3760" customFormat="false" ht="15" hidden="false" customHeight="false" outlineLevel="0" collapsed="false">
      <c r="A3760" s="0" t="s">
        <v>3553</v>
      </c>
      <c r="B3760" s="13" t="n">
        <v>42631</v>
      </c>
      <c r="C3760" s="13" t="n">
        <v>42636</v>
      </c>
      <c r="D3760" s="14" t="s">
        <v>69</v>
      </c>
      <c r="E3760" s="14" t="s">
        <v>62</v>
      </c>
      <c r="F3760" s="14" t="s">
        <v>63</v>
      </c>
      <c r="G3760" s="14" t="s">
        <v>64</v>
      </c>
      <c r="H3760" s="14" t="s">
        <v>65</v>
      </c>
      <c r="I3760" s="14" t="s">
        <v>78</v>
      </c>
      <c r="J3760" s="14" t="s">
        <v>477</v>
      </c>
      <c r="K3760" s="15" t="n">
        <v>11.68</v>
      </c>
      <c r="L3760" s="0" t="n">
        <v>2</v>
      </c>
      <c r="M3760" s="16" t="n">
        <v>0</v>
      </c>
      <c r="N3760" s="17" t="n">
        <v>5.4896</v>
      </c>
      <c r="O3760" s="0" t="str">
        <f aca="false">TEXT(B3760,"YYYY-MM")</f>
        <v>2016-09</v>
      </c>
      <c r="P3760" s="18" t="n">
        <f aca="false">IFERROR(N3760/K3760,0)</f>
        <v>0.47</v>
      </c>
      <c r="Q3760" s="0" t="str">
        <f aca="false">IF(M3760=0,"No Discount",IF(M3760&lt;0.2,"Low (1-19%)",IF(M3760&lt;0.4,"Medium (20-39%)","High (40%+)")))</f>
        <v>No Discount</v>
      </c>
      <c r="R3760" s="0" t="str">
        <f aca="false">INDEX('Lookup Tables'!$B$2:$B$5,MATCH(F3760,'Lookup Tables'!$A$2:$A$5,0))</f>
        <v>Manager D</v>
      </c>
    </row>
    <row r="3761" customFormat="false" ht="15" hidden="false" customHeight="false" outlineLevel="0" collapsed="false">
      <c r="A3761" s="0" t="s">
        <v>3553</v>
      </c>
      <c r="B3761" s="13" t="n">
        <v>42631</v>
      </c>
      <c r="C3761" s="13" t="n">
        <v>42636</v>
      </c>
      <c r="D3761" s="14" t="s">
        <v>69</v>
      </c>
      <c r="E3761" s="14" t="s">
        <v>62</v>
      </c>
      <c r="F3761" s="14" t="s">
        <v>63</v>
      </c>
      <c r="G3761" s="14" t="s">
        <v>64</v>
      </c>
      <c r="H3761" s="14" t="s">
        <v>65</v>
      </c>
      <c r="I3761" s="14" t="s">
        <v>303</v>
      </c>
      <c r="J3761" s="14" t="s">
        <v>3498</v>
      </c>
      <c r="K3761" s="15" t="n">
        <v>16.9</v>
      </c>
      <c r="L3761" s="0" t="n">
        <v>2</v>
      </c>
      <c r="M3761" s="16" t="n">
        <v>0</v>
      </c>
      <c r="N3761" s="17" t="n">
        <v>5.07</v>
      </c>
      <c r="O3761" s="0" t="str">
        <f aca="false">TEXT(B3761,"YYYY-MM")</f>
        <v>2016-09</v>
      </c>
      <c r="P3761" s="18" t="n">
        <f aca="false">IFERROR(N3761/K3761,0)</f>
        <v>0.3</v>
      </c>
      <c r="Q3761" s="0" t="str">
        <f aca="false">IF(M3761=0,"No Discount",IF(M3761&lt;0.2,"Low (1-19%)",IF(M3761&lt;0.4,"Medium (20-39%)","High (40%+)")))</f>
        <v>No Discount</v>
      </c>
      <c r="R3761" s="0" t="str">
        <f aca="false">INDEX('Lookup Tables'!$B$2:$B$5,MATCH(F3761,'Lookup Tables'!$A$2:$A$5,0))</f>
        <v>Manager D</v>
      </c>
    </row>
    <row r="3762" customFormat="false" ht="15" hidden="false" customHeight="false" outlineLevel="0" collapsed="false">
      <c r="A3762" s="0" t="s">
        <v>3553</v>
      </c>
      <c r="B3762" s="13" t="n">
        <v>42631</v>
      </c>
      <c r="C3762" s="13" t="n">
        <v>42636</v>
      </c>
      <c r="D3762" s="14" t="s">
        <v>69</v>
      </c>
      <c r="E3762" s="14" t="s">
        <v>62</v>
      </c>
      <c r="F3762" s="14" t="s">
        <v>63</v>
      </c>
      <c r="G3762" s="14" t="s">
        <v>64</v>
      </c>
      <c r="H3762" s="14" t="s">
        <v>56</v>
      </c>
      <c r="I3762" s="14" t="s">
        <v>76</v>
      </c>
      <c r="J3762" s="14" t="s">
        <v>2090</v>
      </c>
      <c r="K3762" s="15" t="n">
        <v>24.4</v>
      </c>
      <c r="L3762" s="0" t="n">
        <v>2</v>
      </c>
      <c r="M3762" s="16" t="n">
        <v>0</v>
      </c>
      <c r="N3762" s="17" t="n">
        <v>10.248</v>
      </c>
      <c r="O3762" s="0" t="str">
        <f aca="false">TEXT(B3762,"YYYY-MM")</f>
        <v>2016-09</v>
      </c>
      <c r="P3762" s="18" t="n">
        <f aca="false">IFERROR(N3762/K3762,0)</f>
        <v>0.42</v>
      </c>
      <c r="Q3762" s="0" t="str">
        <f aca="false">IF(M3762=0,"No Discount",IF(M3762&lt;0.2,"Low (1-19%)",IF(M3762&lt;0.4,"Medium (20-39%)","High (40%+)")))</f>
        <v>No Discount</v>
      </c>
      <c r="R3762" s="0" t="str">
        <f aca="false">INDEX('Lookup Tables'!$B$2:$B$5,MATCH(F3762,'Lookup Tables'!$A$2:$A$5,0))</f>
        <v>Manager D</v>
      </c>
    </row>
    <row r="3763" customFormat="false" ht="15" hidden="false" customHeight="false" outlineLevel="0" collapsed="false">
      <c r="A3763" s="0" t="s">
        <v>3554</v>
      </c>
      <c r="B3763" s="13" t="n">
        <v>43232</v>
      </c>
      <c r="C3763" s="13" t="n">
        <v>43237</v>
      </c>
      <c r="D3763" s="14" t="s">
        <v>69</v>
      </c>
      <c r="E3763" s="14" t="s">
        <v>53</v>
      </c>
      <c r="F3763" s="14" t="s">
        <v>117</v>
      </c>
      <c r="G3763" s="14" t="s">
        <v>584</v>
      </c>
      <c r="H3763" s="14" t="s">
        <v>65</v>
      </c>
      <c r="I3763" s="14" t="s">
        <v>91</v>
      </c>
      <c r="J3763" s="14" t="s">
        <v>2578</v>
      </c>
      <c r="K3763" s="15" t="n">
        <v>87.6</v>
      </c>
      <c r="L3763" s="0" t="n">
        <v>5</v>
      </c>
      <c r="M3763" s="16" t="n">
        <v>0</v>
      </c>
      <c r="N3763" s="17" t="n">
        <v>42.048</v>
      </c>
      <c r="O3763" s="0" t="str">
        <f aca="false">TEXT(B3763,"YYYY-MM")</f>
        <v>2018-05</v>
      </c>
      <c r="P3763" s="18" t="n">
        <f aca="false">IFERROR(N3763/K3763,0)</f>
        <v>0.48</v>
      </c>
      <c r="Q3763" s="0" t="str">
        <f aca="false">IF(M3763=0,"No Discount",IF(M3763&lt;0.2,"Low (1-19%)",IF(M3763&lt;0.4,"Medium (20-39%)","High (40%+)")))</f>
        <v>No Discount</v>
      </c>
      <c r="R3763" s="0" t="str">
        <f aca="false">INDEX('Lookup Tables'!$B$2:$B$5,MATCH(F3763,'Lookup Tables'!$A$2:$A$5,0))</f>
        <v>Manager B</v>
      </c>
    </row>
    <row r="3764" customFormat="false" ht="15" hidden="false" customHeight="false" outlineLevel="0" collapsed="false">
      <c r="A3764" s="0" t="s">
        <v>3555</v>
      </c>
      <c r="B3764" s="13" t="n">
        <v>42960</v>
      </c>
      <c r="C3764" s="13" t="n">
        <v>42965</v>
      </c>
      <c r="D3764" s="14" t="s">
        <v>52</v>
      </c>
      <c r="E3764" s="14" t="s">
        <v>62</v>
      </c>
      <c r="F3764" s="14" t="s">
        <v>98</v>
      </c>
      <c r="G3764" s="14" t="s">
        <v>103</v>
      </c>
      <c r="H3764" s="14" t="s">
        <v>56</v>
      </c>
      <c r="I3764" s="14" t="s">
        <v>57</v>
      </c>
      <c r="J3764" s="14" t="s">
        <v>772</v>
      </c>
      <c r="K3764" s="15" t="n">
        <v>241.96</v>
      </c>
      <c r="L3764" s="0" t="n">
        <v>2</v>
      </c>
      <c r="M3764" s="16" t="n">
        <v>0</v>
      </c>
      <c r="N3764" s="17" t="n">
        <v>24.196</v>
      </c>
      <c r="O3764" s="0" t="str">
        <f aca="false">TEXT(B3764,"YYYY-MM")</f>
        <v>2017-08</v>
      </c>
      <c r="P3764" s="18" t="n">
        <f aca="false">IFERROR(N3764/K3764,0)</f>
        <v>0.1</v>
      </c>
      <c r="Q3764" s="0" t="str">
        <f aca="false">IF(M3764=0,"No Discount",IF(M3764&lt;0.2,"Low (1-19%)",IF(M3764&lt;0.4,"Medium (20-39%)","High (40%+)")))</f>
        <v>No Discount</v>
      </c>
      <c r="R3764" s="0" t="str">
        <f aca="false">INDEX('Lookup Tables'!$B$2:$B$5,MATCH(F3764,'Lookup Tables'!$A$2:$A$5,0))</f>
        <v>Manager A</v>
      </c>
    </row>
    <row r="3765" customFormat="false" ht="15" hidden="false" customHeight="false" outlineLevel="0" collapsed="false">
      <c r="A3765" s="0" t="s">
        <v>3555</v>
      </c>
      <c r="B3765" s="13" t="n">
        <v>42960</v>
      </c>
      <c r="C3765" s="13" t="n">
        <v>42965</v>
      </c>
      <c r="D3765" s="14" t="s">
        <v>52</v>
      </c>
      <c r="E3765" s="14" t="s">
        <v>62</v>
      </c>
      <c r="F3765" s="14" t="s">
        <v>98</v>
      </c>
      <c r="G3765" s="14" t="s">
        <v>103</v>
      </c>
      <c r="H3765" s="14" t="s">
        <v>65</v>
      </c>
      <c r="I3765" s="14" t="s">
        <v>83</v>
      </c>
      <c r="J3765" s="14" t="s">
        <v>1427</v>
      </c>
      <c r="K3765" s="15" t="n">
        <v>8.52</v>
      </c>
      <c r="L3765" s="0" t="n">
        <v>3</v>
      </c>
      <c r="M3765" s="16" t="n">
        <v>0</v>
      </c>
      <c r="N3765" s="17" t="n">
        <v>4.1748</v>
      </c>
      <c r="O3765" s="0" t="str">
        <f aca="false">TEXT(B3765,"YYYY-MM")</f>
        <v>2017-08</v>
      </c>
      <c r="P3765" s="18" t="n">
        <f aca="false">IFERROR(N3765/K3765,0)</f>
        <v>0.49</v>
      </c>
      <c r="Q3765" s="0" t="str">
        <f aca="false">IF(M3765=0,"No Discount",IF(M3765&lt;0.2,"Low (1-19%)",IF(M3765&lt;0.4,"Medium (20-39%)","High (40%+)")))</f>
        <v>No Discount</v>
      </c>
      <c r="R3765" s="0" t="str">
        <f aca="false">INDEX('Lookup Tables'!$B$2:$B$5,MATCH(F3765,'Lookup Tables'!$A$2:$A$5,0))</f>
        <v>Manager A</v>
      </c>
    </row>
    <row r="3766" customFormat="false" ht="15" hidden="false" customHeight="false" outlineLevel="0" collapsed="false">
      <c r="A3766" s="0" t="s">
        <v>3556</v>
      </c>
      <c r="B3766" s="13" t="n">
        <v>43156</v>
      </c>
      <c r="C3766" s="13" t="n">
        <v>43161</v>
      </c>
      <c r="D3766" s="14" t="s">
        <v>69</v>
      </c>
      <c r="E3766" s="14" t="s">
        <v>53</v>
      </c>
      <c r="F3766" s="14" t="s">
        <v>98</v>
      </c>
      <c r="G3766" s="14" t="s">
        <v>146</v>
      </c>
      <c r="H3766" s="14" t="s">
        <v>65</v>
      </c>
      <c r="I3766" s="14" t="s">
        <v>83</v>
      </c>
      <c r="J3766" s="14" t="s">
        <v>248</v>
      </c>
      <c r="K3766" s="15" t="n">
        <v>1.788</v>
      </c>
      <c r="L3766" s="0" t="n">
        <v>3</v>
      </c>
      <c r="M3766" s="16" t="n">
        <v>0.8</v>
      </c>
      <c r="N3766" s="17" t="n">
        <v>-3.0396</v>
      </c>
      <c r="O3766" s="0" t="str">
        <f aca="false">TEXT(B3766,"YYYY-MM")</f>
        <v>2018-02</v>
      </c>
      <c r="P3766" s="18" t="n">
        <f aca="false">IFERROR(N3766/K3766,0)</f>
        <v>-1.7</v>
      </c>
      <c r="Q3766" s="0" t="str">
        <f aca="false">IF(M3766=0,"No Discount",IF(M3766&lt;0.2,"Low (1-19%)",IF(M3766&lt;0.4,"Medium (20-39%)","High (40%+)")))</f>
        <v>High (40%+)</v>
      </c>
      <c r="R3766" s="0" t="str">
        <f aca="false">INDEX('Lookup Tables'!$B$2:$B$5,MATCH(F3766,'Lookup Tables'!$A$2:$A$5,0))</f>
        <v>Manager A</v>
      </c>
    </row>
    <row r="3767" customFormat="false" ht="15" hidden="false" customHeight="false" outlineLevel="0" collapsed="false">
      <c r="A3767" s="0" t="s">
        <v>3557</v>
      </c>
      <c r="B3767" s="13" t="n">
        <v>42815</v>
      </c>
      <c r="C3767" s="13" t="n">
        <v>42819</v>
      </c>
      <c r="D3767" s="14" t="s">
        <v>69</v>
      </c>
      <c r="E3767" s="14" t="s">
        <v>62</v>
      </c>
      <c r="F3767" s="14" t="s">
        <v>98</v>
      </c>
      <c r="G3767" s="14" t="s">
        <v>99</v>
      </c>
      <c r="H3767" s="14" t="s">
        <v>56</v>
      </c>
      <c r="I3767" s="14" t="s">
        <v>71</v>
      </c>
      <c r="J3767" s="14" t="s">
        <v>2193</v>
      </c>
      <c r="K3767" s="15" t="n">
        <v>99.372</v>
      </c>
      <c r="L3767" s="0" t="n">
        <v>2</v>
      </c>
      <c r="M3767" s="16" t="n">
        <v>0.3</v>
      </c>
      <c r="N3767" s="17" t="n">
        <v>-1.4196</v>
      </c>
      <c r="O3767" s="0" t="str">
        <f aca="false">TEXT(B3767,"YYYY-MM")</f>
        <v>2017-03</v>
      </c>
      <c r="P3767" s="18" t="n">
        <f aca="false">IFERROR(N3767/K3767,0)</f>
        <v>-0.0142857142857143</v>
      </c>
      <c r="Q3767" s="0" t="str">
        <f aca="false">IF(M3767=0,"No Discount",IF(M3767&lt;0.2,"Low (1-19%)",IF(M3767&lt;0.4,"Medium (20-39%)","High (40%+)")))</f>
        <v>Medium (20-39%)</v>
      </c>
      <c r="R3767" s="0" t="str">
        <f aca="false">INDEX('Lookup Tables'!$B$2:$B$5,MATCH(F3767,'Lookup Tables'!$A$2:$A$5,0))</f>
        <v>Manager A</v>
      </c>
    </row>
    <row r="3768" customFormat="false" ht="15" hidden="false" customHeight="false" outlineLevel="0" collapsed="false">
      <c r="A3768" s="0" t="s">
        <v>3557</v>
      </c>
      <c r="B3768" s="13" t="n">
        <v>42815</v>
      </c>
      <c r="C3768" s="13" t="n">
        <v>42819</v>
      </c>
      <c r="D3768" s="14" t="s">
        <v>69</v>
      </c>
      <c r="E3768" s="14" t="s">
        <v>62</v>
      </c>
      <c r="F3768" s="14" t="s">
        <v>98</v>
      </c>
      <c r="G3768" s="14" t="s">
        <v>99</v>
      </c>
      <c r="H3768" s="14" t="s">
        <v>65</v>
      </c>
      <c r="I3768" s="14" t="s">
        <v>78</v>
      </c>
      <c r="J3768" s="14" t="s">
        <v>180</v>
      </c>
      <c r="K3768" s="15" t="n">
        <v>1.344</v>
      </c>
      <c r="L3768" s="0" t="n">
        <v>1</v>
      </c>
      <c r="M3768" s="16" t="n">
        <v>0.2</v>
      </c>
      <c r="N3768" s="17" t="n">
        <v>0.504</v>
      </c>
      <c r="O3768" s="0" t="str">
        <f aca="false">TEXT(B3768,"YYYY-MM")</f>
        <v>2017-03</v>
      </c>
      <c r="P3768" s="18" t="n">
        <f aca="false">IFERROR(N3768/K3768,0)</f>
        <v>0.375</v>
      </c>
      <c r="Q3768" s="0" t="str">
        <f aca="false">IF(M3768=0,"No Discount",IF(M3768&lt;0.2,"Low (1-19%)",IF(M3768&lt;0.4,"Medium (20-39%)","High (40%+)")))</f>
        <v>Medium (20-39%)</v>
      </c>
      <c r="R3768" s="0" t="str">
        <f aca="false">INDEX('Lookup Tables'!$B$2:$B$5,MATCH(F3768,'Lookup Tables'!$A$2:$A$5,0))</f>
        <v>Manager A</v>
      </c>
    </row>
    <row r="3769" customFormat="false" ht="15" hidden="false" customHeight="false" outlineLevel="0" collapsed="false">
      <c r="A3769" s="0" t="s">
        <v>3558</v>
      </c>
      <c r="B3769" s="13" t="n">
        <v>42712</v>
      </c>
      <c r="C3769" s="13" t="n">
        <v>42714</v>
      </c>
      <c r="D3769" s="14" t="s">
        <v>52</v>
      </c>
      <c r="E3769" s="14" t="s">
        <v>97</v>
      </c>
      <c r="F3769" s="14" t="s">
        <v>98</v>
      </c>
      <c r="G3769" s="14" t="s">
        <v>99</v>
      </c>
      <c r="H3769" s="14" t="s">
        <v>80</v>
      </c>
      <c r="I3769" s="14" t="s">
        <v>81</v>
      </c>
      <c r="J3769" s="14" t="s">
        <v>372</v>
      </c>
      <c r="K3769" s="15" t="n">
        <v>119.96</v>
      </c>
      <c r="L3769" s="0" t="n">
        <v>5</v>
      </c>
      <c r="M3769" s="16" t="n">
        <v>0.2</v>
      </c>
      <c r="N3769" s="17" t="n">
        <v>11.996</v>
      </c>
      <c r="O3769" s="0" t="str">
        <f aca="false">TEXT(B3769,"YYYY-MM")</f>
        <v>2016-12</v>
      </c>
      <c r="P3769" s="18" t="n">
        <f aca="false">IFERROR(N3769/K3769,0)</f>
        <v>0.1</v>
      </c>
      <c r="Q3769" s="0" t="str">
        <f aca="false">IF(M3769=0,"No Discount",IF(M3769&lt;0.2,"Low (1-19%)",IF(M3769&lt;0.4,"Medium (20-39%)","High (40%+)")))</f>
        <v>Medium (20-39%)</v>
      </c>
      <c r="R3769" s="0" t="str">
        <f aca="false">INDEX('Lookup Tables'!$B$2:$B$5,MATCH(F3769,'Lookup Tables'!$A$2:$A$5,0))</f>
        <v>Manager A</v>
      </c>
    </row>
    <row r="3770" customFormat="false" ht="15" hidden="false" customHeight="false" outlineLevel="0" collapsed="false">
      <c r="A3770" s="0" t="s">
        <v>3559</v>
      </c>
      <c r="B3770" s="13" t="n">
        <v>42354</v>
      </c>
      <c r="C3770" s="13" t="n">
        <v>42358</v>
      </c>
      <c r="D3770" s="14" t="s">
        <v>52</v>
      </c>
      <c r="E3770" s="14" t="s">
        <v>62</v>
      </c>
      <c r="F3770" s="14" t="s">
        <v>54</v>
      </c>
      <c r="G3770" s="14" t="s">
        <v>70</v>
      </c>
      <c r="H3770" s="14" t="s">
        <v>56</v>
      </c>
      <c r="I3770" s="14" t="s">
        <v>59</v>
      </c>
      <c r="J3770" s="14" t="s">
        <v>2161</v>
      </c>
      <c r="K3770" s="15" t="n">
        <v>1013.832</v>
      </c>
      <c r="L3770" s="0" t="n">
        <v>9</v>
      </c>
      <c r="M3770" s="16" t="n">
        <v>0.2</v>
      </c>
      <c r="N3770" s="17" t="n">
        <v>101.3832</v>
      </c>
      <c r="O3770" s="0" t="str">
        <f aca="false">TEXT(B3770,"YYYY-MM")</f>
        <v>2015-12</v>
      </c>
      <c r="P3770" s="18" t="n">
        <f aca="false">IFERROR(N3770/K3770,0)</f>
        <v>0.1</v>
      </c>
      <c r="Q3770" s="0" t="str">
        <f aca="false">IF(M3770=0,"No Discount",IF(M3770&lt;0.2,"Low (1-19%)",IF(M3770&lt;0.4,"Medium (20-39%)","High (40%+)")))</f>
        <v>Medium (20-39%)</v>
      </c>
      <c r="R3770" s="0" t="str">
        <f aca="false">INDEX('Lookup Tables'!$B$2:$B$5,MATCH(F3770,'Lookup Tables'!$A$2:$A$5,0))</f>
        <v>Manager C</v>
      </c>
    </row>
    <row r="3771" customFormat="false" ht="15" hidden="false" customHeight="false" outlineLevel="0" collapsed="false">
      <c r="A3771" s="0" t="s">
        <v>3559</v>
      </c>
      <c r="B3771" s="13" t="n">
        <v>42354</v>
      </c>
      <c r="C3771" s="13" t="n">
        <v>42358</v>
      </c>
      <c r="D3771" s="14" t="s">
        <v>52</v>
      </c>
      <c r="E3771" s="14" t="s">
        <v>62</v>
      </c>
      <c r="F3771" s="14" t="s">
        <v>54</v>
      </c>
      <c r="G3771" s="14" t="s">
        <v>70</v>
      </c>
      <c r="H3771" s="14" t="s">
        <v>65</v>
      </c>
      <c r="I3771" s="14" t="s">
        <v>171</v>
      </c>
      <c r="J3771" s="14" t="s">
        <v>577</v>
      </c>
      <c r="K3771" s="15" t="n">
        <v>1.984</v>
      </c>
      <c r="L3771" s="0" t="n">
        <v>2</v>
      </c>
      <c r="M3771" s="16" t="n">
        <v>0.2</v>
      </c>
      <c r="N3771" s="17" t="n">
        <v>0.6696</v>
      </c>
      <c r="O3771" s="0" t="str">
        <f aca="false">TEXT(B3771,"YYYY-MM")</f>
        <v>2015-12</v>
      </c>
      <c r="P3771" s="18" t="n">
        <f aca="false">IFERROR(N3771/K3771,0)</f>
        <v>0.3375</v>
      </c>
      <c r="Q3771" s="0" t="str">
        <f aca="false">IF(M3771=0,"No Discount",IF(M3771&lt;0.2,"Low (1-19%)",IF(M3771&lt;0.4,"Medium (20-39%)","High (40%+)")))</f>
        <v>Medium (20-39%)</v>
      </c>
      <c r="R3771" s="0" t="str">
        <f aca="false">INDEX('Lookup Tables'!$B$2:$B$5,MATCH(F3771,'Lookup Tables'!$A$2:$A$5,0))</f>
        <v>Manager C</v>
      </c>
    </row>
    <row r="3772" customFormat="false" ht="15" hidden="false" customHeight="false" outlineLevel="0" collapsed="false">
      <c r="A3772" s="0" t="s">
        <v>3560</v>
      </c>
      <c r="B3772" s="13" t="n">
        <v>43086</v>
      </c>
      <c r="C3772" s="13" t="n">
        <v>43090</v>
      </c>
      <c r="D3772" s="14" t="s">
        <v>69</v>
      </c>
      <c r="E3772" s="14" t="s">
        <v>53</v>
      </c>
      <c r="F3772" s="14" t="s">
        <v>63</v>
      </c>
      <c r="G3772" s="14" t="s">
        <v>64</v>
      </c>
      <c r="H3772" s="14" t="s">
        <v>56</v>
      </c>
      <c r="I3772" s="14" t="s">
        <v>71</v>
      </c>
      <c r="J3772" s="14" t="s">
        <v>872</v>
      </c>
      <c r="K3772" s="15" t="n">
        <v>2003.52</v>
      </c>
      <c r="L3772" s="0" t="n">
        <v>6</v>
      </c>
      <c r="M3772" s="16" t="n">
        <v>0.2</v>
      </c>
      <c r="N3772" s="17" t="n">
        <v>-325.572</v>
      </c>
      <c r="O3772" s="0" t="str">
        <f aca="false">TEXT(B3772,"YYYY-MM")</f>
        <v>2017-12</v>
      </c>
      <c r="P3772" s="18" t="n">
        <f aca="false">IFERROR(N3772/K3772,0)</f>
        <v>-0.1625</v>
      </c>
      <c r="Q3772" s="0" t="str">
        <f aca="false">IF(M3772=0,"No Discount",IF(M3772&lt;0.2,"Low (1-19%)",IF(M3772&lt;0.4,"Medium (20-39%)","High (40%+)")))</f>
        <v>Medium (20-39%)</v>
      </c>
      <c r="R3772" s="0" t="str">
        <f aca="false">INDEX('Lookup Tables'!$B$2:$B$5,MATCH(F3772,'Lookup Tables'!$A$2:$A$5,0))</f>
        <v>Manager D</v>
      </c>
    </row>
    <row r="3773" customFormat="false" ht="15" hidden="false" customHeight="false" outlineLevel="0" collapsed="false">
      <c r="A3773" s="0" t="s">
        <v>3561</v>
      </c>
      <c r="B3773" s="13" t="n">
        <v>42867</v>
      </c>
      <c r="C3773" s="13" t="n">
        <v>42872</v>
      </c>
      <c r="D3773" s="14" t="s">
        <v>69</v>
      </c>
      <c r="E3773" s="14" t="s">
        <v>62</v>
      </c>
      <c r="F3773" s="14" t="s">
        <v>117</v>
      </c>
      <c r="G3773" s="14" t="s">
        <v>118</v>
      </c>
      <c r="H3773" s="14" t="s">
        <v>65</v>
      </c>
      <c r="I3773" s="14" t="s">
        <v>73</v>
      </c>
      <c r="J3773" s="14" t="s">
        <v>462</v>
      </c>
      <c r="K3773" s="15" t="n">
        <v>82.368</v>
      </c>
      <c r="L3773" s="0" t="n">
        <v>2</v>
      </c>
      <c r="M3773" s="16" t="n">
        <v>0.2</v>
      </c>
      <c r="N3773" s="17" t="n">
        <v>-19.5624</v>
      </c>
      <c r="O3773" s="0" t="str">
        <f aca="false">TEXT(B3773,"YYYY-MM")</f>
        <v>2017-05</v>
      </c>
      <c r="P3773" s="18" t="n">
        <f aca="false">IFERROR(N3773/K3773,0)</f>
        <v>-0.2375</v>
      </c>
      <c r="Q3773" s="0" t="str">
        <f aca="false">IF(M3773=0,"No Discount",IF(M3773&lt;0.2,"Low (1-19%)",IF(M3773&lt;0.4,"Medium (20-39%)","High (40%+)")))</f>
        <v>Medium (20-39%)</v>
      </c>
      <c r="R3773" s="0" t="str">
        <f aca="false">INDEX('Lookup Tables'!$B$2:$B$5,MATCH(F3773,'Lookup Tables'!$A$2:$A$5,0))</f>
        <v>Manager B</v>
      </c>
    </row>
    <row r="3774" customFormat="false" ht="15" hidden="false" customHeight="false" outlineLevel="0" collapsed="false">
      <c r="A3774" s="0" t="s">
        <v>3562</v>
      </c>
      <c r="B3774" s="13" t="n">
        <v>42222</v>
      </c>
      <c r="C3774" s="13" t="n">
        <v>42227</v>
      </c>
      <c r="D3774" s="14" t="s">
        <v>52</v>
      </c>
      <c r="E3774" s="14" t="s">
        <v>53</v>
      </c>
      <c r="F3774" s="14" t="s">
        <v>54</v>
      </c>
      <c r="G3774" s="14" t="s">
        <v>222</v>
      </c>
      <c r="H3774" s="14" t="s">
        <v>80</v>
      </c>
      <c r="I3774" s="14" t="s">
        <v>123</v>
      </c>
      <c r="J3774" s="14" t="s">
        <v>1633</v>
      </c>
      <c r="K3774" s="15" t="n">
        <v>62.91</v>
      </c>
      <c r="L3774" s="0" t="n">
        <v>3</v>
      </c>
      <c r="M3774" s="16" t="n">
        <v>0</v>
      </c>
      <c r="N3774" s="17" t="n">
        <v>22.6476</v>
      </c>
      <c r="O3774" s="0" t="str">
        <f aca="false">TEXT(B3774,"YYYY-MM")</f>
        <v>2015-08</v>
      </c>
      <c r="P3774" s="18" t="n">
        <f aca="false">IFERROR(N3774/K3774,0)</f>
        <v>0.36</v>
      </c>
      <c r="Q3774" s="0" t="str">
        <f aca="false">IF(M3774=0,"No Discount",IF(M3774&lt;0.2,"Low (1-19%)",IF(M3774&lt;0.4,"Medium (20-39%)","High (40%+)")))</f>
        <v>No Discount</v>
      </c>
      <c r="R3774" s="0" t="str">
        <f aca="false">INDEX('Lookup Tables'!$B$2:$B$5,MATCH(F3774,'Lookup Tables'!$A$2:$A$5,0))</f>
        <v>Manager C</v>
      </c>
    </row>
    <row r="3775" customFormat="false" ht="15" hidden="false" customHeight="false" outlineLevel="0" collapsed="false">
      <c r="A3775" s="0" t="s">
        <v>3563</v>
      </c>
      <c r="B3775" s="13" t="n">
        <v>42105</v>
      </c>
      <c r="C3775" s="13" t="n">
        <v>42107</v>
      </c>
      <c r="D3775" s="14" t="s">
        <v>52</v>
      </c>
      <c r="E3775" s="14" t="s">
        <v>53</v>
      </c>
      <c r="F3775" s="14" t="s">
        <v>54</v>
      </c>
      <c r="G3775" s="14" t="s">
        <v>70</v>
      </c>
      <c r="H3775" s="14" t="s">
        <v>65</v>
      </c>
      <c r="I3775" s="14" t="s">
        <v>171</v>
      </c>
      <c r="J3775" s="14" t="s">
        <v>3564</v>
      </c>
      <c r="K3775" s="15" t="n">
        <v>6.912</v>
      </c>
      <c r="L3775" s="0" t="n">
        <v>3</v>
      </c>
      <c r="M3775" s="16" t="n">
        <v>0.2</v>
      </c>
      <c r="N3775" s="17" t="n">
        <v>2.3328</v>
      </c>
      <c r="O3775" s="0" t="str">
        <f aca="false">TEXT(B3775,"YYYY-MM")</f>
        <v>2015-04</v>
      </c>
      <c r="P3775" s="18" t="n">
        <f aca="false">IFERROR(N3775/K3775,0)</f>
        <v>0.3375</v>
      </c>
      <c r="Q3775" s="0" t="str">
        <f aca="false">IF(M3775=0,"No Discount",IF(M3775&lt;0.2,"Low (1-19%)",IF(M3775&lt;0.4,"Medium (20-39%)","High (40%+)")))</f>
        <v>Medium (20-39%)</v>
      </c>
      <c r="R3775" s="0" t="str">
        <f aca="false">INDEX('Lookup Tables'!$B$2:$B$5,MATCH(F3775,'Lookup Tables'!$A$2:$A$5,0))</f>
        <v>Manager C</v>
      </c>
    </row>
    <row r="3776" customFormat="false" ht="15" hidden="false" customHeight="false" outlineLevel="0" collapsed="false">
      <c r="A3776" s="0" t="s">
        <v>3563</v>
      </c>
      <c r="B3776" s="13" t="n">
        <v>42105</v>
      </c>
      <c r="C3776" s="13" t="n">
        <v>42107</v>
      </c>
      <c r="D3776" s="14" t="s">
        <v>52</v>
      </c>
      <c r="E3776" s="14" t="s">
        <v>53</v>
      </c>
      <c r="F3776" s="14" t="s">
        <v>54</v>
      </c>
      <c r="G3776" s="14" t="s">
        <v>70</v>
      </c>
      <c r="H3776" s="14" t="s">
        <v>80</v>
      </c>
      <c r="I3776" s="14" t="s">
        <v>123</v>
      </c>
      <c r="J3776" s="14" t="s">
        <v>511</v>
      </c>
      <c r="K3776" s="15" t="n">
        <v>383.976</v>
      </c>
      <c r="L3776" s="0" t="n">
        <v>3</v>
      </c>
      <c r="M3776" s="16" t="n">
        <v>0.2</v>
      </c>
      <c r="N3776" s="17" t="n">
        <v>81.5949</v>
      </c>
      <c r="O3776" s="0" t="str">
        <f aca="false">TEXT(B3776,"YYYY-MM")</f>
        <v>2015-04</v>
      </c>
      <c r="P3776" s="18" t="n">
        <f aca="false">IFERROR(N3776/K3776,0)</f>
        <v>0.2125</v>
      </c>
      <c r="Q3776" s="0" t="str">
        <f aca="false">IF(M3776=0,"No Discount",IF(M3776&lt;0.2,"Low (1-19%)",IF(M3776&lt;0.4,"Medium (20-39%)","High (40%+)")))</f>
        <v>Medium (20-39%)</v>
      </c>
      <c r="R3776" s="0" t="str">
        <f aca="false">INDEX('Lookup Tables'!$B$2:$B$5,MATCH(F3776,'Lookup Tables'!$A$2:$A$5,0))</f>
        <v>Manager C</v>
      </c>
    </row>
    <row r="3777" customFormat="false" ht="15" hidden="false" customHeight="false" outlineLevel="0" collapsed="false">
      <c r="A3777" s="0" t="s">
        <v>3563</v>
      </c>
      <c r="B3777" s="13" t="n">
        <v>42105</v>
      </c>
      <c r="C3777" s="13" t="n">
        <v>42107</v>
      </c>
      <c r="D3777" s="14" t="s">
        <v>52</v>
      </c>
      <c r="E3777" s="14" t="s">
        <v>53</v>
      </c>
      <c r="F3777" s="14" t="s">
        <v>54</v>
      </c>
      <c r="G3777" s="14" t="s">
        <v>70</v>
      </c>
      <c r="H3777" s="14" t="s">
        <v>65</v>
      </c>
      <c r="I3777" s="14" t="s">
        <v>91</v>
      </c>
      <c r="J3777" s="14" t="s">
        <v>1458</v>
      </c>
      <c r="K3777" s="15" t="n">
        <v>10.368</v>
      </c>
      <c r="L3777" s="0" t="n">
        <v>2</v>
      </c>
      <c r="M3777" s="16" t="n">
        <v>0.2</v>
      </c>
      <c r="N3777" s="17" t="n">
        <v>3.6288</v>
      </c>
      <c r="O3777" s="0" t="str">
        <f aca="false">TEXT(B3777,"YYYY-MM")</f>
        <v>2015-04</v>
      </c>
      <c r="P3777" s="18" t="n">
        <f aca="false">IFERROR(N3777/K3777,0)</f>
        <v>0.35</v>
      </c>
      <c r="Q3777" s="0" t="str">
        <f aca="false">IF(M3777=0,"No Discount",IF(M3777&lt;0.2,"Low (1-19%)",IF(M3777&lt;0.4,"Medium (20-39%)","High (40%+)")))</f>
        <v>Medium (20-39%)</v>
      </c>
      <c r="R3777" s="0" t="str">
        <f aca="false">INDEX('Lookup Tables'!$B$2:$B$5,MATCH(F3777,'Lookup Tables'!$A$2:$A$5,0))</f>
        <v>Manager C</v>
      </c>
    </row>
    <row r="3778" customFormat="false" ht="15" hidden="false" customHeight="false" outlineLevel="0" collapsed="false">
      <c r="A3778" s="0" t="s">
        <v>3563</v>
      </c>
      <c r="B3778" s="13" t="n">
        <v>42105</v>
      </c>
      <c r="C3778" s="13" t="n">
        <v>42107</v>
      </c>
      <c r="D3778" s="14" t="s">
        <v>52</v>
      </c>
      <c r="E3778" s="14" t="s">
        <v>53</v>
      </c>
      <c r="F3778" s="14" t="s">
        <v>54</v>
      </c>
      <c r="G3778" s="14" t="s">
        <v>70</v>
      </c>
      <c r="H3778" s="14" t="s">
        <v>80</v>
      </c>
      <c r="I3778" s="14" t="s">
        <v>123</v>
      </c>
      <c r="J3778" s="14" t="s">
        <v>3565</v>
      </c>
      <c r="K3778" s="15" t="n">
        <v>335.944</v>
      </c>
      <c r="L3778" s="0" t="n">
        <v>7</v>
      </c>
      <c r="M3778" s="16" t="n">
        <v>0.2</v>
      </c>
      <c r="N3778" s="17" t="n">
        <v>41.993</v>
      </c>
      <c r="O3778" s="0" t="str">
        <f aca="false">TEXT(B3778,"YYYY-MM")</f>
        <v>2015-04</v>
      </c>
      <c r="P3778" s="18" t="n">
        <f aca="false">IFERROR(N3778/K3778,0)</f>
        <v>0.125</v>
      </c>
      <c r="Q3778" s="0" t="str">
        <f aca="false">IF(M3778=0,"No Discount",IF(M3778&lt;0.2,"Low (1-19%)",IF(M3778&lt;0.4,"Medium (20-39%)","High (40%+)")))</f>
        <v>Medium (20-39%)</v>
      </c>
      <c r="R3778" s="0" t="str">
        <f aca="false">INDEX('Lookup Tables'!$B$2:$B$5,MATCH(F3778,'Lookup Tables'!$A$2:$A$5,0))</f>
        <v>Manager C</v>
      </c>
    </row>
    <row r="3779" customFormat="false" ht="15" hidden="false" customHeight="false" outlineLevel="0" collapsed="false">
      <c r="A3779" s="0" t="s">
        <v>3566</v>
      </c>
      <c r="B3779" s="13" t="n">
        <v>42493</v>
      </c>
      <c r="C3779" s="13" t="n">
        <v>42498</v>
      </c>
      <c r="D3779" s="14" t="s">
        <v>69</v>
      </c>
      <c r="E3779" s="14" t="s">
        <v>97</v>
      </c>
      <c r="F3779" s="14" t="s">
        <v>63</v>
      </c>
      <c r="G3779" s="14" t="s">
        <v>64</v>
      </c>
      <c r="H3779" s="14" t="s">
        <v>56</v>
      </c>
      <c r="I3779" s="14" t="s">
        <v>76</v>
      </c>
      <c r="J3779" s="14" t="s">
        <v>2596</v>
      </c>
      <c r="K3779" s="15" t="n">
        <v>665.88</v>
      </c>
      <c r="L3779" s="0" t="n">
        <v>6</v>
      </c>
      <c r="M3779" s="16" t="n">
        <v>0</v>
      </c>
      <c r="N3779" s="17" t="n">
        <v>106.5408</v>
      </c>
      <c r="O3779" s="0" t="str">
        <f aca="false">TEXT(B3779,"YYYY-MM")</f>
        <v>2016-05</v>
      </c>
      <c r="P3779" s="18" t="n">
        <f aca="false">IFERROR(N3779/K3779,0)</f>
        <v>0.16</v>
      </c>
      <c r="Q3779" s="0" t="str">
        <f aca="false">IF(M3779=0,"No Discount",IF(M3779&lt;0.2,"Low (1-19%)",IF(M3779&lt;0.4,"Medium (20-39%)","High (40%+)")))</f>
        <v>No Discount</v>
      </c>
      <c r="R3779" s="0" t="str">
        <f aca="false">INDEX('Lookup Tables'!$B$2:$B$5,MATCH(F3779,'Lookup Tables'!$A$2:$A$5,0))</f>
        <v>Manager D</v>
      </c>
    </row>
    <row r="3780" customFormat="false" ht="15" hidden="false" customHeight="false" outlineLevel="0" collapsed="false">
      <c r="A3780" s="0" t="s">
        <v>3567</v>
      </c>
      <c r="B3780" s="13" t="n">
        <v>43434</v>
      </c>
      <c r="C3780" s="13" t="n">
        <v>43436</v>
      </c>
      <c r="D3780" s="14" t="s">
        <v>52</v>
      </c>
      <c r="E3780" s="14" t="s">
        <v>97</v>
      </c>
      <c r="F3780" s="14" t="s">
        <v>54</v>
      </c>
      <c r="G3780" s="14" t="s">
        <v>70</v>
      </c>
      <c r="H3780" s="14" t="s">
        <v>80</v>
      </c>
      <c r="I3780" s="14" t="s">
        <v>81</v>
      </c>
      <c r="J3780" s="14" t="s">
        <v>1792</v>
      </c>
      <c r="K3780" s="15" t="n">
        <v>71.976</v>
      </c>
      <c r="L3780" s="0" t="n">
        <v>3</v>
      </c>
      <c r="M3780" s="16" t="n">
        <v>0.2</v>
      </c>
      <c r="N3780" s="17" t="n">
        <v>8.997</v>
      </c>
      <c r="O3780" s="0" t="str">
        <f aca="false">TEXT(B3780,"YYYY-MM")</f>
        <v>2018-11</v>
      </c>
      <c r="P3780" s="18" t="n">
        <f aca="false">IFERROR(N3780/K3780,0)</f>
        <v>0.125</v>
      </c>
      <c r="Q3780" s="0" t="str">
        <f aca="false">IF(M3780=0,"No Discount",IF(M3780&lt;0.2,"Low (1-19%)",IF(M3780&lt;0.4,"Medium (20-39%)","High (40%+)")))</f>
        <v>Medium (20-39%)</v>
      </c>
      <c r="R3780" s="0" t="str">
        <f aca="false">INDEX('Lookup Tables'!$B$2:$B$5,MATCH(F3780,'Lookup Tables'!$A$2:$A$5,0))</f>
        <v>Manager C</v>
      </c>
    </row>
    <row r="3781" customFormat="false" ht="15" hidden="false" customHeight="false" outlineLevel="0" collapsed="false">
      <c r="A3781" s="0" t="s">
        <v>3568</v>
      </c>
      <c r="B3781" s="13" t="n">
        <v>43147</v>
      </c>
      <c r="C3781" s="13" t="n">
        <v>43151</v>
      </c>
      <c r="D3781" s="14" t="s">
        <v>69</v>
      </c>
      <c r="E3781" s="14" t="s">
        <v>53</v>
      </c>
      <c r="F3781" s="14" t="s">
        <v>117</v>
      </c>
      <c r="G3781" s="14" t="s">
        <v>170</v>
      </c>
      <c r="H3781" s="14" t="s">
        <v>65</v>
      </c>
      <c r="I3781" s="14" t="s">
        <v>91</v>
      </c>
      <c r="J3781" s="14" t="s">
        <v>759</v>
      </c>
      <c r="K3781" s="15" t="n">
        <v>37.94</v>
      </c>
      <c r="L3781" s="0" t="n">
        <v>2</v>
      </c>
      <c r="M3781" s="16" t="n">
        <v>0</v>
      </c>
      <c r="N3781" s="17" t="n">
        <v>18.2112</v>
      </c>
      <c r="O3781" s="0" t="str">
        <f aca="false">TEXT(B3781,"YYYY-MM")</f>
        <v>2018-02</v>
      </c>
      <c r="P3781" s="18" t="n">
        <f aca="false">IFERROR(N3781/K3781,0)</f>
        <v>0.48</v>
      </c>
      <c r="Q3781" s="0" t="str">
        <f aca="false">IF(M3781=0,"No Discount",IF(M3781&lt;0.2,"Low (1-19%)",IF(M3781&lt;0.4,"Medium (20-39%)","High (40%+)")))</f>
        <v>No Discount</v>
      </c>
      <c r="R3781" s="0" t="str">
        <f aca="false">INDEX('Lookup Tables'!$B$2:$B$5,MATCH(F3781,'Lookup Tables'!$A$2:$A$5,0))</f>
        <v>Manager B</v>
      </c>
    </row>
    <row r="3782" customFormat="false" ht="15" hidden="false" customHeight="false" outlineLevel="0" collapsed="false">
      <c r="A3782" s="0" t="s">
        <v>3569</v>
      </c>
      <c r="B3782" s="13" t="n">
        <v>42324</v>
      </c>
      <c r="C3782" s="13" t="n">
        <v>42328</v>
      </c>
      <c r="D3782" s="14" t="s">
        <v>69</v>
      </c>
      <c r="E3782" s="14" t="s">
        <v>97</v>
      </c>
      <c r="F3782" s="14" t="s">
        <v>98</v>
      </c>
      <c r="G3782" s="14" t="s">
        <v>2114</v>
      </c>
      <c r="H3782" s="14" t="s">
        <v>80</v>
      </c>
      <c r="I3782" s="14" t="s">
        <v>81</v>
      </c>
      <c r="J3782" s="14" t="s">
        <v>1982</v>
      </c>
      <c r="K3782" s="15" t="n">
        <v>273.96</v>
      </c>
      <c r="L3782" s="0" t="n">
        <v>2</v>
      </c>
      <c r="M3782" s="16" t="n">
        <v>0</v>
      </c>
      <c r="N3782" s="17" t="n">
        <v>10.9584</v>
      </c>
      <c r="O3782" s="0" t="str">
        <f aca="false">TEXT(B3782,"YYYY-MM")</f>
        <v>2015-11</v>
      </c>
      <c r="P3782" s="18" t="n">
        <f aca="false">IFERROR(N3782/K3782,0)</f>
        <v>0.04</v>
      </c>
      <c r="Q3782" s="0" t="str">
        <f aca="false">IF(M3782=0,"No Discount",IF(M3782&lt;0.2,"Low (1-19%)",IF(M3782&lt;0.4,"Medium (20-39%)","High (40%+)")))</f>
        <v>No Discount</v>
      </c>
      <c r="R3782" s="0" t="str">
        <f aca="false">INDEX('Lookup Tables'!$B$2:$B$5,MATCH(F3782,'Lookup Tables'!$A$2:$A$5,0))</f>
        <v>Manager A</v>
      </c>
    </row>
    <row r="3783" customFormat="false" ht="15" hidden="false" customHeight="false" outlineLevel="0" collapsed="false">
      <c r="A3783" s="0" t="s">
        <v>3570</v>
      </c>
      <c r="B3783" s="13" t="n">
        <v>42560</v>
      </c>
      <c r="C3783" s="13" t="n">
        <v>42565</v>
      </c>
      <c r="D3783" s="14" t="s">
        <v>52</v>
      </c>
      <c r="E3783" s="14" t="s">
        <v>53</v>
      </c>
      <c r="F3783" s="14" t="s">
        <v>117</v>
      </c>
      <c r="G3783" s="14" t="s">
        <v>118</v>
      </c>
      <c r="H3783" s="14" t="s">
        <v>80</v>
      </c>
      <c r="I3783" s="14" t="s">
        <v>81</v>
      </c>
      <c r="J3783" s="14" t="s">
        <v>2627</v>
      </c>
      <c r="K3783" s="15" t="n">
        <v>269.982</v>
      </c>
      <c r="L3783" s="0" t="n">
        <v>3</v>
      </c>
      <c r="M3783" s="16" t="n">
        <v>0.4</v>
      </c>
      <c r="N3783" s="17" t="n">
        <v>40.4973</v>
      </c>
      <c r="O3783" s="0" t="str">
        <f aca="false">TEXT(B3783,"YYYY-MM")</f>
        <v>2016-07</v>
      </c>
      <c r="P3783" s="18" t="n">
        <f aca="false">IFERROR(N3783/K3783,0)</f>
        <v>0.15</v>
      </c>
      <c r="Q3783" s="0" t="str">
        <f aca="false">IF(M3783=0,"No Discount",IF(M3783&lt;0.2,"Low (1-19%)",IF(M3783&lt;0.4,"Medium (20-39%)","High (40%+)")))</f>
        <v>High (40%+)</v>
      </c>
      <c r="R3783" s="0" t="str">
        <f aca="false">INDEX('Lookup Tables'!$B$2:$B$5,MATCH(F3783,'Lookup Tables'!$A$2:$A$5,0))</f>
        <v>Manager B</v>
      </c>
    </row>
    <row r="3784" customFormat="false" ht="15" hidden="false" customHeight="false" outlineLevel="0" collapsed="false">
      <c r="A3784" s="0" t="s">
        <v>3571</v>
      </c>
      <c r="B3784" s="13" t="n">
        <v>43417</v>
      </c>
      <c r="C3784" s="13" t="n">
        <v>43420</v>
      </c>
      <c r="D3784" s="14" t="s">
        <v>52</v>
      </c>
      <c r="E3784" s="14" t="s">
        <v>53</v>
      </c>
      <c r="F3784" s="14" t="s">
        <v>54</v>
      </c>
      <c r="G3784" s="14" t="s">
        <v>200</v>
      </c>
      <c r="H3784" s="14" t="s">
        <v>65</v>
      </c>
      <c r="I3784" s="14" t="s">
        <v>91</v>
      </c>
      <c r="J3784" s="14" t="s">
        <v>2043</v>
      </c>
      <c r="K3784" s="15" t="n">
        <v>8.904</v>
      </c>
      <c r="L3784" s="0" t="n">
        <v>3</v>
      </c>
      <c r="M3784" s="16" t="n">
        <v>0.2</v>
      </c>
      <c r="N3784" s="17" t="n">
        <v>3.339</v>
      </c>
      <c r="O3784" s="0" t="str">
        <f aca="false">TEXT(B3784,"YYYY-MM")</f>
        <v>2018-11</v>
      </c>
      <c r="P3784" s="18" t="n">
        <f aca="false">IFERROR(N3784/K3784,0)</f>
        <v>0.375</v>
      </c>
      <c r="Q3784" s="0" t="str">
        <f aca="false">IF(M3784=0,"No Discount",IF(M3784&lt;0.2,"Low (1-19%)",IF(M3784&lt;0.4,"Medium (20-39%)","High (40%+)")))</f>
        <v>Medium (20-39%)</v>
      </c>
      <c r="R3784" s="0" t="str">
        <f aca="false">INDEX('Lookup Tables'!$B$2:$B$5,MATCH(F3784,'Lookup Tables'!$A$2:$A$5,0))</f>
        <v>Manager C</v>
      </c>
    </row>
    <row r="3785" customFormat="false" ht="15" hidden="false" customHeight="false" outlineLevel="0" collapsed="false">
      <c r="A3785" s="0" t="s">
        <v>3571</v>
      </c>
      <c r="B3785" s="13" t="n">
        <v>43417</v>
      </c>
      <c r="C3785" s="13" t="n">
        <v>43420</v>
      </c>
      <c r="D3785" s="14" t="s">
        <v>52</v>
      </c>
      <c r="E3785" s="14" t="s">
        <v>53</v>
      </c>
      <c r="F3785" s="14" t="s">
        <v>54</v>
      </c>
      <c r="G3785" s="14" t="s">
        <v>200</v>
      </c>
      <c r="H3785" s="14" t="s">
        <v>65</v>
      </c>
      <c r="I3785" s="14" t="s">
        <v>73</v>
      </c>
      <c r="J3785" s="14" t="s">
        <v>1610</v>
      </c>
      <c r="K3785" s="15" t="n">
        <v>720.064</v>
      </c>
      <c r="L3785" s="0" t="n">
        <v>4</v>
      </c>
      <c r="M3785" s="16" t="n">
        <v>0.2</v>
      </c>
      <c r="N3785" s="17" t="n">
        <v>-63.0056</v>
      </c>
      <c r="O3785" s="0" t="str">
        <f aca="false">TEXT(B3785,"YYYY-MM")</f>
        <v>2018-11</v>
      </c>
      <c r="P3785" s="18" t="n">
        <f aca="false">IFERROR(N3785/K3785,0)</f>
        <v>-0.0875</v>
      </c>
      <c r="Q3785" s="0" t="str">
        <f aca="false">IF(M3785=0,"No Discount",IF(M3785&lt;0.2,"Low (1-19%)",IF(M3785&lt;0.4,"Medium (20-39%)","High (40%+)")))</f>
        <v>Medium (20-39%)</v>
      </c>
      <c r="R3785" s="0" t="str">
        <f aca="false">INDEX('Lookup Tables'!$B$2:$B$5,MATCH(F3785,'Lookup Tables'!$A$2:$A$5,0))</f>
        <v>Manager C</v>
      </c>
    </row>
    <row r="3786" customFormat="false" ht="15" hidden="false" customHeight="false" outlineLevel="0" collapsed="false">
      <c r="A3786" s="0" t="s">
        <v>3572</v>
      </c>
      <c r="B3786" s="13" t="n">
        <v>43312</v>
      </c>
      <c r="C3786" s="13" t="n">
        <v>43316</v>
      </c>
      <c r="D3786" s="14" t="s">
        <v>69</v>
      </c>
      <c r="E3786" s="14" t="s">
        <v>97</v>
      </c>
      <c r="F3786" s="14" t="s">
        <v>54</v>
      </c>
      <c r="G3786" s="14" t="s">
        <v>70</v>
      </c>
      <c r="H3786" s="14" t="s">
        <v>80</v>
      </c>
      <c r="I3786" s="14" t="s">
        <v>123</v>
      </c>
      <c r="J3786" s="14" t="s">
        <v>2068</v>
      </c>
      <c r="K3786" s="15" t="n">
        <v>41.424</v>
      </c>
      <c r="L3786" s="0" t="n">
        <v>2</v>
      </c>
      <c r="M3786" s="16" t="n">
        <v>0.2</v>
      </c>
      <c r="N3786" s="17" t="n">
        <v>8.2848</v>
      </c>
      <c r="O3786" s="0" t="str">
        <f aca="false">TEXT(B3786,"YYYY-MM")</f>
        <v>2018-07</v>
      </c>
      <c r="P3786" s="18" t="n">
        <f aca="false">IFERROR(N3786/K3786,0)</f>
        <v>0.2</v>
      </c>
      <c r="Q3786" s="0" t="str">
        <f aca="false">IF(M3786=0,"No Discount",IF(M3786&lt;0.2,"Low (1-19%)",IF(M3786&lt;0.4,"Medium (20-39%)","High (40%+)")))</f>
        <v>Medium (20-39%)</v>
      </c>
      <c r="R3786" s="0" t="str">
        <f aca="false">INDEX('Lookup Tables'!$B$2:$B$5,MATCH(F3786,'Lookup Tables'!$A$2:$A$5,0))</f>
        <v>Manager C</v>
      </c>
    </row>
    <row r="3787" customFormat="false" ht="15" hidden="false" customHeight="false" outlineLevel="0" collapsed="false">
      <c r="A3787" s="0" t="s">
        <v>3573</v>
      </c>
      <c r="B3787" s="13" t="n">
        <v>43460</v>
      </c>
      <c r="C3787" s="13" t="n">
        <v>43464</v>
      </c>
      <c r="D3787" s="14" t="s">
        <v>69</v>
      </c>
      <c r="E3787" s="14" t="s">
        <v>97</v>
      </c>
      <c r="F3787" s="14" t="s">
        <v>117</v>
      </c>
      <c r="G3787" s="14" t="s">
        <v>269</v>
      </c>
      <c r="H3787" s="14" t="s">
        <v>65</v>
      </c>
      <c r="I3787" s="14" t="s">
        <v>83</v>
      </c>
      <c r="J3787" s="14" t="s">
        <v>3574</v>
      </c>
      <c r="K3787" s="15" t="n">
        <v>3.132</v>
      </c>
      <c r="L3787" s="0" t="n">
        <v>2</v>
      </c>
      <c r="M3787" s="16" t="n">
        <v>0.7</v>
      </c>
      <c r="N3787" s="17" t="n">
        <v>-2.61</v>
      </c>
      <c r="O3787" s="0" t="str">
        <f aca="false">TEXT(B3787,"YYYY-MM")</f>
        <v>2018-12</v>
      </c>
      <c r="P3787" s="18" t="n">
        <f aca="false">IFERROR(N3787/K3787,0)</f>
        <v>-0.833333333333333</v>
      </c>
      <c r="Q3787" s="0" t="str">
        <f aca="false">IF(M3787=0,"No Discount",IF(M3787&lt;0.2,"Low (1-19%)",IF(M3787&lt;0.4,"Medium (20-39%)","High (40%+)")))</f>
        <v>High (40%+)</v>
      </c>
      <c r="R3787" s="0" t="str">
        <f aca="false">INDEX('Lookup Tables'!$B$2:$B$5,MATCH(F3787,'Lookup Tables'!$A$2:$A$5,0))</f>
        <v>Manager B</v>
      </c>
    </row>
    <row r="3788" customFormat="false" ht="15" hidden="false" customHeight="false" outlineLevel="0" collapsed="false">
      <c r="A3788" s="0" t="s">
        <v>3575</v>
      </c>
      <c r="B3788" s="13" t="n">
        <v>43039</v>
      </c>
      <c r="C3788" s="13" t="n">
        <v>43043</v>
      </c>
      <c r="D3788" s="14" t="s">
        <v>69</v>
      </c>
      <c r="E3788" s="14" t="s">
        <v>62</v>
      </c>
      <c r="F3788" s="14" t="s">
        <v>63</v>
      </c>
      <c r="G3788" s="14" t="s">
        <v>64</v>
      </c>
      <c r="H3788" s="14" t="s">
        <v>65</v>
      </c>
      <c r="I3788" s="14" t="s">
        <v>73</v>
      </c>
      <c r="J3788" s="14" t="s">
        <v>3007</v>
      </c>
      <c r="K3788" s="15" t="n">
        <v>1085.42</v>
      </c>
      <c r="L3788" s="0" t="n">
        <v>7</v>
      </c>
      <c r="M3788" s="16" t="n">
        <v>0</v>
      </c>
      <c r="N3788" s="17" t="n">
        <v>282.2092</v>
      </c>
      <c r="O3788" s="0" t="str">
        <f aca="false">TEXT(B3788,"YYYY-MM")</f>
        <v>2017-10</v>
      </c>
      <c r="P3788" s="18" t="n">
        <f aca="false">IFERROR(N3788/K3788,0)</f>
        <v>0.26</v>
      </c>
      <c r="Q3788" s="0" t="str">
        <f aca="false">IF(M3788=0,"No Discount",IF(M3788&lt;0.2,"Low (1-19%)",IF(M3788&lt;0.4,"Medium (20-39%)","High (40%+)")))</f>
        <v>No Discount</v>
      </c>
      <c r="R3788" s="0" t="str">
        <f aca="false">INDEX('Lookup Tables'!$B$2:$B$5,MATCH(F3788,'Lookup Tables'!$A$2:$A$5,0))</f>
        <v>Manager D</v>
      </c>
    </row>
    <row r="3789" customFormat="false" ht="15" hidden="false" customHeight="false" outlineLevel="0" collapsed="false">
      <c r="A3789" s="0" t="s">
        <v>3576</v>
      </c>
      <c r="B3789" s="13" t="n">
        <v>42982</v>
      </c>
      <c r="C3789" s="13" t="n">
        <v>42987</v>
      </c>
      <c r="D3789" s="14" t="s">
        <v>69</v>
      </c>
      <c r="E3789" s="14" t="s">
        <v>53</v>
      </c>
      <c r="F3789" s="14" t="s">
        <v>98</v>
      </c>
      <c r="G3789" s="14" t="s">
        <v>99</v>
      </c>
      <c r="H3789" s="14" t="s">
        <v>65</v>
      </c>
      <c r="I3789" s="14" t="s">
        <v>78</v>
      </c>
      <c r="J3789" s="14" t="s">
        <v>535</v>
      </c>
      <c r="K3789" s="15" t="n">
        <v>3.912</v>
      </c>
      <c r="L3789" s="0" t="n">
        <v>1</v>
      </c>
      <c r="M3789" s="16" t="n">
        <v>0.2</v>
      </c>
      <c r="N3789" s="17" t="n">
        <v>1.0269</v>
      </c>
      <c r="O3789" s="0" t="str">
        <f aca="false">TEXT(B3789,"YYYY-MM")</f>
        <v>2017-09</v>
      </c>
      <c r="P3789" s="18" t="n">
        <f aca="false">IFERROR(N3789/K3789,0)</f>
        <v>0.2625</v>
      </c>
      <c r="Q3789" s="0" t="str">
        <f aca="false">IF(M3789=0,"No Discount",IF(M3789&lt;0.2,"Low (1-19%)",IF(M3789&lt;0.4,"Medium (20-39%)","High (40%+)")))</f>
        <v>Medium (20-39%)</v>
      </c>
      <c r="R3789" s="0" t="str">
        <f aca="false">INDEX('Lookup Tables'!$B$2:$B$5,MATCH(F3789,'Lookup Tables'!$A$2:$A$5,0))</f>
        <v>Manager A</v>
      </c>
    </row>
    <row r="3790" customFormat="false" ht="15" hidden="false" customHeight="false" outlineLevel="0" collapsed="false">
      <c r="A3790" s="0" t="s">
        <v>3576</v>
      </c>
      <c r="B3790" s="13" t="n">
        <v>42982</v>
      </c>
      <c r="C3790" s="13" t="n">
        <v>42987</v>
      </c>
      <c r="D3790" s="14" t="s">
        <v>69</v>
      </c>
      <c r="E3790" s="14" t="s">
        <v>53</v>
      </c>
      <c r="F3790" s="14" t="s">
        <v>98</v>
      </c>
      <c r="G3790" s="14" t="s">
        <v>99</v>
      </c>
      <c r="H3790" s="14" t="s">
        <v>65</v>
      </c>
      <c r="I3790" s="14" t="s">
        <v>78</v>
      </c>
      <c r="J3790" s="14" t="s">
        <v>1955</v>
      </c>
      <c r="K3790" s="15" t="n">
        <v>62.376</v>
      </c>
      <c r="L3790" s="0" t="n">
        <v>3</v>
      </c>
      <c r="M3790" s="16" t="n">
        <v>0.2</v>
      </c>
      <c r="N3790" s="17" t="n">
        <v>7.0173</v>
      </c>
      <c r="O3790" s="0" t="str">
        <f aca="false">TEXT(B3790,"YYYY-MM")</f>
        <v>2017-09</v>
      </c>
      <c r="P3790" s="18" t="n">
        <f aca="false">IFERROR(N3790/K3790,0)</f>
        <v>0.1125</v>
      </c>
      <c r="Q3790" s="0" t="str">
        <f aca="false">IF(M3790=0,"No Discount",IF(M3790&lt;0.2,"Low (1-19%)",IF(M3790&lt;0.4,"Medium (20-39%)","High (40%+)")))</f>
        <v>Medium (20-39%)</v>
      </c>
      <c r="R3790" s="0" t="str">
        <f aca="false">INDEX('Lookup Tables'!$B$2:$B$5,MATCH(F3790,'Lookup Tables'!$A$2:$A$5,0))</f>
        <v>Manager A</v>
      </c>
    </row>
    <row r="3791" customFormat="false" ht="15" hidden="false" customHeight="false" outlineLevel="0" collapsed="false">
      <c r="A3791" s="0" t="s">
        <v>3577</v>
      </c>
      <c r="B3791" s="13" t="n">
        <v>42842</v>
      </c>
      <c r="C3791" s="13" t="n">
        <v>42846</v>
      </c>
      <c r="D3791" s="14" t="s">
        <v>69</v>
      </c>
      <c r="E3791" s="14" t="s">
        <v>97</v>
      </c>
      <c r="F3791" s="14" t="s">
        <v>98</v>
      </c>
      <c r="G3791" s="14" t="s">
        <v>113</v>
      </c>
      <c r="H3791" s="14" t="s">
        <v>65</v>
      </c>
      <c r="I3791" s="14" t="s">
        <v>171</v>
      </c>
      <c r="J3791" s="14" t="s">
        <v>410</v>
      </c>
      <c r="K3791" s="15" t="n">
        <v>29.05</v>
      </c>
      <c r="L3791" s="0" t="n">
        <v>5</v>
      </c>
      <c r="M3791" s="16" t="n">
        <v>0</v>
      </c>
      <c r="N3791" s="17" t="n">
        <v>9.0055</v>
      </c>
      <c r="O3791" s="0" t="str">
        <f aca="false">TEXT(B3791,"YYYY-MM")</f>
        <v>2017-04</v>
      </c>
      <c r="P3791" s="18" t="n">
        <f aca="false">IFERROR(N3791/K3791,0)</f>
        <v>0.31</v>
      </c>
      <c r="Q3791" s="0" t="str">
        <f aca="false">IF(M3791=0,"No Discount",IF(M3791&lt;0.2,"Low (1-19%)",IF(M3791&lt;0.4,"Medium (20-39%)","High (40%+)")))</f>
        <v>No Discount</v>
      </c>
      <c r="R3791" s="0" t="str">
        <f aca="false">INDEX('Lookup Tables'!$B$2:$B$5,MATCH(F3791,'Lookup Tables'!$A$2:$A$5,0))</f>
        <v>Manager A</v>
      </c>
    </row>
    <row r="3792" customFormat="false" ht="15" hidden="false" customHeight="false" outlineLevel="0" collapsed="false">
      <c r="A3792" s="0" t="s">
        <v>3578</v>
      </c>
      <c r="B3792" s="13" t="n">
        <v>42190</v>
      </c>
      <c r="C3792" s="13" t="n">
        <v>42196</v>
      </c>
      <c r="D3792" s="14" t="s">
        <v>69</v>
      </c>
      <c r="E3792" s="14" t="s">
        <v>97</v>
      </c>
      <c r="F3792" s="14" t="s">
        <v>63</v>
      </c>
      <c r="G3792" s="14" t="s">
        <v>64</v>
      </c>
      <c r="H3792" s="14" t="s">
        <v>65</v>
      </c>
      <c r="I3792" s="14" t="s">
        <v>83</v>
      </c>
      <c r="J3792" s="14" t="s">
        <v>794</v>
      </c>
      <c r="K3792" s="15" t="n">
        <v>180.96</v>
      </c>
      <c r="L3792" s="0" t="n">
        <v>6</v>
      </c>
      <c r="M3792" s="16" t="n">
        <v>0.2</v>
      </c>
      <c r="N3792" s="17" t="n">
        <v>67.86</v>
      </c>
      <c r="O3792" s="0" t="str">
        <f aca="false">TEXT(B3792,"YYYY-MM")</f>
        <v>2015-07</v>
      </c>
      <c r="P3792" s="18" t="n">
        <f aca="false">IFERROR(N3792/K3792,0)</f>
        <v>0.375</v>
      </c>
      <c r="Q3792" s="0" t="str">
        <f aca="false">IF(M3792=0,"No Discount",IF(M3792&lt;0.2,"Low (1-19%)",IF(M3792&lt;0.4,"Medium (20-39%)","High (40%+)")))</f>
        <v>Medium (20-39%)</v>
      </c>
      <c r="R3792" s="0" t="str">
        <f aca="false">INDEX('Lookup Tables'!$B$2:$B$5,MATCH(F3792,'Lookup Tables'!$A$2:$A$5,0))</f>
        <v>Manager D</v>
      </c>
    </row>
    <row r="3793" customFormat="false" ht="15" hidden="false" customHeight="false" outlineLevel="0" collapsed="false">
      <c r="A3793" s="0" t="s">
        <v>3579</v>
      </c>
      <c r="B3793" s="13" t="n">
        <v>42427</v>
      </c>
      <c r="C3793" s="13" t="n">
        <v>42428</v>
      </c>
      <c r="D3793" s="14" t="s">
        <v>137</v>
      </c>
      <c r="E3793" s="14" t="s">
        <v>62</v>
      </c>
      <c r="F3793" s="14" t="s">
        <v>117</v>
      </c>
      <c r="G3793" s="14" t="s">
        <v>118</v>
      </c>
      <c r="H3793" s="14" t="s">
        <v>65</v>
      </c>
      <c r="I3793" s="14" t="s">
        <v>83</v>
      </c>
      <c r="J3793" s="14" t="s">
        <v>394</v>
      </c>
      <c r="K3793" s="15" t="n">
        <v>4.419</v>
      </c>
      <c r="L3793" s="0" t="n">
        <v>3</v>
      </c>
      <c r="M3793" s="16" t="n">
        <v>0.7</v>
      </c>
      <c r="N3793" s="17" t="n">
        <v>-3.3879</v>
      </c>
      <c r="O3793" s="0" t="str">
        <f aca="false">TEXT(B3793,"YYYY-MM")</f>
        <v>2016-02</v>
      </c>
      <c r="P3793" s="18" t="n">
        <f aca="false">IFERROR(N3793/K3793,0)</f>
        <v>-0.766666666666667</v>
      </c>
      <c r="Q3793" s="0" t="str">
        <f aca="false">IF(M3793=0,"No Discount",IF(M3793&lt;0.2,"Low (1-19%)",IF(M3793&lt;0.4,"Medium (20-39%)","High (40%+)")))</f>
        <v>High (40%+)</v>
      </c>
      <c r="R3793" s="0" t="str">
        <f aca="false">INDEX('Lookup Tables'!$B$2:$B$5,MATCH(F3793,'Lookup Tables'!$A$2:$A$5,0))</f>
        <v>Manager B</v>
      </c>
    </row>
    <row r="3794" customFormat="false" ht="15" hidden="false" customHeight="false" outlineLevel="0" collapsed="false">
      <c r="A3794" s="0" t="s">
        <v>3579</v>
      </c>
      <c r="B3794" s="13" t="n">
        <v>42427</v>
      </c>
      <c r="C3794" s="13" t="n">
        <v>42428</v>
      </c>
      <c r="D3794" s="14" t="s">
        <v>137</v>
      </c>
      <c r="E3794" s="14" t="s">
        <v>62</v>
      </c>
      <c r="F3794" s="14" t="s">
        <v>117</v>
      </c>
      <c r="G3794" s="14" t="s">
        <v>118</v>
      </c>
      <c r="H3794" s="14" t="s">
        <v>65</v>
      </c>
      <c r="I3794" s="14" t="s">
        <v>78</v>
      </c>
      <c r="J3794" s="14" t="s">
        <v>2299</v>
      </c>
      <c r="K3794" s="15" t="n">
        <v>16.032</v>
      </c>
      <c r="L3794" s="0" t="n">
        <v>6</v>
      </c>
      <c r="M3794" s="16" t="n">
        <v>0.2</v>
      </c>
      <c r="N3794" s="17" t="n">
        <v>2.2044</v>
      </c>
      <c r="O3794" s="0" t="str">
        <f aca="false">TEXT(B3794,"YYYY-MM")</f>
        <v>2016-02</v>
      </c>
      <c r="P3794" s="18" t="n">
        <f aca="false">IFERROR(N3794/K3794,0)</f>
        <v>0.1375</v>
      </c>
      <c r="Q3794" s="0" t="str">
        <f aca="false">IF(M3794=0,"No Discount",IF(M3794&lt;0.2,"Low (1-19%)",IF(M3794&lt;0.4,"Medium (20-39%)","High (40%+)")))</f>
        <v>Medium (20-39%)</v>
      </c>
      <c r="R3794" s="0" t="str">
        <f aca="false">INDEX('Lookup Tables'!$B$2:$B$5,MATCH(F3794,'Lookup Tables'!$A$2:$A$5,0))</f>
        <v>Manager B</v>
      </c>
    </row>
    <row r="3795" customFormat="false" ht="15" hidden="false" customHeight="false" outlineLevel="0" collapsed="false">
      <c r="A3795" s="0" t="s">
        <v>3580</v>
      </c>
      <c r="B3795" s="13" t="n">
        <v>42701</v>
      </c>
      <c r="C3795" s="13" t="n">
        <v>42705</v>
      </c>
      <c r="D3795" s="14" t="s">
        <v>69</v>
      </c>
      <c r="E3795" s="14" t="s">
        <v>53</v>
      </c>
      <c r="F3795" s="14" t="s">
        <v>117</v>
      </c>
      <c r="G3795" s="14" t="s">
        <v>170</v>
      </c>
      <c r="H3795" s="14" t="s">
        <v>65</v>
      </c>
      <c r="I3795" s="14" t="s">
        <v>78</v>
      </c>
      <c r="J3795" s="14" t="s">
        <v>1966</v>
      </c>
      <c r="K3795" s="15" t="n">
        <v>29.79</v>
      </c>
      <c r="L3795" s="0" t="n">
        <v>3</v>
      </c>
      <c r="M3795" s="16" t="n">
        <v>0</v>
      </c>
      <c r="N3795" s="17" t="n">
        <v>12.5118</v>
      </c>
      <c r="O3795" s="0" t="str">
        <f aca="false">TEXT(B3795,"YYYY-MM")</f>
        <v>2016-11</v>
      </c>
      <c r="P3795" s="18" t="n">
        <f aca="false">IFERROR(N3795/K3795,0)</f>
        <v>0.42</v>
      </c>
      <c r="Q3795" s="0" t="str">
        <f aca="false">IF(M3795=0,"No Discount",IF(M3795&lt;0.2,"Low (1-19%)",IF(M3795&lt;0.4,"Medium (20-39%)","High (40%+)")))</f>
        <v>No Discount</v>
      </c>
      <c r="R3795" s="0" t="str">
        <f aca="false">INDEX('Lookup Tables'!$B$2:$B$5,MATCH(F3795,'Lookup Tables'!$A$2:$A$5,0))</f>
        <v>Manager B</v>
      </c>
    </row>
    <row r="3796" customFormat="false" ht="15" hidden="false" customHeight="false" outlineLevel="0" collapsed="false">
      <c r="A3796" s="0" t="s">
        <v>3581</v>
      </c>
      <c r="B3796" s="13" t="n">
        <v>42031</v>
      </c>
      <c r="C3796" s="13" t="n">
        <v>42037</v>
      </c>
      <c r="D3796" s="14" t="s">
        <v>69</v>
      </c>
      <c r="E3796" s="14" t="s">
        <v>53</v>
      </c>
      <c r="F3796" s="14" t="s">
        <v>63</v>
      </c>
      <c r="G3796" s="14" t="s">
        <v>64</v>
      </c>
      <c r="H3796" s="14" t="s">
        <v>65</v>
      </c>
      <c r="I3796" s="14" t="s">
        <v>73</v>
      </c>
      <c r="J3796" s="14" t="s">
        <v>2480</v>
      </c>
      <c r="K3796" s="15" t="n">
        <v>57.23</v>
      </c>
      <c r="L3796" s="0" t="n">
        <v>1</v>
      </c>
      <c r="M3796" s="16" t="n">
        <v>0</v>
      </c>
      <c r="N3796" s="17" t="n">
        <v>14.3075</v>
      </c>
      <c r="O3796" s="0" t="str">
        <f aca="false">TEXT(B3796,"YYYY-MM")</f>
        <v>2015-01</v>
      </c>
      <c r="P3796" s="18" t="n">
        <f aca="false">IFERROR(N3796/K3796,0)</f>
        <v>0.25</v>
      </c>
      <c r="Q3796" s="0" t="str">
        <f aca="false">IF(M3796=0,"No Discount",IF(M3796&lt;0.2,"Low (1-19%)",IF(M3796&lt;0.4,"Medium (20-39%)","High (40%+)")))</f>
        <v>No Discount</v>
      </c>
      <c r="R3796" s="0" t="str">
        <f aca="false">INDEX('Lookup Tables'!$B$2:$B$5,MATCH(F3796,'Lookup Tables'!$A$2:$A$5,0))</f>
        <v>Manager D</v>
      </c>
    </row>
    <row r="3797" customFormat="false" ht="15" hidden="false" customHeight="false" outlineLevel="0" collapsed="false">
      <c r="A3797" s="0" t="s">
        <v>3581</v>
      </c>
      <c r="B3797" s="13" t="n">
        <v>42031</v>
      </c>
      <c r="C3797" s="13" t="n">
        <v>42037</v>
      </c>
      <c r="D3797" s="14" t="s">
        <v>69</v>
      </c>
      <c r="E3797" s="14" t="s">
        <v>53</v>
      </c>
      <c r="F3797" s="14" t="s">
        <v>63</v>
      </c>
      <c r="G3797" s="14" t="s">
        <v>64</v>
      </c>
      <c r="H3797" s="14" t="s">
        <v>56</v>
      </c>
      <c r="I3797" s="14" t="s">
        <v>71</v>
      </c>
      <c r="J3797" s="14" t="s">
        <v>3582</v>
      </c>
      <c r="K3797" s="15" t="n">
        <v>333</v>
      </c>
      <c r="L3797" s="0" t="n">
        <v>3</v>
      </c>
      <c r="M3797" s="16" t="n">
        <v>0.2</v>
      </c>
      <c r="N3797" s="17" t="n">
        <v>-16.65</v>
      </c>
      <c r="O3797" s="0" t="str">
        <f aca="false">TEXT(B3797,"YYYY-MM")</f>
        <v>2015-01</v>
      </c>
      <c r="P3797" s="18" t="n">
        <f aca="false">IFERROR(N3797/K3797,0)</f>
        <v>-0.05</v>
      </c>
      <c r="Q3797" s="0" t="str">
        <f aca="false">IF(M3797=0,"No Discount",IF(M3797&lt;0.2,"Low (1-19%)",IF(M3797&lt;0.4,"Medium (20-39%)","High (40%+)")))</f>
        <v>Medium (20-39%)</v>
      </c>
      <c r="R3797" s="0" t="str">
        <f aca="false">INDEX('Lookup Tables'!$B$2:$B$5,MATCH(F3797,'Lookup Tables'!$A$2:$A$5,0))</f>
        <v>Manager D</v>
      </c>
    </row>
    <row r="3798" customFormat="false" ht="15" hidden="false" customHeight="false" outlineLevel="0" collapsed="false">
      <c r="A3798" s="0" t="s">
        <v>3581</v>
      </c>
      <c r="B3798" s="13" t="n">
        <v>42031</v>
      </c>
      <c r="C3798" s="13" t="n">
        <v>42037</v>
      </c>
      <c r="D3798" s="14" t="s">
        <v>69</v>
      </c>
      <c r="E3798" s="14" t="s">
        <v>53</v>
      </c>
      <c r="F3798" s="14" t="s">
        <v>63</v>
      </c>
      <c r="G3798" s="14" t="s">
        <v>64</v>
      </c>
      <c r="H3798" s="14" t="s">
        <v>65</v>
      </c>
      <c r="I3798" s="14" t="s">
        <v>78</v>
      </c>
      <c r="J3798" s="14" t="s">
        <v>3583</v>
      </c>
      <c r="K3798" s="15" t="n">
        <v>36.44</v>
      </c>
      <c r="L3798" s="0" t="n">
        <v>4</v>
      </c>
      <c r="M3798" s="16" t="n">
        <v>0</v>
      </c>
      <c r="N3798" s="17" t="n">
        <v>12.0252</v>
      </c>
      <c r="O3798" s="0" t="str">
        <f aca="false">TEXT(B3798,"YYYY-MM")</f>
        <v>2015-01</v>
      </c>
      <c r="P3798" s="18" t="n">
        <f aca="false">IFERROR(N3798/K3798,0)</f>
        <v>0.33</v>
      </c>
      <c r="Q3798" s="0" t="str">
        <f aca="false">IF(M3798=0,"No Discount",IF(M3798&lt;0.2,"Low (1-19%)",IF(M3798&lt;0.4,"Medium (20-39%)","High (40%+)")))</f>
        <v>No Discount</v>
      </c>
      <c r="R3798" s="0" t="str">
        <f aca="false">INDEX('Lookup Tables'!$B$2:$B$5,MATCH(F3798,'Lookup Tables'!$A$2:$A$5,0))</f>
        <v>Manager D</v>
      </c>
    </row>
    <row r="3799" customFormat="false" ht="15" hidden="false" customHeight="false" outlineLevel="0" collapsed="false">
      <c r="A3799" s="0" t="s">
        <v>3584</v>
      </c>
      <c r="B3799" s="13" t="n">
        <v>43366</v>
      </c>
      <c r="C3799" s="13" t="n">
        <v>43369</v>
      </c>
      <c r="D3799" s="14" t="s">
        <v>137</v>
      </c>
      <c r="E3799" s="14" t="s">
        <v>53</v>
      </c>
      <c r="F3799" s="14" t="s">
        <v>54</v>
      </c>
      <c r="G3799" s="14" t="s">
        <v>70</v>
      </c>
      <c r="H3799" s="14" t="s">
        <v>65</v>
      </c>
      <c r="I3799" s="14" t="s">
        <v>91</v>
      </c>
      <c r="J3799" s="14" t="s">
        <v>1160</v>
      </c>
      <c r="K3799" s="15" t="n">
        <v>251.64</v>
      </c>
      <c r="L3799" s="0" t="n">
        <v>3</v>
      </c>
      <c r="M3799" s="16" t="n">
        <v>0.2</v>
      </c>
      <c r="N3799" s="17" t="n">
        <v>88.074</v>
      </c>
      <c r="O3799" s="0" t="str">
        <f aca="false">TEXT(B3799,"YYYY-MM")</f>
        <v>2018-09</v>
      </c>
      <c r="P3799" s="18" t="n">
        <f aca="false">IFERROR(N3799/K3799,0)</f>
        <v>0.35</v>
      </c>
      <c r="Q3799" s="0" t="str">
        <f aca="false">IF(M3799=0,"No Discount",IF(M3799&lt;0.2,"Low (1-19%)",IF(M3799&lt;0.4,"Medium (20-39%)","High (40%+)")))</f>
        <v>Medium (20-39%)</v>
      </c>
      <c r="R3799" s="0" t="str">
        <f aca="false">INDEX('Lookup Tables'!$B$2:$B$5,MATCH(F3799,'Lookup Tables'!$A$2:$A$5,0))</f>
        <v>Manager C</v>
      </c>
    </row>
    <row r="3800" customFormat="false" ht="15" hidden="false" customHeight="false" outlineLevel="0" collapsed="false">
      <c r="A3800" s="0" t="s">
        <v>3585</v>
      </c>
      <c r="B3800" s="13" t="n">
        <v>43408</v>
      </c>
      <c r="C3800" s="13" t="n">
        <v>43409</v>
      </c>
      <c r="D3800" s="14" t="s">
        <v>137</v>
      </c>
      <c r="E3800" s="14" t="s">
        <v>62</v>
      </c>
      <c r="F3800" s="14" t="s">
        <v>54</v>
      </c>
      <c r="G3800" s="14" t="s">
        <v>90</v>
      </c>
      <c r="H3800" s="14" t="s">
        <v>56</v>
      </c>
      <c r="I3800" s="14" t="s">
        <v>71</v>
      </c>
      <c r="J3800" s="14" t="s">
        <v>575</v>
      </c>
      <c r="K3800" s="15" t="n">
        <v>523.764</v>
      </c>
      <c r="L3800" s="0" t="n">
        <v>3</v>
      </c>
      <c r="M3800" s="16" t="n">
        <v>0.4</v>
      </c>
      <c r="N3800" s="17" t="n">
        <v>-192.0468</v>
      </c>
      <c r="O3800" s="0" t="str">
        <f aca="false">TEXT(B3800,"YYYY-MM")</f>
        <v>2018-11</v>
      </c>
      <c r="P3800" s="18" t="n">
        <f aca="false">IFERROR(N3800/K3800,0)</f>
        <v>-0.366666666666667</v>
      </c>
      <c r="Q3800" s="0" t="str">
        <f aca="false">IF(M3800=0,"No Discount",IF(M3800&lt;0.2,"Low (1-19%)",IF(M3800&lt;0.4,"Medium (20-39%)","High (40%+)")))</f>
        <v>High (40%+)</v>
      </c>
      <c r="R3800" s="0" t="str">
        <f aca="false">INDEX('Lookup Tables'!$B$2:$B$5,MATCH(F3800,'Lookup Tables'!$A$2:$A$5,0))</f>
        <v>Manager C</v>
      </c>
    </row>
    <row r="3801" customFormat="false" ht="15" hidden="false" customHeight="false" outlineLevel="0" collapsed="false">
      <c r="A3801" s="0" t="s">
        <v>3585</v>
      </c>
      <c r="B3801" s="13" t="n">
        <v>43408</v>
      </c>
      <c r="C3801" s="13" t="n">
        <v>43409</v>
      </c>
      <c r="D3801" s="14" t="s">
        <v>137</v>
      </c>
      <c r="E3801" s="14" t="s">
        <v>62</v>
      </c>
      <c r="F3801" s="14" t="s">
        <v>54</v>
      </c>
      <c r="G3801" s="14" t="s">
        <v>90</v>
      </c>
      <c r="H3801" s="14" t="s">
        <v>80</v>
      </c>
      <c r="I3801" s="14" t="s">
        <v>81</v>
      </c>
      <c r="J3801" s="14" t="s">
        <v>2256</v>
      </c>
      <c r="K3801" s="15" t="n">
        <v>1359.96</v>
      </c>
      <c r="L3801" s="0" t="n">
        <v>5</v>
      </c>
      <c r="M3801" s="16" t="n">
        <v>0.2</v>
      </c>
      <c r="N3801" s="17" t="n">
        <v>118.9965</v>
      </c>
      <c r="O3801" s="0" t="str">
        <f aca="false">TEXT(B3801,"YYYY-MM")</f>
        <v>2018-11</v>
      </c>
      <c r="P3801" s="18" t="n">
        <f aca="false">IFERROR(N3801/K3801,0)</f>
        <v>0.0875</v>
      </c>
      <c r="Q3801" s="0" t="str">
        <f aca="false">IF(M3801=0,"No Discount",IF(M3801&lt;0.2,"Low (1-19%)",IF(M3801&lt;0.4,"Medium (20-39%)","High (40%+)")))</f>
        <v>Medium (20-39%)</v>
      </c>
      <c r="R3801" s="0" t="str">
        <f aca="false">INDEX('Lookup Tables'!$B$2:$B$5,MATCH(F3801,'Lookup Tables'!$A$2:$A$5,0))</f>
        <v>Manager C</v>
      </c>
    </row>
    <row r="3802" customFormat="false" ht="15" hidden="false" customHeight="false" outlineLevel="0" collapsed="false">
      <c r="A3802" s="0" t="s">
        <v>3586</v>
      </c>
      <c r="B3802" s="13" t="n">
        <v>43022</v>
      </c>
      <c r="C3802" s="13" t="n">
        <v>43028</v>
      </c>
      <c r="D3802" s="14" t="s">
        <v>69</v>
      </c>
      <c r="E3802" s="14" t="s">
        <v>53</v>
      </c>
      <c r="F3802" s="14" t="s">
        <v>54</v>
      </c>
      <c r="G3802" s="14" t="s">
        <v>90</v>
      </c>
      <c r="H3802" s="14" t="s">
        <v>56</v>
      </c>
      <c r="I3802" s="14" t="s">
        <v>59</v>
      </c>
      <c r="J3802" s="14" t="s">
        <v>3587</v>
      </c>
      <c r="K3802" s="15" t="n">
        <v>102.592</v>
      </c>
      <c r="L3802" s="0" t="n">
        <v>1</v>
      </c>
      <c r="M3802" s="16" t="n">
        <v>0.2</v>
      </c>
      <c r="N3802" s="17" t="n">
        <v>10.2592</v>
      </c>
      <c r="O3802" s="0" t="str">
        <f aca="false">TEXT(B3802,"YYYY-MM")</f>
        <v>2017-10</v>
      </c>
      <c r="P3802" s="18" t="n">
        <f aca="false">IFERROR(N3802/K3802,0)</f>
        <v>0.1</v>
      </c>
      <c r="Q3802" s="0" t="str">
        <f aca="false">IF(M3802=0,"No Discount",IF(M3802&lt;0.2,"Low (1-19%)",IF(M3802&lt;0.4,"Medium (20-39%)","High (40%+)")))</f>
        <v>Medium (20-39%)</v>
      </c>
      <c r="R3802" s="0" t="str">
        <f aca="false">INDEX('Lookup Tables'!$B$2:$B$5,MATCH(F3802,'Lookup Tables'!$A$2:$A$5,0))</f>
        <v>Manager C</v>
      </c>
    </row>
    <row r="3803" customFormat="false" ht="15" hidden="false" customHeight="false" outlineLevel="0" collapsed="false">
      <c r="A3803" s="0" t="s">
        <v>3586</v>
      </c>
      <c r="B3803" s="13" t="n">
        <v>43022</v>
      </c>
      <c r="C3803" s="13" t="n">
        <v>43028</v>
      </c>
      <c r="D3803" s="14" t="s">
        <v>69</v>
      </c>
      <c r="E3803" s="14" t="s">
        <v>53</v>
      </c>
      <c r="F3803" s="14" t="s">
        <v>54</v>
      </c>
      <c r="G3803" s="14" t="s">
        <v>90</v>
      </c>
      <c r="H3803" s="14" t="s">
        <v>80</v>
      </c>
      <c r="I3803" s="14" t="s">
        <v>123</v>
      </c>
      <c r="J3803" s="14" t="s">
        <v>1282</v>
      </c>
      <c r="K3803" s="15" t="n">
        <v>22.704</v>
      </c>
      <c r="L3803" s="0" t="n">
        <v>1</v>
      </c>
      <c r="M3803" s="16" t="n">
        <v>0.2</v>
      </c>
      <c r="N3803" s="17" t="n">
        <v>5.9598</v>
      </c>
      <c r="O3803" s="0" t="str">
        <f aca="false">TEXT(B3803,"YYYY-MM")</f>
        <v>2017-10</v>
      </c>
      <c r="P3803" s="18" t="n">
        <f aca="false">IFERROR(N3803/K3803,0)</f>
        <v>0.2625</v>
      </c>
      <c r="Q3803" s="0" t="str">
        <f aca="false">IF(M3803=0,"No Discount",IF(M3803&lt;0.2,"Low (1-19%)",IF(M3803&lt;0.4,"Medium (20-39%)","High (40%+)")))</f>
        <v>Medium (20-39%)</v>
      </c>
      <c r="R3803" s="0" t="str">
        <f aca="false">INDEX('Lookup Tables'!$B$2:$B$5,MATCH(F3803,'Lookup Tables'!$A$2:$A$5,0))</f>
        <v>Manager C</v>
      </c>
    </row>
    <row r="3804" customFormat="false" ht="15" hidden="false" customHeight="false" outlineLevel="0" collapsed="false">
      <c r="A3804" s="0" t="s">
        <v>3586</v>
      </c>
      <c r="B3804" s="13" t="n">
        <v>43022</v>
      </c>
      <c r="C3804" s="13" t="n">
        <v>43028</v>
      </c>
      <c r="D3804" s="14" t="s">
        <v>69</v>
      </c>
      <c r="E3804" s="14" t="s">
        <v>53</v>
      </c>
      <c r="F3804" s="14" t="s">
        <v>54</v>
      </c>
      <c r="G3804" s="14" t="s">
        <v>90</v>
      </c>
      <c r="H3804" s="14" t="s">
        <v>65</v>
      </c>
      <c r="I3804" s="14" t="s">
        <v>91</v>
      </c>
      <c r="J3804" s="14" t="s">
        <v>2850</v>
      </c>
      <c r="K3804" s="15" t="n">
        <v>93.024</v>
      </c>
      <c r="L3804" s="0" t="n">
        <v>3</v>
      </c>
      <c r="M3804" s="16" t="n">
        <v>0.2</v>
      </c>
      <c r="N3804" s="17" t="n">
        <v>33.7212</v>
      </c>
      <c r="O3804" s="0" t="str">
        <f aca="false">TEXT(B3804,"YYYY-MM")</f>
        <v>2017-10</v>
      </c>
      <c r="P3804" s="18" t="n">
        <f aca="false">IFERROR(N3804/K3804,0)</f>
        <v>0.3625</v>
      </c>
      <c r="Q3804" s="0" t="str">
        <f aca="false">IF(M3804=0,"No Discount",IF(M3804&lt;0.2,"Low (1-19%)",IF(M3804&lt;0.4,"Medium (20-39%)","High (40%+)")))</f>
        <v>Medium (20-39%)</v>
      </c>
      <c r="R3804" s="0" t="str">
        <f aca="false">INDEX('Lookup Tables'!$B$2:$B$5,MATCH(F3804,'Lookup Tables'!$A$2:$A$5,0))</f>
        <v>Manager C</v>
      </c>
    </row>
    <row r="3805" customFormat="false" ht="15" hidden="false" customHeight="false" outlineLevel="0" collapsed="false">
      <c r="A3805" s="0" t="s">
        <v>3586</v>
      </c>
      <c r="B3805" s="13" t="n">
        <v>43022</v>
      </c>
      <c r="C3805" s="13" t="n">
        <v>43028</v>
      </c>
      <c r="D3805" s="14" t="s">
        <v>69</v>
      </c>
      <c r="E3805" s="14" t="s">
        <v>53</v>
      </c>
      <c r="F3805" s="14" t="s">
        <v>54</v>
      </c>
      <c r="G3805" s="14" t="s">
        <v>90</v>
      </c>
      <c r="H3805" s="14" t="s">
        <v>65</v>
      </c>
      <c r="I3805" s="14" t="s">
        <v>303</v>
      </c>
      <c r="J3805" s="14" t="s">
        <v>608</v>
      </c>
      <c r="K3805" s="15" t="n">
        <v>12.768</v>
      </c>
      <c r="L3805" s="0" t="n">
        <v>2</v>
      </c>
      <c r="M3805" s="16" t="n">
        <v>0.2</v>
      </c>
      <c r="N3805" s="17" t="n">
        <v>1.4364</v>
      </c>
      <c r="O3805" s="0" t="str">
        <f aca="false">TEXT(B3805,"YYYY-MM")</f>
        <v>2017-10</v>
      </c>
      <c r="P3805" s="18" t="n">
        <f aca="false">IFERROR(N3805/K3805,0)</f>
        <v>0.1125</v>
      </c>
      <c r="Q3805" s="0" t="str">
        <f aca="false">IF(M3805=0,"No Discount",IF(M3805&lt;0.2,"Low (1-19%)",IF(M3805&lt;0.4,"Medium (20-39%)","High (40%+)")))</f>
        <v>Medium (20-39%)</v>
      </c>
      <c r="R3805" s="0" t="str">
        <f aca="false">INDEX('Lookup Tables'!$B$2:$B$5,MATCH(F3805,'Lookup Tables'!$A$2:$A$5,0))</f>
        <v>Manager C</v>
      </c>
    </row>
    <row r="3806" customFormat="false" ht="15" hidden="false" customHeight="false" outlineLevel="0" collapsed="false">
      <c r="A3806" s="0" t="s">
        <v>3586</v>
      </c>
      <c r="B3806" s="13" t="n">
        <v>43022</v>
      </c>
      <c r="C3806" s="13" t="n">
        <v>43028</v>
      </c>
      <c r="D3806" s="14" t="s">
        <v>69</v>
      </c>
      <c r="E3806" s="14" t="s">
        <v>53</v>
      </c>
      <c r="F3806" s="14" t="s">
        <v>54</v>
      </c>
      <c r="G3806" s="14" t="s">
        <v>90</v>
      </c>
      <c r="H3806" s="14" t="s">
        <v>65</v>
      </c>
      <c r="I3806" s="14" t="s">
        <v>129</v>
      </c>
      <c r="J3806" s="14" t="s">
        <v>831</v>
      </c>
      <c r="K3806" s="15" t="n">
        <v>35.008</v>
      </c>
      <c r="L3806" s="0" t="n">
        <v>4</v>
      </c>
      <c r="M3806" s="16" t="n">
        <v>0.2</v>
      </c>
      <c r="N3806" s="17" t="n">
        <v>13.128</v>
      </c>
      <c r="O3806" s="0" t="str">
        <f aca="false">TEXT(B3806,"YYYY-MM")</f>
        <v>2017-10</v>
      </c>
      <c r="P3806" s="18" t="n">
        <f aca="false">IFERROR(N3806/K3806,0)</f>
        <v>0.375</v>
      </c>
      <c r="Q3806" s="0" t="str">
        <f aca="false">IF(M3806=0,"No Discount",IF(M3806&lt;0.2,"Low (1-19%)",IF(M3806&lt;0.4,"Medium (20-39%)","High (40%+)")))</f>
        <v>Medium (20-39%)</v>
      </c>
      <c r="R3806" s="0" t="str">
        <f aca="false">INDEX('Lookup Tables'!$B$2:$B$5,MATCH(F3806,'Lookup Tables'!$A$2:$A$5,0))</f>
        <v>Manager C</v>
      </c>
    </row>
    <row r="3807" customFormat="false" ht="15" hidden="false" customHeight="false" outlineLevel="0" collapsed="false">
      <c r="A3807" s="0" t="s">
        <v>3586</v>
      </c>
      <c r="B3807" s="13" t="n">
        <v>43022</v>
      </c>
      <c r="C3807" s="13" t="n">
        <v>43028</v>
      </c>
      <c r="D3807" s="14" t="s">
        <v>69</v>
      </c>
      <c r="E3807" s="14" t="s">
        <v>53</v>
      </c>
      <c r="F3807" s="14" t="s">
        <v>54</v>
      </c>
      <c r="G3807" s="14" t="s">
        <v>90</v>
      </c>
      <c r="H3807" s="14" t="s">
        <v>65</v>
      </c>
      <c r="I3807" s="14" t="s">
        <v>91</v>
      </c>
      <c r="J3807" s="14" t="s">
        <v>295</v>
      </c>
      <c r="K3807" s="15" t="n">
        <v>39.152</v>
      </c>
      <c r="L3807" s="0" t="n">
        <v>1</v>
      </c>
      <c r="M3807" s="16" t="n">
        <v>0.2</v>
      </c>
      <c r="N3807" s="17" t="n">
        <v>14.682</v>
      </c>
      <c r="O3807" s="0" t="str">
        <f aca="false">TEXT(B3807,"YYYY-MM")</f>
        <v>2017-10</v>
      </c>
      <c r="P3807" s="18" t="n">
        <f aca="false">IFERROR(N3807/K3807,0)</f>
        <v>0.375</v>
      </c>
      <c r="Q3807" s="0" t="str">
        <f aca="false">IF(M3807=0,"No Discount",IF(M3807&lt;0.2,"Low (1-19%)",IF(M3807&lt;0.4,"Medium (20-39%)","High (40%+)")))</f>
        <v>Medium (20-39%)</v>
      </c>
      <c r="R3807" s="0" t="str">
        <f aca="false">INDEX('Lookup Tables'!$B$2:$B$5,MATCH(F3807,'Lookup Tables'!$A$2:$A$5,0))</f>
        <v>Manager C</v>
      </c>
    </row>
    <row r="3808" customFormat="false" ht="15" hidden="false" customHeight="false" outlineLevel="0" collapsed="false">
      <c r="A3808" s="0" t="s">
        <v>3588</v>
      </c>
      <c r="B3808" s="13" t="n">
        <v>42686</v>
      </c>
      <c r="C3808" s="13" t="n">
        <v>42693</v>
      </c>
      <c r="D3808" s="14" t="s">
        <v>69</v>
      </c>
      <c r="E3808" s="14" t="s">
        <v>62</v>
      </c>
      <c r="F3808" s="14" t="s">
        <v>54</v>
      </c>
      <c r="G3808" s="14" t="s">
        <v>70</v>
      </c>
      <c r="H3808" s="14" t="s">
        <v>65</v>
      </c>
      <c r="I3808" s="14" t="s">
        <v>78</v>
      </c>
      <c r="J3808" s="14" t="s">
        <v>811</v>
      </c>
      <c r="K3808" s="15" t="n">
        <v>11.76</v>
      </c>
      <c r="L3808" s="0" t="n">
        <v>5</v>
      </c>
      <c r="M3808" s="16" t="n">
        <v>0.2</v>
      </c>
      <c r="N3808" s="17" t="n">
        <v>1.323</v>
      </c>
      <c r="O3808" s="0" t="str">
        <f aca="false">TEXT(B3808,"YYYY-MM")</f>
        <v>2016-11</v>
      </c>
      <c r="P3808" s="18" t="n">
        <f aca="false">IFERROR(N3808/K3808,0)</f>
        <v>0.1125</v>
      </c>
      <c r="Q3808" s="0" t="str">
        <f aca="false">IF(M3808=0,"No Discount",IF(M3808&lt;0.2,"Low (1-19%)",IF(M3808&lt;0.4,"Medium (20-39%)","High (40%+)")))</f>
        <v>Medium (20-39%)</v>
      </c>
      <c r="R3808" s="0" t="str">
        <f aca="false">INDEX('Lookup Tables'!$B$2:$B$5,MATCH(F3808,'Lookup Tables'!$A$2:$A$5,0))</f>
        <v>Manager C</v>
      </c>
    </row>
    <row r="3809" customFormat="false" ht="15" hidden="false" customHeight="false" outlineLevel="0" collapsed="false">
      <c r="A3809" s="0" t="s">
        <v>3588</v>
      </c>
      <c r="B3809" s="13" t="n">
        <v>42686</v>
      </c>
      <c r="C3809" s="13" t="n">
        <v>42693</v>
      </c>
      <c r="D3809" s="14" t="s">
        <v>69</v>
      </c>
      <c r="E3809" s="14" t="s">
        <v>62</v>
      </c>
      <c r="F3809" s="14" t="s">
        <v>54</v>
      </c>
      <c r="G3809" s="14" t="s">
        <v>70</v>
      </c>
      <c r="H3809" s="14" t="s">
        <v>65</v>
      </c>
      <c r="I3809" s="14" t="s">
        <v>83</v>
      </c>
      <c r="J3809" s="14" t="s">
        <v>155</v>
      </c>
      <c r="K3809" s="15" t="n">
        <v>5.238</v>
      </c>
      <c r="L3809" s="0" t="n">
        <v>2</v>
      </c>
      <c r="M3809" s="16" t="n">
        <v>0.7</v>
      </c>
      <c r="N3809" s="17" t="n">
        <v>-4.0158</v>
      </c>
      <c r="O3809" s="0" t="str">
        <f aca="false">TEXT(B3809,"YYYY-MM")</f>
        <v>2016-11</v>
      </c>
      <c r="P3809" s="18" t="n">
        <f aca="false">IFERROR(N3809/K3809,0)</f>
        <v>-0.766666666666667</v>
      </c>
      <c r="Q3809" s="0" t="str">
        <f aca="false">IF(M3809=0,"No Discount",IF(M3809&lt;0.2,"Low (1-19%)",IF(M3809&lt;0.4,"Medium (20-39%)","High (40%+)")))</f>
        <v>High (40%+)</v>
      </c>
      <c r="R3809" s="0" t="str">
        <f aca="false">INDEX('Lookup Tables'!$B$2:$B$5,MATCH(F3809,'Lookup Tables'!$A$2:$A$5,0))</f>
        <v>Manager C</v>
      </c>
    </row>
    <row r="3810" customFormat="false" ht="15" hidden="false" customHeight="false" outlineLevel="0" collapsed="false">
      <c r="A3810" s="0" t="s">
        <v>3588</v>
      </c>
      <c r="B3810" s="13" t="n">
        <v>42686</v>
      </c>
      <c r="C3810" s="13" t="n">
        <v>42693</v>
      </c>
      <c r="D3810" s="14" t="s">
        <v>69</v>
      </c>
      <c r="E3810" s="14" t="s">
        <v>62</v>
      </c>
      <c r="F3810" s="14" t="s">
        <v>54</v>
      </c>
      <c r="G3810" s="14" t="s">
        <v>70</v>
      </c>
      <c r="H3810" s="14" t="s">
        <v>65</v>
      </c>
      <c r="I3810" s="14" t="s">
        <v>83</v>
      </c>
      <c r="J3810" s="14" t="s">
        <v>3091</v>
      </c>
      <c r="K3810" s="15" t="n">
        <v>4.662</v>
      </c>
      <c r="L3810" s="0" t="n">
        <v>3</v>
      </c>
      <c r="M3810" s="16" t="n">
        <v>0.7</v>
      </c>
      <c r="N3810" s="17" t="n">
        <v>-3.7296</v>
      </c>
      <c r="O3810" s="0" t="str">
        <f aca="false">TEXT(B3810,"YYYY-MM")</f>
        <v>2016-11</v>
      </c>
      <c r="P3810" s="18" t="n">
        <f aca="false">IFERROR(N3810/K3810,0)</f>
        <v>-0.8</v>
      </c>
      <c r="Q3810" s="0" t="str">
        <f aca="false">IF(M3810=0,"No Discount",IF(M3810&lt;0.2,"Low (1-19%)",IF(M3810&lt;0.4,"Medium (20-39%)","High (40%+)")))</f>
        <v>High (40%+)</v>
      </c>
      <c r="R3810" s="0" t="str">
        <f aca="false">INDEX('Lookup Tables'!$B$2:$B$5,MATCH(F3810,'Lookup Tables'!$A$2:$A$5,0))</f>
        <v>Manager C</v>
      </c>
    </row>
    <row r="3811" customFormat="false" ht="15" hidden="false" customHeight="false" outlineLevel="0" collapsed="false">
      <c r="A3811" s="0" t="s">
        <v>3588</v>
      </c>
      <c r="B3811" s="13" t="n">
        <v>42686</v>
      </c>
      <c r="C3811" s="13" t="n">
        <v>42693</v>
      </c>
      <c r="D3811" s="14" t="s">
        <v>69</v>
      </c>
      <c r="E3811" s="14" t="s">
        <v>62</v>
      </c>
      <c r="F3811" s="14" t="s">
        <v>54</v>
      </c>
      <c r="G3811" s="14" t="s">
        <v>70</v>
      </c>
      <c r="H3811" s="14" t="s">
        <v>56</v>
      </c>
      <c r="I3811" s="14" t="s">
        <v>59</v>
      </c>
      <c r="J3811" s="14" t="s">
        <v>3589</v>
      </c>
      <c r="K3811" s="15" t="n">
        <v>523.92</v>
      </c>
      <c r="L3811" s="0" t="n">
        <v>5</v>
      </c>
      <c r="M3811" s="16" t="n">
        <v>0.2</v>
      </c>
      <c r="N3811" s="17" t="n">
        <v>-72.039</v>
      </c>
      <c r="O3811" s="0" t="str">
        <f aca="false">TEXT(B3811,"YYYY-MM")</f>
        <v>2016-11</v>
      </c>
      <c r="P3811" s="18" t="n">
        <f aca="false">IFERROR(N3811/K3811,0)</f>
        <v>-0.1375</v>
      </c>
      <c r="Q3811" s="0" t="str">
        <f aca="false">IF(M3811=0,"No Discount",IF(M3811&lt;0.2,"Low (1-19%)",IF(M3811&lt;0.4,"Medium (20-39%)","High (40%+)")))</f>
        <v>Medium (20-39%)</v>
      </c>
      <c r="R3811" s="0" t="str">
        <f aca="false">INDEX('Lookup Tables'!$B$2:$B$5,MATCH(F3811,'Lookup Tables'!$A$2:$A$5,0))</f>
        <v>Manager C</v>
      </c>
    </row>
    <row r="3812" customFormat="false" ht="15" hidden="false" customHeight="false" outlineLevel="0" collapsed="false">
      <c r="A3812" s="0" t="s">
        <v>3588</v>
      </c>
      <c r="B3812" s="13" t="n">
        <v>42686</v>
      </c>
      <c r="C3812" s="13" t="n">
        <v>42693</v>
      </c>
      <c r="D3812" s="14" t="s">
        <v>69</v>
      </c>
      <c r="E3812" s="14" t="s">
        <v>62</v>
      </c>
      <c r="F3812" s="14" t="s">
        <v>54</v>
      </c>
      <c r="G3812" s="14" t="s">
        <v>70</v>
      </c>
      <c r="H3812" s="14" t="s">
        <v>80</v>
      </c>
      <c r="I3812" s="14" t="s">
        <v>81</v>
      </c>
      <c r="J3812" s="14" t="s">
        <v>1961</v>
      </c>
      <c r="K3812" s="15" t="n">
        <v>100.792</v>
      </c>
      <c r="L3812" s="0" t="n">
        <v>1</v>
      </c>
      <c r="M3812" s="16" t="n">
        <v>0.2</v>
      </c>
      <c r="N3812" s="17" t="n">
        <v>10.0792</v>
      </c>
      <c r="O3812" s="0" t="str">
        <f aca="false">TEXT(B3812,"YYYY-MM")</f>
        <v>2016-11</v>
      </c>
      <c r="P3812" s="18" t="n">
        <f aca="false">IFERROR(N3812/K3812,0)</f>
        <v>0.1</v>
      </c>
      <c r="Q3812" s="0" t="str">
        <f aca="false">IF(M3812=0,"No Discount",IF(M3812&lt;0.2,"Low (1-19%)",IF(M3812&lt;0.4,"Medium (20-39%)","High (40%+)")))</f>
        <v>Medium (20-39%)</v>
      </c>
      <c r="R3812" s="0" t="str">
        <f aca="false">INDEX('Lookup Tables'!$B$2:$B$5,MATCH(F3812,'Lookup Tables'!$A$2:$A$5,0))</f>
        <v>Manager C</v>
      </c>
    </row>
    <row r="3813" customFormat="false" ht="15" hidden="false" customHeight="false" outlineLevel="0" collapsed="false">
      <c r="A3813" s="0" t="s">
        <v>3588</v>
      </c>
      <c r="B3813" s="13" t="n">
        <v>42686</v>
      </c>
      <c r="C3813" s="13" t="n">
        <v>42693</v>
      </c>
      <c r="D3813" s="14" t="s">
        <v>69</v>
      </c>
      <c r="E3813" s="14" t="s">
        <v>62</v>
      </c>
      <c r="F3813" s="14" t="s">
        <v>54</v>
      </c>
      <c r="G3813" s="14" t="s">
        <v>70</v>
      </c>
      <c r="H3813" s="14" t="s">
        <v>56</v>
      </c>
      <c r="I3813" s="14" t="s">
        <v>59</v>
      </c>
      <c r="J3813" s="14" t="s">
        <v>433</v>
      </c>
      <c r="K3813" s="15" t="n">
        <v>146.136</v>
      </c>
      <c r="L3813" s="0" t="n">
        <v>3</v>
      </c>
      <c r="M3813" s="16" t="n">
        <v>0.2</v>
      </c>
      <c r="N3813" s="17" t="n">
        <v>16.4403</v>
      </c>
      <c r="O3813" s="0" t="str">
        <f aca="false">TEXT(B3813,"YYYY-MM")</f>
        <v>2016-11</v>
      </c>
      <c r="P3813" s="18" t="n">
        <f aca="false">IFERROR(N3813/K3813,0)</f>
        <v>0.1125</v>
      </c>
      <c r="Q3813" s="0" t="str">
        <f aca="false">IF(M3813=0,"No Discount",IF(M3813&lt;0.2,"Low (1-19%)",IF(M3813&lt;0.4,"Medium (20-39%)","High (40%+)")))</f>
        <v>Medium (20-39%)</v>
      </c>
      <c r="R3813" s="0" t="str">
        <f aca="false">INDEX('Lookup Tables'!$B$2:$B$5,MATCH(F3813,'Lookup Tables'!$A$2:$A$5,0))</f>
        <v>Manager C</v>
      </c>
    </row>
    <row r="3814" customFormat="false" ht="15" hidden="false" customHeight="false" outlineLevel="0" collapsed="false">
      <c r="A3814" s="0" t="s">
        <v>3590</v>
      </c>
      <c r="B3814" s="13" t="n">
        <v>43164</v>
      </c>
      <c r="C3814" s="13" t="n">
        <v>43164</v>
      </c>
      <c r="D3814" s="14" t="s">
        <v>606</v>
      </c>
      <c r="E3814" s="14" t="s">
        <v>53</v>
      </c>
      <c r="F3814" s="14" t="s">
        <v>98</v>
      </c>
      <c r="G3814" s="14" t="s">
        <v>103</v>
      </c>
      <c r="H3814" s="14" t="s">
        <v>65</v>
      </c>
      <c r="I3814" s="14" t="s">
        <v>66</v>
      </c>
      <c r="J3814" s="14" t="s">
        <v>3591</v>
      </c>
      <c r="K3814" s="15" t="n">
        <v>25.06</v>
      </c>
      <c r="L3814" s="0" t="n">
        <v>2</v>
      </c>
      <c r="M3814" s="16" t="n">
        <v>0</v>
      </c>
      <c r="N3814" s="17" t="n">
        <v>11.7782</v>
      </c>
      <c r="O3814" s="0" t="str">
        <f aca="false">TEXT(B3814,"YYYY-MM")</f>
        <v>2018-03</v>
      </c>
      <c r="P3814" s="18" t="n">
        <f aca="false">IFERROR(N3814/K3814,0)</f>
        <v>0.47</v>
      </c>
      <c r="Q3814" s="0" t="str">
        <f aca="false">IF(M3814=0,"No Discount",IF(M3814&lt;0.2,"Low (1-19%)",IF(M3814&lt;0.4,"Medium (20-39%)","High (40%+)")))</f>
        <v>No Discount</v>
      </c>
      <c r="R3814" s="0" t="str">
        <f aca="false">INDEX('Lookup Tables'!$B$2:$B$5,MATCH(F3814,'Lookup Tables'!$A$2:$A$5,0))</f>
        <v>Manager A</v>
      </c>
    </row>
    <row r="3815" customFormat="false" ht="15" hidden="false" customHeight="false" outlineLevel="0" collapsed="false">
      <c r="A3815" s="0" t="s">
        <v>3592</v>
      </c>
      <c r="B3815" s="13" t="n">
        <v>42679</v>
      </c>
      <c r="C3815" s="13" t="n">
        <v>42683</v>
      </c>
      <c r="D3815" s="14" t="s">
        <v>69</v>
      </c>
      <c r="E3815" s="14" t="s">
        <v>53</v>
      </c>
      <c r="F3815" s="14" t="s">
        <v>98</v>
      </c>
      <c r="G3815" s="14" t="s">
        <v>146</v>
      </c>
      <c r="H3815" s="14" t="s">
        <v>65</v>
      </c>
      <c r="I3815" s="14" t="s">
        <v>66</v>
      </c>
      <c r="J3815" s="14" t="s">
        <v>1093</v>
      </c>
      <c r="K3815" s="15" t="n">
        <v>19.824</v>
      </c>
      <c r="L3815" s="0" t="n">
        <v>6</v>
      </c>
      <c r="M3815" s="16" t="n">
        <v>0.2</v>
      </c>
      <c r="N3815" s="17" t="n">
        <v>6.4428</v>
      </c>
      <c r="O3815" s="0" t="str">
        <f aca="false">TEXT(B3815,"YYYY-MM")</f>
        <v>2016-11</v>
      </c>
      <c r="P3815" s="18" t="n">
        <f aca="false">IFERROR(N3815/K3815,0)</f>
        <v>0.325</v>
      </c>
      <c r="Q3815" s="0" t="str">
        <f aca="false">IF(M3815=0,"No Discount",IF(M3815&lt;0.2,"Low (1-19%)",IF(M3815&lt;0.4,"Medium (20-39%)","High (40%+)")))</f>
        <v>Medium (20-39%)</v>
      </c>
      <c r="R3815" s="0" t="str">
        <f aca="false">INDEX('Lookup Tables'!$B$2:$B$5,MATCH(F3815,'Lookup Tables'!$A$2:$A$5,0))</f>
        <v>Manager A</v>
      </c>
    </row>
    <row r="3816" customFormat="false" ht="15" hidden="false" customHeight="false" outlineLevel="0" collapsed="false">
      <c r="A3816" s="0" t="s">
        <v>3593</v>
      </c>
      <c r="B3816" s="13" t="n">
        <v>42924</v>
      </c>
      <c r="C3816" s="13" t="n">
        <v>42924</v>
      </c>
      <c r="D3816" s="14" t="s">
        <v>606</v>
      </c>
      <c r="E3816" s="14" t="s">
        <v>53</v>
      </c>
      <c r="F3816" s="14" t="s">
        <v>54</v>
      </c>
      <c r="G3816" s="14" t="s">
        <v>70</v>
      </c>
      <c r="H3816" s="14" t="s">
        <v>80</v>
      </c>
      <c r="I3816" s="14" t="s">
        <v>81</v>
      </c>
      <c r="J3816" s="14" t="s">
        <v>2183</v>
      </c>
      <c r="K3816" s="15" t="n">
        <v>823.96</v>
      </c>
      <c r="L3816" s="0" t="n">
        <v>5</v>
      </c>
      <c r="M3816" s="16" t="n">
        <v>0.2</v>
      </c>
      <c r="N3816" s="17" t="n">
        <v>51.4975</v>
      </c>
      <c r="O3816" s="0" t="str">
        <f aca="false">TEXT(B3816,"YYYY-MM")</f>
        <v>2017-07</v>
      </c>
      <c r="P3816" s="18" t="n">
        <f aca="false">IFERROR(N3816/K3816,0)</f>
        <v>0.0625</v>
      </c>
      <c r="Q3816" s="0" t="str">
        <f aca="false">IF(M3816=0,"No Discount",IF(M3816&lt;0.2,"Low (1-19%)",IF(M3816&lt;0.4,"Medium (20-39%)","High (40%+)")))</f>
        <v>Medium (20-39%)</v>
      </c>
      <c r="R3816" s="0" t="str">
        <f aca="false">INDEX('Lookup Tables'!$B$2:$B$5,MATCH(F3816,'Lookup Tables'!$A$2:$A$5,0))</f>
        <v>Manager C</v>
      </c>
    </row>
    <row r="3817" customFormat="false" ht="15" hidden="false" customHeight="false" outlineLevel="0" collapsed="false">
      <c r="A3817" s="0" t="s">
        <v>3593</v>
      </c>
      <c r="B3817" s="13" t="n">
        <v>42924</v>
      </c>
      <c r="C3817" s="13" t="n">
        <v>42924</v>
      </c>
      <c r="D3817" s="14" t="s">
        <v>606</v>
      </c>
      <c r="E3817" s="14" t="s">
        <v>53</v>
      </c>
      <c r="F3817" s="14" t="s">
        <v>54</v>
      </c>
      <c r="G3817" s="14" t="s">
        <v>70</v>
      </c>
      <c r="H3817" s="14" t="s">
        <v>65</v>
      </c>
      <c r="I3817" s="14" t="s">
        <v>91</v>
      </c>
      <c r="J3817" s="14" t="s">
        <v>272</v>
      </c>
      <c r="K3817" s="15" t="n">
        <v>15.984</v>
      </c>
      <c r="L3817" s="0" t="n">
        <v>2</v>
      </c>
      <c r="M3817" s="16" t="n">
        <v>0.2</v>
      </c>
      <c r="N3817" s="17" t="n">
        <v>4.995</v>
      </c>
      <c r="O3817" s="0" t="str">
        <f aca="false">TEXT(B3817,"YYYY-MM")</f>
        <v>2017-07</v>
      </c>
      <c r="P3817" s="18" t="n">
        <f aca="false">IFERROR(N3817/K3817,0)</f>
        <v>0.3125</v>
      </c>
      <c r="Q3817" s="0" t="str">
        <f aca="false">IF(M3817=0,"No Discount",IF(M3817&lt;0.2,"Low (1-19%)",IF(M3817&lt;0.4,"Medium (20-39%)","High (40%+)")))</f>
        <v>Medium (20-39%)</v>
      </c>
      <c r="R3817" s="0" t="str">
        <f aca="false">INDEX('Lookup Tables'!$B$2:$B$5,MATCH(F3817,'Lookup Tables'!$A$2:$A$5,0))</f>
        <v>Manager C</v>
      </c>
    </row>
    <row r="3818" customFormat="false" ht="15" hidden="false" customHeight="false" outlineLevel="0" collapsed="false">
      <c r="A3818" s="0" t="s">
        <v>3594</v>
      </c>
      <c r="B3818" s="13" t="n">
        <v>42628</v>
      </c>
      <c r="C3818" s="13" t="n">
        <v>42632</v>
      </c>
      <c r="D3818" s="14" t="s">
        <v>69</v>
      </c>
      <c r="E3818" s="14" t="s">
        <v>53</v>
      </c>
      <c r="F3818" s="14" t="s">
        <v>54</v>
      </c>
      <c r="G3818" s="14" t="s">
        <v>211</v>
      </c>
      <c r="H3818" s="14" t="s">
        <v>56</v>
      </c>
      <c r="I3818" s="14" t="s">
        <v>71</v>
      </c>
      <c r="J3818" s="14" t="s">
        <v>2768</v>
      </c>
      <c r="K3818" s="15" t="n">
        <v>801.96</v>
      </c>
      <c r="L3818" s="0" t="n">
        <v>2</v>
      </c>
      <c r="M3818" s="16" t="n">
        <v>0</v>
      </c>
      <c r="N3818" s="17" t="n">
        <v>200.49</v>
      </c>
      <c r="O3818" s="0" t="str">
        <f aca="false">TEXT(B3818,"YYYY-MM")</f>
        <v>2016-09</v>
      </c>
      <c r="P3818" s="18" t="n">
        <f aca="false">IFERROR(N3818/K3818,0)</f>
        <v>0.25</v>
      </c>
      <c r="Q3818" s="0" t="str">
        <f aca="false">IF(M3818=0,"No Discount",IF(M3818&lt;0.2,"Low (1-19%)",IF(M3818&lt;0.4,"Medium (20-39%)","High (40%+)")))</f>
        <v>No Discount</v>
      </c>
      <c r="R3818" s="0" t="str">
        <f aca="false">INDEX('Lookup Tables'!$B$2:$B$5,MATCH(F3818,'Lookup Tables'!$A$2:$A$5,0))</f>
        <v>Manager C</v>
      </c>
    </row>
    <row r="3819" customFormat="false" ht="15" hidden="false" customHeight="false" outlineLevel="0" collapsed="false">
      <c r="A3819" s="0" t="s">
        <v>3594</v>
      </c>
      <c r="B3819" s="13" t="n">
        <v>42628</v>
      </c>
      <c r="C3819" s="13" t="n">
        <v>42632</v>
      </c>
      <c r="D3819" s="14" t="s">
        <v>69</v>
      </c>
      <c r="E3819" s="14" t="s">
        <v>53</v>
      </c>
      <c r="F3819" s="14" t="s">
        <v>54</v>
      </c>
      <c r="G3819" s="14" t="s">
        <v>211</v>
      </c>
      <c r="H3819" s="14" t="s">
        <v>80</v>
      </c>
      <c r="I3819" s="14" t="s">
        <v>81</v>
      </c>
      <c r="J3819" s="14" t="s">
        <v>2922</v>
      </c>
      <c r="K3819" s="15" t="n">
        <v>59.97</v>
      </c>
      <c r="L3819" s="0" t="n">
        <v>3</v>
      </c>
      <c r="M3819" s="16" t="n">
        <v>0</v>
      </c>
      <c r="N3819" s="17" t="n">
        <v>0</v>
      </c>
      <c r="O3819" s="0" t="str">
        <f aca="false">TEXT(B3819,"YYYY-MM")</f>
        <v>2016-09</v>
      </c>
      <c r="P3819" s="18" t="n">
        <f aca="false">IFERROR(N3819/K3819,0)</f>
        <v>0</v>
      </c>
      <c r="Q3819" s="0" t="str">
        <f aca="false">IF(M3819=0,"No Discount",IF(M3819&lt;0.2,"Low (1-19%)",IF(M3819&lt;0.4,"Medium (20-39%)","High (40%+)")))</f>
        <v>No Discount</v>
      </c>
      <c r="R3819" s="0" t="str">
        <f aca="false">INDEX('Lookup Tables'!$B$2:$B$5,MATCH(F3819,'Lookup Tables'!$A$2:$A$5,0))</f>
        <v>Manager C</v>
      </c>
    </row>
    <row r="3820" customFormat="false" ht="15" hidden="false" customHeight="false" outlineLevel="0" collapsed="false">
      <c r="A3820" s="0" t="s">
        <v>3594</v>
      </c>
      <c r="B3820" s="13" t="n">
        <v>42628</v>
      </c>
      <c r="C3820" s="13" t="n">
        <v>42632</v>
      </c>
      <c r="D3820" s="14" t="s">
        <v>69</v>
      </c>
      <c r="E3820" s="14" t="s">
        <v>53</v>
      </c>
      <c r="F3820" s="14" t="s">
        <v>54</v>
      </c>
      <c r="G3820" s="14" t="s">
        <v>211</v>
      </c>
      <c r="H3820" s="14" t="s">
        <v>56</v>
      </c>
      <c r="I3820" s="14" t="s">
        <v>59</v>
      </c>
      <c r="J3820" s="14" t="s">
        <v>939</v>
      </c>
      <c r="K3820" s="15" t="n">
        <v>1056.86</v>
      </c>
      <c r="L3820" s="0" t="n">
        <v>7</v>
      </c>
      <c r="M3820" s="16" t="n">
        <v>0</v>
      </c>
      <c r="N3820" s="17" t="n">
        <v>306.4894</v>
      </c>
      <c r="O3820" s="0" t="str">
        <f aca="false">TEXT(B3820,"YYYY-MM")</f>
        <v>2016-09</v>
      </c>
      <c r="P3820" s="18" t="n">
        <f aca="false">IFERROR(N3820/K3820,0)</f>
        <v>0.29</v>
      </c>
      <c r="Q3820" s="0" t="str">
        <f aca="false">IF(M3820=0,"No Discount",IF(M3820&lt;0.2,"Low (1-19%)",IF(M3820&lt;0.4,"Medium (20-39%)","High (40%+)")))</f>
        <v>No Discount</v>
      </c>
      <c r="R3820" s="0" t="str">
        <f aca="false">INDEX('Lookup Tables'!$B$2:$B$5,MATCH(F3820,'Lookup Tables'!$A$2:$A$5,0))</f>
        <v>Manager C</v>
      </c>
    </row>
    <row r="3821" customFormat="false" ht="15" hidden="false" customHeight="false" outlineLevel="0" collapsed="false">
      <c r="A3821" s="0" t="s">
        <v>3595</v>
      </c>
      <c r="B3821" s="13" t="n">
        <v>43382</v>
      </c>
      <c r="C3821" s="13" t="n">
        <v>43387</v>
      </c>
      <c r="D3821" s="14" t="s">
        <v>69</v>
      </c>
      <c r="E3821" s="14" t="s">
        <v>53</v>
      </c>
      <c r="F3821" s="14" t="s">
        <v>117</v>
      </c>
      <c r="G3821" s="14" t="s">
        <v>170</v>
      </c>
      <c r="H3821" s="14" t="s">
        <v>65</v>
      </c>
      <c r="I3821" s="14" t="s">
        <v>83</v>
      </c>
      <c r="J3821" s="14" t="s">
        <v>1570</v>
      </c>
      <c r="K3821" s="15" t="n">
        <v>12.816</v>
      </c>
      <c r="L3821" s="0" t="n">
        <v>3</v>
      </c>
      <c r="M3821" s="16" t="n">
        <v>0.2</v>
      </c>
      <c r="N3821" s="17" t="n">
        <v>4.3254</v>
      </c>
      <c r="O3821" s="0" t="str">
        <f aca="false">TEXT(B3821,"YYYY-MM")</f>
        <v>2018-10</v>
      </c>
      <c r="P3821" s="18" t="n">
        <f aca="false">IFERROR(N3821/K3821,0)</f>
        <v>0.3375</v>
      </c>
      <c r="Q3821" s="0" t="str">
        <f aca="false">IF(M3821=0,"No Discount",IF(M3821&lt;0.2,"Low (1-19%)",IF(M3821&lt;0.4,"Medium (20-39%)","High (40%+)")))</f>
        <v>Medium (20-39%)</v>
      </c>
      <c r="R3821" s="0" t="str">
        <f aca="false">INDEX('Lookup Tables'!$B$2:$B$5,MATCH(F3821,'Lookup Tables'!$A$2:$A$5,0))</f>
        <v>Manager B</v>
      </c>
    </row>
    <row r="3822" customFormat="false" ht="15" hidden="false" customHeight="false" outlineLevel="0" collapsed="false">
      <c r="A3822" s="0" t="s">
        <v>3595</v>
      </c>
      <c r="B3822" s="13" t="n">
        <v>43382</v>
      </c>
      <c r="C3822" s="13" t="n">
        <v>43387</v>
      </c>
      <c r="D3822" s="14" t="s">
        <v>69</v>
      </c>
      <c r="E3822" s="14" t="s">
        <v>53</v>
      </c>
      <c r="F3822" s="14" t="s">
        <v>117</v>
      </c>
      <c r="G3822" s="14" t="s">
        <v>170</v>
      </c>
      <c r="H3822" s="14" t="s">
        <v>56</v>
      </c>
      <c r="I3822" s="14" t="s">
        <v>57</v>
      </c>
      <c r="J3822" s="14" t="s">
        <v>2309</v>
      </c>
      <c r="K3822" s="15" t="n">
        <v>314.352</v>
      </c>
      <c r="L3822" s="0" t="n">
        <v>3</v>
      </c>
      <c r="M3822" s="16" t="n">
        <v>0.2</v>
      </c>
      <c r="N3822" s="17" t="n">
        <v>-15.7176</v>
      </c>
      <c r="O3822" s="0" t="str">
        <f aca="false">TEXT(B3822,"YYYY-MM")</f>
        <v>2018-10</v>
      </c>
      <c r="P3822" s="18" t="n">
        <f aca="false">IFERROR(N3822/K3822,0)</f>
        <v>-0.05</v>
      </c>
      <c r="Q3822" s="0" t="str">
        <f aca="false">IF(M3822=0,"No Discount",IF(M3822&lt;0.2,"Low (1-19%)",IF(M3822&lt;0.4,"Medium (20-39%)","High (40%+)")))</f>
        <v>Medium (20-39%)</v>
      </c>
      <c r="R3822" s="0" t="str">
        <f aca="false">INDEX('Lookup Tables'!$B$2:$B$5,MATCH(F3822,'Lookup Tables'!$A$2:$A$5,0))</f>
        <v>Manager B</v>
      </c>
    </row>
    <row r="3823" customFormat="false" ht="15" hidden="false" customHeight="false" outlineLevel="0" collapsed="false">
      <c r="A3823" s="0" t="s">
        <v>3595</v>
      </c>
      <c r="B3823" s="13" t="n">
        <v>43382</v>
      </c>
      <c r="C3823" s="13" t="n">
        <v>43387</v>
      </c>
      <c r="D3823" s="14" t="s">
        <v>69</v>
      </c>
      <c r="E3823" s="14" t="s">
        <v>53</v>
      </c>
      <c r="F3823" s="14" t="s">
        <v>117</v>
      </c>
      <c r="G3823" s="14" t="s">
        <v>170</v>
      </c>
      <c r="H3823" s="14" t="s">
        <v>65</v>
      </c>
      <c r="I3823" s="14" t="s">
        <v>91</v>
      </c>
      <c r="J3823" s="14" t="s">
        <v>3596</v>
      </c>
      <c r="K3823" s="15" t="n">
        <v>18.98</v>
      </c>
      <c r="L3823" s="0" t="n">
        <v>2</v>
      </c>
      <c r="M3823" s="16" t="n">
        <v>0</v>
      </c>
      <c r="N3823" s="17" t="n">
        <v>8.9206</v>
      </c>
      <c r="O3823" s="0" t="str">
        <f aca="false">TEXT(B3823,"YYYY-MM")</f>
        <v>2018-10</v>
      </c>
      <c r="P3823" s="18" t="n">
        <f aca="false">IFERROR(N3823/K3823,0)</f>
        <v>0.47</v>
      </c>
      <c r="Q3823" s="0" t="str">
        <f aca="false">IF(M3823=0,"No Discount",IF(M3823&lt;0.2,"Low (1-19%)",IF(M3823&lt;0.4,"Medium (20-39%)","High (40%+)")))</f>
        <v>No Discount</v>
      </c>
      <c r="R3823" s="0" t="str">
        <f aca="false">INDEX('Lookup Tables'!$B$2:$B$5,MATCH(F3823,'Lookup Tables'!$A$2:$A$5,0))</f>
        <v>Manager B</v>
      </c>
    </row>
    <row r="3824" customFormat="false" ht="15" hidden="false" customHeight="false" outlineLevel="0" collapsed="false">
      <c r="A3824" s="0" t="s">
        <v>3595</v>
      </c>
      <c r="B3824" s="13" t="n">
        <v>43382</v>
      </c>
      <c r="C3824" s="13" t="n">
        <v>43387</v>
      </c>
      <c r="D3824" s="14" t="s">
        <v>69</v>
      </c>
      <c r="E3824" s="14" t="s">
        <v>53</v>
      </c>
      <c r="F3824" s="14" t="s">
        <v>117</v>
      </c>
      <c r="G3824" s="14" t="s">
        <v>170</v>
      </c>
      <c r="H3824" s="14" t="s">
        <v>65</v>
      </c>
      <c r="I3824" s="14" t="s">
        <v>83</v>
      </c>
      <c r="J3824" s="14" t="s">
        <v>3073</v>
      </c>
      <c r="K3824" s="15" t="n">
        <v>18.24</v>
      </c>
      <c r="L3824" s="0" t="n">
        <v>6</v>
      </c>
      <c r="M3824" s="16" t="n">
        <v>0.2</v>
      </c>
      <c r="N3824" s="17" t="n">
        <v>6.156</v>
      </c>
      <c r="O3824" s="0" t="str">
        <f aca="false">TEXT(B3824,"YYYY-MM")</f>
        <v>2018-10</v>
      </c>
      <c r="P3824" s="18" t="n">
        <f aca="false">IFERROR(N3824/K3824,0)</f>
        <v>0.3375</v>
      </c>
      <c r="Q3824" s="0" t="str">
        <f aca="false">IF(M3824=0,"No Discount",IF(M3824&lt;0.2,"Low (1-19%)",IF(M3824&lt;0.4,"Medium (20-39%)","High (40%+)")))</f>
        <v>Medium (20-39%)</v>
      </c>
      <c r="R3824" s="0" t="str">
        <f aca="false">INDEX('Lookup Tables'!$B$2:$B$5,MATCH(F3824,'Lookup Tables'!$A$2:$A$5,0))</f>
        <v>Manager B</v>
      </c>
    </row>
    <row r="3825" customFormat="false" ht="15" hidden="false" customHeight="false" outlineLevel="0" collapsed="false">
      <c r="A3825" s="0" t="s">
        <v>3597</v>
      </c>
      <c r="B3825" s="13" t="n">
        <v>42627</v>
      </c>
      <c r="C3825" s="13" t="n">
        <v>42631</v>
      </c>
      <c r="D3825" s="14" t="s">
        <v>69</v>
      </c>
      <c r="E3825" s="14" t="s">
        <v>53</v>
      </c>
      <c r="F3825" s="14" t="s">
        <v>117</v>
      </c>
      <c r="G3825" s="14" t="s">
        <v>170</v>
      </c>
      <c r="H3825" s="14" t="s">
        <v>65</v>
      </c>
      <c r="I3825" s="14" t="s">
        <v>73</v>
      </c>
      <c r="J3825" s="14" t="s">
        <v>964</v>
      </c>
      <c r="K3825" s="15" t="n">
        <v>991.2</v>
      </c>
      <c r="L3825" s="0" t="n">
        <v>6</v>
      </c>
      <c r="M3825" s="16" t="n">
        <v>0</v>
      </c>
      <c r="N3825" s="17" t="n">
        <v>257.712</v>
      </c>
      <c r="O3825" s="0" t="str">
        <f aca="false">TEXT(B3825,"YYYY-MM")</f>
        <v>2016-09</v>
      </c>
      <c r="P3825" s="18" t="n">
        <f aca="false">IFERROR(N3825/K3825,0)</f>
        <v>0.26</v>
      </c>
      <c r="Q3825" s="0" t="str">
        <f aca="false">IF(M3825=0,"No Discount",IF(M3825&lt;0.2,"Low (1-19%)",IF(M3825&lt;0.4,"Medium (20-39%)","High (40%+)")))</f>
        <v>No Discount</v>
      </c>
      <c r="R3825" s="0" t="str">
        <f aca="false">INDEX('Lookup Tables'!$B$2:$B$5,MATCH(F3825,'Lookup Tables'!$A$2:$A$5,0))</f>
        <v>Manager B</v>
      </c>
    </row>
    <row r="3826" customFormat="false" ht="15" hidden="false" customHeight="false" outlineLevel="0" collapsed="false">
      <c r="A3826" s="0" t="s">
        <v>3597</v>
      </c>
      <c r="B3826" s="13" t="n">
        <v>42627</v>
      </c>
      <c r="C3826" s="13" t="n">
        <v>42631</v>
      </c>
      <c r="D3826" s="14" t="s">
        <v>69</v>
      </c>
      <c r="E3826" s="14" t="s">
        <v>53</v>
      </c>
      <c r="F3826" s="14" t="s">
        <v>117</v>
      </c>
      <c r="G3826" s="14" t="s">
        <v>170</v>
      </c>
      <c r="H3826" s="14" t="s">
        <v>80</v>
      </c>
      <c r="I3826" s="14" t="s">
        <v>570</v>
      </c>
      <c r="J3826" s="14" t="s">
        <v>3515</v>
      </c>
      <c r="K3826" s="15" t="n">
        <v>879.984</v>
      </c>
      <c r="L3826" s="0" t="n">
        <v>2</v>
      </c>
      <c r="M3826" s="16" t="n">
        <v>0.2</v>
      </c>
      <c r="N3826" s="17" t="n">
        <v>329.994</v>
      </c>
      <c r="O3826" s="0" t="str">
        <f aca="false">TEXT(B3826,"YYYY-MM")</f>
        <v>2016-09</v>
      </c>
      <c r="P3826" s="18" t="n">
        <f aca="false">IFERROR(N3826/K3826,0)</f>
        <v>0.375</v>
      </c>
      <c r="Q3826" s="0" t="str">
        <f aca="false">IF(M3826=0,"No Discount",IF(M3826&lt;0.2,"Low (1-19%)",IF(M3826&lt;0.4,"Medium (20-39%)","High (40%+)")))</f>
        <v>Medium (20-39%)</v>
      </c>
      <c r="R3826" s="0" t="str">
        <f aca="false">INDEX('Lookup Tables'!$B$2:$B$5,MATCH(F3826,'Lookup Tables'!$A$2:$A$5,0))</f>
        <v>Manager B</v>
      </c>
    </row>
    <row r="3827" customFormat="false" ht="15" hidden="false" customHeight="false" outlineLevel="0" collapsed="false">
      <c r="A3827" s="0" t="s">
        <v>3597</v>
      </c>
      <c r="B3827" s="13" t="n">
        <v>42627</v>
      </c>
      <c r="C3827" s="13" t="n">
        <v>42631</v>
      </c>
      <c r="D3827" s="14" t="s">
        <v>69</v>
      </c>
      <c r="E3827" s="14" t="s">
        <v>53</v>
      </c>
      <c r="F3827" s="14" t="s">
        <v>117</v>
      </c>
      <c r="G3827" s="14" t="s">
        <v>170</v>
      </c>
      <c r="H3827" s="14" t="s">
        <v>65</v>
      </c>
      <c r="I3827" s="14" t="s">
        <v>83</v>
      </c>
      <c r="J3827" s="14" t="s">
        <v>1337</v>
      </c>
      <c r="K3827" s="15" t="n">
        <v>12.96</v>
      </c>
      <c r="L3827" s="0" t="n">
        <v>9</v>
      </c>
      <c r="M3827" s="16" t="n">
        <v>0.2</v>
      </c>
      <c r="N3827" s="17" t="n">
        <v>4.536</v>
      </c>
      <c r="O3827" s="0" t="str">
        <f aca="false">TEXT(B3827,"YYYY-MM")</f>
        <v>2016-09</v>
      </c>
      <c r="P3827" s="18" t="n">
        <f aca="false">IFERROR(N3827/K3827,0)</f>
        <v>0.35</v>
      </c>
      <c r="Q3827" s="0" t="str">
        <f aca="false">IF(M3827=0,"No Discount",IF(M3827&lt;0.2,"Low (1-19%)",IF(M3827&lt;0.4,"Medium (20-39%)","High (40%+)")))</f>
        <v>Medium (20-39%)</v>
      </c>
      <c r="R3827" s="0" t="str">
        <f aca="false">INDEX('Lookup Tables'!$B$2:$B$5,MATCH(F3827,'Lookup Tables'!$A$2:$A$5,0))</f>
        <v>Manager B</v>
      </c>
    </row>
    <row r="3828" customFormat="false" ht="15" hidden="false" customHeight="false" outlineLevel="0" collapsed="false">
      <c r="A3828" s="0" t="s">
        <v>3598</v>
      </c>
      <c r="B3828" s="13" t="n">
        <v>42284</v>
      </c>
      <c r="C3828" s="13" t="n">
        <v>42289</v>
      </c>
      <c r="D3828" s="14" t="s">
        <v>69</v>
      </c>
      <c r="E3828" s="14" t="s">
        <v>62</v>
      </c>
      <c r="F3828" s="14" t="s">
        <v>98</v>
      </c>
      <c r="G3828" s="14" t="s">
        <v>99</v>
      </c>
      <c r="H3828" s="14" t="s">
        <v>65</v>
      </c>
      <c r="I3828" s="14" t="s">
        <v>73</v>
      </c>
      <c r="J3828" s="14" t="s">
        <v>459</v>
      </c>
      <c r="K3828" s="15" t="n">
        <v>107.44</v>
      </c>
      <c r="L3828" s="0" t="n">
        <v>10</v>
      </c>
      <c r="M3828" s="16" t="n">
        <v>0.2</v>
      </c>
      <c r="N3828" s="17" t="n">
        <v>10.744</v>
      </c>
      <c r="O3828" s="0" t="str">
        <f aca="false">TEXT(B3828,"YYYY-MM")</f>
        <v>2015-10</v>
      </c>
      <c r="P3828" s="18" t="n">
        <f aca="false">IFERROR(N3828/K3828,0)</f>
        <v>0.1</v>
      </c>
      <c r="Q3828" s="0" t="str">
        <f aca="false">IF(M3828=0,"No Discount",IF(M3828&lt;0.2,"Low (1-19%)",IF(M3828&lt;0.4,"Medium (20-39%)","High (40%+)")))</f>
        <v>Medium (20-39%)</v>
      </c>
      <c r="R3828" s="0" t="str">
        <f aca="false">INDEX('Lookup Tables'!$B$2:$B$5,MATCH(F3828,'Lookup Tables'!$A$2:$A$5,0))</f>
        <v>Manager A</v>
      </c>
    </row>
    <row r="3829" customFormat="false" ht="15" hidden="false" customHeight="false" outlineLevel="0" collapsed="false">
      <c r="A3829" s="0" t="s">
        <v>3599</v>
      </c>
      <c r="B3829" s="13" t="n">
        <v>43227</v>
      </c>
      <c r="C3829" s="13" t="n">
        <v>43231</v>
      </c>
      <c r="D3829" s="14" t="s">
        <v>69</v>
      </c>
      <c r="E3829" s="14" t="s">
        <v>62</v>
      </c>
      <c r="F3829" s="14" t="s">
        <v>98</v>
      </c>
      <c r="G3829" s="14" t="s">
        <v>157</v>
      </c>
      <c r="H3829" s="14" t="s">
        <v>56</v>
      </c>
      <c r="I3829" s="14" t="s">
        <v>59</v>
      </c>
      <c r="J3829" s="14" t="s">
        <v>538</v>
      </c>
      <c r="K3829" s="15" t="n">
        <v>1458.65</v>
      </c>
      <c r="L3829" s="0" t="n">
        <v>5</v>
      </c>
      <c r="M3829" s="16" t="n">
        <v>0</v>
      </c>
      <c r="N3829" s="17" t="n">
        <v>423.0085</v>
      </c>
      <c r="O3829" s="0" t="str">
        <f aca="false">TEXT(B3829,"YYYY-MM")</f>
        <v>2018-05</v>
      </c>
      <c r="P3829" s="18" t="n">
        <f aca="false">IFERROR(N3829/K3829,0)</f>
        <v>0.29</v>
      </c>
      <c r="Q3829" s="0" t="str">
        <f aca="false">IF(M3829=0,"No Discount",IF(M3829&lt;0.2,"Low (1-19%)",IF(M3829&lt;0.4,"Medium (20-39%)","High (40%+)")))</f>
        <v>No Discount</v>
      </c>
      <c r="R3829" s="0" t="str">
        <f aca="false">INDEX('Lookup Tables'!$B$2:$B$5,MATCH(F3829,'Lookup Tables'!$A$2:$A$5,0))</f>
        <v>Manager A</v>
      </c>
    </row>
    <row r="3830" customFormat="false" ht="15" hidden="false" customHeight="false" outlineLevel="0" collapsed="false">
      <c r="A3830" s="0" t="s">
        <v>3599</v>
      </c>
      <c r="B3830" s="13" t="n">
        <v>43227</v>
      </c>
      <c r="C3830" s="13" t="n">
        <v>43231</v>
      </c>
      <c r="D3830" s="14" t="s">
        <v>69</v>
      </c>
      <c r="E3830" s="14" t="s">
        <v>62</v>
      </c>
      <c r="F3830" s="14" t="s">
        <v>98</v>
      </c>
      <c r="G3830" s="14" t="s">
        <v>157</v>
      </c>
      <c r="H3830" s="14" t="s">
        <v>56</v>
      </c>
      <c r="I3830" s="14" t="s">
        <v>59</v>
      </c>
      <c r="J3830" s="14" t="s">
        <v>2794</v>
      </c>
      <c r="K3830" s="15" t="n">
        <v>26.64</v>
      </c>
      <c r="L3830" s="0" t="n">
        <v>1</v>
      </c>
      <c r="M3830" s="16" t="n">
        <v>0</v>
      </c>
      <c r="N3830" s="17" t="n">
        <v>7.4592</v>
      </c>
      <c r="O3830" s="0" t="str">
        <f aca="false">TEXT(B3830,"YYYY-MM")</f>
        <v>2018-05</v>
      </c>
      <c r="P3830" s="18" t="n">
        <f aca="false">IFERROR(N3830/K3830,0)</f>
        <v>0.28</v>
      </c>
      <c r="Q3830" s="0" t="str">
        <f aca="false">IF(M3830=0,"No Discount",IF(M3830&lt;0.2,"Low (1-19%)",IF(M3830&lt;0.4,"Medium (20-39%)","High (40%+)")))</f>
        <v>No Discount</v>
      </c>
      <c r="R3830" s="0" t="str">
        <f aca="false">INDEX('Lookup Tables'!$B$2:$B$5,MATCH(F3830,'Lookup Tables'!$A$2:$A$5,0))</f>
        <v>Manager A</v>
      </c>
    </row>
    <row r="3831" customFormat="false" ht="15" hidden="false" customHeight="false" outlineLevel="0" collapsed="false">
      <c r="A3831" s="0" t="s">
        <v>3599</v>
      </c>
      <c r="B3831" s="13" t="n">
        <v>43227</v>
      </c>
      <c r="C3831" s="13" t="n">
        <v>43231</v>
      </c>
      <c r="D3831" s="14" t="s">
        <v>69</v>
      </c>
      <c r="E3831" s="14" t="s">
        <v>62</v>
      </c>
      <c r="F3831" s="14" t="s">
        <v>98</v>
      </c>
      <c r="G3831" s="14" t="s">
        <v>157</v>
      </c>
      <c r="H3831" s="14" t="s">
        <v>56</v>
      </c>
      <c r="I3831" s="14" t="s">
        <v>59</v>
      </c>
      <c r="J3831" s="14" t="s">
        <v>833</v>
      </c>
      <c r="K3831" s="15" t="n">
        <v>476.8</v>
      </c>
      <c r="L3831" s="0" t="n">
        <v>2</v>
      </c>
      <c r="M3831" s="16" t="n">
        <v>0</v>
      </c>
      <c r="N3831" s="17" t="n">
        <v>119.2</v>
      </c>
      <c r="O3831" s="0" t="str">
        <f aca="false">TEXT(B3831,"YYYY-MM")</f>
        <v>2018-05</v>
      </c>
      <c r="P3831" s="18" t="n">
        <f aca="false">IFERROR(N3831/K3831,0)</f>
        <v>0.25</v>
      </c>
      <c r="Q3831" s="0" t="str">
        <f aca="false">IF(M3831=0,"No Discount",IF(M3831&lt;0.2,"Low (1-19%)",IF(M3831&lt;0.4,"Medium (20-39%)","High (40%+)")))</f>
        <v>No Discount</v>
      </c>
      <c r="R3831" s="0" t="str">
        <f aca="false">INDEX('Lookup Tables'!$B$2:$B$5,MATCH(F3831,'Lookup Tables'!$A$2:$A$5,0))</f>
        <v>Manager A</v>
      </c>
    </row>
    <row r="3832" customFormat="false" ht="15" hidden="false" customHeight="false" outlineLevel="0" collapsed="false">
      <c r="A3832" s="0" t="s">
        <v>3599</v>
      </c>
      <c r="B3832" s="13" t="n">
        <v>43227</v>
      </c>
      <c r="C3832" s="13" t="n">
        <v>43231</v>
      </c>
      <c r="D3832" s="14" t="s">
        <v>69</v>
      </c>
      <c r="E3832" s="14" t="s">
        <v>62</v>
      </c>
      <c r="F3832" s="14" t="s">
        <v>98</v>
      </c>
      <c r="G3832" s="14" t="s">
        <v>157</v>
      </c>
      <c r="H3832" s="14" t="s">
        <v>65</v>
      </c>
      <c r="I3832" s="14" t="s">
        <v>85</v>
      </c>
      <c r="J3832" s="14" t="s">
        <v>945</v>
      </c>
      <c r="K3832" s="15" t="n">
        <v>87.444</v>
      </c>
      <c r="L3832" s="0" t="n">
        <v>2</v>
      </c>
      <c r="M3832" s="16" t="n">
        <v>0.1</v>
      </c>
      <c r="N3832" s="17" t="n">
        <v>18.4604</v>
      </c>
      <c r="O3832" s="0" t="str">
        <f aca="false">TEXT(B3832,"YYYY-MM")</f>
        <v>2018-05</v>
      </c>
      <c r="P3832" s="18" t="n">
        <f aca="false">IFERROR(N3832/K3832,0)</f>
        <v>0.211111111111111</v>
      </c>
      <c r="Q3832" s="0" t="str">
        <f aca="false">IF(M3832=0,"No Discount",IF(M3832&lt;0.2,"Low (1-19%)",IF(M3832&lt;0.4,"Medium (20-39%)","High (40%+)")))</f>
        <v>Low (1-19%)</v>
      </c>
      <c r="R3832" s="0" t="str">
        <f aca="false">INDEX('Lookup Tables'!$B$2:$B$5,MATCH(F3832,'Lookup Tables'!$A$2:$A$5,0))</f>
        <v>Manager A</v>
      </c>
    </row>
    <row r="3833" customFormat="false" ht="15" hidden="false" customHeight="false" outlineLevel="0" collapsed="false">
      <c r="A3833" s="0" t="s">
        <v>3600</v>
      </c>
      <c r="B3833" s="13" t="n">
        <v>42688</v>
      </c>
      <c r="C3833" s="13" t="n">
        <v>42693</v>
      </c>
      <c r="D3833" s="14" t="s">
        <v>69</v>
      </c>
      <c r="E3833" s="14" t="s">
        <v>53</v>
      </c>
      <c r="F3833" s="14" t="s">
        <v>117</v>
      </c>
      <c r="G3833" s="14" t="s">
        <v>160</v>
      </c>
      <c r="H3833" s="14" t="s">
        <v>56</v>
      </c>
      <c r="I3833" s="14" t="s">
        <v>76</v>
      </c>
      <c r="J3833" s="14" t="s">
        <v>3601</v>
      </c>
      <c r="K3833" s="15" t="n">
        <v>76.14</v>
      </c>
      <c r="L3833" s="0" t="n">
        <v>3</v>
      </c>
      <c r="M3833" s="16" t="n">
        <v>0</v>
      </c>
      <c r="N3833" s="17" t="n">
        <v>26.649</v>
      </c>
      <c r="O3833" s="0" t="str">
        <f aca="false">TEXT(B3833,"YYYY-MM")</f>
        <v>2016-11</v>
      </c>
      <c r="P3833" s="18" t="n">
        <f aca="false">IFERROR(N3833/K3833,0)</f>
        <v>0.35</v>
      </c>
      <c r="Q3833" s="0" t="str">
        <f aca="false">IF(M3833=0,"No Discount",IF(M3833&lt;0.2,"Low (1-19%)",IF(M3833&lt;0.4,"Medium (20-39%)","High (40%+)")))</f>
        <v>No Discount</v>
      </c>
      <c r="R3833" s="0" t="str">
        <f aca="false">INDEX('Lookup Tables'!$B$2:$B$5,MATCH(F3833,'Lookup Tables'!$A$2:$A$5,0))</f>
        <v>Manager B</v>
      </c>
    </row>
    <row r="3834" customFormat="false" ht="15" hidden="false" customHeight="false" outlineLevel="0" collapsed="false">
      <c r="A3834" s="0" t="s">
        <v>3600</v>
      </c>
      <c r="B3834" s="13" t="n">
        <v>42688</v>
      </c>
      <c r="C3834" s="13" t="n">
        <v>42693</v>
      </c>
      <c r="D3834" s="14" t="s">
        <v>69</v>
      </c>
      <c r="E3834" s="14" t="s">
        <v>53</v>
      </c>
      <c r="F3834" s="14" t="s">
        <v>117</v>
      </c>
      <c r="G3834" s="14" t="s">
        <v>160</v>
      </c>
      <c r="H3834" s="14" t="s">
        <v>65</v>
      </c>
      <c r="I3834" s="14" t="s">
        <v>83</v>
      </c>
      <c r="J3834" s="14" t="s">
        <v>2340</v>
      </c>
      <c r="K3834" s="15" t="n">
        <v>19.96</v>
      </c>
      <c r="L3834" s="0" t="n">
        <v>2</v>
      </c>
      <c r="M3834" s="16" t="n">
        <v>0</v>
      </c>
      <c r="N3834" s="17" t="n">
        <v>9.3812</v>
      </c>
      <c r="O3834" s="0" t="str">
        <f aca="false">TEXT(B3834,"YYYY-MM")</f>
        <v>2016-11</v>
      </c>
      <c r="P3834" s="18" t="n">
        <f aca="false">IFERROR(N3834/K3834,0)</f>
        <v>0.47</v>
      </c>
      <c r="Q3834" s="0" t="str">
        <f aca="false">IF(M3834=0,"No Discount",IF(M3834&lt;0.2,"Low (1-19%)",IF(M3834&lt;0.4,"Medium (20-39%)","High (40%+)")))</f>
        <v>No Discount</v>
      </c>
      <c r="R3834" s="0" t="str">
        <f aca="false">INDEX('Lookup Tables'!$B$2:$B$5,MATCH(F3834,'Lookup Tables'!$A$2:$A$5,0))</f>
        <v>Manager B</v>
      </c>
    </row>
    <row r="3835" customFormat="false" ht="15" hidden="false" customHeight="false" outlineLevel="0" collapsed="false">
      <c r="A3835" s="0" t="s">
        <v>3602</v>
      </c>
      <c r="B3835" s="13" t="n">
        <v>42332</v>
      </c>
      <c r="C3835" s="13" t="n">
        <v>42332</v>
      </c>
      <c r="D3835" s="14" t="s">
        <v>606</v>
      </c>
      <c r="E3835" s="14" t="s">
        <v>62</v>
      </c>
      <c r="F3835" s="14" t="s">
        <v>117</v>
      </c>
      <c r="G3835" s="14" t="s">
        <v>269</v>
      </c>
      <c r="H3835" s="14" t="s">
        <v>80</v>
      </c>
      <c r="I3835" s="14" t="s">
        <v>81</v>
      </c>
      <c r="J3835" s="14" t="s">
        <v>1345</v>
      </c>
      <c r="K3835" s="15" t="n">
        <v>1049.97</v>
      </c>
      <c r="L3835" s="0" t="n">
        <v>5</v>
      </c>
      <c r="M3835" s="16" t="n">
        <v>0.4</v>
      </c>
      <c r="N3835" s="17" t="n">
        <v>-209.994</v>
      </c>
      <c r="O3835" s="0" t="str">
        <f aca="false">TEXT(B3835,"YYYY-MM")</f>
        <v>2015-11</v>
      </c>
      <c r="P3835" s="18" t="n">
        <f aca="false">IFERROR(N3835/K3835,0)</f>
        <v>-0.2</v>
      </c>
      <c r="Q3835" s="0" t="str">
        <f aca="false">IF(M3835=0,"No Discount",IF(M3835&lt;0.2,"Low (1-19%)",IF(M3835&lt;0.4,"Medium (20-39%)","High (40%+)")))</f>
        <v>High (40%+)</v>
      </c>
      <c r="R3835" s="0" t="str">
        <f aca="false">INDEX('Lookup Tables'!$B$2:$B$5,MATCH(F3835,'Lookup Tables'!$A$2:$A$5,0))</f>
        <v>Manager B</v>
      </c>
    </row>
    <row r="3836" customFormat="false" ht="15" hidden="false" customHeight="false" outlineLevel="0" collapsed="false">
      <c r="A3836" s="0" t="s">
        <v>3602</v>
      </c>
      <c r="B3836" s="13" t="n">
        <v>42332</v>
      </c>
      <c r="C3836" s="13" t="n">
        <v>42332</v>
      </c>
      <c r="D3836" s="14" t="s">
        <v>606</v>
      </c>
      <c r="E3836" s="14" t="s">
        <v>62</v>
      </c>
      <c r="F3836" s="14" t="s">
        <v>117</v>
      </c>
      <c r="G3836" s="14" t="s">
        <v>269</v>
      </c>
      <c r="H3836" s="14" t="s">
        <v>56</v>
      </c>
      <c r="I3836" s="14" t="s">
        <v>59</v>
      </c>
      <c r="J3836" s="14" t="s">
        <v>1817</v>
      </c>
      <c r="K3836" s="15" t="n">
        <v>611.058</v>
      </c>
      <c r="L3836" s="0" t="n">
        <v>3</v>
      </c>
      <c r="M3836" s="16" t="n">
        <v>0.3</v>
      </c>
      <c r="N3836" s="17" t="n">
        <v>-34.9176</v>
      </c>
      <c r="O3836" s="0" t="str">
        <f aca="false">TEXT(B3836,"YYYY-MM")</f>
        <v>2015-11</v>
      </c>
      <c r="P3836" s="18" t="n">
        <f aca="false">IFERROR(N3836/K3836,0)</f>
        <v>-0.0571428571428571</v>
      </c>
      <c r="Q3836" s="0" t="str">
        <f aca="false">IF(M3836=0,"No Discount",IF(M3836&lt;0.2,"Low (1-19%)",IF(M3836&lt;0.4,"Medium (20-39%)","High (40%+)")))</f>
        <v>Medium (20-39%)</v>
      </c>
      <c r="R3836" s="0" t="str">
        <f aca="false">INDEX('Lookup Tables'!$B$2:$B$5,MATCH(F3836,'Lookup Tables'!$A$2:$A$5,0))</f>
        <v>Manager B</v>
      </c>
    </row>
    <row r="3837" customFormat="false" ht="15" hidden="false" customHeight="false" outlineLevel="0" collapsed="false">
      <c r="A3837" s="0" t="s">
        <v>3603</v>
      </c>
      <c r="B3837" s="13" t="n">
        <v>42102</v>
      </c>
      <c r="C3837" s="13" t="n">
        <v>42109</v>
      </c>
      <c r="D3837" s="14" t="s">
        <v>69</v>
      </c>
      <c r="E3837" s="14" t="s">
        <v>62</v>
      </c>
      <c r="F3837" s="14" t="s">
        <v>63</v>
      </c>
      <c r="G3837" s="14" t="s">
        <v>189</v>
      </c>
      <c r="H3837" s="14" t="s">
        <v>65</v>
      </c>
      <c r="I3837" s="14" t="s">
        <v>171</v>
      </c>
      <c r="J3837" s="14" t="s">
        <v>1998</v>
      </c>
      <c r="K3837" s="15" t="n">
        <v>2.368</v>
      </c>
      <c r="L3837" s="0" t="n">
        <v>2</v>
      </c>
      <c r="M3837" s="16" t="n">
        <v>0.2</v>
      </c>
      <c r="N3837" s="17" t="n">
        <v>0.8288</v>
      </c>
      <c r="O3837" s="0" t="str">
        <f aca="false">TEXT(B3837,"YYYY-MM")</f>
        <v>2015-04</v>
      </c>
      <c r="P3837" s="18" t="n">
        <f aca="false">IFERROR(N3837/K3837,0)</f>
        <v>0.35</v>
      </c>
      <c r="Q3837" s="0" t="str">
        <f aca="false">IF(M3837=0,"No Discount",IF(M3837&lt;0.2,"Low (1-19%)",IF(M3837&lt;0.4,"Medium (20-39%)","High (40%+)")))</f>
        <v>Medium (20-39%)</v>
      </c>
      <c r="R3837" s="0" t="str">
        <f aca="false">INDEX('Lookup Tables'!$B$2:$B$5,MATCH(F3837,'Lookup Tables'!$A$2:$A$5,0))</f>
        <v>Manager D</v>
      </c>
    </row>
    <row r="3838" customFormat="false" ht="15" hidden="false" customHeight="false" outlineLevel="0" collapsed="false">
      <c r="A3838" s="0" t="s">
        <v>3603</v>
      </c>
      <c r="B3838" s="13" t="n">
        <v>42102</v>
      </c>
      <c r="C3838" s="13" t="n">
        <v>42109</v>
      </c>
      <c r="D3838" s="14" t="s">
        <v>69</v>
      </c>
      <c r="E3838" s="14" t="s">
        <v>62</v>
      </c>
      <c r="F3838" s="14" t="s">
        <v>63</v>
      </c>
      <c r="G3838" s="14" t="s">
        <v>189</v>
      </c>
      <c r="H3838" s="14" t="s">
        <v>65</v>
      </c>
      <c r="I3838" s="14" t="s">
        <v>91</v>
      </c>
      <c r="J3838" s="14" t="s">
        <v>3604</v>
      </c>
      <c r="K3838" s="15" t="n">
        <v>19.008</v>
      </c>
      <c r="L3838" s="0" t="n">
        <v>3</v>
      </c>
      <c r="M3838" s="16" t="n">
        <v>0.2</v>
      </c>
      <c r="N3838" s="17" t="n">
        <v>6.8904</v>
      </c>
      <c r="O3838" s="0" t="str">
        <f aca="false">TEXT(B3838,"YYYY-MM")</f>
        <v>2015-04</v>
      </c>
      <c r="P3838" s="18" t="n">
        <f aca="false">IFERROR(N3838/K3838,0)</f>
        <v>0.3625</v>
      </c>
      <c r="Q3838" s="0" t="str">
        <f aca="false">IF(M3838=0,"No Discount",IF(M3838&lt;0.2,"Low (1-19%)",IF(M3838&lt;0.4,"Medium (20-39%)","High (40%+)")))</f>
        <v>Medium (20-39%)</v>
      </c>
      <c r="R3838" s="0" t="str">
        <f aca="false">INDEX('Lookup Tables'!$B$2:$B$5,MATCH(F3838,'Lookup Tables'!$A$2:$A$5,0))</f>
        <v>Manager D</v>
      </c>
    </row>
    <row r="3839" customFormat="false" ht="15" hidden="false" customHeight="false" outlineLevel="0" collapsed="false">
      <c r="A3839" s="0" t="s">
        <v>3605</v>
      </c>
      <c r="B3839" s="13" t="n">
        <v>42211</v>
      </c>
      <c r="C3839" s="13" t="n">
        <v>42218</v>
      </c>
      <c r="D3839" s="14" t="s">
        <v>69</v>
      </c>
      <c r="E3839" s="14" t="s">
        <v>53</v>
      </c>
      <c r="F3839" s="14" t="s">
        <v>63</v>
      </c>
      <c r="G3839" s="14" t="s">
        <v>646</v>
      </c>
      <c r="H3839" s="14" t="s">
        <v>80</v>
      </c>
      <c r="I3839" s="14" t="s">
        <v>81</v>
      </c>
      <c r="J3839" s="14" t="s">
        <v>775</v>
      </c>
      <c r="K3839" s="15" t="n">
        <v>911.984</v>
      </c>
      <c r="L3839" s="0" t="n">
        <v>2</v>
      </c>
      <c r="M3839" s="16" t="n">
        <v>0.2</v>
      </c>
      <c r="N3839" s="17" t="n">
        <v>113.998</v>
      </c>
      <c r="O3839" s="0" t="str">
        <f aca="false">TEXT(B3839,"YYYY-MM")</f>
        <v>2015-07</v>
      </c>
      <c r="P3839" s="18" t="n">
        <f aca="false">IFERROR(N3839/K3839,0)</f>
        <v>0.125</v>
      </c>
      <c r="Q3839" s="0" t="str">
        <f aca="false">IF(M3839=0,"No Discount",IF(M3839&lt;0.2,"Low (1-19%)",IF(M3839&lt;0.4,"Medium (20-39%)","High (40%+)")))</f>
        <v>Medium (20-39%)</v>
      </c>
      <c r="R3839" s="0" t="str">
        <f aca="false">INDEX('Lookup Tables'!$B$2:$B$5,MATCH(F3839,'Lookup Tables'!$A$2:$A$5,0))</f>
        <v>Manager D</v>
      </c>
    </row>
    <row r="3840" customFormat="false" ht="15" hidden="false" customHeight="false" outlineLevel="0" collapsed="false">
      <c r="A3840" s="0" t="s">
        <v>3605</v>
      </c>
      <c r="B3840" s="13" t="n">
        <v>42211</v>
      </c>
      <c r="C3840" s="13" t="n">
        <v>42218</v>
      </c>
      <c r="D3840" s="14" t="s">
        <v>69</v>
      </c>
      <c r="E3840" s="14" t="s">
        <v>53</v>
      </c>
      <c r="F3840" s="14" t="s">
        <v>63</v>
      </c>
      <c r="G3840" s="14" t="s">
        <v>646</v>
      </c>
      <c r="H3840" s="14" t="s">
        <v>56</v>
      </c>
      <c r="I3840" s="14" t="s">
        <v>59</v>
      </c>
      <c r="J3840" s="14" t="s">
        <v>561</v>
      </c>
      <c r="K3840" s="15" t="n">
        <v>674.352</v>
      </c>
      <c r="L3840" s="0" t="n">
        <v>3</v>
      </c>
      <c r="M3840" s="16" t="n">
        <v>0.2</v>
      </c>
      <c r="N3840" s="17" t="n">
        <v>-109.5822</v>
      </c>
      <c r="O3840" s="0" t="str">
        <f aca="false">TEXT(B3840,"YYYY-MM")</f>
        <v>2015-07</v>
      </c>
      <c r="P3840" s="18" t="n">
        <f aca="false">IFERROR(N3840/K3840,0)</f>
        <v>-0.1625</v>
      </c>
      <c r="Q3840" s="0" t="str">
        <f aca="false">IF(M3840=0,"No Discount",IF(M3840&lt;0.2,"Low (1-19%)",IF(M3840&lt;0.4,"Medium (20-39%)","High (40%+)")))</f>
        <v>Medium (20-39%)</v>
      </c>
      <c r="R3840" s="0" t="str">
        <f aca="false">INDEX('Lookup Tables'!$B$2:$B$5,MATCH(F3840,'Lookup Tables'!$A$2:$A$5,0))</f>
        <v>Manager D</v>
      </c>
    </row>
    <row r="3841" customFormat="false" ht="15" hidden="false" customHeight="false" outlineLevel="0" collapsed="false">
      <c r="A3841" s="0" t="s">
        <v>3605</v>
      </c>
      <c r="B3841" s="13" t="n">
        <v>42211</v>
      </c>
      <c r="C3841" s="13" t="n">
        <v>42218</v>
      </c>
      <c r="D3841" s="14" t="s">
        <v>69</v>
      </c>
      <c r="E3841" s="14" t="s">
        <v>53</v>
      </c>
      <c r="F3841" s="14" t="s">
        <v>63</v>
      </c>
      <c r="G3841" s="14" t="s">
        <v>646</v>
      </c>
      <c r="H3841" s="14" t="s">
        <v>56</v>
      </c>
      <c r="I3841" s="14" t="s">
        <v>76</v>
      </c>
      <c r="J3841" s="14" t="s">
        <v>1697</v>
      </c>
      <c r="K3841" s="15" t="n">
        <v>134.01</v>
      </c>
      <c r="L3841" s="0" t="n">
        <v>9</v>
      </c>
      <c r="M3841" s="16" t="n">
        <v>0</v>
      </c>
      <c r="N3841" s="17" t="n">
        <v>36.1827</v>
      </c>
      <c r="O3841" s="0" t="str">
        <f aca="false">TEXT(B3841,"YYYY-MM")</f>
        <v>2015-07</v>
      </c>
      <c r="P3841" s="18" t="n">
        <f aca="false">IFERROR(N3841/K3841,0)</f>
        <v>0.27</v>
      </c>
      <c r="Q3841" s="0" t="str">
        <f aca="false">IF(M3841=0,"No Discount",IF(M3841&lt;0.2,"Low (1-19%)",IF(M3841&lt;0.4,"Medium (20-39%)","High (40%+)")))</f>
        <v>No Discount</v>
      </c>
      <c r="R3841" s="0" t="str">
        <f aca="false">INDEX('Lookup Tables'!$B$2:$B$5,MATCH(F3841,'Lookup Tables'!$A$2:$A$5,0))</f>
        <v>Manager D</v>
      </c>
    </row>
    <row r="3842" customFormat="false" ht="15" hidden="false" customHeight="false" outlineLevel="0" collapsed="false">
      <c r="A3842" s="0" t="s">
        <v>3605</v>
      </c>
      <c r="B3842" s="13" t="n">
        <v>42211</v>
      </c>
      <c r="C3842" s="13" t="n">
        <v>42218</v>
      </c>
      <c r="D3842" s="14" t="s">
        <v>69</v>
      </c>
      <c r="E3842" s="14" t="s">
        <v>53</v>
      </c>
      <c r="F3842" s="14" t="s">
        <v>63</v>
      </c>
      <c r="G3842" s="14" t="s">
        <v>646</v>
      </c>
      <c r="H3842" s="14" t="s">
        <v>80</v>
      </c>
      <c r="I3842" s="14" t="s">
        <v>123</v>
      </c>
      <c r="J3842" s="14" t="s">
        <v>3606</v>
      </c>
      <c r="K3842" s="15" t="n">
        <v>170.97</v>
      </c>
      <c r="L3842" s="0" t="n">
        <v>3</v>
      </c>
      <c r="M3842" s="16" t="n">
        <v>0</v>
      </c>
      <c r="N3842" s="17" t="n">
        <v>70.0977</v>
      </c>
      <c r="O3842" s="0" t="str">
        <f aca="false">TEXT(B3842,"YYYY-MM")</f>
        <v>2015-07</v>
      </c>
      <c r="P3842" s="18" t="n">
        <f aca="false">IFERROR(N3842/K3842,0)</f>
        <v>0.41</v>
      </c>
      <c r="Q3842" s="0" t="str">
        <f aca="false">IF(M3842=0,"No Discount",IF(M3842&lt;0.2,"Low (1-19%)",IF(M3842&lt;0.4,"Medium (20-39%)","High (40%+)")))</f>
        <v>No Discount</v>
      </c>
      <c r="R3842" s="0" t="str">
        <f aca="false">INDEX('Lookup Tables'!$B$2:$B$5,MATCH(F3842,'Lookup Tables'!$A$2:$A$5,0))</f>
        <v>Manager D</v>
      </c>
    </row>
    <row r="3843" customFormat="false" ht="15" hidden="false" customHeight="false" outlineLevel="0" collapsed="false">
      <c r="A3843" s="0" t="s">
        <v>3607</v>
      </c>
      <c r="B3843" s="13" t="n">
        <v>42163</v>
      </c>
      <c r="C3843" s="13" t="n">
        <v>42167</v>
      </c>
      <c r="D3843" s="14" t="s">
        <v>69</v>
      </c>
      <c r="E3843" s="14" t="s">
        <v>62</v>
      </c>
      <c r="F3843" s="14" t="s">
        <v>54</v>
      </c>
      <c r="G3843" s="14" t="s">
        <v>200</v>
      </c>
      <c r="H3843" s="14" t="s">
        <v>56</v>
      </c>
      <c r="I3843" s="14" t="s">
        <v>59</v>
      </c>
      <c r="J3843" s="14" t="s">
        <v>846</v>
      </c>
      <c r="K3843" s="15" t="n">
        <v>170.352</v>
      </c>
      <c r="L3843" s="0" t="n">
        <v>3</v>
      </c>
      <c r="M3843" s="16" t="n">
        <v>0.2</v>
      </c>
      <c r="N3843" s="17" t="n">
        <v>10.647</v>
      </c>
      <c r="O3843" s="0" t="str">
        <f aca="false">TEXT(B3843,"YYYY-MM")</f>
        <v>2015-06</v>
      </c>
      <c r="P3843" s="18" t="n">
        <f aca="false">IFERROR(N3843/K3843,0)</f>
        <v>0.0625</v>
      </c>
      <c r="Q3843" s="0" t="str">
        <f aca="false">IF(M3843=0,"No Discount",IF(M3843&lt;0.2,"Low (1-19%)",IF(M3843&lt;0.4,"Medium (20-39%)","High (40%+)")))</f>
        <v>Medium (20-39%)</v>
      </c>
      <c r="R3843" s="0" t="str">
        <f aca="false">INDEX('Lookup Tables'!$B$2:$B$5,MATCH(F3843,'Lookup Tables'!$A$2:$A$5,0))</f>
        <v>Manager C</v>
      </c>
    </row>
    <row r="3844" customFormat="false" ht="15" hidden="false" customHeight="false" outlineLevel="0" collapsed="false">
      <c r="A3844" s="0" t="s">
        <v>3608</v>
      </c>
      <c r="B3844" s="13" t="n">
        <v>42305</v>
      </c>
      <c r="C3844" s="13" t="n">
        <v>42308</v>
      </c>
      <c r="D3844" s="14" t="s">
        <v>137</v>
      </c>
      <c r="E3844" s="14" t="s">
        <v>62</v>
      </c>
      <c r="F3844" s="14" t="s">
        <v>63</v>
      </c>
      <c r="G3844" s="14" t="s">
        <v>64</v>
      </c>
      <c r="H3844" s="14" t="s">
        <v>65</v>
      </c>
      <c r="I3844" s="14" t="s">
        <v>83</v>
      </c>
      <c r="J3844" s="14" t="s">
        <v>572</v>
      </c>
      <c r="K3844" s="15" t="n">
        <v>7.184</v>
      </c>
      <c r="L3844" s="0" t="n">
        <v>2</v>
      </c>
      <c r="M3844" s="16" t="n">
        <v>0.2</v>
      </c>
      <c r="N3844" s="17" t="n">
        <v>2.245</v>
      </c>
      <c r="O3844" s="0" t="str">
        <f aca="false">TEXT(B3844,"YYYY-MM")</f>
        <v>2015-10</v>
      </c>
      <c r="P3844" s="18" t="n">
        <f aca="false">IFERROR(N3844/K3844,0)</f>
        <v>0.3125</v>
      </c>
      <c r="Q3844" s="0" t="str">
        <f aca="false">IF(M3844=0,"No Discount",IF(M3844&lt;0.2,"Low (1-19%)",IF(M3844&lt;0.4,"Medium (20-39%)","High (40%+)")))</f>
        <v>Medium (20-39%)</v>
      </c>
      <c r="R3844" s="0" t="str">
        <f aca="false">INDEX('Lookup Tables'!$B$2:$B$5,MATCH(F3844,'Lookup Tables'!$A$2:$A$5,0))</f>
        <v>Manager D</v>
      </c>
    </row>
    <row r="3845" customFormat="false" ht="15" hidden="false" customHeight="false" outlineLevel="0" collapsed="false">
      <c r="A3845" s="0" t="s">
        <v>3608</v>
      </c>
      <c r="B3845" s="13" t="n">
        <v>42305</v>
      </c>
      <c r="C3845" s="13" t="n">
        <v>42308</v>
      </c>
      <c r="D3845" s="14" t="s">
        <v>137</v>
      </c>
      <c r="E3845" s="14" t="s">
        <v>62</v>
      </c>
      <c r="F3845" s="14" t="s">
        <v>63</v>
      </c>
      <c r="G3845" s="14" t="s">
        <v>64</v>
      </c>
      <c r="H3845" s="14" t="s">
        <v>65</v>
      </c>
      <c r="I3845" s="14" t="s">
        <v>303</v>
      </c>
      <c r="J3845" s="14" t="s">
        <v>3609</v>
      </c>
      <c r="K3845" s="15" t="n">
        <v>6.28</v>
      </c>
      <c r="L3845" s="0" t="n">
        <v>2</v>
      </c>
      <c r="M3845" s="16" t="n">
        <v>0</v>
      </c>
      <c r="N3845" s="17" t="n">
        <v>0.0628</v>
      </c>
      <c r="O3845" s="0" t="str">
        <f aca="false">TEXT(B3845,"YYYY-MM")</f>
        <v>2015-10</v>
      </c>
      <c r="P3845" s="18" t="n">
        <f aca="false">IFERROR(N3845/K3845,0)</f>
        <v>0.01</v>
      </c>
      <c r="Q3845" s="0" t="str">
        <f aca="false">IF(M3845=0,"No Discount",IF(M3845&lt;0.2,"Low (1-19%)",IF(M3845&lt;0.4,"Medium (20-39%)","High (40%+)")))</f>
        <v>No Discount</v>
      </c>
      <c r="R3845" s="0" t="str">
        <f aca="false">INDEX('Lookup Tables'!$B$2:$B$5,MATCH(F3845,'Lookup Tables'!$A$2:$A$5,0))</f>
        <v>Manager D</v>
      </c>
    </row>
    <row r="3846" customFormat="false" ht="15" hidden="false" customHeight="false" outlineLevel="0" collapsed="false">
      <c r="A3846" s="0" t="s">
        <v>3608</v>
      </c>
      <c r="B3846" s="13" t="n">
        <v>42305</v>
      </c>
      <c r="C3846" s="13" t="n">
        <v>42308</v>
      </c>
      <c r="D3846" s="14" t="s">
        <v>137</v>
      </c>
      <c r="E3846" s="14" t="s">
        <v>62</v>
      </c>
      <c r="F3846" s="14" t="s">
        <v>63</v>
      </c>
      <c r="G3846" s="14" t="s">
        <v>64</v>
      </c>
      <c r="H3846" s="14" t="s">
        <v>65</v>
      </c>
      <c r="I3846" s="14" t="s">
        <v>303</v>
      </c>
      <c r="J3846" s="14" t="s">
        <v>507</v>
      </c>
      <c r="K3846" s="15" t="n">
        <v>480.74</v>
      </c>
      <c r="L3846" s="0" t="n">
        <v>2</v>
      </c>
      <c r="M3846" s="16" t="n">
        <v>0</v>
      </c>
      <c r="N3846" s="17" t="n">
        <v>14.4222</v>
      </c>
      <c r="O3846" s="0" t="str">
        <f aca="false">TEXT(B3846,"YYYY-MM")</f>
        <v>2015-10</v>
      </c>
      <c r="P3846" s="18" t="n">
        <f aca="false">IFERROR(N3846/K3846,0)</f>
        <v>0.03</v>
      </c>
      <c r="Q3846" s="0" t="str">
        <f aca="false">IF(M3846=0,"No Discount",IF(M3846&lt;0.2,"Low (1-19%)",IF(M3846&lt;0.4,"Medium (20-39%)","High (40%+)")))</f>
        <v>No Discount</v>
      </c>
      <c r="R3846" s="0" t="str">
        <f aca="false">INDEX('Lookup Tables'!$B$2:$B$5,MATCH(F3846,'Lookup Tables'!$A$2:$A$5,0))</f>
        <v>Manager D</v>
      </c>
    </row>
    <row r="3847" customFormat="false" ht="15" hidden="false" customHeight="false" outlineLevel="0" collapsed="false">
      <c r="A3847" s="0" t="s">
        <v>3608</v>
      </c>
      <c r="B3847" s="13" t="n">
        <v>42305</v>
      </c>
      <c r="C3847" s="13" t="n">
        <v>42308</v>
      </c>
      <c r="D3847" s="14" t="s">
        <v>137</v>
      </c>
      <c r="E3847" s="14" t="s">
        <v>62</v>
      </c>
      <c r="F3847" s="14" t="s">
        <v>63</v>
      </c>
      <c r="G3847" s="14" t="s">
        <v>64</v>
      </c>
      <c r="H3847" s="14" t="s">
        <v>56</v>
      </c>
      <c r="I3847" s="14" t="s">
        <v>57</v>
      </c>
      <c r="J3847" s="14" t="s">
        <v>772</v>
      </c>
      <c r="K3847" s="15" t="n">
        <v>616.998</v>
      </c>
      <c r="L3847" s="0" t="n">
        <v>6</v>
      </c>
      <c r="M3847" s="16" t="n">
        <v>0.15</v>
      </c>
      <c r="N3847" s="17" t="n">
        <v>-36.294</v>
      </c>
      <c r="O3847" s="0" t="str">
        <f aca="false">TEXT(B3847,"YYYY-MM")</f>
        <v>2015-10</v>
      </c>
      <c r="P3847" s="18" t="n">
        <f aca="false">IFERROR(N3847/K3847,0)</f>
        <v>-0.0588235294117647</v>
      </c>
      <c r="Q3847" s="0" t="str">
        <f aca="false">IF(M3847=0,"No Discount",IF(M3847&lt;0.2,"Low (1-19%)",IF(M3847&lt;0.4,"Medium (20-39%)","High (40%+)")))</f>
        <v>Low (1-19%)</v>
      </c>
      <c r="R3847" s="0" t="str">
        <f aca="false">INDEX('Lookup Tables'!$B$2:$B$5,MATCH(F3847,'Lookup Tables'!$A$2:$A$5,0))</f>
        <v>Manager D</v>
      </c>
    </row>
    <row r="3848" customFormat="false" ht="15" hidden="false" customHeight="false" outlineLevel="0" collapsed="false">
      <c r="A3848" s="0" t="s">
        <v>3608</v>
      </c>
      <c r="B3848" s="13" t="n">
        <v>42305</v>
      </c>
      <c r="C3848" s="13" t="n">
        <v>42308</v>
      </c>
      <c r="D3848" s="14" t="s">
        <v>137</v>
      </c>
      <c r="E3848" s="14" t="s">
        <v>62</v>
      </c>
      <c r="F3848" s="14" t="s">
        <v>63</v>
      </c>
      <c r="G3848" s="14" t="s">
        <v>64</v>
      </c>
      <c r="H3848" s="14" t="s">
        <v>65</v>
      </c>
      <c r="I3848" s="14" t="s">
        <v>73</v>
      </c>
      <c r="J3848" s="14" t="s">
        <v>228</v>
      </c>
      <c r="K3848" s="15" t="n">
        <v>141.4</v>
      </c>
      <c r="L3848" s="0" t="n">
        <v>5</v>
      </c>
      <c r="M3848" s="16" t="n">
        <v>0</v>
      </c>
      <c r="N3848" s="17" t="n">
        <v>38.178</v>
      </c>
      <c r="O3848" s="0" t="str">
        <f aca="false">TEXT(B3848,"YYYY-MM")</f>
        <v>2015-10</v>
      </c>
      <c r="P3848" s="18" t="n">
        <f aca="false">IFERROR(N3848/K3848,0)</f>
        <v>0.27</v>
      </c>
      <c r="Q3848" s="0" t="str">
        <f aca="false">IF(M3848=0,"No Discount",IF(M3848&lt;0.2,"Low (1-19%)",IF(M3848&lt;0.4,"Medium (20-39%)","High (40%+)")))</f>
        <v>No Discount</v>
      </c>
      <c r="R3848" s="0" t="str">
        <f aca="false">INDEX('Lookup Tables'!$B$2:$B$5,MATCH(F3848,'Lookup Tables'!$A$2:$A$5,0))</f>
        <v>Manager D</v>
      </c>
    </row>
    <row r="3849" customFormat="false" ht="15" hidden="false" customHeight="false" outlineLevel="0" collapsed="false">
      <c r="A3849" s="0" t="s">
        <v>3610</v>
      </c>
      <c r="B3849" s="13" t="n">
        <v>43429</v>
      </c>
      <c r="C3849" s="13" t="n">
        <v>43431</v>
      </c>
      <c r="D3849" s="14" t="s">
        <v>52</v>
      </c>
      <c r="E3849" s="14" t="s">
        <v>97</v>
      </c>
      <c r="F3849" s="14" t="s">
        <v>98</v>
      </c>
      <c r="G3849" s="14" t="s">
        <v>157</v>
      </c>
      <c r="H3849" s="14" t="s">
        <v>65</v>
      </c>
      <c r="I3849" s="14" t="s">
        <v>73</v>
      </c>
      <c r="J3849" s="14" t="s">
        <v>1332</v>
      </c>
      <c r="K3849" s="15" t="n">
        <v>501.81</v>
      </c>
      <c r="L3849" s="0" t="n">
        <v>3</v>
      </c>
      <c r="M3849" s="16" t="n">
        <v>0</v>
      </c>
      <c r="N3849" s="17" t="n">
        <v>0</v>
      </c>
      <c r="O3849" s="0" t="str">
        <f aca="false">TEXT(B3849,"YYYY-MM")</f>
        <v>2018-11</v>
      </c>
      <c r="P3849" s="18" t="n">
        <f aca="false">IFERROR(N3849/K3849,0)</f>
        <v>0</v>
      </c>
      <c r="Q3849" s="0" t="str">
        <f aca="false">IF(M3849=0,"No Discount",IF(M3849&lt;0.2,"Low (1-19%)",IF(M3849&lt;0.4,"Medium (20-39%)","High (40%+)")))</f>
        <v>No Discount</v>
      </c>
      <c r="R3849" s="0" t="str">
        <f aca="false">INDEX('Lookup Tables'!$B$2:$B$5,MATCH(F3849,'Lookup Tables'!$A$2:$A$5,0))</f>
        <v>Manager A</v>
      </c>
    </row>
    <row r="3850" customFormat="false" ht="15" hidden="false" customHeight="false" outlineLevel="0" collapsed="false">
      <c r="A3850" s="0" t="s">
        <v>3611</v>
      </c>
      <c r="B3850" s="13" t="n">
        <v>43365</v>
      </c>
      <c r="C3850" s="13" t="n">
        <v>43366</v>
      </c>
      <c r="D3850" s="14" t="s">
        <v>137</v>
      </c>
      <c r="E3850" s="14" t="s">
        <v>53</v>
      </c>
      <c r="F3850" s="14" t="s">
        <v>54</v>
      </c>
      <c r="G3850" s="14" t="s">
        <v>787</v>
      </c>
      <c r="H3850" s="14" t="s">
        <v>65</v>
      </c>
      <c r="I3850" s="14" t="s">
        <v>83</v>
      </c>
      <c r="J3850" s="14" t="s">
        <v>3612</v>
      </c>
      <c r="K3850" s="15" t="n">
        <v>691.96</v>
      </c>
      <c r="L3850" s="0" t="n">
        <v>4</v>
      </c>
      <c r="M3850" s="16" t="n">
        <v>0</v>
      </c>
      <c r="N3850" s="17" t="n">
        <v>318.3016</v>
      </c>
      <c r="O3850" s="0" t="str">
        <f aca="false">TEXT(B3850,"YYYY-MM")</f>
        <v>2018-09</v>
      </c>
      <c r="P3850" s="18" t="n">
        <f aca="false">IFERROR(N3850/K3850,0)</f>
        <v>0.46</v>
      </c>
      <c r="Q3850" s="0" t="str">
        <f aca="false">IF(M3850=0,"No Discount",IF(M3850&lt;0.2,"Low (1-19%)",IF(M3850&lt;0.4,"Medium (20-39%)","High (40%+)")))</f>
        <v>No Discount</v>
      </c>
      <c r="R3850" s="0" t="str">
        <f aca="false">INDEX('Lookup Tables'!$B$2:$B$5,MATCH(F3850,'Lookup Tables'!$A$2:$A$5,0))</f>
        <v>Manager C</v>
      </c>
    </row>
    <row r="3851" customFormat="false" ht="15" hidden="false" customHeight="false" outlineLevel="0" collapsed="false">
      <c r="A3851" s="0" t="s">
        <v>3611</v>
      </c>
      <c r="B3851" s="13" t="n">
        <v>43365</v>
      </c>
      <c r="C3851" s="13" t="n">
        <v>43366</v>
      </c>
      <c r="D3851" s="14" t="s">
        <v>137</v>
      </c>
      <c r="E3851" s="14" t="s">
        <v>53</v>
      </c>
      <c r="F3851" s="14" t="s">
        <v>54</v>
      </c>
      <c r="G3851" s="14" t="s">
        <v>787</v>
      </c>
      <c r="H3851" s="14" t="s">
        <v>80</v>
      </c>
      <c r="I3851" s="14" t="s">
        <v>123</v>
      </c>
      <c r="J3851" s="14" t="s">
        <v>182</v>
      </c>
      <c r="K3851" s="15" t="n">
        <v>34.95</v>
      </c>
      <c r="L3851" s="0" t="n">
        <v>5</v>
      </c>
      <c r="M3851" s="16" t="n">
        <v>0</v>
      </c>
      <c r="N3851" s="17" t="n">
        <v>15.378</v>
      </c>
      <c r="O3851" s="0" t="str">
        <f aca="false">TEXT(B3851,"YYYY-MM")</f>
        <v>2018-09</v>
      </c>
      <c r="P3851" s="18" t="n">
        <f aca="false">IFERROR(N3851/K3851,0)</f>
        <v>0.44</v>
      </c>
      <c r="Q3851" s="0" t="str">
        <f aca="false">IF(M3851=0,"No Discount",IF(M3851&lt;0.2,"Low (1-19%)",IF(M3851&lt;0.4,"Medium (20-39%)","High (40%+)")))</f>
        <v>No Discount</v>
      </c>
      <c r="R3851" s="0" t="str">
        <f aca="false">INDEX('Lookup Tables'!$B$2:$B$5,MATCH(F3851,'Lookup Tables'!$A$2:$A$5,0))</f>
        <v>Manager C</v>
      </c>
    </row>
    <row r="3852" customFormat="false" ht="15" hidden="false" customHeight="false" outlineLevel="0" collapsed="false">
      <c r="A3852" s="0" t="s">
        <v>3613</v>
      </c>
      <c r="B3852" s="13" t="n">
        <v>42708</v>
      </c>
      <c r="C3852" s="13" t="n">
        <v>42713</v>
      </c>
      <c r="D3852" s="14" t="s">
        <v>69</v>
      </c>
      <c r="E3852" s="14" t="s">
        <v>62</v>
      </c>
      <c r="F3852" s="14" t="s">
        <v>98</v>
      </c>
      <c r="G3852" s="14" t="s">
        <v>311</v>
      </c>
      <c r="H3852" s="14" t="s">
        <v>65</v>
      </c>
      <c r="I3852" s="14" t="s">
        <v>91</v>
      </c>
      <c r="J3852" s="14" t="s">
        <v>587</v>
      </c>
      <c r="K3852" s="15" t="n">
        <v>85.96</v>
      </c>
      <c r="L3852" s="0" t="n">
        <v>7</v>
      </c>
      <c r="M3852" s="16" t="n">
        <v>0</v>
      </c>
      <c r="N3852" s="17" t="n">
        <v>40.4012</v>
      </c>
      <c r="O3852" s="0" t="str">
        <f aca="false">TEXT(B3852,"YYYY-MM")</f>
        <v>2016-12</v>
      </c>
      <c r="P3852" s="18" t="n">
        <f aca="false">IFERROR(N3852/K3852,0)</f>
        <v>0.47</v>
      </c>
      <c r="Q3852" s="0" t="str">
        <f aca="false">IF(M3852=0,"No Discount",IF(M3852&lt;0.2,"Low (1-19%)",IF(M3852&lt;0.4,"Medium (20-39%)","High (40%+)")))</f>
        <v>No Discount</v>
      </c>
      <c r="R3852" s="0" t="str">
        <f aca="false">INDEX('Lookup Tables'!$B$2:$B$5,MATCH(F3852,'Lookup Tables'!$A$2:$A$5,0))</f>
        <v>Manager A</v>
      </c>
    </row>
    <row r="3853" customFormat="false" ht="15" hidden="false" customHeight="false" outlineLevel="0" collapsed="false">
      <c r="A3853" s="0" t="s">
        <v>3614</v>
      </c>
      <c r="B3853" s="13" t="n">
        <v>42634</v>
      </c>
      <c r="C3853" s="13" t="n">
        <v>42634</v>
      </c>
      <c r="D3853" s="14" t="s">
        <v>606</v>
      </c>
      <c r="E3853" s="14" t="s">
        <v>97</v>
      </c>
      <c r="F3853" s="14" t="s">
        <v>117</v>
      </c>
      <c r="G3853" s="14" t="s">
        <v>584</v>
      </c>
      <c r="H3853" s="14" t="s">
        <v>56</v>
      </c>
      <c r="I3853" s="14" t="s">
        <v>76</v>
      </c>
      <c r="J3853" s="14" t="s">
        <v>254</v>
      </c>
      <c r="K3853" s="15" t="n">
        <v>85.3</v>
      </c>
      <c r="L3853" s="0" t="n">
        <v>2</v>
      </c>
      <c r="M3853" s="16" t="n">
        <v>0</v>
      </c>
      <c r="N3853" s="17" t="n">
        <v>14.501</v>
      </c>
      <c r="O3853" s="0" t="str">
        <f aca="false">TEXT(B3853,"YYYY-MM")</f>
        <v>2016-09</v>
      </c>
      <c r="P3853" s="18" t="n">
        <f aca="false">IFERROR(N3853/K3853,0)</f>
        <v>0.17</v>
      </c>
      <c r="Q3853" s="0" t="str">
        <f aca="false">IF(M3853=0,"No Discount",IF(M3853&lt;0.2,"Low (1-19%)",IF(M3853&lt;0.4,"Medium (20-39%)","High (40%+)")))</f>
        <v>No Discount</v>
      </c>
      <c r="R3853" s="0" t="str">
        <f aca="false">INDEX('Lookup Tables'!$B$2:$B$5,MATCH(F3853,'Lookup Tables'!$A$2:$A$5,0))</f>
        <v>Manager B</v>
      </c>
    </row>
    <row r="3854" customFormat="false" ht="15" hidden="false" customHeight="false" outlineLevel="0" collapsed="false">
      <c r="A3854" s="0" t="s">
        <v>3615</v>
      </c>
      <c r="B3854" s="13" t="n">
        <v>43430</v>
      </c>
      <c r="C3854" s="13" t="n">
        <v>43433</v>
      </c>
      <c r="D3854" s="14" t="s">
        <v>137</v>
      </c>
      <c r="E3854" s="14" t="s">
        <v>53</v>
      </c>
      <c r="F3854" s="14" t="s">
        <v>98</v>
      </c>
      <c r="G3854" s="14" t="s">
        <v>146</v>
      </c>
      <c r="H3854" s="14" t="s">
        <v>65</v>
      </c>
      <c r="I3854" s="14" t="s">
        <v>83</v>
      </c>
      <c r="J3854" s="14" t="s">
        <v>563</v>
      </c>
      <c r="K3854" s="15" t="n">
        <v>33.568</v>
      </c>
      <c r="L3854" s="0" t="n">
        <v>8</v>
      </c>
      <c r="M3854" s="16" t="n">
        <v>0.8</v>
      </c>
      <c r="N3854" s="17" t="n">
        <v>-53.7088</v>
      </c>
      <c r="O3854" s="0" t="str">
        <f aca="false">TEXT(B3854,"YYYY-MM")</f>
        <v>2018-11</v>
      </c>
      <c r="P3854" s="18" t="n">
        <f aca="false">IFERROR(N3854/K3854,0)</f>
        <v>-1.6</v>
      </c>
      <c r="Q3854" s="0" t="str">
        <f aca="false">IF(M3854=0,"No Discount",IF(M3854&lt;0.2,"Low (1-19%)",IF(M3854&lt;0.4,"Medium (20-39%)","High (40%+)")))</f>
        <v>High (40%+)</v>
      </c>
      <c r="R3854" s="0" t="str">
        <f aca="false">INDEX('Lookup Tables'!$B$2:$B$5,MATCH(F3854,'Lookup Tables'!$A$2:$A$5,0))</f>
        <v>Manager A</v>
      </c>
    </row>
    <row r="3855" customFormat="false" ht="15" hidden="false" customHeight="false" outlineLevel="0" collapsed="false">
      <c r="A3855" s="0" t="s">
        <v>3616</v>
      </c>
      <c r="B3855" s="13" t="n">
        <v>43257</v>
      </c>
      <c r="C3855" s="13" t="n">
        <v>43261</v>
      </c>
      <c r="D3855" s="14" t="s">
        <v>69</v>
      </c>
      <c r="E3855" s="14" t="s">
        <v>97</v>
      </c>
      <c r="F3855" s="14" t="s">
        <v>63</v>
      </c>
      <c r="G3855" s="14" t="s">
        <v>64</v>
      </c>
      <c r="H3855" s="14" t="s">
        <v>56</v>
      </c>
      <c r="I3855" s="14" t="s">
        <v>76</v>
      </c>
      <c r="J3855" s="14" t="s">
        <v>3617</v>
      </c>
      <c r="K3855" s="15" t="n">
        <v>4.95</v>
      </c>
      <c r="L3855" s="0" t="n">
        <v>1</v>
      </c>
      <c r="M3855" s="16" t="n">
        <v>0</v>
      </c>
      <c r="N3855" s="17" t="n">
        <v>2.178</v>
      </c>
      <c r="O3855" s="0" t="str">
        <f aca="false">TEXT(B3855,"YYYY-MM")</f>
        <v>2018-06</v>
      </c>
      <c r="P3855" s="18" t="n">
        <f aca="false">IFERROR(N3855/K3855,0)</f>
        <v>0.44</v>
      </c>
      <c r="Q3855" s="0" t="str">
        <f aca="false">IF(M3855=0,"No Discount",IF(M3855&lt;0.2,"Low (1-19%)",IF(M3855&lt;0.4,"Medium (20-39%)","High (40%+)")))</f>
        <v>No Discount</v>
      </c>
      <c r="R3855" s="0" t="str">
        <f aca="false">INDEX('Lookup Tables'!$B$2:$B$5,MATCH(F3855,'Lookup Tables'!$A$2:$A$5,0))</f>
        <v>Manager D</v>
      </c>
    </row>
    <row r="3856" customFormat="false" ht="15" hidden="false" customHeight="false" outlineLevel="0" collapsed="false">
      <c r="A3856" s="0" t="s">
        <v>3616</v>
      </c>
      <c r="B3856" s="13" t="n">
        <v>43257</v>
      </c>
      <c r="C3856" s="13" t="n">
        <v>43261</v>
      </c>
      <c r="D3856" s="14" t="s">
        <v>69</v>
      </c>
      <c r="E3856" s="14" t="s">
        <v>97</v>
      </c>
      <c r="F3856" s="14" t="s">
        <v>63</v>
      </c>
      <c r="G3856" s="14" t="s">
        <v>64</v>
      </c>
      <c r="H3856" s="14" t="s">
        <v>65</v>
      </c>
      <c r="I3856" s="14" t="s">
        <v>73</v>
      </c>
      <c r="J3856" s="14" t="s">
        <v>3202</v>
      </c>
      <c r="K3856" s="15" t="n">
        <v>26.4</v>
      </c>
      <c r="L3856" s="0" t="n">
        <v>5</v>
      </c>
      <c r="M3856" s="16" t="n">
        <v>0</v>
      </c>
      <c r="N3856" s="17" t="n">
        <v>0</v>
      </c>
      <c r="O3856" s="0" t="str">
        <f aca="false">TEXT(B3856,"YYYY-MM")</f>
        <v>2018-06</v>
      </c>
      <c r="P3856" s="18" t="n">
        <f aca="false">IFERROR(N3856/K3856,0)</f>
        <v>0</v>
      </c>
      <c r="Q3856" s="0" t="str">
        <f aca="false">IF(M3856=0,"No Discount",IF(M3856&lt;0.2,"Low (1-19%)",IF(M3856&lt;0.4,"Medium (20-39%)","High (40%+)")))</f>
        <v>No Discount</v>
      </c>
      <c r="R3856" s="0" t="str">
        <f aca="false">INDEX('Lookup Tables'!$B$2:$B$5,MATCH(F3856,'Lookup Tables'!$A$2:$A$5,0))</f>
        <v>Manager D</v>
      </c>
    </row>
    <row r="3857" customFormat="false" ht="15" hidden="false" customHeight="false" outlineLevel="0" collapsed="false">
      <c r="A3857" s="0" t="s">
        <v>3618</v>
      </c>
      <c r="B3857" s="13" t="n">
        <v>43396</v>
      </c>
      <c r="C3857" s="13" t="n">
        <v>43401</v>
      </c>
      <c r="D3857" s="14" t="s">
        <v>52</v>
      </c>
      <c r="E3857" s="14" t="s">
        <v>53</v>
      </c>
      <c r="F3857" s="14" t="s">
        <v>98</v>
      </c>
      <c r="G3857" s="14" t="s">
        <v>99</v>
      </c>
      <c r="H3857" s="14" t="s">
        <v>65</v>
      </c>
      <c r="I3857" s="14" t="s">
        <v>83</v>
      </c>
      <c r="J3857" s="14" t="s">
        <v>569</v>
      </c>
      <c r="K3857" s="15" t="n">
        <v>3.564</v>
      </c>
      <c r="L3857" s="0" t="n">
        <v>3</v>
      </c>
      <c r="M3857" s="16" t="n">
        <v>0.8</v>
      </c>
      <c r="N3857" s="17" t="n">
        <v>-6.237</v>
      </c>
      <c r="O3857" s="0" t="str">
        <f aca="false">TEXT(B3857,"YYYY-MM")</f>
        <v>2018-10</v>
      </c>
      <c r="P3857" s="18" t="n">
        <f aca="false">IFERROR(N3857/K3857,0)</f>
        <v>-1.75</v>
      </c>
      <c r="Q3857" s="0" t="str">
        <f aca="false">IF(M3857=0,"No Discount",IF(M3857&lt;0.2,"Low (1-19%)",IF(M3857&lt;0.4,"Medium (20-39%)","High (40%+)")))</f>
        <v>High (40%+)</v>
      </c>
      <c r="R3857" s="0" t="str">
        <f aca="false">INDEX('Lookup Tables'!$B$2:$B$5,MATCH(F3857,'Lookup Tables'!$A$2:$A$5,0))</f>
        <v>Manager A</v>
      </c>
    </row>
    <row r="3858" customFormat="false" ht="15" hidden="false" customHeight="false" outlineLevel="0" collapsed="false">
      <c r="A3858" s="0" t="s">
        <v>3618</v>
      </c>
      <c r="B3858" s="13" t="n">
        <v>43396</v>
      </c>
      <c r="C3858" s="13" t="n">
        <v>43401</v>
      </c>
      <c r="D3858" s="14" t="s">
        <v>52</v>
      </c>
      <c r="E3858" s="14" t="s">
        <v>53</v>
      </c>
      <c r="F3858" s="14" t="s">
        <v>98</v>
      </c>
      <c r="G3858" s="14" t="s">
        <v>99</v>
      </c>
      <c r="H3858" s="14" t="s">
        <v>80</v>
      </c>
      <c r="I3858" s="14" t="s">
        <v>81</v>
      </c>
      <c r="J3858" s="14" t="s">
        <v>2183</v>
      </c>
      <c r="K3858" s="15" t="n">
        <v>823.96</v>
      </c>
      <c r="L3858" s="0" t="n">
        <v>5</v>
      </c>
      <c r="M3858" s="16" t="n">
        <v>0.2</v>
      </c>
      <c r="N3858" s="17" t="n">
        <v>51.4975</v>
      </c>
      <c r="O3858" s="0" t="str">
        <f aca="false">TEXT(B3858,"YYYY-MM")</f>
        <v>2018-10</v>
      </c>
      <c r="P3858" s="18" t="n">
        <f aca="false">IFERROR(N3858/K3858,0)</f>
        <v>0.0625</v>
      </c>
      <c r="Q3858" s="0" t="str">
        <f aca="false">IF(M3858=0,"No Discount",IF(M3858&lt;0.2,"Low (1-19%)",IF(M3858&lt;0.4,"Medium (20-39%)","High (40%+)")))</f>
        <v>Medium (20-39%)</v>
      </c>
      <c r="R3858" s="0" t="str">
        <f aca="false">INDEX('Lookup Tables'!$B$2:$B$5,MATCH(F3858,'Lookup Tables'!$A$2:$A$5,0))</f>
        <v>Manager A</v>
      </c>
    </row>
    <row r="3859" customFormat="false" ht="15" hidden="false" customHeight="false" outlineLevel="0" collapsed="false">
      <c r="A3859" s="0" t="s">
        <v>3618</v>
      </c>
      <c r="B3859" s="13" t="n">
        <v>43396</v>
      </c>
      <c r="C3859" s="13" t="n">
        <v>43401</v>
      </c>
      <c r="D3859" s="14" t="s">
        <v>52</v>
      </c>
      <c r="E3859" s="14" t="s">
        <v>53</v>
      </c>
      <c r="F3859" s="14" t="s">
        <v>98</v>
      </c>
      <c r="G3859" s="14" t="s">
        <v>99</v>
      </c>
      <c r="H3859" s="14" t="s">
        <v>65</v>
      </c>
      <c r="I3859" s="14" t="s">
        <v>78</v>
      </c>
      <c r="J3859" s="14" t="s">
        <v>1820</v>
      </c>
      <c r="K3859" s="15" t="n">
        <v>10.272</v>
      </c>
      <c r="L3859" s="0" t="n">
        <v>3</v>
      </c>
      <c r="M3859" s="16" t="n">
        <v>0.2</v>
      </c>
      <c r="N3859" s="17" t="n">
        <v>0.8988</v>
      </c>
      <c r="O3859" s="0" t="str">
        <f aca="false">TEXT(B3859,"YYYY-MM")</f>
        <v>2018-10</v>
      </c>
      <c r="P3859" s="18" t="n">
        <f aca="false">IFERROR(N3859/K3859,0)</f>
        <v>0.0875</v>
      </c>
      <c r="Q3859" s="0" t="str">
        <f aca="false">IF(M3859=0,"No Discount",IF(M3859&lt;0.2,"Low (1-19%)",IF(M3859&lt;0.4,"Medium (20-39%)","High (40%+)")))</f>
        <v>Medium (20-39%)</v>
      </c>
      <c r="R3859" s="0" t="str">
        <f aca="false">INDEX('Lookup Tables'!$B$2:$B$5,MATCH(F3859,'Lookup Tables'!$A$2:$A$5,0))</f>
        <v>Manager A</v>
      </c>
    </row>
    <row r="3860" customFormat="false" ht="15" hidden="false" customHeight="false" outlineLevel="0" collapsed="false">
      <c r="A3860" s="0" t="s">
        <v>3619</v>
      </c>
      <c r="B3860" s="13" t="n">
        <v>42358</v>
      </c>
      <c r="C3860" s="13" t="n">
        <v>42358</v>
      </c>
      <c r="D3860" s="14" t="s">
        <v>606</v>
      </c>
      <c r="E3860" s="14" t="s">
        <v>53</v>
      </c>
      <c r="F3860" s="14" t="s">
        <v>63</v>
      </c>
      <c r="G3860" s="14" t="s">
        <v>252</v>
      </c>
      <c r="H3860" s="14" t="s">
        <v>80</v>
      </c>
      <c r="I3860" s="14" t="s">
        <v>123</v>
      </c>
      <c r="J3860" s="14" t="s">
        <v>3620</v>
      </c>
      <c r="K3860" s="15" t="n">
        <v>447.944</v>
      </c>
      <c r="L3860" s="0" t="n">
        <v>7</v>
      </c>
      <c r="M3860" s="16" t="n">
        <v>0.2</v>
      </c>
      <c r="N3860" s="17" t="n">
        <v>89.5888</v>
      </c>
      <c r="O3860" s="0" t="str">
        <f aca="false">TEXT(B3860,"YYYY-MM")</f>
        <v>2015-12</v>
      </c>
      <c r="P3860" s="18" t="n">
        <f aca="false">IFERROR(N3860/K3860,0)</f>
        <v>0.2</v>
      </c>
      <c r="Q3860" s="0" t="str">
        <f aca="false">IF(M3860=0,"No Discount",IF(M3860&lt;0.2,"Low (1-19%)",IF(M3860&lt;0.4,"Medium (20-39%)","High (40%+)")))</f>
        <v>Medium (20-39%)</v>
      </c>
      <c r="R3860" s="0" t="str">
        <f aca="false">INDEX('Lookup Tables'!$B$2:$B$5,MATCH(F3860,'Lookup Tables'!$A$2:$A$5,0))</f>
        <v>Manager D</v>
      </c>
    </row>
    <row r="3861" customFormat="false" ht="15" hidden="false" customHeight="false" outlineLevel="0" collapsed="false">
      <c r="A3861" s="0" t="s">
        <v>3621</v>
      </c>
      <c r="B3861" s="13" t="n">
        <v>43148</v>
      </c>
      <c r="C3861" s="13" t="n">
        <v>43153</v>
      </c>
      <c r="D3861" s="14" t="s">
        <v>69</v>
      </c>
      <c r="E3861" s="14" t="s">
        <v>97</v>
      </c>
      <c r="F3861" s="14" t="s">
        <v>98</v>
      </c>
      <c r="G3861" s="14" t="s">
        <v>146</v>
      </c>
      <c r="H3861" s="14" t="s">
        <v>56</v>
      </c>
      <c r="I3861" s="14" t="s">
        <v>71</v>
      </c>
      <c r="J3861" s="14" t="s">
        <v>1520</v>
      </c>
      <c r="K3861" s="15" t="n">
        <v>480.96</v>
      </c>
      <c r="L3861" s="0" t="n">
        <v>3</v>
      </c>
      <c r="M3861" s="16" t="n">
        <v>0.5</v>
      </c>
      <c r="N3861" s="17" t="n">
        <v>-269.3376</v>
      </c>
      <c r="O3861" s="0" t="str">
        <f aca="false">TEXT(B3861,"YYYY-MM")</f>
        <v>2018-02</v>
      </c>
      <c r="P3861" s="18" t="n">
        <f aca="false">IFERROR(N3861/K3861,0)</f>
        <v>-0.56</v>
      </c>
      <c r="Q3861" s="0" t="str">
        <f aca="false">IF(M3861=0,"No Discount",IF(M3861&lt;0.2,"Low (1-19%)",IF(M3861&lt;0.4,"Medium (20-39%)","High (40%+)")))</f>
        <v>High (40%+)</v>
      </c>
      <c r="R3861" s="0" t="str">
        <f aca="false">INDEX('Lookup Tables'!$B$2:$B$5,MATCH(F3861,'Lookup Tables'!$A$2:$A$5,0))</f>
        <v>Manager A</v>
      </c>
    </row>
    <row r="3862" customFormat="false" ht="15" hidden="false" customHeight="false" outlineLevel="0" collapsed="false">
      <c r="A3862" s="0" t="s">
        <v>3621</v>
      </c>
      <c r="B3862" s="13" t="n">
        <v>43148</v>
      </c>
      <c r="C3862" s="13" t="n">
        <v>43153</v>
      </c>
      <c r="D3862" s="14" t="s">
        <v>69</v>
      </c>
      <c r="E3862" s="14" t="s">
        <v>97</v>
      </c>
      <c r="F3862" s="14" t="s">
        <v>98</v>
      </c>
      <c r="G3862" s="14" t="s">
        <v>146</v>
      </c>
      <c r="H3862" s="14" t="s">
        <v>80</v>
      </c>
      <c r="I3862" s="14" t="s">
        <v>81</v>
      </c>
      <c r="J3862" s="14" t="s">
        <v>3622</v>
      </c>
      <c r="K3862" s="15" t="n">
        <v>124.792</v>
      </c>
      <c r="L3862" s="0" t="n">
        <v>1</v>
      </c>
      <c r="M3862" s="16" t="n">
        <v>0.2</v>
      </c>
      <c r="N3862" s="17" t="n">
        <v>10.9193</v>
      </c>
      <c r="O3862" s="0" t="str">
        <f aca="false">TEXT(B3862,"YYYY-MM")</f>
        <v>2018-02</v>
      </c>
      <c r="P3862" s="18" t="n">
        <f aca="false">IFERROR(N3862/K3862,0)</f>
        <v>0.0875</v>
      </c>
      <c r="Q3862" s="0" t="str">
        <f aca="false">IF(M3862=0,"No Discount",IF(M3862&lt;0.2,"Low (1-19%)",IF(M3862&lt;0.4,"Medium (20-39%)","High (40%+)")))</f>
        <v>Medium (20-39%)</v>
      </c>
      <c r="R3862" s="0" t="str">
        <f aca="false">INDEX('Lookup Tables'!$B$2:$B$5,MATCH(F3862,'Lookup Tables'!$A$2:$A$5,0))</f>
        <v>Manager A</v>
      </c>
    </row>
    <row r="3863" customFormat="false" ht="15" hidden="false" customHeight="false" outlineLevel="0" collapsed="false">
      <c r="A3863" s="0" t="s">
        <v>3623</v>
      </c>
      <c r="B3863" s="13" t="n">
        <v>42127</v>
      </c>
      <c r="C3863" s="13" t="n">
        <v>42134</v>
      </c>
      <c r="D3863" s="14" t="s">
        <v>69</v>
      </c>
      <c r="E3863" s="14" t="s">
        <v>53</v>
      </c>
      <c r="F3863" s="14" t="s">
        <v>117</v>
      </c>
      <c r="G3863" s="14" t="s">
        <v>170</v>
      </c>
      <c r="H3863" s="14" t="s">
        <v>65</v>
      </c>
      <c r="I3863" s="14" t="s">
        <v>83</v>
      </c>
      <c r="J3863" s="14" t="s">
        <v>3624</v>
      </c>
      <c r="K3863" s="15" t="n">
        <v>40.176</v>
      </c>
      <c r="L3863" s="0" t="n">
        <v>3</v>
      </c>
      <c r="M3863" s="16" t="n">
        <v>0.2</v>
      </c>
      <c r="N3863" s="17" t="n">
        <v>14.5638</v>
      </c>
      <c r="O3863" s="0" t="str">
        <f aca="false">TEXT(B3863,"YYYY-MM")</f>
        <v>2015-05</v>
      </c>
      <c r="P3863" s="18" t="n">
        <f aca="false">IFERROR(N3863/K3863,0)</f>
        <v>0.3625</v>
      </c>
      <c r="Q3863" s="0" t="str">
        <f aca="false">IF(M3863=0,"No Discount",IF(M3863&lt;0.2,"Low (1-19%)",IF(M3863&lt;0.4,"Medium (20-39%)","High (40%+)")))</f>
        <v>Medium (20-39%)</v>
      </c>
      <c r="R3863" s="0" t="str">
        <f aca="false">INDEX('Lookup Tables'!$B$2:$B$5,MATCH(F3863,'Lookup Tables'!$A$2:$A$5,0))</f>
        <v>Manager B</v>
      </c>
    </row>
    <row r="3864" customFormat="false" ht="15" hidden="false" customHeight="false" outlineLevel="0" collapsed="false">
      <c r="A3864" s="0" t="s">
        <v>3623</v>
      </c>
      <c r="B3864" s="13" t="n">
        <v>42127</v>
      </c>
      <c r="C3864" s="13" t="n">
        <v>42134</v>
      </c>
      <c r="D3864" s="14" t="s">
        <v>69</v>
      </c>
      <c r="E3864" s="14" t="s">
        <v>53</v>
      </c>
      <c r="F3864" s="14" t="s">
        <v>117</v>
      </c>
      <c r="G3864" s="14" t="s">
        <v>170</v>
      </c>
      <c r="H3864" s="14" t="s">
        <v>65</v>
      </c>
      <c r="I3864" s="14" t="s">
        <v>83</v>
      </c>
      <c r="J3864" s="14" t="s">
        <v>267</v>
      </c>
      <c r="K3864" s="15" t="n">
        <v>10.896</v>
      </c>
      <c r="L3864" s="0" t="n">
        <v>3</v>
      </c>
      <c r="M3864" s="16" t="n">
        <v>0.2</v>
      </c>
      <c r="N3864" s="17" t="n">
        <v>3.9498</v>
      </c>
      <c r="O3864" s="0" t="str">
        <f aca="false">TEXT(B3864,"YYYY-MM")</f>
        <v>2015-05</v>
      </c>
      <c r="P3864" s="18" t="n">
        <f aca="false">IFERROR(N3864/K3864,0)</f>
        <v>0.3625</v>
      </c>
      <c r="Q3864" s="0" t="str">
        <f aca="false">IF(M3864=0,"No Discount",IF(M3864&lt;0.2,"Low (1-19%)",IF(M3864&lt;0.4,"Medium (20-39%)","High (40%+)")))</f>
        <v>Medium (20-39%)</v>
      </c>
      <c r="R3864" s="0" t="str">
        <f aca="false">INDEX('Lookup Tables'!$B$2:$B$5,MATCH(F3864,'Lookup Tables'!$A$2:$A$5,0))</f>
        <v>Manager B</v>
      </c>
    </row>
    <row r="3865" customFormat="false" ht="15" hidden="false" customHeight="false" outlineLevel="0" collapsed="false">
      <c r="A3865" s="0" t="s">
        <v>3625</v>
      </c>
      <c r="B3865" s="13" t="n">
        <v>43390</v>
      </c>
      <c r="C3865" s="13" t="n">
        <v>43392</v>
      </c>
      <c r="D3865" s="14" t="s">
        <v>52</v>
      </c>
      <c r="E3865" s="14" t="s">
        <v>53</v>
      </c>
      <c r="F3865" s="14" t="s">
        <v>63</v>
      </c>
      <c r="G3865" s="14" t="s">
        <v>64</v>
      </c>
      <c r="H3865" s="14" t="s">
        <v>65</v>
      </c>
      <c r="I3865" s="14" t="s">
        <v>78</v>
      </c>
      <c r="J3865" s="14" t="s">
        <v>3626</v>
      </c>
      <c r="K3865" s="15" t="n">
        <v>10.64</v>
      </c>
      <c r="L3865" s="0" t="n">
        <v>4</v>
      </c>
      <c r="M3865" s="16" t="n">
        <v>0</v>
      </c>
      <c r="N3865" s="17" t="n">
        <v>2.7664</v>
      </c>
      <c r="O3865" s="0" t="str">
        <f aca="false">TEXT(B3865,"YYYY-MM")</f>
        <v>2018-10</v>
      </c>
      <c r="P3865" s="18" t="n">
        <f aca="false">IFERROR(N3865/K3865,0)</f>
        <v>0.26</v>
      </c>
      <c r="Q3865" s="0" t="str">
        <f aca="false">IF(M3865=0,"No Discount",IF(M3865&lt;0.2,"Low (1-19%)",IF(M3865&lt;0.4,"Medium (20-39%)","High (40%+)")))</f>
        <v>No Discount</v>
      </c>
      <c r="R3865" s="0" t="str">
        <f aca="false">INDEX('Lookup Tables'!$B$2:$B$5,MATCH(F3865,'Lookup Tables'!$A$2:$A$5,0))</f>
        <v>Manager D</v>
      </c>
    </row>
    <row r="3866" customFormat="false" ht="15" hidden="false" customHeight="false" outlineLevel="0" collapsed="false">
      <c r="A3866" s="0" t="s">
        <v>3627</v>
      </c>
      <c r="B3866" s="13" t="n">
        <v>42702</v>
      </c>
      <c r="C3866" s="13" t="n">
        <v>42707</v>
      </c>
      <c r="D3866" s="14" t="s">
        <v>69</v>
      </c>
      <c r="E3866" s="14" t="s">
        <v>53</v>
      </c>
      <c r="F3866" s="14" t="s">
        <v>98</v>
      </c>
      <c r="G3866" s="14" t="s">
        <v>146</v>
      </c>
      <c r="H3866" s="14" t="s">
        <v>56</v>
      </c>
      <c r="I3866" s="14" t="s">
        <v>76</v>
      </c>
      <c r="J3866" s="14" t="s">
        <v>3628</v>
      </c>
      <c r="K3866" s="15" t="n">
        <v>151.96</v>
      </c>
      <c r="L3866" s="0" t="n">
        <v>5</v>
      </c>
      <c r="M3866" s="16" t="n">
        <v>0.6</v>
      </c>
      <c r="N3866" s="17" t="n">
        <v>-182.352</v>
      </c>
      <c r="O3866" s="0" t="str">
        <f aca="false">TEXT(B3866,"YYYY-MM")</f>
        <v>2016-11</v>
      </c>
      <c r="P3866" s="18" t="n">
        <f aca="false">IFERROR(N3866/K3866,0)</f>
        <v>-1.2</v>
      </c>
      <c r="Q3866" s="0" t="str">
        <f aca="false">IF(M3866=0,"No Discount",IF(M3866&lt;0.2,"Low (1-19%)",IF(M3866&lt;0.4,"Medium (20-39%)","High (40%+)")))</f>
        <v>High (40%+)</v>
      </c>
      <c r="R3866" s="0" t="str">
        <f aca="false">INDEX('Lookup Tables'!$B$2:$B$5,MATCH(F3866,'Lookup Tables'!$A$2:$A$5,0))</f>
        <v>Manager A</v>
      </c>
    </row>
    <row r="3867" customFormat="false" ht="15" hidden="false" customHeight="false" outlineLevel="0" collapsed="false">
      <c r="A3867" s="0" t="s">
        <v>3629</v>
      </c>
      <c r="B3867" s="13" t="n">
        <v>42212</v>
      </c>
      <c r="C3867" s="13" t="n">
        <v>42214</v>
      </c>
      <c r="D3867" s="14" t="s">
        <v>52</v>
      </c>
      <c r="E3867" s="14" t="s">
        <v>53</v>
      </c>
      <c r="F3867" s="14" t="s">
        <v>63</v>
      </c>
      <c r="G3867" s="14" t="s">
        <v>64</v>
      </c>
      <c r="H3867" s="14" t="s">
        <v>80</v>
      </c>
      <c r="I3867" s="14" t="s">
        <v>123</v>
      </c>
      <c r="J3867" s="14" t="s">
        <v>2269</v>
      </c>
      <c r="K3867" s="15" t="n">
        <v>238</v>
      </c>
      <c r="L3867" s="0" t="n">
        <v>2</v>
      </c>
      <c r="M3867" s="16" t="n">
        <v>0</v>
      </c>
      <c r="N3867" s="17" t="n">
        <v>38.08</v>
      </c>
      <c r="O3867" s="0" t="str">
        <f aca="false">TEXT(B3867,"YYYY-MM")</f>
        <v>2015-07</v>
      </c>
      <c r="P3867" s="18" t="n">
        <f aca="false">IFERROR(N3867/K3867,0)</f>
        <v>0.16</v>
      </c>
      <c r="Q3867" s="0" t="str">
        <f aca="false">IF(M3867=0,"No Discount",IF(M3867&lt;0.2,"Low (1-19%)",IF(M3867&lt;0.4,"Medium (20-39%)","High (40%+)")))</f>
        <v>No Discount</v>
      </c>
      <c r="R3867" s="0" t="str">
        <f aca="false">INDEX('Lookup Tables'!$B$2:$B$5,MATCH(F3867,'Lookup Tables'!$A$2:$A$5,0))</f>
        <v>Manager D</v>
      </c>
    </row>
    <row r="3868" customFormat="false" ht="15" hidden="false" customHeight="false" outlineLevel="0" collapsed="false">
      <c r="A3868" s="0" t="s">
        <v>3630</v>
      </c>
      <c r="B3868" s="13" t="n">
        <v>43213</v>
      </c>
      <c r="C3868" s="13" t="n">
        <v>43215</v>
      </c>
      <c r="D3868" s="14" t="s">
        <v>52</v>
      </c>
      <c r="E3868" s="14" t="s">
        <v>53</v>
      </c>
      <c r="F3868" s="14" t="s">
        <v>98</v>
      </c>
      <c r="G3868" s="14" t="s">
        <v>164</v>
      </c>
      <c r="H3868" s="14" t="s">
        <v>80</v>
      </c>
      <c r="I3868" s="14" t="s">
        <v>123</v>
      </c>
      <c r="J3868" s="14" t="s">
        <v>2068</v>
      </c>
      <c r="K3868" s="15" t="n">
        <v>155.34</v>
      </c>
      <c r="L3868" s="0" t="n">
        <v>6</v>
      </c>
      <c r="M3868" s="16" t="n">
        <v>0</v>
      </c>
      <c r="N3868" s="17" t="n">
        <v>55.9224</v>
      </c>
      <c r="O3868" s="0" t="str">
        <f aca="false">TEXT(B3868,"YYYY-MM")</f>
        <v>2018-04</v>
      </c>
      <c r="P3868" s="18" t="n">
        <f aca="false">IFERROR(N3868/K3868,0)</f>
        <v>0.36</v>
      </c>
      <c r="Q3868" s="0" t="str">
        <f aca="false">IF(M3868=0,"No Discount",IF(M3868&lt;0.2,"Low (1-19%)",IF(M3868&lt;0.4,"Medium (20-39%)","High (40%+)")))</f>
        <v>No Discount</v>
      </c>
      <c r="R3868" s="0" t="str">
        <f aca="false">INDEX('Lookup Tables'!$B$2:$B$5,MATCH(F3868,'Lookup Tables'!$A$2:$A$5,0))</f>
        <v>Manager A</v>
      </c>
    </row>
    <row r="3869" customFormat="false" ht="15" hidden="false" customHeight="false" outlineLevel="0" collapsed="false">
      <c r="A3869" s="0" t="s">
        <v>3631</v>
      </c>
      <c r="B3869" s="13" t="n">
        <v>42666</v>
      </c>
      <c r="C3869" s="13" t="n">
        <v>42670</v>
      </c>
      <c r="D3869" s="14" t="s">
        <v>52</v>
      </c>
      <c r="E3869" s="14" t="s">
        <v>53</v>
      </c>
      <c r="F3869" s="14" t="s">
        <v>63</v>
      </c>
      <c r="G3869" s="14" t="s">
        <v>64</v>
      </c>
      <c r="H3869" s="14" t="s">
        <v>80</v>
      </c>
      <c r="I3869" s="14" t="s">
        <v>123</v>
      </c>
      <c r="J3869" s="14" t="s">
        <v>1195</v>
      </c>
      <c r="K3869" s="15" t="n">
        <v>148.32</v>
      </c>
      <c r="L3869" s="0" t="n">
        <v>9</v>
      </c>
      <c r="M3869" s="16" t="n">
        <v>0</v>
      </c>
      <c r="N3869" s="17" t="n">
        <v>63.7776</v>
      </c>
      <c r="O3869" s="0" t="str">
        <f aca="false">TEXT(B3869,"YYYY-MM")</f>
        <v>2016-10</v>
      </c>
      <c r="P3869" s="18" t="n">
        <f aca="false">IFERROR(N3869/K3869,0)</f>
        <v>0.43</v>
      </c>
      <c r="Q3869" s="0" t="str">
        <f aca="false">IF(M3869=0,"No Discount",IF(M3869&lt;0.2,"Low (1-19%)",IF(M3869&lt;0.4,"Medium (20-39%)","High (40%+)")))</f>
        <v>No Discount</v>
      </c>
      <c r="R3869" s="0" t="str">
        <f aca="false">INDEX('Lookup Tables'!$B$2:$B$5,MATCH(F3869,'Lookup Tables'!$A$2:$A$5,0))</f>
        <v>Manager D</v>
      </c>
    </row>
    <row r="3870" customFormat="false" ht="15" hidden="false" customHeight="false" outlineLevel="0" collapsed="false">
      <c r="A3870" s="0" t="s">
        <v>3631</v>
      </c>
      <c r="B3870" s="13" t="n">
        <v>42666</v>
      </c>
      <c r="C3870" s="13" t="n">
        <v>42670</v>
      </c>
      <c r="D3870" s="14" t="s">
        <v>52</v>
      </c>
      <c r="E3870" s="14" t="s">
        <v>53</v>
      </c>
      <c r="F3870" s="14" t="s">
        <v>63</v>
      </c>
      <c r="G3870" s="14" t="s">
        <v>64</v>
      </c>
      <c r="H3870" s="14" t="s">
        <v>56</v>
      </c>
      <c r="I3870" s="14" t="s">
        <v>59</v>
      </c>
      <c r="J3870" s="14" t="s">
        <v>3171</v>
      </c>
      <c r="K3870" s="15" t="n">
        <v>240.784</v>
      </c>
      <c r="L3870" s="0" t="n">
        <v>1</v>
      </c>
      <c r="M3870" s="16" t="n">
        <v>0.2</v>
      </c>
      <c r="N3870" s="17" t="n">
        <v>27.0882</v>
      </c>
      <c r="O3870" s="0" t="str">
        <f aca="false">TEXT(B3870,"YYYY-MM")</f>
        <v>2016-10</v>
      </c>
      <c r="P3870" s="18" t="n">
        <f aca="false">IFERROR(N3870/K3870,0)</f>
        <v>0.1125</v>
      </c>
      <c r="Q3870" s="0" t="str">
        <f aca="false">IF(M3870=0,"No Discount",IF(M3870&lt;0.2,"Low (1-19%)",IF(M3870&lt;0.4,"Medium (20-39%)","High (40%+)")))</f>
        <v>Medium (20-39%)</v>
      </c>
      <c r="R3870" s="0" t="str">
        <f aca="false">INDEX('Lookup Tables'!$B$2:$B$5,MATCH(F3870,'Lookup Tables'!$A$2:$A$5,0))</f>
        <v>Manager D</v>
      </c>
    </row>
    <row r="3871" customFormat="false" ht="15" hidden="false" customHeight="false" outlineLevel="0" collapsed="false">
      <c r="A3871" s="0" t="s">
        <v>3631</v>
      </c>
      <c r="B3871" s="13" t="n">
        <v>42666</v>
      </c>
      <c r="C3871" s="13" t="n">
        <v>42670</v>
      </c>
      <c r="D3871" s="14" t="s">
        <v>52</v>
      </c>
      <c r="E3871" s="14" t="s">
        <v>53</v>
      </c>
      <c r="F3871" s="14" t="s">
        <v>63</v>
      </c>
      <c r="G3871" s="14" t="s">
        <v>64</v>
      </c>
      <c r="H3871" s="14" t="s">
        <v>56</v>
      </c>
      <c r="I3871" s="14" t="s">
        <v>59</v>
      </c>
      <c r="J3871" s="14" t="s">
        <v>1564</v>
      </c>
      <c r="K3871" s="15" t="n">
        <v>191.968</v>
      </c>
      <c r="L3871" s="0" t="n">
        <v>7</v>
      </c>
      <c r="M3871" s="16" t="n">
        <v>0.2</v>
      </c>
      <c r="N3871" s="17" t="n">
        <v>16.7972</v>
      </c>
      <c r="O3871" s="0" t="str">
        <f aca="false">TEXT(B3871,"YYYY-MM")</f>
        <v>2016-10</v>
      </c>
      <c r="P3871" s="18" t="n">
        <f aca="false">IFERROR(N3871/K3871,0)</f>
        <v>0.0875</v>
      </c>
      <c r="Q3871" s="0" t="str">
        <f aca="false">IF(M3871=0,"No Discount",IF(M3871&lt;0.2,"Low (1-19%)",IF(M3871&lt;0.4,"Medium (20-39%)","High (40%+)")))</f>
        <v>Medium (20-39%)</v>
      </c>
      <c r="R3871" s="0" t="str">
        <f aca="false">INDEX('Lookup Tables'!$B$2:$B$5,MATCH(F3871,'Lookup Tables'!$A$2:$A$5,0))</f>
        <v>Manager D</v>
      </c>
    </row>
    <row r="3872" customFormat="false" ht="15" hidden="false" customHeight="false" outlineLevel="0" collapsed="false">
      <c r="A3872" s="0" t="s">
        <v>3631</v>
      </c>
      <c r="B3872" s="13" t="n">
        <v>42666</v>
      </c>
      <c r="C3872" s="13" t="n">
        <v>42670</v>
      </c>
      <c r="D3872" s="14" t="s">
        <v>52</v>
      </c>
      <c r="E3872" s="14" t="s">
        <v>53</v>
      </c>
      <c r="F3872" s="14" t="s">
        <v>63</v>
      </c>
      <c r="G3872" s="14" t="s">
        <v>64</v>
      </c>
      <c r="H3872" s="14" t="s">
        <v>65</v>
      </c>
      <c r="I3872" s="14" t="s">
        <v>91</v>
      </c>
      <c r="J3872" s="14" t="s">
        <v>1074</v>
      </c>
      <c r="K3872" s="15" t="n">
        <v>11.56</v>
      </c>
      <c r="L3872" s="0" t="n">
        <v>2</v>
      </c>
      <c r="M3872" s="16" t="n">
        <v>0</v>
      </c>
      <c r="N3872" s="17" t="n">
        <v>5.6644</v>
      </c>
      <c r="O3872" s="0" t="str">
        <f aca="false">TEXT(B3872,"YYYY-MM")</f>
        <v>2016-10</v>
      </c>
      <c r="P3872" s="18" t="n">
        <f aca="false">IFERROR(N3872/K3872,0)</f>
        <v>0.49</v>
      </c>
      <c r="Q3872" s="0" t="str">
        <f aca="false">IF(M3872=0,"No Discount",IF(M3872&lt;0.2,"Low (1-19%)",IF(M3872&lt;0.4,"Medium (20-39%)","High (40%+)")))</f>
        <v>No Discount</v>
      </c>
      <c r="R3872" s="0" t="str">
        <f aca="false">INDEX('Lookup Tables'!$B$2:$B$5,MATCH(F3872,'Lookup Tables'!$A$2:$A$5,0))</f>
        <v>Manager D</v>
      </c>
    </row>
    <row r="3873" customFormat="false" ht="15" hidden="false" customHeight="false" outlineLevel="0" collapsed="false">
      <c r="A3873" s="0" t="s">
        <v>3631</v>
      </c>
      <c r="B3873" s="13" t="n">
        <v>42666</v>
      </c>
      <c r="C3873" s="13" t="n">
        <v>42670</v>
      </c>
      <c r="D3873" s="14" t="s">
        <v>52</v>
      </c>
      <c r="E3873" s="14" t="s">
        <v>53</v>
      </c>
      <c r="F3873" s="14" t="s">
        <v>63</v>
      </c>
      <c r="G3873" s="14" t="s">
        <v>64</v>
      </c>
      <c r="H3873" s="14" t="s">
        <v>65</v>
      </c>
      <c r="I3873" s="14" t="s">
        <v>129</v>
      </c>
      <c r="J3873" s="14" t="s">
        <v>271</v>
      </c>
      <c r="K3873" s="15" t="n">
        <v>11.8</v>
      </c>
      <c r="L3873" s="0" t="n">
        <v>4</v>
      </c>
      <c r="M3873" s="16" t="n">
        <v>0</v>
      </c>
      <c r="N3873" s="17" t="n">
        <v>5.664</v>
      </c>
      <c r="O3873" s="0" t="str">
        <f aca="false">TEXT(B3873,"YYYY-MM")</f>
        <v>2016-10</v>
      </c>
      <c r="P3873" s="18" t="n">
        <f aca="false">IFERROR(N3873/K3873,0)</f>
        <v>0.48</v>
      </c>
      <c r="Q3873" s="0" t="str">
        <f aca="false">IF(M3873=0,"No Discount",IF(M3873&lt;0.2,"Low (1-19%)",IF(M3873&lt;0.4,"Medium (20-39%)","High (40%+)")))</f>
        <v>No Discount</v>
      </c>
      <c r="R3873" s="0" t="str">
        <f aca="false">INDEX('Lookup Tables'!$B$2:$B$5,MATCH(F3873,'Lookup Tables'!$A$2:$A$5,0))</f>
        <v>Manager D</v>
      </c>
    </row>
    <row r="3874" customFormat="false" ht="15" hidden="false" customHeight="false" outlineLevel="0" collapsed="false">
      <c r="A3874" s="0" t="s">
        <v>3631</v>
      </c>
      <c r="B3874" s="13" t="n">
        <v>42666</v>
      </c>
      <c r="C3874" s="13" t="n">
        <v>42670</v>
      </c>
      <c r="D3874" s="14" t="s">
        <v>52</v>
      </c>
      <c r="E3874" s="14" t="s">
        <v>53</v>
      </c>
      <c r="F3874" s="14" t="s">
        <v>63</v>
      </c>
      <c r="G3874" s="14" t="s">
        <v>64</v>
      </c>
      <c r="H3874" s="14" t="s">
        <v>56</v>
      </c>
      <c r="I3874" s="14" t="s">
        <v>59</v>
      </c>
      <c r="J3874" s="14" t="s">
        <v>2110</v>
      </c>
      <c r="K3874" s="15" t="n">
        <v>842.352</v>
      </c>
      <c r="L3874" s="0" t="n">
        <v>3</v>
      </c>
      <c r="M3874" s="16" t="n">
        <v>0.2</v>
      </c>
      <c r="N3874" s="17" t="n">
        <v>42.1176</v>
      </c>
      <c r="O3874" s="0" t="str">
        <f aca="false">TEXT(B3874,"YYYY-MM")</f>
        <v>2016-10</v>
      </c>
      <c r="P3874" s="18" t="n">
        <f aca="false">IFERROR(N3874/K3874,0)</f>
        <v>0.05</v>
      </c>
      <c r="Q3874" s="0" t="str">
        <f aca="false">IF(M3874=0,"No Discount",IF(M3874&lt;0.2,"Low (1-19%)",IF(M3874&lt;0.4,"Medium (20-39%)","High (40%+)")))</f>
        <v>Medium (20-39%)</v>
      </c>
      <c r="R3874" s="0" t="str">
        <f aca="false">INDEX('Lookup Tables'!$B$2:$B$5,MATCH(F3874,'Lookup Tables'!$A$2:$A$5,0))</f>
        <v>Manager D</v>
      </c>
    </row>
    <row r="3875" customFormat="false" ht="15" hidden="false" customHeight="false" outlineLevel="0" collapsed="false">
      <c r="A3875" s="0" t="s">
        <v>3632</v>
      </c>
      <c r="B3875" s="13" t="n">
        <v>42983</v>
      </c>
      <c r="C3875" s="13" t="n">
        <v>42985</v>
      </c>
      <c r="D3875" s="14" t="s">
        <v>52</v>
      </c>
      <c r="E3875" s="14" t="s">
        <v>53</v>
      </c>
      <c r="F3875" s="14" t="s">
        <v>54</v>
      </c>
      <c r="G3875" s="14" t="s">
        <v>200</v>
      </c>
      <c r="H3875" s="14" t="s">
        <v>65</v>
      </c>
      <c r="I3875" s="14" t="s">
        <v>129</v>
      </c>
      <c r="J3875" s="14" t="s">
        <v>340</v>
      </c>
      <c r="K3875" s="15" t="n">
        <v>23.472</v>
      </c>
      <c r="L3875" s="0" t="n">
        <v>3</v>
      </c>
      <c r="M3875" s="16" t="n">
        <v>0.2</v>
      </c>
      <c r="N3875" s="17" t="n">
        <v>7.6284</v>
      </c>
      <c r="O3875" s="0" t="str">
        <f aca="false">TEXT(B3875,"YYYY-MM")</f>
        <v>2017-09</v>
      </c>
      <c r="P3875" s="18" t="n">
        <f aca="false">IFERROR(N3875/K3875,0)</f>
        <v>0.325</v>
      </c>
      <c r="Q3875" s="0" t="str">
        <f aca="false">IF(M3875=0,"No Discount",IF(M3875&lt;0.2,"Low (1-19%)",IF(M3875&lt;0.4,"Medium (20-39%)","High (40%+)")))</f>
        <v>Medium (20-39%)</v>
      </c>
      <c r="R3875" s="0" t="str">
        <f aca="false">INDEX('Lookup Tables'!$B$2:$B$5,MATCH(F3875,'Lookup Tables'!$A$2:$A$5,0))</f>
        <v>Manager C</v>
      </c>
    </row>
    <row r="3876" customFormat="false" ht="15" hidden="false" customHeight="false" outlineLevel="0" collapsed="false">
      <c r="A3876" s="0" t="s">
        <v>3632</v>
      </c>
      <c r="B3876" s="13" t="n">
        <v>42983</v>
      </c>
      <c r="C3876" s="13" t="n">
        <v>42985</v>
      </c>
      <c r="D3876" s="14" t="s">
        <v>52</v>
      </c>
      <c r="E3876" s="14" t="s">
        <v>53</v>
      </c>
      <c r="F3876" s="14" t="s">
        <v>54</v>
      </c>
      <c r="G3876" s="14" t="s">
        <v>200</v>
      </c>
      <c r="H3876" s="14" t="s">
        <v>65</v>
      </c>
      <c r="I3876" s="14" t="s">
        <v>83</v>
      </c>
      <c r="J3876" s="14" t="s">
        <v>1430</v>
      </c>
      <c r="K3876" s="15" t="n">
        <v>86.058</v>
      </c>
      <c r="L3876" s="0" t="n">
        <v>7</v>
      </c>
      <c r="M3876" s="16" t="n">
        <v>0.7</v>
      </c>
      <c r="N3876" s="17" t="n">
        <v>-63.1092</v>
      </c>
      <c r="O3876" s="0" t="str">
        <f aca="false">TEXT(B3876,"YYYY-MM")</f>
        <v>2017-09</v>
      </c>
      <c r="P3876" s="18" t="n">
        <f aca="false">IFERROR(N3876/K3876,0)</f>
        <v>-0.733333333333333</v>
      </c>
      <c r="Q3876" s="0" t="str">
        <f aca="false">IF(M3876=0,"No Discount",IF(M3876&lt;0.2,"Low (1-19%)",IF(M3876&lt;0.4,"Medium (20-39%)","High (40%+)")))</f>
        <v>High (40%+)</v>
      </c>
      <c r="R3876" s="0" t="str">
        <f aca="false">INDEX('Lookup Tables'!$B$2:$B$5,MATCH(F3876,'Lookup Tables'!$A$2:$A$5,0))</f>
        <v>Manager C</v>
      </c>
    </row>
    <row r="3877" customFormat="false" ht="15" hidden="false" customHeight="false" outlineLevel="0" collapsed="false">
      <c r="A3877" s="0" t="s">
        <v>3632</v>
      </c>
      <c r="B3877" s="13" t="n">
        <v>42983</v>
      </c>
      <c r="C3877" s="13" t="n">
        <v>42985</v>
      </c>
      <c r="D3877" s="14" t="s">
        <v>52</v>
      </c>
      <c r="E3877" s="14" t="s">
        <v>53</v>
      </c>
      <c r="F3877" s="14" t="s">
        <v>54</v>
      </c>
      <c r="G3877" s="14" t="s">
        <v>200</v>
      </c>
      <c r="H3877" s="14" t="s">
        <v>80</v>
      </c>
      <c r="I3877" s="14" t="s">
        <v>81</v>
      </c>
      <c r="J3877" s="14" t="s">
        <v>1250</v>
      </c>
      <c r="K3877" s="15" t="n">
        <v>108.784</v>
      </c>
      <c r="L3877" s="0" t="n">
        <v>2</v>
      </c>
      <c r="M3877" s="16" t="n">
        <v>0.2</v>
      </c>
      <c r="N3877" s="17" t="n">
        <v>6.799</v>
      </c>
      <c r="O3877" s="0" t="str">
        <f aca="false">TEXT(B3877,"YYYY-MM")</f>
        <v>2017-09</v>
      </c>
      <c r="P3877" s="18" t="n">
        <f aca="false">IFERROR(N3877/K3877,0)</f>
        <v>0.0625</v>
      </c>
      <c r="Q3877" s="0" t="str">
        <f aca="false">IF(M3877=0,"No Discount",IF(M3877&lt;0.2,"Low (1-19%)",IF(M3877&lt;0.4,"Medium (20-39%)","High (40%+)")))</f>
        <v>Medium (20-39%)</v>
      </c>
      <c r="R3877" s="0" t="str">
        <f aca="false">INDEX('Lookup Tables'!$B$2:$B$5,MATCH(F3877,'Lookup Tables'!$A$2:$A$5,0))</f>
        <v>Manager C</v>
      </c>
    </row>
    <row r="3878" customFormat="false" ht="15" hidden="false" customHeight="false" outlineLevel="0" collapsed="false">
      <c r="A3878" s="0" t="s">
        <v>3632</v>
      </c>
      <c r="B3878" s="13" t="n">
        <v>42983</v>
      </c>
      <c r="C3878" s="13" t="n">
        <v>42985</v>
      </c>
      <c r="D3878" s="14" t="s">
        <v>52</v>
      </c>
      <c r="E3878" s="14" t="s">
        <v>53</v>
      </c>
      <c r="F3878" s="14" t="s">
        <v>54</v>
      </c>
      <c r="G3878" s="14" t="s">
        <v>200</v>
      </c>
      <c r="H3878" s="14" t="s">
        <v>65</v>
      </c>
      <c r="I3878" s="14" t="s">
        <v>91</v>
      </c>
      <c r="J3878" s="14" t="s">
        <v>3009</v>
      </c>
      <c r="K3878" s="15" t="n">
        <v>10.272</v>
      </c>
      <c r="L3878" s="0" t="n">
        <v>3</v>
      </c>
      <c r="M3878" s="16" t="n">
        <v>0.2</v>
      </c>
      <c r="N3878" s="17" t="n">
        <v>3.21</v>
      </c>
      <c r="O3878" s="0" t="str">
        <f aca="false">TEXT(B3878,"YYYY-MM")</f>
        <v>2017-09</v>
      </c>
      <c r="P3878" s="18" t="n">
        <f aca="false">IFERROR(N3878/K3878,0)</f>
        <v>0.3125</v>
      </c>
      <c r="Q3878" s="0" t="str">
        <f aca="false">IF(M3878=0,"No Discount",IF(M3878&lt;0.2,"Low (1-19%)",IF(M3878&lt;0.4,"Medium (20-39%)","High (40%+)")))</f>
        <v>Medium (20-39%)</v>
      </c>
      <c r="R3878" s="0" t="str">
        <f aca="false">INDEX('Lookup Tables'!$B$2:$B$5,MATCH(F3878,'Lookup Tables'!$A$2:$A$5,0))</f>
        <v>Manager C</v>
      </c>
    </row>
    <row r="3879" customFormat="false" ht="15" hidden="false" customHeight="false" outlineLevel="0" collapsed="false">
      <c r="A3879" s="0" t="s">
        <v>3633</v>
      </c>
      <c r="B3879" s="13" t="n">
        <v>43036</v>
      </c>
      <c r="C3879" s="13" t="n">
        <v>43041</v>
      </c>
      <c r="D3879" s="14" t="s">
        <v>69</v>
      </c>
      <c r="E3879" s="14" t="s">
        <v>53</v>
      </c>
      <c r="F3879" s="14" t="s">
        <v>54</v>
      </c>
      <c r="G3879" s="14" t="s">
        <v>70</v>
      </c>
      <c r="H3879" s="14" t="s">
        <v>65</v>
      </c>
      <c r="I3879" s="14" t="s">
        <v>83</v>
      </c>
      <c r="J3879" s="14" t="s">
        <v>1777</v>
      </c>
      <c r="K3879" s="15" t="n">
        <v>38.19</v>
      </c>
      <c r="L3879" s="0" t="n">
        <v>5</v>
      </c>
      <c r="M3879" s="16" t="n">
        <v>0.7</v>
      </c>
      <c r="N3879" s="17" t="n">
        <v>-26.733</v>
      </c>
      <c r="O3879" s="0" t="str">
        <f aca="false">TEXT(B3879,"YYYY-MM")</f>
        <v>2017-10</v>
      </c>
      <c r="P3879" s="18" t="n">
        <f aca="false">IFERROR(N3879/K3879,0)</f>
        <v>-0.7</v>
      </c>
      <c r="Q3879" s="0" t="str">
        <f aca="false">IF(M3879=0,"No Discount",IF(M3879&lt;0.2,"Low (1-19%)",IF(M3879&lt;0.4,"Medium (20-39%)","High (40%+)")))</f>
        <v>High (40%+)</v>
      </c>
      <c r="R3879" s="0" t="str">
        <f aca="false">INDEX('Lookup Tables'!$B$2:$B$5,MATCH(F3879,'Lookup Tables'!$A$2:$A$5,0))</f>
        <v>Manager C</v>
      </c>
    </row>
    <row r="3880" customFormat="false" ht="15" hidden="false" customHeight="false" outlineLevel="0" collapsed="false">
      <c r="A3880" s="0" t="s">
        <v>3634</v>
      </c>
      <c r="B3880" s="13" t="n">
        <v>42099</v>
      </c>
      <c r="C3880" s="13" t="n">
        <v>42101</v>
      </c>
      <c r="D3880" s="14" t="s">
        <v>137</v>
      </c>
      <c r="E3880" s="14" t="s">
        <v>62</v>
      </c>
      <c r="F3880" s="14" t="s">
        <v>98</v>
      </c>
      <c r="G3880" s="14" t="s">
        <v>146</v>
      </c>
      <c r="H3880" s="14" t="s">
        <v>65</v>
      </c>
      <c r="I3880" s="14" t="s">
        <v>73</v>
      </c>
      <c r="J3880" s="14" t="s">
        <v>367</v>
      </c>
      <c r="K3880" s="15" t="n">
        <v>49.632</v>
      </c>
      <c r="L3880" s="0" t="n">
        <v>4</v>
      </c>
      <c r="M3880" s="16" t="n">
        <v>0.2</v>
      </c>
      <c r="N3880" s="17" t="n">
        <v>3.7224</v>
      </c>
      <c r="O3880" s="0" t="str">
        <f aca="false">TEXT(B3880,"YYYY-MM")</f>
        <v>2015-04</v>
      </c>
      <c r="P3880" s="18" t="n">
        <f aca="false">IFERROR(N3880/K3880,0)</f>
        <v>0.075</v>
      </c>
      <c r="Q3880" s="0" t="str">
        <f aca="false">IF(M3880=0,"No Discount",IF(M3880&lt;0.2,"Low (1-19%)",IF(M3880&lt;0.4,"Medium (20-39%)","High (40%+)")))</f>
        <v>Medium (20-39%)</v>
      </c>
      <c r="R3880" s="0" t="str">
        <f aca="false">INDEX('Lookup Tables'!$B$2:$B$5,MATCH(F3880,'Lookup Tables'!$A$2:$A$5,0))</f>
        <v>Manager A</v>
      </c>
    </row>
    <row r="3881" customFormat="false" ht="15" hidden="false" customHeight="false" outlineLevel="0" collapsed="false">
      <c r="A3881" s="0" t="s">
        <v>3634</v>
      </c>
      <c r="B3881" s="13" t="n">
        <v>42099</v>
      </c>
      <c r="C3881" s="13" t="n">
        <v>42101</v>
      </c>
      <c r="D3881" s="14" t="s">
        <v>137</v>
      </c>
      <c r="E3881" s="14" t="s">
        <v>62</v>
      </c>
      <c r="F3881" s="14" t="s">
        <v>98</v>
      </c>
      <c r="G3881" s="14" t="s">
        <v>146</v>
      </c>
      <c r="H3881" s="14" t="s">
        <v>65</v>
      </c>
      <c r="I3881" s="14" t="s">
        <v>73</v>
      </c>
      <c r="J3881" s="14" t="s">
        <v>3504</v>
      </c>
      <c r="K3881" s="15" t="n">
        <v>52.096</v>
      </c>
      <c r="L3881" s="0" t="n">
        <v>4</v>
      </c>
      <c r="M3881" s="16" t="n">
        <v>0.2</v>
      </c>
      <c r="N3881" s="17" t="n">
        <v>3.9072</v>
      </c>
      <c r="O3881" s="0" t="str">
        <f aca="false">TEXT(B3881,"YYYY-MM")</f>
        <v>2015-04</v>
      </c>
      <c r="P3881" s="18" t="n">
        <f aca="false">IFERROR(N3881/K3881,0)</f>
        <v>0.075</v>
      </c>
      <c r="Q3881" s="0" t="str">
        <f aca="false">IF(M3881=0,"No Discount",IF(M3881&lt;0.2,"Low (1-19%)",IF(M3881&lt;0.4,"Medium (20-39%)","High (40%+)")))</f>
        <v>Medium (20-39%)</v>
      </c>
      <c r="R3881" s="0" t="str">
        <f aca="false">INDEX('Lookup Tables'!$B$2:$B$5,MATCH(F3881,'Lookup Tables'!$A$2:$A$5,0))</f>
        <v>Manager A</v>
      </c>
    </row>
    <row r="3882" customFormat="false" ht="15" hidden="false" customHeight="false" outlineLevel="0" collapsed="false">
      <c r="A3882" s="0" t="s">
        <v>3635</v>
      </c>
      <c r="B3882" s="13" t="n">
        <v>42536</v>
      </c>
      <c r="C3882" s="13" t="n">
        <v>42541</v>
      </c>
      <c r="D3882" s="14" t="s">
        <v>69</v>
      </c>
      <c r="E3882" s="14" t="s">
        <v>53</v>
      </c>
      <c r="F3882" s="14" t="s">
        <v>63</v>
      </c>
      <c r="G3882" s="14" t="s">
        <v>189</v>
      </c>
      <c r="H3882" s="14" t="s">
        <v>65</v>
      </c>
      <c r="I3882" s="14" t="s">
        <v>91</v>
      </c>
      <c r="J3882" s="14" t="s">
        <v>2690</v>
      </c>
      <c r="K3882" s="15" t="n">
        <v>9.568</v>
      </c>
      <c r="L3882" s="0" t="n">
        <v>2</v>
      </c>
      <c r="M3882" s="16" t="n">
        <v>0.2</v>
      </c>
      <c r="N3882" s="17" t="n">
        <v>2.99</v>
      </c>
      <c r="O3882" s="0" t="str">
        <f aca="false">TEXT(B3882,"YYYY-MM")</f>
        <v>2016-06</v>
      </c>
      <c r="P3882" s="18" t="n">
        <f aca="false">IFERROR(N3882/K3882,0)</f>
        <v>0.3125</v>
      </c>
      <c r="Q3882" s="0" t="str">
        <f aca="false">IF(M3882=0,"No Discount",IF(M3882&lt;0.2,"Low (1-19%)",IF(M3882&lt;0.4,"Medium (20-39%)","High (40%+)")))</f>
        <v>Medium (20-39%)</v>
      </c>
      <c r="R3882" s="0" t="str">
        <f aca="false">INDEX('Lookup Tables'!$B$2:$B$5,MATCH(F3882,'Lookup Tables'!$A$2:$A$5,0))</f>
        <v>Manager D</v>
      </c>
    </row>
    <row r="3883" customFormat="false" ht="15" hidden="false" customHeight="false" outlineLevel="0" collapsed="false">
      <c r="A3883" s="0" t="s">
        <v>3635</v>
      </c>
      <c r="B3883" s="13" t="n">
        <v>42536</v>
      </c>
      <c r="C3883" s="13" t="n">
        <v>42541</v>
      </c>
      <c r="D3883" s="14" t="s">
        <v>69</v>
      </c>
      <c r="E3883" s="14" t="s">
        <v>53</v>
      </c>
      <c r="F3883" s="14" t="s">
        <v>63</v>
      </c>
      <c r="G3883" s="14" t="s">
        <v>189</v>
      </c>
      <c r="H3883" s="14" t="s">
        <v>65</v>
      </c>
      <c r="I3883" s="14" t="s">
        <v>73</v>
      </c>
      <c r="J3883" s="14" t="s">
        <v>462</v>
      </c>
      <c r="K3883" s="15" t="n">
        <v>82.368</v>
      </c>
      <c r="L3883" s="0" t="n">
        <v>2</v>
      </c>
      <c r="M3883" s="16" t="n">
        <v>0.2</v>
      </c>
      <c r="N3883" s="17" t="n">
        <v>-19.5624</v>
      </c>
      <c r="O3883" s="0" t="str">
        <f aca="false">TEXT(B3883,"YYYY-MM")</f>
        <v>2016-06</v>
      </c>
      <c r="P3883" s="18" t="n">
        <f aca="false">IFERROR(N3883/K3883,0)</f>
        <v>-0.2375</v>
      </c>
      <c r="Q3883" s="0" t="str">
        <f aca="false">IF(M3883=0,"No Discount",IF(M3883&lt;0.2,"Low (1-19%)",IF(M3883&lt;0.4,"Medium (20-39%)","High (40%+)")))</f>
        <v>Medium (20-39%)</v>
      </c>
      <c r="R3883" s="0" t="str">
        <f aca="false">INDEX('Lookup Tables'!$B$2:$B$5,MATCH(F3883,'Lookup Tables'!$A$2:$A$5,0))</f>
        <v>Manager D</v>
      </c>
    </row>
    <row r="3884" customFormat="false" ht="15" hidden="false" customHeight="false" outlineLevel="0" collapsed="false">
      <c r="A3884" s="0" t="s">
        <v>3635</v>
      </c>
      <c r="B3884" s="13" t="n">
        <v>42536</v>
      </c>
      <c r="C3884" s="13" t="n">
        <v>42541</v>
      </c>
      <c r="D3884" s="14" t="s">
        <v>69</v>
      </c>
      <c r="E3884" s="14" t="s">
        <v>53</v>
      </c>
      <c r="F3884" s="14" t="s">
        <v>63</v>
      </c>
      <c r="G3884" s="14" t="s">
        <v>189</v>
      </c>
      <c r="H3884" s="14" t="s">
        <v>56</v>
      </c>
      <c r="I3884" s="14" t="s">
        <v>76</v>
      </c>
      <c r="J3884" s="14" t="s">
        <v>3628</v>
      </c>
      <c r="K3884" s="15" t="n">
        <v>364.704</v>
      </c>
      <c r="L3884" s="0" t="n">
        <v>6</v>
      </c>
      <c r="M3884" s="16" t="n">
        <v>0.2</v>
      </c>
      <c r="N3884" s="17" t="n">
        <v>-36.4704</v>
      </c>
      <c r="O3884" s="0" t="str">
        <f aca="false">TEXT(B3884,"YYYY-MM")</f>
        <v>2016-06</v>
      </c>
      <c r="P3884" s="18" t="n">
        <f aca="false">IFERROR(N3884/K3884,0)</f>
        <v>-0.1</v>
      </c>
      <c r="Q3884" s="0" t="str">
        <f aca="false">IF(M3884=0,"No Discount",IF(M3884&lt;0.2,"Low (1-19%)",IF(M3884&lt;0.4,"Medium (20-39%)","High (40%+)")))</f>
        <v>Medium (20-39%)</v>
      </c>
      <c r="R3884" s="0" t="str">
        <f aca="false">INDEX('Lookup Tables'!$B$2:$B$5,MATCH(F3884,'Lookup Tables'!$A$2:$A$5,0))</f>
        <v>Manager D</v>
      </c>
    </row>
    <row r="3885" customFormat="false" ht="15" hidden="false" customHeight="false" outlineLevel="0" collapsed="false">
      <c r="A3885" s="0" t="s">
        <v>3635</v>
      </c>
      <c r="B3885" s="13" t="n">
        <v>42536</v>
      </c>
      <c r="C3885" s="13" t="n">
        <v>42541</v>
      </c>
      <c r="D3885" s="14" t="s">
        <v>69</v>
      </c>
      <c r="E3885" s="14" t="s">
        <v>53</v>
      </c>
      <c r="F3885" s="14" t="s">
        <v>63</v>
      </c>
      <c r="G3885" s="14" t="s">
        <v>189</v>
      </c>
      <c r="H3885" s="14" t="s">
        <v>56</v>
      </c>
      <c r="I3885" s="14" t="s">
        <v>76</v>
      </c>
      <c r="J3885" s="14" t="s">
        <v>3636</v>
      </c>
      <c r="K3885" s="15" t="n">
        <v>40.256</v>
      </c>
      <c r="L3885" s="0" t="n">
        <v>4</v>
      </c>
      <c r="M3885" s="16" t="n">
        <v>0.2</v>
      </c>
      <c r="N3885" s="17" t="n">
        <v>11.0704</v>
      </c>
      <c r="O3885" s="0" t="str">
        <f aca="false">TEXT(B3885,"YYYY-MM")</f>
        <v>2016-06</v>
      </c>
      <c r="P3885" s="18" t="n">
        <f aca="false">IFERROR(N3885/K3885,0)</f>
        <v>0.275</v>
      </c>
      <c r="Q3885" s="0" t="str">
        <f aca="false">IF(M3885=0,"No Discount",IF(M3885&lt;0.2,"Low (1-19%)",IF(M3885&lt;0.4,"Medium (20-39%)","High (40%+)")))</f>
        <v>Medium (20-39%)</v>
      </c>
      <c r="R3885" s="0" t="str">
        <f aca="false">INDEX('Lookup Tables'!$B$2:$B$5,MATCH(F3885,'Lookup Tables'!$A$2:$A$5,0))</f>
        <v>Manager D</v>
      </c>
    </row>
    <row r="3886" customFormat="false" ht="15" hidden="false" customHeight="false" outlineLevel="0" collapsed="false">
      <c r="A3886" s="0" t="s">
        <v>3637</v>
      </c>
      <c r="B3886" s="13" t="n">
        <v>42190</v>
      </c>
      <c r="C3886" s="13" t="n">
        <v>42197</v>
      </c>
      <c r="D3886" s="14" t="s">
        <v>69</v>
      </c>
      <c r="E3886" s="14" t="s">
        <v>62</v>
      </c>
      <c r="F3886" s="14" t="s">
        <v>54</v>
      </c>
      <c r="G3886" s="14" t="s">
        <v>200</v>
      </c>
      <c r="H3886" s="14" t="s">
        <v>65</v>
      </c>
      <c r="I3886" s="14" t="s">
        <v>78</v>
      </c>
      <c r="J3886" s="14" t="s">
        <v>79</v>
      </c>
      <c r="K3886" s="15" t="n">
        <v>4.368</v>
      </c>
      <c r="L3886" s="0" t="n">
        <v>3</v>
      </c>
      <c r="M3886" s="16" t="n">
        <v>0.2</v>
      </c>
      <c r="N3886" s="17" t="n">
        <v>0.3822</v>
      </c>
      <c r="O3886" s="0" t="str">
        <f aca="false">TEXT(B3886,"YYYY-MM")</f>
        <v>2015-07</v>
      </c>
      <c r="P3886" s="18" t="n">
        <f aca="false">IFERROR(N3886/K3886,0)</f>
        <v>0.0875</v>
      </c>
      <c r="Q3886" s="0" t="str">
        <f aca="false">IF(M3886=0,"No Discount",IF(M3886&lt;0.2,"Low (1-19%)",IF(M3886&lt;0.4,"Medium (20-39%)","High (40%+)")))</f>
        <v>Medium (20-39%)</v>
      </c>
      <c r="R3886" s="0" t="str">
        <f aca="false">INDEX('Lookup Tables'!$B$2:$B$5,MATCH(F3886,'Lookup Tables'!$A$2:$A$5,0))</f>
        <v>Manager C</v>
      </c>
    </row>
    <row r="3887" customFormat="false" ht="15" hidden="false" customHeight="false" outlineLevel="0" collapsed="false">
      <c r="A3887" s="0" t="s">
        <v>3638</v>
      </c>
      <c r="B3887" s="13" t="n">
        <v>43129</v>
      </c>
      <c r="C3887" s="13" t="n">
        <v>43133</v>
      </c>
      <c r="D3887" s="14" t="s">
        <v>69</v>
      </c>
      <c r="E3887" s="14" t="s">
        <v>53</v>
      </c>
      <c r="F3887" s="14" t="s">
        <v>98</v>
      </c>
      <c r="G3887" s="14" t="s">
        <v>146</v>
      </c>
      <c r="H3887" s="14" t="s">
        <v>65</v>
      </c>
      <c r="I3887" s="14" t="s">
        <v>83</v>
      </c>
      <c r="J3887" s="14" t="s">
        <v>532</v>
      </c>
      <c r="K3887" s="15" t="n">
        <v>12.128</v>
      </c>
      <c r="L3887" s="0" t="n">
        <v>4</v>
      </c>
      <c r="M3887" s="16" t="n">
        <v>0.8</v>
      </c>
      <c r="N3887" s="17" t="n">
        <v>-20.6176</v>
      </c>
      <c r="O3887" s="0" t="str">
        <f aca="false">TEXT(B3887,"YYYY-MM")</f>
        <v>2018-01</v>
      </c>
      <c r="P3887" s="18" t="n">
        <f aca="false">IFERROR(N3887/K3887,0)</f>
        <v>-1.7</v>
      </c>
      <c r="Q3887" s="0" t="str">
        <f aca="false">IF(M3887=0,"No Discount",IF(M3887&lt;0.2,"Low (1-19%)",IF(M3887&lt;0.4,"Medium (20-39%)","High (40%+)")))</f>
        <v>High (40%+)</v>
      </c>
      <c r="R3887" s="0" t="str">
        <f aca="false">INDEX('Lookup Tables'!$B$2:$B$5,MATCH(F3887,'Lookup Tables'!$A$2:$A$5,0))</f>
        <v>Manager A</v>
      </c>
    </row>
    <row r="3888" customFormat="false" ht="15" hidden="false" customHeight="false" outlineLevel="0" collapsed="false">
      <c r="A3888" s="0" t="s">
        <v>3639</v>
      </c>
      <c r="B3888" s="13" t="n">
        <v>42797</v>
      </c>
      <c r="C3888" s="13" t="n">
        <v>42802</v>
      </c>
      <c r="D3888" s="14" t="s">
        <v>52</v>
      </c>
      <c r="E3888" s="14" t="s">
        <v>53</v>
      </c>
      <c r="F3888" s="14" t="s">
        <v>98</v>
      </c>
      <c r="G3888" s="14" t="s">
        <v>164</v>
      </c>
      <c r="H3888" s="14" t="s">
        <v>80</v>
      </c>
      <c r="I3888" s="14" t="s">
        <v>81</v>
      </c>
      <c r="J3888" s="14" t="s">
        <v>3257</v>
      </c>
      <c r="K3888" s="15" t="n">
        <v>134.85</v>
      </c>
      <c r="L3888" s="0" t="n">
        <v>3</v>
      </c>
      <c r="M3888" s="16" t="n">
        <v>0</v>
      </c>
      <c r="N3888" s="17" t="n">
        <v>37.758</v>
      </c>
      <c r="O3888" s="0" t="str">
        <f aca="false">TEXT(B3888,"YYYY-MM")</f>
        <v>2017-03</v>
      </c>
      <c r="P3888" s="18" t="n">
        <f aca="false">IFERROR(N3888/K3888,0)</f>
        <v>0.28</v>
      </c>
      <c r="Q3888" s="0" t="str">
        <f aca="false">IF(M3888=0,"No Discount",IF(M3888&lt;0.2,"Low (1-19%)",IF(M3888&lt;0.4,"Medium (20-39%)","High (40%+)")))</f>
        <v>No Discount</v>
      </c>
      <c r="R3888" s="0" t="str">
        <f aca="false">INDEX('Lookup Tables'!$B$2:$B$5,MATCH(F3888,'Lookup Tables'!$A$2:$A$5,0))</f>
        <v>Manager A</v>
      </c>
    </row>
    <row r="3889" customFormat="false" ht="15" hidden="false" customHeight="false" outlineLevel="0" collapsed="false">
      <c r="A3889" s="0" t="s">
        <v>3640</v>
      </c>
      <c r="B3889" s="13" t="n">
        <v>42157</v>
      </c>
      <c r="C3889" s="13" t="n">
        <v>42161</v>
      </c>
      <c r="D3889" s="14" t="s">
        <v>69</v>
      </c>
      <c r="E3889" s="14" t="s">
        <v>53</v>
      </c>
      <c r="F3889" s="14" t="s">
        <v>54</v>
      </c>
      <c r="G3889" s="14" t="s">
        <v>597</v>
      </c>
      <c r="H3889" s="14" t="s">
        <v>65</v>
      </c>
      <c r="I3889" s="14" t="s">
        <v>78</v>
      </c>
      <c r="J3889" s="14" t="s">
        <v>2398</v>
      </c>
      <c r="K3889" s="15" t="n">
        <v>8.56</v>
      </c>
      <c r="L3889" s="0" t="n">
        <v>2</v>
      </c>
      <c r="M3889" s="16" t="n">
        <v>0</v>
      </c>
      <c r="N3889" s="17" t="n">
        <v>2.6536</v>
      </c>
      <c r="O3889" s="0" t="str">
        <f aca="false">TEXT(B3889,"YYYY-MM")</f>
        <v>2015-06</v>
      </c>
      <c r="P3889" s="18" t="n">
        <f aca="false">IFERROR(N3889/K3889,0)</f>
        <v>0.31</v>
      </c>
      <c r="Q3889" s="0" t="str">
        <f aca="false">IF(M3889=0,"No Discount",IF(M3889&lt;0.2,"Low (1-19%)",IF(M3889&lt;0.4,"Medium (20-39%)","High (40%+)")))</f>
        <v>No Discount</v>
      </c>
      <c r="R3889" s="0" t="str">
        <f aca="false">INDEX('Lookup Tables'!$B$2:$B$5,MATCH(F3889,'Lookup Tables'!$A$2:$A$5,0))</f>
        <v>Manager C</v>
      </c>
    </row>
    <row r="3890" customFormat="false" ht="15" hidden="false" customHeight="false" outlineLevel="0" collapsed="false">
      <c r="A3890" s="0" t="s">
        <v>3640</v>
      </c>
      <c r="B3890" s="13" t="n">
        <v>42157</v>
      </c>
      <c r="C3890" s="13" t="n">
        <v>42161</v>
      </c>
      <c r="D3890" s="14" t="s">
        <v>69</v>
      </c>
      <c r="E3890" s="14" t="s">
        <v>53</v>
      </c>
      <c r="F3890" s="14" t="s">
        <v>54</v>
      </c>
      <c r="G3890" s="14" t="s">
        <v>597</v>
      </c>
      <c r="H3890" s="14" t="s">
        <v>80</v>
      </c>
      <c r="I3890" s="14" t="s">
        <v>81</v>
      </c>
      <c r="J3890" s="14" t="s">
        <v>916</v>
      </c>
      <c r="K3890" s="15" t="n">
        <v>239.97</v>
      </c>
      <c r="L3890" s="0" t="n">
        <v>3</v>
      </c>
      <c r="M3890" s="16" t="n">
        <v>0</v>
      </c>
      <c r="N3890" s="17" t="n">
        <v>67.1916</v>
      </c>
      <c r="O3890" s="0" t="str">
        <f aca="false">TEXT(B3890,"YYYY-MM")</f>
        <v>2015-06</v>
      </c>
      <c r="P3890" s="18" t="n">
        <f aca="false">IFERROR(N3890/K3890,0)</f>
        <v>0.28</v>
      </c>
      <c r="Q3890" s="0" t="str">
        <f aca="false">IF(M3890=0,"No Discount",IF(M3890&lt;0.2,"Low (1-19%)",IF(M3890&lt;0.4,"Medium (20-39%)","High (40%+)")))</f>
        <v>No Discount</v>
      </c>
      <c r="R3890" s="0" t="str">
        <f aca="false">INDEX('Lookup Tables'!$B$2:$B$5,MATCH(F3890,'Lookup Tables'!$A$2:$A$5,0))</f>
        <v>Manager C</v>
      </c>
    </row>
    <row r="3891" customFormat="false" ht="15" hidden="false" customHeight="false" outlineLevel="0" collapsed="false">
      <c r="A3891" s="0" t="s">
        <v>3640</v>
      </c>
      <c r="B3891" s="13" t="n">
        <v>42157</v>
      </c>
      <c r="C3891" s="13" t="n">
        <v>42161</v>
      </c>
      <c r="D3891" s="14" t="s">
        <v>69</v>
      </c>
      <c r="E3891" s="14" t="s">
        <v>53</v>
      </c>
      <c r="F3891" s="14" t="s">
        <v>54</v>
      </c>
      <c r="G3891" s="14" t="s">
        <v>597</v>
      </c>
      <c r="H3891" s="14" t="s">
        <v>65</v>
      </c>
      <c r="I3891" s="14" t="s">
        <v>73</v>
      </c>
      <c r="J3891" s="14" t="s">
        <v>919</v>
      </c>
      <c r="K3891" s="15" t="n">
        <v>356.94</v>
      </c>
      <c r="L3891" s="0" t="n">
        <v>2</v>
      </c>
      <c r="M3891" s="16" t="n">
        <v>0</v>
      </c>
      <c r="N3891" s="17" t="n">
        <v>107.082</v>
      </c>
      <c r="O3891" s="0" t="str">
        <f aca="false">TEXT(B3891,"YYYY-MM")</f>
        <v>2015-06</v>
      </c>
      <c r="P3891" s="18" t="n">
        <f aca="false">IFERROR(N3891/K3891,0)</f>
        <v>0.3</v>
      </c>
      <c r="Q3891" s="0" t="str">
        <f aca="false">IF(M3891=0,"No Discount",IF(M3891&lt;0.2,"Low (1-19%)",IF(M3891&lt;0.4,"Medium (20-39%)","High (40%+)")))</f>
        <v>No Discount</v>
      </c>
      <c r="R3891" s="0" t="str">
        <f aca="false">INDEX('Lookup Tables'!$B$2:$B$5,MATCH(F3891,'Lookup Tables'!$A$2:$A$5,0))</f>
        <v>Manager C</v>
      </c>
    </row>
    <row r="3892" customFormat="false" ht="15" hidden="false" customHeight="false" outlineLevel="0" collapsed="false">
      <c r="A3892" s="0" t="s">
        <v>3641</v>
      </c>
      <c r="B3892" s="13" t="n">
        <v>43063</v>
      </c>
      <c r="C3892" s="13" t="n">
        <v>43069</v>
      </c>
      <c r="D3892" s="14" t="s">
        <v>69</v>
      </c>
      <c r="E3892" s="14" t="s">
        <v>62</v>
      </c>
      <c r="F3892" s="14" t="s">
        <v>63</v>
      </c>
      <c r="G3892" s="14" t="s">
        <v>64</v>
      </c>
      <c r="H3892" s="14" t="s">
        <v>80</v>
      </c>
      <c r="I3892" s="14" t="s">
        <v>123</v>
      </c>
      <c r="J3892" s="14" t="s">
        <v>1366</v>
      </c>
      <c r="K3892" s="15" t="n">
        <v>659.9</v>
      </c>
      <c r="L3892" s="0" t="n">
        <v>2</v>
      </c>
      <c r="M3892" s="16" t="n">
        <v>0</v>
      </c>
      <c r="N3892" s="17" t="n">
        <v>217.767</v>
      </c>
      <c r="O3892" s="0" t="str">
        <f aca="false">TEXT(B3892,"YYYY-MM")</f>
        <v>2017-11</v>
      </c>
      <c r="P3892" s="18" t="n">
        <f aca="false">IFERROR(N3892/K3892,0)</f>
        <v>0.33</v>
      </c>
      <c r="Q3892" s="0" t="str">
        <f aca="false">IF(M3892=0,"No Discount",IF(M3892&lt;0.2,"Low (1-19%)",IF(M3892&lt;0.4,"Medium (20-39%)","High (40%+)")))</f>
        <v>No Discount</v>
      </c>
      <c r="R3892" s="0" t="str">
        <f aca="false">INDEX('Lookup Tables'!$B$2:$B$5,MATCH(F3892,'Lookup Tables'!$A$2:$A$5,0))</f>
        <v>Manager D</v>
      </c>
    </row>
    <row r="3893" customFormat="false" ht="15" hidden="false" customHeight="false" outlineLevel="0" collapsed="false">
      <c r="A3893" s="0" t="s">
        <v>3641</v>
      </c>
      <c r="B3893" s="13" t="n">
        <v>43063</v>
      </c>
      <c r="C3893" s="13" t="n">
        <v>43069</v>
      </c>
      <c r="D3893" s="14" t="s">
        <v>69</v>
      </c>
      <c r="E3893" s="14" t="s">
        <v>62</v>
      </c>
      <c r="F3893" s="14" t="s">
        <v>63</v>
      </c>
      <c r="G3893" s="14" t="s">
        <v>64</v>
      </c>
      <c r="H3893" s="14" t="s">
        <v>56</v>
      </c>
      <c r="I3893" s="14" t="s">
        <v>59</v>
      </c>
      <c r="J3893" s="14" t="s">
        <v>1158</v>
      </c>
      <c r="K3893" s="15" t="n">
        <v>1684.752</v>
      </c>
      <c r="L3893" s="0" t="n">
        <v>6</v>
      </c>
      <c r="M3893" s="16" t="n">
        <v>0.2</v>
      </c>
      <c r="N3893" s="17" t="n">
        <v>210.594</v>
      </c>
      <c r="O3893" s="0" t="str">
        <f aca="false">TEXT(B3893,"YYYY-MM")</f>
        <v>2017-11</v>
      </c>
      <c r="P3893" s="18" t="n">
        <f aca="false">IFERROR(N3893/K3893,0)</f>
        <v>0.125</v>
      </c>
      <c r="Q3893" s="0" t="str">
        <f aca="false">IF(M3893=0,"No Discount",IF(M3893&lt;0.2,"Low (1-19%)",IF(M3893&lt;0.4,"Medium (20-39%)","High (40%+)")))</f>
        <v>Medium (20-39%)</v>
      </c>
      <c r="R3893" s="0" t="str">
        <f aca="false">INDEX('Lookup Tables'!$B$2:$B$5,MATCH(F3893,'Lookup Tables'!$A$2:$A$5,0))</f>
        <v>Manager D</v>
      </c>
    </row>
    <row r="3894" customFormat="false" ht="15" hidden="false" customHeight="false" outlineLevel="0" collapsed="false">
      <c r="A3894" s="0" t="s">
        <v>3641</v>
      </c>
      <c r="B3894" s="13" t="n">
        <v>43063</v>
      </c>
      <c r="C3894" s="13" t="n">
        <v>43069</v>
      </c>
      <c r="D3894" s="14" t="s">
        <v>69</v>
      </c>
      <c r="E3894" s="14" t="s">
        <v>62</v>
      </c>
      <c r="F3894" s="14" t="s">
        <v>63</v>
      </c>
      <c r="G3894" s="14" t="s">
        <v>64</v>
      </c>
      <c r="H3894" s="14" t="s">
        <v>80</v>
      </c>
      <c r="I3894" s="14" t="s">
        <v>123</v>
      </c>
      <c r="J3894" s="14" t="s">
        <v>3217</v>
      </c>
      <c r="K3894" s="15" t="n">
        <v>559.92</v>
      </c>
      <c r="L3894" s="0" t="n">
        <v>8</v>
      </c>
      <c r="M3894" s="16" t="n">
        <v>0</v>
      </c>
      <c r="N3894" s="17" t="n">
        <v>190.3728</v>
      </c>
      <c r="O3894" s="0" t="str">
        <f aca="false">TEXT(B3894,"YYYY-MM")</f>
        <v>2017-11</v>
      </c>
      <c r="P3894" s="18" t="n">
        <f aca="false">IFERROR(N3894/K3894,0)</f>
        <v>0.34</v>
      </c>
      <c r="Q3894" s="0" t="str">
        <f aca="false">IF(M3894=0,"No Discount",IF(M3894&lt;0.2,"Low (1-19%)",IF(M3894&lt;0.4,"Medium (20-39%)","High (40%+)")))</f>
        <v>No Discount</v>
      </c>
      <c r="R3894" s="0" t="str">
        <f aca="false">INDEX('Lookup Tables'!$B$2:$B$5,MATCH(F3894,'Lookup Tables'!$A$2:$A$5,0))</f>
        <v>Manager D</v>
      </c>
    </row>
    <row r="3895" customFormat="false" ht="15" hidden="false" customHeight="false" outlineLevel="0" collapsed="false">
      <c r="A3895" s="0" t="s">
        <v>3642</v>
      </c>
      <c r="B3895" s="13" t="n">
        <v>43049</v>
      </c>
      <c r="C3895" s="13" t="n">
        <v>43053</v>
      </c>
      <c r="D3895" s="14" t="s">
        <v>69</v>
      </c>
      <c r="E3895" s="14" t="s">
        <v>53</v>
      </c>
      <c r="F3895" s="14" t="s">
        <v>98</v>
      </c>
      <c r="G3895" s="14" t="s">
        <v>99</v>
      </c>
      <c r="H3895" s="14" t="s">
        <v>80</v>
      </c>
      <c r="I3895" s="14" t="s">
        <v>123</v>
      </c>
      <c r="J3895" s="14" t="s">
        <v>1147</v>
      </c>
      <c r="K3895" s="15" t="n">
        <v>279.944</v>
      </c>
      <c r="L3895" s="0" t="n">
        <v>7</v>
      </c>
      <c r="M3895" s="16" t="n">
        <v>0.2</v>
      </c>
      <c r="N3895" s="17" t="n">
        <v>48.9902</v>
      </c>
      <c r="O3895" s="0" t="str">
        <f aca="false">TEXT(B3895,"YYYY-MM")</f>
        <v>2017-11</v>
      </c>
      <c r="P3895" s="18" t="n">
        <f aca="false">IFERROR(N3895/K3895,0)</f>
        <v>0.175</v>
      </c>
      <c r="Q3895" s="0" t="str">
        <f aca="false">IF(M3895=0,"No Discount",IF(M3895&lt;0.2,"Low (1-19%)",IF(M3895&lt;0.4,"Medium (20-39%)","High (40%+)")))</f>
        <v>Medium (20-39%)</v>
      </c>
      <c r="R3895" s="0" t="str">
        <f aca="false">INDEX('Lookup Tables'!$B$2:$B$5,MATCH(F3895,'Lookup Tables'!$A$2:$A$5,0))</f>
        <v>Manager A</v>
      </c>
    </row>
    <row r="3896" customFormat="false" ht="15" hidden="false" customHeight="false" outlineLevel="0" collapsed="false">
      <c r="A3896" s="0" t="s">
        <v>3643</v>
      </c>
      <c r="B3896" s="13" t="n">
        <v>42330</v>
      </c>
      <c r="C3896" s="13" t="n">
        <v>42336</v>
      </c>
      <c r="D3896" s="14" t="s">
        <v>69</v>
      </c>
      <c r="E3896" s="14" t="s">
        <v>97</v>
      </c>
      <c r="F3896" s="14" t="s">
        <v>98</v>
      </c>
      <c r="G3896" s="14" t="s">
        <v>146</v>
      </c>
      <c r="H3896" s="14" t="s">
        <v>65</v>
      </c>
      <c r="I3896" s="14" t="s">
        <v>83</v>
      </c>
      <c r="J3896" s="14" t="s">
        <v>2340</v>
      </c>
      <c r="K3896" s="15" t="n">
        <v>9.98</v>
      </c>
      <c r="L3896" s="0" t="n">
        <v>5</v>
      </c>
      <c r="M3896" s="16" t="n">
        <v>0.8</v>
      </c>
      <c r="N3896" s="17" t="n">
        <v>-16.467</v>
      </c>
      <c r="O3896" s="0" t="str">
        <f aca="false">TEXT(B3896,"YYYY-MM")</f>
        <v>2015-11</v>
      </c>
      <c r="P3896" s="18" t="n">
        <f aca="false">IFERROR(N3896/K3896,0)</f>
        <v>-1.65</v>
      </c>
      <c r="Q3896" s="0" t="str">
        <f aca="false">IF(M3896=0,"No Discount",IF(M3896&lt;0.2,"Low (1-19%)",IF(M3896&lt;0.4,"Medium (20-39%)","High (40%+)")))</f>
        <v>High (40%+)</v>
      </c>
      <c r="R3896" s="0" t="str">
        <f aca="false">INDEX('Lookup Tables'!$B$2:$B$5,MATCH(F3896,'Lookup Tables'!$A$2:$A$5,0))</f>
        <v>Manager A</v>
      </c>
    </row>
    <row r="3897" customFormat="false" ht="15" hidden="false" customHeight="false" outlineLevel="0" collapsed="false">
      <c r="A3897" s="0" t="s">
        <v>3644</v>
      </c>
      <c r="B3897" s="13" t="n">
        <v>43221</v>
      </c>
      <c r="C3897" s="13" t="n">
        <v>43225</v>
      </c>
      <c r="D3897" s="14" t="s">
        <v>69</v>
      </c>
      <c r="E3897" s="14" t="s">
        <v>97</v>
      </c>
      <c r="F3897" s="14" t="s">
        <v>54</v>
      </c>
      <c r="G3897" s="14" t="s">
        <v>787</v>
      </c>
      <c r="H3897" s="14" t="s">
        <v>80</v>
      </c>
      <c r="I3897" s="14" t="s">
        <v>123</v>
      </c>
      <c r="J3897" s="14" t="s">
        <v>3645</v>
      </c>
      <c r="K3897" s="15" t="n">
        <v>48.9</v>
      </c>
      <c r="L3897" s="0" t="n">
        <v>5</v>
      </c>
      <c r="M3897" s="16" t="n">
        <v>0</v>
      </c>
      <c r="N3897" s="17" t="n">
        <v>18.093</v>
      </c>
      <c r="O3897" s="0" t="str">
        <f aca="false">TEXT(B3897,"YYYY-MM")</f>
        <v>2018-05</v>
      </c>
      <c r="P3897" s="18" t="n">
        <f aca="false">IFERROR(N3897/K3897,0)</f>
        <v>0.37</v>
      </c>
      <c r="Q3897" s="0" t="str">
        <f aca="false">IF(M3897=0,"No Discount",IF(M3897&lt;0.2,"Low (1-19%)",IF(M3897&lt;0.4,"Medium (20-39%)","High (40%+)")))</f>
        <v>No Discount</v>
      </c>
      <c r="R3897" s="0" t="str">
        <f aca="false">INDEX('Lookup Tables'!$B$2:$B$5,MATCH(F3897,'Lookup Tables'!$A$2:$A$5,0))</f>
        <v>Manager C</v>
      </c>
    </row>
    <row r="3898" customFormat="false" ht="15" hidden="false" customHeight="false" outlineLevel="0" collapsed="false">
      <c r="A3898" s="0" t="s">
        <v>3646</v>
      </c>
      <c r="B3898" s="13" t="n">
        <v>43441</v>
      </c>
      <c r="C3898" s="13" t="n">
        <v>43446</v>
      </c>
      <c r="D3898" s="14" t="s">
        <v>69</v>
      </c>
      <c r="E3898" s="14" t="s">
        <v>62</v>
      </c>
      <c r="F3898" s="14" t="s">
        <v>98</v>
      </c>
      <c r="G3898" s="14" t="s">
        <v>99</v>
      </c>
      <c r="H3898" s="14" t="s">
        <v>65</v>
      </c>
      <c r="I3898" s="14" t="s">
        <v>171</v>
      </c>
      <c r="J3898" s="14" t="s">
        <v>1998</v>
      </c>
      <c r="K3898" s="15" t="n">
        <v>3.552</v>
      </c>
      <c r="L3898" s="0" t="n">
        <v>3</v>
      </c>
      <c r="M3898" s="16" t="n">
        <v>0.2</v>
      </c>
      <c r="N3898" s="17" t="n">
        <v>1.2432</v>
      </c>
      <c r="O3898" s="0" t="str">
        <f aca="false">TEXT(B3898,"YYYY-MM")</f>
        <v>2018-12</v>
      </c>
      <c r="P3898" s="18" t="n">
        <f aca="false">IFERROR(N3898/K3898,0)</f>
        <v>0.35</v>
      </c>
      <c r="Q3898" s="0" t="str">
        <f aca="false">IF(M3898=0,"No Discount",IF(M3898&lt;0.2,"Low (1-19%)",IF(M3898&lt;0.4,"Medium (20-39%)","High (40%+)")))</f>
        <v>Medium (20-39%)</v>
      </c>
      <c r="R3898" s="0" t="str">
        <f aca="false">INDEX('Lookup Tables'!$B$2:$B$5,MATCH(F3898,'Lookup Tables'!$A$2:$A$5,0))</f>
        <v>Manager A</v>
      </c>
    </row>
    <row r="3899" customFormat="false" ht="15" hidden="false" customHeight="false" outlineLevel="0" collapsed="false">
      <c r="A3899" s="0" t="s">
        <v>3646</v>
      </c>
      <c r="B3899" s="13" t="n">
        <v>43441</v>
      </c>
      <c r="C3899" s="13" t="n">
        <v>43446</v>
      </c>
      <c r="D3899" s="14" t="s">
        <v>69</v>
      </c>
      <c r="E3899" s="14" t="s">
        <v>62</v>
      </c>
      <c r="F3899" s="14" t="s">
        <v>98</v>
      </c>
      <c r="G3899" s="14" t="s">
        <v>99</v>
      </c>
      <c r="H3899" s="14" t="s">
        <v>65</v>
      </c>
      <c r="I3899" s="14" t="s">
        <v>91</v>
      </c>
      <c r="J3899" s="14" t="s">
        <v>231</v>
      </c>
      <c r="K3899" s="15" t="n">
        <v>15.552</v>
      </c>
      <c r="L3899" s="0" t="n">
        <v>3</v>
      </c>
      <c r="M3899" s="16" t="n">
        <v>0.2</v>
      </c>
      <c r="N3899" s="17" t="n">
        <v>5.4432</v>
      </c>
      <c r="O3899" s="0" t="str">
        <f aca="false">TEXT(B3899,"YYYY-MM")</f>
        <v>2018-12</v>
      </c>
      <c r="P3899" s="18" t="n">
        <f aca="false">IFERROR(N3899/K3899,0)</f>
        <v>0.35</v>
      </c>
      <c r="Q3899" s="0" t="str">
        <f aca="false">IF(M3899=0,"No Discount",IF(M3899&lt;0.2,"Low (1-19%)",IF(M3899&lt;0.4,"Medium (20-39%)","High (40%+)")))</f>
        <v>Medium (20-39%)</v>
      </c>
      <c r="R3899" s="0" t="str">
        <f aca="false">INDEX('Lookup Tables'!$B$2:$B$5,MATCH(F3899,'Lookup Tables'!$A$2:$A$5,0))</f>
        <v>Manager A</v>
      </c>
    </row>
    <row r="3900" customFormat="false" ht="15" hidden="false" customHeight="false" outlineLevel="0" collapsed="false">
      <c r="A3900" s="0" t="s">
        <v>3647</v>
      </c>
      <c r="B3900" s="13" t="n">
        <v>43434</v>
      </c>
      <c r="C3900" s="13" t="n">
        <v>43438</v>
      </c>
      <c r="D3900" s="14" t="s">
        <v>69</v>
      </c>
      <c r="E3900" s="14" t="s">
        <v>53</v>
      </c>
      <c r="F3900" s="14" t="s">
        <v>98</v>
      </c>
      <c r="G3900" s="14" t="s">
        <v>99</v>
      </c>
      <c r="H3900" s="14" t="s">
        <v>65</v>
      </c>
      <c r="I3900" s="14" t="s">
        <v>171</v>
      </c>
      <c r="J3900" s="14" t="s">
        <v>1998</v>
      </c>
      <c r="K3900" s="15" t="n">
        <v>2.368</v>
      </c>
      <c r="L3900" s="0" t="n">
        <v>2</v>
      </c>
      <c r="M3900" s="16" t="n">
        <v>0.2</v>
      </c>
      <c r="N3900" s="17" t="n">
        <v>0.8288</v>
      </c>
      <c r="O3900" s="0" t="str">
        <f aca="false">TEXT(B3900,"YYYY-MM")</f>
        <v>2018-11</v>
      </c>
      <c r="P3900" s="18" t="n">
        <f aca="false">IFERROR(N3900/K3900,0)</f>
        <v>0.35</v>
      </c>
      <c r="Q3900" s="0" t="str">
        <f aca="false">IF(M3900=0,"No Discount",IF(M3900&lt;0.2,"Low (1-19%)",IF(M3900&lt;0.4,"Medium (20-39%)","High (40%+)")))</f>
        <v>Medium (20-39%)</v>
      </c>
      <c r="R3900" s="0" t="str">
        <f aca="false">INDEX('Lookup Tables'!$B$2:$B$5,MATCH(F3900,'Lookup Tables'!$A$2:$A$5,0))</f>
        <v>Manager A</v>
      </c>
    </row>
    <row r="3901" customFormat="false" ht="15" hidden="false" customHeight="false" outlineLevel="0" collapsed="false">
      <c r="A3901" s="0" t="s">
        <v>3648</v>
      </c>
      <c r="B3901" s="13" t="n">
        <v>43441</v>
      </c>
      <c r="C3901" s="13" t="n">
        <v>43443</v>
      </c>
      <c r="D3901" s="14" t="s">
        <v>137</v>
      </c>
      <c r="E3901" s="14" t="s">
        <v>53</v>
      </c>
      <c r="F3901" s="14" t="s">
        <v>117</v>
      </c>
      <c r="G3901" s="14" t="s">
        <v>269</v>
      </c>
      <c r="H3901" s="14" t="s">
        <v>80</v>
      </c>
      <c r="I3901" s="14" t="s">
        <v>123</v>
      </c>
      <c r="J3901" s="14" t="s">
        <v>769</v>
      </c>
      <c r="K3901" s="15" t="n">
        <v>127.984</v>
      </c>
      <c r="L3901" s="0" t="n">
        <v>2</v>
      </c>
      <c r="M3901" s="16" t="n">
        <v>0.2</v>
      </c>
      <c r="N3901" s="17" t="n">
        <v>25.5968</v>
      </c>
      <c r="O3901" s="0" t="str">
        <f aca="false">TEXT(B3901,"YYYY-MM")</f>
        <v>2018-12</v>
      </c>
      <c r="P3901" s="18" t="n">
        <f aca="false">IFERROR(N3901/K3901,0)</f>
        <v>0.2</v>
      </c>
      <c r="Q3901" s="0" t="str">
        <f aca="false">IF(M3901=0,"No Discount",IF(M3901&lt;0.2,"Low (1-19%)",IF(M3901&lt;0.4,"Medium (20-39%)","High (40%+)")))</f>
        <v>Medium (20-39%)</v>
      </c>
      <c r="R3901" s="0" t="str">
        <f aca="false">INDEX('Lookup Tables'!$B$2:$B$5,MATCH(F3901,'Lookup Tables'!$A$2:$A$5,0))</f>
        <v>Manager B</v>
      </c>
    </row>
    <row r="3902" customFormat="false" ht="15" hidden="false" customHeight="false" outlineLevel="0" collapsed="false">
      <c r="A3902" s="0" t="s">
        <v>3649</v>
      </c>
      <c r="B3902" s="13" t="n">
        <v>42372</v>
      </c>
      <c r="C3902" s="13" t="n">
        <v>42377</v>
      </c>
      <c r="D3902" s="14" t="s">
        <v>69</v>
      </c>
      <c r="E3902" s="14" t="s">
        <v>62</v>
      </c>
      <c r="F3902" s="14" t="s">
        <v>98</v>
      </c>
      <c r="G3902" s="14" t="s">
        <v>99</v>
      </c>
      <c r="H3902" s="14" t="s">
        <v>65</v>
      </c>
      <c r="I3902" s="14" t="s">
        <v>91</v>
      </c>
      <c r="J3902" s="14" t="s">
        <v>545</v>
      </c>
      <c r="K3902" s="15" t="n">
        <v>10.368</v>
      </c>
      <c r="L3902" s="0" t="n">
        <v>2</v>
      </c>
      <c r="M3902" s="16" t="n">
        <v>0.2</v>
      </c>
      <c r="N3902" s="17" t="n">
        <v>3.6288</v>
      </c>
      <c r="O3902" s="0" t="str">
        <f aca="false">TEXT(B3902,"YYYY-MM")</f>
        <v>2016-01</v>
      </c>
      <c r="P3902" s="18" t="n">
        <f aca="false">IFERROR(N3902/K3902,0)</f>
        <v>0.35</v>
      </c>
      <c r="Q3902" s="0" t="str">
        <f aca="false">IF(M3902=0,"No Discount",IF(M3902&lt;0.2,"Low (1-19%)",IF(M3902&lt;0.4,"Medium (20-39%)","High (40%+)")))</f>
        <v>Medium (20-39%)</v>
      </c>
      <c r="R3902" s="0" t="str">
        <f aca="false">INDEX('Lookup Tables'!$B$2:$B$5,MATCH(F3902,'Lookup Tables'!$A$2:$A$5,0))</f>
        <v>Manager A</v>
      </c>
    </row>
    <row r="3903" customFormat="false" ht="15" hidden="false" customHeight="false" outlineLevel="0" collapsed="false">
      <c r="A3903" s="0" t="s">
        <v>3650</v>
      </c>
      <c r="B3903" s="13" t="n">
        <v>42688</v>
      </c>
      <c r="C3903" s="13" t="n">
        <v>42694</v>
      </c>
      <c r="D3903" s="14" t="s">
        <v>69</v>
      </c>
      <c r="E3903" s="14" t="s">
        <v>97</v>
      </c>
      <c r="F3903" s="14" t="s">
        <v>117</v>
      </c>
      <c r="G3903" s="14" t="s">
        <v>118</v>
      </c>
      <c r="H3903" s="14" t="s">
        <v>80</v>
      </c>
      <c r="I3903" s="14" t="s">
        <v>123</v>
      </c>
      <c r="J3903" s="14" t="s">
        <v>3651</v>
      </c>
      <c r="K3903" s="15" t="n">
        <v>47.984</v>
      </c>
      <c r="L3903" s="0" t="n">
        <v>2</v>
      </c>
      <c r="M3903" s="16" t="n">
        <v>0.2</v>
      </c>
      <c r="N3903" s="17" t="n">
        <v>-1.1996</v>
      </c>
      <c r="O3903" s="0" t="str">
        <f aca="false">TEXT(B3903,"YYYY-MM")</f>
        <v>2016-11</v>
      </c>
      <c r="P3903" s="18" t="n">
        <f aca="false">IFERROR(N3903/K3903,0)</f>
        <v>-0.025</v>
      </c>
      <c r="Q3903" s="0" t="str">
        <f aca="false">IF(M3903=0,"No Discount",IF(M3903&lt;0.2,"Low (1-19%)",IF(M3903&lt;0.4,"Medium (20-39%)","High (40%+)")))</f>
        <v>Medium (20-39%)</v>
      </c>
      <c r="R3903" s="0" t="str">
        <f aca="false">INDEX('Lookup Tables'!$B$2:$B$5,MATCH(F3903,'Lookup Tables'!$A$2:$A$5,0))</f>
        <v>Manager B</v>
      </c>
    </row>
    <row r="3904" customFormat="false" ht="15" hidden="false" customHeight="false" outlineLevel="0" collapsed="false">
      <c r="A3904" s="0" t="s">
        <v>3652</v>
      </c>
      <c r="B3904" s="13" t="n">
        <v>42645</v>
      </c>
      <c r="C3904" s="13" t="n">
        <v>42650</v>
      </c>
      <c r="D3904" s="14" t="s">
        <v>52</v>
      </c>
      <c r="E3904" s="14" t="s">
        <v>97</v>
      </c>
      <c r="F3904" s="14" t="s">
        <v>63</v>
      </c>
      <c r="G3904" s="14" t="s">
        <v>64</v>
      </c>
      <c r="H3904" s="14" t="s">
        <v>65</v>
      </c>
      <c r="I3904" s="14" t="s">
        <v>73</v>
      </c>
      <c r="J3904" s="14" t="s">
        <v>2312</v>
      </c>
      <c r="K3904" s="15" t="n">
        <v>270.34</v>
      </c>
      <c r="L3904" s="0" t="n">
        <v>14</v>
      </c>
      <c r="M3904" s="16" t="n">
        <v>0</v>
      </c>
      <c r="N3904" s="17" t="n">
        <v>75.6952</v>
      </c>
      <c r="O3904" s="0" t="str">
        <f aca="false">TEXT(B3904,"YYYY-MM")</f>
        <v>2016-10</v>
      </c>
      <c r="P3904" s="18" t="n">
        <f aca="false">IFERROR(N3904/K3904,0)</f>
        <v>0.28</v>
      </c>
      <c r="Q3904" s="0" t="str">
        <f aca="false">IF(M3904=0,"No Discount",IF(M3904&lt;0.2,"Low (1-19%)",IF(M3904&lt;0.4,"Medium (20-39%)","High (40%+)")))</f>
        <v>No Discount</v>
      </c>
      <c r="R3904" s="0" t="str">
        <f aca="false">INDEX('Lookup Tables'!$B$2:$B$5,MATCH(F3904,'Lookup Tables'!$A$2:$A$5,0))</f>
        <v>Manager D</v>
      </c>
    </row>
    <row r="3905" customFormat="false" ht="15" hidden="false" customHeight="false" outlineLevel="0" collapsed="false">
      <c r="A3905" s="0" t="s">
        <v>3653</v>
      </c>
      <c r="B3905" s="13" t="n">
        <v>42465</v>
      </c>
      <c r="C3905" s="13" t="n">
        <v>42470</v>
      </c>
      <c r="D3905" s="14" t="s">
        <v>69</v>
      </c>
      <c r="E3905" s="14" t="s">
        <v>97</v>
      </c>
      <c r="F3905" s="14" t="s">
        <v>117</v>
      </c>
      <c r="G3905" s="14" t="s">
        <v>118</v>
      </c>
      <c r="H3905" s="14" t="s">
        <v>65</v>
      </c>
      <c r="I3905" s="14" t="s">
        <v>85</v>
      </c>
      <c r="J3905" s="14" t="s">
        <v>2532</v>
      </c>
      <c r="K3905" s="15" t="n">
        <v>98.112</v>
      </c>
      <c r="L3905" s="0" t="n">
        <v>7</v>
      </c>
      <c r="M3905" s="16" t="n">
        <v>0.2</v>
      </c>
      <c r="N3905" s="17" t="n">
        <v>18.396</v>
      </c>
      <c r="O3905" s="0" t="str">
        <f aca="false">TEXT(B3905,"YYYY-MM")</f>
        <v>2016-04</v>
      </c>
      <c r="P3905" s="18" t="n">
        <f aca="false">IFERROR(N3905/K3905,0)</f>
        <v>0.1875</v>
      </c>
      <c r="Q3905" s="0" t="str">
        <f aca="false">IF(M3905=0,"No Discount",IF(M3905&lt;0.2,"Low (1-19%)",IF(M3905&lt;0.4,"Medium (20-39%)","High (40%+)")))</f>
        <v>Medium (20-39%)</v>
      </c>
      <c r="R3905" s="0" t="str">
        <f aca="false">INDEX('Lookup Tables'!$B$2:$B$5,MATCH(F3905,'Lookup Tables'!$A$2:$A$5,0))</f>
        <v>Manager B</v>
      </c>
    </row>
    <row r="3906" customFormat="false" ht="15" hidden="false" customHeight="false" outlineLevel="0" collapsed="false">
      <c r="A3906" s="0" t="s">
        <v>3653</v>
      </c>
      <c r="B3906" s="13" t="n">
        <v>42465</v>
      </c>
      <c r="C3906" s="13" t="n">
        <v>42470</v>
      </c>
      <c r="D3906" s="14" t="s">
        <v>69</v>
      </c>
      <c r="E3906" s="14" t="s">
        <v>97</v>
      </c>
      <c r="F3906" s="14" t="s">
        <v>117</v>
      </c>
      <c r="G3906" s="14" t="s">
        <v>118</v>
      </c>
      <c r="H3906" s="14" t="s">
        <v>65</v>
      </c>
      <c r="I3906" s="14" t="s">
        <v>73</v>
      </c>
      <c r="J3906" s="14" t="s">
        <v>1273</v>
      </c>
      <c r="K3906" s="15" t="n">
        <v>563.808</v>
      </c>
      <c r="L3906" s="0" t="n">
        <v>4</v>
      </c>
      <c r="M3906" s="16" t="n">
        <v>0.2</v>
      </c>
      <c r="N3906" s="17" t="n">
        <v>21.1428</v>
      </c>
      <c r="O3906" s="0" t="str">
        <f aca="false">TEXT(B3906,"YYYY-MM")</f>
        <v>2016-04</v>
      </c>
      <c r="P3906" s="18" t="n">
        <f aca="false">IFERROR(N3906/K3906,0)</f>
        <v>0.0375</v>
      </c>
      <c r="Q3906" s="0" t="str">
        <f aca="false">IF(M3906=0,"No Discount",IF(M3906&lt;0.2,"Low (1-19%)",IF(M3906&lt;0.4,"Medium (20-39%)","High (40%+)")))</f>
        <v>Medium (20-39%)</v>
      </c>
      <c r="R3906" s="0" t="str">
        <f aca="false">INDEX('Lookup Tables'!$B$2:$B$5,MATCH(F3906,'Lookup Tables'!$A$2:$A$5,0))</f>
        <v>Manager B</v>
      </c>
    </row>
    <row r="3907" customFormat="false" ht="15" hidden="false" customHeight="false" outlineLevel="0" collapsed="false">
      <c r="A3907" s="0" t="s">
        <v>3653</v>
      </c>
      <c r="B3907" s="13" t="n">
        <v>42465</v>
      </c>
      <c r="C3907" s="13" t="n">
        <v>42470</v>
      </c>
      <c r="D3907" s="14" t="s">
        <v>69</v>
      </c>
      <c r="E3907" s="14" t="s">
        <v>97</v>
      </c>
      <c r="F3907" s="14" t="s">
        <v>117</v>
      </c>
      <c r="G3907" s="14" t="s">
        <v>118</v>
      </c>
      <c r="H3907" s="14" t="s">
        <v>65</v>
      </c>
      <c r="I3907" s="14" t="s">
        <v>83</v>
      </c>
      <c r="J3907" s="14" t="s">
        <v>1505</v>
      </c>
      <c r="K3907" s="15" t="n">
        <v>10.428</v>
      </c>
      <c r="L3907" s="0" t="n">
        <v>4</v>
      </c>
      <c r="M3907" s="16" t="n">
        <v>0.7</v>
      </c>
      <c r="N3907" s="17" t="n">
        <v>-6.952</v>
      </c>
      <c r="O3907" s="0" t="str">
        <f aca="false">TEXT(B3907,"YYYY-MM")</f>
        <v>2016-04</v>
      </c>
      <c r="P3907" s="18" t="n">
        <f aca="false">IFERROR(N3907/K3907,0)</f>
        <v>-0.666666666666667</v>
      </c>
      <c r="Q3907" s="0" t="str">
        <f aca="false">IF(M3907=0,"No Discount",IF(M3907&lt;0.2,"Low (1-19%)",IF(M3907&lt;0.4,"Medium (20-39%)","High (40%+)")))</f>
        <v>High (40%+)</v>
      </c>
      <c r="R3907" s="0" t="str">
        <f aca="false">INDEX('Lookup Tables'!$B$2:$B$5,MATCH(F3907,'Lookup Tables'!$A$2:$A$5,0))</f>
        <v>Manager B</v>
      </c>
    </row>
    <row r="3908" customFormat="false" ht="15" hidden="false" customHeight="false" outlineLevel="0" collapsed="false">
      <c r="A3908" s="0" t="s">
        <v>3653</v>
      </c>
      <c r="B3908" s="13" t="n">
        <v>42465</v>
      </c>
      <c r="C3908" s="13" t="n">
        <v>42470</v>
      </c>
      <c r="D3908" s="14" t="s">
        <v>69</v>
      </c>
      <c r="E3908" s="14" t="s">
        <v>97</v>
      </c>
      <c r="F3908" s="14" t="s">
        <v>117</v>
      </c>
      <c r="G3908" s="14" t="s">
        <v>118</v>
      </c>
      <c r="H3908" s="14" t="s">
        <v>56</v>
      </c>
      <c r="I3908" s="14" t="s">
        <v>76</v>
      </c>
      <c r="J3908" s="14" t="s">
        <v>2561</v>
      </c>
      <c r="K3908" s="15" t="n">
        <v>547.136</v>
      </c>
      <c r="L3908" s="0" t="n">
        <v>4</v>
      </c>
      <c r="M3908" s="16" t="n">
        <v>0.2</v>
      </c>
      <c r="N3908" s="17" t="n">
        <v>-68.392</v>
      </c>
      <c r="O3908" s="0" t="str">
        <f aca="false">TEXT(B3908,"YYYY-MM")</f>
        <v>2016-04</v>
      </c>
      <c r="P3908" s="18" t="n">
        <f aca="false">IFERROR(N3908/K3908,0)</f>
        <v>-0.125</v>
      </c>
      <c r="Q3908" s="0" t="str">
        <f aca="false">IF(M3908=0,"No Discount",IF(M3908&lt;0.2,"Low (1-19%)",IF(M3908&lt;0.4,"Medium (20-39%)","High (40%+)")))</f>
        <v>Medium (20-39%)</v>
      </c>
      <c r="R3908" s="0" t="str">
        <f aca="false">INDEX('Lookup Tables'!$B$2:$B$5,MATCH(F3908,'Lookup Tables'!$A$2:$A$5,0))</f>
        <v>Manager B</v>
      </c>
    </row>
    <row r="3909" customFormat="false" ht="15" hidden="false" customHeight="false" outlineLevel="0" collapsed="false">
      <c r="A3909" s="0" t="s">
        <v>3653</v>
      </c>
      <c r="B3909" s="13" t="n">
        <v>42465</v>
      </c>
      <c r="C3909" s="13" t="n">
        <v>42470</v>
      </c>
      <c r="D3909" s="14" t="s">
        <v>69</v>
      </c>
      <c r="E3909" s="14" t="s">
        <v>97</v>
      </c>
      <c r="F3909" s="14" t="s">
        <v>117</v>
      </c>
      <c r="G3909" s="14" t="s">
        <v>118</v>
      </c>
      <c r="H3909" s="14" t="s">
        <v>80</v>
      </c>
      <c r="I3909" s="14" t="s">
        <v>81</v>
      </c>
      <c r="J3909" s="14" t="s">
        <v>889</v>
      </c>
      <c r="K3909" s="15" t="n">
        <v>14.85</v>
      </c>
      <c r="L3909" s="0" t="n">
        <v>5</v>
      </c>
      <c r="M3909" s="16" t="n">
        <v>0.4</v>
      </c>
      <c r="N3909" s="17" t="n">
        <v>-3.2175</v>
      </c>
      <c r="O3909" s="0" t="str">
        <f aca="false">TEXT(B3909,"YYYY-MM")</f>
        <v>2016-04</v>
      </c>
      <c r="P3909" s="18" t="n">
        <f aca="false">IFERROR(N3909/K3909,0)</f>
        <v>-0.216666666666667</v>
      </c>
      <c r="Q3909" s="0" t="str">
        <f aca="false">IF(M3909=0,"No Discount",IF(M3909&lt;0.2,"Low (1-19%)",IF(M3909&lt;0.4,"Medium (20-39%)","High (40%+)")))</f>
        <v>High (40%+)</v>
      </c>
      <c r="R3909" s="0" t="str">
        <f aca="false">INDEX('Lookup Tables'!$B$2:$B$5,MATCH(F3909,'Lookup Tables'!$A$2:$A$5,0))</f>
        <v>Manager B</v>
      </c>
    </row>
    <row r="3910" customFormat="false" ht="15" hidden="false" customHeight="false" outlineLevel="0" collapsed="false">
      <c r="A3910" s="0" t="s">
        <v>3653</v>
      </c>
      <c r="B3910" s="13" t="n">
        <v>42465</v>
      </c>
      <c r="C3910" s="13" t="n">
        <v>42470</v>
      </c>
      <c r="D3910" s="14" t="s">
        <v>69</v>
      </c>
      <c r="E3910" s="14" t="s">
        <v>97</v>
      </c>
      <c r="F3910" s="14" t="s">
        <v>117</v>
      </c>
      <c r="G3910" s="14" t="s">
        <v>118</v>
      </c>
      <c r="H3910" s="14" t="s">
        <v>80</v>
      </c>
      <c r="I3910" s="14" t="s">
        <v>81</v>
      </c>
      <c r="J3910" s="14" t="s">
        <v>258</v>
      </c>
      <c r="K3910" s="15" t="n">
        <v>41.988</v>
      </c>
      <c r="L3910" s="0" t="n">
        <v>2</v>
      </c>
      <c r="M3910" s="16" t="n">
        <v>0.4</v>
      </c>
      <c r="N3910" s="17" t="n">
        <v>-9.7972</v>
      </c>
      <c r="O3910" s="0" t="str">
        <f aca="false">TEXT(B3910,"YYYY-MM")</f>
        <v>2016-04</v>
      </c>
      <c r="P3910" s="18" t="n">
        <f aca="false">IFERROR(N3910/K3910,0)</f>
        <v>-0.233333333333333</v>
      </c>
      <c r="Q3910" s="0" t="str">
        <f aca="false">IF(M3910=0,"No Discount",IF(M3910&lt;0.2,"Low (1-19%)",IF(M3910&lt;0.4,"Medium (20-39%)","High (40%+)")))</f>
        <v>High (40%+)</v>
      </c>
      <c r="R3910" s="0" t="str">
        <f aca="false">INDEX('Lookup Tables'!$B$2:$B$5,MATCH(F3910,'Lookup Tables'!$A$2:$A$5,0))</f>
        <v>Manager B</v>
      </c>
    </row>
    <row r="3911" customFormat="false" ht="15" hidden="false" customHeight="false" outlineLevel="0" collapsed="false">
      <c r="A3911" s="0" t="s">
        <v>3653</v>
      </c>
      <c r="B3911" s="13" t="n">
        <v>42465</v>
      </c>
      <c r="C3911" s="13" t="n">
        <v>42470</v>
      </c>
      <c r="D3911" s="14" t="s">
        <v>69</v>
      </c>
      <c r="E3911" s="14" t="s">
        <v>97</v>
      </c>
      <c r="F3911" s="14" t="s">
        <v>117</v>
      </c>
      <c r="G3911" s="14" t="s">
        <v>118</v>
      </c>
      <c r="H3911" s="14" t="s">
        <v>56</v>
      </c>
      <c r="I3911" s="14" t="s">
        <v>76</v>
      </c>
      <c r="J3911" s="14" t="s">
        <v>2231</v>
      </c>
      <c r="K3911" s="15" t="n">
        <v>7.584</v>
      </c>
      <c r="L3911" s="0" t="n">
        <v>1</v>
      </c>
      <c r="M3911" s="16" t="n">
        <v>0.2</v>
      </c>
      <c r="N3911" s="17" t="n">
        <v>2.37</v>
      </c>
      <c r="O3911" s="0" t="str">
        <f aca="false">TEXT(B3911,"YYYY-MM")</f>
        <v>2016-04</v>
      </c>
      <c r="P3911" s="18" t="n">
        <f aca="false">IFERROR(N3911/K3911,0)</f>
        <v>0.3125</v>
      </c>
      <c r="Q3911" s="0" t="str">
        <f aca="false">IF(M3911=0,"No Discount",IF(M3911&lt;0.2,"Low (1-19%)",IF(M3911&lt;0.4,"Medium (20-39%)","High (40%+)")))</f>
        <v>Medium (20-39%)</v>
      </c>
      <c r="R3911" s="0" t="str">
        <f aca="false">INDEX('Lookup Tables'!$B$2:$B$5,MATCH(F3911,'Lookup Tables'!$A$2:$A$5,0))</f>
        <v>Manager B</v>
      </c>
    </row>
    <row r="3912" customFormat="false" ht="15" hidden="false" customHeight="false" outlineLevel="0" collapsed="false">
      <c r="A3912" s="0" t="s">
        <v>3653</v>
      </c>
      <c r="B3912" s="13" t="n">
        <v>42465</v>
      </c>
      <c r="C3912" s="13" t="n">
        <v>42470</v>
      </c>
      <c r="D3912" s="14" t="s">
        <v>69</v>
      </c>
      <c r="E3912" s="14" t="s">
        <v>97</v>
      </c>
      <c r="F3912" s="14" t="s">
        <v>117</v>
      </c>
      <c r="G3912" s="14" t="s">
        <v>118</v>
      </c>
      <c r="H3912" s="14" t="s">
        <v>56</v>
      </c>
      <c r="I3912" s="14" t="s">
        <v>57</v>
      </c>
      <c r="J3912" s="14" t="s">
        <v>3654</v>
      </c>
      <c r="K3912" s="15" t="n">
        <v>352.45</v>
      </c>
      <c r="L3912" s="0" t="n">
        <v>5</v>
      </c>
      <c r="M3912" s="16" t="n">
        <v>0.5</v>
      </c>
      <c r="N3912" s="17" t="n">
        <v>-211.47</v>
      </c>
      <c r="O3912" s="0" t="str">
        <f aca="false">TEXT(B3912,"YYYY-MM")</f>
        <v>2016-04</v>
      </c>
      <c r="P3912" s="18" t="n">
        <f aca="false">IFERROR(N3912/K3912,0)</f>
        <v>-0.6</v>
      </c>
      <c r="Q3912" s="0" t="str">
        <f aca="false">IF(M3912=0,"No Discount",IF(M3912&lt;0.2,"Low (1-19%)",IF(M3912&lt;0.4,"Medium (20-39%)","High (40%+)")))</f>
        <v>High (40%+)</v>
      </c>
      <c r="R3912" s="0" t="str">
        <f aca="false">INDEX('Lookup Tables'!$B$2:$B$5,MATCH(F3912,'Lookup Tables'!$A$2:$A$5,0))</f>
        <v>Manager B</v>
      </c>
    </row>
    <row r="3913" customFormat="false" ht="15" hidden="false" customHeight="false" outlineLevel="0" collapsed="false">
      <c r="A3913" s="0" t="s">
        <v>3655</v>
      </c>
      <c r="B3913" s="13" t="n">
        <v>43256</v>
      </c>
      <c r="C3913" s="13" t="n">
        <v>43257</v>
      </c>
      <c r="D3913" s="14" t="s">
        <v>137</v>
      </c>
      <c r="E3913" s="14" t="s">
        <v>53</v>
      </c>
      <c r="F3913" s="14" t="s">
        <v>98</v>
      </c>
      <c r="G3913" s="14" t="s">
        <v>99</v>
      </c>
      <c r="H3913" s="14" t="s">
        <v>80</v>
      </c>
      <c r="I3913" s="14" t="s">
        <v>81</v>
      </c>
      <c r="J3913" s="14" t="s">
        <v>3656</v>
      </c>
      <c r="K3913" s="15" t="n">
        <v>470.376</v>
      </c>
      <c r="L3913" s="0" t="n">
        <v>3</v>
      </c>
      <c r="M3913" s="16" t="n">
        <v>0.2</v>
      </c>
      <c r="N3913" s="17" t="n">
        <v>52.9173</v>
      </c>
      <c r="O3913" s="0" t="str">
        <f aca="false">TEXT(B3913,"YYYY-MM")</f>
        <v>2018-06</v>
      </c>
      <c r="P3913" s="18" t="n">
        <f aca="false">IFERROR(N3913/K3913,0)</f>
        <v>0.1125</v>
      </c>
      <c r="Q3913" s="0" t="str">
        <f aca="false">IF(M3913=0,"No Discount",IF(M3913&lt;0.2,"Low (1-19%)",IF(M3913&lt;0.4,"Medium (20-39%)","High (40%+)")))</f>
        <v>Medium (20-39%)</v>
      </c>
      <c r="R3913" s="0" t="str">
        <f aca="false">INDEX('Lookup Tables'!$B$2:$B$5,MATCH(F3913,'Lookup Tables'!$A$2:$A$5,0))</f>
        <v>Manager A</v>
      </c>
    </row>
    <row r="3914" customFormat="false" ht="15" hidden="false" customHeight="false" outlineLevel="0" collapsed="false">
      <c r="A3914" s="0" t="s">
        <v>3657</v>
      </c>
      <c r="B3914" s="13" t="n">
        <v>43361</v>
      </c>
      <c r="C3914" s="13" t="n">
        <v>43368</v>
      </c>
      <c r="D3914" s="14" t="s">
        <v>69</v>
      </c>
      <c r="E3914" s="14" t="s">
        <v>62</v>
      </c>
      <c r="F3914" s="14" t="s">
        <v>117</v>
      </c>
      <c r="G3914" s="14" t="s">
        <v>170</v>
      </c>
      <c r="H3914" s="14" t="s">
        <v>65</v>
      </c>
      <c r="I3914" s="14" t="s">
        <v>91</v>
      </c>
      <c r="J3914" s="14" t="s">
        <v>1781</v>
      </c>
      <c r="K3914" s="15" t="n">
        <v>19.44</v>
      </c>
      <c r="L3914" s="0" t="n">
        <v>3</v>
      </c>
      <c r="M3914" s="16" t="n">
        <v>0</v>
      </c>
      <c r="N3914" s="17" t="n">
        <v>9.3312</v>
      </c>
      <c r="O3914" s="0" t="str">
        <f aca="false">TEXT(B3914,"YYYY-MM")</f>
        <v>2018-09</v>
      </c>
      <c r="P3914" s="18" t="n">
        <f aca="false">IFERROR(N3914/K3914,0)</f>
        <v>0.48</v>
      </c>
      <c r="Q3914" s="0" t="str">
        <f aca="false">IF(M3914=0,"No Discount",IF(M3914&lt;0.2,"Low (1-19%)",IF(M3914&lt;0.4,"Medium (20-39%)","High (40%+)")))</f>
        <v>No Discount</v>
      </c>
      <c r="R3914" s="0" t="str">
        <f aca="false">INDEX('Lookup Tables'!$B$2:$B$5,MATCH(F3914,'Lookup Tables'!$A$2:$A$5,0))</f>
        <v>Manager B</v>
      </c>
    </row>
    <row r="3915" customFormat="false" ht="15" hidden="false" customHeight="false" outlineLevel="0" collapsed="false">
      <c r="A3915" s="0" t="s">
        <v>3657</v>
      </c>
      <c r="B3915" s="13" t="n">
        <v>43361</v>
      </c>
      <c r="C3915" s="13" t="n">
        <v>43368</v>
      </c>
      <c r="D3915" s="14" t="s">
        <v>69</v>
      </c>
      <c r="E3915" s="14" t="s">
        <v>62</v>
      </c>
      <c r="F3915" s="14" t="s">
        <v>117</v>
      </c>
      <c r="G3915" s="14" t="s">
        <v>170</v>
      </c>
      <c r="H3915" s="14" t="s">
        <v>56</v>
      </c>
      <c r="I3915" s="14" t="s">
        <v>76</v>
      </c>
      <c r="J3915" s="14" t="s">
        <v>1561</v>
      </c>
      <c r="K3915" s="15" t="n">
        <v>9.82</v>
      </c>
      <c r="L3915" s="0" t="n">
        <v>2</v>
      </c>
      <c r="M3915" s="16" t="n">
        <v>0</v>
      </c>
      <c r="N3915" s="17" t="n">
        <v>3.2406</v>
      </c>
      <c r="O3915" s="0" t="str">
        <f aca="false">TEXT(B3915,"YYYY-MM")</f>
        <v>2018-09</v>
      </c>
      <c r="P3915" s="18" t="n">
        <f aca="false">IFERROR(N3915/K3915,0)</f>
        <v>0.33</v>
      </c>
      <c r="Q3915" s="0" t="str">
        <f aca="false">IF(M3915=0,"No Discount",IF(M3915&lt;0.2,"Low (1-19%)",IF(M3915&lt;0.4,"Medium (20-39%)","High (40%+)")))</f>
        <v>No Discount</v>
      </c>
      <c r="R3915" s="0" t="str">
        <f aca="false">INDEX('Lookup Tables'!$B$2:$B$5,MATCH(F3915,'Lookup Tables'!$A$2:$A$5,0))</f>
        <v>Manager B</v>
      </c>
    </row>
    <row r="3916" customFormat="false" ht="15" hidden="false" customHeight="false" outlineLevel="0" collapsed="false">
      <c r="A3916" s="0" t="s">
        <v>3658</v>
      </c>
      <c r="B3916" s="13" t="n">
        <v>43299</v>
      </c>
      <c r="C3916" s="13" t="n">
        <v>43304</v>
      </c>
      <c r="D3916" s="14" t="s">
        <v>69</v>
      </c>
      <c r="E3916" s="14" t="s">
        <v>53</v>
      </c>
      <c r="F3916" s="14" t="s">
        <v>63</v>
      </c>
      <c r="G3916" s="14" t="s">
        <v>189</v>
      </c>
      <c r="H3916" s="14" t="s">
        <v>56</v>
      </c>
      <c r="I3916" s="14" t="s">
        <v>71</v>
      </c>
      <c r="J3916" s="14" t="s">
        <v>1520</v>
      </c>
      <c r="K3916" s="15" t="n">
        <v>801.6</v>
      </c>
      <c r="L3916" s="0" t="n">
        <v>5</v>
      </c>
      <c r="M3916" s="16" t="n">
        <v>0.5</v>
      </c>
      <c r="N3916" s="17" t="n">
        <v>-448.896</v>
      </c>
      <c r="O3916" s="0" t="str">
        <f aca="false">TEXT(B3916,"YYYY-MM")</f>
        <v>2018-07</v>
      </c>
      <c r="P3916" s="18" t="n">
        <f aca="false">IFERROR(N3916/K3916,0)</f>
        <v>-0.56</v>
      </c>
      <c r="Q3916" s="0" t="str">
        <f aca="false">IF(M3916=0,"No Discount",IF(M3916&lt;0.2,"Low (1-19%)",IF(M3916&lt;0.4,"Medium (20-39%)","High (40%+)")))</f>
        <v>High (40%+)</v>
      </c>
      <c r="R3916" s="0" t="str">
        <f aca="false">INDEX('Lookup Tables'!$B$2:$B$5,MATCH(F3916,'Lookup Tables'!$A$2:$A$5,0))</f>
        <v>Manager D</v>
      </c>
    </row>
    <row r="3917" customFormat="false" ht="15" hidden="false" customHeight="false" outlineLevel="0" collapsed="false">
      <c r="A3917" s="0" t="s">
        <v>3658</v>
      </c>
      <c r="B3917" s="13" t="n">
        <v>43299</v>
      </c>
      <c r="C3917" s="13" t="n">
        <v>43304</v>
      </c>
      <c r="D3917" s="14" t="s">
        <v>69</v>
      </c>
      <c r="E3917" s="14" t="s">
        <v>53</v>
      </c>
      <c r="F3917" s="14" t="s">
        <v>63</v>
      </c>
      <c r="G3917" s="14" t="s">
        <v>189</v>
      </c>
      <c r="H3917" s="14" t="s">
        <v>56</v>
      </c>
      <c r="I3917" s="14" t="s">
        <v>59</v>
      </c>
      <c r="J3917" s="14" t="s">
        <v>143</v>
      </c>
      <c r="K3917" s="15" t="n">
        <v>161.568</v>
      </c>
      <c r="L3917" s="0" t="n">
        <v>2</v>
      </c>
      <c r="M3917" s="16" t="n">
        <v>0.2</v>
      </c>
      <c r="N3917" s="17" t="n">
        <v>10.098</v>
      </c>
      <c r="O3917" s="0" t="str">
        <f aca="false">TEXT(B3917,"YYYY-MM")</f>
        <v>2018-07</v>
      </c>
      <c r="P3917" s="18" t="n">
        <f aca="false">IFERROR(N3917/K3917,0)</f>
        <v>0.0625</v>
      </c>
      <c r="Q3917" s="0" t="str">
        <f aca="false">IF(M3917=0,"No Discount",IF(M3917&lt;0.2,"Low (1-19%)",IF(M3917&lt;0.4,"Medium (20-39%)","High (40%+)")))</f>
        <v>Medium (20-39%)</v>
      </c>
      <c r="R3917" s="0" t="str">
        <f aca="false">INDEX('Lookup Tables'!$B$2:$B$5,MATCH(F3917,'Lookup Tables'!$A$2:$A$5,0))</f>
        <v>Manager D</v>
      </c>
    </row>
    <row r="3918" customFormat="false" ht="15" hidden="false" customHeight="false" outlineLevel="0" collapsed="false">
      <c r="A3918" s="0" t="s">
        <v>3658</v>
      </c>
      <c r="B3918" s="13" t="n">
        <v>43299</v>
      </c>
      <c r="C3918" s="13" t="n">
        <v>43304</v>
      </c>
      <c r="D3918" s="14" t="s">
        <v>69</v>
      </c>
      <c r="E3918" s="14" t="s">
        <v>53</v>
      </c>
      <c r="F3918" s="14" t="s">
        <v>63</v>
      </c>
      <c r="G3918" s="14" t="s">
        <v>189</v>
      </c>
      <c r="H3918" s="14" t="s">
        <v>65</v>
      </c>
      <c r="I3918" s="14" t="s">
        <v>91</v>
      </c>
      <c r="J3918" s="14" t="s">
        <v>3659</v>
      </c>
      <c r="K3918" s="15" t="n">
        <v>16.096</v>
      </c>
      <c r="L3918" s="0" t="n">
        <v>2</v>
      </c>
      <c r="M3918" s="16" t="n">
        <v>0.2</v>
      </c>
      <c r="N3918" s="17" t="n">
        <v>5.2312</v>
      </c>
      <c r="O3918" s="0" t="str">
        <f aca="false">TEXT(B3918,"YYYY-MM")</f>
        <v>2018-07</v>
      </c>
      <c r="P3918" s="18" t="n">
        <f aca="false">IFERROR(N3918/K3918,0)</f>
        <v>0.325</v>
      </c>
      <c r="Q3918" s="0" t="str">
        <f aca="false">IF(M3918=0,"No Discount",IF(M3918&lt;0.2,"Low (1-19%)",IF(M3918&lt;0.4,"Medium (20-39%)","High (40%+)")))</f>
        <v>Medium (20-39%)</v>
      </c>
      <c r="R3918" s="0" t="str">
        <f aca="false">INDEX('Lookup Tables'!$B$2:$B$5,MATCH(F3918,'Lookup Tables'!$A$2:$A$5,0))</f>
        <v>Manager D</v>
      </c>
    </row>
    <row r="3919" customFormat="false" ht="15" hidden="false" customHeight="false" outlineLevel="0" collapsed="false">
      <c r="A3919" s="0" t="s">
        <v>3658</v>
      </c>
      <c r="B3919" s="13" t="n">
        <v>43299</v>
      </c>
      <c r="C3919" s="13" t="n">
        <v>43304</v>
      </c>
      <c r="D3919" s="14" t="s">
        <v>69</v>
      </c>
      <c r="E3919" s="14" t="s">
        <v>53</v>
      </c>
      <c r="F3919" s="14" t="s">
        <v>63</v>
      </c>
      <c r="G3919" s="14" t="s">
        <v>189</v>
      </c>
      <c r="H3919" s="14" t="s">
        <v>65</v>
      </c>
      <c r="I3919" s="14" t="s">
        <v>83</v>
      </c>
      <c r="J3919" s="14" t="s">
        <v>1511</v>
      </c>
      <c r="K3919" s="15" t="n">
        <v>7.656</v>
      </c>
      <c r="L3919" s="0" t="n">
        <v>4</v>
      </c>
      <c r="M3919" s="16" t="n">
        <v>0.7</v>
      </c>
      <c r="N3919" s="17" t="n">
        <v>-6.1248</v>
      </c>
      <c r="O3919" s="0" t="str">
        <f aca="false">TEXT(B3919,"YYYY-MM")</f>
        <v>2018-07</v>
      </c>
      <c r="P3919" s="18" t="n">
        <f aca="false">IFERROR(N3919/K3919,0)</f>
        <v>-0.8</v>
      </c>
      <c r="Q3919" s="0" t="str">
        <f aca="false">IF(M3919=0,"No Discount",IF(M3919&lt;0.2,"Low (1-19%)",IF(M3919&lt;0.4,"Medium (20-39%)","High (40%+)")))</f>
        <v>High (40%+)</v>
      </c>
      <c r="R3919" s="0" t="str">
        <f aca="false">INDEX('Lookup Tables'!$B$2:$B$5,MATCH(F3919,'Lookup Tables'!$A$2:$A$5,0))</f>
        <v>Manager D</v>
      </c>
    </row>
    <row r="3920" customFormat="false" ht="15" hidden="false" customHeight="false" outlineLevel="0" collapsed="false">
      <c r="A3920" s="0" t="s">
        <v>3658</v>
      </c>
      <c r="B3920" s="13" t="n">
        <v>43299</v>
      </c>
      <c r="C3920" s="13" t="n">
        <v>43304</v>
      </c>
      <c r="D3920" s="14" t="s">
        <v>69</v>
      </c>
      <c r="E3920" s="14" t="s">
        <v>53</v>
      </c>
      <c r="F3920" s="14" t="s">
        <v>63</v>
      </c>
      <c r="G3920" s="14" t="s">
        <v>189</v>
      </c>
      <c r="H3920" s="14" t="s">
        <v>56</v>
      </c>
      <c r="I3920" s="14" t="s">
        <v>59</v>
      </c>
      <c r="J3920" s="14" t="s">
        <v>201</v>
      </c>
      <c r="K3920" s="15" t="n">
        <v>311.976</v>
      </c>
      <c r="L3920" s="0" t="n">
        <v>3</v>
      </c>
      <c r="M3920" s="16" t="n">
        <v>0.2</v>
      </c>
      <c r="N3920" s="17" t="n">
        <v>-42.8967</v>
      </c>
      <c r="O3920" s="0" t="str">
        <f aca="false">TEXT(B3920,"YYYY-MM")</f>
        <v>2018-07</v>
      </c>
      <c r="P3920" s="18" t="n">
        <f aca="false">IFERROR(N3920/K3920,0)</f>
        <v>-0.1375</v>
      </c>
      <c r="Q3920" s="0" t="str">
        <f aca="false">IF(M3920=0,"No Discount",IF(M3920&lt;0.2,"Low (1-19%)",IF(M3920&lt;0.4,"Medium (20-39%)","High (40%+)")))</f>
        <v>Medium (20-39%)</v>
      </c>
      <c r="R3920" s="0" t="str">
        <f aca="false">INDEX('Lookup Tables'!$B$2:$B$5,MATCH(F3920,'Lookup Tables'!$A$2:$A$5,0))</f>
        <v>Manager D</v>
      </c>
    </row>
    <row r="3921" customFormat="false" ht="15" hidden="false" customHeight="false" outlineLevel="0" collapsed="false">
      <c r="A3921" s="0" t="s">
        <v>3660</v>
      </c>
      <c r="B3921" s="13" t="n">
        <v>42705</v>
      </c>
      <c r="C3921" s="13" t="n">
        <v>42711</v>
      </c>
      <c r="D3921" s="14" t="s">
        <v>69</v>
      </c>
      <c r="E3921" s="14" t="s">
        <v>62</v>
      </c>
      <c r="F3921" s="14" t="s">
        <v>54</v>
      </c>
      <c r="G3921" s="14" t="s">
        <v>193</v>
      </c>
      <c r="H3921" s="14" t="s">
        <v>65</v>
      </c>
      <c r="I3921" s="14" t="s">
        <v>73</v>
      </c>
      <c r="J3921" s="14" t="s">
        <v>757</v>
      </c>
      <c r="K3921" s="15" t="n">
        <v>61.68</v>
      </c>
      <c r="L3921" s="0" t="n">
        <v>4</v>
      </c>
      <c r="M3921" s="16" t="n">
        <v>0</v>
      </c>
      <c r="N3921" s="17" t="n">
        <v>16.6536</v>
      </c>
      <c r="O3921" s="0" t="str">
        <f aca="false">TEXT(B3921,"YYYY-MM")</f>
        <v>2016-12</v>
      </c>
      <c r="P3921" s="18" t="n">
        <f aca="false">IFERROR(N3921/K3921,0)</f>
        <v>0.27</v>
      </c>
      <c r="Q3921" s="0" t="str">
        <f aca="false">IF(M3921=0,"No Discount",IF(M3921&lt;0.2,"Low (1-19%)",IF(M3921&lt;0.4,"Medium (20-39%)","High (40%+)")))</f>
        <v>No Discount</v>
      </c>
      <c r="R3921" s="0" t="str">
        <f aca="false">INDEX('Lookup Tables'!$B$2:$B$5,MATCH(F3921,'Lookup Tables'!$A$2:$A$5,0))</f>
        <v>Manager C</v>
      </c>
    </row>
    <row r="3922" customFormat="false" ht="15" hidden="false" customHeight="false" outlineLevel="0" collapsed="false">
      <c r="A3922" s="0" t="s">
        <v>3660</v>
      </c>
      <c r="B3922" s="13" t="n">
        <v>42705</v>
      </c>
      <c r="C3922" s="13" t="n">
        <v>42711</v>
      </c>
      <c r="D3922" s="14" t="s">
        <v>69</v>
      </c>
      <c r="E3922" s="14" t="s">
        <v>62</v>
      </c>
      <c r="F3922" s="14" t="s">
        <v>54</v>
      </c>
      <c r="G3922" s="14" t="s">
        <v>193</v>
      </c>
      <c r="H3922" s="14" t="s">
        <v>65</v>
      </c>
      <c r="I3922" s="14" t="s">
        <v>83</v>
      </c>
      <c r="J3922" s="14" t="s">
        <v>2812</v>
      </c>
      <c r="K3922" s="15" t="n">
        <v>63.96</v>
      </c>
      <c r="L3922" s="0" t="n">
        <v>4</v>
      </c>
      <c r="M3922" s="16" t="n">
        <v>0</v>
      </c>
      <c r="N3922" s="17" t="n">
        <v>30.7008</v>
      </c>
      <c r="O3922" s="0" t="str">
        <f aca="false">TEXT(B3922,"YYYY-MM")</f>
        <v>2016-12</v>
      </c>
      <c r="P3922" s="18" t="n">
        <f aca="false">IFERROR(N3922/K3922,0)</f>
        <v>0.48</v>
      </c>
      <c r="Q3922" s="0" t="str">
        <f aca="false">IF(M3922=0,"No Discount",IF(M3922&lt;0.2,"Low (1-19%)",IF(M3922&lt;0.4,"Medium (20-39%)","High (40%+)")))</f>
        <v>No Discount</v>
      </c>
      <c r="R3922" s="0" t="str">
        <f aca="false">INDEX('Lookup Tables'!$B$2:$B$5,MATCH(F3922,'Lookup Tables'!$A$2:$A$5,0))</f>
        <v>Manager C</v>
      </c>
    </row>
    <row r="3923" customFormat="false" ht="15" hidden="false" customHeight="false" outlineLevel="0" collapsed="false">
      <c r="A3923" s="0" t="s">
        <v>3661</v>
      </c>
      <c r="B3923" s="13" t="n">
        <v>42914</v>
      </c>
      <c r="C3923" s="13" t="n">
        <v>42918</v>
      </c>
      <c r="D3923" s="14" t="s">
        <v>52</v>
      </c>
      <c r="E3923" s="14" t="s">
        <v>53</v>
      </c>
      <c r="F3923" s="14" t="s">
        <v>98</v>
      </c>
      <c r="G3923" s="14" t="s">
        <v>146</v>
      </c>
      <c r="H3923" s="14" t="s">
        <v>80</v>
      </c>
      <c r="I3923" s="14" t="s">
        <v>81</v>
      </c>
      <c r="J3923" s="14" t="s">
        <v>3186</v>
      </c>
      <c r="K3923" s="15" t="n">
        <v>359.976</v>
      </c>
      <c r="L3923" s="0" t="n">
        <v>3</v>
      </c>
      <c r="M3923" s="16" t="n">
        <v>0.2</v>
      </c>
      <c r="N3923" s="17" t="n">
        <v>35.9976</v>
      </c>
      <c r="O3923" s="0" t="str">
        <f aca="false">TEXT(B3923,"YYYY-MM")</f>
        <v>2017-06</v>
      </c>
      <c r="P3923" s="18" t="n">
        <f aca="false">IFERROR(N3923/K3923,0)</f>
        <v>0.1</v>
      </c>
      <c r="Q3923" s="0" t="str">
        <f aca="false">IF(M3923=0,"No Discount",IF(M3923&lt;0.2,"Low (1-19%)",IF(M3923&lt;0.4,"Medium (20-39%)","High (40%+)")))</f>
        <v>Medium (20-39%)</v>
      </c>
      <c r="R3923" s="0" t="str">
        <f aca="false">INDEX('Lookup Tables'!$B$2:$B$5,MATCH(F3923,'Lookup Tables'!$A$2:$A$5,0))</f>
        <v>Manager A</v>
      </c>
    </row>
    <row r="3924" customFormat="false" ht="15" hidden="false" customHeight="false" outlineLevel="0" collapsed="false">
      <c r="A3924" s="0" t="s">
        <v>3662</v>
      </c>
      <c r="B3924" s="13" t="n">
        <v>43340</v>
      </c>
      <c r="C3924" s="13" t="n">
        <v>43344</v>
      </c>
      <c r="D3924" s="14" t="s">
        <v>69</v>
      </c>
      <c r="E3924" s="14" t="s">
        <v>53</v>
      </c>
      <c r="F3924" s="14" t="s">
        <v>98</v>
      </c>
      <c r="G3924" s="14" t="s">
        <v>146</v>
      </c>
      <c r="H3924" s="14" t="s">
        <v>65</v>
      </c>
      <c r="I3924" s="14" t="s">
        <v>91</v>
      </c>
      <c r="J3924" s="14" t="s">
        <v>442</v>
      </c>
      <c r="K3924" s="15" t="n">
        <v>25.344</v>
      </c>
      <c r="L3924" s="0" t="n">
        <v>6</v>
      </c>
      <c r="M3924" s="16" t="n">
        <v>0.2</v>
      </c>
      <c r="N3924" s="17" t="n">
        <v>7.92</v>
      </c>
      <c r="O3924" s="0" t="str">
        <f aca="false">TEXT(B3924,"YYYY-MM")</f>
        <v>2018-08</v>
      </c>
      <c r="P3924" s="18" t="n">
        <f aca="false">IFERROR(N3924/K3924,0)</f>
        <v>0.3125</v>
      </c>
      <c r="Q3924" s="0" t="str">
        <f aca="false">IF(M3924=0,"No Discount",IF(M3924&lt;0.2,"Low (1-19%)",IF(M3924&lt;0.4,"Medium (20-39%)","High (40%+)")))</f>
        <v>Medium (20-39%)</v>
      </c>
      <c r="R3924" s="0" t="str">
        <f aca="false">INDEX('Lookup Tables'!$B$2:$B$5,MATCH(F3924,'Lookup Tables'!$A$2:$A$5,0))</f>
        <v>Manager A</v>
      </c>
    </row>
    <row r="3925" customFormat="false" ht="15" hidden="false" customHeight="false" outlineLevel="0" collapsed="false">
      <c r="A3925" s="0" t="s">
        <v>3662</v>
      </c>
      <c r="B3925" s="13" t="n">
        <v>43340</v>
      </c>
      <c r="C3925" s="13" t="n">
        <v>43344</v>
      </c>
      <c r="D3925" s="14" t="s">
        <v>69</v>
      </c>
      <c r="E3925" s="14" t="s">
        <v>53</v>
      </c>
      <c r="F3925" s="14" t="s">
        <v>98</v>
      </c>
      <c r="G3925" s="14" t="s">
        <v>146</v>
      </c>
      <c r="H3925" s="14" t="s">
        <v>65</v>
      </c>
      <c r="I3925" s="14" t="s">
        <v>91</v>
      </c>
      <c r="J3925" s="14" t="s">
        <v>3663</v>
      </c>
      <c r="K3925" s="15" t="n">
        <v>26.72</v>
      </c>
      <c r="L3925" s="0" t="n">
        <v>5</v>
      </c>
      <c r="M3925" s="16" t="n">
        <v>0.2</v>
      </c>
      <c r="N3925" s="17" t="n">
        <v>9.352</v>
      </c>
      <c r="O3925" s="0" t="str">
        <f aca="false">TEXT(B3925,"YYYY-MM")</f>
        <v>2018-08</v>
      </c>
      <c r="P3925" s="18" t="n">
        <f aca="false">IFERROR(N3925/K3925,0)</f>
        <v>0.35</v>
      </c>
      <c r="Q3925" s="0" t="str">
        <f aca="false">IF(M3925=0,"No Discount",IF(M3925&lt;0.2,"Low (1-19%)",IF(M3925&lt;0.4,"Medium (20-39%)","High (40%+)")))</f>
        <v>Medium (20-39%)</v>
      </c>
      <c r="R3925" s="0" t="str">
        <f aca="false">INDEX('Lookup Tables'!$B$2:$B$5,MATCH(F3925,'Lookup Tables'!$A$2:$A$5,0))</f>
        <v>Manager A</v>
      </c>
    </row>
    <row r="3926" customFormat="false" ht="15" hidden="false" customHeight="false" outlineLevel="0" collapsed="false">
      <c r="A3926" s="0" t="s">
        <v>3664</v>
      </c>
      <c r="B3926" s="13" t="n">
        <v>42264</v>
      </c>
      <c r="C3926" s="13" t="n">
        <v>42268</v>
      </c>
      <c r="D3926" s="14" t="s">
        <v>69</v>
      </c>
      <c r="E3926" s="14" t="s">
        <v>53</v>
      </c>
      <c r="F3926" s="14" t="s">
        <v>63</v>
      </c>
      <c r="G3926" s="14" t="s">
        <v>94</v>
      </c>
      <c r="H3926" s="14" t="s">
        <v>65</v>
      </c>
      <c r="I3926" s="14" t="s">
        <v>73</v>
      </c>
      <c r="J3926" s="14" t="s">
        <v>829</v>
      </c>
      <c r="K3926" s="15" t="n">
        <v>30.28</v>
      </c>
      <c r="L3926" s="0" t="n">
        <v>2</v>
      </c>
      <c r="M3926" s="16" t="n">
        <v>0</v>
      </c>
      <c r="N3926" s="17" t="n">
        <v>1.2112</v>
      </c>
      <c r="O3926" s="0" t="str">
        <f aca="false">TEXT(B3926,"YYYY-MM")</f>
        <v>2015-09</v>
      </c>
      <c r="P3926" s="18" t="n">
        <f aca="false">IFERROR(N3926/K3926,0)</f>
        <v>0.04</v>
      </c>
      <c r="Q3926" s="0" t="str">
        <f aca="false">IF(M3926=0,"No Discount",IF(M3926&lt;0.2,"Low (1-19%)",IF(M3926&lt;0.4,"Medium (20-39%)","High (40%+)")))</f>
        <v>No Discount</v>
      </c>
      <c r="R3926" s="0" t="str">
        <f aca="false">INDEX('Lookup Tables'!$B$2:$B$5,MATCH(F3926,'Lookup Tables'!$A$2:$A$5,0))</f>
        <v>Manager D</v>
      </c>
    </row>
    <row r="3927" customFormat="false" ht="15" hidden="false" customHeight="false" outlineLevel="0" collapsed="false">
      <c r="A3927" s="0" t="s">
        <v>3664</v>
      </c>
      <c r="B3927" s="13" t="n">
        <v>42264</v>
      </c>
      <c r="C3927" s="13" t="n">
        <v>42268</v>
      </c>
      <c r="D3927" s="14" t="s">
        <v>69</v>
      </c>
      <c r="E3927" s="14" t="s">
        <v>53</v>
      </c>
      <c r="F3927" s="14" t="s">
        <v>63</v>
      </c>
      <c r="G3927" s="14" t="s">
        <v>94</v>
      </c>
      <c r="H3927" s="14" t="s">
        <v>65</v>
      </c>
      <c r="I3927" s="14" t="s">
        <v>73</v>
      </c>
      <c r="J3927" s="14" t="s">
        <v>2312</v>
      </c>
      <c r="K3927" s="15" t="n">
        <v>57.93</v>
      </c>
      <c r="L3927" s="0" t="n">
        <v>3</v>
      </c>
      <c r="M3927" s="16" t="n">
        <v>0</v>
      </c>
      <c r="N3927" s="17" t="n">
        <v>16.2204</v>
      </c>
      <c r="O3927" s="0" t="str">
        <f aca="false">TEXT(B3927,"YYYY-MM")</f>
        <v>2015-09</v>
      </c>
      <c r="P3927" s="18" t="n">
        <f aca="false">IFERROR(N3927/K3927,0)</f>
        <v>0.28</v>
      </c>
      <c r="Q3927" s="0" t="str">
        <f aca="false">IF(M3927=0,"No Discount",IF(M3927&lt;0.2,"Low (1-19%)",IF(M3927&lt;0.4,"Medium (20-39%)","High (40%+)")))</f>
        <v>No Discount</v>
      </c>
      <c r="R3927" s="0" t="str">
        <f aca="false">INDEX('Lookup Tables'!$B$2:$B$5,MATCH(F3927,'Lookup Tables'!$A$2:$A$5,0))</f>
        <v>Manager D</v>
      </c>
    </row>
    <row r="3928" customFormat="false" ht="15" hidden="false" customHeight="false" outlineLevel="0" collapsed="false">
      <c r="A3928" s="0" t="s">
        <v>3664</v>
      </c>
      <c r="B3928" s="13" t="n">
        <v>42264</v>
      </c>
      <c r="C3928" s="13" t="n">
        <v>42268</v>
      </c>
      <c r="D3928" s="14" t="s">
        <v>69</v>
      </c>
      <c r="E3928" s="14" t="s">
        <v>53</v>
      </c>
      <c r="F3928" s="14" t="s">
        <v>63</v>
      </c>
      <c r="G3928" s="14" t="s">
        <v>94</v>
      </c>
      <c r="H3928" s="14" t="s">
        <v>56</v>
      </c>
      <c r="I3928" s="14" t="s">
        <v>76</v>
      </c>
      <c r="J3928" s="14" t="s">
        <v>2767</v>
      </c>
      <c r="K3928" s="15" t="n">
        <v>35.34</v>
      </c>
      <c r="L3928" s="0" t="n">
        <v>2</v>
      </c>
      <c r="M3928" s="16" t="n">
        <v>0</v>
      </c>
      <c r="N3928" s="17" t="n">
        <v>13.4292</v>
      </c>
      <c r="O3928" s="0" t="str">
        <f aca="false">TEXT(B3928,"YYYY-MM")</f>
        <v>2015-09</v>
      </c>
      <c r="P3928" s="18" t="n">
        <f aca="false">IFERROR(N3928/K3928,0)</f>
        <v>0.38</v>
      </c>
      <c r="Q3928" s="0" t="str">
        <f aca="false">IF(M3928=0,"No Discount",IF(M3928&lt;0.2,"Low (1-19%)",IF(M3928&lt;0.4,"Medium (20-39%)","High (40%+)")))</f>
        <v>No Discount</v>
      </c>
      <c r="R3928" s="0" t="str">
        <f aca="false">INDEX('Lookup Tables'!$B$2:$B$5,MATCH(F3928,'Lookup Tables'!$A$2:$A$5,0))</f>
        <v>Manager D</v>
      </c>
    </row>
    <row r="3929" customFormat="false" ht="15" hidden="false" customHeight="false" outlineLevel="0" collapsed="false">
      <c r="A3929" s="0" t="s">
        <v>3664</v>
      </c>
      <c r="B3929" s="13" t="n">
        <v>42264</v>
      </c>
      <c r="C3929" s="13" t="n">
        <v>42268</v>
      </c>
      <c r="D3929" s="14" t="s">
        <v>69</v>
      </c>
      <c r="E3929" s="14" t="s">
        <v>53</v>
      </c>
      <c r="F3929" s="14" t="s">
        <v>63</v>
      </c>
      <c r="G3929" s="14" t="s">
        <v>94</v>
      </c>
      <c r="H3929" s="14" t="s">
        <v>65</v>
      </c>
      <c r="I3929" s="14" t="s">
        <v>83</v>
      </c>
      <c r="J3929" s="14" t="s">
        <v>319</v>
      </c>
      <c r="K3929" s="15" t="n">
        <v>137.24</v>
      </c>
      <c r="L3929" s="0" t="n">
        <v>5</v>
      </c>
      <c r="M3929" s="16" t="n">
        <v>0.2</v>
      </c>
      <c r="N3929" s="17" t="n">
        <v>46.3185</v>
      </c>
      <c r="O3929" s="0" t="str">
        <f aca="false">TEXT(B3929,"YYYY-MM")</f>
        <v>2015-09</v>
      </c>
      <c r="P3929" s="18" t="n">
        <f aca="false">IFERROR(N3929/K3929,0)</f>
        <v>0.3375</v>
      </c>
      <c r="Q3929" s="0" t="str">
        <f aca="false">IF(M3929=0,"No Discount",IF(M3929&lt;0.2,"Low (1-19%)",IF(M3929&lt;0.4,"Medium (20-39%)","High (40%+)")))</f>
        <v>Medium (20-39%)</v>
      </c>
      <c r="R3929" s="0" t="str">
        <f aca="false">INDEX('Lookup Tables'!$B$2:$B$5,MATCH(F3929,'Lookup Tables'!$A$2:$A$5,0))</f>
        <v>Manager D</v>
      </c>
    </row>
    <row r="3930" customFormat="false" ht="15" hidden="false" customHeight="false" outlineLevel="0" collapsed="false">
      <c r="A3930" s="0" t="s">
        <v>3665</v>
      </c>
      <c r="B3930" s="13" t="n">
        <v>42808</v>
      </c>
      <c r="C3930" s="13" t="n">
        <v>42811</v>
      </c>
      <c r="D3930" s="14" t="s">
        <v>137</v>
      </c>
      <c r="E3930" s="14" t="s">
        <v>53</v>
      </c>
      <c r="F3930" s="14" t="s">
        <v>98</v>
      </c>
      <c r="G3930" s="14" t="s">
        <v>99</v>
      </c>
      <c r="H3930" s="14" t="s">
        <v>56</v>
      </c>
      <c r="I3930" s="14" t="s">
        <v>57</v>
      </c>
      <c r="J3930" s="14" t="s">
        <v>1115</v>
      </c>
      <c r="K3930" s="15" t="n">
        <v>241.332</v>
      </c>
      <c r="L3930" s="0" t="n">
        <v>5</v>
      </c>
      <c r="M3930" s="16" t="n">
        <v>0.32</v>
      </c>
      <c r="N3930" s="17" t="n">
        <v>-14.196</v>
      </c>
      <c r="O3930" s="0" t="str">
        <f aca="false">TEXT(B3930,"YYYY-MM")</f>
        <v>2017-03</v>
      </c>
      <c r="P3930" s="18" t="n">
        <f aca="false">IFERROR(N3930/K3930,0)</f>
        <v>-0.0588235294117647</v>
      </c>
      <c r="Q3930" s="0" t="str">
        <f aca="false">IF(M3930=0,"No Discount",IF(M3930&lt;0.2,"Low (1-19%)",IF(M3930&lt;0.4,"Medium (20-39%)","High (40%+)")))</f>
        <v>Medium (20-39%)</v>
      </c>
      <c r="R3930" s="0" t="str">
        <f aca="false">INDEX('Lookup Tables'!$B$2:$B$5,MATCH(F3930,'Lookup Tables'!$A$2:$A$5,0))</f>
        <v>Manager A</v>
      </c>
    </row>
    <row r="3931" customFormat="false" ht="15" hidden="false" customHeight="false" outlineLevel="0" collapsed="false">
      <c r="A3931" s="0" t="s">
        <v>3665</v>
      </c>
      <c r="B3931" s="13" t="n">
        <v>42808</v>
      </c>
      <c r="C3931" s="13" t="n">
        <v>42811</v>
      </c>
      <c r="D3931" s="14" t="s">
        <v>137</v>
      </c>
      <c r="E3931" s="14" t="s">
        <v>53</v>
      </c>
      <c r="F3931" s="14" t="s">
        <v>98</v>
      </c>
      <c r="G3931" s="14" t="s">
        <v>99</v>
      </c>
      <c r="H3931" s="14" t="s">
        <v>65</v>
      </c>
      <c r="I3931" s="14" t="s">
        <v>91</v>
      </c>
      <c r="J3931" s="14" t="s">
        <v>968</v>
      </c>
      <c r="K3931" s="15" t="n">
        <v>5.184</v>
      </c>
      <c r="L3931" s="0" t="n">
        <v>1</v>
      </c>
      <c r="M3931" s="16" t="n">
        <v>0.2</v>
      </c>
      <c r="N3931" s="17" t="n">
        <v>1.8792</v>
      </c>
      <c r="O3931" s="0" t="str">
        <f aca="false">TEXT(B3931,"YYYY-MM")</f>
        <v>2017-03</v>
      </c>
      <c r="P3931" s="18" t="n">
        <f aca="false">IFERROR(N3931/K3931,0)</f>
        <v>0.3625</v>
      </c>
      <c r="Q3931" s="0" t="str">
        <f aca="false">IF(M3931=0,"No Discount",IF(M3931&lt;0.2,"Low (1-19%)",IF(M3931&lt;0.4,"Medium (20-39%)","High (40%+)")))</f>
        <v>Medium (20-39%)</v>
      </c>
      <c r="R3931" s="0" t="str">
        <f aca="false">INDEX('Lookup Tables'!$B$2:$B$5,MATCH(F3931,'Lookup Tables'!$A$2:$A$5,0))</f>
        <v>Manager A</v>
      </c>
    </row>
    <row r="3932" customFormat="false" ht="15" hidden="false" customHeight="false" outlineLevel="0" collapsed="false">
      <c r="A3932" s="0" t="s">
        <v>3665</v>
      </c>
      <c r="B3932" s="13" t="n">
        <v>42808</v>
      </c>
      <c r="C3932" s="13" t="n">
        <v>42811</v>
      </c>
      <c r="D3932" s="14" t="s">
        <v>137</v>
      </c>
      <c r="E3932" s="14" t="s">
        <v>53</v>
      </c>
      <c r="F3932" s="14" t="s">
        <v>98</v>
      </c>
      <c r="G3932" s="14" t="s">
        <v>99</v>
      </c>
      <c r="H3932" s="14" t="s">
        <v>65</v>
      </c>
      <c r="I3932" s="14" t="s">
        <v>78</v>
      </c>
      <c r="J3932" s="14" t="s">
        <v>1955</v>
      </c>
      <c r="K3932" s="15" t="n">
        <v>145.544</v>
      </c>
      <c r="L3932" s="0" t="n">
        <v>7</v>
      </c>
      <c r="M3932" s="16" t="n">
        <v>0.2</v>
      </c>
      <c r="N3932" s="17" t="n">
        <v>16.3737</v>
      </c>
      <c r="O3932" s="0" t="str">
        <f aca="false">TEXT(B3932,"YYYY-MM")</f>
        <v>2017-03</v>
      </c>
      <c r="P3932" s="18" t="n">
        <f aca="false">IFERROR(N3932/K3932,0)</f>
        <v>0.1125</v>
      </c>
      <c r="Q3932" s="0" t="str">
        <f aca="false">IF(M3932=0,"No Discount",IF(M3932&lt;0.2,"Low (1-19%)",IF(M3932&lt;0.4,"Medium (20-39%)","High (40%+)")))</f>
        <v>Medium (20-39%)</v>
      </c>
      <c r="R3932" s="0" t="str">
        <f aca="false">INDEX('Lookup Tables'!$B$2:$B$5,MATCH(F3932,'Lookup Tables'!$A$2:$A$5,0))</f>
        <v>Manager A</v>
      </c>
    </row>
    <row r="3933" customFormat="false" ht="15" hidden="false" customHeight="false" outlineLevel="0" collapsed="false">
      <c r="A3933" s="0" t="s">
        <v>3666</v>
      </c>
      <c r="B3933" s="13" t="n">
        <v>42973</v>
      </c>
      <c r="C3933" s="13" t="n">
        <v>42980</v>
      </c>
      <c r="D3933" s="14" t="s">
        <v>69</v>
      </c>
      <c r="E3933" s="14" t="s">
        <v>62</v>
      </c>
      <c r="F3933" s="14" t="s">
        <v>117</v>
      </c>
      <c r="G3933" s="14" t="s">
        <v>118</v>
      </c>
      <c r="H3933" s="14" t="s">
        <v>65</v>
      </c>
      <c r="I3933" s="14" t="s">
        <v>78</v>
      </c>
      <c r="J3933" s="14" t="s">
        <v>3667</v>
      </c>
      <c r="K3933" s="15" t="n">
        <v>5.472</v>
      </c>
      <c r="L3933" s="0" t="n">
        <v>3</v>
      </c>
      <c r="M3933" s="16" t="n">
        <v>0.2</v>
      </c>
      <c r="N3933" s="17" t="n">
        <v>1.6416</v>
      </c>
      <c r="O3933" s="0" t="str">
        <f aca="false">TEXT(B3933,"YYYY-MM")</f>
        <v>2017-08</v>
      </c>
      <c r="P3933" s="18" t="n">
        <f aca="false">IFERROR(N3933/K3933,0)</f>
        <v>0.3</v>
      </c>
      <c r="Q3933" s="0" t="str">
        <f aca="false">IF(M3933=0,"No Discount",IF(M3933&lt;0.2,"Low (1-19%)",IF(M3933&lt;0.4,"Medium (20-39%)","High (40%+)")))</f>
        <v>Medium (20-39%)</v>
      </c>
      <c r="R3933" s="0" t="str">
        <f aca="false">INDEX('Lookup Tables'!$B$2:$B$5,MATCH(F3933,'Lookup Tables'!$A$2:$A$5,0))</f>
        <v>Manager B</v>
      </c>
    </row>
    <row r="3934" customFormat="false" ht="15" hidden="false" customHeight="false" outlineLevel="0" collapsed="false">
      <c r="A3934" s="0" t="s">
        <v>3666</v>
      </c>
      <c r="B3934" s="13" t="n">
        <v>42973</v>
      </c>
      <c r="C3934" s="13" t="n">
        <v>42980</v>
      </c>
      <c r="D3934" s="14" t="s">
        <v>69</v>
      </c>
      <c r="E3934" s="14" t="s">
        <v>62</v>
      </c>
      <c r="F3934" s="14" t="s">
        <v>117</v>
      </c>
      <c r="G3934" s="14" t="s">
        <v>118</v>
      </c>
      <c r="H3934" s="14" t="s">
        <v>80</v>
      </c>
      <c r="I3934" s="14" t="s">
        <v>123</v>
      </c>
      <c r="J3934" s="14" t="s">
        <v>1841</v>
      </c>
      <c r="K3934" s="15" t="n">
        <v>47.984</v>
      </c>
      <c r="L3934" s="0" t="n">
        <v>2</v>
      </c>
      <c r="M3934" s="16" t="n">
        <v>0.2</v>
      </c>
      <c r="N3934" s="17" t="n">
        <v>13.1956</v>
      </c>
      <c r="O3934" s="0" t="str">
        <f aca="false">TEXT(B3934,"YYYY-MM")</f>
        <v>2017-08</v>
      </c>
      <c r="P3934" s="18" t="n">
        <f aca="false">IFERROR(N3934/K3934,0)</f>
        <v>0.275</v>
      </c>
      <c r="Q3934" s="0" t="str">
        <f aca="false">IF(M3934=0,"No Discount",IF(M3934&lt;0.2,"Low (1-19%)",IF(M3934&lt;0.4,"Medium (20-39%)","High (40%+)")))</f>
        <v>Medium (20-39%)</v>
      </c>
      <c r="R3934" s="0" t="str">
        <f aca="false">INDEX('Lookup Tables'!$B$2:$B$5,MATCH(F3934,'Lookup Tables'!$A$2:$A$5,0))</f>
        <v>Manager B</v>
      </c>
    </row>
    <row r="3935" customFormat="false" ht="15" hidden="false" customHeight="false" outlineLevel="0" collapsed="false">
      <c r="A3935" s="0" t="s">
        <v>3668</v>
      </c>
      <c r="B3935" s="13" t="n">
        <v>43345</v>
      </c>
      <c r="C3935" s="13" t="n">
        <v>43351</v>
      </c>
      <c r="D3935" s="14" t="s">
        <v>69</v>
      </c>
      <c r="E3935" s="14" t="s">
        <v>53</v>
      </c>
      <c r="F3935" s="14" t="s">
        <v>63</v>
      </c>
      <c r="G3935" s="14" t="s">
        <v>64</v>
      </c>
      <c r="H3935" s="14" t="s">
        <v>65</v>
      </c>
      <c r="I3935" s="14" t="s">
        <v>78</v>
      </c>
      <c r="J3935" s="14" t="s">
        <v>1550</v>
      </c>
      <c r="K3935" s="15" t="n">
        <v>9.4</v>
      </c>
      <c r="L3935" s="0" t="n">
        <v>5</v>
      </c>
      <c r="M3935" s="16" t="n">
        <v>0</v>
      </c>
      <c r="N3935" s="17" t="n">
        <v>2.726</v>
      </c>
      <c r="O3935" s="0" t="str">
        <f aca="false">TEXT(B3935,"YYYY-MM")</f>
        <v>2018-09</v>
      </c>
      <c r="P3935" s="18" t="n">
        <f aca="false">IFERROR(N3935/K3935,0)</f>
        <v>0.29</v>
      </c>
      <c r="Q3935" s="0" t="str">
        <f aca="false">IF(M3935=0,"No Discount",IF(M3935&lt;0.2,"Low (1-19%)",IF(M3935&lt;0.4,"Medium (20-39%)","High (40%+)")))</f>
        <v>No Discount</v>
      </c>
      <c r="R3935" s="0" t="str">
        <f aca="false">INDEX('Lookup Tables'!$B$2:$B$5,MATCH(F3935,'Lookup Tables'!$A$2:$A$5,0))</f>
        <v>Manager D</v>
      </c>
    </row>
    <row r="3936" customFormat="false" ht="15" hidden="false" customHeight="false" outlineLevel="0" collapsed="false">
      <c r="A3936" s="0" t="s">
        <v>3668</v>
      </c>
      <c r="B3936" s="13" t="n">
        <v>43345</v>
      </c>
      <c r="C3936" s="13" t="n">
        <v>43351</v>
      </c>
      <c r="D3936" s="14" t="s">
        <v>69</v>
      </c>
      <c r="E3936" s="14" t="s">
        <v>53</v>
      </c>
      <c r="F3936" s="14" t="s">
        <v>63</v>
      </c>
      <c r="G3936" s="14" t="s">
        <v>64</v>
      </c>
      <c r="H3936" s="14" t="s">
        <v>65</v>
      </c>
      <c r="I3936" s="14" t="s">
        <v>66</v>
      </c>
      <c r="J3936" s="14" t="s">
        <v>415</v>
      </c>
      <c r="K3936" s="15" t="n">
        <v>74</v>
      </c>
      <c r="L3936" s="0" t="n">
        <v>5</v>
      </c>
      <c r="M3936" s="16" t="n">
        <v>0</v>
      </c>
      <c r="N3936" s="17" t="n">
        <v>37</v>
      </c>
      <c r="O3936" s="0" t="str">
        <f aca="false">TEXT(B3936,"YYYY-MM")</f>
        <v>2018-09</v>
      </c>
      <c r="P3936" s="18" t="n">
        <f aca="false">IFERROR(N3936/K3936,0)</f>
        <v>0.5</v>
      </c>
      <c r="Q3936" s="0" t="str">
        <f aca="false">IF(M3936=0,"No Discount",IF(M3936&lt;0.2,"Low (1-19%)",IF(M3936&lt;0.4,"Medium (20-39%)","High (40%+)")))</f>
        <v>No Discount</v>
      </c>
      <c r="R3936" s="0" t="str">
        <f aca="false">INDEX('Lookup Tables'!$B$2:$B$5,MATCH(F3936,'Lookup Tables'!$A$2:$A$5,0))</f>
        <v>Manager D</v>
      </c>
    </row>
    <row r="3937" customFormat="false" ht="15" hidden="false" customHeight="false" outlineLevel="0" collapsed="false">
      <c r="A3937" s="0" t="s">
        <v>3668</v>
      </c>
      <c r="B3937" s="13" t="n">
        <v>43345</v>
      </c>
      <c r="C3937" s="13" t="n">
        <v>43351</v>
      </c>
      <c r="D3937" s="14" t="s">
        <v>69</v>
      </c>
      <c r="E3937" s="14" t="s">
        <v>53</v>
      </c>
      <c r="F3937" s="14" t="s">
        <v>63</v>
      </c>
      <c r="G3937" s="14" t="s">
        <v>64</v>
      </c>
      <c r="H3937" s="14" t="s">
        <v>80</v>
      </c>
      <c r="I3937" s="14" t="s">
        <v>81</v>
      </c>
      <c r="J3937" s="14" t="s">
        <v>3430</v>
      </c>
      <c r="K3937" s="15" t="n">
        <v>201.584</v>
      </c>
      <c r="L3937" s="0" t="n">
        <v>2</v>
      </c>
      <c r="M3937" s="16" t="n">
        <v>0.2</v>
      </c>
      <c r="N3937" s="17" t="n">
        <v>12.599</v>
      </c>
      <c r="O3937" s="0" t="str">
        <f aca="false">TEXT(B3937,"YYYY-MM")</f>
        <v>2018-09</v>
      </c>
      <c r="P3937" s="18" t="n">
        <f aca="false">IFERROR(N3937/K3937,0)</f>
        <v>0.0625</v>
      </c>
      <c r="Q3937" s="0" t="str">
        <f aca="false">IF(M3937=0,"No Discount",IF(M3937&lt;0.2,"Low (1-19%)",IF(M3937&lt;0.4,"Medium (20-39%)","High (40%+)")))</f>
        <v>Medium (20-39%)</v>
      </c>
      <c r="R3937" s="0" t="str">
        <f aca="false">INDEX('Lookup Tables'!$B$2:$B$5,MATCH(F3937,'Lookup Tables'!$A$2:$A$5,0))</f>
        <v>Manager D</v>
      </c>
    </row>
    <row r="3938" customFormat="false" ht="15" hidden="false" customHeight="false" outlineLevel="0" collapsed="false">
      <c r="A3938" s="0" t="s">
        <v>3669</v>
      </c>
      <c r="B3938" s="13" t="n">
        <v>42537</v>
      </c>
      <c r="C3938" s="13" t="n">
        <v>42541</v>
      </c>
      <c r="D3938" s="14" t="s">
        <v>69</v>
      </c>
      <c r="E3938" s="14" t="s">
        <v>53</v>
      </c>
      <c r="F3938" s="14" t="s">
        <v>98</v>
      </c>
      <c r="G3938" s="14" t="s">
        <v>99</v>
      </c>
      <c r="H3938" s="14" t="s">
        <v>65</v>
      </c>
      <c r="I3938" s="14" t="s">
        <v>129</v>
      </c>
      <c r="J3938" s="14" t="s">
        <v>340</v>
      </c>
      <c r="K3938" s="15" t="n">
        <v>28.752</v>
      </c>
      <c r="L3938" s="0" t="n">
        <v>3</v>
      </c>
      <c r="M3938" s="16" t="n">
        <v>0.2</v>
      </c>
      <c r="N3938" s="17" t="n">
        <v>9.3444</v>
      </c>
      <c r="O3938" s="0" t="str">
        <f aca="false">TEXT(B3938,"YYYY-MM")</f>
        <v>2016-06</v>
      </c>
      <c r="P3938" s="18" t="n">
        <f aca="false">IFERROR(N3938/K3938,0)</f>
        <v>0.325</v>
      </c>
      <c r="Q3938" s="0" t="str">
        <f aca="false">IF(M3938=0,"No Discount",IF(M3938&lt;0.2,"Low (1-19%)",IF(M3938&lt;0.4,"Medium (20-39%)","High (40%+)")))</f>
        <v>Medium (20-39%)</v>
      </c>
      <c r="R3938" s="0" t="str">
        <f aca="false">INDEX('Lookup Tables'!$B$2:$B$5,MATCH(F3938,'Lookup Tables'!$A$2:$A$5,0))</f>
        <v>Manager A</v>
      </c>
    </row>
    <row r="3939" customFormat="false" ht="15" hidden="false" customHeight="false" outlineLevel="0" collapsed="false">
      <c r="A3939" s="0" t="s">
        <v>3669</v>
      </c>
      <c r="B3939" s="13" t="n">
        <v>42537</v>
      </c>
      <c r="C3939" s="13" t="n">
        <v>42541</v>
      </c>
      <c r="D3939" s="14" t="s">
        <v>69</v>
      </c>
      <c r="E3939" s="14" t="s">
        <v>53</v>
      </c>
      <c r="F3939" s="14" t="s">
        <v>98</v>
      </c>
      <c r="G3939" s="14" t="s">
        <v>99</v>
      </c>
      <c r="H3939" s="14" t="s">
        <v>65</v>
      </c>
      <c r="I3939" s="14" t="s">
        <v>91</v>
      </c>
      <c r="J3939" s="14" t="s">
        <v>1341</v>
      </c>
      <c r="K3939" s="15" t="n">
        <v>27.216</v>
      </c>
      <c r="L3939" s="0" t="n">
        <v>3</v>
      </c>
      <c r="M3939" s="16" t="n">
        <v>0.2</v>
      </c>
      <c r="N3939" s="17" t="n">
        <v>9.8658</v>
      </c>
      <c r="O3939" s="0" t="str">
        <f aca="false">TEXT(B3939,"YYYY-MM")</f>
        <v>2016-06</v>
      </c>
      <c r="P3939" s="18" t="n">
        <f aca="false">IFERROR(N3939/K3939,0)</f>
        <v>0.3625</v>
      </c>
      <c r="Q3939" s="0" t="str">
        <f aca="false">IF(M3939=0,"No Discount",IF(M3939&lt;0.2,"Low (1-19%)",IF(M3939&lt;0.4,"Medium (20-39%)","High (40%+)")))</f>
        <v>Medium (20-39%)</v>
      </c>
      <c r="R3939" s="0" t="str">
        <f aca="false">INDEX('Lookup Tables'!$B$2:$B$5,MATCH(F3939,'Lookup Tables'!$A$2:$A$5,0))</f>
        <v>Manager A</v>
      </c>
    </row>
    <row r="3940" customFormat="false" ht="15" hidden="false" customHeight="false" outlineLevel="0" collapsed="false">
      <c r="A3940" s="0" t="s">
        <v>3669</v>
      </c>
      <c r="B3940" s="13" t="n">
        <v>42537</v>
      </c>
      <c r="C3940" s="13" t="n">
        <v>42541</v>
      </c>
      <c r="D3940" s="14" t="s">
        <v>69</v>
      </c>
      <c r="E3940" s="14" t="s">
        <v>53</v>
      </c>
      <c r="F3940" s="14" t="s">
        <v>98</v>
      </c>
      <c r="G3940" s="14" t="s">
        <v>99</v>
      </c>
      <c r="H3940" s="14" t="s">
        <v>56</v>
      </c>
      <c r="I3940" s="14" t="s">
        <v>59</v>
      </c>
      <c r="J3940" s="14" t="s">
        <v>1602</v>
      </c>
      <c r="K3940" s="15" t="n">
        <v>197.372</v>
      </c>
      <c r="L3940" s="0" t="n">
        <v>2</v>
      </c>
      <c r="M3940" s="16" t="n">
        <v>0.3</v>
      </c>
      <c r="N3940" s="17" t="n">
        <v>-25.3764</v>
      </c>
      <c r="O3940" s="0" t="str">
        <f aca="false">TEXT(B3940,"YYYY-MM")</f>
        <v>2016-06</v>
      </c>
      <c r="P3940" s="18" t="n">
        <f aca="false">IFERROR(N3940/K3940,0)</f>
        <v>-0.128571428571429</v>
      </c>
      <c r="Q3940" s="0" t="str">
        <f aca="false">IF(M3940=0,"No Discount",IF(M3940&lt;0.2,"Low (1-19%)",IF(M3940&lt;0.4,"Medium (20-39%)","High (40%+)")))</f>
        <v>Medium (20-39%)</v>
      </c>
      <c r="R3940" s="0" t="str">
        <f aca="false">INDEX('Lookup Tables'!$B$2:$B$5,MATCH(F3940,'Lookup Tables'!$A$2:$A$5,0))</f>
        <v>Manager A</v>
      </c>
    </row>
    <row r="3941" customFormat="false" ht="15" hidden="false" customHeight="false" outlineLevel="0" collapsed="false">
      <c r="A3941" s="0" t="s">
        <v>3670</v>
      </c>
      <c r="B3941" s="13" t="n">
        <v>43079</v>
      </c>
      <c r="C3941" s="13" t="n">
        <v>43079</v>
      </c>
      <c r="D3941" s="14" t="s">
        <v>606</v>
      </c>
      <c r="E3941" s="14" t="s">
        <v>53</v>
      </c>
      <c r="F3941" s="14" t="s">
        <v>98</v>
      </c>
      <c r="G3941" s="14" t="s">
        <v>164</v>
      </c>
      <c r="H3941" s="14" t="s">
        <v>56</v>
      </c>
      <c r="I3941" s="14" t="s">
        <v>59</v>
      </c>
      <c r="J3941" s="14" t="s">
        <v>827</v>
      </c>
      <c r="K3941" s="15" t="n">
        <v>1424.9</v>
      </c>
      <c r="L3941" s="0" t="n">
        <v>5</v>
      </c>
      <c r="M3941" s="16" t="n">
        <v>0</v>
      </c>
      <c r="N3941" s="17" t="n">
        <v>356.225</v>
      </c>
      <c r="O3941" s="0" t="str">
        <f aca="false">TEXT(B3941,"YYYY-MM")</f>
        <v>2017-12</v>
      </c>
      <c r="P3941" s="18" t="n">
        <f aca="false">IFERROR(N3941/K3941,0)</f>
        <v>0.25</v>
      </c>
      <c r="Q3941" s="0" t="str">
        <f aca="false">IF(M3941=0,"No Discount",IF(M3941&lt;0.2,"Low (1-19%)",IF(M3941&lt;0.4,"Medium (20-39%)","High (40%+)")))</f>
        <v>No Discount</v>
      </c>
      <c r="R3941" s="0" t="str">
        <f aca="false">INDEX('Lookup Tables'!$B$2:$B$5,MATCH(F3941,'Lookup Tables'!$A$2:$A$5,0))</f>
        <v>Manager A</v>
      </c>
    </row>
    <row r="3942" customFormat="false" ht="15" hidden="false" customHeight="false" outlineLevel="0" collapsed="false">
      <c r="A3942" s="0" t="s">
        <v>3671</v>
      </c>
      <c r="B3942" s="13" t="n">
        <v>43238</v>
      </c>
      <c r="C3942" s="13" t="n">
        <v>43243</v>
      </c>
      <c r="D3942" s="14" t="s">
        <v>69</v>
      </c>
      <c r="E3942" s="14" t="s">
        <v>53</v>
      </c>
      <c r="F3942" s="14" t="s">
        <v>117</v>
      </c>
      <c r="G3942" s="14" t="s">
        <v>170</v>
      </c>
      <c r="H3942" s="14" t="s">
        <v>56</v>
      </c>
      <c r="I3942" s="14" t="s">
        <v>76</v>
      </c>
      <c r="J3942" s="14" t="s">
        <v>1875</v>
      </c>
      <c r="K3942" s="15" t="n">
        <v>14.56</v>
      </c>
      <c r="L3942" s="0" t="n">
        <v>2</v>
      </c>
      <c r="M3942" s="16" t="n">
        <v>0</v>
      </c>
      <c r="N3942" s="17" t="n">
        <v>6.2608</v>
      </c>
      <c r="O3942" s="0" t="str">
        <f aca="false">TEXT(B3942,"YYYY-MM")</f>
        <v>2018-05</v>
      </c>
      <c r="P3942" s="18" t="n">
        <f aca="false">IFERROR(N3942/K3942,0)</f>
        <v>0.43</v>
      </c>
      <c r="Q3942" s="0" t="str">
        <f aca="false">IF(M3942=0,"No Discount",IF(M3942&lt;0.2,"Low (1-19%)",IF(M3942&lt;0.4,"Medium (20-39%)","High (40%+)")))</f>
        <v>No Discount</v>
      </c>
      <c r="R3942" s="0" t="str">
        <f aca="false">INDEX('Lookup Tables'!$B$2:$B$5,MATCH(F3942,'Lookup Tables'!$A$2:$A$5,0))</f>
        <v>Manager B</v>
      </c>
    </row>
    <row r="3943" customFormat="false" ht="15" hidden="false" customHeight="false" outlineLevel="0" collapsed="false">
      <c r="A3943" s="0" t="s">
        <v>3671</v>
      </c>
      <c r="B3943" s="13" t="n">
        <v>43238</v>
      </c>
      <c r="C3943" s="13" t="n">
        <v>43243</v>
      </c>
      <c r="D3943" s="14" t="s">
        <v>69</v>
      </c>
      <c r="E3943" s="14" t="s">
        <v>53</v>
      </c>
      <c r="F3943" s="14" t="s">
        <v>117</v>
      </c>
      <c r="G3943" s="14" t="s">
        <v>170</v>
      </c>
      <c r="H3943" s="14" t="s">
        <v>65</v>
      </c>
      <c r="I3943" s="14" t="s">
        <v>83</v>
      </c>
      <c r="J3943" s="14" t="s">
        <v>947</v>
      </c>
      <c r="K3943" s="15" t="n">
        <v>3.048</v>
      </c>
      <c r="L3943" s="0" t="n">
        <v>1</v>
      </c>
      <c r="M3943" s="16" t="n">
        <v>0.2</v>
      </c>
      <c r="N3943" s="17" t="n">
        <v>1.0287</v>
      </c>
      <c r="O3943" s="0" t="str">
        <f aca="false">TEXT(B3943,"YYYY-MM")</f>
        <v>2018-05</v>
      </c>
      <c r="P3943" s="18" t="n">
        <f aca="false">IFERROR(N3943/K3943,0)</f>
        <v>0.3375</v>
      </c>
      <c r="Q3943" s="0" t="str">
        <f aca="false">IF(M3943=0,"No Discount",IF(M3943&lt;0.2,"Low (1-19%)",IF(M3943&lt;0.4,"Medium (20-39%)","High (40%+)")))</f>
        <v>Medium (20-39%)</v>
      </c>
      <c r="R3943" s="0" t="str">
        <f aca="false">INDEX('Lookup Tables'!$B$2:$B$5,MATCH(F3943,'Lookup Tables'!$A$2:$A$5,0))</f>
        <v>Manager B</v>
      </c>
    </row>
    <row r="3944" customFormat="false" ht="15" hidden="false" customHeight="false" outlineLevel="0" collapsed="false">
      <c r="A3944" s="0" t="s">
        <v>3672</v>
      </c>
      <c r="B3944" s="13" t="n">
        <v>43247</v>
      </c>
      <c r="C3944" s="13" t="n">
        <v>43249</v>
      </c>
      <c r="D3944" s="14" t="s">
        <v>52</v>
      </c>
      <c r="E3944" s="14" t="s">
        <v>53</v>
      </c>
      <c r="F3944" s="14" t="s">
        <v>54</v>
      </c>
      <c r="G3944" s="14" t="s">
        <v>200</v>
      </c>
      <c r="H3944" s="14" t="s">
        <v>65</v>
      </c>
      <c r="I3944" s="14" t="s">
        <v>91</v>
      </c>
      <c r="J3944" s="14" t="s">
        <v>1395</v>
      </c>
      <c r="K3944" s="15" t="n">
        <v>25.92</v>
      </c>
      <c r="L3944" s="0" t="n">
        <v>5</v>
      </c>
      <c r="M3944" s="16" t="n">
        <v>0.2</v>
      </c>
      <c r="N3944" s="17" t="n">
        <v>9.072</v>
      </c>
      <c r="O3944" s="0" t="str">
        <f aca="false">TEXT(B3944,"YYYY-MM")</f>
        <v>2018-05</v>
      </c>
      <c r="P3944" s="18" t="n">
        <f aca="false">IFERROR(N3944/K3944,0)</f>
        <v>0.35</v>
      </c>
      <c r="Q3944" s="0" t="str">
        <f aca="false">IF(M3944=0,"No Discount",IF(M3944&lt;0.2,"Low (1-19%)",IF(M3944&lt;0.4,"Medium (20-39%)","High (40%+)")))</f>
        <v>Medium (20-39%)</v>
      </c>
      <c r="R3944" s="0" t="str">
        <f aca="false">INDEX('Lookup Tables'!$B$2:$B$5,MATCH(F3944,'Lookup Tables'!$A$2:$A$5,0))</f>
        <v>Manager C</v>
      </c>
    </row>
    <row r="3945" customFormat="false" ht="15" hidden="false" customHeight="false" outlineLevel="0" collapsed="false">
      <c r="A3945" s="0" t="s">
        <v>3673</v>
      </c>
      <c r="B3945" s="13" t="n">
        <v>42909</v>
      </c>
      <c r="C3945" s="13" t="n">
        <v>42916</v>
      </c>
      <c r="D3945" s="14" t="s">
        <v>69</v>
      </c>
      <c r="E3945" s="14" t="s">
        <v>53</v>
      </c>
      <c r="F3945" s="14" t="s">
        <v>117</v>
      </c>
      <c r="G3945" s="14" t="s">
        <v>170</v>
      </c>
      <c r="H3945" s="14" t="s">
        <v>65</v>
      </c>
      <c r="I3945" s="14" t="s">
        <v>303</v>
      </c>
      <c r="J3945" s="14" t="s">
        <v>2881</v>
      </c>
      <c r="K3945" s="15" t="n">
        <v>835.17</v>
      </c>
      <c r="L3945" s="0" t="n">
        <v>7</v>
      </c>
      <c r="M3945" s="16" t="n">
        <v>0</v>
      </c>
      <c r="N3945" s="17" t="n">
        <v>16.7034</v>
      </c>
      <c r="O3945" s="0" t="str">
        <f aca="false">TEXT(B3945,"YYYY-MM")</f>
        <v>2017-06</v>
      </c>
      <c r="P3945" s="18" t="n">
        <f aca="false">IFERROR(N3945/K3945,0)</f>
        <v>0.02</v>
      </c>
      <c r="Q3945" s="0" t="str">
        <f aca="false">IF(M3945=0,"No Discount",IF(M3945&lt;0.2,"Low (1-19%)",IF(M3945&lt;0.4,"Medium (20-39%)","High (40%+)")))</f>
        <v>No Discount</v>
      </c>
      <c r="R3945" s="0" t="str">
        <f aca="false">INDEX('Lookup Tables'!$B$2:$B$5,MATCH(F3945,'Lookup Tables'!$A$2:$A$5,0))</f>
        <v>Manager B</v>
      </c>
    </row>
    <row r="3946" customFormat="false" ht="15" hidden="false" customHeight="false" outlineLevel="0" collapsed="false">
      <c r="A3946" s="0" t="s">
        <v>3674</v>
      </c>
      <c r="B3946" s="13" t="n">
        <v>42871</v>
      </c>
      <c r="C3946" s="13" t="n">
        <v>42876</v>
      </c>
      <c r="D3946" s="14" t="s">
        <v>52</v>
      </c>
      <c r="E3946" s="14" t="s">
        <v>53</v>
      </c>
      <c r="F3946" s="14" t="s">
        <v>63</v>
      </c>
      <c r="G3946" s="14" t="s">
        <v>64</v>
      </c>
      <c r="H3946" s="14" t="s">
        <v>65</v>
      </c>
      <c r="I3946" s="14" t="s">
        <v>91</v>
      </c>
      <c r="J3946" s="14" t="s">
        <v>1074</v>
      </c>
      <c r="K3946" s="15" t="n">
        <v>17.34</v>
      </c>
      <c r="L3946" s="0" t="n">
        <v>3</v>
      </c>
      <c r="M3946" s="16" t="n">
        <v>0</v>
      </c>
      <c r="N3946" s="17" t="n">
        <v>8.4966</v>
      </c>
      <c r="O3946" s="0" t="str">
        <f aca="false">TEXT(B3946,"YYYY-MM")</f>
        <v>2017-05</v>
      </c>
      <c r="P3946" s="18" t="n">
        <f aca="false">IFERROR(N3946/K3946,0)</f>
        <v>0.49</v>
      </c>
      <c r="Q3946" s="0" t="str">
        <f aca="false">IF(M3946=0,"No Discount",IF(M3946&lt;0.2,"Low (1-19%)",IF(M3946&lt;0.4,"Medium (20-39%)","High (40%+)")))</f>
        <v>No Discount</v>
      </c>
      <c r="R3946" s="0" t="str">
        <f aca="false">INDEX('Lookup Tables'!$B$2:$B$5,MATCH(F3946,'Lookup Tables'!$A$2:$A$5,0))</f>
        <v>Manager D</v>
      </c>
    </row>
    <row r="3947" customFormat="false" ht="15" hidden="false" customHeight="false" outlineLevel="0" collapsed="false">
      <c r="A3947" s="0" t="s">
        <v>3675</v>
      </c>
      <c r="B3947" s="13" t="n">
        <v>43422</v>
      </c>
      <c r="C3947" s="13" t="n">
        <v>43427</v>
      </c>
      <c r="D3947" s="14" t="s">
        <v>69</v>
      </c>
      <c r="E3947" s="14" t="s">
        <v>53</v>
      </c>
      <c r="F3947" s="14" t="s">
        <v>54</v>
      </c>
      <c r="G3947" s="14" t="s">
        <v>70</v>
      </c>
      <c r="H3947" s="14" t="s">
        <v>65</v>
      </c>
      <c r="I3947" s="14" t="s">
        <v>91</v>
      </c>
      <c r="J3947" s="14" t="s">
        <v>3139</v>
      </c>
      <c r="K3947" s="15" t="n">
        <v>44.384</v>
      </c>
      <c r="L3947" s="0" t="n">
        <v>1</v>
      </c>
      <c r="M3947" s="16" t="n">
        <v>0.2</v>
      </c>
      <c r="N3947" s="17" t="n">
        <v>15.5344</v>
      </c>
      <c r="O3947" s="0" t="str">
        <f aca="false">TEXT(B3947,"YYYY-MM")</f>
        <v>2018-11</v>
      </c>
      <c r="P3947" s="18" t="n">
        <f aca="false">IFERROR(N3947/K3947,0)</f>
        <v>0.35</v>
      </c>
      <c r="Q3947" s="0" t="str">
        <f aca="false">IF(M3947=0,"No Discount",IF(M3947&lt;0.2,"Low (1-19%)",IF(M3947&lt;0.4,"Medium (20-39%)","High (40%+)")))</f>
        <v>Medium (20-39%)</v>
      </c>
      <c r="R3947" s="0" t="str">
        <f aca="false">INDEX('Lookup Tables'!$B$2:$B$5,MATCH(F3947,'Lookup Tables'!$A$2:$A$5,0))</f>
        <v>Manager C</v>
      </c>
    </row>
    <row r="3948" customFormat="false" ht="15" hidden="false" customHeight="false" outlineLevel="0" collapsed="false">
      <c r="A3948" s="0" t="s">
        <v>3675</v>
      </c>
      <c r="B3948" s="13" t="n">
        <v>43422</v>
      </c>
      <c r="C3948" s="13" t="n">
        <v>43427</v>
      </c>
      <c r="D3948" s="14" t="s">
        <v>69</v>
      </c>
      <c r="E3948" s="14" t="s">
        <v>53</v>
      </c>
      <c r="F3948" s="14" t="s">
        <v>54</v>
      </c>
      <c r="G3948" s="14" t="s">
        <v>70</v>
      </c>
      <c r="H3948" s="14" t="s">
        <v>65</v>
      </c>
      <c r="I3948" s="14" t="s">
        <v>303</v>
      </c>
      <c r="J3948" s="14" t="s">
        <v>608</v>
      </c>
      <c r="K3948" s="15" t="n">
        <v>2.944</v>
      </c>
      <c r="L3948" s="0" t="n">
        <v>1</v>
      </c>
      <c r="M3948" s="16" t="n">
        <v>0.2</v>
      </c>
      <c r="N3948" s="17" t="n">
        <v>-0.6624</v>
      </c>
      <c r="O3948" s="0" t="str">
        <f aca="false">TEXT(B3948,"YYYY-MM")</f>
        <v>2018-11</v>
      </c>
      <c r="P3948" s="18" t="n">
        <f aca="false">IFERROR(N3948/K3948,0)</f>
        <v>-0.225</v>
      </c>
      <c r="Q3948" s="0" t="str">
        <f aca="false">IF(M3948=0,"No Discount",IF(M3948&lt;0.2,"Low (1-19%)",IF(M3948&lt;0.4,"Medium (20-39%)","High (40%+)")))</f>
        <v>Medium (20-39%)</v>
      </c>
      <c r="R3948" s="0" t="str">
        <f aca="false">INDEX('Lookup Tables'!$B$2:$B$5,MATCH(F3948,'Lookup Tables'!$A$2:$A$5,0))</f>
        <v>Manager C</v>
      </c>
    </row>
    <row r="3949" customFormat="false" ht="15" hidden="false" customHeight="false" outlineLevel="0" collapsed="false">
      <c r="A3949" s="0" t="s">
        <v>3676</v>
      </c>
      <c r="B3949" s="13" t="n">
        <v>43057</v>
      </c>
      <c r="C3949" s="13" t="n">
        <v>43061</v>
      </c>
      <c r="D3949" s="14" t="s">
        <v>69</v>
      </c>
      <c r="E3949" s="14" t="s">
        <v>97</v>
      </c>
      <c r="F3949" s="14" t="s">
        <v>98</v>
      </c>
      <c r="G3949" s="14" t="s">
        <v>99</v>
      </c>
      <c r="H3949" s="14" t="s">
        <v>65</v>
      </c>
      <c r="I3949" s="14" t="s">
        <v>78</v>
      </c>
      <c r="J3949" s="14" t="s">
        <v>385</v>
      </c>
      <c r="K3949" s="15" t="n">
        <v>6.368</v>
      </c>
      <c r="L3949" s="0" t="n">
        <v>2</v>
      </c>
      <c r="M3949" s="16" t="n">
        <v>0.2</v>
      </c>
      <c r="N3949" s="17" t="n">
        <v>1.0348</v>
      </c>
      <c r="O3949" s="0" t="str">
        <f aca="false">TEXT(B3949,"YYYY-MM")</f>
        <v>2017-11</v>
      </c>
      <c r="P3949" s="18" t="n">
        <f aca="false">IFERROR(N3949/K3949,0)</f>
        <v>0.1625</v>
      </c>
      <c r="Q3949" s="0" t="str">
        <f aca="false">IF(M3949=0,"No Discount",IF(M3949&lt;0.2,"Low (1-19%)",IF(M3949&lt;0.4,"Medium (20-39%)","High (40%+)")))</f>
        <v>Medium (20-39%)</v>
      </c>
      <c r="R3949" s="0" t="str">
        <f aca="false">INDEX('Lookup Tables'!$B$2:$B$5,MATCH(F3949,'Lookup Tables'!$A$2:$A$5,0))</f>
        <v>Manager A</v>
      </c>
    </row>
    <row r="3950" customFormat="false" ht="15" hidden="false" customHeight="false" outlineLevel="0" collapsed="false">
      <c r="A3950" s="0" t="s">
        <v>3676</v>
      </c>
      <c r="B3950" s="13" t="n">
        <v>43057</v>
      </c>
      <c r="C3950" s="13" t="n">
        <v>43061</v>
      </c>
      <c r="D3950" s="14" t="s">
        <v>69</v>
      </c>
      <c r="E3950" s="14" t="s">
        <v>97</v>
      </c>
      <c r="F3950" s="14" t="s">
        <v>98</v>
      </c>
      <c r="G3950" s="14" t="s">
        <v>99</v>
      </c>
      <c r="H3950" s="14" t="s">
        <v>65</v>
      </c>
      <c r="I3950" s="14" t="s">
        <v>66</v>
      </c>
      <c r="J3950" s="14" t="s">
        <v>1023</v>
      </c>
      <c r="K3950" s="15" t="n">
        <v>48.848</v>
      </c>
      <c r="L3950" s="0" t="n">
        <v>2</v>
      </c>
      <c r="M3950" s="16" t="n">
        <v>0.2</v>
      </c>
      <c r="N3950" s="17" t="n">
        <v>15.8756</v>
      </c>
      <c r="O3950" s="0" t="str">
        <f aca="false">TEXT(B3950,"YYYY-MM")</f>
        <v>2017-11</v>
      </c>
      <c r="P3950" s="18" t="n">
        <f aca="false">IFERROR(N3950/K3950,0)</f>
        <v>0.325</v>
      </c>
      <c r="Q3950" s="0" t="str">
        <f aca="false">IF(M3950=0,"No Discount",IF(M3950&lt;0.2,"Low (1-19%)",IF(M3950&lt;0.4,"Medium (20-39%)","High (40%+)")))</f>
        <v>Medium (20-39%)</v>
      </c>
      <c r="R3950" s="0" t="str">
        <f aca="false">INDEX('Lookup Tables'!$B$2:$B$5,MATCH(F3950,'Lookup Tables'!$A$2:$A$5,0))</f>
        <v>Manager A</v>
      </c>
    </row>
    <row r="3951" customFormat="false" ht="15" hidden="false" customHeight="false" outlineLevel="0" collapsed="false">
      <c r="A3951" s="0" t="s">
        <v>3676</v>
      </c>
      <c r="B3951" s="13" t="n">
        <v>43057</v>
      </c>
      <c r="C3951" s="13" t="n">
        <v>43061</v>
      </c>
      <c r="D3951" s="14" t="s">
        <v>69</v>
      </c>
      <c r="E3951" s="14" t="s">
        <v>97</v>
      </c>
      <c r="F3951" s="14" t="s">
        <v>98</v>
      </c>
      <c r="G3951" s="14" t="s">
        <v>99</v>
      </c>
      <c r="H3951" s="14" t="s">
        <v>65</v>
      </c>
      <c r="I3951" s="14" t="s">
        <v>91</v>
      </c>
      <c r="J3951" s="14" t="s">
        <v>587</v>
      </c>
      <c r="K3951" s="15" t="n">
        <v>19.648</v>
      </c>
      <c r="L3951" s="0" t="n">
        <v>2</v>
      </c>
      <c r="M3951" s="16" t="n">
        <v>0.2</v>
      </c>
      <c r="N3951" s="17" t="n">
        <v>6.6312</v>
      </c>
      <c r="O3951" s="0" t="str">
        <f aca="false">TEXT(B3951,"YYYY-MM")</f>
        <v>2017-11</v>
      </c>
      <c r="P3951" s="18" t="n">
        <f aca="false">IFERROR(N3951/K3951,0)</f>
        <v>0.3375</v>
      </c>
      <c r="Q3951" s="0" t="str">
        <f aca="false">IF(M3951=0,"No Discount",IF(M3951&lt;0.2,"Low (1-19%)",IF(M3951&lt;0.4,"Medium (20-39%)","High (40%+)")))</f>
        <v>Medium (20-39%)</v>
      </c>
      <c r="R3951" s="0" t="str">
        <f aca="false">INDEX('Lookup Tables'!$B$2:$B$5,MATCH(F3951,'Lookup Tables'!$A$2:$A$5,0))</f>
        <v>Manager A</v>
      </c>
    </row>
    <row r="3952" customFormat="false" ht="15" hidden="false" customHeight="false" outlineLevel="0" collapsed="false">
      <c r="A3952" s="0" t="s">
        <v>3676</v>
      </c>
      <c r="B3952" s="13" t="n">
        <v>43057</v>
      </c>
      <c r="C3952" s="13" t="n">
        <v>43061</v>
      </c>
      <c r="D3952" s="14" t="s">
        <v>69</v>
      </c>
      <c r="E3952" s="14" t="s">
        <v>97</v>
      </c>
      <c r="F3952" s="14" t="s">
        <v>98</v>
      </c>
      <c r="G3952" s="14" t="s">
        <v>99</v>
      </c>
      <c r="H3952" s="14" t="s">
        <v>56</v>
      </c>
      <c r="I3952" s="14" t="s">
        <v>59</v>
      </c>
      <c r="J3952" s="14" t="s">
        <v>355</v>
      </c>
      <c r="K3952" s="15" t="n">
        <v>255.108</v>
      </c>
      <c r="L3952" s="0" t="n">
        <v>6</v>
      </c>
      <c r="M3952" s="16" t="n">
        <v>0.3</v>
      </c>
      <c r="N3952" s="17" t="n">
        <v>-18.222</v>
      </c>
      <c r="O3952" s="0" t="str">
        <f aca="false">TEXT(B3952,"YYYY-MM")</f>
        <v>2017-11</v>
      </c>
      <c r="P3952" s="18" t="n">
        <f aca="false">IFERROR(N3952/K3952,0)</f>
        <v>-0.0714285714285714</v>
      </c>
      <c r="Q3952" s="0" t="str">
        <f aca="false">IF(M3952=0,"No Discount",IF(M3952&lt;0.2,"Low (1-19%)",IF(M3952&lt;0.4,"Medium (20-39%)","High (40%+)")))</f>
        <v>Medium (20-39%)</v>
      </c>
      <c r="R3952" s="0" t="str">
        <f aca="false">INDEX('Lookup Tables'!$B$2:$B$5,MATCH(F3952,'Lookup Tables'!$A$2:$A$5,0))</f>
        <v>Manager A</v>
      </c>
    </row>
    <row r="3953" customFormat="false" ht="15" hidden="false" customHeight="false" outlineLevel="0" collapsed="false">
      <c r="A3953" s="0" t="s">
        <v>3677</v>
      </c>
      <c r="B3953" s="13" t="n">
        <v>42336</v>
      </c>
      <c r="C3953" s="13" t="n">
        <v>42338</v>
      </c>
      <c r="D3953" s="14" t="s">
        <v>52</v>
      </c>
      <c r="E3953" s="14" t="s">
        <v>53</v>
      </c>
      <c r="F3953" s="14" t="s">
        <v>117</v>
      </c>
      <c r="G3953" s="14" t="s">
        <v>170</v>
      </c>
      <c r="H3953" s="14" t="s">
        <v>65</v>
      </c>
      <c r="I3953" s="14" t="s">
        <v>83</v>
      </c>
      <c r="J3953" s="14" t="s">
        <v>1481</v>
      </c>
      <c r="K3953" s="15" t="n">
        <v>17.248</v>
      </c>
      <c r="L3953" s="0" t="n">
        <v>2</v>
      </c>
      <c r="M3953" s="16" t="n">
        <v>0.2</v>
      </c>
      <c r="N3953" s="17" t="n">
        <v>6.0368</v>
      </c>
      <c r="O3953" s="0" t="str">
        <f aca="false">TEXT(B3953,"YYYY-MM")</f>
        <v>2015-11</v>
      </c>
      <c r="P3953" s="18" t="n">
        <f aca="false">IFERROR(N3953/K3953,0)</f>
        <v>0.35</v>
      </c>
      <c r="Q3953" s="0" t="str">
        <f aca="false">IF(M3953=0,"No Discount",IF(M3953&lt;0.2,"Low (1-19%)",IF(M3953&lt;0.4,"Medium (20-39%)","High (40%+)")))</f>
        <v>Medium (20-39%)</v>
      </c>
      <c r="R3953" s="0" t="str">
        <f aca="false">INDEX('Lookup Tables'!$B$2:$B$5,MATCH(F3953,'Lookup Tables'!$A$2:$A$5,0))</f>
        <v>Manager B</v>
      </c>
    </row>
    <row r="3954" customFormat="false" ht="15" hidden="false" customHeight="false" outlineLevel="0" collapsed="false">
      <c r="A3954" s="0" t="s">
        <v>3678</v>
      </c>
      <c r="B3954" s="13" t="n">
        <v>42795</v>
      </c>
      <c r="C3954" s="13" t="n">
        <v>42802</v>
      </c>
      <c r="D3954" s="14" t="s">
        <v>69</v>
      </c>
      <c r="E3954" s="14" t="s">
        <v>62</v>
      </c>
      <c r="F3954" s="14" t="s">
        <v>63</v>
      </c>
      <c r="G3954" s="14" t="s">
        <v>252</v>
      </c>
      <c r="H3954" s="14" t="s">
        <v>80</v>
      </c>
      <c r="I3954" s="14" t="s">
        <v>81</v>
      </c>
      <c r="J3954" s="14" t="s">
        <v>3679</v>
      </c>
      <c r="K3954" s="15" t="n">
        <v>159.984</v>
      </c>
      <c r="L3954" s="0" t="n">
        <v>2</v>
      </c>
      <c r="M3954" s="16" t="n">
        <v>0.2</v>
      </c>
      <c r="N3954" s="17" t="n">
        <v>13.9986</v>
      </c>
      <c r="O3954" s="0" t="str">
        <f aca="false">TEXT(B3954,"YYYY-MM")</f>
        <v>2017-03</v>
      </c>
      <c r="P3954" s="18" t="n">
        <f aca="false">IFERROR(N3954/K3954,0)</f>
        <v>0.0875</v>
      </c>
      <c r="Q3954" s="0" t="str">
        <f aca="false">IF(M3954=0,"No Discount",IF(M3954&lt;0.2,"Low (1-19%)",IF(M3954&lt;0.4,"Medium (20-39%)","High (40%+)")))</f>
        <v>Medium (20-39%)</v>
      </c>
      <c r="R3954" s="0" t="str">
        <f aca="false">INDEX('Lookup Tables'!$B$2:$B$5,MATCH(F3954,'Lookup Tables'!$A$2:$A$5,0))</f>
        <v>Manager D</v>
      </c>
    </row>
    <row r="3955" customFormat="false" ht="15" hidden="false" customHeight="false" outlineLevel="0" collapsed="false">
      <c r="A3955" s="0" t="s">
        <v>3680</v>
      </c>
      <c r="B3955" s="13" t="n">
        <v>43115</v>
      </c>
      <c r="C3955" s="13" t="n">
        <v>43119</v>
      </c>
      <c r="D3955" s="14" t="s">
        <v>69</v>
      </c>
      <c r="E3955" s="14" t="s">
        <v>53</v>
      </c>
      <c r="F3955" s="14" t="s">
        <v>117</v>
      </c>
      <c r="G3955" s="14" t="s">
        <v>584</v>
      </c>
      <c r="H3955" s="14" t="s">
        <v>65</v>
      </c>
      <c r="I3955" s="14" t="s">
        <v>91</v>
      </c>
      <c r="J3955" s="14" t="s">
        <v>198</v>
      </c>
      <c r="K3955" s="15" t="n">
        <v>12.7</v>
      </c>
      <c r="L3955" s="0" t="n">
        <v>2</v>
      </c>
      <c r="M3955" s="16" t="n">
        <v>0</v>
      </c>
      <c r="N3955" s="17" t="n">
        <v>5.842</v>
      </c>
      <c r="O3955" s="0" t="str">
        <f aca="false">TEXT(B3955,"YYYY-MM")</f>
        <v>2018-01</v>
      </c>
      <c r="P3955" s="18" t="n">
        <f aca="false">IFERROR(N3955/K3955,0)</f>
        <v>0.46</v>
      </c>
      <c r="Q3955" s="0" t="str">
        <f aca="false">IF(M3955=0,"No Discount",IF(M3955&lt;0.2,"Low (1-19%)",IF(M3955&lt;0.4,"Medium (20-39%)","High (40%+)")))</f>
        <v>No Discount</v>
      </c>
      <c r="R3955" s="0" t="str">
        <f aca="false">INDEX('Lookup Tables'!$B$2:$B$5,MATCH(F3955,'Lookup Tables'!$A$2:$A$5,0))</f>
        <v>Manager B</v>
      </c>
    </row>
    <row r="3956" customFormat="false" ht="15" hidden="false" customHeight="false" outlineLevel="0" collapsed="false">
      <c r="A3956" s="0" t="s">
        <v>3681</v>
      </c>
      <c r="B3956" s="13" t="n">
        <v>42098</v>
      </c>
      <c r="C3956" s="13" t="n">
        <v>42103</v>
      </c>
      <c r="D3956" s="14" t="s">
        <v>69</v>
      </c>
      <c r="E3956" s="14" t="s">
        <v>53</v>
      </c>
      <c r="F3956" s="14" t="s">
        <v>98</v>
      </c>
      <c r="G3956" s="14" t="s">
        <v>157</v>
      </c>
      <c r="H3956" s="14" t="s">
        <v>56</v>
      </c>
      <c r="I3956" s="14" t="s">
        <v>76</v>
      </c>
      <c r="J3956" s="14" t="s">
        <v>878</v>
      </c>
      <c r="K3956" s="15" t="n">
        <v>5.47</v>
      </c>
      <c r="L3956" s="0" t="n">
        <v>1</v>
      </c>
      <c r="M3956" s="16" t="n">
        <v>0</v>
      </c>
      <c r="N3956" s="17" t="n">
        <v>2.3521</v>
      </c>
      <c r="O3956" s="0" t="str">
        <f aca="false">TEXT(B3956,"YYYY-MM")</f>
        <v>2015-04</v>
      </c>
      <c r="P3956" s="18" t="n">
        <f aca="false">IFERROR(N3956/K3956,0)</f>
        <v>0.43</v>
      </c>
      <c r="Q3956" s="0" t="str">
        <f aca="false">IF(M3956=0,"No Discount",IF(M3956&lt;0.2,"Low (1-19%)",IF(M3956&lt;0.4,"Medium (20-39%)","High (40%+)")))</f>
        <v>No Discount</v>
      </c>
      <c r="R3956" s="0" t="str">
        <f aca="false">INDEX('Lookup Tables'!$B$2:$B$5,MATCH(F3956,'Lookup Tables'!$A$2:$A$5,0))</f>
        <v>Manager A</v>
      </c>
    </row>
    <row r="3957" customFormat="false" ht="15" hidden="false" customHeight="false" outlineLevel="0" collapsed="false">
      <c r="A3957" s="0" t="s">
        <v>3681</v>
      </c>
      <c r="B3957" s="13" t="n">
        <v>42098</v>
      </c>
      <c r="C3957" s="13" t="n">
        <v>42103</v>
      </c>
      <c r="D3957" s="14" t="s">
        <v>69</v>
      </c>
      <c r="E3957" s="14" t="s">
        <v>53</v>
      </c>
      <c r="F3957" s="14" t="s">
        <v>98</v>
      </c>
      <c r="G3957" s="14" t="s">
        <v>157</v>
      </c>
      <c r="H3957" s="14" t="s">
        <v>65</v>
      </c>
      <c r="I3957" s="14" t="s">
        <v>78</v>
      </c>
      <c r="J3957" s="14" t="s">
        <v>1906</v>
      </c>
      <c r="K3957" s="15" t="n">
        <v>79.36</v>
      </c>
      <c r="L3957" s="0" t="n">
        <v>4</v>
      </c>
      <c r="M3957" s="16" t="n">
        <v>0</v>
      </c>
      <c r="N3957" s="17" t="n">
        <v>23.808</v>
      </c>
      <c r="O3957" s="0" t="str">
        <f aca="false">TEXT(B3957,"YYYY-MM")</f>
        <v>2015-04</v>
      </c>
      <c r="P3957" s="18" t="n">
        <f aca="false">IFERROR(N3957/K3957,0)</f>
        <v>0.3</v>
      </c>
      <c r="Q3957" s="0" t="str">
        <f aca="false">IF(M3957=0,"No Discount",IF(M3957&lt;0.2,"Low (1-19%)",IF(M3957&lt;0.4,"Medium (20-39%)","High (40%+)")))</f>
        <v>No Discount</v>
      </c>
      <c r="R3957" s="0" t="str">
        <f aca="false">INDEX('Lookup Tables'!$B$2:$B$5,MATCH(F3957,'Lookup Tables'!$A$2:$A$5,0))</f>
        <v>Manager A</v>
      </c>
    </row>
    <row r="3958" customFormat="false" ht="15" hidden="false" customHeight="false" outlineLevel="0" collapsed="false">
      <c r="A3958" s="0" t="s">
        <v>3682</v>
      </c>
      <c r="B3958" s="13" t="n">
        <v>42912</v>
      </c>
      <c r="C3958" s="13" t="n">
        <v>42919</v>
      </c>
      <c r="D3958" s="14" t="s">
        <v>69</v>
      </c>
      <c r="E3958" s="14" t="s">
        <v>53</v>
      </c>
      <c r="F3958" s="14" t="s">
        <v>63</v>
      </c>
      <c r="G3958" s="14" t="s">
        <v>64</v>
      </c>
      <c r="H3958" s="14" t="s">
        <v>56</v>
      </c>
      <c r="I3958" s="14" t="s">
        <v>76</v>
      </c>
      <c r="J3958" s="14" t="s">
        <v>2404</v>
      </c>
      <c r="K3958" s="15" t="n">
        <v>22.14</v>
      </c>
      <c r="L3958" s="0" t="n">
        <v>3</v>
      </c>
      <c r="M3958" s="16" t="n">
        <v>0</v>
      </c>
      <c r="N3958" s="17" t="n">
        <v>6.4206</v>
      </c>
      <c r="O3958" s="0" t="str">
        <f aca="false">TEXT(B3958,"YYYY-MM")</f>
        <v>2017-06</v>
      </c>
      <c r="P3958" s="18" t="n">
        <f aca="false">IFERROR(N3958/K3958,0)</f>
        <v>0.29</v>
      </c>
      <c r="Q3958" s="0" t="str">
        <f aca="false">IF(M3958=0,"No Discount",IF(M3958&lt;0.2,"Low (1-19%)",IF(M3958&lt;0.4,"Medium (20-39%)","High (40%+)")))</f>
        <v>No Discount</v>
      </c>
      <c r="R3958" s="0" t="str">
        <f aca="false">INDEX('Lookup Tables'!$B$2:$B$5,MATCH(F3958,'Lookup Tables'!$A$2:$A$5,0))</f>
        <v>Manager D</v>
      </c>
    </row>
    <row r="3959" customFormat="false" ht="15" hidden="false" customHeight="false" outlineLevel="0" collapsed="false">
      <c r="A3959" s="0" t="s">
        <v>3683</v>
      </c>
      <c r="B3959" s="13" t="n">
        <v>42884</v>
      </c>
      <c r="C3959" s="13" t="n">
        <v>42888</v>
      </c>
      <c r="D3959" s="14" t="s">
        <v>69</v>
      </c>
      <c r="E3959" s="14" t="s">
        <v>53</v>
      </c>
      <c r="F3959" s="14" t="s">
        <v>54</v>
      </c>
      <c r="G3959" s="14" t="s">
        <v>200</v>
      </c>
      <c r="H3959" s="14" t="s">
        <v>65</v>
      </c>
      <c r="I3959" s="14" t="s">
        <v>83</v>
      </c>
      <c r="J3959" s="14" t="s">
        <v>2025</v>
      </c>
      <c r="K3959" s="15" t="n">
        <v>11.277</v>
      </c>
      <c r="L3959" s="0" t="n">
        <v>3</v>
      </c>
      <c r="M3959" s="16" t="n">
        <v>0.7</v>
      </c>
      <c r="N3959" s="17" t="n">
        <v>-8.6457</v>
      </c>
      <c r="O3959" s="0" t="str">
        <f aca="false">TEXT(B3959,"YYYY-MM")</f>
        <v>2017-05</v>
      </c>
      <c r="P3959" s="18" t="n">
        <f aca="false">IFERROR(N3959/K3959,0)</f>
        <v>-0.766666666666667</v>
      </c>
      <c r="Q3959" s="0" t="str">
        <f aca="false">IF(M3959=0,"No Discount",IF(M3959&lt;0.2,"Low (1-19%)",IF(M3959&lt;0.4,"Medium (20-39%)","High (40%+)")))</f>
        <v>High (40%+)</v>
      </c>
      <c r="R3959" s="0" t="str">
        <f aca="false">INDEX('Lookup Tables'!$B$2:$B$5,MATCH(F3959,'Lookup Tables'!$A$2:$A$5,0))</f>
        <v>Manager C</v>
      </c>
    </row>
    <row r="3960" customFormat="false" ht="15" hidden="false" customHeight="false" outlineLevel="0" collapsed="false">
      <c r="A3960" s="0" t="s">
        <v>3683</v>
      </c>
      <c r="B3960" s="13" t="n">
        <v>42884</v>
      </c>
      <c r="C3960" s="13" t="n">
        <v>42888</v>
      </c>
      <c r="D3960" s="14" t="s">
        <v>69</v>
      </c>
      <c r="E3960" s="14" t="s">
        <v>53</v>
      </c>
      <c r="F3960" s="14" t="s">
        <v>54</v>
      </c>
      <c r="G3960" s="14" t="s">
        <v>200</v>
      </c>
      <c r="H3960" s="14" t="s">
        <v>65</v>
      </c>
      <c r="I3960" s="14" t="s">
        <v>78</v>
      </c>
      <c r="J3960" s="14" t="s">
        <v>602</v>
      </c>
      <c r="K3960" s="15" t="n">
        <v>4.448</v>
      </c>
      <c r="L3960" s="0" t="n">
        <v>2</v>
      </c>
      <c r="M3960" s="16" t="n">
        <v>0.2</v>
      </c>
      <c r="N3960" s="17" t="n">
        <v>0.3336</v>
      </c>
      <c r="O3960" s="0" t="str">
        <f aca="false">TEXT(B3960,"YYYY-MM")</f>
        <v>2017-05</v>
      </c>
      <c r="P3960" s="18" t="n">
        <f aca="false">IFERROR(N3960/K3960,0)</f>
        <v>0.075</v>
      </c>
      <c r="Q3960" s="0" t="str">
        <f aca="false">IF(M3960=0,"No Discount",IF(M3960&lt;0.2,"Low (1-19%)",IF(M3960&lt;0.4,"Medium (20-39%)","High (40%+)")))</f>
        <v>Medium (20-39%)</v>
      </c>
      <c r="R3960" s="0" t="str">
        <f aca="false">INDEX('Lookup Tables'!$B$2:$B$5,MATCH(F3960,'Lookup Tables'!$A$2:$A$5,0))</f>
        <v>Manager C</v>
      </c>
    </row>
    <row r="3961" customFormat="false" ht="15" hidden="false" customHeight="false" outlineLevel="0" collapsed="false">
      <c r="A3961" s="0" t="s">
        <v>3683</v>
      </c>
      <c r="B3961" s="13" t="n">
        <v>42884</v>
      </c>
      <c r="C3961" s="13" t="n">
        <v>42888</v>
      </c>
      <c r="D3961" s="14" t="s">
        <v>69</v>
      </c>
      <c r="E3961" s="14" t="s">
        <v>53</v>
      </c>
      <c r="F3961" s="14" t="s">
        <v>54</v>
      </c>
      <c r="G3961" s="14" t="s">
        <v>200</v>
      </c>
      <c r="H3961" s="14" t="s">
        <v>56</v>
      </c>
      <c r="I3961" s="14" t="s">
        <v>76</v>
      </c>
      <c r="J3961" s="14" t="s">
        <v>3684</v>
      </c>
      <c r="K3961" s="15" t="n">
        <v>44.76</v>
      </c>
      <c r="L3961" s="0" t="n">
        <v>3</v>
      </c>
      <c r="M3961" s="16" t="n">
        <v>0.2</v>
      </c>
      <c r="N3961" s="17" t="n">
        <v>14.547</v>
      </c>
      <c r="O3961" s="0" t="str">
        <f aca="false">TEXT(B3961,"YYYY-MM")</f>
        <v>2017-05</v>
      </c>
      <c r="P3961" s="18" t="n">
        <f aca="false">IFERROR(N3961/K3961,0)</f>
        <v>0.325</v>
      </c>
      <c r="Q3961" s="0" t="str">
        <f aca="false">IF(M3961=0,"No Discount",IF(M3961&lt;0.2,"Low (1-19%)",IF(M3961&lt;0.4,"Medium (20-39%)","High (40%+)")))</f>
        <v>Medium (20-39%)</v>
      </c>
      <c r="R3961" s="0" t="str">
        <f aca="false">INDEX('Lookup Tables'!$B$2:$B$5,MATCH(F3961,'Lookup Tables'!$A$2:$A$5,0))</f>
        <v>Manager C</v>
      </c>
    </row>
    <row r="3962" customFormat="false" ht="15" hidden="false" customHeight="false" outlineLevel="0" collapsed="false">
      <c r="A3962" s="0" t="s">
        <v>3685</v>
      </c>
      <c r="B3962" s="13" t="n">
        <v>42662</v>
      </c>
      <c r="C3962" s="13" t="n">
        <v>42667</v>
      </c>
      <c r="D3962" s="14" t="s">
        <v>69</v>
      </c>
      <c r="E3962" s="14" t="s">
        <v>62</v>
      </c>
      <c r="F3962" s="14" t="s">
        <v>98</v>
      </c>
      <c r="G3962" s="14" t="s">
        <v>157</v>
      </c>
      <c r="H3962" s="14" t="s">
        <v>65</v>
      </c>
      <c r="I3962" s="14" t="s">
        <v>83</v>
      </c>
      <c r="J3962" s="14" t="s">
        <v>2280</v>
      </c>
      <c r="K3962" s="15" t="n">
        <v>38.28</v>
      </c>
      <c r="L3962" s="0" t="n">
        <v>6</v>
      </c>
      <c r="M3962" s="16" t="n">
        <v>0</v>
      </c>
      <c r="N3962" s="17" t="n">
        <v>17.6088</v>
      </c>
      <c r="O3962" s="0" t="str">
        <f aca="false">TEXT(B3962,"YYYY-MM")</f>
        <v>2016-10</v>
      </c>
      <c r="P3962" s="18" t="n">
        <f aca="false">IFERROR(N3962/K3962,0)</f>
        <v>0.46</v>
      </c>
      <c r="Q3962" s="0" t="str">
        <f aca="false">IF(M3962=0,"No Discount",IF(M3962&lt;0.2,"Low (1-19%)",IF(M3962&lt;0.4,"Medium (20-39%)","High (40%+)")))</f>
        <v>No Discount</v>
      </c>
      <c r="R3962" s="0" t="str">
        <f aca="false">INDEX('Lookup Tables'!$B$2:$B$5,MATCH(F3962,'Lookup Tables'!$A$2:$A$5,0))</f>
        <v>Manager A</v>
      </c>
    </row>
    <row r="3963" customFormat="false" ht="15" hidden="false" customHeight="false" outlineLevel="0" collapsed="false">
      <c r="A3963" s="0" t="s">
        <v>3685</v>
      </c>
      <c r="B3963" s="13" t="n">
        <v>42662</v>
      </c>
      <c r="C3963" s="13" t="n">
        <v>42667</v>
      </c>
      <c r="D3963" s="14" t="s">
        <v>69</v>
      </c>
      <c r="E3963" s="14" t="s">
        <v>62</v>
      </c>
      <c r="F3963" s="14" t="s">
        <v>98</v>
      </c>
      <c r="G3963" s="14" t="s">
        <v>157</v>
      </c>
      <c r="H3963" s="14" t="s">
        <v>80</v>
      </c>
      <c r="I3963" s="14" t="s">
        <v>81</v>
      </c>
      <c r="J3963" s="14" t="s">
        <v>1792</v>
      </c>
      <c r="K3963" s="15" t="n">
        <v>149.95</v>
      </c>
      <c r="L3963" s="0" t="n">
        <v>5</v>
      </c>
      <c r="M3963" s="16" t="n">
        <v>0</v>
      </c>
      <c r="N3963" s="17" t="n">
        <v>44.985</v>
      </c>
      <c r="O3963" s="0" t="str">
        <f aca="false">TEXT(B3963,"YYYY-MM")</f>
        <v>2016-10</v>
      </c>
      <c r="P3963" s="18" t="n">
        <f aca="false">IFERROR(N3963/K3963,0)</f>
        <v>0.3</v>
      </c>
      <c r="Q3963" s="0" t="str">
        <f aca="false">IF(M3963=0,"No Discount",IF(M3963&lt;0.2,"Low (1-19%)",IF(M3963&lt;0.4,"Medium (20-39%)","High (40%+)")))</f>
        <v>No Discount</v>
      </c>
      <c r="R3963" s="0" t="str">
        <f aca="false">INDEX('Lookup Tables'!$B$2:$B$5,MATCH(F3963,'Lookup Tables'!$A$2:$A$5,0))</f>
        <v>Manager A</v>
      </c>
    </row>
    <row r="3964" customFormat="false" ht="15" hidden="false" customHeight="false" outlineLevel="0" collapsed="false">
      <c r="A3964" s="0" t="s">
        <v>3686</v>
      </c>
      <c r="B3964" s="13" t="n">
        <v>43150</v>
      </c>
      <c r="C3964" s="13" t="n">
        <v>43151</v>
      </c>
      <c r="D3964" s="14" t="s">
        <v>137</v>
      </c>
      <c r="E3964" s="14" t="s">
        <v>97</v>
      </c>
      <c r="F3964" s="14" t="s">
        <v>63</v>
      </c>
      <c r="G3964" s="14" t="s">
        <v>64</v>
      </c>
      <c r="H3964" s="14" t="s">
        <v>65</v>
      </c>
      <c r="I3964" s="14" t="s">
        <v>78</v>
      </c>
      <c r="J3964" s="14" t="s">
        <v>1820</v>
      </c>
      <c r="K3964" s="15" t="n">
        <v>12.84</v>
      </c>
      <c r="L3964" s="0" t="n">
        <v>3</v>
      </c>
      <c r="M3964" s="16" t="n">
        <v>0</v>
      </c>
      <c r="N3964" s="17" t="n">
        <v>3.4668</v>
      </c>
      <c r="O3964" s="0" t="str">
        <f aca="false">TEXT(B3964,"YYYY-MM")</f>
        <v>2018-02</v>
      </c>
      <c r="P3964" s="18" t="n">
        <f aca="false">IFERROR(N3964/K3964,0)</f>
        <v>0.27</v>
      </c>
      <c r="Q3964" s="0" t="str">
        <f aca="false">IF(M3964=0,"No Discount",IF(M3964&lt;0.2,"Low (1-19%)",IF(M3964&lt;0.4,"Medium (20-39%)","High (40%+)")))</f>
        <v>No Discount</v>
      </c>
      <c r="R3964" s="0" t="str">
        <f aca="false">INDEX('Lookup Tables'!$B$2:$B$5,MATCH(F3964,'Lookup Tables'!$A$2:$A$5,0))</f>
        <v>Manager D</v>
      </c>
    </row>
    <row r="3965" customFormat="false" ht="15" hidden="false" customHeight="false" outlineLevel="0" collapsed="false">
      <c r="A3965" s="0" t="s">
        <v>3686</v>
      </c>
      <c r="B3965" s="13" t="n">
        <v>43150</v>
      </c>
      <c r="C3965" s="13" t="n">
        <v>43151</v>
      </c>
      <c r="D3965" s="14" t="s">
        <v>137</v>
      </c>
      <c r="E3965" s="14" t="s">
        <v>97</v>
      </c>
      <c r="F3965" s="14" t="s">
        <v>63</v>
      </c>
      <c r="G3965" s="14" t="s">
        <v>64</v>
      </c>
      <c r="H3965" s="14" t="s">
        <v>56</v>
      </c>
      <c r="I3965" s="14" t="s">
        <v>76</v>
      </c>
      <c r="J3965" s="14" t="s">
        <v>1697</v>
      </c>
      <c r="K3965" s="15" t="n">
        <v>44.67</v>
      </c>
      <c r="L3965" s="0" t="n">
        <v>3</v>
      </c>
      <c r="M3965" s="16" t="n">
        <v>0</v>
      </c>
      <c r="N3965" s="17" t="n">
        <v>12.0609</v>
      </c>
      <c r="O3965" s="0" t="str">
        <f aca="false">TEXT(B3965,"YYYY-MM")</f>
        <v>2018-02</v>
      </c>
      <c r="P3965" s="18" t="n">
        <f aca="false">IFERROR(N3965/K3965,0)</f>
        <v>0.27</v>
      </c>
      <c r="Q3965" s="0" t="str">
        <f aca="false">IF(M3965=0,"No Discount",IF(M3965&lt;0.2,"Low (1-19%)",IF(M3965&lt;0.4,"Medium (20-39%)","High (40%+)")))</f>
        <v>No Discount</v>
      </c>
      <c r="R3965" s="0" t="str">
        <f aca="false">INDEX('Lookup Tables'!$B$2:$B$5,MATCH(F3965,'Lookup Tables'!$A$2:$A$5,0))</f>
        <v>Manager D</v>
      </c>
    </row>
    <row r="3966" customFormat="false" ht="15" hidden="false" customHeight="false" outlineLevel="0" collapsed="false">
      <c r="A3966" s="0" t="s">
        <v>3687</v>
      </c>
      <c r="B3966" s="13" t="n">
        <v>43000</v>
      </c>
      <c r="C3966" s="13" t="n">
        <v>43006</v>
      </c>
      <c r="D3966" s="14" t="s">
        <v>69</v>
      </c>
      <c r="E3966" s="14" t="s">
        <v>53</v>
      </c>
      <c r="F3966" s="14" t="s">
        <v>117</v>
      </c>
      <c r="G3966" s="14" t="s">
        <v>118</v>
      </c>
      <c r="H3966" s="14" t="s">
        <v>65</v>
      </c>
      <c r="I3966" s="14" t="s">
        <v>78</v>
      </c>
      <c r="J3966" s="14" t="s">
        <v>3688</v>
      </c>
      <c r="K3966" s="15" t="n">
        <v>7.872</v>
      </c>
      <c r="L3966" s="0" t="n">
        <v>3</v>
      </c>
      <c r="M3966" s="16" t="n">
        <v>0.2</v>
      </c>
      <c r="N3966" s="17" t="n">
        <v>0.8856</v>
      </c>
      <c r="O3966" s="0" t="str">
        <f aca="false">TEXT(B3966,"YYYY-MM")</f>
        <v>2017-09</v>
      </c>
      <c r="P3966" s="18" t="n">
        <f aca="false">IFERROR(N3966/K3966,0)</f>
        <v>0.1125</v>
      </c>
      <c r="Q3966" s="0" t="str">
        <f aca="false">IF(M3966=0,"No Discount",IF(M3966&lt;0.2,"Low (1-19%)",IF(M3966&lt;0.4,"Medium (20-39%)","High (40%+)")))</f>
        <v>Medium (20-39%)</v>
      </c>
      <c r="R3966" s="0" t="str">
        <f aca="false">INDEX('Lookup Tables'!$B$2:$B$5,MATCH(F3966,'Lookup Tables'!$A$2:$A$5,0))</f>
        <v>Manager B</v>
      </c>
    </row>
    <row r="3967" customFormat="false" ht="15" hidden="false" customHeight="false" outlineLevel="0" collapsed="false">
      <c r="A3967" s="0" t="s">
        <v>3689</v>
      </c>
      <c r="B3967" s="13" t="n">
        <v>42320</v>
      </c>
      <c r="C3967" s="13" t="n">
        <v>42325</v>
      </c>
      <c r="D3967" s="14" t="s">
        <v>52</v>
      </c>
      <c r="E3967" s="14" t="s">
        <v>62</v>
      </c>
      <c r="F3967" s="14" t="s">
        <v>54</v>
      </c>
      <c r="G3967" s="14" t="s">
        <v>90</v>
      </c>
      <c r="H3967" s="14" t="s">
        <v>65</v>
      </c>
      <c r="I3967" s="14" t="s">
        <v>78</v>
      </c>
      <c r="J3967" s="14" t="s">
        <v>530</v>
      </c>
      <c r="K3967" s="15" t="n">
        <v>7.872</v>
      </c>
      <c r="L3967" s="0" t="n">
        <v>3</v>
      </c>
      <c r="M3967" s="16" t="n">
        <v>0.2</v>
      </c>
      <c r="N3967" s="17" t="n">
        <v>0.8856</v>
      </c>
      <c r="O3967" s="0" t="str">
        <f aca="false">TEXT(B3967,"YYYY-MM")</f>
        <v>2015-11</v>
      </c>
      <c r="P3967" s="18" t="n">
        <f aca="false">IFERROR(N3967/K3967,0)</f>
        <v>0.1125</v>
      </c>
      <c r="Q3967" s="0" t="str">
        <f aca="false">IF(M3967=0,"No Discount",IF(M3967&lt;0.2,"Low (1-19%)",IF(M3967&lt;0.4,"Medium (20-39%)","High (40%+)")))</f>
        <v>Medium (20-39%)</v>
      </c>
      <c r="R3967" s="0" t="str">
        <f aca="false">INDEX('Lookup Tables'!$B$2:$B$5,MATCH(F3967,'Lookup Tables'!$A$2:$A$5,0))</f>
        <v>Manager C</v>
      </c>
    </row>
    <row r="3968" customFormat="false" ht="15" hidden="false" customHeight="false" outlineLevel="0" collapsed="false">
      <c r="A3968" s="0" t="s">
        <v>3690</v>
      </c>
      <c r="B3968" s="13" t="n">
        <v>42826</v>
      </c>
      <c r="C3968" s="13" t="n">
        <v>42831</v>
      </c>
      <c r="D3968" s="14" t="s">
        <v>69</v>
      </c>
      <c r="E3968" s="14" t="s">
        <v>53</v>
      </c>
      <c r="F3968" s="14" t="s">
        <v>117</v>
      </c>
      <c r="G3968" s="14" t="s">
        <v>170</v>
      </c>
      <c r="H3968" s="14" t="s">
        <v>65</v>
      </c>
      <c r="I3968" s="14" t="s">
        <v>78</v>
      </c>
      <c r="J3968" s="14" t="s">
        <v>1175</v>
      </c>
      <c r="K3968" s="15" t="n">
        <v>88.04</v>
      </c>
      <c r="L3968" s="0" t="n">
        <v>4</v>
      </c>
      <c r="M3968" s="16" t="n">
        <v>0</v>
      </c>
      <c r="N3968" s="17" t="n">
        <v>22.8904</v>
      </c>
      <c r="O3968" s="0" t="str">
        <f aca="false">TEXT(B3968,"YYYY-MM")</f>
        <v>2017-04</v>
      </c>
      <c r="P3968" s="18" t="n">
        <f aca="false">IFERROR(N3968/K3968,0)</f>
        <v>0.26</v>
      </c>
      <c r="Q3968" s="0" t="str">
        <f aca="false">IF(M3968=0,"No Discount",IF(M3968&lt;0.2,"Low (1-19%)",IF(M3968&lt;0.4,"Medium (20-39%)","High (40%+)")))</f>
        <v>No Discount</v>
      </c>
      <c r="R3968" s="0" t="str">
        <f aca="false">INDEX('Lookup Tables'!$B$2:$B$5,MATCH(F3968,'Lookup Tables'!$A$2:$A$5,0))</f>
        <v>Manager B</v>
      </c>
    </row>
    <row r="3969" customFormat="false" ht="15" hidden="false" customHeight="false" outlineLevel="0" collapsed="false">
      <c r="A3969" s="0" t="s">
        <v>3691</v>
      </c>
      <c r="B3969" s="13" t="n">
        <v>42875</v>
      </c>
      <c r="C3969" s="13" t="n">
        <v>42878</v>
      </c>
      <c r="D3969" s="14" t="s">
        <v>137</v>
      </c>
      <c r="E3969" s="14" t="s">
        <v>97</v>
      </c>
      <c r="F3969" s="14" t="s">
        <v>63</v>
      </c>
      <c r="G3969" s="14" t="s">
        <v>252</v>
      </c>
      <c r="H3969" s="14" t="s">
        <v>65</v>
      </c>
      <c r="I3969" s="14" t="s">
        <v>83</v>
      </c>
      <c r="J3969" s="14" t="s">
        <v>1080</v>
      </c>
      <c r="K3969" s="15" t="n">
        <v>40.635</v>
      </c>
      <c r="L3969" s="0" t="n">
        <v>7</v>
      </c>
      <c r="M3969" s="16" t="n">
        <v>0.7</v>
      </c>
      <c r="N3969" s="17" t="n">
        <v>-32.508</v>
      </c>
      <c r="O3969" s="0" t="str">
        <f aca="false">TEXT(B3969,"YYYY-MM")</f>
        <v>2017-05</v>
      </c>
      <c r="P3969" s="18" t="n">
        <f aca="false">IFERROR(N3969/K3969,0)</f>
        <v>-0.8</v>
      </c>
      <c r="Q3969" s="0" t="str">
        <f aca="false">IF(M3969=0,"No Discount",IF(M3969&lt;0.2,"Low (1-19%)",IF(M3969&lt;0.4,"Medium (20-39%)","High (40%+)")))</f>
        <v>High (40%+)</v>
      </c>
      <c r="R3969" s="0" t="str">
        <f aca="false">INDEX('Lookup Tables'!$B$2:$B$5,MATCH(F3969,'Lookup Tables'!$A$2:$A$5,0))</f>
        <v>Manager D</v>
      </c>
    </row>
    <row r="3970" customFormat="false" ht="15" hidden="false" customHeight="false" outlineLevel="0" collapsed="false">
      <c r="A3970" s="0" t="s">
        <v>3692</v>
      </c>
      <c r="B3970" s="13" t="n">
        <v>42522</v>
      </c>
      <c r="C3970" s="13" t="n">
        <v>42526</v>
      </c>
      <c r="D3970" s="14" t="s">
        <v>69</v>
      </c>
      <c r="E3970" s="14" t="s">
        <v>62</v>
      </c>
      <c r="F3970" s="14" t="s">
        <v>98</v>
      </c>
      <c r="G3970" s="14" t="s">
        <v>99</v>
      </c>
      <c r="H3970" s="14" t="s">
        <v>65</v>
      </c>
      <c r="I3970" s="14" t="s">
        <v>83</v>
      </c>
      <c r="J3970" s="14" t="s">
        <v>376</v>
      </c>
      <c r="K3970" s="15" t="n">
        <v>5.728</v>
      </c>
      <c r="L3970" s="0" t="n">
        <v>8</v>
      </c>
      <c r="M3970" s="16" t="n">
        <v>0.8</v>
      </c>
      <c r="N3970" s="17" t="n">
        <v>-9.1648</v>
      </c>
      <c r="O3970" s="0" t="str">
        <f aca="false">TEXT(B3970,"YYYY-MM")</f>
        <v>2016-06</v>
      </c>
      <c r="P3970" s="18" t="n">
        <f aca="false">IFERROR(N3970/K3970,0)</f>
        <v>-1.6</v>
      </c>
      <c r="Q3970" s="0" t="str">
        <f aca="false">IF(M3970=0,"No Discount",IF(M3970&lt;0.2,"Low (1-19%)",IF(M3970&lt;0.4,"Medium (20-39%)","High (40%+)")))</f>
        <v>High (40%+)</v>
      </c>
      <c r="R3970" s="0" t="str">
        <f aca="false">INDEX('Lookup Tables'!$B$2:$B$5,MATCH(F3970,'Lookup Tables'!$A$2:$A$5,0))</f>
        <v>Manager A</v>
      </c>
    </row>
    <row r="3971" customFormat="false" ht="15" hidden="false" customHeight="false" outlineLevel="0" collapsed="false">
      <c r="A3971" s="0" t="s">
        <v>3692</v>
      </c>
      <c r="B3971" s="13" t="n">
        <v>42522</v>
      </c>
      <c r="C3971" s="13" t="n">
        <v>42526</v>
      </c>
      <c r="D3971" s="14" t="s">
        <v>69</v>
      </c>
      <c r="E3971" s="14" t="s">
        <v>62</v>
      </c>
      <c r="F3971" s="14" t="s">
        <v>98</v>
      </c>
      <c r="G3971" s="14" t="s">
        <v>99</v>
      </c>
      <c r="H3971" s="14" t="s">
        <v>65</v>
      </c>
      <c r="I3971" s="14" t="s">
        <v>91</v>
      </c>
      <c r="J3971" s="14" t="s">
        <v>3693</v>
      </c>
      <c r="K3971" s="15" t="n">
        <v>42.24</v>
      </c>
      <c r="L3971" s="0" t="n">
        <v>10</v>
      </c>
      <c r="M3971" s="16" t="n">
        <v>0.2</v>
      </c>
      <c r="N3971" s="17" t="n">
        <v>13.2</v>
      </c>
      <c r="O3971" s="0" t="str">
        <f aca="false">TEXT(B3971,"YYYY-MM")</f>
        <v>2016-06</v>
      </c>
      <c r="P3971" s="18" t="n">
        <f aca="false">IFERROR(N3971/K3971,0)</f>
        <v>0.3125</v>
      </c>
      <c r="Q3971" s="0" t="str">
        <f aca="false">IF(M3971=0,"No Discount",IF(M3971&lt;0.2,"Low (1-19%)",IF(M3971&lt;0.4,"Medium (20-39%)","High (40%+)")))</f>
        <v>Medium (20-39%)</v>
      </c>
      <c r="R3971" s="0" t="str">
        <f aca="false">INDEX('Lookup Tables'!$B$2:$B$5,MATCH(F3971,'Lookup Tables'!$A$2:$A$5,0))</f>
        <v>Manager A</v>
      </c>
    </row>
    <row r="3972" customFormat="false" ht="15" hidden="false" customHeight="false" outlineLevel="0" collapsed="false">
      <c r="A3972" s="0" t="s">
        <v>3694</v>
      </c>
      <c r="B3972" s="13" t="n">
        <v>42330</v>
      </c>
      <c r="C3972" s="13" t="n">
        <v>42334</v>
      </c>
      <c r="D3972" s="14" t="s">
        <v>69</v>
      </c>
      <c r="E3972" s="14" t="s">
        <v>53</v>
      </c>
      <c r="F3972" s="14" t="s">
        <v>63</v>
      </c>
      <c r="G3972" s="14" t="s">
        <v>64</v>
      </c>
      <c r="H3972" s="14" t="s">
        <v>65</v>
      </c>
      <c r="I3972" s="14" t="s">
        <v>91</v>
      </c>
      <c r="J3972" s="14" t="s">
        <v>2690</v>
      </c>
      <c r="K3972" s="15" t="n">
        <v>53.82</v>
      </c>
      <c r="L3972" s="0" t="n">
        <v>9</v>
      </c>
      <c r="M3972" s="16" t="n">
        <v>0</v>
      </c>
      <c r="N3972" s="17" t="n">
        <v>24.219</v>
      </c>
      <c r="O3972" s="0" t="str">
        <f aca="false">TEXT(B3972,"YYYY-MM")</f>
        <v>2015-11</v>
      </c>
      <c r="P3972" s="18" t="n">
        <f aca="false">IFERROR(N3972/K3972,0)</f>
        <v>0.45</v>
      </c>
      <c r="Q3972" s="0" t="str">
        <f aca="false">IF(M3972=0,"No Discount",IF(M3972&lt;0.2,"Low (1-19%)",IF(M3972&lt;0.4,"Medium (20-39%)","High (40%+)")))</f>
        <v>No Discount</v>
      </c>
      <c r="R3972" s="0" t="str">
        <f aca="false">INDEX('Lookup Tables'!$B$2:$B$5,MATCH(F3972,'Lookup Tables'!$A$2:$A$5,0))</f>
        <v>Manager D</v>
      </c>
    </row>
    <row r="3973" customFormat="false" ht="15" hidden="false" customHeight="false" outlineLevel="0" collapsed="false">
      <c r="A3973" s="0" t="s">
        <v>3695</v>
      </c>
      <c r="B3973" s="13" t="n">
        <v>42422</v>
      </c>
      <c r="C3973" s="13" t="n">
        <v>42424</v>
      </c>
      <c r="D3973" s="14" t="s">
        <v>52</v>
      </c>
      <c r="E3973" s="14" t="s">
        <v>97</v>
      </c>
      <c r="F3973" s="14" t="s">
        <v>98</v>
      </c>
      <c r="G3973" s="14" t="s">
        <v>157</v>
      </c>
      <c r="H3973" s="14" t="s">
        <v>65</v>
      </c>
      <c r="I3973" s="14" t="s">
        <v>78</v>
      </c>
      <c r="J3973" s="14" t="s">
        <v>3185</v>
      </c>
      <c r="K3973" s="15" t="n">
        <v>79.36</v>
      </c>
      <c r="L3973" s="0" t="n">
        <v>4</v>
      </c>
      <c r="M3973" s="16" t="n">
        <v>0</v>
      </c>
      <c r="N3973" s="17" t="n">
        <v>20.6336</v>
      </c>
      <c r="O3973" s="0" t="str">
        <f aca="false">TEXT(B3973,"YYYY-MM")</f>
        <v>2016-02</v>
      </c>
      <c r="P3973" s="18" t="n">
        <f aca="false">IFERROR(N3973/K3973,0)</f>
        <v>0.26</v>
      </c>
      <c r="Q3973" s="0" t="str">
        <f aca="false">IF(M3973=0,"No Discount",IF(M3973&lt;0.2,"Low (1-19%)",IF(M3973&lt;0.4,"Medium (20-39%)","High (40%+)")))</f>
        <v>No Discount</v>
      </c>
      <c r="R3973" s="0" t="str">
        <f aca="false">INDEX('Lookup Tables'!$B$2:$B$5,MATCH(F3973,'Lookup Tables'!$A$2:$A$5,0))</f>
        <v>Manager A</v>
      </c>
    </row>
    <row r="3974" customFormat="false" ht="15" hidden="false" customHeight="false" outlineLevel="0" collapsed="false">
      <c r="A3974" s="0" t="s">
        <v>3696</v>
      </c>
      <c r="B3974" s="13" t="n">
        <v>42823</v>
      </c>
      <c r="C3974" s="13" t="n">
        <v>42827</v>
      </c>
      <c r="D3974" s="14" t="s">
        <v>69</v>
      </c>
      <c r="E3974" s="14" t="s">
        <v>53</v>
      </c>
      <c r="F3974" s="14" t="s">
        <v>117</v>
      </c>
      <c r="G3974" s="14" t="s">
        <v>170</v>
      </c>
      <c r="H3974" s="14" t="s">
        <v>65</v>
      </c>
      <c r="I3974" s="14" t="s">
        <v>91</v>
      </c>
      <c r="J3974" s="14" t="s">
        <v>1706</v>
      </c>
      <c r="K3974" s="15" t="n">
        <v>13.48</v>
      </c>
      <c r="L3974" s="0" t="n">
        <v>2</v>
      </c>
      <c r="M3974" s="16" t="n">
        <v>0</v>
      </c>
      <c r="N3974" s="17" t="n">
        <v>6.74</v>
      </c>
      <c r="O3974" s="0" t="str">
        <f aca="false">TEXT(B3974,"YYYY-MM")</f>
        <v>2017-03</v>
      </c>
      <c r="P3974" s="18" t="n">
        <f aca="false">IFERROR(N3974/K3974,0)</f>
        <v>0.5</v>
      </c>
      <c r="Q3974" s="0" t="str">
        <f aca="false">IF(M3974=0,"No Discount",IF(M3974&lt;0.2,"Low (1-19%)",IF(M3974&lt;0.4,"Medium (20-39%)","High (40%+)")))</f>
        <v>No Discount</v>
      </c>
      <c r="R3974" s="0" t="str">
        <f aca="false">INDEX('Lookup Tables'!$B$2:$B$5,MATCH(F3974,'Lookup Tables'!$A$2:$A$5,0))</f>
        <v>Manager B</v>
      </c>
    </row>
    <row r="3975" customFormat="false" ht="15" hidden="false" customHeight="false" outlineLevel="0" collapsed="false">
      <c r="A3975" s="0" t="s">
        <v>3696</v>
      </c>
      <c r="B3975" s="13" t="n">
        <v>42823</v>
      </c>
      <c r="C3975" s="13" t="n">
        <v>42827</v>
      </c>
      <c r="D3975" s="14" t="s">
        <v>69</v>
      </c>
      <c r="E3975" s="14" t="s">
        <v>53</v>
      </c>
      <c r="F3975" s="14" t="s">
        <v>117</v>
      </c>
      <c r="G3975" s="14" t="s">
        <v>170</v>
      </c>
      <c r="H3975" s="14" t="s">
        <v>65</v>
      </c>
      <c r="I3975" s="14" t="s">
        <v>83</v>
      </c>
      <c r="J3975" s="14" t="s">
        <v>1774</v>
      </c>
      <c r="K3975" s="15" t="n">
        <v>29.8</v>
      </c>
      <c r="L3975" s="0" t="n">
        <v>5</v>
      </c>
      <c r="M3975" s="16" t="n">
        <v>0.2</v>
      </c>
      <c r="N3975" s="17" t="n">
        <v>9.3125</v>
      </c>
      <c r="O3975" s="0" t="str">
        <f aca="false">TEXT(B3975,"YYYY-MM")</f>
        <v>2017-03</v>
      </c>
      <c r="P3975" s="18" t="n">
        <f aca="false">IFERROR(N3975/K3975,0)</f>
        <v>0.3125</v>
      </c>
      <c r="Q3975" s="0" t="str">
        <f aca="false">IF(M3975=0,"No Discount",IF(M3975&lt;0.2,"Low (1-19%)",IF(M3975&lt;0.4,"Medium (20-39%)","High (40%+)")))</f>
        <v>Medium (20-39%)</v>
      </c>
      <c r="R3975" s="0" t="str">
        <f aca="false">INDEX('Lookup Tables'!$B$2:$B$5,MATCH(F3975,'Lookup Tables'!$A$2:$A$5,0))</f>
        <v>Manager B</v>
      </c>
    </row>
    <row r="3976" customFormat="false" ht="15" hidden="false" customHeight="false" outlineLevel="0" collapsed="false">
      <c r="A3976" s="0" t="s">
        <v>3696</v>
      </c>
      <c r="B3976" s="13" t="n">
        <v>42823</v>
      </c>
      <c r="C3976" s="13" t="n">
        <v>42827</v>
      </c>
      <c r="D3976" s="14" t="s">
        <v>69</v>
      </c>
      <c r="E3976" s="14" t="s">
        <v>53</v>
      </c>
      <c r="F3976" s="14" t="s">
        <v>117</v>
      </c>
      <c r="G3976" s="14" t="s">
        <v>170</v>
      </c>
      <c r="H3976" s="14" t="s">
        <v>56</v>
      </c>
      <c r="I3976" s="14" t="s">
        <v>76</v>
      </c>
      <c r="J3976" s="14" t="s">
        <v>128</v>
      </c>
      <c r="K3976" s="15" t="n">
        <v>414</v>
      </c>
      <c r="L3976" s="0" t="n">
        <v>8</v>
      </c>
      <c r="M3976" s="16" t="n">
        <v>0</v>
      </c>
      <c r="N3976" s="17" t="n">
        <v>124.2</v>
      </c>
      <c r="O3976" s="0" t="str">
        <f aca="false">TEXT(B3976,"YYYY-MM")</f>
        <v>2017-03</v>
      </c>
      <c r="P3976" s="18" t="n">
        <f aca="false">IFERROR(N3976/K3976,0)</f>
        <v>0.3</v>
      </c>
      <c r="Q3976" s="0" t="str">
        <f aca="false">IF(M3976=0,"No Discount",IF(M3976&lt;0.2,"Low (1-19%)",IF(M3976&lt;0.4,"Medium (20-39%)","High (40%+)")))</f>
        <v>No Discount</v>
      </c>
      <c r="R3976" s="0" t="str">
        <f aca="false">INDEX('Lookup Tables'!$B$2:$B$5,MATCH(F3976,'Lookup Tables'!$A$2:$A$5,0))</f>
        <v>Manager B</v>
      </c>
    </row>
    <row r="3977" customFormat="false" ht="15" hidden="false" customHeight="false" outlineLevel="0" collapsed="false">
      <c r="A3977" s="0" t="s">
        <v>3696</v>
      </c>
      <c r="B3977" s="13" t="n">
        <v>42823</v>
      </c>
      <c r="C3977" s="13" t="n">
        <v>42827</v>
      </c>
      <c r="D3977" s="14" t="s">
        <v>69</v>
      </c>
      <c r="E3977" s="14" t="s">
        <v>53</v>
      </c>
      <c r="F3977" s="14" t="s">
        <v>117</v>
      </c>
      <c r="G3977" s="14" t="s">
        <v>170</v>
      </c>
      <c r="H3977" s="14" t="s">
        <v>65</v>
      </c>
      <c r="I3977" s="14" t="s">
        <v>83</v>
      </c>
      <c r="J3977" s="14" t="s">
        <v>1393</v>
      </c>
      <c r="K3977" s="15" t="n">
        <v>41.328</v>
      </c>
      <c r="L3977" s="0" t="n">
        <v>7</v>
      </c>
      <c r="M3977" s="16" t="n">
        <v>0.2</v>
      </c>
      <c r="N3977" s="17" t="n">
        <v>14.9814</v>
      </c>
      <c r="O3977" s="0" t="str">
        <f aca="false">TEXT(B3977,"YYYY-MM")</f>
        <v>2017-03</v>
      </c>
      <c r="P3977" s="18" t="n">
        <f aca="false">IFERROR(N3977/K3977,0)</f>
        <v>0.3625</v>
      </c>
      <c r="Q3977" s="0" t="str">
        <f aca="false">IF(M3977=0,"No Discount",IF(M3977&lt;0.2,"Low (1-19%)",IF(M3977&lt;0.4,"Medium (20-39%)","High (40%+)")))</f>
        <v>Medium (20-39%)</v>
      </c>
      <c r="R3977" s="0" t="str">
        <f aca="false">INDEX('Lookup Tables'!$B$2:$B$5,MATCH(F3977,'Lookup Tables'!$A$2:$A$5,0))</f>
        <v>Manager B</v>
      </c>
    </row>
    <row r="3978" customFormat="false" ht="15" hidden="false" customHeight="false" outlineLevel="0" collapsed="false">
      <c r="A3978" s="0" t="s">
        <v>3697</v>
      </c>
      <c r="B3978" s="13" t="n">
        <v>43030</v>
      </c>
      <c r="C3978" s="13" t="n">
        <v>43032</v>
      </c>
      <c r="D3978" s="14" t="s">
        <v>137</v>
      </c>
      <c r="E3978" s="14" t="s">
        <v>53</v>
      </c>
      <c r="F3978" s="14" t="s">
        <v>54</v>
      </c>
      <c r="G3978" s="14" t="s">
        <v>193</v>
      </c>
      <c r="H3978" s="14" t="s">
        <v>56</v>
      </c>
      <c r="I3978" s="14" t="s">
        <v>76</v>
      </c>
      <c r="J3978" s="14" t="s">
        <v>3698</v>
      </c>
      <c r="K3978" s="15" t="n">
        <v>39.92</v>
      </c>
      <c r="L3978" s="0" t="n">
        <v>4</v>
      </c>
      <c r="M3978" s="16" t="n">
        <v>0</v>
      </c>
      <c r="N3978" s="17" t="n">
        <v>11.1776</v>
      </c>
      <c r="O3978" s="0" t="str">
        <f aca="false">TEXT(B3978,"YYYY-MM")</f>
        <v>2017-10</v>
      </c>
      <c r="P3978" s="18" t="n">
        <f aca="false">IFERROR(N3978/K3978,0)</f>
        <v>0.28</v>
      </c>
      <c r="Q3978" s="0" t="str">
        <f aca="false">IF(M3978=0,"No Discount",IF(M3978&lt;0.2,"Low (1-19%)",IF(M3978&lt;0.4,"Medium (20-39%)","High (40%+)")))</f>
        <v>No Discount</v>
      </c>
      <c r="R3978" s="0" t="str">
        <f aca="false">INDEX('Lookup Tables'!$B$2:$B$5,MATCH(F3978,'Lookup Tables'!$A$2:$A$5,0))</f>
        <v>Manager C</v>
      </c>
    </row>
    <row r="3979" customFormat="false" ht="15" hidden="false" customHeight="false" outlineLevel="0" collapsed="false">
      <c r="A3979" s="0" t="s">
        <v>3699</v>
      </c>
      <c r="B3979" s="13" t="n">
        <v>43375</v>
      </c>
      <c r="C3979" s="13" t="n">
        <v>43380</v>
      </c>
      <c r="D3979" s="14" t="s">
        <v>69</v>
      </c>
      <c r="E3979" s="14" t="s">
        <v>97</v>
      </c>
      <c r="F3979" s="14" t="s">
        <v>63</v>
      </c>
      <c r="G3979" s="14" t="s">
        <v>94</v>
      </c>
      <c r="H3979" s="14" t="s">
        <v>65</v>
      </c>
      <c r="I3979" s="14" t="s">
        <v>171</v>
      </c>
      <c r="J3979" s="14" t="s">
        <v>296</v>
      </c>
      <c r="K3979" s="15" t="n">
        <v>8.94</v>
      </c>
      <c r="L3979" s="0" t="n">
        <v>3</v>
      </c>
      <c r="M3979" s="16" t="n">
        <v>0</v>
      </c>
      <c r="N3979" s="17" t="n">
        <v>4.1124</v>
      </c>
      <c r="O3979" s="0" t="str">
        <f aca="false">TEXT(B3979,"YYYY-MM")</f>
        <v>2018-10</v>
      </c>
      <c r="P3979" s="18" t="n">
        <f aca="false">IFERROR(N3979/K3979,0)</f>
        <v>0.46</v>
      </c>
      <c r="Q3979" s="0" t="str">
        <f aca="false">IF(M3979=0,"No Discount",IF(M3979&lt;0.2,"Low (1-19%)",IF(M3979&lt;0.4,"Medium (20-39%)","High (40%+)")))</f>
        <v>No Discount</v>
      </c>
      <c r="R3979" s="0" t="str">
        <f aca="false">INDEX('Lookup Tables'!$B$2:$B$5,MATCH(F3979,'Lookup Tables'!$A$2:$A$5,0))</f>
        <v>Manager D</v>
      </c>
    </row>
    <row r="3980" customFormat="false" ht="15" hidden="false" customHeight="false" outlineLevel="0" collapsed="false">
      <c r="A3980" s="0" t="s">
        <v>3699</v>
      </c>
      <c r="B3980" s="13" t="n">
        <v>43375</v>
      </c>
      <c r="C3980" s="13" t="n">
        <v>43380</v>
      </c>
      <c r="D3980" s="14" t="s">
        <v>69</v>
      </c>
      <c r="E3980" s="14" t="s">
        <v>97</v>
      </c>
      <c r="F3980" s="14" t="s">
        <v>63</v>
      </c>
      <c r="G3980" s="14" t="s">
        <v>94</v>
      </c>
      <c r="H3980" s="14" t="s">
        <v>80</v>
      </c>
      <c r="I3980" s="14" t="s">
        <v>81</v>
      </c>
      <c r="J3980" s="14" t="s">
        <v>905</v>
      </c>
      <c r="K3980" s="15" t="n">
        <v>84.784</v>
      </c>
      <c r="L3980" s="0" t="n">
        <v>2</v>
      </c>
      <c r="M3980" s="16" t="n">
        <v>0.2</v>
      </c>
      <c r="N3980" s="17" t="n">
        <v>-20.1362</v>
      </c>
      <c r="O3980" s="0" t="str">
        <f aca="false">TEXT(B3980,"YYYY-MM")</f>
        <v>2018-10</v>
      </c>
      <c r="P3980" s="18" t="n">
        <f aca="false">IFERROR(N3980/K3980,0)</f>
        <v>-0.2375</v>
      </c>
      <c r="Q3980" s="0" t="str">
        <f aca="false">IF(M3980=0,"No Discount",IF(M3980&lt;0.2,"Low (1-19%)",IF(M3980&lt;0.4,"Medium (20-39%)","High (40%+)")))</f>
        <v>Medium (20-39%)</v>
      </c>
      <c r="R3980" s="0" t="str">
        <f aca="false">INDEX('Lookup Tables'!$B$2:$B$5,MATCH(F3980,'Lookup Tables'!$A$2:$A$5,0))</f>
        <v>Manager D</v>
      </c>
    </row>
    <row r="3981" customFormat="false" ht="15" hidden="false" customHeight="false" outlineLevel="0" collapsed="false">
      <c r="A3981" s="0" t="s">
        <v>3700</v>
      </c>
      <c r="B3981" s="13" t="n">
        <v>42361</v>
      </c>
      <c r="C3981" s="13" t="n">
        <v>42365</v>
      </c>
      <c r="D3981" s="14" t="s">
        <v>69</v>
      </c>
      <c r="E3981" s="14" t="s">
        <v>62</v>
      </c>
      <c r="F3981" s="14" t="s">
        <v>117</v>
      </c>
      <c r="G3981" s="14" t="s">
        <v>170</v>
      </c>
      <c r="H3981" s="14" t="s">
        <v>56</v>
      </c>
      <c r="I3981" s="14" t="s">
        <v>71</v>
      </c>
      <c r="J3981" s="14" t="s">
        <v>1749</v>
      </c>
      <c r="K3981" s="15" t="n">
        <v>53.316</v>
      </c>
      <c r="L3981" s="0" t="n">
        <v>2</v>
      </c>
      <c r="M3981" s="16" t="n">
        <v>0.4</v>
      </c>
      <c r="N3981" s="17" t="n">
        <v>-19.5492</v>
      </c>
      <c r="O3981" s="0" t="str">
        <f aca="false">TEXT(B3981,"YYYY-MM")</f>
        <v>2015-12</v>
      </c>
      <c r="P3981" s="18" t="n">
        <f aca="false">IFERROR(N3981/K3981,0)</f>
        <v>-0.366666666666667</v>
      </c>
      <c r="Q3981" s="0" t="str">
        <f aca="false">IF(M3981=0,"No Discount",IF(M3981&lt;0.2,"Low (1-19%)",IF(M3981&lt;0.4,"Medium (20-39%)","High (40%+)")))</f>
        <v>High (40%+)</v>
      </c>
      <c r="R3981" s="0" t="str">
        <f aca="false">INDEX('Lookup Tables'!$B$2:$B$5,MATCH(F3981,'Lookup Tables'!$A$2:$A$5,0))</f>
        <v>Manager B</v>
      </c>
    </row>
    <row r="3982" customFormat="false" ht="15" hidden="false" customHeight="false" outlineLevel="0" collapsed="false">
      <c r="A3982" s="0" t="s">
        <v>3700</v>
      </c>
      <c r="B3982" s="13" t="n">
        <v>42361</v>
      </c>
      <c r="C3982" s="13" t="n">
        <v>42365</v>
      </c>
      <c r="D3982" s="14" t="s">
        <v>69</v>
      </c>
      <c r="E3982" s="14" t="s">
        <v>62</v>
      </c>
      <c r="F3982" s="14" t="s">
        <v>117</v>
      </c>
      <c r="G3982" s="14" t="s">
        <v>170</v>
      </c>
      <c r="H3982" s="14" t="s">
        <v>65</v>
      </c>
      <c r="I3982" s="14" t="s">
        <v>85</v>
      </c>
      <c r="J3982" s="14" t="s">
        <v>972</v>
      </c>
      <c r="K3982" s="15" t="n">
        <v>56.52</v>
      </c>
      <c r="L3982" s="0" t="n">
        <v>3</v>
      </c>
      <c r="M3982" s="16" t="n">
        <v>0</v>
      </c>
      <c r="N3982" s="17" t="n">
        <v>15.8256</v>
      </c>
      <c r="O3982" s="0" t="str">
        <f aca="false">TEXT(B3982,"YYYY-MM")</f>
        <v>2015-12</v>
      </c>
      <c r="P3982" s="18" t="n">
        <f aca="false">IFERROR(N3982/K3982,0)</f>
        <v>0.28</v>
      </c>
      <c r="Q3982" s="0" t="str">
        <f aca="false">IF(M3982=0,"No Discount",IF(M3982&lt;0.2,"Low (1-19%)",IF(M3982&lt;0.4,"Medium (20-39%)","High (40%+)")))</f>
        <v>No Discount</v>
      </c>
      <c r="R3982" s="0" t="str">
        <f aca="false">INDEX('Lookup Tables'!$B$2:$B$5,MATCH(F3982,'Lookup Tables'!$A$2:$A$5,0))</f>
        <v>Manager B</v>
      </c>
    </row>
    <row r="3983" customFormat="false" ht="15" hidden="false" customHeight="false" outlineLevel="0" collapsed="false">
      <c r="A3983" s="0" t="s">
        <v>3701</v>
      </c>
      <c r="B3983" s="13" t="n">
        <v>43449</v>
      </c>
      <c r="C3983" s="13" t="n">
        <v>43454</v>
      </c>
      <c r="D3983" s="14" t="s">
        <v>69</v>
      </c>
      <c r="E3983" s="14" t="s">
        <v>97</v>
      </c>
      <c r="F3983" s="14" t="s">
        <v>63</v>
      </c>
      <c r="G3983" s="14" t="s">
        <v>94</v>
      </c>
      <c r="H3983" s="14" t="s">
        <v>56</v>
      </c>
      <c r="I3983" s="14" t="s">
        <v>76</v>
      </c>
      <c r="J3983" s="14" t="s">
        <v>991</v>
      </c>
      <c r="K3983" s="15" t="n">
        <v>22.77</v>
      </c>
      <c r="L3983" s="0" t="n">
        <v>3</v>
      </c>
      <c r="M3983" s="16" t="n">
        <v>0</v>
      </c>
      <c r="N3983" s="17" t="n">
        <v>9.7911</v>
      </c>
      <c r="O3983" s="0" t="str">
        <f aca="false">TEXT(B3983,"YYYY-MM")</f>
        <v>2018-12</v>
      </c>
      <c r="P3983" s="18" t="n">
        <f aca="false">IFERROR(N3983/K3983,0)</f>
        <v>0.43</v>
      </c>
      <c r="Q3983" s="0" t="str">
        <f aca="false">IF(M3983=0,"No Discount",IF(M3983&lt;0.2,"Low (1-19%)",IF(M3983&lt;0.4,"Medium (20-39%)","High (40%+)")))</f>
        <v>No Discount</v>
      </c>
      <c r="R3983" s="0" t="str">
        <f aca="false">INDEX('Lookup Tables'!$B$2:$B$5,MATCH(F3983,'Lookup Tables'!$A$2:$A$5,0))</f>
        <v>Manager D</v>
      </c>
    </row>
    <row r="3984" customFormat="false" ht="15" hidden="false" customHeight="false" outlineLevel="0" collapsed="false">
      <c r="A3984" s="0" t="s">
        <v>3702</v>
      </c>
      <c r="B3984" s="13" t="n">
        <v>42923</v>
      </c>
      <c r="C3984" s="13" t="n">
        <v>42925</v>
      </c>
      <c r="D3984" s="14" t="s">
        <v>52</v>
      </c>
      <c r="E3984" s="14" t="s">
        <v>53</v>
      </c>
      <c r="F3984" s="14" t="s">
        <v>63</v>
      </c>
      <c r="G3984" s="14" t="s">
        <v>64</v>
      </c>
      <c r="H3984" s="14" t="s">
        <v>56</v>
      </c>
      <c r="I3984" s="14" t="s">
        <v>59</v>
      </c>
      <c r="J3984" s="14" t="s">
        <v>168</v>
      </c>
      <c r="K3984" s="15" t="n">
        <v>287.968</v>
      </c>
      <c r="L3984" s="0" t="n">
        <v>4</v>
      </c>
      <c r="M3984" s="16" t="n">
        <v>0.2</v>
      </c>
      <c r="N3984" s="17" t="n">
        <v>-3.5996</v>
      </c>
      <c r="O3984" s="0" t="str">
        <f aca="false">TEXT(B3984,"YYYY-MM")</f>
        <v>2017-07</v>
      </c>
      <c r="P3984" s="18" t="n">
        <f aca="false">IFERROR(N3984/K3984,0)</f>
        <v>-0.0125</v>
      </c>
      <c r="Q3984" s="0" t="str">
        <f aca="false">IF(M3984=0,"No Discount",IF(M3984&lt;0.2,"Low (1-19%)",IF(M3984&lt;0.4,"Medium (20-39%)","High (40%+)")))</f>
        <v>Medium (20-39%)</v>
      </c>
      <c r="R3984" s="0" t="str">
        <f aca="false">INDEX('Lookup Tables'!$B$2:$B$5,MATCH(F3984,'Lookup Tables'!$A$2:$A$5,0))</f>
        <v>Manager D</v>
      </c>
    </row>
    <row r="3985" customFormat="false" ht="15" hidden="false" customHeight="false" outlineLevel="0" collapsed="false">
      <c r="A3985" s="0" t="s">
        <v>3702</v>
      </c>
      <c r="B3985" s="13" t="n">
        <v>42923</v>
      </c>
      <c r="C3985" s="13" t="n">
        <v>42925</v>
      </c>
      <c r="D3985" s="14" t="s">
        <v>52</v>
      </c>
      <c r="E3985" s="14" t="s">
        <v>53</v>
      </c>
      <c r="F3985" s="14" t="s">
        <v>63</v>
      </c>
      <c r="G3985" s="14" t="s">
        <v>64</v>
      </c>
      <c r="H3985" s="14" t="s">
        <v>80</v>
      </c>
      <c r="I3985" s="14" t="s">
        <v>570</v>
      </c>
      <c r="J3985" s="14" t="s">
        <v>2522</v>
      </c>
      <c r="K3985" s="15" t="n">
        <v>2799.96</v>
      </c>
      <c r="L3985" s="0" t="n">
        <v>5</v>
      </c>
      <c r="M3985" s="16" t="n">
        <v>0.2</v>
      </c>
      <c r="N3985" s="17" t="n">
        <v>944.9865</v>
      </c>
      <c r="O3985" s="0" t="str">
        <f aca="false">TEXT(B3985,"YYYY-MM")</f>
        <v>2017-07</v>
      </c>
      <c r="P3985" s="18" t="n">
        <f aca="false">IFERROR(N3985/K3985,0)</f>
        <v>0.3375</v>
      </c>
      <c r="Q3985" s="0" t="str">
        <f aca="false">IF(M3985=0,"No Discount",IF(M3985&lt;0.2,"Low (1-19%)",IF(M3985&lt;0.4,"Medium (20-39%)","High (40%+)")))</f>
        <v>Medium (20-39%)</v>
      </c>
      <c r="R3985" s="0" t="str">
        <f aca="false">INDEX('Lookup Tables'!$B$2:$B$5,MATCH(F3985,'Lookup Tables'!$A$2:$A$5,0))</f>
        <v>Manager D</v>
      </c>
    </row>
    <row r="3986" customFormat="false" ht="15" hidden="false" customHeight="false" outlineLevel="0" collapsed="false">
      <c r="A3986" s="0" t="s">
        <v>3702</v>
      </c>
      <c r="B3986" s="13" t="n">
        <v>42923</v>
      </c>
      <c r="C3986" s="13" t="n">
        <v>42925</v>
      </c>
      <c r="D3986" s="14" t="s">
        <v>52</v>
      </c>
      <c r="E3986" s="14" t="s">
        <v>53</v>
      </c>
      <c r="F3986" s="14" t="s">
        <v>63</v>
      </c>
      <c r="G3986" s="14" t="s">
        <v>64</v>
      </c>
      <c r="H3986" s="14" t="s">
        <v>65</v>
      </c>
      <c r="I3986" s="14" t="s">
        <v>91</v>
      </c>
      <c r="J3986" s="14" t="s">
        <v>2948</v>
      </c>
      <c r="K3986" s="15" t="n">
        <v>48.94</v>
      </c>
      <c r="L3986" s="0" t="n">
        <v>1</v>
      </c>
      <c r="M3986" s="16" t="n">
        <v>0</v>
      </c>
      <c r="N3986" s="17" t="n">
        <v>24.47</v>
      </c>
      <c r="O3986" s="0" t="str">
        <f aca="false">TEXT(B3986,"YYYY-MM")</f>
        <v>2017-07</v>
      </c>
      <c r="P3986" s="18" t="n">
        <f aca="false">IFERROR(N3986/K3986,0)</f>
        <v>0.5</v>
      </c>
      <c r="Q3986" s="0" t="str">
        <f aca="false">IF(M3986=0,"No Discount",IF(M3986&lt;0.2,"Low (1-19%)",IF(M3986&lt;0.4,"Medium (20-39%)","High (40%+)")))</f>
        <v>No Discount</v>
      </c>
      <c r="R3986" s="0" t="str">
        <f aca="false">INDEX('Lookup Tables'!$B$2:$B$5,MATCH(F3986,'Lookup Tables'!$A$2:$A$5,0))</f>
        <v>Manager D</v>
      </c>
    </row>
    <row r="3987" customFormat="false" ht="15" hidden="false" customHeight="false" outlineLevel="0" collapsed="false">
      <c r="A3987" s="0" t="s">
        <v>3703</v>
      </c>
      <c r="B3987" s="13" t="n">
        <v>42842</v>
      </c>
      <c r="C3987" s="13" t="n">
        <v>42846</v>
      </c>
      <c r="D3987" s="14" t="s">
        <v>69</v>
      </c>
      <c r="E3987" s="14" t="s">
        <v>53</v>
      </c>
      <c r="F3987" s="14" t="s">
        <v>63</v>
      </c>
      <c r="G3987" s="14" t="s">
        <v>64</v>
      </c>
      <c r="H3987" s="14" t="s">
        <v>56</v>
      </c>
      <c r="I3987" s="14" t="s">
        <v>57</v>
      </c>
      <c r="J3987" s="14" t="s">
        <v>1267</v>
      </c>
      <c r="K3987" s="15" t="n">
        <v>257.499</v>
      </c>
      <c r="L3987" s="0" t="n">
        <v>3</v>
      </c>
      <c r="M3987" s="16" t="n">
        <v>0.15</v>
      </c>
      <c r="N3987" s="17" t="n">
        <v>24.2352</v>
      </c>
      <c r="O3987" s="0" t="str">
        <f aca="false">TEXT(B3987,"YYYY-MM")</f>
        <v>2017-04</v>
      </c>
      <c r="P3987" s="18" t="n">
        <f aca="false">IFERROR(N3987/K3987,0)</f>
        <v>0.0941176470588235</v>
      </c>
      <c r="Q3987" s="0" t="str">
        <f aca="false">IF(M3987=0,"No Discount",IF(M3987&lt;0.2,"Low (1-19%)",IF(M3987&lt;0.4,"Medium (20-39%)","High (40%+)")))</f>
        <v>Low (1-19%)</v>
      </c>
      <c r="R3987" s="0" t="str">
        <f aca="false">INDEX('Lookup Tables'!$B$2:$B$5,MATCH(F3987,'Lookup Tables'!$A$2:$A$5,0))</f>
        <v>Manager D</v>
      </c>
    </row>
    <row r="3988" customFormat="false" ht="15" hidden="false" customHeight="false" outlineLevel="0" collapsed="false">
      <c r="A3988" s="0" t="s">
        <v>3704</v>
      </c>
      <c r="B3988" s="13" t="n">
        <v>43198</v>
      </c>
      <c r="C3988" s="13" t="n">
        <v>43204</v>
      </c>
      <c r="D3988" s="14" t="s">
        <v>69</v>
      </c>
      <c r="E3988" s="14" t="s">
        <v>97</v>
      </c>
      <c r="F3988" s="14" t="s">
        <v>117</v>
      </c>
      <c r="G3988" s="14" t="s">
        <v>391</v>
      </c>
      <c r="H3988" s="14" t="s">
        <v>65</v>
      </c>
      <c r="I3988" s="14" t="s">
        <v>73</v>
      </c>
      <c r="J3988" s="14" t="s">
        <v>867</v>
      </c>
      <c r="K3988" s="15" t="n">
        <v>2591.56</v>
      </c>
      <c r="L3988" s="0" t="n">
        <v>4</v>
      </c>
      <c r="M3988" s="16" t="n">
        <v>0</v>
      </c>
      <c r="N3988" s="17" t="n">
        <v>621.9744</v>
      </c>
      <c r="O3988" s="0" t="str">
        <f aca="false">TEXT(B3988,"YYYY-MM")</f>
        <v>2018-04</v>
      </c>
      <c r="P3988" s="18" t="n">
        <f aca="false">IFERROR(N3988/K3988,0)</f>
        <v>0.24</v>
      </c>
      <c r="Q3988" s="0" t="str">
        <f aca="false">IF(M3988=0,"No Discount",IF(M3988&lt;0.2,"Low (1-19%)",IF(M3988&lt;0.4,"Medium (20-39%)","High (40%+)")))</f>
        <v>No Discount</v>
      </c>
      <c r="R3988" s="0" t="str">
        <f aca="false">INDEX('Lookup Tables'!$B$2:$B$5,MATCH(F3988,'Lookup Tables'!$A$2:$A$5,0))</f>
        <v>Manager B</v>
      </c>
    </row>
    <row r="3989" customFormat="false" ht="15" hidden="false" customHeight="false" outlineLevel="0" collapsed="false">
      <c r="A3989" s="0" t="s">
        <v>3704</v>
      </c>
      <c r="B3989" s="13" t="n">
        <v>43198</v>
      </c>
      <c r="C3989" s="13" t="n">
        <v>43204</v>
      </c>
      <c r="D3989" s="14" t="s">
        <v>69</v>
      </c>
      <c r="E3989" s="14" t="s">
        <v>97</v>
      </c>
      <c r="F3989" s="14" t="s">
        <v>117</v>
      </c>
      <c r="G3989" s="14" t="s">
        <v>391</v>
      </c>
      <c r="H3989" s="14" t="s">
        <v>65</v>
      </c>
      <c r="I3989" s="14" t="s">
        <v>85</v>
      </c>
      <c r="J3989" s="14" t="s">
        <v>3705</v>
      </c>
      <c r="K3989" s="15" t="n">
        <v>41.95</v>
      </c>
      <c r="L3989" s="0" t="n">
        <v>5</v>
      </c>
      <c r="M3989" s="16" t="n">
        <v>0</v>
      </c>
      <c r="N3989" s="17" t="n">
        <v>10.4875</v>
      </c>
      <c r="O3989" s="0" t="str">
        <f aca="false">TEXT(B3989,"YYYY-MM")</f>
        <v>2018-04</v>
      </c>
      <c r="P3989" s="18" t="n">
        <f aca="false">IFERROR(N3989/K3989,0)</f>
        <v>0.25</v>
      </c>
      <c r="Q3989" s="0" t="str">
        <f aca="false">IF(M3989=0,"No Discount",IF(M3989&lt;0.2,"Low (1-19%)",IF(M3989&lt;0.4,"Medium (20-39%)","High (40%+)")))</f>
        <v>No Discount</v>
      </c>
      <c r="R3989" s="0" t="str">
        <f aca="false">INDEX('Lookup Tables'!$B$2:$B$5,MATCH(F3989,'Lookup Tables'!$A$2:$A$5,0))</f>
        <v>Manager B</v>
      </c>
    </row>
    <row r="3990" customFormat="false" ht="15" hidden="false" customHeight="false" outlineLevel="0" collapsed="false">
      <c r="A3990" s="0" t="s">
        <v>3706</v>
      </c>
      <c r="B3990" s="13" t="n">
        <v>42842</v>
      </c>
      <c r="C3990" s="13" t="n">
        <v>42847</v>
      </c>
      <c r="D3990" s="14" t="s">
        <v>69</v>
      </c>
      <c r="E3990" s="14" t="s">
        <v>62</v>
      </c>
      <c r="F3990" s="14" t="s">
        <v>54</v>
      </c>
      <c r="G3990" s="14" t="s">
        <v>200</v>
      </c>
      <c r="H3990" s="14" t="s">
        <v>56</v>
      </c>
      <c r="I3990" s="14" t="s">
        <v>76</v>
      </c>
      <c r="J3990" s="14" t="s">
        <v>3707</v>
      </c>
      <c r="K3990" s="15" t="n">
        <v>79.12</v>
      </c>
      <c r="L3990" s="0" t="n">
        <v>5</v>
      </c>
      <c r="M3990" s="16" t="n">
        <v>0.2</v>
      </c>
      <c r="N3990" s="17" t="n">
        <v>13.846</v>
      </c>
      <c r="O3990" s="0" t="str">
        <f aca="false">TEXT(B3990,"YYYY-MM")</f>
        <v>2017-04</v>
      </c>
      <c r="P3990" s="18" t="n">
        <f aca="false">IFERROR(N3990/K3990,0)</f>
        <v>0.175</v>
      </c>
      <c r="Q3990" s="0" t="str">
        <f aca="false">IF(M3990=0,"No Discount",IF(M3990&lt;0.2,"Low (1-19%)",IF(M3990&lt;0.4,"Medium (20-39%)","High (40%+)")))</f>
        <v>Medium (20-39%)</v>
      </c>
      <c r="R3990" s="0" t="str">
        <f aca="false">INDEX('Lookup Tables'!$B$2:$B$5,MATCH(F3990,'Lookup Tables'!$A$2:$A$5,0))</f>
        <v>Manager C</v>
      </c>
    </row>
    <row r="3991" customFormat="false" ht="15" hidden="false" customHeight="false" outlineLevel="0" collapsed="false">
      <c r="A3991" s="0" t="s">
        <v>3708</v>
      </c>
      <c r="B3991" s="13" t="n">
        <v>42333</v>
      </c>
      <c r="C3991" s="13" t="n">
        <v>42335</v>
      </c>
      <c r="D3991" s="14" t="s">
        <v>52</v>
      </c>
      <c r="E3991" s="14" t="s">
        <v>53</v>
      </c>
      <c r="F3991" s="14" t="s">
        <v>117</v>
      </c>
      <c r="G3991" s="14" t="s">
        <v>649</v>
      </c>
      <c r="H3991" s="14" t="s">
        <v>56</v>
      </c>
      <c r="I3991" s="14" t="s">
        <v>76</v>
      </c>
      <c r="J3991" s="14" t="s">
        <v>1334</v>
      </c>
      <c r="K3991" s="15" t="n">
        <v>52.96</v>
      </c>
      <c r="L3991" s="0" t="n">
        <v>2</v>
      </c>
      <c r="M3991" s="16" t="n">
        <v>0</v>
      </c>
      <c r="N3991" s="17" t="n">
        <v>20.1248</v>
      </c>
      <c r="O3991" s="0" t="str">
        <f aca="false">TEXT(B3991,"YYYY-MM")</f>
        <v>2015-11</v>
      </c>
      <c r="P3991" s="18" t="n">
        <f aca="false">IFERROR(N3991/K3991,0)</f>
        <v>0.38</v>
      </c>
      <c r="Q3991" s="0" t="str">
        <f aca="false">IF(M3991=0,"No Discount",IF(M3991&lt;0.2,"Low (1-19%)",IF(M3991&lt;0.4,"Medium (20-39%)","High (40%+)")))</f>
        <v>No Discount</v>
      </c>
      <c r="R3991" s="0" t="str">
        <f aca="false">INDEX('Lookup Tables'!$B$2:$B$5,MATCH(F3991,'Lookup Tables'!$A$2:$A$5,0))</f>
        <v>Manager B</v>
      </c>
    </row>
    <row r="3992" customFormat="false" ht="15" hidden="false" customHeight="false" outlineLevel="0" collapsed="false">
      <c r="A3992" s="0" t="s">
        <v>3709</v>
      </c>
      <c r="B3992" s="13" t="n">
        <v>42311</v>
      </c>
      <c r="C3992" s="13" t="n">
        <v>42316</v>
      </c>
      <c r="D3992" s="14" t="s">
        <v>69</v>
      </c>
      <c r="E3992" s="14" t="s">
        <v>53</v>
      </c>
      <c r="F3992" s="14" t="s">
        <v>117</v>
      </c>
      <c r="G3992" s="14" t="s">
        <v>118</v>
      </c>
      <c r="H3992" s="14" t="s">
        <v>65</v>
      </c>
      <c r="I3992" s="14" t="s">
        <v>303</v>
      </c>
      <c r="J3992" s="14" t="s">
        <v>2881</v>
      </c>
      <c r="K3992" s="15" t="n">
        <v>286.344</v>
      </c>
      <c r="L3992" s="0" t="n">
        <v>3</v>
      </c>
      <c r="M3992" s="16" t="n">
        <v>0.2</v>
      </c>
      <c r="N3992" s="17" t="n">
        <v>-64.4274</v>
      </c>
      <c r="O3992" s="0" t="str">
        <f aca="false">TEXT(B3992,"YYYY-MM")</f>
        <v>2015-11</v>
      </c>
      <c r="P3992" s="18" t="n">
        <f aca="false">IFERROR(N3992/K3992,0)</f>
        <v>-0.225</v>
      </c>
      <c r="Q3992" s="0" t="str">
        <f aca="false">IF(M3992=0,"No Discount",IF(M3992&lt;0.2,"Low (1-19%)",IF(M3992&lt;0.4,"Medium (20-39%)","High (40%+)")))</f>
        <v>Medium (20-39%)</v>
      </c>
      <c r="R3992" s="0" t="str">
        <f aca="false">INDEX('Lookup Tables'!$B$2:$B$5,MATCH(F3992,'Lookup Tables'!$A$2:$A$5,0))</f>
        <v>Manager B</v>
      </c>
    </row>
    <row r="3993" customFormat="false" ht="15" hidden="false" customHeight="false" outlineLevel="0" collapsed="false">
      <c r="A3993" s="0" t="s">
        <v>3710</v>
      </c>
      <c r="B3993" s="13" t="n">
        <v>42491</v>
      </c>
      <c r="C3993" s="13" t="n">
        <v>42495</v>
      </c>
      <c r="D3993" s="14" t="s">
        <v>69</v>
      </c>
      <c r="E3993" s="14" t="s">
        <v>62</v>
      </c>
      <c r="F3993" s="14" t="s">
        <v>54</v>
      </c>
      <c r="G3993" s="14" t="s">
        <v>70</v>
      </c>
      <c r="H3993" s="14" t="s">
        <v>56</v>
      </c>
      <c r="I3993" s="14" t="s">
        <v>76</v>
      </c>
      <c r="J3993" s="14" t="s">
        <v>1334</v>
      </c>
      <c r="K3993" s="15" t="n">
        <v>63.552</v>
      </c>
      <c r="L3993" s="0" t="n">
        <v>3</v>
      </c>
      <c r="M3993" s="16" t="n">
        <v>0.2</v>
      </c>
      <c r="N3993" s="17" t="n">
        <v>14.2992</v>
      </c>
      <c r="O3993" s="0" t="str">
        <f aca="false">TEXT(B3993,"YYYY-MM")</f>
        <v>2016-05</v>
      </c>
      <c r="P3993" s="18" t="n">
        <f aca="false">IFERROR(N3993/K3993,0)</f>
        <v>0.225</v>
      </c>
      <c r="Q3993" s="0" t="str">
        <f aca="false">IF(M3993=0,"No Discount",IF(M3993&lt;0.2,"Low (1-19%)",IF(M3993&lt;0.4,"Medium (20-39%)","High (40%+)")))</f>
        <v>Medium (20-39%)</v>
      </c>
      <c r="R3993" s="0" t="str">
        <f aca="false">INDEX('Lookup Tables'!$B$2:$B$5,MATCH(F3993,'Lookup Tables'!$A$2:$A$5,0))</f>
        <v>Manager C</v>
      </c>
    </row>
    <row r="3994" customFormat="false" ht="15" hidden="false" customHeight="false" outlineLevel="0" collapsed="false">
      <c r="A3994" s="0" t="s">
        <v>3710</v>
      </c>
      <c r="B3994" s="13" t="n">
        <v>42491</v>
      </c>
      <c r="C3994" s="13" t="n">
        <v>42495</v>
      </c>
      <c r="D3994" s="14" t="s">
        <v>69</v>
      </c>
      <c r="E3994" s="14" t="s">
        <v>62</v>
      </c>
      <c r="F3994" s="14" t="s">
        <v>54</v>
      </c>
      <c r="G3994" s="14" t="s">
        <v>70</v>
      </c>
      <c r="H3994" s="14" t="s">
        <v>65</v>
      </c>
      <c r="I3994" s="14" t="s">
        <v>303</v>
      </c>
      <c r="J3994" s="14" t="s">
        <v>1075</v>
      </c>
      <c r="K3994" s="15" t="n">
        <v>41.376</v>
      </c>
      <c r="L3994" s="0" t="n">
        <v>3</v>
      </c>
      <c r="M3994" s="16" t="n">
        <v>0.2</v>
      </c>
      <c r="N3994" s="17" t="n">
        <v>4.6548</v>
      </c>
      <c r="O3994" s="0" t="str">
        <f aca="false">TEXT(B3994,"YYYY-MM")</f>
        <v>2016-05</v>
      </c>
      <c r="P3994" s="18" t="n">
        <f aca="false">IFERROR(N3994/K3994,0)</f>
        <v>0.1125</v>
      </c>
      <c r="Q3994" s="0" t="str">
        <f aca="false">IF(M3994=0,"No Discount",IF(M3994&lt;0.2,"Low (1-19%)",IF(M3994&lt;0.4,"Medium (20-39%)","High (40%+)")))</f>
        <v>Medium (20-39%)</v>
      </c>
      <c r="R3994" s="0" t="str">
        <f aca="false">INDEX('Lookup Tables'!$B$2:$B$5,MATCH(F3994,'Lookup Tables'!$A$2:$A$5,0))</f>
        <v>Manager C</v>
      </c>
    </row>
    <row r="3995" customFormat="false" ht="15" hidden="false" customHeight="false" outlineLevel="0" collapsed="false">
      <c r="A3995" s="0" t="s">
        <v>3710</v>
      </c>
      <c r="B3995" s="13" t="n">
        <v>42491</v>
      </c>
      <c r="C3995" s="13" t="n">
        <v>42495</v>
      </c>
      <c r="D3995" s="14" t="s">
        <v>69</v>
      </c>
      <c r="E3995" s="14" t="s">
        <v>62</v>
      </c>
      <c r="F3995" s="14" t="s">
        <v>54</v>
      </c>
      <c r="G3995" s="14" t="s">
        <v>70</v>
      </c>
      <c r="H3995" s="14" t="s">
        <v>65</v>
      </c>
      <c r="I3995" s="14" t="s">
        <v>78</v>
      </c>
      <c r="J3995" s="14" t="s">
        <v>1630</v>
      </c>
      <c r="K3995" s="15" t="n">
        <v>172.704</v>
      </c>
      <c r="L3995" s="0" t="n">
        <v>6</v>
      </c>
      <c r="M3995" s="16" t="n">
        <v>0.2</v>
      </c>
      <c r="N3995" s="17" t="n">
        <v>10.794</v>
      </c>
      <c r="O3995" s="0" t="str">
        <f aca="false">TEXT(B3995,"YYYY-MM")</f>
        <v>2016-05</v>
      </c>
      <c r="P3995" s="18" t="n">
        <f aca="false">IFERROR(N3995/K3995,0)</f>
        <v>0.0625</v>
      </c>
      <c r="Q3995" s="0" t="str">
        <f aca="false">IF(M3995=0,"No Discount",IF(M3995&lt;0.2,"Low (1-19%)",IF(M3995&lt;0.4,"Medium (20-39%)","High (40%+)")))</f>
        <v>Medium (20-39%)</v>
      </c>
      <c r="R3995" s="0" t="str">
        <f aca="false">INDEX('Lookup Tables'!$B$2:$B$5,MATCH(F3995,'Lookup Tables'!$A$2:$A$5,0))</f>
        <v>Manager C</v>
      </c>
    </row>
    <row r="3996" customFormat="false" ht="15" hidden="false" customHeight="false" outlineLevel="0" collapsed="false">
      <c r="A3996" s="0" t="s">
        <v>3711</v>
      </c>
      <c r="B3996" s="13" t="n">
        <v>42437</v>
      </c>
      <c r="C3996" s="13" t="n">
        <v>42441</v>
      </c>
      <c r="D3996" s="14" t="s">
        <v>69</v>
      </c>
      <c r="E3996" s="14" t="s">
        <v>53</v>
      </c>
      <c r="F3996" s="14" t="s">
        <v>98</v>
      </c>
      <c r="G3996" s="14" t="s">
        <v>103</v>
      </c>
      <c r="H3996" s="14" t="s">
        <v>56</v>
      </c>
      <c r="I3996" s="14" t="s">
        <v>57</v>
      </c>
      <c r="J3996" s="14" t="s">
        <v>3305</v>
      </c>
      <c r="K3996" s="15" t="n">
        <v>512.94</v>
      </c>
      <c r="L3996" s="0" t="n">
        <v>3</v>
      </c>
      <c r="M3996" s="16" t="n">
        <v>0</v>
      </c>
      <c r="N3996" s="17" t="n">
        <v>97.4586</v>
      </c>
      <c r="O3996" s="0" t="str">
        <f aca="false">TEXT(B3996,"YYYY-MM")</f>
        <v>2016-03</v>
      </c>
      <c r="P3996" s="18" t="n">
        <f aca="false">IFERROR(N3996/K3996,0)</f>
        <v>0.19</v>
      </c>
      <c r="Q3996" s="0" t="str">
        <f aca="false">IF(M3996=0,"No Discount",IF(M3996&lt;0.2,"Low (1-19%)",IF(M3996&lt;0.4,"Medium (20-39%)","High (40%+)")))</f>
        <v>No Discount</v>
      </c>
      <c r="R3996" s="0" t="str">
        <f aca="false">INDEX('Lookup Tables'!$B$2:$B$5,MATCH(F3996,'Lookup Tables'!$A$2:$A$5,0))</f>
        <v>Manager A</v>
      </c>
    </row>
    <row r="3997" customFormat="false" ht="15" hidden="false" customHeight="false" outlineLevel="0" collapsed="false">
      <c r="A3997" s="0" t="s">
        <v>3711</v>
      </c>
      <c r="B3997" s="13" t="n">
        <v>42437</v>
      </c>
      <c r="C3997" s="13" t="n">
        <v>42441</v>
      </c>
      <c r="D3997" s="14" t="s">
        <v>69</v>
      </c>
      <c r="E3997" s="14" t="s">
        <v>53</v>
      </c>
      <c r="F3997" s="14" t="s">
        <v>98</v>
      </c>
      <c r="G3997" s="14" t="s">
        <v>103</v>
      </c>
      <c r="H3997" s="14" t="s">
        <v>56</v>
      </c>
      <c r="I3997" s="14" t="s">
        <v>59</v>
      </c>
      <c r="J3997" s="14" t="s">
        <v>2439</v>
      </c>
      <c r="K3997" s="15" t="n">
        <v>860.93</v>
      </c>
      <c r="L3997" s="0" t="n">
        <v>7</v>
      </c>
      <c r="M3997" s="16" t="n">
        <v>0</v>
      </c>
      <c r="N3997" s="17" t="n">
        <v>189.4046</v>
      </c>
      <c r="O3997" s="0" t="str">
        <f aca="false">TEXT(B3997,"YYYY-MM")</f>
        <v>2016-03</v>
      </c>
      <c r="P3997" s="18" t="n">
        <f aca="false">IFERROR(N3997/K3997,0)</f>
        <v>0.22</v>
      </c>
      <c r="Q3997" s="0" t="str">
        <f aca="false">IF(M3997=0,"No Discount",IF(M3997&lt;0.2,"Low (1-19%)",IF(M3997&lt;0.4,"Medium (20-39%)","High (40%+)")))</f>
        <v>No Discount</v>
      </c>
      <c r="R3997" s="0" t="str">
        <f aca="false">INDEX('Lookup Tables'!$B$2:$B$5,MATCH(F3997,'Lookup Tables'!$A$2:$A$5,0))</f>
        <v>Manager A</v>
      </c>
    </row>
    <row r="3998" customFormat="false" ht="15" hidden="false" customHeight="false" outlineLevel="0" collapsed="false">
      <c r="A3998" s="0" t="s">
        <v>3711</v>
      </c>
      <c r="B3998" s="13" t="n">
        <v>42437</v>
      </c>
      <c r="C3998" s="13" t="n">
        <v>42441</v>
      </c>
      <c r="D3998" s="14" t="s">
        <v>69</v>
      </c>
      <c r="E3998" s="14" t="s">
        <v>53</v>
      </c>
      <c r="F3998" s="14" t="s">
        <v>98</v>
      </c>
      <c r="G3998" s="14" t="s">
        <v>103</v>
      </c>
      <c r="H3998" s="14" t="s">
        <v>80</v>
      </c>
      <c r="I3998" s="14" t="s">
        <v>81</v>
      </c>
      <c r="J3998" s="14" t="s">
        <v>641</v>
      </c>
      <c r="K3998" s="15" t="n">
        <v>769.95</v>
      </c>
      <c r="L3998" s="0" t="n">
        <v>5</v>
      </c>
      <c r="M3998" s="16" t="n">
        <v>0</v>
      </c>
      <c r="N3998" s="17" t="n">
        <v>223.2855</v>
      </c>
      <c r="O3998" s="0" t="str">
        <f aca="false">TEXT(B3998,"YYYY-MM")</f>
        <v>2016-03</v>
      </c>
      <c r="P3998" s="18" t="n">
        <f aca="false">IFERROR(N3998/K3998,0)</f>
        <v>0.29</v>
      </c>
      <c r="Q3998" s="0" t="str">
        <f aca="false">IF(M3998=0,"No Discount",IF(M3998&lt;0.2,"Low (1-19%)",IF(M3998&lt;0.4,"Medium (20-39%)","High (40%+)")))</f>
        <v>No Discount</v>
      </c>
      <c r="R3998" s="0" t="str">
        <f aca="false">INDEX('Lookup Tables'!$B$2:$B$5,MATCH(F3998,'Lookup Tables'!$A$2:$A$5,0))</f>
        <v>Manager A</v>
      </c>
    </row>
    <row r="3999" customFormat="false" ht="15" hidden="false" customHeight="false" outlineLevel="0" collapsed="false">
      <c r="A3999" s="0" t="s">
        <v>3711</v>
      </c>
      <c r="B3999" s="13" t="n">
        <v>42437</v>
      </c>
      <c r="C3999" s="13" t="n">
        <v>42441</v>
      </c>
      <c r="D3999" s="14" t="s">
        <v>69</v>
      </c>
      <c r="E3999" s="14" t="s">
        <v>53</v>
      </c>
      <c r="F3999" s="14" t="s">
        <v>98</v>
      </c>
      <c r="G3999" s="14" t="s">
        <v>103</v>
      </c>
      <c r="H3999" s="14" t="s">
        <v>65</v>
      </c>
      <c r="I3999" s="14" t="s">
        <v>78</v>
      </c>
      <c r="J3999" s="14" t="s">
        <v>3712</v>
      </c>
      <c r="K3999" s="15" t="n">
        <v>14.98</v>
      </c>
      <c r="L3999" s="0" t="n">
        <v>1</v>
      </c>
      <c r="M3999" s="16" t="n">
        <v>0</v>
      </c>
      <c r="N3999" s="17" t="n">
        <v>4.494</v>
      </c>
      <c r="O3999" s="0" t="str">
        <f aca="false">TEXT(B3999,"YYYY-MM")</f>
        <v>2016-03</v>
      </c>
      <c r="P3999" s="18" t="n">
        <f aca="false">IFERROR(N3999/K3999,0)</f>
        <v>0.3</v>
      </c>
      <c r="Q3999" s="0" t="str">
        <f aca="false">IF(M3999=0,"No Discount",IF(M3999&lt;0.2,"Low (1-19%)",IF(M3999&lt;0.4,"Medium (20-39%)","High (40%+)")))</f>
        <v>No Discount</v>
      </c>
      <c r="R3999" s="0" t="str">
        <f aca="false">INDEX('Lookup Tables'!$B$2:$B$5,MATCH(F3999,'Lookup Tables'!$A$2:$A$5,0))</f>
        <v>Manager A</v>
      </c>
    </row>
    <row r="4000" customFormat="false" ht="15" hidden="false" customHeight="false" outlineLevel="0" collapsed="false">
      <c r="A4000" s="0" t="s">
        <v>3711</v>
      </c>
      <c r="B4000" s="13" t="n">
        <v>42437</v>
      </c>
      <c r="C4000" s="13" t="n">
        <v>42441</v>
      </c>
      <c r="D4000" s="14" t="s">
        <v>69</v>
      </c>
      <c r="E4000" s="14" t="s">
        <v>53</v>
      </c>
      <c r="F4000" s="14" t="s">
        <v>98</v>
      </c>
      <c r="G4000" s="14" t="s">
        <v>103</v>
      </c>
      <c r="H4000" s="14" t="s">
        <v>56</v>
      </c>
      <c r="I4000" s="14" t="s">
        <v>76</v>
      </c>
      <c r="J4000" s="14" t="s">
        <v>2521</v>
      </c>
      <c r="K4000" s="15" t="n">
        <v>373.08</v>
      </c>
      <c r="L4000" s="0" t="n">
        <v>6</v>
      </c>
      <c r="M4000" s="16" t="n">
        <v>0</v>
      </c>
      <c r="N4000" s="17" t="n">
        <v>82.0776</v>
      </c>
      <c r="O4000" s="0" t="str">
        <f aca="false">TEXT(B4000,"YYYY-MM")</f>
        <v>2016-03</v>
      </c>
      <c r="P4000" s="18" t="n">
        <f aca="false">IFERROR(N4000/K4000,0)</f>
        <v>0.22</v>
      </c>
      <c r="Q4000" s="0" t="str">
        <f aca="false">IF(M4000=0,"No Discount",IF(M4000&lt;0.2,"Low (1-19%)",IF(M4000&lt;0.4,"Medium (20-39%)","High (40%+)")))</f>
        <v>No Discount</v>
      </c>
      <c r="R4000" s="0" t="str">
        <f aca="false">INDEX('Lookup Tables'!$B$2:$B$5,MATCH(F4000,'Lookup Tables'!$A$2:$A$5,0))</f>
        <v>Manager A</v>
      </c>
    </row>
    <row r="4001" customFormat="false" ht="15" hidden="false" customHeight="false" outlineLevel="0" collapsed="false">
      <c r="A4001" s="0" t="s">
        <v>3713</v>
      </c>
      <c r="B4001" s="13" t="n">
        <v>42568</v>
      </c>
      <c r="C4001" s="13" t="n">
        <v>42571</v>
      </c>
      <c r="D4001" s="14" t="s">
        <v>52</v>
      </c>
      <c r="E4001" s="14" t="s">
        <v>62</v>
      </c>
      <c r="F4001" s="14" t="s">
        <v>54</v>
      </c>
      <c r="G4001" s="14" t="s">
        <v>70</v>
      </c>
      <c r="H4001" s="14" t="s">
        <v>56</v>
      </c>
      <c r="I4001" s="14" t="s">
        <v>57</v>
      </c>
      <c r="J4001" s="14" t="s">
        <v>512</v>
      </c>
      <c r="K4001" s="15" t="n">
        <v>231.92</v>
      </c>
      <c r="L4001" s="0" t="n">
        <v>5</v>
      </c>
      <c r="M4001" s="16" t="n">
        <v>0.2</v>
      </c>
      <c r="N4001" s="17" t="n">
        <v>5.798</v>
      </c>
      <c r="O4001" s="0" t="str">
        <f aca="false">TEXT(B4001,"YYYY-MM")</f>
        <v>2016-07</v>
      </c>
      <c r="P4001" s="18" t="n">
        <f aca="false">IFERROR(N4001/K4001,0)</f>
        <v>0.025</v>
      </c>
      <c r="Q4001" s="0" t="str">
        <f aca="false">IF(M4001=0,"No Discount",IF(M4001&lt;0.2,"Low (1-19%)",IF(M4001&lt;0.4,"Medium (20-39%)","High (40%+)")))</f>
        <v>Medium (20-39%)</v>
      </c>
      <c r="R4001" s="0" t="str">
        <f aca="false">INDEX('Lookup Tables'!$B$2:$B$5,MATCH(F4001,'Lookup Tables'!$A$2:$A$5,0))</f>
        <v>Manager C</v>
      </c>
    </row>
    <row r="4002" customFormat="false" ht="15" hidden="false" customHeight="false" outlineLevel="0" collapsed="false">
      <c r="A4002" s="0" t="s">
        <v>3714</v>
      </c>
      <c r="B4002" s="13" t="n">
        <v>42288</v>
      </c>
      <c r="C4002" s="13" t="n">
        <v>42293</v>
      </c>
      <c r="D4002" s="14" t="s">
        <v>69</v>
      </c>
      <c r="E4002" s="14" t="s">
        <v>97</v>
      </c>
      <c r="F4002" s="14" t="s">
        <v>63</v>
      </c>
      <c r="G4002" s="14" t="s">
        <v>94</v>
      </c>
      <c r="H4002" s="14" t="s">
        <v>56</v>
      </c>
      <c r="I4002" s="14" t="s">
        <v>76</v>
      </c>
      <c r="J4002" s="14" t="s">
        <v>2127</v>
      </c>
      <c r="K4002" s="15" t="n">
        <v>63.47</v>
      </c>
      <c r="L4002" s="0" t="n">
        <v>11</v>
      </c>
      <c r="M4002" s="16" t="n">
        <v>0</v>
      </c>
      <c r="N4002" s="17" t="n">
        <v>19.041</v>
      </c>
      <c r="O4002" s="0" t="str">
        <f aca="false">TEXT(B4002,"YYYY-MM")</f>
        <v>2015-10</v>
      </c>
      <c r="P4002" s="18" t="n">
        <f aca="false">IFERROR(N4002/K4002,0)</f>
        <v>0.3</v>
      </c>
      <c r="Q4002" s="0" t="str">
        <f aca="false">IF(M4002=0,"No Discount",IF(M4002&lt;0.2,"Low (1-19%)",IF(M4002&lt;0.4,"Medium (20-39%)","High (40%+)")))</f>
        <v>No Discount</v>
      </c>
      <c r="R4002" s="0" t="str">
        <f aca="false">INDEX('Lookup Tables'!$B$2:$B$5,MATCH(F4002,'Lookup Tables'!$A$2:$A$5,0))</f>
        <v>Manager D</v>
      </c>
    </row>
    <row r="4003" customFormat="false" ht="15" hidden="false" customHeight="false" outlineLevel="0" collapsed="false">
      <c r="A4003" s="0" t="s">
        <v>3714</v>
      </c>
      <c r="B4003" s="13" t="n">
        <v>42288</v>
      </c>
      <c r="C4003" s="13" t="n">
        <v>42293</v>
      </c>
      <c r="D4003" s="14" t="s">
        <v>69</v>
      </c>
      <c r="E4003" s="14" t="s">
        <v>97</v>
      </c>
      <c r="F4003" s="14" t="s">
        <v>63</v>
      </c>
      <c r="G4003" s="14" t="s">
        <v>94</v>
      </c>
      <c r="H4003" s="14" t="s">
        <v>80</v>
      </c>
      <c r="I4003" s="14" t="s">
        <v>123</v>
      </c>
      <c r="J4003" s="14" t="s">
        <v>3715</v>
      </c>
      <c r="K4003" s="15" t="n">
        <v>345</v>
      </c>
      <c r="L4003" s="0" t="n">
        <v>5</v>
      </c>
      <c r="M4003" s="16" t="n">
        <v>0</v>
      </c>
      <c r="N4003" s="17" t="n">
        <v>58.65</v>
      </c>
      <c r="O4003" s="0" t="str">
        <f aca="false">TEXT(B4003,"YYYY-MM")</f>
        <v>2015-10</v>
      </c>
      <c r="P4003" s="18" t="n">
        <f aca="false">IFERROR(N4003/K4003,0)</f>
        <v>0.17</v>
      </c>
      <c r="Q4003" s="0" t="str">
        <f aca="false">IF(M4003=0,"No Discount",IF(M4003&lt;0.2,"Low (1-19%)",IF(M4003&lt;0.4,"Medium (20-39%)","High (40%+)")))</f>
        <v>No Discount</v>
      </c>
      <c r="R4003" s="0" t="str">
        <f aca="false">INDEX('Lookup Tables'!$B$2:$B$5,MATCH(F4003,'Lookup Tables'!$A$2:$A$5,0))</f>
        <v>Manager D</v>
      </c>
    </row>
    <row r="4004" customFormat="false" ht="15" hidden="false" customHeight="false" outlineLevel="0" collapsed="false">
      <c r="A4004" s="0" t="s">
        <v>3716</v>
      </c>
      <c r="B4004" s="13" t="n">
        <v>42797</v>
      </c>
      <c r="C4004" s="13" t="n">
        <v>42802</v>
      </c>
      <c r="D4004" s="14" t="s">
        <v>69</v>
      </c>
      <c r="E4004" s="14" t="s">
        <v>53</v>
      </c>
      <c r="F4004" s="14" t="s">
        <v>98</v>
      </c>
      <c r="G4004" s="14" t="s">
        <v>99</v>
      </c>
      <c r="H4004" s="14" t="s">
        <v>56</v>
      </c>
      <c r="I4004" s="14" t="s">
        <v>71</v>
      </c>
      <c r="J4004" s="14" t="s">
        <v>620</v>
      </c>
      <c r="K4004" s="15" t="n">
        <v>637.896</v>
      </c>
      <c r="L4004" s="0" t="n">
        <v>3</v>
      </c>
      <c r="M4004" s="16" t="n">
        <v>0.3</v>
      </c>
      <c r="N4004" s="17" t="n">
        <v>-127.5792</v>
      </c>
      <c r="O4004" s="0" t="str">
        <f aca="false">TEXT(B4004,"YYYY-MM")</f>
        <v>2017-03</v>
      </c>
      <c r="P4004" s="18" t="n">
        <f aca="false">IFERROR(N4004/K4004,0)</f>
        <v>-0.2</v>
      </c>
      <c r="Q4004" s="0" t="str">
        <f aca="false">IF(M4004=0,"No Discount",IF(M4004&lt;0.2,"Low (1-19%)",IF(M4004&lt;0.4,"Medium (20-39%)","High (40%+)")))</f>
        <v>Medium (20-39%)</v>
      </c>
      <c r="R4004" s="0" t="str">
        <f aca="false">INDEX('Lookup Tables'!$B$2:$B$5,MATCH(F4004,'Lookup Tables'!$A$2:$A$5,0))</f>
        <v>Manager A</v>
      </c>
    </row>
    <row r="4005" customFormat="false" ht="15" hidden="false" customHeight="false" outlineLevel="0" collapsed="false">
      <c r="A4005" s="0" t="s">
        <v>3716</v>
      </c>
      <c r="B4005" s="13" t="n">
        <v>42797</v>
      </c>
      <c r="C4005" s="13" t="n">
        <v>42802</v>
      </c>
      <c r="D4005" s="14" t="s">
        <v>69</v>
      </c>
      <c r="E4005" s="14" t="s">
        <v>53</v>
      </c>
      <c r="F4005" s="14" t="s">
        <v>98</v>
      </c>
      <c r="G4005" s="14" t="s">
        <v>99</v>
      </c>
      <c r="H4005" s="14" t="s">
        <v>80</v>
      </c>
      <c r="I4005" s="14" t="s">
        <v>345</v>
      </c>
      <c r="J4005" s="14" t="s">
        <v>3717</v>
      </c>
      <c r="K4005" s="15" t="n">
        <v>287.91</v>
      </c>
      <c r="L4005" s="0" t="n">
        <v>3</v>
      </c>
      <c r="M4005" s="16" t="n">
        <v>0.4</v>
      </c>
      <c r="N4005" s="17" t="n">
        <v>33.5895</v>
      </c>
      <c r="O4005" s="0" t="str">
        <f aca="false">TEXT(B4005,"YYYY-MM")</f>
        <v>2017-03</v>
      </c>
      <c r="P4005" s="18" t="n">
        <f aca="false">IFERROR(N4005/K4005,0)</f>
        <v>0.116666666666667</v>
      </c>
      <c r="Q4005" s="0" t="str">
        <f aca="false">IF(M4005=0,"No Discount",IF(M4005&lt;0.2,"Low (1-19%)",IF(M4005&lt;0.4,"Medium (20-39%)","High (40%+)")))</f>
        <v>High (40%+)</v>
      </c>
      <c r="R4005" s="0" t="str">
        <f aca="false">INDEX('Lookup Tables'!$B$2:$B$5,MATCH(F4005,'Lookup Tables'!$A$2:$A$5,0))</f>
        <v>Manager A</v>
      </c>
    </row>
    <row r="4006" customFormat="false" ht="15" hidden="false" customHeight="false" outlineLevel="0" collapsed="false">
      <c r="A4006" s="0" t="s">
        <v>3716</v>
      </c>
      <c r="B4006" s="13" t="n">
        <v>42797</v>
      </c>
      <c r="C4006" s="13" t="n">
        <v>42802</v>
      </c>
      <c r="D4006" s="14" t="s">
        <v>69</v>
      </c>
      <c r="E4006" s="14" t="s">
        <v>53</v>
      </c>
      <c r="F4006" s="14" t="s">
        <v>98</v>
      </c>
      <c r="G4006" s="14" t="s">
        <v>99</v>
      </c>
      <c r="H4006" s="14" t="s">
        <v>65</v>
      </c>
      <c r="I4006" s="14" t="s">
        <v>129</v>
      </c>
      <c r="J4006" s="14" t="s">
        <v>683</v>
      </c>
      <c r="K4006" s="15" t="n">
        <v>36.6</v>
      </c>
      <c r="L4006" s="0" t="n">
        <v>3</v>
      </c>
      <c r="M4006" s="16" t="n">
        <v>0.2</v>
      </c>
      <c r="N4006" s="17" t="n">
        <v>11.895</v>
      </c>
      <c r="O4006" s="0" t="str">
        <f aca="false">TEXT(B4006,"YYYY-MM")</f>
        <v>2017-03</v>
      </c>
      <c r="P4006" s="18" t="n">
        <f aca="false">IFERROR(N4006/K4006,0)</f>
        <v>0.325</v>
      </c>
      <c r="Q4006" s="0" t="str">
        <f aca="false">IF(M4006=0,"No Discount",IF(M4006&lt;0.2,"Low (1-19%)",IF(M4006&lt;0.4,"Medium (20-39%)","High (40%+)")))</f>
        <v>Medium (20-39%)</v>
      </c>
      <c r="R4006" s="0" t="str">
        <f aca="false">INDEX('Lookup Tables'!$B$2:$B$5,MATCH(F4006,'Lookup Tables'!$A$2:$A$5,0))</f>
        <v>Manager A</v>
      </c>
    </row>
    <row r="4007" customFormat="false" ht="15" hidden="false" customHeight="false" outlineLevel="0" collapsed="false">
      <c r="A4007" s="0" t="s">
        <v>3718</v>
      </c>
      <c r="B4007" s="13" t="n">
        <v>42714</v>
      </c>
      <c r="C4007" s="13" t="n">
        <v>42720</v>
      </c>
      <c r="D4007" s="14" t="s">
        <v>69</v>
      </c>
      <c r="E4007" s="14" t="s">
        <v>53</v>
      </c>
      <c r="F4007" s="14" t="s">
        <v>54</v>
      </c>
      <c r="G4007" s="14" t="s">
        <v>597</v>
      </c>
      <c r="H4007" s="14" t="s">
        <v>65</v>
      </c>
      <c r="I4007" s="14" t="s">
        <v>78</v>
      </c>
      <c r="J4007" s="14" t="s">
        <v>1387</v>
      </c>
      <c r="K4007" s="15" t="n">
        <v>1.78</v>
      </c>
      <c r="L4007" s="0" t="n">
        <v>1</v>
      </c>
      <c r="M4007" s="16" t="n">
        <v>0</v>
      </c>
      <c r="N4007" s="17" t="n">
        <v>0.4984</v>
      </c>
      <c r="O4007" s="0" t="str">
        <f aca="false">TEXT(B4007,"YYYY-MM")</f>
        <v>2016-12</v>
      </c>
      <c r="P4007" s="18" t="n">
        <f aca="false">IFERROR(N4007/K4007,0)</f>
        <v>0.28</v>
      </c>
      <c r="Q4007" s="0" t="str">
        <f aca="false">IF(M4007=0,"No Discount",IF(M4007&lt;0.2,"Low (1-19%)",IF(M4007&lt;0.4,"Medium (20-39%)","High (40%+)")))</f>
        <v>No Discount</v>
      </c>
      <c r="R4007" s="0" t="str">
        <f aca="false">INDEX('Lookup Tables'!$B$2:$B$5,MATCH(F4007,'Lookup Tables'!$A$2:$A$5,0))</f>
        <v>Manager C</v>
      </c>
    </row>
    <row r="4008" customFormat="false" ht="15" hidden="false" customHeight="false" outlineLevel="0" collapsed="false">
      <c r="A4008" s="0" t="s">
        <v>3718</v>
      </c>
      <c r="B4008" s="13" t="n">
        <v>42714</v>
      </c>
      <c r="C4008" s="13" t="n">
        <v>42720</v>
      </c>
      <c r="D4008" s="14" t="s">
        <v>69</v>
      </c>
      <c r="E4008" s="14" t="s">
        <v>53</v>
      </c>
      <c r="F4008" s="14" t="s">
        <v>54</v>
      </c>
      <c r="G4008" s="14" t="s">
        <v>597</v>
      </c>
      <c r="H4008" s="14" t="s">
        <v>65</v>
      </c>
      <c r="I4008" s="14" t="s">
        <v>91</v>
      </c>
      <c r="J4008" s="14" t="s">
        <v>2953</v>
      </c>
      <c r="K4008" s="15" t="n">
        <v>25.92</v>
      </c>
      <c r="L4008" s="0" t="n">
        <v>4</v>
      </c>
      <c r="M4008" s="16" t="n">
        <v>0</v>
      </c>
      <c r="N4008" s="17" t="n">
        <v>12.4416</v>
      </c>
      <c r="O4008" s="0" t="str">
        <f aca="false">TEXT(B4008,"YYYY-MM")</f>
        <v>2016-12</v>
      </c>
      <c r="P4008" s="18" t="n">
        <f aca="false">IFERROR(N4008/K4008,0)</f>
        <v>0.48</v>
      </c>
      <c r="Q4008" s="0" t="str">
        <f aca="false">IF(M4008=0,"No Discount",IF(M4008&lt;0.2,"Low (1-19%)",IF(M4008&lt;0.4,"Medium (20-39%)","High (40%+)")))</f>
        <v>No Discount</v>
      </c>
      <c r="R4008" s="0" t="str">
        <f aca="false">INDEX('Lookup Tables'!$B$2:$B$5,MATCH(F4008,'Lookup Tables'!$A$2:$A$5,0))</f>
        <v>Manager C</v>
      </c>
    </row>
    <row r="4009" customFormat="false" ht="15" hidden="false" customHeight="false" outlineLevel="0" collapsed="false">
      <c r="A4009" s="0" t="s">
        <v>3718</v>
      </c>
      <c r="B4009" s="13" t="n">
        <v>42714</v>
      </c>
      <c r="C4009" s="13" t="n">
        <v>42720</v>
      </c>
      <c r="D4009" s="14" t="s">
        <v>69</v>
      </c>
      <c r="E4009" s="14" t="s">
        <v>53</v>
      </c>
      <c r="F4009" s="14" t="s">
        <v>54</v>
      </c>
      <c r="G4009" s="14" t="s">
        <v>597</v>
      </c>
      <c r="H4009" s="14" t="s">
        <v>80</v>
      </c>
      <c r="I4009" s="14" t="s">
        <v>123</v>
      </c>
      <c r="J4009" s="14" t="s">
        <v>3719</v>
      </c>
      <c r="K4009" s="15" t="n">
        <v>101.94</v>
      </c>
      <c r="L4009" s="0" t="n">
        <v>6</v>
      </c>
      <c r="M4009" s="16" t="n">
        <v>0</v>
      </c>
      <c r="N4009" s="17" t="n">
        <v>21.4074</v>
      </c>
      <c r="O4009" s="0" t="str">
        <f aca="false">TEXT(B4009,"YYYY-MM")</f>
        <v>2016-12</v>
      </c>
      <c r="P4009" s="18" t="n">
        <f aca="false">IFERROR(N4009/K4009,0)</f>
        <v>0.21</v>
      </c>
      <c r="Q4009" s="0" t="str">
        <f aca="false">IF(M4009=0,"No Discount",IF(M4009&lt;0.2,"Low (1-19%)",IF(M4009&lt;0.4,"Medium (20-39%)","High (40%+)")))</f>
        <v>No Discount</v>
      </c>
      <c r="R4009" s="0" t="str">
        <f aca="false">INDEX('Lookup Tables'!$B$2:$B$5,MATCH(F4009,'Lookup Tables'!$A$2:$A$5,0))</f>
        <v>Manager C</v>
      </c>
    </row>
    <row r="4010" customFormat="false" ht="15" hidden="false" customHeight="false" outlineLevel="0" collapsed="false">
      <c r="A4010" s="0" t="s">
        <v>3720</v>
      </c>
      <c r="B4010" s="13" t="n">
        <v>42722</v>
      </c>
      <c r="C4010" s="13" t="n">
        <v>42726</v>
      </c>
      <c r="D4010" s="14" t="s">
        <v>69</v>
      </c>
      <c r="E4010" s="14" t="s">
        <v>62</v>
      </c>
      <c r="F4010" s="14" t="s">
        <v>63</v>
      </c>
      <c r="G4010" s="14" t="s">
        <v>252</v>
      </c>
      <c r="H4010" s="14" t="s">
        <v>65</v>
      </c>
      <c r="I4010" s="14" t="s">
        <v>78</v>
      </c>
      <c r="J4010" s="14" t="s">
        <v>1820</v>
      </c>
      <c r="K4010" s="15" t="n">
        <v>6.848</v>
      </c>
      <c r="L4010" s="0" t="n">
        <v>2</v>
      </c>
      <c r="M4010" s="16" t="n">
        <v>0.2</v>
      </c>
      <c r="N4010" s="17" t="n">
        <v>0.5992</v>
      </c>
      <c r="O4010" s="0" t="str">
        <f aca="false">TEXT(B4010,"YYYY-MM")</f>
        <v>2016-12</v>
      </c>
      <c r="P4010" s="18" t="n">
        <f aca="false">IFERROR(N4010/K4010,0)</f>
        <v>0.0875</v>
      </c>
      <c r="Q4010" s="0" t="str">
        <f aca="false">IF(M4010=0,"No Discount",IF(M4010&lt;0.2,"Low (1-19%)",IF(M4010&lt;0.4,"Medium (20-39%)","High (40%+)")))</f>
        <v>Medium (20-39%)</v>
      </c>
      <c r="R4010" s="0" t="str">
        <f aca="false">INDEX('Lookup Tables'!$B$2:$B$5,MATCH(F4010,'Lookup Tables'!$A$2:$A$5,0))</f>
        <v>Manager D</v>
      </c>
    </row>
    <row r="4011" customFormat="false" ht="15" hidden="false" customHeight="false" outlineLevel="0" collapsed="false">
      <c r="A4011" s="0" t="s">
        <v>3721</v>
      </c>
      <c r="B4011" s="13" t="n">
        <v>43101</v>
      </c>
      <c r="C4011" s="13" t="n">
        <v>43105</v>
      </c>
      <c r="D4011" s="14" t="s">
        <v>69</v>
      </c>
      <c r="E4011" s="14" t="s">
        <v>53</v>
      </c>
      <c r="F4011" s="14" t="s">
        <v>63</v>
      </c>
      <c r="G4011" s="14" t="s">
        <v>64</v>
      </c>
      <c r="H4011" s="14" t="s">
        <v>56</v>
      </c>
      <c r="I4011" s="14" t="s">
        <v>76</v>
      </c>
      <c r="J4011" s="14" t="s">
        <v>3722</v>
      </c>
      <c r="K4011" s="15" t="n">
        <v>474.43</v>
      </c>
      <c r="L4011" s="0" t="n">
        <v>11</v>
      </c>
      <c r="M4011" s="16" t="n">
        <v>0</v>
      </c>
      <c r="N4011" s="17" t="n">
        <v>199.2606</v>
      </c>
      <c r="O4011" s="0" t="str">
        <f aca="false">TEXT(B4011,"YYYY-MM")</f>
        <v>2018-01</v>
      </c>
      <c r="P4011" s="18" t="n">
        <f aca="false">IFERROR(N4011/K4011,0)</f>
        <v>0.42</v>
      </c>
      <c r="Q4011" s="0" t="str">
        <f aca="false">IF(M4011=0,"No Discount",IF(M4011&lt;0.2,"Low (1-19%)",IF(M4011&lt;0.4,"Medium (20-39%)","High (40%+)")))</f>
        <v>No Discount</v>
      </c>
      <c r="R4011" s="0" t="str">
        <f aca="false">INDEX('Lookup Tables'!$B$2:$B$5,MATCH(F4011,'Lookup Tables'!$A$2:$A$5,0))</f>
        <v>Manager D</v>
      </c>
    </row>
    <row r="4012" customFormat="false" ht="15" hidden="false" customHeight="false" outlineLevel="0" collapsed="false">
      <c r="A4012" s="0" t="s">
        <v>3723</v>
      </c>
      <c r="B4012" s="13" t="n">
        <v>43425</v>
      </c>
      <c r="C4012" s="13" t="n">
        <v>43428</v>
      </c>
      <c r="D4012" s="14" t="s">
        <v>137</v>
      </c>
      <c r="E4012" s="14" t="s">
        <v>53</v>
      </c>
      <c r="F4012" s="14" t="s">
        <v>117</v>
      </c>
      <c r="G4012" s="14" t="s">
        <v>118</v>
      </c>
      <c r="H4012" s="14" t="s">
        <v>65</v>
      </c>
      <c r="I4012" s="14" t="s">
        <v>91</v>
      </c>
      <c r="J4012" s="14" t="s">
        <v>927</v>
      </c>
      <c r="K4012" s="15" t="n">
        <v>8.448</v>
      </c>
      <c r="L4012" s="0" t="n">
        <v>2</v>
      </c>
      <c r="M4012" s="16" t="n">
        <v>0.2</v>
      </c>
      <c r="N4012" s="17" t="n">
        <v>2.64</v>
      </c>
      <c r="O4012" s="0" t="str">
        <f aca="false">TEXT(B4012,"YYYY-MM")</f>
        <v>2018-11</v>
      </c>
      <c r="P4012" s="18" t="n">
        <f aca="false">IFERROR(N4012/K4012,0)</f>
        <v>0.3125</v>
      </c>
      <c r="Q4012" s="0" t="str">
        <f aca="false">IF(M4012=0,"No Discount",IF(M4012&lt;0.2,"Low (1-19%)",IF(M4012&lt;0.4,"Medium (20-39%)","High (40%+)")))</f>
        <v>Medium (20-39%)</v>
      </c>
      <c r="R4012" s="0" t="str">
        <f aca="false">INDEX('Lookup Tables'!$B$2:$B$5,MATCH(F4012,'Lookup Tables'!$A$2:$A$5,0))</f>
        <v>Manager B</v>
      </c>
    </row>
    <row r="4013" customFormat="false" ht="15" hidden="false" customHeight="false" outlineLevel="0" collapsed="false">
      <c r="A4013" s="0" t="s">
        <v>3723</v>
      </c>
      <c r="B4013" s="13" t="n">
        <v>43425</v>
      </c>
      <c r="C4013" s="13" t="n">
        <v>43428</v>
      </c>
      <c r="D4013" s="14" t="s">
        <v>137</v>
      </c>
      <c r="E4013" s="14" t="s">
        <v>53</v>
      </c>
      <c r="F4013" s="14" t="s">
        <v>117</v>
      </c>
      <c r="G4013" s="14" t="s">
        <v>118</v>
      </c>
      <c r="H4013" s="14" t="s">
        <v>65</v>
      </c>
      <c r="I4013" s="14" t="s">
        <v>73</v>
      </c>
      <c r="J4013" s="14" t="s">
        <v>1017</v>
      </c>
      <c r="K4013" s="15" t="n">
        <v>39.296</v>
      </c>
      <c r="L4013" s="0" t="n">
        <v>4</v>
      </c>
      <c r="M4013" s="16" t="n">
        <v>0.2</v>
      </c>
      <c r="N4013" s="17" t="n">
        <v>3.9296</v>
      </c>
      <c r="O4013" s="0" t="str">
        <f aca="false">TEXT(B4013,"YYYY-MM")</f>
        <v>2018-11</v>
      </c>
      <c r="P4013" s="18" t="n">
        <f aca="false">IFERROR(N4013/K4013,0)</f>
        <v>0.1</v>
      </c>
      <c r="Q4013" s="0" t="str">
        <f aca="false">IF(M4013=0,"No Discount",IF(M4013&lt;0.2,"Low (1-19%)",IF(M4013&lt;0.4,"Medium (20-39%)","High (40%+)")))</f>
        <v>Medium (20-39%)</v>
      </c>
      <c r="R4013" s="0" t="str">
        <f aca="false">INDEX('Lookup Tables'!$B$2:$B$5,MATCH(F4013,'Lookup Tables'!$A$2:$A$5,0))</f>
        <v>Manager B</v>
      </c>
    </row>
    <row r="4014" customFormat="false" ht="15" hidden="false" customHeight="false" outlineLevel="0" collapsed="false">
      <c r="A4014" s="0" t="s">
        <v>3724</v>
      </c>
      <c r="B4014" s="13" t="n">
        <v>42726</v>
      </c>
      <c r="C4014" s="13" t="n">
        <v>42731</v>
      </c>
      <c r="D4014" s="14" t="s">
        <v>69</v>
      </c>
      <c r="E4014" s="14" t="s">
        <v>97</v>
      </c>
      <c r="F4014" s="14" t="s">
        <v>98</v>
      </c>
      <c r="G4014" s="14" t="s">
        <v>103</v>
      </c>
      <c r="H4014" s="14" t="s">
        <v>65</v>
      </c>
      <c r="I4014" s="14" t="s">
        <v>78</v>
      </c>
      <c r="J4014" s="14" t="s">
        <v>1408</v>
      </c>
      <c r="K4014" s="15" t="n">
        <v>17.12</v>
      </c>
      <c r="L4014" s="0" t="n">
        <v>4</v>
      </c>
      <c r="M4014" s="16" t="n">
        <v>0</v>
      </c>
      <c r="N4014" s="17" t="n">
        <v>4.9648</v>
      </c>
      <c r="O4014" s="0" t="str">
        <f aca="false">TEXT(B4014,"YYYY-MM")</f>
        <v>2016-12</v>
      </c>
      <c r="P4014" s="18" t="n">
        <f aca="false">IFERROR(N4014/K4014,0)</f>
        <v>0.29</v>
      </c>
      <c r="Q4014" s="0" t="str">
        <f aca="false">IF(M4014=0,"No Discount",IF(M4014&lt;0.2,"Low (1-19%)",IF(M4014&lt;0.4,"Medium (20-39%)","High (40%+)")))</f>
        <v>No Discount</v>
      </c>
      <c r="R4014" s="0" t="str">
        <f aca="false">INDEX('Lookup Tables'!$B$2:$B$5,MATCH(F4014,'Lookup Tables'!$A$2:$A$5,0))</f>
        <v>Manager A</v>
      </c>
    </row>
    <row r="4015" customFormat="false" ht="15" hidden="false" customHeight="false" outlineLevel="0" collapsed="false">
      <c r="A4015" s="0" t="s">
        <v>3725</v>
      </c>
      <c r="B4015" s="13" t="n">
        <v>42605</v>
      </c>
      <c r="C4015" s="13" t="n">
        <v>42610</v>
      </c>
      <c r="D4015" s="14" t="s">
        <v>69</v>
      </c>
      <c r="E4015" s="14" t="s">
        <v>53</v>
      </c>
      <c r="F4015" s="14" t="s">
        <v>54</v>
      </c>
      <c r="G4015" s="14" t="s">
        <v>597</v>
      </c>
      <c r="H4015" s="14" t="s">
        <v>65</v>
      </c>
      <c r="I4015" s="14" t="s">
        <v>85</v>
      </c>
      <c r="J4015" s="14" t="s">
        <v>2056</v>
      </c>
      <c r="K4015" s="15" t="n">
        <v>542.94</v>
      </c>
      <c r="L4015" s="0" t="n">
        <v>3</v>
      </c>
      <c r="M4015" s="16" t="n">
        <v>0</v>
      </c>
      <c r="N4015" s="17" t="n">
        <v>152.0232</v>
      </c>
      <c r="O4015" s="0" t="str">
        <f aca="false">TEXT(B4015,"YYYY-MM")</f>
        <v>2016-08</v>
      </c>
      <c r="P4015" s="18" t="n">
        <f aca="false">IFERROR(N4015/K4015,0)</f>
        <v>0.28</v>
      </c>
      <c r="Q4015" s="0" t="str">
        <f aca="false">IF(M4015=0,"No Discount",IF(M4015&lt;0.2,"Low (1-19%)",IF(M4015&lt;0.4,"Medium (20-39%)","High (40%+)")))</f>
        <v>No Discount</v>
      </c>
      <c r="R4015" s="0" t="str">
        <f aca="false">INDEX('Lookup Tables'!$B$2:$B$5,MATCH(F4015,'Lookup Tables'!$A$2:$A$5,0))</f>
        <v>Manager C</v>
      </c>
    </row>
    <row r="4016" customFormat="false" ht="15" hidden="false" customHeight="false" outlineLevel="0" collapsed="false">
      <c r="A4016" s="0" t="s">
        <v>3725</v>
      </c>
      <c r="B4016" s="13" t="n">
        <v>42605</v>
      </c>
      <c r="C4016" s="13" t="n">
        <v>42610</v>
      </c>
      <c r="D4016" s="14" t="s">
        <v>69</v>
      </c>
      <c r="E4016" s="14" t="s">
        <v>53</v>
      </c>
      <c r="F4016" s="14" t="s">
        <v>54</v>
      </c>
      <c r="G4016" s="14" t="s">
        <v>597</v>
      </c>
      <c r="H4016" s="14" t="s">
        <v>65</v>
      </c>
      <c r="I4016" s="14" t="s">
        <v>66</v>
      </c>
      <c r="J4016" s="14" t="s">
        <v>2238</v>
      </c>
      <c r="K4016" s="15" t="n">
        <v>8.64</v>
      </c>
      <c r="L4016" s="0" t="n">
        <v>3</v>
      </c>
      <c r="M4016" s="16" t="n">
        <v>0</v>
      </c>
      <c r="N4016" s="17" t="n">
        <v>4.2336</v>
      </c>
      <c r="O4016" s="0" t="str">
        <f aca="false">TEXT(B4016,"YYYY-MM")</f>
        <v>2016-08</v>
      </c>
      <c r="P4016" s="18" t="n">
        <f aca="false">IFERROR(N4016/K4016,0)</f>
        <v>0.49</v>
      </c>
      <c r="Q4016" s="0" t="str">
        <f aca="false">IF(M4016=0,"No Discount",IF(M4016&lt;0.2,"Low (1-19%)",IF(M4016&lt;0.4,"Medium (20-39%)","High (40%+)")))</f>
        <v>No Discount</v>
      </c>
      <c r="R4016" s="0" t="str">
        <f aca="false">INDEX('Lookup Tables'!$B$2:$B$5,MATCH(F4016,'Lookup Tables'!$A$2:$A$5,0))</f>
        <v>Manager C</v>
      </c>
    </row>
    <row r="4017" customFormat="false" ht="15" hidden="false" customHeight="false" outlineLevel="0" collapsed="false">
      <c r="A4017" s="0" t="s">
        <v>3725</v>
      </c>
      <c r="B4017" s="13" t="n">
        <v>42605</v>
      </c>
      <c r="C4017" s="13" t="n">
        <v>42610</v>
      </c>
      <c r="D4017" s="14" t="s">
        <v>69</v>
      </c>
      <c r="E4017" s="14" t="s">
        <v>53</v>
      </c>
      <c r="F4017" s="14" t="s">
        <v>54</v>
      </c>
      <c r="G4017" s="14" t="s">
        <v>597</v>
      </c>
      <c r="H4017" s="14" t="s">
        <v>65</v>
      </c>
      <c r="I4017" s="14" t="s">
        <v>91</v>
      </c>
      <c r="J4017" s="14" t="s">
        <v>2850</v>
      </c>
      <c r="K4017" s="15" t="n">
        <v>193.8</v>
      </c>
      <c r="L4017" s="0" t="n">
        <v>5</v>
      </c>
      <c r="M4017" s="16" t="n">
        <v>0</v>
      </c>
      <c r="N4017" s="17" t="n">
        <v>94.962</v>
      </c>
      <c r="O4017" s="0" t="str">
        <f aca="false">TEXT(B4017,"YYYY-MM")</f>
        <v>2016-08</v>
      </c>
      <c r="P4017" s="18" t="n">
        <f aca="false">IFERROR(N4017/K4017,0)</f>
        <v>0.49</v>
      </c>
      <c r="Q4017" s="0" t="str">
        <f aca="false">IF(M4017=0,"No Discount",IF(M4017&lt;0.2,"Low (1-19%)",IF(M4017&lt;0.4,"Medium (20-39%)","High (40%+)")))</f>
        <v>No Discount</v>
      </c>
      <c r="R4017" s="0" t="str">
        <f aca="false">INDEX('Lookup Tables'!$B$2:$B$5,MATCH(F4017,'Lookup Tables'!$A$2:$A$5,0))</f>
        <v>Manager C</v>
      </c>
    </row>
    <row r="4018" customFormat="false" ht="15" hidden="false" customHeight="false" outlineLevel="0" collapsed="false">
      <c r="A4018" s="0" t="s">
        <v>3725</v>
      </c>
      <c r="B4018" s="13" t="n">
        <v>42605</v>
      </c>
      <c r="C4018" s="13" t="n">
        <v>42610</v>
      </c>
      <c r="D4018" s="14" t="s">
        <v>69</v>
      </c>
      <c r="E4018" s="14" t="s">
        <v>53</v>
      </c>
      <c r="F4018" s="14" t="s">
        <v>54</v>
      </c>
      <c r="G4018" s="14" t="s">
        <v>597</v>
      </c>
      <c r="H4018" s="14" t="s">
        <v>65</v>
      </c>
      <c r="I4018" s="14" t="s">
        <v>91</v>
      </c>
      <c r="J4018" s="14" t="s">
        <v>2079</v>
      </c>
      <c r="K4018" s="15" t="n">
        <v>21.4</v>
      </c>
      <c r="L4018" s="0" t="n">
        <v>5</v>
      </c>
      <c r="M4018" s="16" t="n">
        <v>0</v>
      </c>
      <c r="N4018" s="17" t="n">
        <v>9.63</v>
      </c>
      <c r="O4018" s="0" t="str">
        <f aca="false">TEXT(B4018,"YYYY-MM")</f>
        <v>2016-08</v>
      </c>
      <c r="P4018" s="18" t="n">
        <f aca="false">IFERROR(N4018/K4018,0)</f>
        <v>0.45</v>
      </c>
      <c r="Q4018" s="0" t="str">
        <f aca="false">IF(M4018=0,"No Discount",IF(M4018&lt;0.2,"Low (1-19%)",IF(M4018&lt;0.4,"Medium (20-39%)","High (40%+)")))</f>
        <v>No Discount</v>
      </c>
      <c r="R4018" s="0" t="str">
        <f aca="false">INDEX('Lookup Tables'!$B$2:$B$5,MATCH(F4018,'Lookup Tables'!$A$2:$A$5,0))</f>
        <v>Manager C</v>
      </c>
    </row>
    <row r="4019" customFormat="false" ht="15" hidden="false" customHeight="false" outlineLevel="0" collapsed="false">
      <c r="A4019" s="0" t="s">
        <v>3725</v>
      </c>
      <c r="B4019" s="13" t="n">
        <v>42605</v>
      </c>
      <c r="C4019" s="13" t="n">
        <v>42610</v>
      </c>
      <c r="D4019" s="14" t="s">
        <v>69</v>
      </c>
      <c r="E4019" s="14" t="s">
        <v>53</v>
      </c>
      <c r="F4019" s="14" t="s">
        <v>54</v>
      </c>
      <c r="G4019" s="14" t="s">
        <v>597</v>
      </c>
      <c r="H4019" s="14" t="s">
        <v>65</v>
      </c>
      <c r="I4019" s="14" t="s">
        <v>91</v>
      </c>
      <c r="J4019" s="14" t="s">
        <v>3726</v>
      </c>
      <c r="K4019" s="15" t="n">
        <v>97.88</v>
      </c>
      <c r="L4019" s="0" t="n">
        <v>2</v>
      </c>
      <c r="M4019" s="16" t="n">
        <v>0</v>
      </c>
      <c r="N4019" s="17" t="n">
        <v>48.94</v>
      </c>
      <c r="O4019" s="0" t="str">
        <f aca="false">TEXT(B4019,"YYYY-MM")</f>
        <v>2016-08</v>
      </c>
      <c r="P4019" s="18" t="n">
        <f aca="false">IFERROR(N4019/K4019,0)</f>
        <v>0.5</v>
      </c>
      <c r="Q4019" s="0" t="str">
        <f aca="false">IF(M4019=0,"No Discount",IF(M4019&lt;0.2,"Low (1-19%)",IF(M4019&lt;0.4,"Medium (20-39%)","High (40%+)")))</f>
        <v>No Discount</v>
      </c>
      <c r="R4019" s="0" t="str">
        <f aca="false">INDEX('Lookup Tables'!$B$2:$B$5,MATCH(F4019,'Lookup Tables'!$A$2:$A$5,0))</f>
        <v>Manager C</v>
      </c>
    </row>
    <row r="4020" customFormat="false" ht="15" hidden="false" customHeight="false" outlineLevel="0" collapsed="false">
      <c r="A4020" s="0" t="s">
        <v>3725</v>
      </c>
      <c r="B4020" s="13" t="n">
        <v>42605</v>
      </c>
      <c r="C4020" s="13" t="n">
        <v>42610</v>
      </c>
      <c r="D4020" s="14" t="s">
        <v>69</v>
      </c>
      <c r="E4020" s="14" t="s">
        <v>53</v>
      </c>
      <c r="F4020" s="14" t="s">
        <v>54</v>
      </c>
      <c r="G4020" s="14" t="s">
        <v>597</v>
      </c>
      <c r="H4020" s="14" t="s">
        <v>80</v>
      </c>
      <c r="I4020" s="14" t="s">
        <v>123</v>
      </c>
      <c r="J4020" s="14" t="s">
        <v>2107</v>
      </c>
      <c r="K4020" s="15" t="n">
        <v>251.91</v>
      </c>
      <c r="L4020" s="0" t="n">
        <v>9</v>
      </c>
      <c r="M4020" s="16" t="n">
        <v>0</v>
      </c>
      <c r="N4020" s="17" t="n">
        <v>47.8629</v>
      </c>
      <c r="O4020" s="0" t="str">
        <f aca="false">TEXT(B4020,"YYYY-MM")</f>
        <v>2016-08</v>
      </c>
      <c r="P4020" s="18" t="n">
        <f aca="false">IFERROR(N4020/K4020,0)</f>
        <v>0.19</v>
      </c>
      <c r="Q4020" s="0" t="str">
        <f aca="false">IF(M4020=0,"No Discount",IF(M4020&lt;0.2,"Low (1-19%)",IF(M4020&lt;0.4,"Medium (20-39%)","High (40%+)")))</f>
        <v>No Discount</v>
      </c>
      <c r="R4020" s="0" t="str">
        <f aca="false">INDEX('Lookup Tables'!$B$2:$B$5,MATCH(F4020,'Lookup Tables'!$A$2:$A$5,0))</f>
        <v>Manager C</v>
      </c>
    </row>
    <row r="4021" customFormat="false" ht="15" hidden="false" customHeight="false" outlineLevel="0" collapsed="false">
      <c r="A4021" s="0" t="s">
        <v>3725</v>
      </c>
      <c r="B4021" s="13" t="n">
        <v>42605</v>
      </c>
      <c r="C4021" s="13" t="n">
        <v>42610</v>
      </c>
      <c r="D4021" s="14" t="s">
        <v>69</v>
      </c>
      <c r="E4021" s="14" t="s">
        <v>53</v>
      </c>
      <c r="F4021" s="14" t="s">
        <v>54</v>
      </c>
      <c r="G4021" s="14" t="s">
        <v>597</v>
      </c>
      <c r="H4021" s="14" t="s">
        <v>65</v>
      </c>
      <c r="I4021" s="14" t="s">
        <v>85</v>
      </c>
      <c r="J4021" s="14" t="s">
        <v>115</v>
      </c>
      <c r="K4021" s="15" t="n">
        <v>25.86</v>
      </c>
      <c r="L4021" s="0" t="n">
        <v>3</v>
      </c>
      <c r="M4021" s="16" t="n">
        <v>0</v>
      </c>
      <c r="N4021" s="17" t="n">
        <v>6.7236</v>
      </c>
      <c r="O4021" s="0" t="str">
        <f aca="false">TEXT(B4021,"YYYY-MM")</f>
        <v>2016-08</v>
      </c>
      <c r="P4021" s="18" t="n">
        <f aca="false">IFERROR(N4021/K4021,0)</f>
        <v>0.26</v>
      </c>
      <c r="Q4021" s="0" t="str">
        <f aca="false">IF(M4021=0,"No Discount",IF(M4021&lt;0.2,"Low (1-19%)",IF(M4021&lt;0.4,"Medium (20-39%)","High (40%+)")))</f>
        <v>No Discount</v>
      </c>
      <c r="R4021" s="0" t="str">
        <f aca="false">INDEX('Lookup Tables'!$B$2:$B$5,MATCH(F4021,'Lookup Tables'!$A$2:$A$5,0))</f>
        <v>Manager C</v>
      </c>
    </row>
    <row r="4022" customFormat="false" ht="15" hidden="false" customHeight="false" outlineLevel="0" collapsed="false">
      <c r="A4022" s="0" t="s">
        <v>3727</v>
      </c>
      <c r="B4022" s="13" t="n">
        <v>42177</v>
      </c>
      <c r="C4022" s="13" t="n">
        <v>42182</v>
      </c>
      <c r="D4022" s="14" t="s">
        <v>69</v>
      </c>
      <c r="E4022" s="14" t="s">
        <v>53</v>
      </c>
      <c r="F4022" s="14" t="s">
        <v>117</v>
      </c>
      <c r="G4022" s="14" t="s">
        <v>118</v>
      </c>
      <c r="H4022" s="14" t="s">
        <v>56</v>
      </c>
      <c r="I4022" s="14" t="s">
        <v>59</v>
      </c>
      <c r="J4022" s="14" t="s">
        <v>362</v>
      </c>
      <c r="K4022" s="15" t="n">
        <v>170.058</v>
      </c>
      <c r="L4022" s="0" t="n">
        <v>3</v>
      </c>
      <c r="M4022" s="16" t="n">
        <v>0.3</v>
      </c>
      <c r="N4022" s="17" t="n">
        <v>-4.8588</v>
      </c>
      <c r="O4022" s="0" t="str">
        <f aca="false">TEXT(B4022,"YYYY-MM")</f>
        <v>2015-06</v>
      </c>
      <c r="P4022" s="18" t="n">
        <f aca="false">IFERROR(N4022/K4022,0)</f>
        <v>-0.0285714285714286</v>
      </c>
      <c r="Q4022" s="0" t="str">
        <f aca="false">IF(M4022=0,"No Discount",IF(M4022&lt;0.2,"Low (1-19%)",IF(M4022&lt;0.4,"Medium (20-39%)","High (40%+)")))</f>
        <v>Medium (20-39%)</v>
      </c>
      <c r="R4022" s="0" t="str">
        <f aca="false">INDEX('Lookup Tables'!$B$2:$B$5,MATCH(F4022,'Lookup Tables'!$A$2:$A$5,0))</f>
        <v>Manager B</v>
      </c>
    </row>
    <row r="4023" customFormat="false" ht="15" hidden="false" customHeight="false" outlineLevel="0" collapsed="false">
      <c r="A4023" s="0" t="s">
        <v>3727</v>
      </c>
      <c r="B4023" s="13" t="n">
        <v>42177</v>
      </c>
      <c r="C4023" s="13" t="n">
        <v>42182</v>
      </c>
      <c r="D4023" s="14" t="s">
        <v>69</v>
      </c>
      <c r="E4023" s="14" t="s">
        <v>53</v>
      </c>
      <c r="F4023" s="14" t="s">
        <v>117</v>
      </c>
      <c r="G4023" s="14" t="s">
        <v>118</v>
      </c>
      <c r="H4023" s="14" t="s">
        <v>80</v>
      </c>
      <c r="I4023" s="14" t="s">
        <v>81</v>
      </c>
      <c r="J4023" s="14" t="s">
        <v>147</v>
      </c>
      <c r="K4023" s="15" t="n">
        <v>82.782</v>
      </c>
      <c r="L4023" s="0" t="n">
        <v>3</v>
      </c>
      <c r="M4023" s="16" t="n">
        <v>0.4</v>
      </c>
      <c r="N4023" s="17" t="n">
        <v>-15.1767</v>
      </c>
      <c r="O4023" s="0" t="str">
        <f aca="false">TEXT(B4023,"YYYY-MM")</f>
        <v>2015-06</v>
      </c>
      <c r="P4023" s="18" t="n">
        <f aca="false">IFERROR(N4023/K4023,0)</f>
        <v>-0.183333333333333</v>
      </c>
      <c r="Q4023" s="0" t="str">
        <f aca="false">IF(M4023=0,"No Discount",IF(M4023&lt;0.2,"Low (1-19%)",IF(M4023&lt;0.4,"Medium (20-39%)","High (40%+)")))</f>
        <v>High (40%+)</v>
      </c>
      <c r="R4023" s="0" t="str">
        <f aca="false">INDEX('Lookup Tables'!$B$2:$B$5,MATCH(F4023,'Lookup Tables'!$A$2:$A$5,0))</f>
        <v>Manager B</v>
      </c>
    </row>
    <row r="4024" customFormat="false" ht="15" hidden="false" customHeight="false" outlineLevel="0" collapsed="false">
      <c r="A4024" s="0" t="s">
        <v>3727</v>
      </c>
      <c r="B4024" s="13" t="n">
        <v>42177</v>
      </c>
      <c r="C4024" s="13" t="n">
        <v>42182</v>
      </c>
      <c r="D4024" s="14" t="s">
        <v>69</v>
      </c>
      <c r="E4024" s="14" t="s">
        <v>53</v>
      </c>
      <c r="F4024" s="14" t="s">
        <v>117</v>
      </c>
      <c r="G4024" s="14" t="s">
        <v>118</v>
      </c>
      <c r="H4024" s="14" t="s">
        <v>56</v>
      </c>
      <c r="I4024" s="14" t="s">
        <v>59</v>
      </c>
      <c r="J4024" s="14" t="s">
        <v>60</v>
      </c>
      <c r="K4024" s="15" t="n">
        <v>853.93</v>
      </c>
      <c r="L4024" s="0" t="n">
        <v>5</v>
      </c>
      <c r="M4024" s="16" t="n">
        <v>0.3</v>
      </c>
      <c r="N4024" s="17" t="n">
        <v>0</v>
      </c>
      <c r="O4024" s="0" t="str">
        <f aca="false">TEXT(B4024,"YYYY-MM")</f>
        <v>2015-06</v>
      </c>
      <c r="P4024" s="18" t="n">
        <f aca="false">IFERROR(N4024/K4024,0)</f>
        <v>0</v>
      </c>
      <c r="Q4024" s="0" t="str">
        <f aca="false">IF(M4024=0,"No Discount",IF(M4024&lt;0.2,"Low (1-19%)",IF(M4024&lt;0.4,"Medium (20-39%)","High (40%+)")))</f>
        <v>Medium (20-39%)</v>
      </c>
      <c r="R4024" s="0" t="str">
        <f aca="false">INDEX('Lookup Tables'!$B$2:$B$5,MATCH(F4024,'Lookup Tables'!$A$2:$A$5,0))</f>
        <v>Manager B</v>
      </c>
    </row>
    <row r="4025" customFormat="false" ht="15" hidden="false" customHeight="false" outlineLevel="0" collapsed="false">
      <c r="A4025" s="0" t="s">
        <v>3728</v>
      </c>
      <c r="B4025" s="13" t="n">
        <v>43400</v>
      </c>
      <c r="C4025" s="13" t="n">
        <v>43401</v>
      </c>
      <c r="D4025" s="14" t="s">
        <v>137</v>
      </c>
      <c r="E4025" s="14" t="s">
        <v>62</v>
      </c>
      <c r="F4025" s="14" t="s">
        <v>63</v>
      </c>
      <c r="G4025" s="14" t="s">
        <v>64</v>
      </c>
      <c r="H4025" s="14" t="s">
        <v>56</v>
      </c>
      <c r="I4025" s="14" t="s">
        <v>57</v>
      </c>
      <c r="J4025" s="14" t="s">
        <v>2309</v>
      </c>
      <c r="K4025" s="15" t="n">
        <v>556.665</v>
      </c>
      <c r="L4025" s="0" t="n">
        <v>5</v>
      </c>
      <c r="M4025" s="16" t="n">
        <v>0.15</v>
      </c>
      <c r="N4025" s="17" t="n">
        <v>6.549</v>
      </c>
      <c r="O4025" s="0" t="str">
        <f aca="false">TEXT(B4025,"YYYY-MM")</f>
        <v>2018-10</v>
      </c>
      <c r="P4025" s="18" t="n">
        <f aca="false">IFERROR(N4025/K4025,0)</f>
        <v>0.0117647058823529</v>
      </c>
      <c r="Q4025" s="0" t="str">
        <f aca="false">IF(M4025=0,"No Discount",IF(M4025&lt;0.2,"Low (1-19%)",IF(M4025&lt;0.4,"Medium (20-39%)","High (40%+)")))</f>
        <v>Low (1-19%)</v>
      </c>
      <c r="R4025" s="0" t="str">
        <f aca="false">INDEX('Lookup Tables'!$B$2:$B$5,MATCH(F4025,'Lookup Tables'!$A$2:$A$5,0))</f>
        <v>Manager D</v>
      </c>
    </row>
    <row r="4026" customFormat="false" ht="15" hidden="false" customHeight="false" outlineLevel="0" collapsed="false">
      <c r="A4026" s="0" t="s">
        <v>3728</v>
      </c>
      <c r="B4026" s="13" t="n">
        <v>43400</v>
      </c>
      <c r="C4026" s="13" t="n">
        <v>43401</v>
      </c>
      <c r="D4026" s="14" t="s">
        <v>137</v>
      </c>
      <c r="E4026" s="14" t="s">
        <v>62</v>
      </c>
      <c r="F4026" s="14" t="s">
        <v>63</v>
      </c>
      <c r="G4026" s="14" t="s">
        <v>64</v>
      </c>
      <c r="H4026" s="14" t="s">
        <v>80</v>
      </c>
      <c r="I4026" s="14" t="s">
        <v>81</v>
      </c>
      <c r="J4026" s="14" t="s">
        <v>3729</v>
      </c>
      <c r="K4026" s="15" t="n">
        <v>95.84</v>
      </c>
      <c r="L4026" s="0" t="n">
        <v>4</v>
      </c>
      <c r="M4026" s="16" t="n">
        <v>0.2</v>
      </c>
      <c r="N4026" s="17" t="n">
        <v>34.742</v>
      </c>
      <c r="O4026" s="0" t="str">
        <f aca="false">TEXT(B4026,"YYYY-MM")</f>
        <v>2018-10</v>
      </c>
      <c r="P4026" s="18" t="n">
        <f aca="false">IFERROR(N4026/K4026,0)</f>
        <v>0.3625</v>
      </c>
      <c r="Q4026" s="0" t="str">
        <f aca="false">IF(M4026=0,"No Discount",IF(M4026&lt;0.2,"Low (1-19%)",IF(M4026&lt;0.4,"Medium (20-39%)","High (40%+)")))</f>
        <v>Medium (20-39%)</v>
      </c>
      <c r="R4026" s="0" t="str">
        <f aca="false">INDEX('Lookup Tables'!$B$2:$B$5,MATCH(F4026,'Lookup Tables'!$A$2:$A$5,0))</f>
        <v>Manager D</v>
      </c>
    </row>
    <row r="4027" customFormat="false" ht="15" hidden="false" customHeight="false" outlineLevel="0" collapsed="false">
      <c r="A4027" s="0" t="s">
        <v>3730</v>
      </c>
      <c r="B4027" s="13" t="n">
        <v>43323</v>
      </c>
      <c r="C4027" s="13" t="n">
        <v>43325</v>
      </c>
      <c r="D4027" s="14" t="s">
        <v>137</v>
      </c>
      <c r="E4027" s="14" t="s">
        <v>62</v>
      </c>
      <c r="F4027" s="14" t="s">
        <v>98</v>
      </c>
      <c r="G4027" s="14" t="s">
        <v>99</v>
      </c>
      <c r="H4027" s="14" t="s">
        <v>65</v>
      </c>
      <c r="I4027" s="14" t="s">
        <v>91</v>
      </c>
      <c r="J4027" s="14" t="s">
        <v>2505</v>
      </c>
      <c r="K4027" s="15" t="n">
        <v>29.664</v>
      </c>
      <c r="L4027" s="0" t="n">
        <v>4</v>
      </c>
      <c r="M4027" s="16" t="n">
        <v>0.2</v>
      </c>
      <c r="N4027" s="17" t="n">
        <v>10.0116</v>
      </c>
      <c r="O4027" s="0" t="str">
        <f aca="false">TEXT(B4027,"YYYY-MM")</f>
        <v>2018-08</v>
      </c>
      <c r="P4027" s="18" t="n">
        <f aca="false">IFERROR(N4027/K4027,0)</f>
        <v>0.3375</v>
      </c>
      <c r="Q4027" s="0" t="str">
        <f aca="false">IF(M4027=0,"No Discount",IF(M4027&lt;0.2,"Low (1-19%)",IF(M4027&lt;0.4,"Medium (20-39%)","High (40%+)")))</f>
        <v>Medium (20-39%)</v>
      </c>
      <c r="R4027" s="0" t="str">
        <f aca="false">INDEX('Lookup Tables'!$B$2:$B$5,MATCH(F4027,'Lookup Tables'!$A$2:$A$5,0))</f>
        <v>Manager A</v>
      </c>
    </row>
    <row r="4028" customFormat="false" ht="15" hidden="false" customHeight="false" outlineLevel="0" collapsed="false">
      <c r="A4028" s="0" t="s">
        <v>3730</v>
      </c>
      <c r="B4028" s="13" t="n">
        <v>43323</v>
      </c>
      <c r="C4028" s="13" t="n">
        <v>43325</v>
      </c>
      <c r="D4028" s="14" t="s">
        <v>137</v>
      </c>
      <c r="E4028" s="14" t="s">
        <v>62</v>
      </c>
      <c r="F4028" s="14" t="s">
        <v>98</v>
      </c>
      <c r="G4028" s="14" t="s">
        <v>99</v>
      </c>
      <c r="H4028" s="14" t="s">
        <v>65</v>
      </c>
      <c r="I4028" s="14" t="s">
        <v>78</v>
      </c>
      <c r="J4028" s="14" t="s">
        <v>2268</v>
      </c>
      <c r="K4028" s="15" t="n">
        <v>9.184</v>
      </c>
      <c r="L4028" s="0" t="n">
        <v>7</v>
      </c>
      <c r="M4028" s="16" t="n">
        <v>0.2</v>
      </c>
      <c r="N4028" s="17" t="n">
        <v>2.87</v>
      </c>
      <c r="O4028" s="0" t="str">
        <f aca="false">TEXT(B4028,"YYYY-MM")</f>
        <v>2018-08</v>
      </c>
      <c r="P4028" s="18" t="n">
        <f aca="false">IFERROR(N4028/K4028,0)</f>
        <v>0.3125</v>
      </c>
      <c r="Q4028" s="0" t="str">
        <f aca="false">IF(M4028=0,"No Discount",IF(M4028&lt;0.2,"Low (1-19%)",IF(M4028&lt;0.4,"Medium (20-39%)","High (40%+)")))</f>
        <v>Medium (20-39%)</v>
      </c>
      <c r="R4028" s="0" t="str">
        <f aca="false">INDEX('Lookup Tables'!$B$2:$B$5,MATCH(F4028,'Lookup Tables'!$A$2:$A$5,0))</f>
        <v>Manager A</v>
      </c>
    </row>
    <row r="4029" customFormat="false" ht="15" hidden="false" customHeight="false" outlineLevel="0" collapsed="false">
      <c r="A4029" s="0" t="s">
        <v>3730</v>
      </c>
      <c r="B4029" s="13" t="n">
        <v>43323</v>
      </c>
      <c r="C4029" s="13" t="n">
        <v>43325</v>
      </c>
      <c r="D4029" s="14" t="s">
        <v>137</v>
      </c>
      <c r="E4029" s="14" t="s">
        <v>62</v>
      </c>
      <c r="F4029" s="14" t="s">
        <v>98</v>
      </c>
      <c r="G4029" s="14" t="s">
        <v>99</v>
      </c>
      <c r="H4029" s="14" t="s">
        <v>80</v>
      </c>
      <c r="I4029" s="14" t="s">
        <v>81</v>
      </c>
      <c r="J4029" s="14" t="s">
        <v>1172</v>
      </c>
      <c r="K4029" s="15" t="n">
        <v>153.584</v>
      </c>
      <c r="L4029" s="0" t="n">
        <v>2</v>
      </c>
      <c r="M4029" s="16" t="n">
        <v>0.2</v>
      </c>
      <c r="N4029" s="17" t="n">
        <v>13.4386</v>
      </c>
      <c r="O4029" s="0" t="str">
        <f aca="false">TEXT(B4029,"YYYY-MM")</f>
        <v>2018-08</v>
      </c>
      <c r="P4029" s="18" t="n">
        <f aca="false">IFERROR(N4029/K4029,0)</f>
        <v>0.0875</v>
      </c>
      <c r="Q4029" s="0" t="str">
        <f aca="false">IF(M4029=0,"No Discount",IF(M4029&lt;0.2,"Low (1-19%)",IF(M4029&lt;0.4,"Medium (20-39%)","High (40%+)")))</f>
        <v>Medium (20-39%)</v>
      </c>
      <c r="R4029" s="0" t="str">
        <f aca="false">INDEX('Lookup Tables'!$B$2:$B$5,MATCH(F4029,'Lookup Tables'!$A$2:$A$5,0))</f>
        <v>Manager A</v>
      </c>
    </row>
    <row r="4030" customFormat="false" ht="15" hidden="false" customHeight="false" outlineLevel="0" collapsed="false">
      <c r="A4030" s="0" t="s">
        <v>3730</v>
      </c>
      <c r="B4030" s="13" t="n">
        <v>43323</v>
      </c>
      <c r="C4030" s="13" t="n">
        <v>43325</v>
      </c>
      <c r="D4030" s="14" t="s">
        <v>137</v>
      </c>
      <c r="E4030" s="14" t="s">
        <v>62</v>
      </c>
      <c r="F4030" s="14" t="s">
        <v>98</v>
      </c>
      <c r="G4030" s="14" t="s">
        <v>99</v>
      </c>
      <c r="H4030" s="14" t="s">
        <v>65</v>
      </c>
      <c r="I4030" s="14" t="s">
        <v>83</v>
      </c>
      <c r="J4030" s="14" t="s">
        <v>2342</v>
      </c>
      <c r="K4030" s="15" t="n">
        <v>12.864</v>
      </c>
      <c r="L4030" s="0" t="n">
        <v>8</v>
      </c>
      <c r="M4030" s="16" t="n">
        <v>0.8</v>
      </c>
      <c r="N4030" s="17" t="n">
        <v>-22.512</v>
      </c>
      <c r="O4030" s="0" t="str">
        <f aca="false">TEXT(B4030,"YYYY-MM")</f>
        <v>2018-08</v>
      </c>
      <c r="P4030" s="18" t="n">
        <f aca="false">IFERROR(N4030/K4030,0)</f>
        <v>-1.75</v>
      </c>
      <c r="Q4030" s="0" t="str">
        <f aca="false">IF(M4030=0,"No Discount",IF(M4030&lt;0.2,"Low (1-19%)",IF(M4030&lt;0.4,"Medium (20-39%)","High (40%+)")))</f>
        <v>High (40%+)</v>
      </c>
      <c r="R4030" s="0" t="str">
        <f aca="false">INDEX('Lookup Tables'!$B$2:$B$5,MATCH(F4030,'Lookup Tables'!$A$2:$A$5,0))</f>
        <v>Manager A</v>
      </c>
    </row>
    <row r="4031" customFormat="false" ht="15" hidden="false" customHeight="false" outlineLevel="0" collapsed="false">
      <c r="A4031" s="0" t="s">
        <v>3731</v>
      </c>
      <c r="B4031" s="13" t="n">
        <v>43458</v>
      </c>
      <c r="C4031" s="13" t="n">
        <v>43462</v>
      </c>
      <c r="D4031" s="14" t="s">
        <v>69</v>
      </c>
      <c r="E4031" s="14" t="s">
        <v>53</v>
      </c>
      <c r="F4031" s="14" t="s">
        <v>54</v>
      </c>
      <c r="G4031" s="14" t="s">
        <v>370</v>
      </c>
      <c r="H4031" s="14" t="s">
        <v>80</v>
      </c>
      <c r="I4031" s="14" t="s">
        <v>345</v>
      </c>
      <c r="J4031" s="14" t="s">
        <v>1724</v>
      </c>
      <c r="K4031" s="15" t="n">
        <v>479.97</v>
      </c>
      <c r="L4031" s="0" t="n">
        <v>3</v>
      </c>
      <c r="M4031" s="16" t="n">
        <v>0</v>
      </c>
      <c r="N4031" s="17" t="n">
        <v>239.985</v>
      </c>
      <c r="O4031" s="0" t="str">
        <f aca="false">TEXT(B4031,"YYYY-MM")</f>
        <v>2018-12</v>
      </c>
      <c r="P4031" s="18" t="n">
        <f aca="false">IFERROR(N4031/K4031,0)</f>
        <v>0.5</v>
      </c>
      <c r="Q4031" s="0" t="str">
        <f aca="false">IF(M4031=0,"No Discount",IF(M4031&lt;0.2,"Low (1-19%)",IF(M4031&lt;0.4,"Medium (20-39%)","High (40%+)")))</f>
        <v>No Discount</v>
      </c>
      <c r="R4031" s="0" t="str">
        <f aca="false">INDEX('Lookup Tables'!$B$2:$B$5,MATCH(F4031,'Lookup Tables'!$A$2:$A$5,0))</f>
        <v>Manager C</v>
      </c>
    </row>
    <row r="4032" customFormat="false" ht="15" hidden="false" customHeight="false" outlineLevel="0" collapsed="false">
      <c r="A4032" s="0" t="s">
        <v>3731</v>
      </c>
      <c r="B4032" s="13" t="n">
        <v>43458</v>
      </c>
      <c r="C4032" s="13" t="n">
        <v>43462</v>
      </c>
      <c r="D4032" s="14" t="s">
        <v>69</v>
      </c>
      <c r="E4032" s="14" t="s">
        <v>53</v>
      </c>
      <c r="F4032" s="14" t="s">
        <v>54</v>
      </c>
      <c r="G4032" s="14" t="s">
        <v>370</v>
      </c>
      <c r="H4032" s="14" t="s">
        <v>56</v>
      </c>
      <c r="I4032" s="14" t="s">
        <v>59</v>
      </c>
      <c r="J4032" s="14" t="s">
        <v>2648</v>
      </c>
      <c r="K4032" s="15" t="n">
        <v>232.88</v>
      </c>
      <c r="L4032" s="0" t="n">
        <v>4</v>
      </c>
      <c r="M4032" s="16" t="n">
        <v>0</v>
      </c>
      <c r="N4032" s="17" t="n">
        <v>60.5488</v>
      </c>
      <c r="O4032" s="0" t="str">
        <f aca="false">TEXT(B4032,"YYYY-MM")</f>
        <v>2018-12</v>
      </c>
      <c r="P4032" s="18" t="n">
        <f aca="false">IFERROR(N4032/K4032,0)</f>
        <v>0.26</v>
      </c>
      <c r="Q4032" s="0" t="str">
        <f aca="false">IF(M4032=0,"No Discount",IF(M4032&lt;0.2,"Low (1-19%)",IF(M4032&lt;0.4,"Medium (20-39%)","High (40%+)")))</f>
        <v>No Discount</v>
      </c>
      <c r="R4032" s="0" t="str">
        <f aca="false">INDEX('Lookup Tables'!$B$2:$B$5,MATCH(F4032,'Lookup Tables'!$A$2:$A$5,0))</f>
        <v>Manager C</v>
      </c>
    </row>
    <row r="4033" customFormat="false" ht="15" hidden="false" customHeight="false" outlineLevel="0" collapsed="false">
      <c r="A4033" s="0" t="s">
        <v>3732</v>
      </c>
      <c r="B4033" s="13" t="n">
        <v>43004</v>
      </c>
      <c r="C4033" s="13" t="n">
        <v>43008</v>
      </c>
      <c r="D4033" s="14" t="s">
        <v>69</v>
      </c>
      <c r="E4033" s="14" t="s">
        <v>97</v>
      </c>
      <c r="F4033" s="14" t="s">
        <v>63</v>
      </c>
      <c r="G4033" s="14" t="s">
        <v>94</v>
      </c>
      <c r="H4033" s="14" t="s">
        <v>65</v>
      </c>
      <c r="I4033" s="14" t="s">
        <v>85</v>
      </c>
      <c r="J4033" s="14" t="s">
        <v>1138</v>
      </c>
      <c r="K4033" s="15" t="n">
        <v>236.88</v>
      </c>
      <c r="L4033" s="0" t="n">
        <v>6</v>
      </c>
      <c r="M4033" s="16" t="n">
        <v>0</v>
      </c>
      <c r="N4033" s="17" t="n">
        <v>66.3264</v>
      </c>
      <c r="O4033" s="0" t="str">
        <f aca="false">TEXT(B4033,"YYYY-MM")</f>
        <v>2017-09</v>
      </c>
      <c r="P4033" s="18" t="n">
        <f aca="false">IFERROR(N4033/K4033,0)</f>
        <v>0.28</v>
      </c>
      <c r="Q4033" s="0" t="str">
        <f aca="false">IF(M4033=0,"No Discount",IF(M4033&lt;0.2,"Low (1-19%)",IF(M4033&lt;0.4,"Medium (20-39%)","High (40%+)")))</f>
        <v>No Discount</v>
      </c>
      <c r="R4033" s="0" t="str">
        <f aca="false">INDEX('Lookup Tables'!$B$2:$B$5,MATCH(F4033,'Lookup Tables'!$A$2:$A$5,0))</f>
        <v>Manager D</v>
      </c>
    </row>
    <row r="4034" customFormat="false" ht="15" hidden="false" customHeight="false" outlineLevel="0" collapsed="false">
      <c r="A4034" s="0" t="s">
        <v>3732</v>
      </c>
      <c r="B4034" s="13" t="n">
        <v>43004</v>
      </c>
      <c r="C4034" s="13" t="n">
        <v>43008</v>
      </c>
      <c r="D4034" s="14" t="s">
        <v>69</v>
      </c>
      <c r="E4034" s="14" t="s">
        <v>97</v>
      </c>
      <c r="F4034" s="14" t="s">
        <v>63</v>
      </c>
      <c r="G4034" s="14" t="s">
        <v>94</v>
      </c>
      <c r="H4034" s="14" t="s">
        <v>65</v>
      </c>
      <c r="I4034" s="14" t="s">
        <v>91</v>
      </c>
      <c r="J4034" s="14" t="s">
        <v>250</v>
      </c>
      <c r="K4034" s="15" t="n">
        <v>29.9</v>
      </c>
      <c r="L4034" s="0" t="n">
        <v>5</v>
      </c>
      <c r="M4034" s="16" t="n">
        <v>0</v>
      </c>
      <c r="N4034" s="17" t="n">
        <v>14.651</v>
      </c>
      <c r="O4034" s="0" t="str">
        <f aca="false">TEXT(B4034,"YYYY-MM")</f>
        <v>2017-09</v>
      </c>
      <c r="P4034" s="18" t="n">
        <f aca="false">IFERROR(N4034/K4034,0)</f>
        <v>0.49</v>
      </c>
      <c r="Q4034" s="0" t="str">
        <f aca="false">IF(M4034=0,"No Discount",IF(M4034&lt;0.2,"Low (1-19%)",IF(M4034&lt;0.4,"Medium (20-39%)","High (40%+)")))</f>
        <v>No Discount</v>
      </c>
      <c r="R4034" s="0" t="str">
        <f aca="false">INDEX('Lookup Tables'!$B$2:$B$5,MATCH(F4034,'Lookup Tables'!$A$2:$A$5,0))</f>
        <v>Manager D</v>
      </c>
    </row>
    <row r="4035" customFormat="false" ht="15" hidden="false" customHeight="false" outlineLevel="0" collapsed="false">
      <c r="A4035" s="0" t="s">
        <v>3732</v>
      </c>
      <c r="B4035" s="13" t="n">
        <v>43004</v>
      </c>
      <c r="C4035" s="13" t="n">
        <v>43008</v>
      </c>
      <c r="D4035" s="14" t="s">
        <v>69</v>
      </c>
      <c r="E4035" s="14" t="s">
        <v>97</v>
      </c>
      <c r="F4035" s="14" t="s">
        <v>63</v>
      </c>
      <c r="G4035" s="14" t="s">
        <v>94</v>
      </c>
      <c r="H4035" s="14" t="s">
        <v>80</v>
      </c>
      <c r="I4035" s="14" t="s">
        <v>123</v>
      </c>
      <c r="J4035" s="14" t="s">
        <v>1972</v>
      </c>
      <c r="K4035" s="15" t="n">
        <v>100</v>
      </c>
      <c r="L4035" s="0" t="n">
        <v>4</v>
      </c>
      <c r="M4035" s="16" t="n">
        <v>0</v>
      </c>
      <c r="N4035" s="17" t="n">
        <v>21</v>
      </c>
      <c r="O4035" s="0" t="str">
        <f aca="false">TEXT(B4035,"YYYY-MM")</f>
        <v>2017-09</v>
      </c>
      <c r="P4035" s="18" t="n">
        <f aca="false">IFERROR(N4035/K4035,0)</f>
        <v>0.21</v>
      </c>
      <c r="Q4035" s="0" t="str">
        <f aca="false">IF(M4035=0,"No Discount",IF(M4035&lt;0.2,"Low (1-19%)",IF(M4035&lt;0.4,"Medium (20-39%)","High (40%+)")))</f>
        <v>No Discount</v>
      </c>
      <c r="R4035" s="0" t="str">
        <f aca="false">INDEX('Lookup Tables'!$B$2:$B$5,MATCH(F4035,'Lookup Tables'!$A$2:$A$5,0))</f>
        <v>Manager D</v>
      </c>
    </row>
    <row r="4036" customFormat="false" ht="15" hidden="false" customHeight="false" outlineLevel="0" collapsed="false">
      <c r="A4036" s="0" t="s">
        <v>3733</v>
      </c>
      <c r="B4036" s="13" t="n">
        <v>43081</v>
      </c>
      <c r="C4036" s="13" t="n">
        <v>43081</v>
      </c>
      <c r="D4036" s="14" t="s">
        <v>606</v>
      </c>
      <c r="E4036" s="14" t="s">
        <v>62</v>
      </c>
      <c r="F4036" s="14" t="s">
        <v>117</v>
      </c>
      <c r="G4036" s="14" t="s">
        <v>269</v>
      </c>
      <c r="H4036" s="14" t="s">
        <v>65</v>
      </c>
      <c r="I4036" s="14" t="s">
        <v>83</v>
      </c>
      <c r="J4036" s="14" t="s">
        <v>644</v>
      </c>
      <c r="K4036" s="15" t="n">
        <v>18.693</v>
      </c>
      <c r="L4036" s="0" t="n">
        <v>3</v>
      </c>
      <c r="M4036" s="16" t="n">
        <v>0.7</v>
      </c>
      <c r="N4036" s="17" t="n">
        <v>-14.3313</v>
      </c>
      <c r="O4036" s="0" t="str">
        <f aca="false">TEXT(B4036,"YYYY-MM")</f>
        <v>2017-12</v>
      </c>
      <c r="P4036" s="18" t="n">
        <f aca="false">IFERROR(N4036/K4036,0)</f>
        <v>-0.766666666666667</v>
      </c>
      <c r="Q4036" s="0" t="str">
        <f aca="false">IF(M4036=0,"No Discount",IF(M4036&lt;0.2,"Low (1-19%)",IF(M4036&lt;0.4,"Medium (20-39%)","High (40%+)")))</f>
        <v>High (40%+)</v>
      </c>
      <c r="R4036" s="0" t="str">
        <f aca="false">INDEX('Lookup Tables'!$B$2:$B$5,MATCH(F4036,'Lookup Tables'!$A$2:$A$5,0))</f>
        <v>Manager B</v>
      </c>
    </row>
    <row r="4037" customFormat="false" ht="15" hidden="false" customHeight="false" outlineLevel="0" collapsed="false">
      <c r="A4037" s="0" t="s">
        <v>3733</v>
      </c>
      <c r="B4037" s="13" t="n">
        <v>43081</v>
      </c>
      <c r="C4037" s="13" t="n">
        <v>43081</v>
      </c>
      <c r="D4037" s="14" t="s">
        <v>606</v>
      </c>
      <c r="E4037" s="14" t="s">
        <v>62</v>
      </c>
      <c r="F4037" s="14" t="s">
        <v>117</v>
      </c>
      <c r="G4037" s="14" t="s">
        <v>269</v>
      </c>
      <c r="H4037" s="14" t="s">
        <v>80</v>
      </c>
      <c r="I4037" s="14" t="s">
        <v>123</v>
      </c>
      <c r="J4037" s="14" t="s">
        <v>769</v>
      </c>
      <c r="K4037" s="15" t="n">
        <v>383.952</v>
      </c>
      <c r="L4037" s="0" t="n">
        <v>6</v>
      </c>
      <c r="M4037" s="16" t="n">
        <v>0.2</v>
      </c>
      <c r="N4037" s="17" t="n">
        <v>76.7904</v>
      </c>
      <c r="O4037" s="0" t="str">
        <f aca="false">TEXT(B4037,"YYYY-MM")</f>
        <v>2017-12</v>
      </c>
      <c r="P4037" s="18" t="n">
        <f aca="false">IFERROR(N4037/K4037,0)</f>
        <v>0.2</v>
      </c>
      <c r="Q4037" s="0" t="str">
        <f aca="false">IF(M4037=0,"No Discount",IF(M4037&lt;0.2,"Low (1-19%)",IF(M4037&lt;0.4,"Medium (20-39%)","High (40%+)")))</f>
        <v>Medium (20-39%)</v>
      </c>
      <c r="R4037" s="0" t="str">
        <f aca="false">INDEX('Lookup Tables'!$B$2:$B$5,MATCH(F4037,'Lookup Tables'!$A$2:$A$5,0))</f>
        <v>Manager B</v>
      </c>
    </row>
    <row r="4038" customFormat="false" ht="15" hidden="false" customHeight="false" outlineLevel="0" collapsed="false">
      <c r="A4038" s="0" t="s">
        <v>3734</v>
      </c>
      <c r="B4038" s="13" t="n">
        <v>42732</v>
      </c>
      <c r="C4038" s="13" t="n">
        <v>42736</v>
      </c>
      <c r="D4038" s="14" t="s">
        <v>69</v>
      </c>
      <c r="E4038" s="14" t="s">
        <v>53</v>
      </c>
      <c r="F4038" s="14" t="s">
        <v>98</v>
      </c>
      <c r="G4038" s="14" t="s">
        <v>146</v>
      </c>
      <c r="H4038" s="14" t="s">
        <v>65</v>
      </c>
      <c r="I4038" s="14" t="s">
        <v>73</v>
      </c>
      <c r="J4038" s="14" t="s">
        <v>3322</v>
      </c>
      <c r="K4038" s="15" t="n">
        <v>24.816</v>
      </c>
      <c r="L4038" s="0" t="n">
        <v>2</v>
      </c>
      <c r="M4038" s="16" t="n">
        <v>0.2</v>
      </c>
      <c r="N4038" s="17" t="n">
        <v>1.551</v>
      </c>
      <c r="O4038" s="0" t="str">
        <f aca="false">TEXT(B4038,"YYYY-MM")</f>
        <v>2016-12</v>
      </c>
      <c r="P4038" s="18" t="n">
        <f aca="false">IFERROR(N4038/K4038,0)</f>
        <v>0.0625</v>
      </c>
      <c r="Q4038" s="0" t="str">
        <f aca="false">IF(M4038=0,"No Discount",IF(M4038&lt;0.2,"Low (1-19%)",IF(M4038&lt;0.4,"Medium (20-39%)","High (40%+)")))</f>
        <v>Medium (20-39%)</v>
      </c>
      <c r="R4038" s="0" t="str">
        <f aca="false">INDEX('Lookup Tables'!$B$2:$B$5,MATCH(F4038,'Lookup Tables'!$A$2:$A$5,0))</f>
        <v>Manager A</v>
      </c>
    </row>
    <row r="4039" customFormat="false" ht="15" hidden="false" customHeight="false" outlineLevel="0" collapsed="false">
      <c r="A4039" s="0" t="s">
        <v>3735</v>
      </c>
      <c r="B4039" s="13" t="n">
        <v>42367</v>
      </c>
      <c r="C4039" s="13" t="n">
        <v>42371</v>
      </c>
      <c r="D4039" s="14" t="s">
        <v>69</v>
      </c>
      <c r="E4039" s="14" t="s">
        <v>62</v>
      </c>
      <c r="F4039" s="14" t="s">
        <v>63</v>
      </c>
      <c r="G4039" s="14" t="s">
        <v>64</v>
      </c>
      <c r="H4039" s="14" t="s">
        <v>56</v>
      </c>
      <c r="I4039" s="14" t="s">
        <v>76</v>
      </c>
      <c r="J4039" s="14" t="s">
        <v>3070</v>
      </c>
      <c r="K4039" s="15" t="n">
        <v>24.9</v>
      </c>
      <c r="L4039" s="0" t="n">
        <v>5</v>
      </c>
      <c r="M4039" s="16" t="n">
        <v>0</v>
      </c>
      <c r="N4039" s="17" t="n">
        <v>8.217</v>
      </c>
      <c r="O4039" s="0" t="str">
        <f aca="false">TEXT(B4039,"YYYY-MM")</f>
        <v>2015-12</v>
      </c>
      <c r="P4039" s="18" t="n">
        <f aca="false">IFERROR(N4039/K4039,0)</f>
        <v>0.33</v>
      </c>
      <c r="Q4039" s="0" t="str">
        <f aca="false">IF(M4039=0,"No Discount",IF(M4039&lt;0.2,"Low (1-19%)",IF(M4039&lt;0.4,"Medium (20-39%)","High (40%+)")))</f>
        <v>No Discount</v>
      </c>
      <c r="R4039" s="0" t="str">
        <f aca="false">INDEX('Lookup Tables'!$B$2:$B$5,MATCH(F4039,'Lookup Tables'!$A$2:$A$5,0))</f>
        <v>Manager D</v>
      </c>
    </row>
    <row r="4040" customFormat="false" ht="15" hidden="false" customHeight="false" outlineLevel="0" collapsed="false">
      <c r="A4040" s="0" t="s">
        <v>3735</v>
      </c>
      <c r="B4040" s="13" t="n">
        <v>42367</v>
      </c>
      <c r="C4040" s="13" t="n">
        <v>42371</v>
      </c>
      <c r="D4040" s="14" t="s">
        <v>69</v>
      </c>
      <c r="E4040" s="14" t="s">
        <v>62</v>
      </c>
      <c r="F4040" s="14" t="s">
        <v>63</v>
      </c>
      <c r="G4040" s="14" t="s">
        <v>64</v>
      </c>
      <c r="H4040" s="14" t="s">
        <v>65</v>
      </c>
      <c r="I4040" s="14" t="s">
        <v>91</v>
      </c>
      <c r="J4040" s="14" t="s">
        <v>2170</v>
      </c>
      <c r="K4040" s="15" t="n">
        <v>21.12</v>
      </c>
      <c r="L4040" s="0" t="n">
        <v>4</v>
      </c>
      <c r="M4040" s="16" t="n">
        <v>0</v>
      </c>
      <c r="N4040" s="17" t="n">
        <v>9.504</v>
      </c>
      <c r="O4040" s="0" t="str">
        <f aca="false">TEXT(B4040,"YYYY-MM")</f>
        <v>2015-12</v>
      </c>
      <c r="P4040" s="18" t="n">
        <f aca="false">IFERROR(N4040/K4040,0)</f>
        <v>0.45</v>
      </c>
      <c r="Q4040" s="0" t="str">
        <f aca="false">IF(M4040=0,"No Discount",IF(M4040&lt;0.2,"Low (1-19%)",IF(M4040&lt;0.4,"Medium (20-39%)","High (40%+)")))</f>
        <v>No Discount</v>
      </c>
      <c r="R4040" s="0" t="str">
        <f aca="false">INDEX('Lookup Tables'!$B$2:$B$5,MATCH(F4040,'Lookup Tables'!$A$2:$A$5,0))</f>
        <v>Manager D</v>
      </c>
    </row>
    <row r="4041" customFormat="false" ht="15" hidden="false" customHeight="false" outlineLevel="0" collapsed="false">
      <c r="A4041" s="0" t="s">
        <v>3735</v>
      </c>
      <c r="B4041" s="13" t="n">
        <v>42367</v>
      </c>
      <c r="C4041" s="13" t="n">
        <v>42371</v>
      </c>
      <c r="D4041" s="14" t="s">
        <v>69</v>
      </c>
      <c r="E4041" s="14" t="s">
        <v>62</v>
      </c>
      <c r="F4041" s="14" t="s">
        <v>63</v>
      </c>
      <c r="G4041" s="14" t="s">
        <v>64</v>
      </c>
      <c r="H4041" s="14" t="s">
        <v>80</v>
      </c>
      <c r="I4041" s="14" t="s">
        <v>345</v>
      </c>
      <c r="J4041" s="14" t="s">
        <v>1724</v>
      </c>
      <c r="K4041" s="15" t="n">
        <v>767.952</v>
      </c>
      <c r="L4041" s="0" t="n">
        <v>6</v>
      </c>
      <c r="M4041" s="16" t="n">
        <v>0.2</v>
      </c>
      <c r="N4041" s="17" t="n">
        <v>287.982</v>
      </c>
      <c r="O4041" s="0" t="str">
        <f aca="false">TEXT(B4041,"YYYY-MM")</f>
        <v>2015-12</v>
      </c>
      <c r="P4041" s="18" t="n">
        <f aca="false">IFERROR(N4041/K4041,0)</f>
        <v>0.375</v>
      </c>
      <c r="Q4041" s="0" t="str">
        <f aca="false">IF(M4041=0,"No Discount",IF(M4041&lt;0.2,"Low (1-19%)",IF(M4041&lt;0.4,"Medium (20-39%)","High (40%+)")))</f>
        <v>Medium (20-39%)</v>
      </c>
      <c r="R4041" s="0" t="str">
        <f aca="false">INDEX('Lookup Tables'!$B$2:$B$5,MATCH(F4041,'Lookup Tables'!$A$2:$A$5,0))</f>
        <v>Manager D</v>
      </c>
    </row>
    <row r="4042" customFormat="false" ht="15" hidden="false" customHeight="false" outlineLevel="0" collapsed="false">
      <c r="A4042" s="0" t="s">
        <v>3735</v>
      </c>
      <c r="B4042" s="13" t="n">
        <v>42367</v>
      </c>
      <c r="C4042" s="13" t="n">
        <v>42371</v>
      </c>
      <c r="D4042" s="14" t="s">
        <v>69</v>
      </c>
      <c r="E4042" s="14" t="s">
        <v>62</v>
      </c>
      <c r="F4042" s="14" t="s">
        <v>63</v>
      </c>
      <c r="G4042" s="14" t="s">
        <v>64</v>
      </c>
      <c r="H4042" s="14" t="s">
        <v>65</v>
      </c>
      <c r="I4042" s="14" t="s">
        <v>83</v>
      </c>
      <c r="J4042" s="14" t="s">
        <v>1007</v>
      </c>
      <c r="K4042" s="15" t="n">
        <v>14.352</v>
      </c>
      <c r="L4042" s="0" t="n">
        <v>3</v>
      </c>
      <c r="M4042" s="16" t="n">
        <v>0.2</v>
      </c>
      <c r="N4042" s="17" t="n">
        <v>4.6644</v>
      </c>
      <c r="O4042" s="0" t="str">
        <f aca="false">TEXT(B4042,"YYYY-MM")</f>
        <v>2015-12</v>
      </c>
      <c r="P4042" s="18" t="n">
        <f aca="false">IFERROR(N4042/K4042,0)</f>
        <v>0.325</v>
      </c>
      <c r="Q4042" s="0" t="str">
        <f aca="false">IF(M4042=0,"No Discount",IF(M4042&lt;0.2,"Low (1-19%)",IF(M4042&lt;0.4,"Medium (20-39%)","High (40%+)")))</f>
        <v>Medium (20-39%)</v>
      </c>
      <c r="R4042" s="0" t="str">
        <f aca="false">INDEX('Lookup Tables'!$B$2:$B$5,MATCH(F4042,'Lookup Tables'!$A$2:$A$5,0))</f>
        <v>Manager D</v>
      </c>
    </row>
    <row r="4043" customFormat="false" ht="15" hidden="false" customHeight="false" outlineLevel="0" collapsed="false">
      <c r="A4043" s="0" t="s">
        <v>3735</v>
      </c>
      <c r="B4043" s="13" t="n">
        <v>42367</v>
      </c>
      <c r="C4043" s="13" t="n">
        <v>42371</v>
      </c>
      <c r="D4043" s="14" t="s">
        <v>69</v>
      </c>
      <c r="E4043" s="14" t="s">
        <v>62</v>
      </c>
      <c r="F4043" s="14" t="s">
        <v>63</v>
      </c>
      <c r="G4043" s="14" t="s">
        <v>64</v>
      </c>
      <c r="H4043" s="14" t="s">
        <v>80</v>
      </c>
      <c r="I4043" s="14" t="s">
        <v>81</v>
      </c>
      <c r="J4043" s="14" t="s">
        <v>916</v>
      </c>
      <c r="K4043" s="15" t="n">
        <v>191.976</v>
      </c>
      <c r="L4043" s="0" t="n">
        <v>3</v>
      </c>
      <c r="M4043" s="16" t="n">
        <v>0.2</v>
      </c>
      <c r="N4043" s="17" t="n">
        <v>19.1976</v>
      </c>
      <c r="O4043" s="0" t="str">
        <f aca="false">TEXT(B4043,"YYYY-MM")</f>
        <v>2015-12</v>
      </c>
      <c r="P4043" s="18" t="n">
        <f aca="false">IFERROR(N4043/K4043,0)</f>
        <v>0.1</v>
      </c>
      <c r="Q4043" s="0" t="str">
        <f aca="false">IF(M4043=0,"No Discount",IF(M4043&lt;0.2,"Low (1-19%)",IF(M4043&lt;0.4,"Medium (20-39%)","High (40%+)")))</f>
        <v>Medium (20-39%)</v>
      </c>
      <c r="R4043" s="0" t="str">
        <f aca="false">INDEX('Lookup Tables'!$B$2:$B$5,MATCH(F4043,'Lookup Tables'!$A$2:$A$5,0))</f>
        <v>Manager D</v>
      </c>
    </row>
    <row r="4044" customFormat="false" ht="15" hidden="false" customHeight="false" outlineLevel="0" collapsed="false">
      <c r="A4044" s="0" t="s">
        <v>3735</v>
      </c>
      <c r="B4044" s="13" t="n">
        <v>42367</v>
      </c>
      <c r="C4044" s="13" t="n">
        <v>42371</v>
      </c>
      <c r="D4044" s="14" t="s">
        <v>69</v>
      </c>
      <c r="E4044" s="14" t="s">
        <v>62</v>
      </c>
      <c r="F4044" s="14" t="s">
        <v>63</v>
      </c>
      <c r="G4044" s="14" t="s">
        <v>64</v>
      </c>
      <c r="H4044" s="14" t="s">
        <v>65</v>
      </c>
      <c r="I4044" s="14" t="s">
        <v>66</v>
      </c>
      <c r="J4044" s="14" t="s">
        <v>1668</v>
      </c>
      <c r="K4044" s="15" t="n">
        <v>274.77</v>
      </c>
      <c r="L4044" s="0" t="n">
        <v>9</v>
      </c>
      <c r="M4044" s="16" t="n">
        <v>0</v>
      </c>
      <c r="N4044" s="17" t="n">
        <v>126.3942</v>
      </c>
      <c r="O4044" s="0" t="str">
        <f aca="false">TEXT(B4044,"YYYY-MM")</f>
        <v>2015-12</v>
      </c>
      <c r="P4044" s="18" t="n">
        <f aca="false">IFERROR(N4044/K4044,0)</f>
        <v>0.46</v>
      </c>
      <c r="Q4044" s="0" t="str">
        <f aca="false">IF(M4044=0,"No Discount",IF(M4044&lt;0.2,"Low (1-19%)",IF(M4044&lt;0.4,"Medium (20-39%)","High (40%+)")))</f>
        <v>No Discount</v>
      </c>
      <c r="R4044" s="0" t="str">
        <f aca="false">INDEX('Lookup Tables'!$B$2:$B$5,MATCH(F4044,'Lookup Tables'!$A$2:$A$5,0))</f>
        <v>Manager D</v>
      </c>
    </row>
    <row r="4045" customFormat="false" ht="15" hidden="false" customHeight="false" outlineLevel="0" collapsed="false">
      <c r="A4045" s="0" t="s">
        <v>3735</v>
      </c>
      <c r="B4045" s="13" t="n">
        <v>42367</v>
      </c>
      <c r="C4045" s="13" t="n">
        <v>42371</v>
      </c>
      <c r="D4045" s="14" t="s">
        <v>69</v>
      </c>
      <c r="E4045" s="14" t="s">
        <v>62</v>
      </c>
      <c r="F4045" s="14" t="s">
        <v>63</v>
      </c>
      <c r="G4045" s="14" t="s">
        <v>64</v>
      </c>
      <c r="H4045" s="14" t="s">
        <v>56</v>
      </c>
      <c r="I4045" s="14" t="s">
        <v>76</v>
      </c>
      <c r="J4045" s="14" t="s">
        <v>3311</v>
      </c>
      <c r="K4045" s="15" t="n">
        <v>70.56</v>
      </c>
      <c r="L4045" s="0" t="n">
        <v>6</v>
      </c>
      <c r="M4045" s="16" t="n">
        <v>0</v>
      </c>
      <c r="N4045" s="17" t="n">
        <v>23.9904</v>
      </c>
      <c r="O4045" s="0" t="str">
        <f aca="false">TEXT(B4045,"YYYY-MM")</f>
        <v>2015-12</v>
      </c>
      <c r="P4045" s="18" t="n">
        <f aca="false">IFERROR(N4045/K4045,0)</f>
        <v>0.34</v>
      </c>
      <c r="Q4045" s="0" t="str">
        <f aca="false">IF(M4045=0,"No Discount",IF(M4045&lt;0.2,"Low (1-19%)",IF(M4045&lt;0.4,"Medium (20-39%)","High (40%+)")))</f>
        <v>No Discount</v>
      </c>
      <c r="R4045" s="0" t="str">
        <f aca="false">INDEX('Lookup Tables'!$B$2:$B$5,MATCH(F4045,'Lookup Tables'!$A$2:$A$5,0))</f>
        <v>Manager D</v>
      </c>
    </row>
    <row r="4046" customFormat="false" ht="15" hidden="false" customHeight="false" outlineLevel="0" collapsed="false">
      <c r="A4046" s="0" t="s">
        <v>3736</v>
      </c>
      <c r="B4046" s="13" t="n">
        <v>42546</v>
      </c>
      <c r="C4046" s="13" t="n">
        <v>42551</v>
      </c>
      <c r="D4046" s="14" t="s">
        <v>69</v>
      </c>
      <c r="E4046" s="14" t="s">
        <v>53</v>
      </c>
      <c r="F4046" s="14" t="s">
        <v>63</v>
      </c>
      <c r="G4046" s="14" t="s">
        <v>64</v>
      </c>
      <c r="H4046" s="14" t="s">
        <v>56</v>
      </c>
      <c r="I4046" s="14" t="s">
        <v>76</v>
      </c>
      <c r="J4046" s="14" t="s">
        <v>912</v>
      </c>
      <c r="K4046" s="15" t="n">
        <v>204.85</v>
      </c>
      <c r="L4046" s="0" t="n">
        <v>5</v>
      </c>
      <c r="M4046" s="16" t="n">
        <v>0</v>
      </c>
      <c r="N4046" s="17" t="n">
        <v>57.358</v>
      </c>
      <c r="O4046" s="0" t="str">
        <f aca="false">TEXT(B4046,"YYYY-MM")</f>
        <v>2016-06</v>
      </c>
      <c r="P4046" s="18" t="n">
        <f aca="false">IFERROR(N4046/K4046,0)</f>
        <v>0.28</v>
      </c>
      <c r="Q4046" s="0" t="str">
        <f aca="false">IF(M4046=0,"No Discount",IF(M4046&lt;0.2,"Low (1-19%)",IF(M4046&lt;0.4,"Medium (20-39%)","High (40%+)")))</f>
        <v>No Discount</v>
      </c>
      <c r="R4046" s="0" t="str">
        <f aca="false">INDEX('Lookup Tables'!$B$2:$B$5,MATCH(F4046,'Lookup Tables'!$A$2:$A$5,0))</f>
        <v>Manager D</v>
      </c>
    </row>
    <row r="4047" customFormat="false" ht="15" hidden="false" customHeight="false" outlineLevel="0" collapsed="false">
      <c r="A4047" s="0" t="s">
        <v>3737</v>
      </c>
      <c r="B4047" s="13" t="n">
        <v>42462</v>
      </c>
      <c r="C4047" s="13" t="n">
        <v>42467</v>
      </c>
      <c r="D4047" s="14" t="s">
        <v>69</v>
      </c>
      <c r="E4047" s="14" t="s">
        <v>62</v>
      </c>
      <c r="F4047" s="14" t="s">
        <v>98</v>
      </c>
      <c r="G4047" s="14" t="s">
        <v>99</v>
      </c>
      <c r="H4047" s="14" t="s">
        <v>65</v>
      </c>
      <c r="I4047" s="14" t="s">
        <v>83</v>
      </c>
      <c r="J4047" s="14" t="s">
        <v>1406</v>
      </c>
      <c r="K4047" s="15" t="n">
        <v>9.156</v>
      </c>
      <c r="L4047" s="0" t="n">
        <v>3</v>
      </c>
      <c r="M4047" s="16" t="n">
        <v>0.8</v>
      </c>
      <c r="N4047" s="17" t="n">
        <v>-13.734</v>
      </c>
      <c r="O4047" s="0" t="str">
        <f aca="false">TEXT(B4047,"YYYY-MM")</f>
        <v>2016-04</v>
      </c>
      <c r="P4047" s="18" t="n">
        <f aca="false">IFERROR(N4047/K4047,0)</f>
        <v>-1.5</v>
      </c>
      <c r="Q4047" s="0" t="str">
        <f aca="false">IF(M4047=0,"No Discount",IF(M4047&lt;0.2,"Low (1-19%)",IF(M4047&lt;0.4,"Medium (20-39%)","High (40%+)")))</f>
        <v>High (40%+)</v>
      </c>
      <c r="R4047" s="0" t="str">
        <f aca="false">INDEX('Lookup Tables'!$B$2:$B$5,MATCH(F4047,'Lookup Tables'!$A$2:$A$5,0))</f>
        <v>Manager A</v>
      </c>
    </row>
    <row r="4048" customFormat="false" ht="15" hidden="false" customHeight="false" outlineLevel="0" collapsed="false">
      <c r="A4048" s="0" t="s">
        <v>3738</v>
      </c>
      <c r="B4048" s="13" t="n">
        <v>43394</v>
      </c>
      <c r="C4048" s="13" t="n">
        <v>43398</v>
      </c>
      <c r="D4048" s="14" t="s">
        <v>69</v>
      </c>
      <c r="E4048" s="14" t="s">
        <v>53</v>
      </c>
      <c r="F4048" s="14" t="s">
        <v>98</v>
      </c>
      <c r="G4048" s="14" t="s">
        <v>146</v>
      </c>
      <c r="H4048" s="14" t="s">
        <v>65</v>
      </c>
      <c r="I4048" s="14" t="s">
        <v>85</v>
      </c>
      <c r="J4048" s="14" t="s">
        <v>1452</v>
      </c>
      <c r="K4048" s="15" t="n">
        <v>23.992</v>
      </c>
      <c r="L4048" s="0" t="n">
        <v>2</v>
      </c>
      <c r="M4048" s="16" t="n">
        <v>0.8</v>
      </c>
      <c r="N4048" s="17" t="n">
        <v>-62.3792</v>
      </c>
      <c r="O4048" s="0" t="str">
        <f aca="false">TEXT(B4048,"YYYY-MM")</f>
        <v>2018-10</v>
      </c>
      <c r="P4048" s="18" t="n">
        <f aca="false">IFERROR(N4048/K4048,0)</f>
        <v>-2.6</v>
      </c>
      <c r="Q4048" s="0" t="str">
        <f aca="false">IF(M4048=0,"No Discount",IF(M4048&lt;0.2,"Low (1-19%)",IF(M4048&lt;0.4,"Medium (20-39%)","High (40%+)")))</f>
        <v>High (40%+)</v>
      </c>
      <c r="R4048" s="0" t="str">
        <f aca="false">INDEX('Lookup Tables'!$B$2:$B$5,MATCH(F4048,'Lookup Tables'!$A$2:$A$5,0))</f>
        <v>Manager A</v>
      </c>
    </row>
    <row r="4049" customFormat="false" ht="15" hidden="false" customHeight="false" outlineLevel="0" collapsed="false">
      <c r="A4049" s="0" t="s">
        <v>3739</v>
      </c>
      <c r="B4049" s="13" t="n">
        <v>42567</v>
      </c>
      <c r="C4049" s="13" t="n">
        <v>42570</v>
      </c>
      <c r="D4049" s="14" t="s">
        <v>137</v>
      </c>
      <c r="E4049" s="14" t="s">
        <v>62</v>
      </c>
      <c r="F4049" s="14" t="s">
        <v>117</v>
      </c>
      <c r="G4049" s="14" t="s">
        <v>170</v>
      </c>
      <c r="H4049" s="14" t="s">
        <v>65</v>
      </c>
      <c r="I4049" s="14" t="s">
        <v>91</v>
      </c>
      <c r="J4049" s="14" t="s">
        <v>1770</v>
      </c>
      <c r="K4049" s="15" t="n">
        <v>80.88</v>
      </c>
      <c r="L4049" s="0" t="n">
        <v>3</v>
      </c>
      <c r="M4049" s="16" t="n">
        <v>0</v>
      </c>
      <c r="N4049" s="17" t="n">
        <v>39.6312</v>
      </c>
      <c r="O4049" s="0" t="str">
        <f aca="false">TEXT(B4049,"YYYY-MM")</f>
        <v>2016-07</v>
      </c>
      <c r="P4049" s="18" t="n">
        <f aca="false">IFERROR(N4049/K4049,0)</f>
        <v>0.49</v>
      </c>
      <c r="Q4049" s="0" t="str">
        <f aca="false">IF(M4049=0,"No Discount",IF(M4049&lt;0.2,"Low (1-19%)",IF(M4049&lt;0.4,"Medium (20-39%)","High (40%+)")))</f>
        <v>No Discount</v>
      </c>
      <c r="R4049" s="0" t="str">
        <f aca="false">INDEX('Lookup Tables'!$B$2:$B$5,MATCH(F4049,'Lookup Tables'!$A$2:$A$5,0))</f>
        <v>Manager B</v>
      </c>
    </row>
    <row r="4050" customFormat="false" ht="15" hidden="false" customHeight="false" outlineLevel="0" collapsed="false">
      <c r="A4050" s="0" t="s">
        <v>3739</v>
      </c>
      <c r="B4050" s="13" t="n">
        <v>42567</v>
      </c>
      <c r="C4050" s="13" t="n">
        <v>42570</v>
      </c>
      <c r="D4050" s="14" t="s">
        <v>137</v>
      </c>
      <c r="E4050" s="14" t="s">
        <v>62</v>
      </c>
      <c r="F4050" s="14" t="s">
        <v>117</v>
      </c>
      <c r="G4050" s="14" t="s">
        <v>170</v>
      </c>
      <c r="H4050" s="14" t="s">
        <v>80</v>
      </c>
      <c r="I4050" s="14" t="s">
        <v>123</v>
      </c>
      <c r="J4050" s="14" t="s">
        <v>1563</v>
      </c>
      <c r="K4050" s="15" t="n">
        <v>599.9</v>
      </c>
      <c r="L4050" s="0" t="n">
        <v>10</v>
      </c>
      <c r="M4050" s="16" t="n">
        <v>0</v>
      </c>
      <c r="N4050" s="17" t="n">
        <v>191.968</v>
      </c>
      <c r="O4050" s="0" t="str">
        <f aca="false">TEXT(B4050,"YYYY-MM")</f>
        <v>2016-07</v>
      </c>
      <c r="P4050" s="18" t="n">
        <f aca="false">IFERROR(N4050/K4050,0)</f>
        <v>0.32</v>
      </c>
      <c r="Q4050" s="0" t="str">
        <f aca="false">IF(M4050=0,"No Discount",IF(M4050&lt;0.2,"Low (1-19%)",IF(M4050&lt;0.4,"Medium (20-39%)","High (40%+)")))</f>
        <v>No Discount</v>
      </c>
      <c r="R4050" s="0" t="str">
        <f aca="false">INDEX('Lookup Tables'!$B$2:$B$5,MATCH(F4050,'Lookup Tables'!$A$2:$A$5,0))</f>
        <v>Manager B</v>
      </c>
    </row>
    <row r="4051" customFormat="false" ht="15" hidden="false" customHeight="false" outlineLevel="0" collapsed="false">
      <c r="A4051" s="0" t="s">
        <v>3740</v>
      </c>
      <c r="B4051" s="13" t="n">
        <v>43275</v>
      </c>
      <c r="C4051" s="13" t="n">
        <v>43277</v>
      </c>
      <c r="D4051" s="14" t="s">
        <v>52</v>
      </c>
      <c r="E4051" s="14" t="s">
        <v>53</v>
      </c>
      <c r="F4051" s="14" t="s">
        <v>117</v>
      </c>
      <c r="G4051" s="14" t="s">
        <v>170</v>
      </c>
      <c r="H4051" s="14" t="s">
        <v>56</v>
      </c>
      <c r="I4051" s="14" t="s">
        <v>76</v>
      </c>
      <c r="J4051" s="14" t="s">
        <v>1311</v>
      </c>
      <c r="K4051" s="15" t="n">
        <v>276.69</v>
      </c>
      <c r="L4051" s="0" t="n">
        <v>3</v>
      </c>
      <c r="M4051" s="16" t="n">
        <v>0</v>
      </c>
      <c r="N4051" s="17" t="n">
        <v>49.8042</v>
      </c>
      <c r="O4051" s="0" t="str">
        <f aca="false">TEXT(B4051,"YYYY-MM")</f>
        <v>2018-06</v>
      </c>
      <c r="P4051" s="18" t="n">
        <f aca="false">IFERROR(N4051/K4051,0)</f>
        <v>0.18</v>
      </c>
      <c r="Q4051" s="0" t="str">
        <f aca="false">IF(M4051=0,"No Discount",IF(M4051&lt;0.2,"Low (1-19%)",IF(M4051&lt;0.4,"Medium (20-39%)","High (40%+)")))</f>
        <v>No Discount</v>
      </c>
      <c r="R4051" s="0" t="str">
        <f aca="false">INDEX('Lookup Tables'!$B$2:$B$5,MATCH(F4051,'Lookup Tables'!$A$2:$A$5,0))</f>
        <v>Manager B</v>
      </c>
    </row>
    <row r="4052" customFormat="false" ht="15" hidden="false" customHeight="false" outlineLevel="0" collapsed="false">
      <c r="A4052" s="0" t="s">
        <v>3740</v>
      </c>
      <c r="B4052" s="13" t="n">
        <v>43275</v>
      </c>
      <c r="C4052" s="13" t="n">
        <v>43277</v>
      </c>
      <c r="D4052" s="14" t="s">
        <v>52</v>
      </c>
      <c r="E4052" s="14" t="s">
        <v>53</v>
      </c>
      <c r="F4052" s="14" t="s">
        <v>117</v>
      </c>
      <c r="G4052" s="14" t="s">
        <v>170</v>
      </c>
      <c r="H4052" s="14" t="s">
        <v>56</v>
      </c>
      <c r="I4052" s="14" t="s">
        <v>59</v>
      </c>
      <c r="J4052" s="14" t="s">
        <v>515</v>
      </c>
      <c r="K4052" s="15" t="n">
        <v>172.764</v>
      </c>
      <c r="L4052" s="0" t="n">
        <v>2</v>
      </c>
      <c r="M4052" s="16" t="n">
        <v>0.1</v>
      </c>
      <c r="N4052" s="17" t="n">
        <v>32.6332</v>
      </c>
      <c r="O4052" s="0" t="str">
        <f aca="false">TEXT(B4052,"YYYY-MM")</f>
        <v>2018-06</v>
      </c>
      <c r="P4052" s="18" t="n">
        <f aca="false">IFERROR(N4052/K4052,0)</f>
        <v>0.188888888888889</v>
      </c>
      <c r="Q4052" s="0" t="str">
        <f aca="false">IF(M4052=0,"No Discount",IF(M4052&lt;0.2,"Low (1-19%)",IF(M4052&lt;0.4,"Medium (20-39%)","High (40%+)")))</f>
        <v>Low (1-19%)</v>
      </c>
      <c r="R4052" s="0" t="str">
        <f aca="false">INDEX('Lookup Tables'!$B$2:$B$5,MATCH(F4052,'Lookup Tables'!$A$2:$A$5,0))</f>
        <v>Manager B</v>
      </c>
    </row>
    <row r="4053" customFormat="false" ht="15" hidden="false" customHeight="false" outlineLevel="0" collapsed="false">
      <c r="A4053" s="0" t="s">
        <v>3741</v>
      </c>
      <c r="B4053" s="13" t="n">
        <v>42276</v>
      </c>
      <c r="C4053" s="13" t="n">
        <v>42280</v>
      </c>
      <c r="D4053" s="14" t="s">
        <v>69</v>
      </c>
      <c r="E4053" s="14" t="s">
        <v>62</v>
      </c>
      <c r="F4053" s="14" t="s">
        <v>117</v>
      </c>
      <c r="G4053" s="14" t="s">
        <v>118</v>
      </c>
      <c r="H4053" s="14" t="s">
        <v>65</v>
      </c>
      <c r="I4053" s="14" t="s">
        <v>78</v>
      </c>
      <c r="J4053" s="14" t="s">
        <v>2467</v>
      </c>
      <c r="K4053" s="15" t="n">
        <v>4.224</v>
      </c>
      <c r="L4053" s="0" t="n">
        <v>3</v>
      </c>
      <c r="M4053" s="16" t="n">
        <v>0.2</v>
      </c>
      <c r="N4053" s="17" t="n">
        <v>1.4784</v>
      </c>
      <c r="O4053" s="0" t="str">
        <f aca="false">TEXT(B4053,"YYYY-MM")</f>
        <v>2015-09</v>
      </c>
      <c r="P4053" s="18" t="n">
        <f aca="false">IFERROR(N4053/K4053,0)</f>
        <v>0.35</v>
      </c>
      <c r="Q4053" s="0" t="str">
        <f aca="false">IF(M4053=0,"No Discount",IF(M4053&lt;0.2,"Low (1-19%)",IF(M4053&lt;0.4,"Medium (20-39%)","High (40%+)")))</f>
        <v>Medium (20-39%)</v>
      </c>
      <c r="R4053" s="0" t="str">
        <f aca="false">INDEX('Lookup Tables'!$B$2:$B$5,MATCH(F4053,'Lookup Tables'!$A$2:$A$5,0))</f>
        <v>Manager B</v>
      </c>
    </row>
    <row r="4054" customFormat="false" ht="15" hidden="false" customHeight="false" outlineLevel="0" collapsed="false">
      <c r="A4054" s="0" t="s">
        <v>3741</v>
      </c>
      <c r="B4054" s="13" t="n">
        <v>42276</v>
      </c>
      <c r="C4054" s="13" t="n">
        <v>42280</v>
      </c>
      <c r="D4054" s="14" t="s">
        <v>69</v>
      </c>
      <c r="E4054" s="14" t="s">
        <v>62</v>
      </c>
      <c r="F4054" s="14" t="s">
        <v>117</v>
      </c>
      <c r="G4054" s="14" t="s">
        <v>118</v>
      </c>
      <c r="H4054" s="14" t="s">
        <v>56</v>
      </c>
      <c r="I4054" s="14" t="s">
        <v>71</v>
      </c>
      <c r="J4054" s="14" t="s">
        <v>2191</v>
      </c>
      <c r="K4054" s="15" t="n">
        <v>409.272</v>
      </c>
      <c r="L4054" s="0" t="n">
        <v>2</v>
      </c>
      <c r="M4054" s="16" t="n">
        <v>0.4</v>
      </c>
      <c r="N4054" s="17" t="n">
        <v>-81.8544</v>
      </c>
      <c r="O4054" s="0" t="str">
        <f aca="false">TEXT(B4054,"YYYY-MM")</f>
        <v>2015-09</v>
      </c>
      <c r="P4054" s="18" t="n">
        <f aca="false">IFERROR(N4054/K4054,0)</f>
        <v>-0.2</v>
      </c>
      <c r="Q4054" s="0" t="str">
        <f aca="false">IF(M4054=0,"No Discount",IF(M4054&lt;0.2,"Low (1-19%)",IF(M4054&lt;0.4,"Medium (20-39%)","High (40%+)")))</f>
        <v>High (40%+)</v>
      </c>
      <c r="R4054" s="0" t="str">
        <f aca="false">INDEX('Lookup Tables'!$B$2:$B$5,MATCH(F4054,'Lookup Tables'!$A$2:$A$5,0))</f>
        <v>Manager B</v>
      </c>
    </row>
    <row r="4055" customFormat="false" ht="15" hidden="false" customHeight="false" outlineLevel="0" collapsed="false">
      <c r="A4055" s="0" t="s">
        <v>3741</v>
      </c>
      <c r="B4055" s="13" t="n">
        <v>42276</v>
      </c>
      <c r="C4055" s="13" t="n">
        <v>42280</v>
      </c>
      <c r="D4055" s="14" t="s">
        <v>69</v>
      </c>
      <c r="E4055" s="14" t="s">
        <v>62</v>
      </c>
      <c r="F4055" s="14" t="s">
        <v>117</v>
      </c>
      <c r="G4055" s="14" t="s">
        <v>118</v>
      </c>
      <c r="H4055" s="14" t="s">
        <v>65</v>
      </c>
      <c r="I4055" s="14" t="s">
        <v>66</v>
      </c>
      <c r="J4055" s="14" t="s">
        <v>3742</v>
      </c>
      <c r="K4055" s="15" t="n">
        <v>55.44</v>
      </c>
      <c r="L4055" s="0" t="n">
        <v>11</v>
      </c>
      <c r="M4055" s="16" t="n">
        <v>0.2</v>
      </c>
      <c r="N4055" s="17" t="n">
        <v>18.018</v>
      </c>
      <c r="O4055" s="0" t="str">
        <f aca="false">TEXT(B4055,"YYYY-MM")</f>
        <v>2015-09</v>
      </c>
      <c r="P4055" s="18" t="n">
        <f aca="false">IFERROR(N4055/K4055,0)</f>
        <v>0.325</v>
      </c>
      <c r="Q4055" s="0" t="str">
        <f aca="false">IF(M4055=0,"No Discount",IF(M4055&lt;0.2,"Low (1-19%)",IF(M4055&lt;0.4,"Medium (20-39%)","High (40%+)")))</f>
        <v>Medium (20-39%)</v>
      </c>
      <c r="R4055" s="0" t="str">
        <f aca="false">INDEX('Lookup Tables'!$B$2:$B$5,MATCH(F4055,'Lookup Tables'!$A$2:$A$5,0))</f>
        <v>Manager B</v>
      </c>
    </row>
    <row r="4056" customFormat="false" ht="15" hidden="false" customHeight="false" outlineLevel="0" collapsed="false">
      <c r="A4056" s="0" t="s">
        <v>3741</v>
      </c>
      <c r="B4056" s="13" t="n">
        <v>42276</v>
      </c>
      <c r="C4056" s="13" t="n">
        <v>42280</v>
      </c>
      <c r="D4056" s="14" t="s">
        <v>69</v>
      </c>
      <c r="E4056" s="14" t="s">
        <v>62</v>
      </c>
      <c r="F4056" s="14" t="s">
        <v>117</v>
      </c>
      <c r="G4056" s="14" t="s">
        <v>118</v>
      </c>
      <c r="H4056" s="14" t="s">
        <v>65</v>
      </c>
      <c r="I4056" s="14" t="s">
        <v>91</v>
      </c>
      <c r="J4056" s="14" t="s">
        <v>2314</v>
      </c>
      <c r="K4056" s="15" t="n">
        <v>20.928</v>
      </c>
      <c r="L4056" s="0" t="n">
        <v>4</v>
      </c>
      <c r="M4056" s="16" t="n">
        <v>0.2</v>
      </c>
      <c r="N4056" s="17" t="n">
        <v>6.8016</v>
      </c>
      <c r="O4056" s="0" t="str">
        <f aca="false">TEXT(B4056,"YYYY-MM")</f>
        <v>2015-09</v>
      </c>
      <c r="P4056" s="18" t="n">
        <f aca="false">IFERROR(N4056/K4056,0)</f>
        <v>0.325</v>
      </c>
      <c r="Q4056" s="0" t="str">
        <f aca="false">IF(M4056=0,"No Discount",IF(M4056&lt;0.2,"Low (1-19%)",IF(M4056&lt;0.4,"Medium (20-39%)","High (40%+)")))</f>
        <v>Medium (20-39%)</v>
      </c>
      <c r="R4056" s="0" t="str">
        <f aca="false">INDEX('Lookup Tables'!$B$2:$B$5,MATCH(F4056,'Lookup Tables'!$A$2:$A$5,0))</f>
        <v>Manager B</v>
      </c>
    </row>
    <row r="4057" customFormat="false" ht="15" hidden="false" customHeight="false" outlineLevel="0" collapsed="false">
      <c r="A4057" s="0" t="s">
        <v>3741</v>
      </c>
      <c r="B4057" s="13" t="n">
        <v>42276</v>
      </c>
      <c r="C4057" s="13" t="n">
        <v>42280</v>
      </c>
      <c r="D4057" s="14" t="s">
        <v>69</v>
      </c>
      <c r="E4057" s="14" t="s">
        <v>62</v>
      </c>
      <c r="F4057" s="14" t="s">
        <v>117</v>
      </c>
      <c r="G4057" s="14" t="s">
        <v>118</v>
      </c>
      <c r="H4057" s="14" t="s">
        <v>65</v>
      </c>
      <c r="I4057" s="14" t="s">
        <v>73</v>
      </c>
      <c r="J4057" s="14" t="s">
        <v>817</v>
      </c>
      <c r="K4057" s="15" t="n">
        <v>1801.632</v>
      </c>
      <c r="L4057" s="0" t="n">
        <v>6</v>
      </c>
      <c r="M4057" s="16" t="n">
        <v>0.2</v>
      </c>
      <c r="N4057" s="17" t="n">
        <v>-337.806</v>
      </c>
      <c r="O4057" s="0" t="str">
        <f aca="false">TEXT(B4057,"YYYY-MM")</f>
        <v>2015-09</v>
      </c>
      <c r="P4057" s="18" t="n">
        <f aca="false">IFERROR(N4057/K4057,0)</f>
        <v>-0.1875</v>
      </c>
      <c r="Q4057" s="0" t="str">
        <f aca="false">IF(M4057=0,"No Discount",IF(M4057&lt;0.2,"Low (1-19%)",IF(M4057&lt;0.4,"Medium (20-39%)","High (40%+)")))</f>
        <v>Medium (20-39%)</v>
      </c>
      <c r="R4057" s="0" t="str">
        <f aca="false">INDEX('Lookup Tables'!$B$2:$B$5,MATCH(F4057,'Lookup Tables'!$A$2:$A$5,0))</f>
        <v>Manager B</v>
      </c>
    </row>
    <row r="4058" customFormat="false" ht="15" hidden="false" customHeight="false" outlineLevel="0" collapsed="false">
      <c r="A4058" s="0" t="s">
        <v>3741</v>
      </c>
      <c r="B4058" s="13" t="n">
        <v>42276</v>
      </c>
      <c r="C4058" s="13" t="n">
        <v>42280</v>
      </c>
      <c r="D4058" s="14" t="s">
        <v>69</v>
      </c>
      <c r="E4058" s="14" t="s">
        <v>62</v>
      </c>
      <c r="F4058" s="14" t="s">
        <v>117</v>
      </c>
      <c r="G4058" s="14" t="s">
        <v>118</v>
      </c>
      <c r="H4058" s="14" t="s">
        <v>56</v>
      </c>
      <c r="I4058" s="14" t="s">
        <v>71</v>
      </c>
      <c r="J4058" s="14" t="s">
        <v>1472</v>
      </c>
      <c r="K4058" s="15" t="n">
        <v>67.176</v>
      </c>
      <c r="L4058" s="0" t="n">
        <v>1</v>
      </c>
      <c r="M4058" s="16" t="n">
        <v>0.4</v>
      </c>
      <c r="N4058" s="17" t="n">
        <v>-20.1528</v>
      </c>
      <c r="O4058" s="0" t="str">
        <f aca="false">TEXT(B4058,"YYYY-MM")</f>
        <v>2015-09</v>
      </c>
      <c r="P4058" s="18" t="n">
        <f aca="false">IFERROR(N4058/K4058,0)</f>
        <v>-0.3</v>
      </c>
      <c r="Q4058" s="0" t="str">
        <f aca="false">IF(M4058=0,"No Discount",IF(M4058&lt;0.2,"Low (1-19%)",IF(M4058&lt;0.4,"Medium (20-39%)","High (40%+)")))</f>
        <v>High (40%+)</v>
      </c>
      <c r="R4058" s="0" t="str">
        <f aca="false">INDEX('Lookup Tables'!$B$2:$B$5,MATCH(F4058,'Lookup Tables'!$A$2:$A$5,0))</f>
        <v>Manager B</v>
      </c>
    </row>
    <row r="4059" customFormat="false" ht="15" hidden="false" customHeight="false" outlineLevel="0" collapsed="false">
      <c r="A4059" s="0" t="s">
        <v>3743</v>
      </c>
      <c r="B4059" s="13" t="n">
        <v>42332</v>
      </c>
      <c r="C4059" s="13" t="n">
        <v>42336</v>
      </c>
      <c r="D4059" s="14" t="s">
        <v>69</v>
      </c>
      <c r="E4059" s="14" t="s">
        <v>53</v>
      </c>
      <c r="F4059" s="14" t="s">
        <v>98</v>
      </c>
      <c r="G4059" s="14" t="s">
        <v>146</v>
      </c>
      <c r="H4059" s="14" t="s">
        <v>65</v>
      </c>
      <c r="I4059" s="14" t="s">
        <v>73</v>
      </c>
      <c r="J4059" s="14" t="s">
        <v>1368</v>
      </c>
      <c r="K4059" s="15" t="n">
        <v>646.2</v>
      </c>
      <c r="L4059" s="0" t="n">
        <v>5</v>
      </c>
      <c r="M4059" s="16" t="n">
        <v>0.2</v>
      </c>
      <c r="N4059" s="17" t="n">
        <v>-8.0775</v>
      </c>
      <c r="O4059" s="0" t="str">
        <f aca="false">TEXT(B4059,"YYYY-MM")</f>
        <v>2015-11</v>
      </c>
      <c r="P4059" s="18" t="n">
        <f aca="false">IFERROR(N4059/K4059,0)</f>
        <v>-0.0125</v>
      </c>
      <c r="Q4059" s="0" t="str">
        <f aca="false">IF(M4059=0,"No Discount",IF(M4059&lt;0.2,"Low (1-19%)",IF(M4059&lt;0.4,"Medium (20-39%)","High (40%+)")))</f>
        <v>Medium (20-39%)</v>
      </c>
      <c r="R4059" s="0" t="str">
        <f aca="false">INDEX('Lookup Tables'!$B$2:$B$5,MATCH(F4059,'Lookup Tables'!$A$2:$A$5,0))</f>
        <v>Manager A</v>
      </c>
    </row>
    <row r="4060" customFormat="false" ht="15" hidden="false" customHeight="false" outlineLevel="0" collapsed="false">
      <c r="A4060" s="0" t="s">
        <v>3744</v>
      </c>
      <c r="B4060" s="13" t="n">
        <v>42694</v>
      </c>
      <c r="C4060" s="13" t="n">
        <v>42698</v>
      </c>
      <c r="D4060" s="14" t="s">
        <v>69</v>
      </c>
      <c r="E4060" s="14" t="s">
        <v>53</v>
      </c>
      <c r="F4060" s="14" t="s">
        <v>63</v>
      </c>
      <c r="G4060" s="14" t="s">
        <v>64</v>
      </c>
      <c r="H4060" s="14" t="s">
        <v>80</v>
      </c>
      <c r="I4060" s="14" t="s">
        <v>81</v>
      </c>
      <c r="J4060" s="14" t="s">
        <v>1268</v>
      </c>
      <c r="K4060" s="15" t="n">
        <v>72.744</v>
      </c>
      <c r="L4060" s="0" t="n">
        <v>7</v>
      </c>
      <c r="M4060" s="16" t="n">
        <v>0.2</v>
      </c>
      <c r="N4060" s="17" t="n">
        <v>-15.4581</v>
      </c>
      <c r="O4060" s="0" t="str">
        <f aca="false">TEXT(B4060,"YYYY-MM")</f>
        <v>2016-11</v>
      </c>
      <c r="P4060" s="18" t="n">
        <f aca="false">IFERROR(N4060/K4060,0)</f>
        <v>-0.2125</v>
      </c>
      <c r="Q4060" s="0" t="str">
        <f aca="false">IF(M4060=0,"No Discount",IF(M4060&lt;0.2,"Low (1-19%)",IF(M4060&lt;0.4,"Medium (20-39%)","High (40%+)")))</f>
        <v>Medium (20-39%)</v>
      </c>
      <c r="R4060" s="0" t="str">
        <f aca="false">INDEX('Lookup Tables'!$B$2:$B$5,MATCH(F4060,'Lookup Tables'!$A$2:$A$5,0))</f>
        <v>Manager D</v>
      </c>
    </row>
    <row r="4061" customFormat="false" ht="15" hidden="false" customHeight="false" outlineLevel="0" collapsed="false">
      <c r="A4061" s="0" t="s">
        <v>3744</v>
      </c>
      <c r="B4061" s="13" t="n">
        <v>42694</v>
      </c>
      <c r="C4061" s="13" t="n">
        <v>42698</v>
      </c>
      <c r="D4061" s="14" t="s">
        <v>69</v>
      </c>
      <c r="E4061" s="14" t="s">
        <v>53</v>
      </c>
      <c r="F4061" s="14" t="s">
        <v>63</v>
      </c>
      <c r="G4061" s="14" t="s">
        <v>64</v>
      </c>
      <c r="H4061" s="14" t="s">
        <v>56</v>
      </c>
      <c r="I4061" s="14" t="s">
        <v>59</v>
      </c>
      <c r="J4061" s="14" t="s">
        <v>833</v>
      </c>
      <c r="K4061" s="15" t="n">
        <v>572.16</v>
      </c>
      <c r="L4061" s="0" t="n">
        <v>3</v>
      </c>
      <c r="M4061" s="16" t="n">
        <v>0.2</v>
      </c>
      <c r="N4061" s="17" t="n">
        <v>35.76</v>
      </c>
      <c r="O4061" s="0" t="str">
        <f aca="false">TEXT(B4061,"YYYY-MM")</f>
        <v>2016-11</v>
      </c>
      <c r="P4061" s="18" t="n">
        <f aca="false">IFERROR(N4061/K4061,0)</f>
        <v>0.0625</v>
      </c>
      <c r="Q4061" s="0" t="str">
        <f aca="false">IF(M4061=0,"No Discount",IF(M4061&lt;0.2,"Low (1-19%)",IF(M4061&lt;0.4,"Medium (20-39%)","High (40%+)")))</f>
        <v>Medium (20-39%)</v>
      </c>
      <c r="R4061" s="0" t="str">
        <f aca="false">INDEX('Lookup Tables'!$B$2:$B$5,MATCH(F4061,'Lookup Tables'!$A$2:$A$5,0))</f>
        <v>Manager D</v>
      </c>
    </row>
    <row r="4062" customFormat="false" ht="15" hidden="false" customHeight="false" outlineLevel="0" collapsed="false">
      <c r="A4062" s="0" t="s">
        <v>3745</v>
      </c>
      <c r="B4062" s="13" t="n">
        <v>43040</v>
      </c>
      <c r="C4062" s="13" t="n">
        <v>43046</v>
      </c>
      <c r="D4062" s="14" t="s">
        <v>69</v>
      </c>
      <c r="E4062" s="14" t="s">
        <v>53</v>
      </c>
      <c r="F4062" s="14" t="s">
        <v>98</v>
      </c>
      <c r="G4062" s="14" t="s">
        <v>146</v>
      </c>
      <c r="H4062" s="14" t="s">
        <v>80</v>
      </c>
      <c r="I4062" s="14" t="s">
        <v>123</v>
      </c>
      <c r="J4062" s="14" t="s">
        <v>1282</v>
      </c>
      <c r="K4062" s="15" t="n">
        <v>68.112</v>
      </c>
      <c r="L4062" s="0" t="n">
        <v>3</v>
      </c>
      <c r="M4062" s="16" t="n">
        <v>0.2</v>
      </c>
      <c r="N4062" s="17" t="n">
        <v>17.8794</v>
      </c>
      <c r="O4062" s="0" t="str">
        <f aca="false">TEXT(B4062,"YYYY-MM")</f>
        <v>2017-11</v>
      </c>
      <c r="P4062" s="18" t="n">
        <f aca="false">IFERROR(N4062/K4062,0)</f>
        <v>0.2625</v>
      </c>
      <c r="Q4062" s="0" t="str">
        <f aca="false">IF(M4062=0,"No Discount",IF(M4062&lt;0.2,"Low (1-19%)",IF(M4062&lt;0.4,"Medium (20-39%)","High (40%+)")))</f>
        <v>Medium (20-39%)</v>
      </c>
      <c r="R4062" s="0" t="str">
        <f aca="false">INDEX('Lookup Tables'!$B$2:$B$5,MATCH(F4062,'Lookup Tables'!$A$2:$A$5,0))</f>
        <v>Manager A</v>
      </c>
    </row>
    <row r="4063" customFormat="false" ht="15" hidden="false" customHeight="false" outlineLevel="0" collapsed="false">
      <c r="A4063" s="0" t="s">
        <v>3746</v>
      </c>
      <c r="B4063" s="13" t="n">
        <v>42630</v>
      </c>
      <c r="C4063" s="13" t="n">
        <v>42633</v>
      </c>
      <c r="D4063" s="14" t="s">
        <v>137</v>
      </c>
      <c r="E4063" s="14" t="s">
        <v>62</v>
      </c>
      <c r="F4063" s="14" t="s">
        <v>63</v>
      </c>
      <c r="G4063" s="14" t="s">
        <v>94</v>
      </c>
      <c r="H4063" s="14" t="s">
        <v>65</v>
      </c>
      <c r="I4063" s="14" t="s">
        <v>83</v>
      </c>
      <c r="J4063" s="14" t="s">
        <v>2096</v>
      </c>
      <c r="K4063" s="15" t="n">
        <v>25.032</v>
      </c>
      <c r="L4063" s="0" t="n">
        <v>3</v>
      </c>
      <c r="M4063" s="16" t="n">
        <v>0.2</v>
      </c>
      <c r="N4063" s="17" t="n">
        <v>7.8225</v>
      </c>
      <c r="O4063" s="0" t="str">
        <f aca="false">TEXT(B4063,"YYYY-MM")</f>
        <v>2016-09</v>
      </c>
      <c r="P4063" s="18" t="n">
        <f aca="false">IFERROR(N4063/K4063,0)</f>
        <v>0.3125</v>
      </c>
      <c r="Q4063" s="0" t="str">
        <f aca="false">IF(M4063=0,"No Discount",IF(M4063&lt;0.2,"Low (1-19%)",IF(M4063&lt;0.4,"Medium (20-39%)","High (40%+)")))</f>
        <v>Medium (20-39%)</v>
      </c>
      <c r="R4063" s="0" t="str">
        <f aca="false">INDEX('Lookup Tables'!$B$2:$B$5,MATCH(F4063,'Lookup Tables'!$A$2:$A$5,0))</f>
        <v>Manager D</v>
      </c>
    </row>
    <row r="4064" customFormat="false" ht="15" hidden="false" customHeight="false" outlineLevel="0" collapsed="false">
      <c r="A4064" s="0" t="s">
        <v>3747</v>
      </c>
      <c r="B4064" s="13" t="n">
        <v>42804</v>
      </c>
      <c r="C4064" s="13" t="n">
        <v>42808</v>
      </c>
      <c r="D4064" s="14" t="s">
        <v>69</v>
      </c>
      <c r="E4064" s="14" t="s">
        <v>53</v>
      </c>
      <c r="F4064" s="14" t="s">
        <v>117</v>
      </c>
      <c r="G4064" s="14" t="s">
        <v>118</v>
      </c>
      <c r="H4064" s="14" t="s">
        <v>80</v>
      </c>
      <c r="I4064" s="14" t="s">
        <v>123</v>
      </c>
      <c r="J4064" s="14" t="s">
        <v>2344</v>
      </c>
      <c r="K4064" s="15" t="n">
        <v>39.992</v>
      </c>
      <c r="L4064" s="0" t="n">
        <v>1</v>
      </c>
      <c r="M4064" s="16" t="n">
        <v>0.2</v>
      </c>
      <c r="N4064" s="17" t="n">
        <v>7.4985</v>
      </c>
      <c r="O4064" s="0" t="str">
        <f aca="false">TEXT(B4064,"YYYY-MM")</f>
        <v>2017-03</v>
      </c>
      <c r="P4064" s="18" t="n">
        <f aca="false">IFERROR(N4064/K4064,0)</f>
        <v>0.1875</v>
      </c>
      <c r="Q4064" s="0" t="str">
        <f aca="false">IF(M4064=0,"No Discount",IF(M4064&lt;0.2,"Low (1-19%)",IF(M4064&lt;0.4,"Medium (20-39%)","High (40%+)")))</f>
        <v>Medium (20-39%)</v>
      </c>
      <c r="R4064" s="0" t="str">
        <f aca="false">INDEX('Lookup Tables'!$B$2:$B$5,MATCH(F4064,'Lookup Tables'!$A$2:$A$5,0))</f>
        <v>Manager B</v>
      </c>
    </row>
    <row r="4065" customFormat="false" ht="15" hidden="false" customHeight="false" outlineLevel="0" collapsed="false">
      <c r="A4065" s="0" t="s">
        <v>3748</v>
      </c>
      <c r="B4065" s="13" t="n">
        <v>42178</v>
      </c>
      <c r="C4065" s="13" t="n">
        <v>42181</v>
      </c>
      <c r="D4065" s="14" t="s">
        <v>137</v>
      </c>
      <c r="E4065" s="14" t="s">
        <v>53</v>
      </c>
      <c r="F4065" s="14" t="s">
        <v>54</v>
      </c>
      <c r="G4065" s="14" t="s">
        <v>90</v>
      </c>
      <c r="H4065" s="14" t="s">
        <v>65</v>
      </c>
      <c r="I4065" s="14" t="s">
        <v>78</v>
      </c>
      <c r="J4065" s="14" t="s">
        <v>1953</v>
      </c>
      <c r="K4065" s="15" t="n">
        <v>20.016</v>
      </c>
      <c r="L4065" s="0" t="n">
        <v>9</v>
      </c>
      <c r="M4065" s="16" t="n">
        <v>0.2</v>
      </c>
      <c r="N4065" s="17" t="n">
        <v>1.7514</v>
      </c>
      <c r="O4065" s="0" t="str">
        <f aca="false">TEXT(B4065,"YYYY-MM")</f>
        <v>2015-06</v>
      </c>
      <c r="P4065" s="18" t="n">
        <f aca="false">IFERROR(N4065/K4065,0)</f>
        <v>0.0875</v>
      </c>
      <c r="Q4065" s="0" t="str">
        <f aca="false">IF(M4065=0,"No Discount",IF(M4065&lt;0.2,"Low (1-19%)",IF(M4065&lt;0.4,"Medium (20-39%)","High (40%+)")))</f>
        <v>Medium (20-39%)</v>
      </c>
      <c r="R4065" s="0" t="str">
        <f aca="false">INDEX('Lookup Tables'!$B$2:$B$5,MATCH(F4065,'Lookup Tables'!$A$2:$A$5,0))</f>
        <v>Manager C</v>
      </c>
    </row>
    <row r="4066" customFormat="false" ht="15" hidden="false" customHeight="false" outlineLevel="0" collapsed="false">
      <c r="A4066" s="0" t="s">
        <v>3748</v>
      </c>
      <c r="B4066" s="13" t="n">
        <v>42178</v>
      </c>
      <c r="C4066" s="13" t="n">
        <v>42181</v>
      </c>
      <c r="D4066" s="14" t="s">
        <v>137</v>
      </c>
      <c r="E4066" s="14" t="s">
        <v>53</v>
      </c>
      <c r="F4066" s="14" t="s">
        <v>54</v>
      </c>
      <c r="G4066" s="14" t="s">
        <v>90</v>
      </c>
      <c r="H4066" s="14" t="s">
        <v>65</v>
      </c>
      <c r="I4066" s="14" t="s">
        <v>303</v>
      </c>
      <c r="J4066" s="14" t="s">
        <v>3487</v>
      </c>
      <c r="K4066" s="15" t="n">
        <v>3.104</v>
      </c>
      <c r="L4066" s="0" t="n">
        <v>1</v>
      </c>
      <c r="M4066" s="16" t="n">
        <v>0.2</v>
      </c>
      <c r="N4066" s="17" t="n">
        <v>0.3492</v>
      </c>
      <c r="O4066" s="0" t="str">
        <f aca="false">TEXT(B4066,"YYYY-MM")</f>
        <v>2015-06</v>
      </c>
      <c r="P4066" s="18" t="n">
        <f aca="false">IFERROR(N4066/K4066,0)</f>
        <v>0.1125</v>
      </c>
      <c r="Q4066" s="0" t="str">
        <f aca="false">IF(M4066=0,"No Discount",IF(M4066&lt;0.2,"Low (1-19%)",IF(M4066&lt;0.4,"Medium (20-39%)","High (40%+)")))</f>
        <v>Medium (20-39%)</v>
      </c>
      <c r="R4066" s="0" t="str">
        <f aca="false">INDEX('Lookup Tables'!$B$2:$B$5,MATCH(F4066,'Lookup Tables'!$A$2:$A$5,0))</f>
        <v>Manager C</v>
      </c>
    </row>
    <row r="4067" customFormat="false" ht="15" hidden="false" customHeight="false" outlineLevel="0" collapsed="false">
      <c r="A4067" s="0" t="s">
        <v>3749</v>
      </c>
      <c r="B4067" s="13" t="n">
        <v>42309</v>
      </c>
      <c r="C4067" s="13" t="n">
        <v>42313</v>
      </c>
      <c r="D4067" s="14" t="s">
        <v>69</v>
      </c>
      <c r="E4067" s="14" t="s">
        <v>62</v>
      </c>
      <c r="F4067" s="14" t="s">
        <v>54</v>
      </c>
      <c r="G4067" s="14" t="s">
        <v>90</v>
      </c>
      <c r="H4067" s="14" t="s">
        <v>65</v>
      </c>
      <c r="I4067" s="14" t="s">
        <v>171</v>
      </c>
      <c r="J4067" s="14" t="s">
        <v>296</v>
      </c>
      <c r="K4067" s="15" t="n">
        <v>7.52</v>
      </c>
      <c r="L4067" s="0" t="n">
        <v>5</v>
      </c>
      <c r="M4067" s="16" t="n">
        <v>0.2</v>
      </c>
      <c r="N4067" s="17" t="n">
        <v>1.41</v>
      </c>
      <c r="O4067" s="0" t="str">
        <f aca="false">TEXT(B4067,"YYYY-MM")</f>
        <v>2015-11</v>
      </c>
      <c r="P4067" s="18" t="n">
        <f aca="false">IFERROR(N4067/K4067,0)</f>
        <v>0.1875</v>
      </c>
      <c r="Q4067" s="0" t="str">
        <f aca="false">IF(M4067=0,"No Discount",IF(M4067&lt;0.2,"Low (1-19%)",IF(M4067&lt;0.4,"Medium (20-39%)","High (40%+)")))</f>
        <v>Medium (20-39%)</v>
      </c>
      <c r="R4067" s="0" t="str">
        <f aca="false">INDEX('Lookup Tables'!$B$2:$B$5,MATCH(F4067,'Lookup Tables'!$A$2:$A$5,0))</f>
        <v>Manager C</v>
      </c>
    </row>
    <row r="4068" customFormat="false" ht="15" hidden="false" customHeight="false" outlineLevel="0" collapsed="false">
      <c r="A4068" s="0" t="s">
        <v>3749</v>
      </c>
      <c r="B4068" s="13" t="n">
        <v>42309</v>
      </c>
      <c r="C4068" s="13" t="n">
        <v>42313</v>
      </c>
      <c r="D4068" s="14" t="s">
        <v>69</v>
      </c>
      <c r="E4068" s="14" t="s">
        <v>62</v>
      </c>
      <c r="F4068" s="14" t="s">
        <v>54</v>
      </c>
      <c r="G4068" s="14" t="s">
        <v>90</v>
      </c>
      <c r="H4068" s="14" t="s">
        <v>65</v>
      </c>
      <c r="I4068" s="14" t="s">
        <v>78</v>
      </c>
      <c r="J4068" s="14" t="s">
        <v>1820</v>
      </c>
      <c r="K4068" s="15" t="n">
        <v>10.272</v>
      </c>
      <c r="L4068" s="0" t="n">
        <v>3</v>
      </c>
      <c r="M4068" s="16" t="n">
        <v>0.2</v>
      </c>
      <c r="N4068" s="17" t="n">
        <v>0.8988</v>
      </c>
      <c r="O4068" s="0" t="str">
        <f aca="false">TEXT(B4068,"YYYY-MM")</f>
        <v>2015-11</v>
      </c>
      <c r="P4068" s="18" t="n">
        <f aca="false">IFERROR(N4068/K4068,0)</f>
        <v>0.0875</v>
      </c>
      <c r="Q4068" s="0" t="str">
        <f aca="false">IF(M4068=0,"No Discount",IF(M4068&lt;0.2,"Low (1-19%)",IF(M4068&lt;0.4,"Medium (20-39%)","High (40%+)")))</f>
        <v>Medium (20-39%)</v>
      </c>
      <c r="R4068" s="0" t="str">
        <f aca="false">INDEX('Lookup Tables'!$B$2:$B$5,MATCH(F4068,'Lookup Tables'!$A$2:$A$5,0))</f>
        <v>Manager C</v>
      </c>
    </row>
    <row r="4069" customFormat="false" ht="15" hidden="false" customHeight="false" outlineLevel="0" collapsed="false">
      <c r="A4069" s="0" t="s">
        <v>3749</v>
      </c>
      <c r="B4069" s="13" t="n">
        <v>42309</v>
      </c>
      <c r="C4069" s="13" t="n">
        <v>42313</v>
      </c>
      <c r="D4069" s="14" t="s">
        <v>69</v>
      </c>
      <c r="E4069" s="14" t="s">
        <v>62</v>
      </c>
      <c r="F4069" s="14" t="s">
        <v>54</v>
      </c>
      <c r="G4069" s="14" t="s">
        <v>90</v>
      </c>
      <c r="H4069" s="14" t="s">
        <v>65</v>
      </c>
      <c r="I4069" s="14" t="s">
        <v>66</v>
      </c>
      <c r="J4069" s="14" t="s">
        <v>2135</v>
      </c>
      <c r="K4069" s="15" t="n">
        <v>47.808</v>
      </c>
      <c r="L4069" s="0" t="n">
        <v>12</v>
      </c>
      <c r="M4069" s="16" t="n">
        <v>0.2</v>
      </c>
      <c r="N4069" s="17" t="n">
        <v>15.5376</v>
      </c>
      <c r="O4069" s="0" t="str">
        <f aca="false">TEXT(B4069,"YYYY-MM")</f>
        <v>2015-11</v>
      </c>
      <c r="P4069" s="18" t="n">
        <f aca="false">IFERROR(N4069/K4069,0)</f>
        <v>0.325</v>
      </c>
      <c r="Q4069" s="0" t="str">
        <f aca="false">IF(M4069=0,"No Discount",IF(M4069&lt;0.2,"Low (1-19%)",IF(M4069&lt;0.4,"Medium (20-39%)","High (40%+)")))</f>
        <v>Medium (20-39%)</v>
      </c>
      <c r="R4069" s="0" t="str">
        <f aca="false">INDEX('Lookup Tables'!$B$2:$B$5,MATCH(F4069,'Lookup Tables'!$A$2:$A$5,0))</f>
        <v>Manager C</v>
      </c>
    </row>
    <row r="4070" customFormat="false" ht="15" hidden="false" customHeight="false" outlineLevel="0" collapsed="false">
      <c r="A4070" s="0" t="s">
        <v>3749</v>
      </c>
      <c r="B4070" s="13" t="n">
        <v>42309</v>
      </c>
      <c r="C4070" s="13" t="n">
        <v>42313</v>
      </c>
      <c r="D4070" s="14" t="s">
        <v>69</v>
      </c>
      <c r="E4070" s="14" t="s">
        <v>62</v>
      </c>
      <c r="F4070" s="14" t="s">
        <v>54</v>
      </c>
      <c r="G4070" s="14" t="s">
        <v>90</v>
      </c>
      <c r="H4070" s="14" t="s">
        <v>80</v>
      </c>
      <c r="I4070" s="14" t="s">
        <v>81</v>
      </c>
      <c r="J4070" s="14" t="s">
        <v>3750</v>
      </c>
      <c r="K4070" s="15" t="n">
        <v>978.84</v>
      </c>
      <c r="L4070" s="0" t="n">
        <v>9</v>
      </c>
      <c r="M4070" s="16" t="n">
        <v>0.2</v>
      </c>
      <c r="N4070" s="17" t="n">
        <v>110.1195</v>
      </c>
      <c r="O4070" s="0" t="str">
        <f aca="false">TEXT(B4070,"YYYY-MM")</f>
        <v>2015-11</v>
      </c>
      <c r="P4070" s="18" t="n">
        <f aca="false">IFERROR(N4070/K4070,0)</f>
        <v>0.1125</v>
      </c>
      <c r="Q4070" s="0" t="str">
        <f aca="false">IF(M4070=0,"No Discount",IF(M4070&lt;0.2,"Low (1-19%)",IF(M4070&lt;0.4,"Medium (20-39%)","High (40%+)")))</f>
        <v>Medium (20-39%)</v>
      </c>
      <c r="R4070" s="0" t="str">
        <f aca="false">INDEX('Lookup Tables'!$B$2:$B$5,MATCH(F4070,'Lookup Tables'!$A$2:$A$5,0))</f>
        <v>Manager C</v>
      </c>
    </row>
    <row r="4071" customFormat="false" ht="15" hidden="false" customHeight="false" outlineLevel="0" collapsed="false">
      <c r="A4071" s="0" t="s">
        <v>3751</v>
      </c>
      <c r="B4071" s="13" t="n">
        <v>42975</v>
      </c>
      <c r="C4071" s="13" t="n">
        <v>42978</v>
      </c>
      <c r="D4071" s="14" t="s">
        <v>137</v>
      </c>
      <c r="E4071" s="14" t="s">
        <v>53</v>
      </c>
      <c r="F4071" s="14" t="s">
        <v>98</v>
      </c>
      <c r="G4071" s="14" t="s">
        <v>99</v>
      </c>
      <c r="H4071" s="14" t="s">
        <v>65</v>
      </c>
      <c r="I4071" s="14" t="s">
        <v>83</v>
      </c>
      <c r="J4071" s="14" t="s">
        <v>639</v>
      </c>
      <c r="K4071" s="15" t="n">
        <v>13.14</v>
      </c>
      <c r="L4071" s="0" t="n">
        <v>9</v>
      </c>
      <c r="M4071" s="16" t="n">
        <v>0.8</v>
      </c>
      <c r="N4071" s="17" t="n">
        <v>-21.681</v>
      </c>
      <c r="O4071" s="0" t="str">
        <f aca="false">TEXT(B4071,"YYYY-MM")</f>
        <v>2017-08</v>
      </c>
      <c r="P4071" s="18" t="n">
        <f aca="false">IFERROR(N4071/K4071,0)</f>
        <v>-1.65</v>
      </c>
      <c r="Q4071" s="0" t="str">
        <f aca="false">IF(M4071=0,"No Discount",IF(M4071&lt;0.2,"Low (1-19%)",IF(M4071&lt;0.4,"Medium (20-39%)","High (40%+)")))</f>
        <v>High (40%+)</v>
      </c>
      <c r="R4071" s="0" t="str">
        <f aca="false">INDEX('Lookup Tables'!$B$2:$B$5,MATCH(F4071,'Lookup Tables'!$A$2:$A$5,0))</f>
        <v>Manager A</v>
      </c>
    </row>
    <row r="4072" customFormat="false" ht="15" hidden="false" customHeight="false" outlineLevel="0" collapsed="false">
      <c r="A4072" s="0" t="s">
        <v>3751</v>
      </c>
      <c r="B4072" s="13" t="n">
        <v>42975</v>
      </c>
      <c r="C4072" s="13" t="n">
        <v>42978</v>
      </c>
      <c r="D4072" s="14" t="s">
        <v>137</v>
      </c>
      <c r="E4072" s="14" t="s">
        <v>53</v>
      </c>
      <c r="F4072" s="14" t="s">
        <v>98</v>
      </c>
      <c r="G4072" s="14" t="s">
        <v>99</v>
      </c>
      <c r="H4072" s="14" t="s">
        <v>65</v>
      </c>
      <c r="I4072" s="14" t="s">
        <v>83</v>
      </c>
      <c r="J4072" s="14" t="s">
        <v>2025</v>
      </c>
      <c r="K4072" s="15" t="n">
        <v>10.024</v>
      </c>
      <c r="L4072" s="0" t="n">
        <v>4</v>
      </c>
      <c r="M4072" s="16" t="n">
        <v>0.8</v>
      </c>
      <c r="N4072" s="17" t="n">
        <v>-16.5396</v>
      </c>
      <c r="O4072" s="0" t="str">
        <f aca="false">TEXT(B4072,"YYYY-MM")</f>
        <v>2017-08</v>
      </c>
      <c r="P4072" s="18" t="n">
        <f aca="false">IFERROR(N4072/K4072,0)</f>
        <v>-1.65</v>
      </c>
      <c r="Q4072" s="0" t="str">
        <f aca="false">IF(M4072=0,"No Discount",IF(M4072&lt;0.2,"Low (1-19%)",IF(M4072&lt;0.4,"Medium (20-39%)","High (40%+)")))</f>
        <v>High (40%+)</v>
      </c>
      <c r="R4072" s="0" t="str">
        <f aca="false">INDEX('Lookup Tables'!$B$2:$B$5,MATCH(F4072,'Lookup Tables'!$A$2:$A$5,0))</f>
        <v>Manager A</v>
      </c>
    </row>
    <row r="4073" customFormat="false" ht="15" hidden="false" customHeight="false" outlineLevel="0" collapsed="false">
      <c r="A4073" s="0" t="s">
        <v>3751</v>
      </c>
      <c r="B4073" s="13" t="n">
        <v>42975</v>
      </c>
      <c r="C4073" s="13" t="n">
        <v>42978</v>
      </c>
      <c r="D4073" s="14" t="s">
        <v>137</v>
      </c>
      <c r="E4073" s="14" t="s">
        <v>53</v>
      </c>
      <c r="F4073" s="14" t="s">
        <v>98</v>
      </c>
      <c r="G4073" s="14" t="s">
        <v>99</v>
      </c>
      <c r="H4073" s="14" t="s">
        <v>56</v>
      </c>
      <c r="I4073" s="14" t="s">
        <v>57</v>
      </c>
      <c r="J4073" s="14" t="s">
        <v>2088</v>
      </c>
      <c r="K4073" s="15" t="n">
        <v>156.3728</v>
      </c>
      <c r="L4073" s="0" t="n">
        <v>2</v>
      </c>
      <c r="M4073" s="16" t="n">
        <v>0.32</v>
      </c>
      <c r="N4073" s="17" t="n">
        <v>-52.8908</v>
      </c>
      <c r="O4073" s="0" t="str">
        <f aca="false">TEXT(B4073,"YYYY-MM")</f>
        <v>2017-08</v>
      </c>
      <c r="P4073" s="18" t="n">
        <f aca="false">IFERROR(N4073/K4073,0)</f>
        <v>-0.338235294117647</v>
      </c>
      <c r="Q4073" s="0" t="str">
        <f aca="false">IF(M4073=0,"No Discount",IF(M4073&lt;0.2,"Low (1-19%)",IF(M4073&lt;0.4,"Medium (20-39%)","High (40%+)")))</f>
        <v>Medium (20-39%)</v>
      </c>
      <c r="R4073" s="0" t="str">
        <f aca="false">INDEX('Lookup Tables'!$B$2:$B$5,MATCH(F4073,'Lookup Tables'!$A$2:$A$5,0))</f>
        <v>Manager A</v>
      </c>
    </row>
    <row r="4074" customFormat="false" ht="15" hidden="false" customHeight="false" outlineLevel="0" collapsed="false">
      <c r="A4074" s="0" t="s">
        <v>3752</v>
      </c>
      <c r="B4074" s="13" t="n">
        <v>42710</v>
      </c>
      <c r="C4074" s="13" t="n">
        <v>42712</v>
      </c>
      <c r="D4074" s="14" t="s">
        <v>52</v>
      </c>
      <c r="E4074" s="14" t="s">
        <v>97</v>
      </c>
      <c r="F4074" s="14" t="s">
        <v>98</v>
      </c>
      <c r="G4074" s="14" t="s">
        <v>164</v>
      </c>
      <c r="H4074" s="14" t="s">
        <v>80</v>
      </c>
      <c r="I4074" s="14" t="s">
        <v>570</v>
      </c>
      <c r="J4074" s="14" t="s">
        <v>1084</v>
      </c>
      <c r="K4074" s="15" t="n">
        <v>999.98</v>
      </c>
      <c r="L4074" s="0" t="n">
        <v>2</v>
      </c>
      <c r="M4074" s="16" t="n">
        <v>0</v>
      </c>
      <c r="N4074" s="17" t="n">
        <v>449.991</v>
      </c>
      <c r="O4074" s="0" t="str">
        <f aca="false">TEXT(B4074,"YYYY-MM")</f>
        <v>2016-12</v>
      </c>
      <c r="P4074" s="18" t="n">
        <f aca="false">IFERROR(N4074/K4074,0)</f>
        <v>0.45</v>
      </c>
      <c r="Q4074" s="0" t="str">
        <f aca="false">IF(M4074=0,"No Discount",IF(M4074&lt;0.2,"Low (1-19%)",IF(M4074&lt;0.4,"Medium (20-39%)","High (40%+)")))</f>
        <v>No Discount</v>
      </c>
      <c r="R4074" s="0" t="str">
        <f aca="false">INDEX('Lookup Tables'!$B$2:$B$5,MATCH(F4074,'Lookup Tables'!$A$2:$A$5,0))</f>
        <v>Manager A</v>
      </c>
    </row>
    <row r="4075" customFormat="false" ht="15" hidden="false" customHeight="false" outlineLevel="0" collapsed="false">
      <c r="A4075" s="0" t="s">
        <v>3753</v>
      </c>
      <c r="B4075" s="13" t="n">
        <v>42637</v>
      </c>
      <c r="C4075" s="13" t="n">
        <v>42640</v>
      </c>
      <c r="D4075" s="14" t="s">
        <v>137</v>
      </c>
      <c r="E4075" s="14" t="s">
        <v>97</v>
      </c>
      <c r="F4075" s="14" t="s">
        <v>98</v>
      </c>
      <c r="G4075" s="14" t="s">
        <v>331</v>
      </c>
      <c r="H4075" s="14" t="s">
        <v>80</v>
      </c>
      <c r="I4075" s="14" t="s">
        <v>81</v>
      </c>
      <c r="J4075" s="14" t="s">
        <v>3411</v>
      </c>
      <c r="K4075" s="15" t="n">
        <v>821.94</v>
      </c>
      <c r="L4075" s="0" t="n">
        <v>6</v>
      </c>
      <c r="M4075" s="16" t="n">
        <v>0</v>
      </c>
      <c r="N4075" s="17" t="n">
        <v>213.7044</v>
      </c>
      <c r="O4075" s="0" t="str">
        <f aca="false">TEXT(B4075,"YYYY-MM")</f>
        <v>2016-09</v>
      </c>
      <c r="P4075" s="18" t="n">
        <f aca="false">IFERROR(N4075/K4075,0)</f>
        <v>0.26</v>
      </c>
      <c r="Q4075" s="0" t="str">
        <f aca="false">IF(M4075=0,"No Discount",IF(M4075&lt;0.2,"Low (1-19%)",IF(M4075&lt;0.4,"Medium (20-39%)","High (40%+)")))</f>
        <v>No Discount</v>
      </c>
      <c r="R4075" s="0" t="str">
        <f aca="false">INDEX('Lookup Tables'!$B$2:$B$5,MATCH(F4075,'Lookup Tables'!$A$2:$A$5,0))</f>
        <v>Manager A</v>
      </c>
    </row>
    <row r="4076" customFormat="false" ht="15" hidden="false" customHeight="false" outlineLevel="0" collapsed="false">
      <c r="A4076" s="0" t="s">
        <v>3754</v>
      </c>
      <c r="B4076" s="13" t="n">
        <v>43419</v>
      </c>
      <c r="C4076" s="13" t="n">
        <v>43424</v>
      </c>
      <c r="D4076" s="14" t="s">
        <v>69</v>
      </c>
      <c r="E4076" s="14" t="s">
        <v>53</v>
      </c>
      <c r="F4076" s="14" t="s">
        <v>54</v>
      </c>
      <c r="G4076" s="14" t="s">
        <v>70</v>
      </c>
      <c r="H4076" s="14" t="s">
        <v>56</v>
      </c>
      <c r="I4076" s="14" t="s">
        <v>76</v>
      </c>
      <c r="J4076" s="14" t="s">
        <v>1004</v>
      </c>
      <c r="K4076" s="15" t="n">
        <v>220.064</v>
      </c>
      <c r="L4076" s="0" t="n">
        <v>4</v>
      </c>
      <c r="M4076" s="16" t="n">
        <v>0.2</v>
      </c>
      <c r="N4076" s="17" t="n">
        <v>55.016</v>
      </c>
      <c r="O4076" s="0" t="str">
        <f aca="false">TEXT(B4076,"YYYY-MM")</f>
        <v>2018-11</v>
      </c>
      <c r="P4076" s="18" t="n">
        <f aca="false">IFERROR(N4076/K4076,0)</f>
        <v>0.25</v>
      </c>
      <c r="Q4076" s="0" t="str">
        <f aca="false">IF(M4076=0,"No Discount",IF(M4076&lt;0.2,"Low (1-19%)",IF(M4076&lt;0.4,"Medium (20-39%)","High (40%+)")))</f>
        <v>Medium (20-39%)</v>
      </c>
      <c r="R4076" s="0" t="str">
        <f aca="false">INDEX('Lookup Tables'!$B$2:$B$5,MATCH(F4076,'Lookup Tables'!$A$2:$A$5,0))</f>
        <v>Manager C</v>
      </c>
    </row>
    <row r="4077" customFormat="false" ht="15" hidden="false" customHeight="false" outlineLevel="0" collapsed="false">
      <c r="A4077" s="0" t="s">
        <v>3754</v>
      </c>
      <c r="B4077" s="13" t="n">
        <v>43419</v>
      </c>
      <c r="C4077" s="13" t="n">
        <v>43424</v>
      </c>
      <c r="D4077" s="14" t="s">
        <v>69</v>
      </c>
      <c r="E4077" s="14" t="s">
        <v>53</v>
      </c>
      <c r="F4077" s="14" t="s">
        <v>54</v>
      </c>
      <c r="G4077" s="14" t="s">
        <v>70</v>
      </c>
      <c r="H4077" s="14" t="s">
        <v>56</v>
      </c>
      <c r="I4077" s="14" t="s">
        <v>76</v>
      </c>
      <c r="J4077" s="14" t="s">
        <v>1951</v>
      </c>
      <c r="K4077" s="15" t="n">
        <v>339.136</v>
      </c>
      <c r="L4077" s="0" t="n">
        <v>4</v>
      </c>
      <c r="M4077" s="16" t="n">
        <v>0.2</v>
      </c>
      <c r="N4077" s="17" t="n">
        <v>0</v>
      </c>
      <c r="O4077" s="0" t="str">
        <f aca="false">TEXT(B4077,"YYYY-MM")</f>
        <v>2018-11</v>
      </c>
      <c r="P4077" s="18" t="n">
        <f aca="false">IFERROR(N4077/K4077,0)</f>
        <v>0</v>
      </c>
      <c r="Q4077" s="0" t="str">
        <f aca="false">IF(M4077=0,"No Discount",IF(M4077&lt;0.2,"Low (1-19%)",IF(M4077&lt;0.4,"Medium (20-39%)","High (40%+)")))</f>
        <v>Medium (20-39%)</v>
      </c>
      <c r="R4077" s="0" t="str">
        <f aca="false">INDEX('Lookup Tables'!$B$2:$B$5,MATCH(F4077,'Lookup Tables'!$A$2:$A$5,0))</f>
        <v>Manager C</v>
      </c>
    </row>
    <row r="4078" customFormat="false" ht="15" hidden="false" customHeight="false" outlineLevel="0" collapsed="false">
      <c r="A4078" s="0" t="s">
        <v>3755</v>
      </c>
      <c r="B4078" s="13" t="n">
        <v>42723</v>
      </c>
      <c r="C4078" s="13" t="n">
        <v>42725</v>
      </c>
      <c r="D4078" s="14" t="s">
        <v>52</v>
      </c>
      <c r="E4078" s="14" t="s">
        <v>62</v>
      </c>
      <c r="F4078" s="14" t="s">
        <v>98</v>
      </c>
      <c r="G4078" s="14" t="s">
        <v>113</v>
      </c>
      <c r="H4078" s="14" t="s">
        <v>65</v>
      </c>
      <c r="I4078" s="14" t="s">
        <v>83</v>
      </c>
      <c r="J4078" s="14" t="s">
        <v>1157</v>
      </c>
      <c r="K4078" s="15" t="n">
        <v>7.04</v>
      </c>
      <c r="L4078" s="0" t="n">
        <v>2</v>
      </c>
      <c r="M4078" s="16" t="n">
        <v>0</v>
      </c>
      <c r="N4078" s="17" t="n">
        <v>3.3088</v>
      </c>
      <c r="O4078" s="0" t="str">
        <f aca="false">TEXT(B4078,"YYYY-MM")</f>
        <v>2016-12</v>
      </c>
      <c r="P4078" s="18" t="n">
        <f aca="false">IFERROR(N4078/K4078,0)</f>
        <v>0.47</v>
      </c>
      <c r="Q4078" s="0" t="str">
        <f aca="false">IF(M4078=0,"No Discount",IF(M4078&lt;0.2,"Low (1-19%)",IF(M4078&lt;0.4,"Medium (20-39%)","High (40%+)")))</f>
        <v>No Discount</v>
      </c>
      <c r="R4078" s="0" t="str">
        <f aca="false">INDEX('Lookup Tables'!$B$2:$B$5,MATCH(F4078,'Lookup Tables'!$A$2:$A$5,0))</f>
        <v>Manager A</v>
      </c>
    </row>
    <row r="4079" customFormat="false" ht="15" hidden="false" customHeight="false" outlineLevel="0" collapsed="false">
      <c r="A4079" s="0" t="s">
        <v>3755</v>
      </c>
      <c r="B4079" s="13" t="n">
        <v>42723</v>
      </c>
      <c r="C4079" s="13" t="n">
        <v>42725</v>
      </c>
      <c r="D4079" s="14" t="s">
        <v>52</v>
      </c>
      <c r="E4079" s="14" t="s">
        <v>62</v>
      </c>
      <c r="F4079" s="14" t="s">
        <v>98</v>
      </c>
      <c r="G4079" s="14" t="s">
        <v>113</v>
      </c>
      <c r="H4079" s="14" t="s">
        <v>65</v>
      </c>
      <c r="I4079" s="14" t="s">
        <v>171</v>
      </c>
      <c r="J4079" s="14" t="s">
        <v>479</v>
      </c>
      <c r="K4079" s="15" t="n">
        <v>5.04</v>
      </c>
      <c r="L4079" s="0" t="n">
        <v>4</v>
      </c>
      <c r="M4079" s="16" t="n">
        <v>0</v>
      </c>
      <c r="N4079" s="17" t="n">
        <v>0.2016</v>
      </c>
      <c r="O4079" s="0" t="str">
        <f aca="false">TEXT(B4079,"YYYY-MM")</f>
        <v>2016-12</v>
      </c>
      <c r="P4079" s="18" t="n">
        <f aca="false">IFERROR(N4079/K4079,0)</f>
        <v>0.04</v>
      </c>
      <c r="Q4079" s="0" t="str">
        <f aca="false">IF(M4079=0,"No Discount",IF(M4079&lt;0.2,"Low (1-19%)",IF(M4079&lt;0.4,"Medium (20-39%)","High (40%+)")))</f>
        <v>No Discount</v>
      </c>
      <c r="R4079" s="0" t="str">
        <f aca="false">INDEX('Lookup Tables'!$B$2:$B$5,MATCH(F4079,'Lookup Tables'!$A$2:$A$5,0))</f>
        <v>Manager A</v>
      </c>
    </row>
    <row r="4080" customFormat="false" ht="15" hidden="false" customHeight="false" outlineLevel="0" collapsed="false">
      <c r="A4080" s="0" t="s">
        <v>3755</v>
      </c>
      <c r="B4080" s="13" t="n">
        <v>42723</v>
      </c>
      <c r="C4080" s="13" t="n">
        <v>42725</v>
      </c>
      <c r="D4080" s="14" t="s">
        <v>52</v>
      </c>
      <c r="E4080" s="14" t="s">
        <v>62</v>
      </c>
      <c r="F4080" s="14" t="s">
        <v>98</v>
      </c>
      <c r="G4080" s="14" t="s">
        <v>113</v>
      </c>
      <c r="H4080" s="14" t="s">
        <v>65</v>
      </c>
      <c r="I4080" s="14" t="s">
        <v>91</v>
      </c>
      <c r="J4080" s="14" t="s">
        <v>1742</v>
      </c>
      <c r="K4080" s="15" t="n">
        <v>116.28</v>
      </c>
      <c r="L4080" s="0" t="n">
        <v>3</v>
      </c>
      <c r="M4080" s="16" t="n">
        <v>0</v>
      </c>
      <c r="N4080" s="17" t="n">
        <v>56.9772</v>
      </c>
      <c r="O4080" s="0" t="str">
        <f aca="false">TEXT(B4080,"YYYY-MM")</f>
        <v>2016-12</v>
      </c>
      <c r="P4080" s="18" t="n">
        <f aca="false">IFERROR(N4080/K4080,0)</f>
        <v>0.49</v>
      </c>
      <c r="Q4080" s="0" t="str">
        <f aca="false">IF(M4080=0,"No Discount",IF(M4080&lt;0.2,"Low (1-19%)",IF(M4080&lt;0.4,"Medium (20-39%)","High (40%+)")))</f>
        <v>No Discount</v>
      </c>
      <c r="R4080" s="0" t="str">
        <f aca="false">INDEX('Lookup Tables'!$B$2:$B$5,MATCH(F4080,'Lookup Tables'!$A$2:$A$5,0))</f>
        <v>Manager A</v>
      </c>
    </row>
    <row r="4081" customFormat="false" ht="15" hidden="false" customHeight="false" outlineLevel="0" collapsed="false">
      <c r="A4081" s="0" t="s">
        <v>3756</v>
      </c>
      <c r="B4081" s="13" t="n">
        <v>42725</v>
      </c>
      <c r="C4081" s="13" t="n">
        <v>42728</v>
      </c>
      <c r="D4081" s="14" t="s">
        <v>137</v>
      </c>
      <c r="E4081" s="14" t="s">
        <v>53</v>
      </c>
      <c r="F4081" s="14" t="s">
        <v>54</v>
      </c>
      <c r="G4081" s="14" t="s">
        <v>90</v>
      </c>
      <c r="H4081" s="14" t="s">
        <v>80</v>
      </c>
      <c r="I4081" s="14" t="s">
        <v>81</v>
      </c>
      <c r="J4081" s="14" t="s">
        <v>294</v>
      </c>
      <c r="K4081" s="15" t="n">
        <v>47.976</v>
      </c>
      <c r="L4081" s="0" t="n">
        <v>3</v>
      </c>
      <c r="M4081" s="16" t="n">
        <v>0.2</v>
      </c>
      <c r="N4081" s="17" t="n">
        <v>4.7976</v>
      </c>
      <c r="O4081" s="0" t="str">
        <f aca="false">TEXT(B4081,"YYYY-MM")</f>
        <v>2016-12</v>
      </c>
      <c r="P4081" s="18" t="n">
        <f aca="false">IFERROR(N4081/K4081,0)</f>
        <v>0.1</v>
      </c>
      <c r="Q4081" s="0" t="str">
        <f aca="false">IF(M4081=0,"No Discount",IF(M4081&lt;0.2,"Low (1-19%)",IF(M4081&lt;0.4,"Medium (20-39%)","High (40%+)")))</f>
        <v>Medium (20-39%)</v>
      </c>
      <c r="R4081" s="0" t="str">
        <f aca="false">INDEX('Lookup Tables'!$B$2:$B$5,MATCH(F4081,'Lookup Tables'!$A$2:$A$5,0))</f>
        <v>Manager C</v>
      </c>
    </row>
    <row r="4082" customFormat="false" ht="15" hidden="false" customHeight="false" outlineLevel="0" collapsed="false">
      <c r="A4082" s="0" t="s">
        <v>3757</v>
      </c>
      <c r="B4082" s="13" t="n">
        <v>43003</v>
      </c>
      <c r="C4082" s="13" t="n">
        <v>43007</v>
      </c>
      <c r="D4082" s="14" t="s">
        <v>69</v>
      </c>
      <c r="E4082" s="14" t="s">
        <v>62</v>
      </c>
      <c r="F4082" s="14" t="s">
        <v>63</v>
      </c>
      <c r="G4082" s="14" t="s">
        <v>237</v>
      </c>
      <c r="H4082" s="14" t="s">
        <v>65</v>
      </c>
      <c r="I4082" s="14" t="s">
        <v>91</v>
      </c>
      <c r="J4082" s="14" t="s">
        <v>2563</v>
      </c>
      <c r="K4082" s="15" t="n">
        <v>60.048</v>
      </c>
      <c r="L4082" s="0" t="n">
        <v>9</v>
      </c>
      <c r="M4082" s="16" t="n">
        <v>0.2</v>
      </c>
      <c r="N4082" s="17" t="n">
        <v>22.518</v>
      </c>
      <c r="O4082" s="0" t="str">
        <f aca="false">TEXT(B4082,"YYYY-MM")</f>
        <v>2017-09</v>
      </c>
      <c r="P4082" s="18" t="n">
        <f aca="false">IFERROR(N4082/K4082,0)</f>
        <v>0.375</v>
      </c>
      <c r="Q4082" s="0" t="str">
        <f aca="false">IF(M4082=0,"No Discount",IF(M4082&lt;0.2,"Low (1-19%)",IF(M4082&lt;0.4,"Medium (20-39%)","High (40%+)")))</f>
        <v>Medium (20-39%)</v>
      </c>
      <c r="R4082" s="0" t="str">
        <f aca="false">INDEX('Lookup Tables'!$B$2:$B$5,MATCH(F4082,'Lookup Tables'!$A$2:$A$5,0))</f>
        <v>Manager D</v>
      </c>
    </row>
    <row r="4083" customFormat="false" ht="15" hidden="false" customHeight="false" outlineLevel="0" collapsed="false">
      <c r="A4083" s="0" t="s">
        <v>3757</v>
      </c>
      <c r="B4083" s="13" t="n">
        <v>43003</v>
      </c>
      <c r="C4083" s="13" t="n">
        <v>43007</v>
      </c>
      <c r="D4083" s="14" t="s">
        <v>69</v>
      </c>
      <c r="E4083" s="14" t="s">
        <v>62</v>
      </c>
      <c r="F4083" s="14" t="s">
        <v>63</v>
      </c>
      <c r="G4083" s="14" t="s">
        <v>237</v>
      </c>
      <c r="H4083" s="14" t="s">
        <v>65</v>
      </c>
      <c r="I4083" s="14" t="s">
        <v>83</v>
      </c>
      <c r="J4083" s="14" t="s">
        <v>3624</v>
      </c>
      <c r="K4083" s="15" t="n">
        <v>5.022</v>
      </c>
      <c r="L4083" s="0" t="n">
        <v>1</v>
      </c>
      <c r="M4083" s="16" t="n">
        <v>0.7</v>
      </c>
      <c r="N4083" s="17" t="n">
        <v>-3.5154</v>
      </c>
      <c r="O4083" s="0" t="str">
        <f aca="false">TEXT(B4083,"YYYY-MM")</f>
        <v>2017-09</v>
      </c>
      <c r="P4083" s="18" t="n">
        <f aca="false">IFERROR(N4083/K4083,0)</f>
        <v>-0.7</v>
      </c>
      <c r="Q4083" s="0" t="str">
        <f aca="false">IF(M4083=0,"No Discount",IF(M4083&lt;0.2,"Low (1-19%)",IF(M4083&lt;0.4,"Medium (20-39%)","High (40%+)")))</f>
        <v>High (40%+)</v>
      </c>
      <c r="R4083" s="0" t="str">
        <f aca="false">INDEX('Lookup Tables'!$B$2:$B$5,MATCH(F4083,'Lookup Tables'!$A$2:$A$5,0))</f>
        <v>Manager D</v>
      </c>
    </row>
    <row r="4084" customFormat="false" ht="15" hidden="false" customHeight="false" outlineLevel="0" collapsed="false">
      <c r="A4084" s="0" t="s">
        <v>3758</v>
      </c>
      <c r="B4084" s="13" t="n">
        <v>43275</v>
      </c>
      <c r="C4084" s="13" t="n">
        <v>43281</v>
      </c>
      <c r="D4084" s="14" t="s">
        <v>69</v>
      </c>
      <c r="E4084" s="14" t="s">
        <v>62</v>
      </c>
      <c r="F4084" s="14" t="s">
        <v>98</v>
      </c>
      <c r="G4084" s="14" t="s">
        <v>146</v>
      </c>
      <c r="H4084" s="14" t="s">
        <v>65</v>
      </c>
      <c r="I4084" s="14" t="s">
        <v>83</v>
      </c>
      <c r="J4084" s="14" t="s">
        <v>1005</v>
      </c>
      <c r="K4084" s="15" t="n">
        <v>182.994</v>
      </c>
      <c r="L4084" s="0" t="n">
        <v>3</v>
      </c>
      <c r="M4084" s="16" t="n">
        <v>0.8</v>
      </c>
      <c r="N4084" s="17" t="n">
        <v>-320.2395</v>
      </c>
      <c r="O4084" s="0" t="str">
        <f aca="false">TEXT(B4084,"YYYY-MM")</f>
        <v>2018-06</v>
      </c>
      <c r="P4084" s="18" t="n">
        <f aca="false">IFERROR(N4084/K4084,0)</f>
        <v>-1.75</v>
      </c>
      <c r="Q4084" s="0" t="str">
        <f aca="false">IF(M4084=0,"No Discount",IF(M4084&lt;0.2,"Low (1-19%)",IF(M4084&lt;0.4,"Medium (20-39%)","High (40%+)")))</f>
        <v>High (40%+)</v>
      </c>
      <c r="R4084" s="0" t="str">
        <f aca="false">INDEX('Lookup Tables'!$B$2:$B$5,MATCH(F4084,'Lookup Tables'!$A$2:$A$5,0))</f>
        <v>Manager A</v>
      </c>
    </row>
    <row r="4085" customFormat="false" ht="15" hidden="false" customHeight="false" outlineLevel="0" collapsed="false">
      <c r="A4085" s="0" t="s">
        <v>3758</v>
      </c>
      <c r="B4085" s="13" t="n">
        <v>43275</v>
      </c>
      <c r="C4085" s="13" t="n">
        <v>43281</v>
      </c>
      <c r="D4085" s="14" t="s">
        <v>69</v>
      </c>
      <c r="E4085" s="14" t="s">
        <v>62</v>
      </c>
      <c r="F4085" s="14" t="s">
        <v>98</v>
      </c>
      <c r="G4085" s="14" t="s">
        <v>146</v>
      </c>
      <c r="H4085" s="14" t="s">
        <v>65</v>
      </c>
      <c r="I4085" s="14" t="s">
        <v>91</v>
      </c>
      <c r="J4085" s="14" t="s">
        <v>3009</v>
      </c>
      <c r="K4085" s="15" t="n">
        <v>10.272</v>
      </c>
      <c r="L4085" s="0" t="n">
        <v>3</v>
      </c>
      <c r="M4085" s="16" t="n">
        <v>0.2</v>
      </c>
      <c r="N4085" s="17" t="n">
        <v>3.21</v>
      </c>
      <c r="O4085" s="0" t="str">
        <f aca="false">TEXT(B4085,"YYYY-MM")</f>
        <v>2018-06</v>
      </c>
      <c r="P4085" s="18" t="n">
        <f aca="false">IFERROR(N4085/K4085,0)</f>
        <v>0.3125</v>
      </c>
      <c r="Q4085" s="0" t="str">
        <f aca="false">IF(M4085=0,"No Discount",IF(M4085&lt;0.2,"Low (1-19%)",IF(M4085&lt;0.4,"Medium (20-39%)","High (40%+)")))</f>
        <v>Medium (20-39%)</v>
      </c>
      <c r="R4085" s="0" t="str">
        <f aca="false">INDEX('Lookup Tables'!$B$2:$B$5,MATCH(F4085,'Lookup Tables'!$A$2:$A$5,0))</f>
        <v>Manager A</v>
      </c>
    </row>
    <row r="4086" customFormat="false" ht="15" hidden="false" customHeight="false" outlineLevel="0" collapsed="false">
      <c r="A4086" s="0" t="s">
        <v>3759</v>
      </c>
      <c r="B4086" s="13" t="n">
        <v>43350</v>
      </c>
      <c r="C4086" s="13" t="n">
        <v>43352</v>
      </c>
      <c r="D4086" s="14" t="s">
        <v>137</v>
      </c>
      <c r="E4086" s="14" t="s">
        <v>97</v>
      </c>
      <c r="F4086" s="14" t="s">
        <v>63</v>
      </c>
      <c r="G4086" s="14" t="s">
        <v>189</v>
      </c>
      <c r="H4086" s="14" t="s">
        <v>65</v>
      </c>
      <c r="I4086" s="14" t="s">
        <v>83</v>
      </c>
      <c r="J4086" s="14" t="s">
        <v>155</v>
      </c>
      <c r="K4086" s="15" t="n">
        <v>7.857</v>
      </c>
      <c r="L4086" s="0" t="n">
        <v>3</v>
      </c>
      <c r="M4086" s="16" t="n">
        <v>0.7</v>
      </c>
      <c r="N4086" s="17" t="n">
        <v>-6.0237</v>
      </c>
      <c r="O4086" s="0" t="str">
        <f aca="false">TEXT(B4086,"YYYY-MM")</f>
        <v>2018-09</v>
      </c>
      <c r="P4086" s="18" t="n">
        <f aca="false">IFERROR(N4086/K4086,0)</f>
        <v>-0.766666666666667</v>
      </c>
      <c r="Q4086" s="0" t="str">
        <f aca="false">IF(M4086=0,"No Discount",IF(M4086&lt;0.2,"Low (1-19%)",IF(M4086&lt;0.4,"Medium (20-39%)","High (40%+)")))</f>
        <v>High (40%+)</v>
      </c>
      <c r="R4086" s="0" t="str">
        <f aca="false">INDEX('Lookup Tables'!$B$2:$B$5,MATCH(F4086,'Lookup Tables'!$A$2:$A$5,0))</f>
        <v>Manager D</v>
      </c>
    </row>
    <row r="4087" customFormat="false" ht="15" hidden="false" customHeight="false" outlineLevel="0" collapsed="false">
      <c r="A4087" s="0" t="s">
        <v>3760</v>
      </c>
      <c r="B4087" s="13" t="n">
        <v>42951</v>
      </c>
      <c r="C4087" s="13" t="n">
        <v>42953</v>
      </c>
      <c r="D4087" s="14" t="s">
        <v>52</v>
      </c>
      <c r="E4087" s="14" t="s">
        <v>62</v>
      </c>
      <c r="F4087" s="14" t="s">
        <v>63</v>
      </c>
      <c r="G4087" s="14" t="s">
        <v>64</v>
      </c>
      <c r="H4087" s="14" t="s">
        <v>80</v>
      </c>
      <c r="I4087" s="14" t="s">
        <v>81</v>
      </c>
      <c r="J4087" s="14" t="s">
        <v>82</v>
      </c>
      <c r="K4087" s="15" t="n">
        <v>302.384</v>
      </c>
      <c r="L4087" s="0" t="n">
        <v>2</v>
      </c>
      <c r="M4087" s="16" t="n">
        <v>0.2</v>
      </c>
      <c r="N4087" s="17" t="n">
        <v>30.2384</v>
      </c>
      <c r="O4087" s="0" t="str">
        <f aca="false">TEXT(B4087,"YYYY-MM")</f>
        <v>2017-08</v>
      </c>
      <c r="P4087" s="18" t="n">
        <f aca="false">IFERROR(N4087/K4087,0)</f>
        <v>0.1</v>
      </c>
      <c r="Q4087" s="0" t="str">
        <f aca="false">IF(M4087=0,"No Discount",IF(M4087&lt;0.2,"Low (1-19%)",IF(M4087&lt;0.4,"Medium (20-39%)","High (40%+)")))</f>
        <v>Medium (20-39%)</v>
      </c>
      <c r="R4087" s="0" t="str">
        <f aca="false">INDEX('Lookup Tables'!$B$2:$B$5,MATCH(F4087,'Lookup Tables'!$A$2:$A$5,0))</f>
        <v>Manager D</v>
      </c>
    </row>
    <row r="4088" customFormat="false" ht="15" hidden="false" customHeight="false" outlineLevel="0" collapsed="false">
      <c r="A4088" s="0" t="s">
        <v>3760</v>
      </c>
      <c r="B4088" s="13" t="n">
        <v>42951</v>
      </c>
      <c r="C4088" s="13" t="n">
        <v>42953</v>
      </c>
      <c r="D4088" s="14" t="s">
        <v>52</v>
      </c>
      <c r="E4088" s="14" t="s">
        <v>62</v>
      </c>
      <c r="F4088" s="14" t="s">
        <v>63</v>
      </c>
      <c r="G4088" s="14" t="s">
        <v>64</v>
      </c>
      <c r="H4088" s="14" t="s">
        <v>65</v>
      </c>
      <c r="I4088" s="14" t="s">
        <v>83</v>
      </c>
      <c r="J4088" s="14" t="s">
        <v>155</v>
      </c>
      <c r="K4088" s="15" t="n">
        <v>20.952</v>
      </c>
      <c r="L4088" s="0" t="n">
        <v>3</v>
      </c>
      <c r="M4088" s="16" t="n">
        <v>0.2</v>
      </c>
      <c r="N4088" s="17" t="n">
        <v>7.0713</v>
      </c>
      <c r="O4088" s="0" t="str">
        <f aca="false">TEXT(B4088,"YYYY-MM")</f>
        <v>2017-08</v>
      </c>
      <c r="P4088" s="18" t="n">
        <f aca="false">IFERROR(N4088/K4088,0)</f>
        <v>0.3375</v>
      </c>
      <c r="Q4088" s="0" t="str">
        <f aca="false">IF(M4088=0,"No Discount",IF(M4088&lt;0.2,"Low (1-19%)",IF(M4088&lt;0.4,"Medium (20-39%)","High (40%+)")))</f>
        <v>Medium (20-39%)</v>
      </c>
      <c r="R4088" s="0" t="str">
        <f aca="false">INDEX('Lookup Tables'!$B$2:$B$5,MATCH(F4088,'Lookup Tables'!$A$2:$A$5,0))</f>
        <v>Manager D</v>
      </c>
    </row>
    <row r="4089" customFormat="false" ht="15" hidden="false" customHeight="false" outlineLevel="0" collapsed="false">
      <c r="A4089" s="0" t="s">
        <v>3760</v>
      </c>
      <c r="B4089" s="13" t="n">
        <v>42951</v>
      </c>
      <c r="C4089" s="13" t="n">
        <v>42953</v>
      </c>
      <c r="D4089" s="14" t="s">
        <v>52</v>
      </c>
      <c r="E4089" s="14" t="s">
        <v>62</v>
      </c>
      <c r="F4089" s="14" t="s">
        <v>63</v>
      </c>
      <c r="G4089" s="14" t="s">
        <v>64</v>
      </c>
      <c r="H4089" s="14" t="s">
        <v>65</v>
      </c>
      <c r="I4089" s="14" t="s">
        <v>83</v>
      </c>
      <c r="J4089" s="14" t="s">
        <v>394</v>
      </c>
      <c r="K4089" s="15" t="n">
        <v>11.784</v>
      </c>
      <c r="L4089" s="0" t="n">
        <v>3</v>
      </c>
      <c r="M4089" s="16" t="n">
        <v>0.2</v>
      </c>
      <c r="N4089" s="17" t="n">
        <v>3.9771</v>
      </c>
      <c r="O4089" s="0" t="str">
        <f aca="false">TEXT(B4089,"YYYY-MM")</f>
        <v>2017-08</v>
      </c>
      <c r="P4089" s="18" t="n">
        <f aca="false">IFERROR(N4089/K4089,0)</f>
        <v>0.3375</v>
      </c>
      <c r="Q4089" s="0" t="str">
        <f aca="false">IF(M4089=0,"No Discount",IF(M4089&lt;0.2,"Low (1-19%)",IF(M4089&lt;0.4,"Medium (20-39%)","High (40%+)")))</f>
        <v>Medium (20-39%)</v>
      </c>
      <c r="R4089" s="0" t="str">
        <f aca="false">INDEX('Lookup Tables'!$B$2:$B$5,MATCH(F4089,'Lookup Tables'!$A$2:$A$5,0))</f>
        <v>Manager D</v>
      </c>
    </row>
    <row r="4090" customFormat="false" ht="15" hidden="false" customHeight="false" outlineLevel="0" collapsed="false">
      <c r="A4090" s="0" t="s">
        <v>3761</v>
      </c>
      <c r="B4090" s="13" t="n">
        <v>42235</v>
      </c>
      <c r="C4090" s="13" t="n">
        <v>42242</v>
      </c>
      <c r="D4090" s="14" t="s">
        <v>69</v>
      </c>
      <c r="E4090" s="14" t="s">
        <v>53</v>
      </c>
      <c r="F4090" s="14" t="s">
        <v>54</v>
      </c>
      <c r="G4090" s="14" t="s">
        <v>787</v>
      </c>
      <c r="H4090" s="14" t="s">
        <v>56</v>
      </c>
      <c r="I4090" s="14" t="s">
        <v>57</v>
      </c>
      <c r="J4090" s="14" t="s">
        <v>3762</v>
      </c>
      <c r="K4090" s="15" t="n">
        <v>638.82</v>
      </c>
      <c r="L4090" s="0" t="n">
        <v>9</v>
      </c>
      <c r="M4090" s="16" t="n">
        <v>0</v>
      </c>
      <c r="N4090" s="17" t="n">
        <v>172.4814</v>
      </c>
      <c r="O4090" s="0" t="str">
        <f aca="false">TEXT(B4090,"YYYY-MM")</f>
        <v>2015-08</v>
      </c>
      <c r="P4090" s="18" t="n">
        <f aca="false">IFERROR(N4090/K4090,0)</f>
        <v>0.27</v>
      </c>
      <c r="Q4090" s="0" t="str">
        <f aca="false">IF(M4090=0,"No Discount",IF(M4090&lt;0.2,"Low (1-19%)",IF(M4090&lt;0.4,"Medium (20-39%)","High (40%+)")))</f>
        <v>No Discount</v>
      </c>
      <c r="R4090" s="0" t="str">
        <f aca="false">INDEX('Lookup Tables'!$B$2:$B$5,MATCH(F4090,'Lookup Tables'!$A$2:$A$5,0))</f>
        <v>Manager C</v>
      </c>
    </row>
    <row r="4091" customFormat="false" ht="15" hidden="false" customHeight="false" outlineLevel="0" collapsed="false">
      <c r="A4091" s="0" t="s">
        <v>3763</v>
      </c>
      <c r="B4091" s="13" t="n">
        <v>42826</v>
      </c>
      <c r="C4091" s="13" t="n">
        <v>42830</v>
      </c>
      <c r="D4091" s="14" t="s">
        <v>69</v>
      </c>
      <c r="E4091" s="14" t="s">
        <v>62</v>
      </c>
      <c r="F4091" s="14" t="s">
        <v>117</v>
      </c>
      <c r="G4091" s="14" t="s">
        <v>170</v>
      </c>
      <c r="H4091" s="14" t="s">
        <v>65</v>
      </c>
      <c r="I4091" s="14" t="s">
        <v>66</v>
      </c>
      <c r="J4091" s="14" t="s">
        <v>871</v>
      </c>
      <c r="K4091" s="15" t="n">
        <v>20.7</v>
      </c>
      <c r="L4091" s="0" t="n">
        <v>2</v>
      </c>
      <c r="M4091" s="16" t="n">
        <v>0</v>
      </c>
      <c r="N4091" s="17" t="n">
        <v>9.936</v>
      </c>
      <c r="O4091" s="0" t="str">
        <f aca="false">TEXT(B4091,"YYYY-MM")</f>
        <v>2017-04</v>
      </c>
      <c r="P4091" s="18" t="n">
        <f aca="false">IFERROR(N4091/K4091,0)</f>
        <v>0.48</v>
      </c>
      <c r="Q4091" s="0" t="str">
        <f aca="false">IF(M4091=0,"No Discount",IF(M4091&lt;0.2,"Low (1-19%)",IF(M4091&lt;0.4,"Medium (20-39%)","High (40%+)")))</f>
        <v>No Discount</v>
      </c>
      <c r="R4091" s="0" t="str">
        <f aca="false">INDEX('Lookup Tables'!$B$2:$B$5,MATCH(F4091,'Lookup Tables'!$A$2:$A$5,0))</f>
        <v>Manager B</v>
      </c>
    </row>
    <row r="4092" customFormat="false" ht="15" hidden="false" customHeight="false" outlineLevel="0" collapsed="false">
      <c r="A4092" s="0" t="s">
        <v>3763</v>
      </c>
      <c r="B4092" s="13" t="n">
        <v>42826</v>
      </c>
      <c r="C4092" s="13" t="n">
        <v>42830</v>
      </c>
      <c r="D4092" s="14" t="s">
        <v>69</v>
      </c>
      <c r="E4092" s="14" t="s">
        <v>62</v>
      </c>
      <c r="F4092" s="14" t="s">
        <v>117</v>
      </c>
      <c r="G4092" s="14" t="s">
        <v>170</v>
      </c>
      <c r="H4092" s="14" t="s">
        <v>65</v>
      </c>
      <c r="I4092" s="14" t="s">
        <v>303</v>
      </c>
      <c r="J4092" s="14" t="s">
        <v>894</v>
      </c>
      <c r="K4092" s="15" t="n">
        <v>10.95</v>
      </c>
      <c r="L4092" s="0" t="n">
        <v>3</v>
      </c>
      <c r="M4092" s="16" t="n">
        <v>0</v>
      </c>
      <c r="N4092" s="17" t="n">
        <v>3.285</v>
      </c>
      <c r="O4092" s="0" t="str">
        <f aca="false">TEXT(B4092,"YYYY-MM")</f>
        <v>2017-04</v>
      </c>
      <c r="P4092" s="18" t="n">
        <f aca="false">IFERROR(N4092/K4092,0)</f>
        <v>0.3</v>
      </c>
      <c r="Q4092" s="0" t="str">
        <f aca="false">IF(M4092=0,"No Discount",IF(M4092&lt;0.2,"Low (1-19%)",IF(M4092&lt;0.4,"Medium (20-39%)","High (40%+)")))</f>
        <v>No Discount</v>
      </c>
      <c r="R4092" s="0" t="str">
        <f aca="false">INDEX('Lookup Tables'!$B$2:$B$5,MATCH(F4092,'Lookup Tables'!$A$2:$A$5,0))</f>
        <v>Manager B</v>
      </c>
    </row>
    <row r="4093" customFormat="false" ht="15" hidden="false" customHeight="false" outlineLevel="0" collapsed="false">
      <c r="A4093" s="0" t="s">
        <v>3763</v>
      </c>
      <c r="B4093" s="13" t="n">
        <v>42826</v>
      </c>
      <c r="C4093" s="13" t="n">
        <v>42830</v>
      </c>
      <c r="D4093" s="14" t="s">
        <v>69</v>
      </c>
      <c r="E4093" s="14" t="s">
        <v>62</v>
      </c>
      <c r="F4093" s="14" t="s">
        <v>117</v>
      </c>
      <c r="G4093" s="14" t="s">
        <v>170</v>
      </c>
      <c r="H4093" s="14" t="s">
        <v>65</v>
      </c>
      <c r="I4093" s="14" t="s">
        <v>83</v>
      </c>
      <c r="J4093" s="14" t="s">
        <v>1007</v>
      </c>
      <c r="K4093" s="15" t="n">
        <v>14.352</v>
      </c>
      <c r="L4093" s="0" t="n">
        <v>3</v>
      </c>
      <c r="M4093" s="16" t="n">
        <v>0.2</v>
      </c>
      <c r="N4093" s="17" t="n">
        <v>4.6644</v>
      </c>
      <c r="O4093" s="0" t="str">
        <f aca="false">TEXT(B4093,"YYYY-MM")</f>
        <v>2017-04</v>
      </c>
      <c r="P4093" s="18" t="n">
        <f aca="false">IFERROR(N4093/K4093,0)</f>
        <v>0.325</v>
      </c>
      <c r="Q4093" s="0" t="str">
        <f aca="false">IF(M4093=0,"No Discount",IF(M4093&lt;0.2,"Low (1-19%)",IF(M4093&lt;0.4,"Medium (20-39%)","High (40%+)")))</f>
        <v>Medium (20-39%)</v>
      </c>
      <c r="R4093" s="0" t="str">
        <f aca="false">INDEX('Lookup Tables'!$B$2:$B$5,MATCH(F4093,'Lookup Tables'!$A$2:$A$5,0))</f>
        <v>Manager B</v>
      </c>
    </row>
    <row r="4094" customFormat="false" ht="15" hidden="false" customHeight="false" outlineLevel="0" collapsed="false">
      <c r="A4094" s="0" t="s">
        <v>3764</v>
      </c>
      <c r="B4094" s="13" t="n">
        <v>43236</v>
      </c>
      <c r="C4094" s="13" t="n">
        <v>43238</v>
      </c>
      <c r="D4094" s="14" t="s">
        <v>137</v>
      </c>
      <c r="E4094" s="14" t="s">
        <v>53</v>
      </c>
      <c r="F4094" s="14" t="s">
        <v>117</v>
      </c>
      <c r="G4094" s="14" t="s">
        <v>269</v>
      </c>
      <c r="H4094" s="14" t="s">
        <v>65</v>
      </c>
      <c r="I4094" s="14" t="s">
        <v>73</v>
      </c>
      <c r="J4094" s="14" t="s">
        <v>1694</v>
      </c>
      <c r="K4094" s="15" t="n">
        <v>221.024</v>
      </c>
      <c r="L4094" s="0" t="n">
        <v>2</v>
      </c>
      <c r="M4094" s="16" t="n">
        <v>0.2</v>
      </c>
      <c r="N4094" s="17" t="n">
        <v>-55.256</v>
      </c>
      <c r="O4094" s="0" t="str">
        <f aca="false">TEXT(B4094,"YYYY-MM")</f>
        <v>2018-05</v>
      </c>
      <c r="P4094" s="18" t="n">
        <f aca="false">IFERROR(N4094/K4094,0)</f>
        <v>-0.25</v>
      </c>
      <c r="Q4094" s="0" t="str">
        <f aca="false">IF(M4094=0,"No Discount",IF(M4094&lt;0.2,"Low (1-19%)",IF(M4094&lt;0.4,"Medium (20-39%)","High (40%+)")))</f>
        <v>Medium (20-39%)</v>
      </c>
      <c r="R4094" s="0" t="str">
        <f aca="false">INDEX('Lookup Tables'!$B$2:$B$5,MATCH(F4094,'Lookup Tables'!$A$2:$A$5,0))</f>
        <v>Manager B</v>
      </c>
    </row>
    <row r="4095" customFormat="false" ht="15" hidden="false" customHeight="false" outlineLevel="0" collapsed="false">
      <c r="A4095" s="0" t="s">
        <v>3765</v>
      </c>
      <c r="B4095" s="13" t="n">
        <v>42606</v>
      </c>
      <c r="C4095" s="13" t="n">
        <v>42610</v>
      </c>
      <c r="D4095" s="14" t="s">
        <v>69</v>
      </c>
      <c r="E4095" s="14" t="s">
        <v>53</v>
      </c>
      <c r="F4095" s="14" t="s">
        <v>54</v>
      </c>
      <c r="G4095" s="14" t="s">
        <v>55</v>
      </c>
      <c r="H4095" s="14" t="s">
        <v>80</v>
      </c>
      <c r="I4095" s="14" t="s">
        <v>345</v>
      </c>
      <c r="J4095" s="14" t="s">
        <v>417</v>
      </c>
      <c r="K4095" s="15" t="n">
        <v>3080</v>
      </c>
      <c r="L4095" s="0" t="n">
        <v>7</v>
      </c>
      <c r="M4095" s="16" t="n">
        <v>0</v>
      </c>
      <c r="N4095" s="17" t="n">
        <v>1416.8</v>
      </c>
      <c r="O4095" s="0" t="str">
        <f aca="false">TEXT(B4095,"YYYY-MM")</f>
        <v>2016-08</v>
      </c>
      <c r="P4095" s="18" t="n">
        <f aca="false">IFERROR(N4095/K4095,0)</f>
        <v>0.46</v>
      </c>
      <c r="Q4095" s="0" t="str">
        <f aca="false">IF(M4095=0,"No Discount",IF(M4095&lt;0.2,"Low (1-19%)",IF(M4095&lt;0.4,"Medium (20-39%)","High (40%+)")))</f>
        <v>No Discount</v>
      </c>
      <c r="R4095" s="0" t="str">
        <f aca="false">INDEX('Lookup Tables'!$B$2:$B$5,MATCH(F4095,'Lookup Tables'!$A$2:$A$5,0))</f>
        <v>Manager C</v>
      </c>
    </row>
    <row r="4096" customFormat="false" ht="15" hidden="false" customHeight="false" outlineLevel="0" collapsed="false">
      <c r="A4096" s="0" t="s">
        <v>3765</v>
      </c>
      <c r="B4096" s="13" t="n">
        <v>42606</v>
      </c>
      <c r="C4096" s="13" t="n">
        <v>42610</v>
      </c>
      <c r="D4096" s="14" t="s">
        <v>69</v>
      </c>
      <c r="E4096" s="14" t="s">
        <v>53</v>
      </c>
      <c r="F4096" s="14" t="s">
        <v>54</v>
      </c>
      <c r="G4096" s="14" t="s">
        <v>55</v>
      </c>
      <c r="H4096" s="14" t="s">
        <v>80</v>
      </c>
      <c r="I4096" s="14" t="s">
        <v>123</v>
      </c>
      <c r="J4096" s="14" t="s">
        <v>2350</v>
      </c>
      <c r="K4096" s="15" t="n">
        <v>79.96</v>
      </c>
      <c r="L4096" s="0" t="n">
        <v>4</v>
      </c>
      <c r="M4096" s="16" t="n">
        <v>0</v>
      </c>
      <c r="N4096" s="17" t="n">
        <v>18.3908</v>
      </c>
      <c r="O4096" s="0" t="str">
        <f aca="false">TEXT(B4096,"YYYY-MM")</f>
        <v>2016-08</v>
      </c>
      <c r="P4096" s="18" t="n">
        <f aca="false">IFERROR(N4096/K4096,0)</f>
        <v>0.23</v>
      </c>
      <c r="Q4096" s="0" t="str">
        <f aca="false">IF(M4096=0,"No Discount",IF(M4096&lt;0.2,"Low (1-19%)",IF(M4096&lt;0.4,"Medium (20-39%)","High (40%+)")))</f>
        <v>No Discount</v>
      </c>
      <c r="R4096" s="0" t="str">
        <f aca="false">INDEX('Lookup Tables'!$B$2:$B$5,MATCH(F4096,'Lookup Tables'!$A$2:$A$5,0))</f>
        <v>Manager C</v>
      </c>
    </row>
    <row r="4097" customFormat="false" ht="15" hidden="false" customHeight="false" outlineLevel="0" collapsed="false">
      <c r="A4097" s="0" t="s">
        <v>3765</v>
      </c>
      <c r="B4097" s="13" t="n">
        <v>42606</v>
      </c>
      <c r="C4097" s="13" t="n">
        <v>42610</v>
      </c>
      <c r="D4097" s="14" t="s">
        <v>69</v>
      </c>
      <c r="E4097" s="14" t="s">
        <v>53</v>
      </c>
      <c r="F4097" s="14" t="s">
        <v>54</v>
      </c>
      <c r="G4097" s="14" t="s">
        <v>55</v>
      </c>
      <c r="H4097" s="14" t="s">
        <v>80</v>
      </c>
      <c r="I4097" s="14" t="s">
        <v>81</v>
      </c>
      <c r="J4097" s="14" t="s">
        <v>3656</v>
      </c>
      <c r="K4097" s="15" t="n">
        <v>587.97</v>
      </c>
      <c r="L4097" s="0" t="n">
        <v>3</v>
      </c>
      <c r="M4097" s="16" t="n">
        <v>0</v>
      </c>
      <c r="N4097" s="17" t="n">
        <v>170.5113</v>
      </c>
      <c r="O4097" s="0" t="str">
        <f aca="false">TEXT(B4097,"YYYY-MM")</f>
        <v>2016-08</v>
      </c>
      <c r="P4097" s="18" t="n">
        <f aca="false">IFERROR(N4097/K4097,0)</f>
        <v>0.29</v>
      </c>
      <c r="Q4097" s="0" t="str">
        <f aca="false">IF(M4097=0,"No Discount",IF(M4097&lt;0.2,"Low (1-19%)",IF(M4097&lt;0.4,"Medium (20-39%)","High (40%+)")))</f>
        <v>No Discount</v>
      </c>
      <c r="R4097" s="0" t="str">
        <f aca="false">INDEX('Lookup Tables'!$B$2:$B$5,MATCH(F4097,'Lookup Tables'!$A$2:$A$5,0))</f>
        <v>Manager C</v>
      </c>
    </row>
    <row r="4098" customFormat="false" ht="15" hidden="false" customHeight="false" outlineLevel="0" collapsed="false">
      <c r="A4098" s="0" t="s">
        <v>3766</v>
      </c>
      <c r="B4098" s="13" t="n">
        <v>42270</v>
      </c>
      <c r="C4098" s="13" t="n">
        <v>42275</v>
      </c>
      <c r="D4098" s="14" t="s">
        <v>69</v>
      </c>
      <c r="E4098" s="14" t="s">
        <v>53</v>
      </c>
      <c r="F4098" s="14" t="s">
        <v>98</v>
      </c>
      <c r="G4098" s="14" t="s">
        <v>153</v>
      </c>
      <c r="H4098" s="14" t="s">
        <v>65</v>
      </c>
      <c r="I4098" s="14" t="s">
        <v>91</v>
      </c>
      <c r="J4098" s="14" t="s">
        <v>1752</v>
      </c>
      <c r="K4098" s="15" t="n">
        <v>32.4</v>
      </c>
      <c r="L4098" s="0" t="n">
        <v>5</v>
      </c>
      <c r="M4098" s="16" t="n">
        <v>0</v>
      </c>
      <c r="N4098" s="17" t="n">
        <v>15.552</v>
      </c>
      <c r="O4098" s="0" t="str">
        <f aca="false">TEXT(B4098,"YYYY-MM")</f>
        <v>2015-09</v>
      </c>
      <c r="P4098" s="18" t="n">
        <f aca="false">IFERROR(N4098/K4098,0)</f>
        <v>0.48</v>
      </c>
      <c r="Q4098" s="0" t="str">
        <f aca="false">IF(M4098=0,"No Discount",IF(M4098&lt;0.2,"Low (1-19%)",IF(M4098&lt;0.4,"Medium (20-39%)","High (40%+)")))</f>
        <v>No Discount</v>
      </c>
      <c r="R4098" s="0" t="str">
        <f aca="false">INDEX('Lookup Tables'!$B$2:$B$5,MATCH(F4098,'Lookup Tables'!$A$2:$A$5,0))</f>
        <v>Manager A</v>
      </c>
    </row>
    <row r="4099" customFormat="false" ht="15" hidden="false" customHeight="false" outlineLevel="0" collapsed="false">
      <c r="A4099" s="0" t="s">
        <v>3766</v>
      </c>
      <c r="B4099" s="13" t="n">
        <v>42270</v>
      </c>
      <c r="C4099" s="13" t="n">
        <v>42275</v>
      </c>
      <c r="D4099" s="14" t="s">
        <v>69</v>
      </c>
      <c r="E4099" s="14" t="s">
        <v>53</v>
      </c>
      <c r="F4099" s="14" t="s">
        <v>98</v>
      </c>
      <c r="G4099" s="14" t="s">
        <v>153</v>
      </c>
      <c r="H4099" s="14" t="s">
        <v>65</v>
      </c>
      <c r="I4099" s="14" t="s">
        <v>73</v>
      </c>
      <c r="J4099" s="14" t="s">
        <v>819</v>
      </c>
      <c r="K4099" s="15" t="n">
        <v>404.9</v>
      </c>
      <c r="L4099" s="0" t="n">
        <v>5</v>
      </c>
      <c r="M4099" s="16" t="n">
        <v>0</v>
      </c>
      <c r="N4099" s="17" t="n">
        <v>16.196</v>
      </c>
      <c r="O4099" s="0" t="str">
        <f aca="false">TEXT(B4099,"YYYY-MM")</f>
        <v>2015-09</v>
      </c>
      <c r="P4099" s="18" t="n">
        <f aca="false">IFERROR(N4099/K4099,0)</f>
        <v>0.04</v>
      </c>
      <c r="Q4099" s="0" t="str">
        <f aca="false">IF(M4099=0,"No Discount",IF(M4099&lt;0.2,"Low (1-19%)",IF(M4099&lt;0.4,"Medium (20-39%)","High (40%+)")))</f>
        <v>No Discount</v>
      </c>
      <c r="R4099" s="0" t="str">
        <f aca="false">INDEX('Lookup Tables'!$B$2:$B$5,MATCH(F4099,'Lookup Tables'!$A$2:$A$5,0))</f>
        <v>Manager A</v>
      </c>
    </row>
    <row r="4100" customFormat="false" ht="15" hidden="false" customHeight="false" outlineLevel="0" collapsed="false">
      <c r="A4100" s="0" t="s">
        <v>3766</v>
      </c>
      <c r="B4100" s="13" t="n">
        <v>42270</v>
      </c>
      <c r="C4100" s="13" t="n">
        <v>42275</v>
      </c>
      <c r="D4100" s="14" t="s">
        <v>69</v>
      </c>
      <c r="E4100" s="14" t="s">
        <v>53</v>
      </c>
      <c r="F4100" s="14" t="s">
        <v>98</v>
      </c>
      <c r="G4100" s="14" t="s">
        <v>153</v>
      </c>
      <c r="H4100" s="14" t="s">
        <v>65</v>
      </c>
      <c r="I4100" s="14" t="s">
        <v>83</v>
      </c>
      <c r="J4100" s="14" t="s">
        <v>3767</v>
      </c>
      <c r="K4100" s="15" t="n">
        <v>9449.95</v>
      </c>
      <c r="L4100" s="0" t="n">
        <v>5</v>
      </c>
      <c r="M4100" s="16" t="n">
        <v>0</v>
      </c>
      <c r="N4100" s="17" t="n">
        <v>4630.4755</v>
      </c>
      <c r="O4100" s="0" t="str">
        <f aca="false">TEXT(B4100,"YYYY-MM")</f>
        <v>2015-09</v>
      </c>
      <c r="P4100" s="18" t="n">
        <f aca="false">IFERROR(N4100/K4100,0)</f>
        <v>0.49</v>
      </c>
      <c r="Q4100" s="0" t="str">
        <f aca="false">IF(M4100=0,"No Discount",IF(M4100&lt;0.2,"Low (1-19%)",IF(M4100&lt;0.4,"Medium (20-39%)","High (40%+)")))</f>
        <v>No Discount</v>
      </c>
      <c r="R4100" s="0" t="str">
        <f aca="false">INDEX('Lookup Tables'!$B$2:$B$5,MATCH(F4100,'Lookup Tables'!$A$2:$A$5,0))</f>
        <v>Manager A</v>
      </c>
    </row>
    <row r="4101" customFormat="false" ht="15" hidden="false" customHeight="false" outlineLevel="0" collapsed="false">
      <c r="A4101" s="0" t="s">
        <v>3766</v>
      </c>
      <c r="B4101" s="13" t="n">
        <v>42270</v>
      </c>
      <c r="C4101" s="13" t="n">
        <v>42275</v>
      </c>
      <c r="D4101" s="14" t="s">
        <v>69</v>
      </c>
      <c r="E4101" s="14" t="s">
        <v>53</v>
      </c>
      <c r="F4101" s="14" t="s">
        <v>98</v>
      </c>
      <c r="G4101" s="14" t="s">
        <v>153</v>
      </c>
      <c r="H4101" s="14" t="s">
        <v>65</v>
      </c>
      <c r="I4101" s="14" t="s">
        <v>83</v>
      </c>
      <c r="J4101" s="14" t="s">
        <v>1106</v>
      </c>
      <c r="K4101" s="15" t="n">
        <v>12.94</v>
      </c>
      <c r="L4101" s="0" t="n">
        <v>2</v>
      </c>
      <c r="M4101" s="16" t="n">
        <v>0</v>
      </c>
      <c r="N4101" s="17" t="n">
        <v>6.47</v>
      </c>
      <c r="O4101" s="0" t="str">
        <f aca="false">TEXT(B4101,"YYYY-MM")</f>
        <v>2015-09</v>
      </c>
      <c r="P4101" s="18" t="n">
        <f aca="false">IFERROR(N4101/K4101,0)</f>
        <v>0.5</v>
      </c>
      <c r="Q4101" s="0" t="str">
        <f aca="false">IF(M4101=0,"No Discount",IF(M4101&lt;0.2,"Low (1-19%)",IF(M4101&lt;0.4,"Medium (20-39%)","High (40%+)")))</f>
        <v>No Discount</v>
      </c>
      <c r="R4101" s="0" t="str">
        <f aca="false">INDEX('Lookup Tables'!$B$2:$B$5,MATCH(F4101,'Lookup Tables'!$A$2:$A$5,0))</f>
        <v>Manager A</v>
      </c>
    </row>
    <row r="4102" customFormat="false" ht="15" hidden="false" customHeight="false" outlineLevel="0" collapsed="false">
      <c r="A4102" s="0" t="s">
        <v>3768</v>
      </c>
      <c r="B4102" s="13" t="n">
        <v>43270</v>
      </c>
      <c r="C4102" s="13" t="n">
        <v>43274</v>
      </c>
      <c r="D4102" s="14" t="s">
        <v>69</v>
      </c>
      <c r="E4102" s="14" t="s">
        <v>53</v>
      </c>
      <c r="F4102" s="14" t="s">
        <v>98</v>
      </c>
      <c r="G4102" s="14" t="s">
        <v>99</v>
      </c>
      <c r="H4102" s="14" t="s">
        <v>65</v>
      </c>
      <c r="I4102" s="14" t="s">
        <v>85</v>
      </c>
      <c r="J4102" s="14" t="s">
        <v>3769</v>
      </c>
      <c r="K4102" s="15" t="n">
        <v>2.264</v>
      </c>
      <c r="L4102" s="0" t="n">
        <v>1</v>
      </c>
      <c r="M4102" s="16" t="n">
        <v>0.8</v>
      </c>
      <c r="N4102" s="17" t="n">
        <v>-5.2072</v>
      </c>
      <c r="O4102" s="0" t="str">
        <f aca="false">TEXT(B4102,"YYYY-MM")</f>
        <v>2018-06</v>
      </c>
      <c r="P4102" s="18" t="n">
        <f aca="false">IFERROR(N4102/K4102,0)</f>
        <v>-2.3</v>
      </c>
      <c r="Q4102" s="0" t="str">
        <f aca="false">IF(M4102=0,"No Discount",IF(M4102&lt;0.2,"Low (1-19%)",IF(M4102&lt;0.4,"Medium (20-39%)","High (40%+)")))</f>
        <v>High (40%+)</v>
      </c>
      <c r="R4102" s="0" t="str">
        <f aca="false">INDEX('Lookup Tables'!$B$2:$B$5,MATCH(F4102,'Lookup Tables'!$A$2:$A$5,0))</f>
        <v>Manager A</v>
      </c>
    </row>
    <row r="4103" customFormat="false" ht="15" hidden="false" customHeight="false" outlineLevel="0" collapsed="false">
      <c r="A4103" s="0" t="s">
        <v>3768</v>
      </c>
      <c r="B4103" s="13" t="n">
        <v>43270</v>
      </c>
      <c r="C4103" s="13" t="n">
        <v>43274</v>
      </c>
      <c r="D4103" s="14" t="s">
        <v>69</v>
      </c>
      <c r="E4103" s="14" t="s">
        <v>53</v>
      </c>
      <c r="F4103" s="14" t="s">
        <v>98</v>
      </c>
      <c r="G4103" s="14" t="s">
        <v>99</v>
      </c>
      <c r="H4103" s="14" t="s">
        <v>65</v>
      </c>
      <c r="I4103" s="14" t="s">
        <v>85</v>
      </c>
      <c r="J4103" s="14" t="s">
        <v>2057</v>
      </c>
      <c r="K4103" s="15" t="n">
        <v>0.444</v>
      </c>
      <c r="L4103" s="0" t="n">
        <v>1</v>
      </c>
      <c r="M4103" s="16" t="n">
        <v>0.8</v>
      </c>
      <c r="N4103" s="17" t="n">
        <v>-1.11</v>
      </c>
      <c r="O4103" s="0" t="str">
        <f aca="false">TEXT(B4103,"YYYY-MM")</f>
        <v>2018-06</v>
      </c>
      <c r="P4103" s="18" t="n">
        <f aca="false">IFERROR(N4103/K4103,0)</f>
        <v>-2.5</v>
      </c>
      <c r="Q4103" s="0" t="str">
        <f aca="false">IF(M4103=0,"No Discount",IF(M4103&lt;0.2,"Low (1-19%)",IF(M4103&lt;0.4,"Medium (20-39%)","High (40%+)")))</f>
        <v>High (40%+)</v>
      </c>
      <c r="R4103" s="0" t="str">
        <f aca="false">INDEX('Lookup Tables'!$B$2:$B$5,MATCH(F4103,'Lookup Tables'!$A$2:$A$5,0))</f>
        <v>Manager A</v>
      </c>
    </row>
    <row r="4104" customFormat="false" ht="15" hidden="false" customHeight="false" outlineLevel="0" collapsed="false">
      <c r="A4104" s="0" t="s">
        <v>3768</v>
      </c>
      <c r="B4104" s="13" t="n">
        <v>43270</v>
      </c>
      <c r="C4104" s="13" t="n">
        <v>43274</v>
      </c>
      <c r="D4104" s="14" t="s">
        <v>69</v>
      </c>
      <c r="E4104" s="14" t="s">
        <v>53</v>
      </c>
      <c r="F4104" s="14" t="s">
        <v>98</v>
      </c>
      <c r="G4104" s="14" t="s">
        <v>99</v>
      </c>
      <c r="H4104" s="14" t="s">
        <v>65</v>
      </c>
      <c r="I4104" s="14" t="s">
        <v>91</v>
      </c>
      <c r="J4104" s="14" t="s">
        <v>2437</v>
      </c>
      <c r="K4104" s="15" t="n">
        <v>146.176</v>
      </c>
      <c r="L4104" s="0" t="n">
        <v>8</v>
      </c>
      <c r="M4104" s="16" t="n">
        <v>0.2</v>
      </c>
      <c r="N4104" s="17" t="n">
        <v>47.5072</v>
      </c>
      <c r="O4104" s="0" t="str">
        <f aca="false">TEXT(B4104,"YYYY-MM")</f>
        <v>2018-06</v>
      </c>
      <c r="P4104" s="18" t="n">
        <f aca="false">IFERROR(N4104/K4104,0)</f>
        <v>0.325</v>
      </c>
      <c r="Q4104" s="0" t="str">
        <f aca="false">IF(M4104=0,"No Discount",IF(M4104&lt;0.2,"Low (1-19%)",IF(M4104&lt;0.4,"Medium (20-39%)","High (40%+)")))</f>
        <v>Medium (20-39%)</v>
      </c>
      <c r="R4104" s="0" t="str">
        <f aca="false">INDEX('Lookup Tables'!$B$2:$B$5,MATCH(F4104,'Lookup Tables'!$A$2:$A$5,0))</f>
        <v>Manager A</v>
      </c>
    </row>
    <row r="4105" customFormat="false" ht="15" hidden="false" customHeight="false" outlineLevel="0" collapsed="false">
      <c r="A4105" s="0" t="s">
        <v>3770</v>
      </c>
      <c r="B4105" s="13" t="n">
        <v>43455</v>
      </c>
      <c r="C4105" s="13" t="n">
        <v>43455</v>
      </c>
      <c r="D4105" s="14" t="s">
        <v>606</v>
      </c>
      <c r="E4105" s="14" t="s">
        <v>97</v>
      </c>
      <c r="F4105" s="14" t="s">
        <v>98</v>
      </c>
      <c r="G4105" s="14" t="s">
        <v>113</v>
      </c>
      <c r="H4105" s="14" t="s">
        <v>56</v>
      </c>
      <c r="I4105" s="14" t="s">
        <v>76</v>
      </c>
      <c r="J4105" s="14" t="s">
        <v>446</v>
      </c>
      <c r="K4105" s="15" t="n">
        <v>15.92</v>
      </c>
      <c r="L4105" s="0" t="n">
        <v>2</v>
      </c>
      <c r="M4105" s="16" t="n">
        <v>0</v>
      </c>
      <c r="N4105" s="17" t="n">
        <v>7.0048</v>
      </c>
      <c r="O4105" s="0" t="str">
        <f aca="false">TEXT(B4105,"YYYY-MM")</f>
        <v>2018-12</v>
      </c>
      <c r="P4105" s="18" t="n">
        <f aca="false">IFERROR(N4105/K4105,0)</f>
        <v>0.44</v>
      </c>
      <c r="Q4105" s="0" t="str">
        <f aca="false">IF(M4105=0,"No Discount",IF(M4105&lt;0.2,"Low (1-19%)",IF(M4105&lt;0.4,"Medium (20-39%)","High (40%+)")))</f>
        <v>No Discount</v>
      </c>
      <c r="R4105" s="0" t="str">
        <f aca="false">INDEX('Lookup Tables'!$B$2:$B$5,MATCH(F4105,'Lookup Tables'!$A$2:$A$5,0))</f>
        <v>Manager A</v>
      </c>
    </row>
    <row r="4106" customFormat="false" ht="15" hidden="false" customHeight="false" outlineLevel="0" collapsed="false">
      <c r="A4106" s="0" t="s">
        <v>3771</v>
      </c>
      <c r="B4106" s="13" t="n">
        <v>43319</v>
      </c>
      <c r="C4106" s="13" t="n">
        <v>43325</v>
      </c>
      <c r="D4106" s="14" t="s">
        <v>69</v>
      </c>
      <c r="E4106" s="14" t="s">
        <v>53</v>
      </c>
      <c r="F4106" s="14" t="s">
        <v>63</v>
      </c>
      <c r="G4106" s="14" t="s">
        <v>64</v>
      </c>
      <c r="H4106" s="14" t="s">
        <v>80</v>
      </c>
      <c r="I4106" s="14" t="s">
        <v>81</v>
      </c>
      <c r="J4106" s="14" t="s">
        <v>1576</v>
      </c>
      <c r="K4106" s="15" t="n">
        <v>159.96</v>
      </c>
      <c r="L4106" s="0" t="n">
        <v>5</v>
      </c>
      <c r="M4106" s="16" t="n">
        <v>0.2</v>
      </c>
      <c r="N4106" s="17" t="n">
        <v>17.9955</v>
      </c>
      <c r="O4106" s="0" t="str">
        <f aca="false">TEXT(B4106,"YYYY-MM")</f>
        <v>2018-08</v>
      </c>
      <c r="P4106" s="18" t="n">
        <f aca="false">IFERROR(N4106/K4106,0)</f>
        <v>0.1125</v>
      </c>
      <c r="Q4106" s="0" t="str">
        <f aca="false">IF(M4106=0,"No Discount",IF(M4106&lt;0.2,"Low (1-19%)",IF(M4106&lt;0.4,"Medium (20-39%)","High (40%+)")))</f>
        <v>Medium (20-39%)</v>
      </c>
      <c r="R4106" s="0" t="str">
        <f aca="false">INDEX('Lookup Tables'!$B$2:$B$5,MATCH(F4106,'Lookup Tables'!$A$2:$A$5,0))</f>
        <v>Manager D</v>
      </c>
    </row>
    <row r="4107" customFormat="false" ht="15" hidden="false" customHeight="false" outlineLevel="0" collapsed="false">
      <c r="A4107" s="0" t="s">
        <v>3771</v>
      </c>
      <c r="B4107" s="13" t="n">
        <v>43319</v>
      </c>
      <c r="C4107" s="13" t="n">
        <v>43325</v>
      </c>
      <c r="D4107" s="14" t="s">
        <v>69</v>
      </c>
      <c r="E4107" s="14" t="s">
        <v>53</v>
      </c>
      <c r="F4107" s="14" t="s">
        <v>63</v>
      </c>
      <c r="G4107" s="14" t="s">
        <v>64</v>
      </c>
      <c r="H4107" s="14" t="s">
        <v>65</v>
      </c>
      <c r="I4107" s="14" t="s">
        <v>83</v>
      </c>
      <c r="J4107" s="14" t="s">
        <v>857</v>
      </c>
      <c r="K4107" s="15" t="n">
        <v>13.76</v>
      </c>
      <c r="L4107" s="0" t="n">
        <v>2</v>
      </c>
      <c r="M4107" s="16" t="n">
        <v>0.2</v>
      </c>
      <c r="N4107" s="17" t="n">
        <v>4.644</v>
      </c>
      <c r="O4107" s="0" t="str">
        <f aca="false">TEXT(B4107,"YYYY-MM")</f>
        <v>2018-08</v>
      </c>
      <c r="P4107" s="18" t="n">
        <f aca="false">IFERROR(N4107/K4107,0)</f>
        <v>0.3375</v>
      </c>
      <c r="Q4107" s="0" t="str">
        <f aca="false">IF(M4107=0,"No Discount",IF(M4107&lt;0.2,"Low (1-19%)",IF(M4107&lt;0.4,"Medium (20-39%)","High (40%+)")))</f>
        <v>Medium (20-39%)</v>
      </c>
      <c r="R4107" s="0" t="str">
        <f aca="false">INDEX('Lookup Tables'!$B$2:$B$5,MATCH(F4107,'Lookup Tables'!$A$2:$A$5,0))</f>
        <v>Manager D</v>
      </c>
    </row>
    <row r="4108" customFormat="false" ht="15" hidden="false" customHeight="false" outlineLevel="0" collapsed="false">
      <c r="A4108" s="0" t="s">
        <v>3772</v>
      </c>
      <c r="B4108" s="13" t="n">
        <v>42969</v>
      </c>
      <c r="C4108" s="13" t="n">
        <v>42973</v>
      </c>
      <c r="D4108" s="14" t="s">
        <v>69</v>
      </c>
      <c r="E4108" s="14" t="s">
        <v>53</v>
      </c>
      <c r="F4108" s="14" t="s">
        <v>98</v>
      </c>
      <c r="G4108" s="14" t="s">
        <v>99</v>
      </c>
      <c r="H4108" s="14" t="s">
        <v>65</v>
      </c>
      <c r="I4108" s="14" t="s">
        <v>83</v>
      </c>
      <c r="J4108" s="14" t="s">
        <v>1481</v>
      </c>
      <c r="K4108" s="15" t="n">
        <v>4.312</v>
      </c>
      <c r="L4108" s="0" t="n">
        <v>2</v>
      </c>
      <c r="M4108" s="16" t="n">
        <v>0.8</v>
      </c>
      <c r="N4108" s="17" t="n">
        <v>-6.8992</v>
      </c>
      <c r="O4108" s="0" t="str">
        <f aca="false">TEXT(B4108,"YYYY-MM")</f>
        <v>2017-08</v>
      </c>
      <c r="P4108" s="18" t="n">
        <f aca="false">IFERROR(N4108/K4108,0)</f>
        <v>-1.6</v>
      </c>
      <c r="Q4108" s="0" t="str">
        <f aca="false">IF(M4108=0,"No Discount",IF(M4108&lt;0.2,"Low (1-19%)",IF(M4108&lt;0.4,"Medium (20-39%)","High (40%+)")))</f>
        <v>High (40%+)</v>
      </c>
      <c r="R4108" s="0" t="str">
        <f aca="false">INDEX('Lookup Tables'!$B$2:$B$5,MATCH(F4108,'Lookup Tables'!$A$2:$A$5,0))</f>
        <v>Manager A</v>
      </c>
    </row>
    <row r="4109" customFormat="false" ht="15" hidden="false" customHeight="false" outlineLevel="0" collapsed="false">
      <c r="A4109" s="0" t="s">
        <v>3773</v>
      </c>
      <c r="B4109" s="13" t="n">
        <v>42620</v>
      </c>
      <c r="C4109" s="13" t="n">
        <v>42620</v>
      </c>
      <c r="D4109" s="14" t="s">
        <v>606</v>
      </c>
      <c r="E4109" s="14" t="s">
        <v>53</v>
      </c>
      <c r="F4109" s="14" t="s">
        <v>117</v>
      </c>
      <c r="G4109" s="14" t="s">
        <v>170</v>
      </c>
      <c r="H4109" s="14" t="s">
        <v>65</v>
      </c>
      <c r="I4109" s="14" t="s">
        <v>73</v>
      </c>
      <c r="J4109" s="14" t="s">
        <v>1241</v>
      </c>
      <c r="K4109" s="15" t="n">
        <v>13.96</v>
      </c>
      <c r="L4109" s="0" t="n">
        <v>2</v>
      </c>
      <c r="M4109" s="16" t="n">
        <v>0</v>
      </c>
      <c r="N4109" s="17" t="n">
        <v>0.2792</v>
      </c>
      <c r="O4109" s="0" t="str">
        <f aca="false">TEXT(B4109,"YYYY-MM")</f>
        <v>2016-09</v>
      </c>
      <c r="P4109" s="18" t="n">
        <f aca="false">IFERROR(N4109/K4109,0)</f>
        <v>0.02</v>
      </c>
      <c r="Q4109" s="0" t="str">
        <f aca="false">IF(M4109=0,"No Discount",IF(M4109&lt;0.2,"Low (1-19%)",IF(M4109&lt;0.4,"Medium (20-39%)","High (40%+)")))</f>
        <v>No Discount</v>
      </c>
      <c r="R4109" s="0" t="str">
        <f aca="false">INDEX('Lookup Tables'!$B$2:$B$5,MATCH(F4109,'Lookup Tables'!$A$2:$A$5,0))</f>
        <v>Manager B</v>
      </c>
    </row>
    <row r="4110" customFormat="false" ht="15" hidden="false" customHeight="false" outlineLevel="0" collapsed="false">
      <c r="A4110" s="0" t="s">
        <v>3773</v>
      </c>
      <c r="B4110" s="13" t="n">
        <v>42620</v>
      </c>
      <c r="C4110" s="13" t="n">
        <v>42620</v>
      </c>
      <c r="D4110" s="14" t="s">
        <v>606</v>
      </c>
      <c r="E4110" s="14" t="s">
        <v>53</v>
      </c>
      <c r="F4110" s="14" t="s">
        <v>117</v>
      </c>
      <c r="G4110" s="14" t="s">
        <v>170</v>
      </c>
      <c r="H4110" s="14" t="s">
        <v>56</v>
      </c>
      <c r="I4110" s="14" t="s">
        <v>71</v>
      </c>
      <c r="J4110" s="14" t="s">
        <v>3116</v>
      </c>
      <c r="K4110" s="15" t="n">
        <v>27.414</v>
      </c>
      <c r="L4110" s="0" t="n">
        <v>3</v>
      </c>
      <c r="M4110" s="16" t="n">
        <v>0.4</v>
      </c>
      <c r="N4110" s="17" t="n">
        <v>-14.1639</v>
      </c>
      <c r="O4110" s="0" t="str">
        <f aca="false">TEXT(B4110,"YYYY-MM")</f>
        <v>2016-09</v>
      </c>
      <c r="P4110" s="18" t="n">
        <f aca="false">IFERROR(N4110/K4110,0)</f>
        <v>-0.516666666666667</v>
      </c>
      <c r="Q4110" s="0" t="str">
        <f aca="false">IF(M4110=0,"No Discount",IF(M4110&lt;0.2,"Low (1-19%)",IF(M4110&lt;0.4,"Medium (20-39%)","High (40%+)")))</f>
        <v>High (40%+)</v>
      </c>
      <c r="R4110" s="0" t="str">
        <f aca="false">INDEX('Lookup Tables'!$B$2:$B$5,MATCH(F4110,'Lookup Tables'!$A$2:$A$5,0))</f>
        <v>Manager B</v>
      </c>
    </row>
    <row r="4111" customFormat="false" ht="15" hidden="false" customHeight="false" outlineLevel="0" collapsed="false">
      <c r="A4111" s="0" t="s">
        <v>3774</v>
      </c>
      <c r="B4111" s="13" t="n">
        <v>42729</v>
      </c>
      <c r="C4111" s="13" t="n">
        <v>42736</v>
      </c>
      <c r="D4111" s="14" t="s">
        <v>69</v>
      </c>
      <c r="E4111" s="14" t="s">
        <v>62</v>
      </c>
      <c r="F4111" s="14" t="s">
        <v>98</v>
      </c>
      <c r="G4111" s="14" t="s">
        <v>157</v>
      </c>
      <c r="H4111" s="14" t="s">
        <v>80</v>
      </c>
      <c r="I4111" s="14" t="s">
        <v>81</v>
      </c>
      <c r="J4111" s="14" t="s">
        <v>1211</v>
      </c>
      <c r="K4111" s="15" t="n">
        <v>73.98</v>
      </c>
      <c r="L4111" s="0" t="n">
        <v>2</v>
      </c>
      <c r="M4111" s="16" t="n">
        <v>0</v>
      </c>
      <c r="N4111" s="17" t="n">
        <v>19.9746</v>
      </c>
      <c r="O4111" s="0" t="str">
        <f aca="false">TEXT(B4111,"YYYY-MM")</f>
        <v>2016-12</v>
      </c>
      <c r="P4111" s="18" t="n">
        <f aca="false">IFERROR(N4111/K4111,0)</f>
        <v>0.27</v>
      </c>
      <c r="Q4111" s="0" t="str">
        <f aca="false">IF(M4111=0,"No Discount",IF(M4111&lt;0.2,"Low (1-19%)",IF(M4111&lt;0.4,"Medium (20-39%)","High (40%+)")))</f>
        <v>No Discount</v>
      </c>
      <c r="R4111" s="0" t="str">
        <f aca="false">INDEX('Lookup Tables'!$B$2:$B$5,MATCH(F4111,'Lookup Tables'!$A$2:$A$5,0))</f>
        <v>Manager A</v>
      </c>
    </row>
    <row r="4112" customFormat="false" ht="15" hidden="false" customHeight="false" outlineLevel="0" collapsed="false">
      <c r="A4112" s="0" t="s">
        <v>3774</v>
      </c>
      <c r="B4112" s="13" t="n">
        <v>42729</v>
      </c>
      <c r="C4112" s="13" t="n">
        <v>42736</v>
      </c>
      <c r="D4112" s="14" t="s">
        <v>69</v>
      </c>
      <c r="E4112" s="14" t="s">
        <v>62</v>
      </c>
      <c r="F4112" s="14" t="s">
        <v>98</v>
      </c>
      <c r="G4112" s="14" t="s">
        <v>157</v>
      </c>
      <c r="H4112" s="14" t="s">
        <v>56</v>
      </c>
      <c r="I4112" s="14" t="s">
        <v>57</v>
      </c>
      <c r="J4112" s="14" t="s">
        <v>3775</v>
      </c>
      <c r="K4112" s="15" t="n">
        <v>160.98</v>
      </c>
      <c r="L4112" s="0" t="n">
        <v>1</v>
      </c>
      <c r="M4112" s="16" t="n">
        <v>0</v>
      </c>
      <c r="N4112" s="17" t="n">
        <v>20.9274</v>
      </c>
      <c r="O4112" s="0" t="str">
        <f aca="false">TEXT(B4112,"YYYY-MM")</f>
        <v>2016-12</v>
      </c>
      <c r="P4112" s="18" t="n">
        <f aca="false">IFERROR(N4112/K4112,0)</f>
        <v>0.13</v>
      </c>
      <c r="Q4112" s="0" t="str">
        <f aca="false">IF(M4112=0,"No Discount",IF(M4112&lt;0.2,"Low (1-19%)",IF(M4112&lt;0.4,"Medium (20-39%)","High (40%+)")))</f>
        <v>No Discount</v>
      </c>
      <c r="R4112" s="0" t="str">
        <f aca="false">INDEX('Lookup Tables'!$B$2:$B$5,MATCH(F4112,'Lookup Tables'!$A$2:$A$5,0))</f>
        <v>Manager A</v>
      </c>
    </row>
    <row r="4113" customFormat="false" ht="15" hidden="false" customHeight="false" outlineLevel="0" collapsed="false">
      <c r="A4113" s="0" t="s">
        <v>3774</v>
      </c>
      <c r="B4113" s="13" t="n">
        <v>42729</v>
      </c>
      <c r="C4113" s="13" t="n">
        <v>42736</v>
      </c>
      <c r="D4113" s="14" t="s">
        <v>69</v>
      </c>
      <c r="E4113" s="14" t="s">
        <v>62</v>
      </c>
      <c r="F4113" s="14" t="s">
        <v>98</v>
      </c>
      <c r="G4113" s="14" t="s">
        <v>157</v>
      </c>
      <c r="H4113" s="14" t="s">
        <v>65</v>
      </c>
      <c r="I4113" s="14" t="s">
        <v>91</v>
      </c>
      <c r="J4113" s="14" t="s">
        <v>2296</v>
      </c>
      <c r="K4113" s="15" t="n">
        <v>17.34</v>
      </c>
      <c r="L4113" s="0" t="n">
        <v>3</v>
      </c>
      <c r="M4113" s="16" t="n">
        <v>0</v>
      </c>
      <c r="N4113" s="17" t="n">
        <v>8.4966</v>
      </c>
      <c r="O4113" s="0" t="str">
        <f aca="false">TEXT(B4113,"YYYY-MM")</f>
        <v>2016-12</v>
      </c>
      <c r="P4113" s="18" t="n">
        <f aca="false">IFERROR(N4113/K4113,0)</f>
        <v>0.49</v>
      </c>
      <c r="Q4113" s="0" t="str">
        <f aca="false">IF(M4113=0,"No Discount",IF(M4113&lt;0.2,"Low (1-19%)",IF(M4113&lt;0.4,"Medium (20-39%)","High (40%+)")))</f>
        <v>No Discount</v>
      </c>
      <c r="R4113" s="0" t="str">
        <f aca="false">INDEX('Lookup Tables'!$B$2:$B$5,MATCH(F4113,'Lookup Tables'!$A$2:$A$5,0))</f>
        <v>Manager A</v>
      </c>
    </row>
    <row r="4114" customFormat="false" ht="15" hidden="false" customHeight="false" outlineLevel="0" collapsed="false">
      <c r="A4114" s="0" t="s">
        <v>3774</v>
      </c>
      <c r="B4114" s="13" t="n">
        <v>42729</v>
      </c>
      <c r="C4114" s="13" t="n">
        <v>42736</v>
      </c>
      <c r="D4114" s="14" t="s">
        <v>69</v>
      </c>
      <c r="E4114" s="14" t="s">
        <v>62</v>
      </c>
      <c r="F4114" s="14" t="s">
        <v>98</v>
      </c>
      <c r="G4114" s="14" t="s">
        <v>157</v>
      </c>
      <c r="H4114" s="14" t="s">
        <v>65</v>
      </c>
      <c r="I4114" s="14" t="s">
        <v>78</v>
      </c>
      <c r="J4114" s="14" t="s">
        <v>1492</v>
      </c>
      <c r="K4114" s="15" t="n">
        <v>3.28</v>
      </c>
      <c r="L4114" s="0" t="n">
        <v>1</v>
      </c>
      <c r="M4114" s="16" t="n">
        <v>0</v>
      </c>
      <c r="N4114" s="17" t="n">
        <v>0.9512</v>
      </c>
      <c r="O4114" s="0" t="str">
        <f aca="false">TEXT(B4114,"YYYY-MM")</f>
        <v>2016-12</v>
      </c>
      <c r="P4114" s="18" t="n">
        <f aca="false">IFERROR(N4114/K4114,0)</f>
        <v>0.29</v>
      </c>
      <c r="Q4114" s="0" t="str">
        <f aca="false">IF(M4114=0,"No Discount",IF(M4114&lt;0.2,"Low (1-19%)",IF(M4114&lt;0.4,"Medium (20-39%)","High (40%+)")))</f>
        <v>No Discount</v>
      </c>
      <c r="R4114" s="0" t="str">
        <f aca="false">INDEX('Lookup Tables'!$B$2:$B$5,MATCH(F4114,'Lookup Tables'!$A$2:$A$5,0))</f>
        <v>Manager A</v>
      </c>
    </row>
    <row r="4115" customFormat="false" ht="15" hidden="false" customHeight="false" outlineLevel="0" collapsed="false">
      <c r="A4115" s="0" t="s">
        <v>3776</v>
      </c>
      <c r="B4115" s="13" t="n">
        <v>42492</v>
      </c>
      <c r="C4115" s="13" t="n">
        <v>42497</v>
      </c>
      <c r="D4115" s="14" t="s">
        <v>69</v>
      </c>
      <c r="E4115" s="14" t="s">
        <v>62</v>
      </c>
      <c r="F4115" s="14" t="s">
        <v>98</v>
      </c>
      <c r="G4115" s="14" t="s">
        <v>99</v>
      </c>
      <c r="H4115" s="14" t="s">
        <v>65</v>
      </c>
      <c r="I4115" s="14" t="s">
        <v>66</v>
      </c>
      <c r="J4115" s="14" t="s">
        <v>2133</v>
      </c>
      <c r="K4115" s="15" t="n">
        <v>8.856</v>
      </c>
      <c r="L4115" s="0" t="n">
        <v>3</v>
      </c>
      <c r="M4115" s="16" t="n">
        <v>0.2</v>
      </c>
      <c r="N4115" s="17" t="n">
        <v>2.9889</v>
      </c>
      <c r="O4115" s="0" t="str">
        <f aca="false">TEXT(B4115,"YYYY-MM")</f>
        <v>2016-05</v>
      </c>
      <c r="P4115" s="18" t="n">
        <f aca="false">IFERROR(N4115/K4115,0)</f>
        <v>0.3375</v>
      </c>
      <c r="Q4115" s="0" t="str">
        <f aca="false">IF(M4115=0,"No Discount",IF(M4115&lt;0.2,"Low (1-19%)",IF(M4115&lt;0.4,"Medium (20-39%)","High (40%+)")))</f>
        <v>Medium (20-39%)</v>
      </c>
      <c r="R4115" s="0" t="str">
        <f aca="false">INDEX('Lookup Tables'!$B$2:$B$5,MATCH(F4115,'Lookup Tables'!$A$2:$A$5,0))</f>
        <v>Manager A</v>
      </c>
    </row>
    <row r="4116" customFormat="false" ht="15" hidden="false" customHeight="false" outlineLevel="0" collapsed="false">
      <c r="A4116" s="0" t="s">
        <v>3776</v>
      </c>
      <c r="B4116" s="13" t="n">
        <v>42492</v>
      </c>
      <c r="C4116" s="13" t="n">
        <v>42497</v>
      </c>
      <c r="D4116" s="14" t="s">
        <v>69</v>
      </c>
      <c r="E4116" s="14" t="s">
        <v>62</v>
      </c>
      <c r="F4116" s="14" t="s">
        <v>98</v>
      </c>
      <c r="G4116" s="14" t="s">
        <v>99</v>
      </c>
      <c r="H4116" s="14" t="s">
        <v>80</v>
      </c>
      <c r="I4116" s="14" t="s">
        <v>81</v>
      </c>
      <c r="J4116" s="14" t="s">
        <v>1772</v>
      </c>
      <c r="K4116" s="15" t="n">
        <v>158.376</v>
      </c>
      <c r="L4116" s="0" t="n">
        <v>3</v>
      </c>
      <c r="M4116" s="16" t="n">
        <v>0.2</v>
      </c>
      <c r="N4116" s="17" t="n">
        <v>13.8579</v>
      </c>
      <c r="O4116" s="0" t="str">
        <f aca="false">TEXT(B4116,"YYYY-MM")</f>
        <v>2016-05</v>
      </c>
      <c r="P4116" s="18" t="n">
        <f aca="false">IFERROR(N4116/K4116,0)</f>
        <v>0.0875</v>
      </c>
      <c r="Q4116" s="0" t="str">
        <f aca="false">IF(M4116=0,"No Discount",IF(M4116&lt;0.2,"Low (1-19%)",IF(M4116&lt;0.4,"Medium (20-39%)","High (40%+)")))</f>
        <v>Medium (20-39%)</v>
      </c>
      <c r="R4116" s="0" t="str">
        <f aca="false">INDEX('Lookup Tables'!$B$2:$B$5,MATCH(F4116,'Lookup Tables'!$A$2:$A$5,0))</f>
        <v>Manager A</v>
      </c>
    </row>
    <row r="4117" customFormat="false" ht="15" hidden="false" customHeight="false" outlineLevel="0" collapsed="false">
      <c r="A4117" s="0" t="s">
        <v>3777</v>
      </c>
      <c r="B4117" s="13" t="n">
        <v>43063</v>
      </c>
      <c r="C4117" s="13" t="n">
        <v>43066</v>
      </c>
      <c r="D4117" s="14" t="s">
        <v>137</v>
      </c>
      <c r="E4117" s="14" t="s">
        <v>53</v>
      </c>
      <c r="F4117" s="14" t="s">
        <v>63</v>
      </c>
      <c r="G4117" s="14" t="s">
        <v>94</v>
      </c>
      <c r="H4117" s="14" t="s">
        <v>65</v>
      </c>
      <c r="I4117" s="14" t="s">
        <v>83</v>
      </c>
      <c r="J4117" s="14" t="s">
        <v>1005</v>
      </c>
      <c r="K4117" s="15" t="n">
        <v>1219.96</v>
      </c>
      <c r="L4117" s="0" t="n">
        <v>5</v>
      </c>
      <c r="M4117" s="16" t="n">
        <v>0.2</v>
      </c>
      <c r="N4117" s="17" t="n">
        <v>381.2375</v>
      </c>
      <c r="O4117" s="0" t="str">
        <f aca="false">TEXT(B4117,"YYYY-MM")</f>
        <v>2017-11</v>
      </c>
      <c r="P4117" s="18" t="n">
        <f aca="false">IFERROR(N4117/K4117,0)</f>
        <v>0.3125</v>
      </c>
      <c r="Q4117" s="0" t="str">
        <f aca="false">IF(M4117=0,"No Discount",IF(M4117&lt;0.2,"Low (1-19%)",IF(M4117&lt;0.4,"Medium (20-39%)","High (40%+)")))</f>
        <v>Medium (20-39%)</v>
      </c>
      <c r="R4117" s="0" t="str">
        <f aca="false">INDEX('Lookup Tables'!$B$2:$B$5,MATCH(F4117,'Lookup Tables'!$A$2:$A$5,0))</f>
        <v>Manager D</v>
      </c>
    </row>
    <row r="4118" customFormat="false" ht="15" hidden="false" customHeight="false" outlineLevel="0" collapsed="false">
      <c r="A4118" s="0" t="s">
        <v>3778</v>
      </c>
      <c r="B4118" s="13" t="n">
        <v>42698</v>
      </c>
      <c r="C4118" s="13" t="n">
        <v>42703</v>
      </c>
      <c r="D4118" s="14" t="s">
        <v>69</v>
      </c>
      <c r="E4118" s="14" t="s">
        <v>53</v>
      </c>
      <c r="F4118" s="14" t="s">
        <v>63</v>
      </c>
      <c r="G4118" s="14" t="s">
        <v>64</v>
      </c>
      <c r="H4118" s="14" t="s">
        <v>65</v>
      </c>
      <c r="I4118" s="14" t="s">
        <v>83</v>
      </c>
      <c r="J4118" s="14" t="s">
        <v>1641</v>
      </c>
      <c r="K4118" s="15" t="n">
        <v>3.168</v>
      </c>
      <c r="L4118" s="0" t="n">
        <v>2</v>
      </c>
      <c r="M4118" s="16" t="n">
        <v>0.2</v>
      </c>
      <c r="N4118" s="17" t="n">
        <v>0.99</v>
      </c>
      <c r="O4118" s="0" t="str">
        <f aca="false">TEXT(B4118,"YYYY-MM")</f>
        <v>2016-11</v>
      </c>
      <c r="P4118" s="18" t="n">
        <f aca="false">IFERROR(N4118/K4118,0)</f>
        <v>0.3125</v>
      </c>
      <c r="Q4118" s="0" t="str">
        <f aca="false">IF(M4118=0,"No Discount",IF(M4118&lt;0.2,"Low (1-19%)",IF(M4118&lt;0.4,"Medium (20-39%)","High (40%+)")))</f>
        <v>Medium (20-39%)</v>
      </c>
      <c r="R4118" s="0" t="str">
        <f aca="false">INDEX('Lookup Tables'!$B$2:$B$5,MATCH(F4118,'Lookup Tables'!$A$2:$A$5,0))</f>
        <v>Manager D</v>
      </c>
    </row>
    <row r="4119" customFormat="false" ht="15" hidden="false" customHeight="false" outlineLevel="0" collapsed="false">
      <c r="A4119" s="0" t="s">
        <v>3778</v>
      </c>
      <c r="B4119" s="13" t="n">
        <v>42698</v>
      </c>
      <c r="C4119" s="13" t="n">
        <v>42703</v>
      </c>
      <c r="D4119" s="14" t="s">
        <v>69</v>
      </c>
      <c r="E4119" s="14" t="s">
        <v>53</v>
      </c>
      <c r="F4119" s="14" t="s">
        <v>63</v>
      </c>
      <c r="G4119" s="14" t="s">
        <v>64</v>
      </c>
      <c r="H4119" s="14" t="s">
        <v>65</v>
      </c>
      <c r="I4119" s="14" t="s">
        <v>91</v>
      </c>
      <c r="J4119" s="14" t="s">
        <v>906</v>
      </c>
      <c r="K4119" s="15" t="n">
        <v>19.44</v>
      </c>
      <c r="L4119" s="0" t="n">
        <v>3</v>
      </c>
      <c r="M4119" s="16" t="n">
        <v>0</v>
      </c>
      <c r="N4119" s="17" t="n">
        <v>9.3312</v>
      </c>
      <c r="O4119" s="0" t="str">
        <f aca="false">TEXT(B4119,"YYYY-MM")</f>
        <v>2016-11</v>
      </c>
      <c r="P4119" s="18" t="n">
        <f aca="false">IFERROR(N4119/K4119,0)</f>
        <v>0.48</v>
      </c>
      <c r="Q4119" s="0" t="str">
        <f aca="false">IF(M4119=0,"No Discount",IF(M4119&lt;0.2,"Low (1-19%)",IF(M4119&lt;0.4,"Medium (20-39%)","High (40%+)")))</f>
        <v>No Discount</v>
      </c>
      <c r="R4119" s="0" t="str">
        <f aca="false">INDEX('Lookup Tables'!$B$2:$B$5,MATCH(F4119,'Lookup Tables'!$A$2:$A$5,0))</f>
        <v>Manager D</v>
      </c>
    </row>
    <row r="4120" customFormat="false" ht="15" hidden="false" customHeight="false" outlineLevel="0" collapsed="false">
      <c r="A4120" s="0" t="s">
        <v>3778</v>
      </c>
      <c r="B4120" s="13" t="n">
        <v>42698</v>
      </c>
      <c r="C4120" s="13" t="n">
        <v>42703</v>
      </c>
      <c r="D4120" s="14" t="s">
        <v>69</v>
      </c>
      <c r="E4120" s="14" t="s">
        <v>53</v>
      </c>
      <c r="F4120" s="14" t="s">
        <v>63</v>
      </c>
      <c r="G4120" s="14" t="s">
        <v>64</v>
      </c>
      <c r="H4120" s="14" t="s">
        <v>65</v>
      </c>
      <c r="I4120" s="14" t="s">
        <v>73</v>
      </c>
      <c r="J4120" s="14" t="s">
        <v>715</v>
      </c>
      <c r="K4120" s="15" t="n">
        <v>454.86</v>
      </c>
      <c r="L4120" s="0" t="n">
        <v>7</v>
      </c>
      <c r="M4120" s="16" t="n">
        <v>0</v>
      </c>
      <c r="N4120" s="17" t="n">
        <v>54.5832</v>
      </c>
      <c r="O4120" s="0" t="str">
        <f aca="false">TEXT(B4120,"YYYY-MM")</f>
        <v>2016-11</v>
      </c>
      <c r="P4120" s="18" t="n">
        <f aca="false">IFERROR(N4120/K4120,0)</f>
        <v>0.12</v>
      </c>
      <c r="Q4120" s="0" t="str">
        <f aca="false">IF(M4120=0,"No Discount",IF(M4120&lt;0.2,"Low (1-19%)",IF(M4120&lt;0.4,"Medium (20-39%)","High (40%+)")))</f>
        <v>No Discount</v>
      </c>
      <c r="R4120" s="0" t="str">
        <f aca="false">INDEX('Lookup Tables'!$B$2:$B$5,MATCH(F4120,'Lookup Tables'!$A$2:$A$5,0))</f>
        <v>Manager D</v>
      </c>
    </row>
    <row r="4121" customFormat="false" ht="15" hidden="false" customHeight="false" outlineLevel="0" collapsed="false">
      <c r="A4121" s="0" t="s">
        <v>3778</v>
      </c>
      <c r="B4121" s="13" t="n">
        <v>42698</v>
      </c>
      <c r="C4121" s="13" t="n">
        <v>42703</v>
      </c>
      <c r="D4121" s="14" t="s">
        <v>69</v>
      </c>
      <c r="E4121" s="14" t="s">
        <v>53</v>
      </c>
      <c r="F4121" s="14" t="s">
        <v>63</v>
      </c>
      <c r="G4121" s="14" t="s">
        <v>64</v>
      </c>
      <c r="H4121" s="14" t="s">
        <v>65</v>
      </c>
      <c r="I4121" s="14" t="s">
        <v>83</v>
      </c>
      <c r="J4121" s="14" t="s">
        <v>524</v>
      </c>
      <c r="K4121" s="15" t="n">
        <v>91.392</v>
      </c>
      <c r="L4121" s="0" t="n">
        <v>8</v>
      </c>
      <c r="M4121" s="16" t="n">
        <v>0.2</v>
      </c>
      <c r="N4121" s="17" t="n">
        <v>29.7024</v>
      </c>
      <c r="O4121" s="0" t="str">
        <f aca="false">TEXT(B4121,"YYYY-MM")</f>
        <v>2016-11</v>
      </c>
      <c r="P4121" s="18" t="n">
        <f aca="false">IFERROR(N4121/K4121,0)</f>
        <v>0.325</v>
      </c>
      <c r="Q4121" s="0" t="str">
        <f aca="false">IF(M4121=0,"No Discount",IF(M4121&lt;0.2,"Low (1-19%)",IF(M4121&lt;0.4,"Medium (20-39%)","High (40%+)")))</f>
        <v>Medium (20-39%)</v>
      </c>
      <c r="R4121" s="0" t="str">
        <f aca="false">INDEX('Lookup Tables'!$B$2:$B$5,MATCH(F4121,'Lookup Tables'!$A$2:$A$5,0))</f>
        <v>Manager D</v>
      </c>
    </row>
    <row r="4122" customFormat="false" ht="15" hidden="false" customHeight="false" outlineLevel="0" collapsed="false">
      <c r="A4122" s="0" t="s">
        <v>3779</v>
      </c>
      <c r="B4122" s="13" t="n">
        <v>43347</v>
      </c>
      <c r="C4122" s="13" t="n">
        <v>43353</v>
      </c>
      <c r="D4122" s="14" t="s">
        <v>69</v>
      </c>
      <c r="E4122" s="14" t="s">
        <v>53</v>
      </c>
      <c r="F4122" s="14" t="s">
        <v>117</v>
      </c>
      <c r="G4122" s="14" t="s">
        <v>118</v>
      </c>
      <c r="H4122" s="14" t="s">
        <v>80</v>
      </c>
      <c r="I4122" s="14" t="s">
        <v>123</v>
      </c>
      <c r="J4122" s="14" t="s">
        <v>3780</v>
      </c>
      <c r="K4122" s="15" t="n">
        <v>19.04</v>
      </c>
      <c r="L4122" s="0" t="n">
        <v>4</v>
      </c>
      <c r="M4122" s="16" t="n">
        <v>0.2</v>
      </c>
      <c r="N4122" s="17" t="n">
        <v>-1.428</v>
      </c>
      <c r="O4122" s="0" t="str">
        <f aca="false">TEXT(B4122,"YYYY-MM")</f>
        <v>2018-09</v>
      </c>
      <c r="P4122" s="18" t="n">
        <f aca="false">IFERROR(N4122/K4122,0)</f>
        <v>-0.075</v>
      </c>
      <c r="Q4122" s="0" t="str">
        <f aca="false">IF(M4122=0,"No Discount",IF(M4122&lt;0.2,"Low (1-19%)",IF(M4122&lt;0.4,"Medium (20-39%)","High (40%+)")))</f>
        <v>Medium (20-39%)</v>
      </c>
      <c r="R4122" s="0" t="str">
        <f aca="false">INDEX('Lookup Tables'!$B$2:$B$5,MATCH(F4122,'Lookup Tables'!$A$2:$A$5,0))</f>
        <v>Manager B</v>
      </c>
    </row>
    <row r="4123" customFormat="false" ht="15" hidden="false" customHeight="false" outlineLevel="0" collapsed="false">
      <c r="A4123" s="0" t="s">
        <v>3781</v>
      </c>
      <c r="B4123" s="13" t="n">
        <v>43231</v>
      </c>
      <c r="C4123" s="13" t="n">
        <v>43232</v>
      </c>
      <c r="D4123" s="14" t="s">
        <v>606</v>
      </c>
      <c r="E4123" s="14" t="s">
        <v>53</v>
      </c>
      <c r="F4123" s="14" t="s">
        <v>63</v>
      </c>
      <c r="G4123" s="14" t="s">
        <v>94</v>
      </c>
      <c r="H4123" s="14" t="s">
        <v>65</v>
      </c>
      <c r="I4123" s="14" t="s">
        <v>91</v>
      </c>
      <c r="J4123" s="14" t="s">
        <v>1622</v>
      </c>
      <c r="K4123" s="15" t="n">
        <v>37.44</v>
      </c>
      <c r="L4123" s="0" t="n">
        <v>6</v>
      </c>
      <c r="M4123" s="16" t="n">
        <v>0</v>
      </c>
      <c r="N4123" s="17" t="n">
        <v>16.848</v>
      </c>
      <c r="O4123" s="0" t="str">
        <f aca="false">TEXT(B4123,"YYYY-MM")</f>
        <v>2018-05</v>
      </c>
      <c r="P4123" s="18" t="n">
        <f aca="false">IFERROR(N4123/K4123,0)</f>
        <v>0.45</v>
      </c>
      <c r="Q4123" s="0" t="str">
        <f aca="false">IF(M4123=0,"No Discount",IF(M4123&lt;0.2,"Low (1-19%)",IF(M4123&lt;0.4,"Medium (20-39%)","High (40%+)")))</f>
        <v>No Discount</v>
      </c>
      <c r="R4123" s="0" t="str">
        <f aca="false">INDEX('Lookup Tables'!$B$2:$B$5,MATCH(F4123,'Lookup Tables'!$A$2:$A$5,0))</f>
        <v>Manager D</v>
      </c>
    </row>
    <row r="4124" customFormat="false" ht="15" hidden="false" customHeight="false" outlineLevel="0" collapsed="false">
      <c r="A4124" s="0" t="s">
        <v>3781</v>
      </c>
      <c r="B4124" s="13" t="n">
        <v>43231</v>
      </c>
      <c r="C4124" s="13" t="n">
        <v>43232</v>
      </c>
      <c r="D4124" s="14" t="s">
        <v>606</v>
      </c>
      <c r="E4124" s="14" t="s">
        <v>53</v>
      </c>
      <c r="F4124" s="14" t="s">
        <v>63</v>
      </c>
      <c r="G4124" s="14" t="s">
        <v>94</v>
      </c>
      <c r="H4124" s="14" t="s">
        <v>65</v>
      </c>
      <c r="I4124" s="14" t="s">
        <v>66</v>
      </c>
      <c r="J4124" s="14" t="s">
        <v>2677</v>
      </c>
      <c r="K4124" s="15" t="n">
        <v>37.59</v>
      </c>
      <c r="L4124" s="0" t="n">
        <v>3</v>
      </c>
      <c r="M4124" s="16" t="n">
        <v>0</v>
      </c>
      <c r="N4124" s="17" t="n">
        <v>17.6673</v>
      </c>
      <c r="O4124" s="0" t="str">
        <f aca="false">TEXT(B4124,"YYYY-MM")</f>
        <v>2018-05</v>
      </c>
      <c r="P4124" s="18" t="n">
        <f aca="false">IFERROR(N4124/K4124,0)</f>
        <v>0.47</v>
      </c>
      <c r="Q4124" s="0" t="str">
        <f aca="false">IF(M4124=0,"No Discount",IF(M4124&lt;0.2,"Low (1-19%)",IF(M4124&lt;0.4,"Medium (20-39%)","High (40%+)")))</f>
        <v>No Discount</v>
      </c>
      <c r="R4124" s="0" t="str">
        <f aca="false">INDEX('Lookup Tables'!$B$2:$B$5,MATCH(F4124,'Lookup Tables'!$A$2:$A$5,0))</f>
        <v>Manager D</v>
      </c>
    </row>
    <row r="4125" customFormat="false" ht="15" hidden="false" customHeight="false" outlineLevel="0" collapsed="false">
      <c r="A4125" s="0" t="s">
        <v>3781</v>
      </c>
      <c r="B4125" s="13" t="n">
        <v>43231</v>
      </c>
      <c r="C4125" s="13" t="n">
        <v>43232</v>
      </c>
      <c r="D4125" s="14" t="s">
        <v>606</v>
      </c>
      <c r="E4125" s="14" t="s">
        <v>53</v>
      </c>
      <c r="F4125" s="14" t="s">
        <v>63</v>
      </c>
      <c r="G4125" s="14" t="s">
        <v>94</v>
      </c>
      <c r="H4125" s="14" t="s">
        <v>65</v>
      </c>
      <c r="I4125" s="14" t="s">
        <v>83</v>
      </c>
      <c r="J4125" s="14" t="s">
        <v>3297</v>
      </c>
      <c r="K4125" s="15" t="n">
        <v>26.032</v>
      </c>
      <c r="L4125" s="0" t="n">
        <v>2</v>
      </c>
      <c r="M4125" s="16" t="n">
        <v>0.2</v>
      </c>
      <c r="N4125" s="17" t="n">
        <v>9.4366</v>
      </c>
      <c r="O4125" s="0" t="str">
        <f aca="false">TEXT(B4125,"YYYY-MM")</f>
        <v>2018-05</v>
      </c>
      <c r="P4125" s="18" t="n">
        <f aca="false">IFERROR(N4125/K4125,0)</f>
        <v>0.3625</v>
      </c>
      <c r="Q4125" s="0" t="str">
        <f aca="false">IF(M4125=0,"No Discount",IF(M4125&lt;0.2,"Low (1-19%)",IF(M4125&lt;0.4,"Medium (20-39%)","High (40%+)")))</f>
        <v>Medium (20-39%)</v>
      </c>
      <c r="R4125" s="0" t="str">
        <f aca="false">INDEX('Lookup Tables'!$B$2:$B$5,MATCH(F4125,'Lookup Tables'!$A$2:$A$5,0))</f>
        <v>Manager D</v>
      </c>
    </row>
    <row r="4126" customFormat="false" ht="15" hidden="false" customHeight="false" outlineLevel="0" collapsed="false">
      <c r="A4126" s="0" t="s">
        <v>3782</v>
      </c>
      <c r="B4126" s="13" t="n">
        <v>42135</v>
      </c>
      <c r="C4126" s="13" t="n">
        <v>42142</v>
      </c>
      <c r="D4126" s="14" t="s">
        <v>69</v>
      </c>
      <c r="E4126" s="14" t="s">
        <v>62</v>
      </c>
      <c r="F4126" s="14" t="s">
        <v>117</v>
      </c>
      <c r="G4126" s="14" t="s">
        <v>170</v>
      </c>
      <c r="H4126" s="14" t="s">
        <v>65</v>
      </c>
      <c r="I4126" s="14" t="s">
        <v>85</v>
      </c>
      <c r="J4126" s="14" t="s">
        <v>663</v>
      </c>
      <c r="K4126" s="15" t="n">
        <v>35.91</v>
      </c>
      <c r="L4126" s="0" t="n">
        <v>3</v>
      </c>
      <c r="M4126" s="16" t="n">
        <v>0</v>
      </c>
      <c r="N4126" s="17" t="n">
        <v>9.6957</v>
      </c>
      <c r="O4126" s="0" t="str">
        <f aca="false">TEXT(B4126,"YYYY-MM")</f>
        <v>2015-05</v>
      </c>
      <c r="P4126" s="18" t="n">
        <f aca="false">IFERROR(N4126/K4126,0)</f>
        <v>0.27</v>
      </c>
      <c r="Q4126" s="0" t="str">
        <f aca="false">IF(M4126=0,"No Discount",IF(M4126&lt;0.2,"Low (1-19%)",IF(M4126&lt;0.4,"Medium (20-39%)","High (40%+)")))</f>
        <v>No Discount</v>
      </c>
      <c r="R4126" s="0" t="str">
        <f aca="false">INDEX('Lookup Tables'!$B$2:$B$5,MATCH(F4126,'Lookup Tables'!$A$2:$A$5,0))</f>
        <v>Manager B</v>
      </c>
    </row>
    <row r="4127" customFormat="false" ht="15" hidden="false" customHeight="false" outlineLevel="0" collapsed="false">
      <c r="A4127" s="0" t="s">
        <v>3783</v>
      </c>
      <c r="B4127" s="13" t="n">
        <v>43308</v>
      </c>
      <c r="C4127" s="13" t="n">
        <v>43312</v>
      </c>
      <c r="D4127" s="14" t="s">
        <v>52</v>
      </c>
      <c r="E4127" s="14" t="s">
        <v>53</v>
      </c>
      <c r="F4127" s="14" t="s">
        <v>54</v>
      </c>
      <c r="G4127" s="14" t="s">
        <v>70</v>
      </c>
      <c r="H4127" s="14" t="s">
        <v>56</v>
      </c>
      <c r="I4127" s="14" t="s">
        <v>76</v>
      </c>
      <c r="J4127" s="14" t="s">
        <v>1375</v>
      </c>
      <c r="K4127" s="15" t="n">
        <v>91.032</v>
      </c>
      <c r="L4127" s="0" t="n">
        <v>3</v>
      </c>
      <c r="M4127" s="16" t="n">
        <v>0.2</v>
      </c>
      <c r="N4127" s="17" t="n">
        <v>-2.2758</v>
      </c>
      <c r="O4127" s="0" t="str">
        <f aca="false">TEXT(B4127,"YYYY-MM")</f>
        <v>2018-07</v>
      </c>
      <c r="P4127" s="18" t="n">
        <f aca="false">IFERROR(N4127/K4127,0)</f>
        <v>-0.025</v>
      </c>
      <c r="Q4127" s="0" t="str">
        <f aca="false">IF(M4127=0,"No Discount",IF(M4127&lt;0.2,"Low (1-19%)",IF(M4127&lt;0.4,"Medium (20-39%)","High (40%+)")))</f>
        <v>Medium (20-39%)</v>
      </c>
      <c r="R4127" s="0" t="str">
        <f aca="false">INDEX('Lookup Tables'!$B$2:$B$5,MATCH(F4127,'Lookup Tables'!$A$2:$A$5,0))</f>
        <v>Manager C</v>
      </c>
    </row>
    <row r="4128" customFormat="false" ht="15" hidden="false" customHeight="false" outlineLevel="0" collapsed="false">
      <c r="A4128" s="0" t="s">
        <v>3784</v>
      </c>
      <c r="B4128" s="13" t="n">
        <v>43226</v>
      </c>
      <c r="C4128" s="13" t="n">
        <v>43229</v>
      </c>
      <c r="D4128" s="14" t="s">
        <v>137</v>
      </c>
      <c r="E4128" s="14" t="s">
        <v>53</v>
      </c>
      <c r="F4128" s="14" t="s">
        <v>54</v>
      </c>
      <c r="G4128" s="14" t="s">
        <v>193</v>
      </c>
      <c r="H4128" s="14" t="s">
        <v>65</v>
      </c>
      <c r="I4128" s="14" t="s">
        <v>78</v>
      </c>
      <c r="J4128" s="14" t="s">
        <v>3583</v>
      </c>
      <c r="K4128" s="15" t="n">
        <v>54.66</v>
      </c>
      <c r="L4128" s="0" t="n">
        <v>6</v>
      </c>
      <c r="M4128" s="16" t="n">
        <v>0</v>
      </c>
      <c r="N4128" s="17" t="n">
        <v>18.0378</v>
      </c>
      <c r="O4128" s="0" t="str">
        <f aca="false">TEXT(B4128,"YYYY-MM")</f>
        <v>2018-05</v>
      </c>
      <c r="P4128" s="18" t="n">
        <f aca="false">IFERROR(N4128/K4128,0)</f>
        <v>0.33</v>
      </c>
      <c r="Q4128" s="0" t="str">
        <f aca="false">IF(M4128=0,"No Discount",IF(M4128&lt;0.2,"Low (1-19%)",IF(M4128&lt;0.4,"Medium (20-39%)","High (40%+)")))</f>
        <v>No Discount</v>
      </c>
      <c r="R4128" s="0" t="str">
        <f aca="false">INDEX('Lookup Tables'!$B$2:$B$5,MATCH(F4128,'Lookup Tables'!$A$2:$A$5,0))</f>
        <v>Manager C</v>
      </c>
    </row>
    <row r="4129" customFormat="false" ht="15" hidden="false" customHeight="false" outlineLevel="0" collapsed="false">
      <c r="A4129" s="0" t="s">
        <v>3785</v>
      </c>
      <c r="B4129" s="13" t="n">
        <v>42266</v>
      </c>
      <c r="C4129" s="13" t="n">
        <v>42271</v>
      </c>
      <c r="D4129" s="14" t="s">
        <v>69</v>
      </c>
      <c r="E4129" s="14" t="s">
        <v>53</v>
      </c>
      <c r="F4129" s="14" t="s">
        <v>54</v>
      </c>
      <c r="G4129" s="14" t="s">
        <v>90</v>
      </c>
      <c r="H4129" s="14" t="s">
        <v>65</v>
      </c>
      <c r="I4129" s="14" t="s">
        <v>73</v>
      </c>
      <c r="J4129" s="14" t="s">
        <v>1377</v>
      </c>
      <c r="K4129" s="15" t="n">
        <v>67.344</v>
      </c>
      <c r="L4129" s="0" t="n">
        <v>6</v>
      </c>
      <c r="M4129" s="16" t="n">
        <v>0.2</v>
      </c>
      <c r="N4129" s="17" t="n">
        <v>7.5762</v>
      </c>
      <c r="O4129" s="0" t="str">
        <f aca="false">TEXT(B4129,"YYYY-MM")</f>
        <v>2015-09</v>
      </c>
      <c r="P4129" s="18" t="n">
        <f aca="false">IFERROR(N4129/K4129,0)</f>
        <v>0.1125</v>
      </c>
      <c r="Q4129" s="0" t="str">
        <f aca="false">IF(M4129=0,"No Discount",IF(M4129&lt;0.2,"Low (1-19%)",IF(M4129&lt;0.4,"Medium (20-39%)","High (40%+)")))</f>
        <v>Medium (20-39%)</v>
      </c>
      <c r="R4129" s="0" t="str">
        <f aca="false">INDEX('Lookup Tables'!$B$2:$B$5,MATCH(F4129,'Lookup Tables'!$A$2:$A$5,0))</f>
        <v>Manager C</v>
      </c>
    </row>
    <row r="4130" customFormat="false" ht="15" hidden="false" customHeight="false" outlineLevel="0" collapsed="false">
      <c r="A4130" s="0" t="s">
        <v>3785</v>
      </c>
      <c r="B4130" s="13" t="n">
        <v>42266</v>
      </c>
      <c r="C4130" s="13" t="n">
        <v>42271</v>
      </c>
      <c r="D4130" s="14" t="s">
        <v>69</v>
      </c>
      <c r="E4130" s="14" t="s">
        <v>53</v>
      </c>
      <c r="F4130" s="14" t="s">
        <v>54</v>
      </c>
      <c r="G4130" s="14" t="s">
        <v>90</v>
      </c>
      <c r="H4130" s="14" t="s">
        <v>80</v>
      </c>
      <c r="I4130" s="14" t="s">
        <v>345</v>
      </c>
      <c r="J4130" s="14" t="s">
        <v>3786</v>
      </c>
      <c r="K4130" s="15" t="n">
        <v>2624.985</v>
      </c>
      <c r="L4130" s="0" t="n">
        <v>3</v>
      </c>
      <c r="M4130" s="16" t="n">
        <v>0.5</v>
      </c>
      <c r="N4130" s="17" t="n">
        <v>-944.9946</v>
      </c>
      <c r="O4130" s="0" t="str">
        <f aca="false">TEXT(B4130,"YYYY-MM")</f>
        <v>2015-09</v>
      </c>
      <c r="P4130" s="18" t="n">
        <f aca="false">IFERROR(N4130/K4130,0)</f>
        <v>-0.36</v>
      </c>
      <c r="Q4130" s="0" t="str">
        <f aca="false">IF(M4130=0,"No Discount",IF(M4130&lt;0.2,"Low (1-19%)",IF(M4130&lt;0.4,"Medium (20-39%)","High (40%+)")))</f>
        <v>High (40%+)</v>
      </c>
      <c r="R4130" s="0" t="str">
        <f aca="false">INDEX('Lookup Tables'!$B$2:$B$5,MATCH(F4130,'Lookup Tables'!$A$2:$A$5,0))</f>
        <v>Manager C</v>
      </c>
    </row>
    <row r="4131" customFormat="false" ht="15" hidden="false" customHeight="false" outlineLevel="0" collapsed="false">
      <c r="A4131" s="0" t="s">
        <v>3787</v>
      </c>
      <c r="B4131" s="13" t="n">
        <v>42458</v>
      </c>
      <c r="C4131" s="13" t="n">
        <v>42464</v>
      </c>
      <c r="D4131" s="14" t="s">
        <v>69</v>
      </c>
      <c r="E4131" s="14" t="s">
        <v>53</v>
      </c>
      <c r="F4131" s="14" t="s">
        <v>63</v>
      </c>
      <c r="G4131" s="14" t="s">
        <v>94</v>
      </c>
      <c r="H4131" s="14" t="s">
        <v>65</v>
      </c>
      <c r="I4131" s="14" t="s">
        <v>85</v>
      </c>
      <c r="J4131" s="14" t="s">
        <v>3424</v>
      </c>
      <c r="K4131" s="15" t="n">
        <v>73.28</v>
      </c>
      <c r="L4131" s="0" t="n">
        <v>4</v>
      </c>
      <c r="M4131" s="16" t="n">
        <v>0</v>
      </c>
      <c r="N4131" s="17" t="n">
        <v>21.2512</v>
      </c>
      <c r="O4131" s="0" t="str">
        <f aca="false">TEXT(B4131,"YYYY-MM")</f>
        <v>2016-03</v>
      </c>
      <c r="P4131" s="18" t="n">
        <f aca="false">IFERROR(N4131/K4131,0)</f>
        <v>0.29</v>
      </c>
      <c r="Q4131" s="0" t="str">
        <f aca="false">IF(M4131=0,"No Discount",IF(M4131&lt;0.2,"Low (1-19%)",IF(M4131&lt;0.4,"Medium (20-39%)","High (40%+)")))</f>
        <v>No Discount</v>
      </c>
      <c r="R4131" s="0" t="str">
        <f aca="false">INDEX('Lookup Tables'!$B$2:$B$5,MATCH(F4131,'Lookup Tables'!$A$2:$A$5,0))</f>
        <v>Manager D</v>
      </c>
    </row>
    <row r="4132" customFormat="false" ht="15" hidden="false" customHeight="false" outlineLevel="0" collapsed="false">
      <c r="A4132" s="0" t="s">
        <v>3788</v>
      </c>
      <c r="B4132" s="13" t="n">
        <v>42326</v>
      </c>
      <c r="C4132" s="13" t="n">
        <v>42333</v>
      </c>
      <c r="D4132" s="14" t="s">
        <v>69</v>
      </c>
      <c r="E4132" s="14" t="s">
        <v>62</v>
      </c>
      <c r="F4132" s="14" t="s">
        <v>98</v>
      </c>
      <c r="G4132" s="14" t="s">
        <v>146</v>
      </c>
      <c r="H4132" s="14" t="s">
        <v>65</v>
      </c>
      <c r="I4132" s="14" t="s">
        <v>83</v>
      </c>
      <c r="J4132" s="14" t="s">
        <v>885</v>
      </c>
      <c r="K4132" s="15" t="n">
        <v>14.48</v>
      </c>
      <c r="L4132" s="0" t="n">
        <v>5</v>
      </c>
      <c r="M4132" s="16" t="n">
        <v>0.8</v>
      </c>
      <c r="N4132" s="17" t="n">
        <v>-23.892</v>
      </c>
      <c r="O4132" s="0" t="str">
        <f aca="false">TEXT(B4132,"YYYY-MM")</f>
        <v>2015-11</v>
      </c>
      <c r="P4132" s="18" t="n">
        <f aca="false">IFERROR(N4132/K4132,0)</f>
        <v>-1.65</v>
      </c>
      <c r="Q4132" s="0" t="str">
        <f aca="false">IF(M4132=0,"No Discount",IF(M4132&lt;0.2,"Low (1-19%)",IF(M4132&lt;0.4,"Medium (20-39%)","High (40%+)")))</f>
        <v>High (40%+)</v>
      </c>
      <c r="R4132" s="0" t="str">
        <f aca="false">INDEX('Lookup Tables'!$B$2:$B$5,MATCH(F4132,'Lookup Tables'!$A$2:$A$5,0))</f>
        <v>Manager A</v>
      </c>
    </row>
    <row r="4133" customFormat="false" ht="15" hidden="false" customHeight="false" outlineLevel="0" collapsed="false">
      <c r="A4133" s="0" t="s">
        <v>3789</v>
      </c>
      <c r="B4133" s="13" t="n">
        <v>42553</v>
      </c>
      <c r="C4133" s="13" t="n">
        <v>42560</v>
      </c>
      <c r="D4133" s="14" t="s">
        <v>69</v>
      </c>
      <c r="E4133" s="14" t="s">
        <v>53</v>
      </c>
      <c r="F4133" s="14" t="s">
        <v>54</v>
      </c>
      <c r="G4133" s="14" t="s">
        <v>70</v>
      </c>
      <c r="H4133" s="14" t="s">
        <v>65</v>
      </c>
      <c r="I4133" s="14" t="s">
        <v>91</v>
      </c>
      <c r="J4133" s="14" t="s">
        <v>135</v>
      </c>
      <c r="K4133" s="15" t="n">
        <v>11.952</v>
      </c>
      <c r="L4133" s="0" t="n">
        <v>3</v>
      </c>
      <c r="M4133" s="16" t="n">
        <v>0.2</v>
      </c>
      <c r="N4133" s="17" t="n">
        <v>4.0338</v>
      </c>
      <c r="O4133" s="0" t="str">
        <f aca="false">TEXT(B4133,"YYYY-MM")</f>
        <v>2016-07</v>
      </c>
      <c r="P4133" s="18" t="n">
        <f aca="false">IFERROR(N4133/K4133,0)</f>
        <v>0.3375</v>
      </c>
      <c r="Q4133" s="0" t="str">
        <f aca="false">IF(M4133=0,"No Discount",IF(M4133&lt;0.2,"Low (1-19%)",IF(M4133&lt;0.4,"Medium (20-39%)","High (40%+)")))</f>
        <v>Medium (20-39%)</v>
      </c>
      <c r="R4133" s="0" t="str">
        <f aca="false">INDEX('Lookup Tables'!$B$2:$B$5,MATCH(F4133,'Lookup Tables'!$A$2:$A$5,0))</f>
        <v>Manager C</v>
      </c>
    </row>
    <row r="4134" customFormat="false" ht="15" hidden="false" customHeight="false" outlineLevel="0" collapsed="false">
      <c r="A4134" s="0" t="s">
        <v>3789</v>
      </c>
      <c r="B4134" s="13" t="n">
        <v>42553</v>
      </c>
      <c r="C4134" s="13" t="n">
        <v>42560</v>
      </c>
      <c r="D4134" s="14" t="s">
        <v>69</v>
      </c>
      <c r="E4134" s="14" t="s">
        <v>53</v>
      </c>
      <c r="F4134" s="14" t="s">
        <v>54</v>
      </c>
      <c r="G4134" s="14" t="s">
        <v>70</v>
      </c>
      <c r="H4134" s="14" t="s">
        <v>65</v>
      </c>
      <c r="I4134" s="14" t="s">
        <v>91</v>
      </c>
      <c r="J4134" s="14" t="s">
        <v>444</v>
      </c>
      <c r="K4134" s="15" t="n">
        <v>15.552</v>
      </c>
      <c r="L4134" s="0" t="n">
        <v>3</v>
      </c>
      <c r="M4134" s="16" t="n">
        <v>0.2</v>
      </c>
      <c r="N4134" s="17" t="n">
        <v>5.6376</v>
      </c>
      <c r="O4134" s="0" t="str">
        <f aca="false">TEXT(B4134,"YYYY-MM")</f>
        <v>2016-07</v>
      </c>
      <c r="P4134" s="18" t="n">
        <f aca="false">IFERROR(N4134/K4134,0)</f>
        <v>0.3625</v>
      </c>
      <c r="Q4134" s="0" t="str">
        <f aca="false">IF(M4134=0,"No Discount",IF(M4134&lt;0.2,"Low (1-19%)",IF(M4134&lt;0.4,"Medium (20-39%)","High (40%+)")))</f>
        <v>Medium (20-39%)</v>
      </c>
      <c r="R4134" s="0" t="str">
        <f aca="false">INDEX('Lookup Tables'!$B$2:$B$5,MATCH(F4134,'Lookup Tables'!$A$2:$A$5,0))</f>
        <v>Manager C</v>
      </c>
    </row>
    <row r="4135" customFormat="false" ht="15" hidden="false" customHeight="false" outlineLevel="0" collapsed="false">
      <c r="A4135" s="0" t="s">
        <v>3790</v>
      </c>
      <c r="B4135" s="13" t="n">
        <v>42255</v>
      </c>
      <c r="C4135" s="13" t="n">
        <v>42260</v>
      </c>
      <c r="D4135" s="14" t="s">
        <v>69</v>
      </c>
      <c r="E4135" s="14" t="s">
        <v>53</v>
      </c>
      <c r="F4135" s="14" t="s">
        <v>54</v>
      </c>
      <c r="G4135" s="14" t="s">
        <v>193</v>
      </c>
      <c r="H4135" s="14" t="s">
        <v>65</v>
      </c>
      <c r="I4135" s="14" t="s">
        <v>171</v>
      </c>
      <c r="J4135" s="14" t="s">
        <v>1166</v>
      </c>
      <c r="K4135" s="15" t="n">
        <v>45</v>
      </c>
      <c r="L4135" s="0" t="n">
        <v>9</v>
      </c>
      <c r="M4135" s="16" t="n">
        <v>0</v>
      </c>
      <c r="N4135" s="17" t="n">
        <v>21.6</v>
      </c>
      <c r="O4135" s="0" t="str">
        <f aca="false">TEXT(B4135,"YYYY-MM")</f>
        <v>2015-09</v>
      </c>
      <c r="P4135" s="18" t="n">
        <f aca="false">IFERROR(N4135/K4135,0)</f>
        <v>0.48</v>
      </c>
      <c r="Q4135" s="0" t="str">
        <f aca="false">IF(M4135=0,"No Discount",IF(M4135&lt;0.2,"Low (1-19%)",IF(M4135&lt;0.4,"Medium (20-39%)","High (40%+)")))</f>
        <v>No Discount</v>
      </c>
      <c r="R4135" s="0" t="str">
        <f aca="false">INDEX('Lookup Tables'!$B$2:$B$5,MATCH(F4135,'Lookup Tables'!$A$2:$A$5,0))</f>
        <v>Manager C</v>
      </c>
    </row>
    <row r="4136" customFormat="false" ht="15" hidden="false" customHeight="false" outlineLevel="0" collapsed="false">
      <c r="A4136" s="0" t="s">
        <v>3790</v>
      </c>
      <c r="B4136" s="13" t="n">
        <v>42255</v>
      </c>
      <c r="C4136" s="13" t="n">
        <v>42260</v>
      </c>
      <c r="D4136" s="14" t="s">
        <v>69</v>
      </c>
      <c r="E4136" s="14" t="s">
        <v>53</v>
      </c>
      <c r="F4136" s="14" t="s">
        <v>54</v>
      </c>
      <c r="G4136" s="14" t="s">
        <v>193</v>
      </c>
      <c r="H4136" s="14" t="s">
        <v>80</v>
      </c>
      <c r="I4136" s="14" t="s">
        <v>345</v>
      </c>
      <c r="J4136" s="14" t="s">
        <v>696</v>
      </c>
      <c r="K4136" s="15" t="n">
        <v>209.97</v>
      </c>
      <c r="L4136" s="0" t="n">
        <v>3</v>
      </c>
      <c r="M4136" s="16" t="n">
        <v>0</v>
      </c>
      <c r="N4136" s="17" t="n">
        <v>90.2871</v>
      </c>
      <c r="O4136" s="0" t="str">
        <f aca="false">TEXT(B4136,"YYYY-MM")</f>
        <v>2015-09</v>
      </c>
      <c r="P4136" s="18" t="n">
        <f aca="false">IFERROR(N4136/K4136,0)</f>
        <v>0.43</v>
      </c>
      <c r="Q4136" s="0" t="str">
        <f aca="false">IF(M4136=0,"No Discount",IF(M4136&lt;0.2,"Low (1-19%)",IF(M4136&lt;0.4,"Medium (20-39%)","High (40%+)")))</f>
        <v>No Discount</v>
      </c>
      <c r="R4136" s="0" t="str">
        <f aca="false">INDEX('Lookup Tables'!$B$2:$B$5,MATCH(F4136,'Lookup Tables'!$A$2:$A$5,0))</f>
        <v>Manager C</v>
      </c>
    </row>
    <row r="4137" customFormat="false" ht="15" hidden="false" customHeight="false" outlineLevel="0" collapsed="false">
      <c r="A4137" s="0" t="s">
        <v>3791</v>
      </c>
      <c r="B4137" s="13" t="n">
        <v>43375</v>
      </c>
      <c r="C4137" s="13" t="n">
        <v>43381</v>
      </c>
      <c r="D4137" s="14" t="s">
        <v>69</v>
      </c>
      <c r="E4137" s="14" t="s">
        <v>97</v>
      </c>
      <c r="F4137" s="14" t="s">
        <v>63</v>
      </c>
      <c r="G4137" s="14" t="s">
        <v>64</v>
      </c>
      <c r="H4137" s="14" t="s">
        <v>65</v>
      </c>
      <c r="I4137" s="14" t="s">
        <v>83</v>
      </c>
      <c r="J4137" s="14" t="s">
        <v>1625</v>
      </c>
      <c r="K4137" s="15" t="n">
        <v>112.12</v>
      </c>
      <c r="L4137" s="0" t="n">
        <v>5</v>
      </c>
      <c r="M4137" s="16" t="n">
        <v>0.2</v>
      </c>
      <c r="N4137" s="17" t="n">
        <v>42.045</v>
      </c>
      <c r="O4137" s="0" t="str">
        <f aca="false">TEXT(B4137,"YYYY-MM")</f>
        <v>2018-10</v>
      </c>
      <c r="P4137" s="18" t="n">
        <f aca="false">IFERROR(N4137/K4137,0)</f>
        <v>0.375</v>
      </c>
      <c r="Q4137" s="0" t="str">
        <f aca="false">IF(M4137=0,"No Discount",IF(M4137&lt;0.2,"Low (1-19%)",IF(M4137&lt;0.4,"Medium (20-39%)","High (40%+)")))</f>
        <v>Medium (20-39%)</v>
      </c>
      <c r="R4137" s="0" t="str">
        <f aca="false">INDEX('Lookup Tables'!$B$2:$B$5,MATCH(F4137,'Lookup Tables'!$A$2:$A$5,0))</f>
        <v>Manager D</v>
      </c>
    </row>
    <row r="4138" customFormat="false" ht="15" hidden="false" customHeight="false" outlineLevel="0" collapsed="false">
      <c r="A4138" s="0" t="s">
        <v>3791</v>
      </c>
      <c r="B4138" s="13" t="n">
        <v>43375</v>
      </c>
      <c r="C4138" s="13" t="n">
        <v>43381</v>
      </c>
      <c r="D4138" s="14" t="s">
        <v>69</v>
      </c>
      <c r="E4138" s="14" t="s">
        <v>97</v>
      </c>
      <c r="F4138" s="14" t="s">
        <v>63</v>
      </c>
      <c r="G4138" s="14" t="s">
        <v>64</v>
      </c>
      <c r="H4138" s="14" t="s">
        <v>65</v>
      </c>
      <c r="I4138" s="14" t="s">
        <v>73</v>
      </c>
      <c r="J4138" s="14" t="s">
        <v>1610</v>
      </c>
      <c r="K4138" s="15" t="n">
        <v>1575.14</v>
      </c>
      <c r="L4138" s="0" t="n">
        <v>7</v>
      </c>
      <c r="M4138" s="16" t="n">
        <v>0</v>
      </c>
      <c r="N4138" s="17" t="n">
        <v>204.7682</v>
      </c>
      <c r="O4138" s="0" t="str">
        <f aca="false">TEXT(B4138,"YYYY-MM")</f>
        <v>2018-10</v>
      </c>
      <c r="P4138" s="18" t="n">
        <f aca="false">IFERROR(N4138/K4138,0)</f>
        <v>0.13</v>
      </c>
      <c r="Q4138" s="0" t="str">
        <f aca="false">IF(M4138=0,"No Discount",IF(M4138&lt;0.2,"Low (1-19%)",IF(M4138&lt;0.4,"Medium (20-39%)","High (40%+)")))</f>
        <v>No Discount</v>
      </c>
      <c r="R4138" s="0" t="str">
        <f aca="false">INDEX('Lookup Tables'!$B$2:$B$5,MATCH(F4138,'Lookup Tables'!$A$2:$A$5,0))</f>
        <v>Manager D</v>
      </c>
    </row>
    <row r="4139" customFormat="false" ht="15" hidden="false" customHeight="false" outlineLevel="0" collapsed="false">
      <c r="A4139" s="0" t="s">
        <v>3792</v>
      </c>
      <c r="B4139" s="13" t="n">
        <v>43423</v>
      </c>
      <c r="C4139" s="13" t="n">
        <v>43427</v>
      </c>
      <c r="D4139" s="14" t="s">
        <v>69</v>
      </c>
      <c r="E4139" s="14" t="s">
        <v>53</v>
      </c>
      <c r="F4139" s="14" t="s">
        <v>54</v>
      </c>
      <c r="G4139" s="14" t="s">
        <v>193</v>
      </c>
      <c r="H4139" s="14" t="s">
        <v>65</v>
      </c>
      <c r="I4139" s="14" t="s">
        <v>171</v>
      </c>
      <c r="J4139" s="14" t="s">
        <v>553</v>
      </c>
      <c r="K4139" s="15" t="n">
        <v>25.06</v>
      </c>
      <c r="L4139" s="0" t="n">
        <v>7</v>
      </c>
      <c r="M4139" s="16" t="n">
        <v>0</v>
      </c>
      <c r="N4139" s="17" t="n">
        <v>12.53</v>
      </c>
      <c r="O4139" s="0" t="str">
        <f aca="false">TEXT(B4139,"YYYY-MM")</f>
        <v>2018-11</v>
      </c>
      <c r="P4139" s="18" t="n">
        <f aca="false">IFERROR(N4139/K4139,0)</f>
        <v>0.5</v>
      </c>
      <c r="Q4139" s="0" t="str">
        <f aca="false">IF(M4139=0,"No Discount",IF(M4139&lt;0.2,"Low (1-19%)",IF(M4139&lt;0.4,"Medium (20-39%)","High (40%+)")))</f>
        <v>No Discount</v>
      </c>
      <c r="R4139" s="0" t="str">
        <f aca="false">INDEX('Lookup Tables'!$B$2:$B$5,MATCH(F4139,'Lookup Tables'!$A$2:$A$5,0))</f>
        <v>Manager C</v>
      </c>
    </row>
    <row r="4140" customFormat="false" ht="15" hidden="false" customHeight="false" outlineLevel="0" collapsed="false">
      <c r="A4140" s="0" t="s">
        <v>3793</v>
      </c>
      <c r="B4140" s="13" t="n">
        <v>43099</v>
      </c>
      <c r="C4140" s="13" t="n">
        <v>43101</v>
      </c>
      <c r="D4140" s="14" t="s">
        <v>137</v>
      </c>
      <c r="E4140" s="14" t="s">
        <v>62</v>
      </c>
      <c r="F4140" s="14" t="s">
        <v>98</v>
      </c>
      <c r="G4140" s="14" t="s">
        <v>99</v>
      </c>
      <c r="H4140" s="14" t="s">
        <v>65</v>
      </c>
      <c r="I4140" s="14" t="s">
        <v>83</v>
      </c>
      <c r="J4140" s="14" t="s">
        <v>196</v>
      </c>
      <c r="K4140" s="15" t="n">
        <v>6.924</v>
      </c>
      <c r="L4140" s="0" t="n">
        <v>6</v>
      </c>
      <c r="M4140" s="16" t="n">
        <v>0.8</v>
      </c>
      <c r="N4140" s="17" t="n">
        <v>-10.386</v>
      </c>
      <c r="O4140" s="0" t="str">
        <f aca="false">TEXT(B4140,"YYYY-MM")</f>
        <v>2017-12</v>
      </c>
      <c r="P4140" s="18" t="n">
        <f aca="false">IFERROR(N4140/K4140,0)</f>
        <v>-1.5</v>
      </c>
      <c r="Q4140" s="0" t="str">
        <f aca="false">IF(M4140=0,"No Discount",IF(M4140&lt;0.2,"Low (1-19%)",IF(M4140&lt;0.4,"Medium (20-39%)","High (40%+)")))</f>
        <v>High (40%+)</v>
      </c>
      <c r="R4140" s="0" t="str">
        <f aca="false">INDEX('Lookup Tables'!$B$2:$B$5,MATCH(F4140,'Lookup Tables'!$A$2:$A$5,0))</f>
        <v>Manager A</v>
      </c>
    </row>
    <row r="4141" customFormat="false" ht="15" hidden="false" customHeight="false" outlineLevel="0" collapsed="false">
      <c r="A4141" s="0" t="s">
        <v>3794</v>
      </c>
      <c r="B4141" s="13" t="n">
        <v>43435</v>
      </c>
      <c r="C4141" s="13" t="n">
        <v>43438</v>
      </c>
      <c r="D4141" s="14" t="s">
        <v>137</v>
      </c>
      <c r="E4141" s="14" t="s">
        <v>53</v>
      </c>
      <c r="F4141" s="14" t="s">
        <v>117</v>
      </c>
      <c r="G4141" s="14" t="s">
        <v>118</v>
      </c>
      <c r="H4141" s="14" t="s">
        <v>65</v>
      </c>
      <c r="I4141" s="14" t="s">
        <v>73</v>
      </c>
      <c r="J4141" s="14" t="s">
        <v>803</v>
      </c>
      <c r="K4141" s="15" t="n">
        <v>37.392</v>
      </c>
      <c r="L4141" s="0" t="n">
        <v>3</v>
      </c>
      <c r="M4141" s="16" t="n">
        <v>0.2</v>
      </c>
      <c r="N4141" s="17" t="n">
        <v>2.337</v>
      </c>
      <c r="O4141" s="0" t="str">
        <f aca="false">TEXT(B4141,"YYYY-MM")</f>
        <v>2018-12</v>
      </c>
      <c r="P4141" s="18" t="n">
        <f aca="false">IFERROR(N4141/K4141,0)</f>
        <v>0.0625</v>
      </c>
      <c r="Q4141" s="0" t="str">
        <f aca="false">IF(M4141=0,"No Discount",IF(M4141&lt;0.2,"Low (1-19%)",IF(M4141&lt;0.4,"Medium (20-39%)","High (40%+)")))</f>
        <v>Medium (20-39%)</v>
      </c>
      <c r="R4141" s="0" t="str">
        <f aca="false">INDEX('Lookup Tables'!$B$2:$B$5,MATCH(F4141,'Lookup Tables'!$A$2:$A$5,0))</f>
        <v>Manager B</v>
      </c>
    </row>
    <row r="4142" customFormat="false" ht="15" hidden="false" customHeight="false" outlineLevel="0" collapsed="false">
      <c r="A4142" s="0" t="s">
        <v>3794</v>
      </c>
      <c r="B4142" s="13" t="n">
        <v>43435</v>
      </c>
      <c r="C4142" s="13" t="n">
        <v>43438</v>
      </c>
      <c r="D4142" s="14" t="s">
        <v>137</v>
      </c>
      <c r="E4142" s="14" t="s">
        <v>53</v>
      </c>
      <c r="F4142" s="14" t="s">
        <v>117</v>
      </c>
      <c r="G4142" s="14" t="s">
        <v>118</v>
      </c>
      <c r="H4142" s="14" t="s">
        <v>56</v>
      </c>
      <c r="I4142" s="14" t="s">
        <v>76</v>
      </c>
      <c r="J4142" s="14" t="s">
        <v>3707</v>
      </c>
      <c r="K4142" s="15" t="n">
        <v>79.12</v>
      </c>
      <c r="L4142" s="0" t="n">
        <v>5</v>
      </c>
      <c r="M4142" s="16" t="n">
        <v>0.2</v>
      </c>
      <c r="N4142" s="17" t="n">
        <v>13.846</v>
      </c>
      <c r="O4142" s="0" t="str">
        <f aca="false">TEXT(B4142,"YYYY-MM")</f>
        <v>2018-12</v>
      </c>
      <c r="P4142" s="18" t="n">
        <f aca="false">IFERROR(N4142/K4142,0)</f>
        <v>0.175</v>
      </c>
      <c r="Q4142" s="0" t="str">
        <f aca="false">IF(M4142=0,"No Discount",IF(M4142&lt;0.2,"Low (1-19%)",IF(M4142&lt;0.4,"Medium (20-39%)","High (40%+)")))</f>
        <v>Medium (20-39%)</v>
      </c>
      <c r="R4142" s="0" t="str">
        <f aca="false">INDEX('Lookup Tables'!$B$2:$B$5,MATCH(F4142,'Lookup Tables'!$A$2:$A$5,0))</f>
        <v>Manager B</v>
      </c>
    </row>
    <row r="4143" customFormat="false" ht="15" hidden="false" customHeight="false" outlineLevel="0" collapsed="false">
      <c r="A4143" s="0" t="s">
        <v>3795</v>
      </c>
      <c r="B4143" s="13" t="n">
        <v>42899</v>
      </c>
      <c r="C4143" s="13" t="n">
        <v>42903</v>
      </c>
      <c r="D4143" s="14" t="s">
        <v>69</v>
      </c>
      <c r="E4143" s="14" t="s">
        <v>53</v>
      </c>
      <c r="F4143" s="14" t="s">
        <v>98</v>
      </c>
      <c r="G4143" s="14" t="s">
        <v>2114</v>
      </c>
      <c r="H4143" s="14" t="s">
        <v>65</v>
      </c>
      <c r="I4143" s="14" t="s">
        <v>66</v>
      </c>
      <c r="J4143" s="14" t="s">
        <v>358</v>
      </c>
      <c r="K4143" s="15" t="n">
        <v>18.9</v>
      </c>
      <c r="L4143" s="0" t="n">
        <v>3</v>
      </c>
      <c r="M4143" s="16" t="n">
        <v>0</v>
      </c>
      <c r="N4143" s="17" t="n">
        <v>8.694</v>
      </c>
      <c r="O4143" s="0" t="str">
        <f aca="false">TEXT(B4143,"YYYY-MM")</f>
        <v>2017-06</v>
      </c>
      <c r="P4143" s="18" t="n">
        <f aca="false">IFERROR(N4143/K4143,0)</f>
        <v>0.46</v>
      </c>
      <c r="Q4143" s="0" t="str">
        <f aca="false">IF(M4143=0,"No Discount",IF(M4143&lt;0.2,"Low (1-19%)",IF(M4143&lt;0.4,"Medium (20-39%)","High (40%+)")))</f>
        <v>No Discount</v>
      </c>
      <c r="R4143" s="0" t="str">
        <f aca="false">INDEX('Lookup Tables'!$B$2:$B$5,MATCH(F4143,'Lookup Tables'!$A$2:$A$5,0))</f>
        <v>Manager A</v>
      </c>
    </row>
    <row r="4144" customFormat="false" ht="15" hidden="false" customHeight="false" outlineLevel="0" collapsed="false">
      <c r="A4144" s="0" t="s">
        <v>3796</v>
      </c>
      <c r="B4144" s="13" t="n">
        <v>42143</v>
      </c>
      <c r="C4144" s="13" t="n">
        <v>42147</v>
      </c>
      <c r="D4144" s="14" t="s">
        <v>69</v>
      </c>
      <c r="E4144" s="14" t="s">
        <v>53</v>
      </c>
      <c r="F4144" s="14" t="s">
        <v>98</v>
      </c>
      <c r="G4144" s="14" t="s">
        <v>157</v>
      </c>
      <c r="H4144" s="14" t="s">
        <v>65</v>
      </c>
      <c r="I4144" s="14" t="s">
        <v>83</v>
      </c>
      <c r="J4144" s="14" t="s">
        <v>2280</v>
      </c>
      <c r="K4144" s="15" t="n">
        <v>57.42</v>
      </c>
      <c r="L4144" s="0" t="n">
        <v>9</v>
      </c>
      <c r="M4144" s="16" t="n">
        <v>0</v>
      </c>
      <c r="N4144" s="17" t="n">
        <v>26.4132</v>
      </c>
      <c r="O4144" s="0" t="str">
        <f aca="false">TEXT(B4144,"YYYY-MM")</f>
        <v>2015-05</v>
      </c>
      <c r="P4144" s="18" t="n">
        <f aca="false">IFERROR(N4144/K4144,0)</f>
        <v>0.46</v>
      </c>
      <c r="Q4144" s="0" t="str">
        <f aca="false">IF(M4144=0,"No Discount",IF(M4144&lt;0.2,"Low (1-19%)",IF(M4144&lt;0.4,"Medium (20-39%)","High (40%+)")))</f>
        <v>No Discount</v>
      </c>
      <c r="R4144" s="0" t="str">
        <f aca="false">INDEX('Lookup Tables'!$B$2:$B$5,MATCH(F4144,'Lookup Tables'!$A$2:$A$5,0))</f>
        <v>Manager A</v>
      </c>
    </row>
    <row r="4145" customFormat="false" ht="15" hidden="false" customHeight="false" outlineLevel="0" collapsed="false">
      <c r="A4145" s="0" t="s">
        <v>3797</v>
      </c>
      <c r="B4145" s="13" t="n">
        <v>43130</v>
      </c>
      <c r="C4145" s="13" t="n">
        <v>43137</v>
      </c>
      <c r="D4145" s="14" t="s">
        <v>69</v>
      </c>
      <c r="E4145" s="14" t="s">
        <v>97</v>
      </c>
      <c r="F4145" s="14" t="s">
        <v>63</v>
      </c>
      <c r="G4145" s="14" t="s">
        <v>64</v>
      </c>
      <c r="H4145" s="14" t="s">
        <v>65</v>
      </c>
      <c r="I4145" s="14" t="s">
        <v>78</v>
      </c>
      <c r="J4145" s="14" t="s">
        <v>1517</v>
      </c>
      <c r="K4145" s="15" t="n">
        <v>12.74</v>
      </c>
      <c r="L4145" s="0" t="n">
        <v>7</v>
      </c>
      <c r="M4145" s="16" t="n">
        <v>0</v>
      </c>
      <c r="N4145" s="17" t="n">
        <v>5.733</v>
      </c>
      <c r="O4145" s="0" t="str">
        <f aca="false">TEXT(B4145,"YYYY-MM")</f>
        <v>2018-01</v>
      </c>
      <c r="P4145" s="18" t="n">
        <f aca="false">IFERROR(N4145/K4145,0)</f>
        <v>0.45</v>
      </c>
      <c r="Q4145" s="0" t="str">
        <f aca="false">IF(M4145=0,"No Discount",IF(M4145&lt;0.2,"Low (1-19%)",IF(M4145&lt;0.4,"Medium (20-39%)","High (40%+)")))</f>
        <v>No Discount</v>
      </c>
      <c r="R4145" s="0" t="str">
        <f aca="false">INDEX('Lookup Tables'!$B$2:$B$5,MATCH(F4145,'Lookup Tables'!$A$2:$A$5,0))</f>
        <v>Manager D</v>
      </c>
    </row>
    <row r="4146" customFormat="false" ht="15" hidden="false" customHeight="false" outlineLevel="0" collapsed="false">
      <c r="A4146" s="0" t="s">
        <v>3797</v>
      </c>
      <c r="B4146" s="13" t="n">
        <v>43130</v>
      </c>
      <c r="C4146" s="13" t="n">
        <v>43137</v>
      </c>
      <c r="D4146" s="14" t="s">
        <v>69</v>
      </c>
      <c r="E4146" s="14" t="s">
        <v>97</v>
      </c>
      <c r="F4146" s="14" t="s">
        <v>63</v>
      </c>
      <c r="G4146" s="14" t="s">
        <v>64</v>
      </c>
      <c r="H4146" s="14" t="s">
        <v>65</v>
      </c>
      <c r="I4146" s="14" t="s">
        <v>78</v>
      </c>
      <c r="J4146" s="14" t="s">
        <v>3798</v>
      </c>
      <c r="K4146" s="15" t="n">
        <v>8.82</v>
      </c>
      <c r="L4146" s="0" t="n">
        <v>3</v>
      </c>
      <c r="M4146" s="16" t="n">
        <v>0</v>
      </c>
      <c r="N4146" s="17" t="n">
        <v>2.3814</v>
      </c>
      <c r="O4146" s="0" t="str">
        <f aca="false">TEXT(B4146,"YYYY-MM")</f>
        <v>2018-01</v>
      </c>
      <c r="P4146" s="18" t="n">
        <f aca="false">IFERROR(N4146/K4146,0)</f>
        <v>0.27</v>
      </c>
      <c r="Q4146" s="0" t="str">
        <f aca="false">IF(M4146=0,"No Discount",IF(M4146&lt;0.2,"Low (1-19%)",IF(M4146&lt;0.4,"Medium (20-39%)","High (40%+)")))</f>
        <v>No Discount</v>
      </c>
      <c r="R4146" s="0" t="str">
        <f aca="false">INDEX('Lookup Tables'!$B$2:$B$5,MATCH(F4146,'Lookup Tables'!$A$2:$A$5,0))</f>
        <v>Manager D</v>
      </c>
    </row>
    <row r="4147" customFormat="false" ht="15" hidden="false" customHeight="false" outlineLevel="0" collapsed="false">
      <c r="A4147" s="0" t="s">
        <v>3797</v>
      </c>
      <c r="B4147" s="13" t="n">
        <v>43130</v>
      </c>
      <c r="C4147" s="13" t="n">
        <v>43137</v>
      </c>
      <c r="D4147" s="14" t="s">
        <v>69</v>
      </c>
      <c r="E4147" s="14" t="s">
        <v>97</v>
      </c>
      <c r="F4147" s="14" t="s">
        <v>63</v>
      </c>
      <c r="G4147" s="14" t="s">
        <v>64</v>
      </c>
      <c r="H4147" s="14" t="s">
        <v>56</v>
      </c>
      <c r="I4147" s="14" t="s">
        <v>59</v>
      </c>
      <c r="J4147" s="14" t="s">
        <v>223</v>
      </c>
      <c r="K4147" s="15" t="n">
        <v>120.784</v>
      </c>
      <c r="L4147" s="0" t="n">
        <v>1</v>
      </c>
      <c r="M4147" s="16" t="n">
        <v>0.2</v>
      </c>
      <c r="N4147" s="17" t="n">
        <v>-13.5882</v>
      </c>
      <c r="O4147" s="0" t="str">
        <f aca="false">TEXT(B4147,"YYYY-MM")</f>
        <v>2018-01</v>
      </c>
      <c r="P4147" s="18" t="n">
        <f aca="false">IFERROR(N4147/K4147,0)</f>
        <v>-0.1125</v>
      </c>
      <c r="Q4147" s="0" t="str">
        <f aca="false">IF(M4147=0,"No Discount",IF(M4147&lt;0.2,"Low (1-19%)",IF(M4147&lt;0.4,"Medium (20-39%)","High (40%+)")))</f>
        <v>Medium (20-39%)</v>
      </c>
      <c r="R4147" s="0" t="str">
        <f aca="false">INDEX('Lookup Tables'!$B$2:$B$5,MATCH(F4147,'Lookup Tables'!$A$2:$A$5,0))</f>
        <v>Manager D</v>
      </c>
    </row>
    <row r="4148" customFormat="false" ht="15" hidden="false" customHeight="false" outlineLevel="0" collapsed="false">
      <c r="A4148" s="0" t="s">
        <v>3799</v>
      </c>
      <c r="B4148" s="13" t="n">
        <v>42702</v>
      </c>
      <c r="C4148" s="13" t="n">
        <v>42708</v>
      </c>
      <c r="D4148" s="14" t="s">
        <v>69</v>
      </c>
      <c r="E4148" s="14" t="s">
        <v>53</v>
      </c>
      <c r="F4148" s="14" t="s">
        <v>117</v>
      </c>
      <c r="G4148" s="14" t="s">
        <v>170</v>
      </c>
      <c r="H4148" s="14" t="s">
        <v>56</v>
      </c>
      <c r="I4148" s="14" t="s">
        <v>76</v>
      </c>
      <c r="J4148" s="14" t="s">
        <v>439</v>
      </c>
      <c r="K4148" s="15" t="n">
        <v>322.59</v>
      </c>
      <c r="L4148" s="0" t="n">
        <v>3</v>
      </c>
      <c r="M4148" s="16" t="n">
        <v>0</v>
      </c>
      <c r="N4148" s="17" t="n">
        <v>64.518</v>
      </c>
      <c r="O4148" s="0" t="str">
        <f aca="false">TEXT(B4148,"YYYY-MM")</f>
        <v>2016-11</v>
      </c>
      <c r="P4148" s="18" t="n">
        <f aca="false">IFERROR(N4148/K4148,0)</f>
        <v>0.2</v>
      </c>
      <c r="Q4148" s="0" t="str">
        <f aca="false">IF(M4148=0,"No Discount",IF(M4148&lt;0.2,"Low (1-19%)",IF(M4148&lt;0.4,"Medium (20-39%)","High (40%+)")))</f>
        <v>No Discount</v>
      </c>
      <c r="R4148" s="0" t="str">
        <f aca="false">INDEX('Lookup Tables'!$B$2:$B$5,MATCH(F4148,'Lookup Tables'!$A$2:$A$5,0))</f>
        <v>Manager B</v>
      </c>
    </row>
    <row r="4149" customFormat="false" ht="15" hidden="false" customHeight="false" outlineLevel="0" collapsed="false">
      <c r="A4149" s="0" t="s">
        <v>3800</v>
      </c>
      <c r="B4149" s="13" t="n">
        <v>43396</v>
      </c>
      <c r="C4149" s="13" t="n">
        <v>43401</v>
      </c>
      <c r="D4149" s="14" t="s">
        <v>69</v>
      </c>
      <c r="E4149" s="14" t="s">
        <v>53</v>
      </c>
      <c r="F4149" s="14" t="s">
        <v>98</v>
      </c>
      <c r="G4149" s="14" t="s">
        <v>99</v>
      </c>
      <c r="H4149" s="14" t="s">
        <v>65</v>
      </c>
      <c r="I4149" s="14" t="s">
        <v>83</v>
      </c>
      <c r="J4149" s="14" t="s">
        <v>3297</v>
      </c>
      <c r="K4149" s="15" t="n">
        <v>9.762</v>
      </c>
      <c r="L4149" s="0" t="n">
        <v>3</v>
      </c>
      <c r="M4149" s="16" t="n">
        <v>0.8</v>
      </c>
      <c r="N4149" s="17" t="n">
        <v>-15.1311</v>
      </c>
      <c r="O4149" s="0" t="str">
        <f aca="false">TEXT(B4149,"YYYY-MM")</f>
        <v>2018-10</v>
      </c>
      <c r="P4149" s="18" t="n">
        <f aca="false">IFERROR(N4149/K4149,0)</f>
        <v>-1.55</v>
      </c>
      <c r="Q4149" s="0" t="str">
        <f aca="false">IF(M4149=0,"No Discount",IF(M4149&lt;0.2,"Low (1-19%)",IF(M4149&lt;0.4,"Medium (20-39%)","High (40%+)")))</f>
        <v>High (40%+)</v>
      </c>
      <c r="R4149" s="0" t="str">
        <f aca="false">INDEX('Lookup Tables'!$B$2:$B$5,MATCH(F4149,'Lookup Tables'!$A$2:$A$5,0))</f>
        <v>Manager A</v>
      </c>
    </row>
    <row r="4150" customFormat="false" ht="15" hidden="false" customHeight="false" outlineLevel="0" collapsed="false">
      <c r="A4150" s="0" t="s">
        <v>3800</v>
      </c>
      <c r="B4150" s="13" t="n">
        <v>43396</v>
      </c>
      <c r="C4150" s="13" t="n">
        <v>43401</v>
      </c>
      <c r="D4150" s="14" t="s">
        <v>69</v>
      </c>
      <c r="E4150" s="14" t="s">
        <v>53</v>
      </c>
      <c r="F4150" s="14" t="s">
        <v>98</v>
      </c>
      <c r="G4150" s="14" t="s">
        <v>99</v>
      </c>
      <c r="H4150" s="14" t="s">
        <v>65</v>
      </c>
      <c r="I4150" s="14" t="s">
        <v>73</v>
      </c>
      <c r="J4150" s="14" t="s">
        <v>815</v>
      </c>
      <c r="K4150" s="15" t="n">
        <v>13.72</v>
      </c>
      <c r="L4150" s="0" t="n">
        <v>1</v>
      </c>
      <c r="M4150" s="16" t="n">
        <v>0.2</v>
      </c>
      <c r="N4150" s="17" t="n">
        <v>1.2005</v>
      </c>
      <c r="O4150" s="0" t="str">
        <f aca="false">TEXT(B4150,"YYYY-MM")</f>
        <v>2018-10</v>
      </c>
      <c r="P4150" s="18" t="n">
        <f aca="false">IFERROR(N4150/K4150,0)</f>
        <v>0.0875</v>
      </c>
      <c r="Q4150" s="0" t="str">
        <f aca="false">IF(M4150=0,"No Discount",IF(M4150&lt;0.2,"Low (1-19%)",IF(M4150&lt;0.4,"Medium (20-39%)","High (40%+)")))</f>
        <v>Medium (20-39%)</v>
      </c>
      <c r="R4150" s="0" t="str">
        <f aca="false">INDEX('Lookup Tables'!$B$2:$B$5,MATCH(F4150,'Lookup Tables'!$A$2:$A$5,0))</f>
        <v>Manager A</v>
      </c>
    </row>
    <row r="4151" customFormat="false" ht="15" hidden="false" customHeight="false" outlineLevel="0" collapsed="false">
      <c r="A4151" s="0" t="s">
        <v>3800</v>
      </c>
      <c r="B4151" s="13" t="n">
        <v>43396</v>
      </c>
      <c r="C4151" s="13" t="n">
        <v>43401</v>
      </c>
      <c r="D4151" s="14" t="s">
        <v>69</v>
      </c>
      <c r="E4151" s="14" t="s">
        <v>53</v>
      </c>
      <c r="F4151" s="14" t="s">
        <v>98</v>
      </c>
      <c r="G4151" s="14" t="s">
        <v>99</v>
      </c>
      <c r="H4151" s="14" t="s">
        <v>80</v>
      </c>
      <c r="I4151" s="14" t="s">
        <v>123</v>
      </c>
      <c r="J4151" s="14" t="s">
        <v>3715</v>
      </c>
      <c r="K4151" s="15" t="n">
        <v>55.2</v>
      </c>
      <c r="L4151" s="0" t="n">
        <v>1</v>
      </c>
      <c r="M4151" s="16" t="n">
        <v>0.2</v>
      </c>
      <c r="N4151" s="17" t="n">
        <v>-2.07</v>
      </c>
      <c r="O4151" s="0" t="str">
        <f aca="false">TEXT(B4151,"YYYY-MM")</f>
        <v>2018-10</v>
      </c>
      <c r="P4151" s="18" t="n">
        <f aca="false">IFERROR(N4151/K4151,0)</f>
        <v>-0.0375</v>
      </c>
      <c r="Q4151" s="0" t="str">
        <f aca="false">IF(M4151=0,"No Discount",IF(M4151&lt;0.2,"Low (1-19%)",IF(M4151&lt;0.4,"Medium (20-39%)","High (40%+)")))</f>
        <v>Medium (20-39%)</v>
      </c>
      <c r="R4151" s="0" t="str">
        <f aca="false">INDEX('Lookup Tables'!$B$2:$B$5,MATCH(F4151,'Lookup Tables'!$A$2:$A$5,0))</f>
        <v>Manager A</v>
      </c>
    </row>
    <row r="4152" customFormat="false" ht="15" hidden="false" customHeight="false" outlineLevel="0" collapsed="false">
      <c r="A4152" s="0" t="s">
        <v>3800</v>
      </c>
      <c r="B4152" s="13" t="n">
        <v>43396</v>
      </c>
      <c r="C4152" s="13" t="n">
        <v>43401</v>
      </c>
      <c r="D4152" s="14" t="s">
        <v>69</v>
      </c>
      <c r="E4152" s="14" t="s">
        <v>53</v>
      </c>
      <c r="F4152" s="14" t="s">
        <v>98</v>
      </c>
      <c r="G4152" s="14" t="s">
        <v>99</v>
      </c>
      <c r="H4152" s="14" t="s">
        <v>65</v>
      </c>
      <c r="I4152" s="14" t="s">
        <v>73</v>
      </c>
      <c r="J4152" s="14" t="s">
        <v>1555</v>
      </c>
      <c r="K4152" s="15" t="n">
        <v>259.136</v>
      </c>
      <c r="L4152" s="0" t="n">
        <v>4</v>
      </c>
      <c r="M4152" s="16" t="n">
        <v>0.2</v>
      </c>
      <c r="N4152" s="17" t="n">
        <v>-58.3056</v>
      </c>
      <c r="O4152" s="0" t="str">
        <f aca="false">TEXT(B4152,"YYYY-MM")</f>
        <v>2018-10</v>
      </c>
      <c r="P4152" s="18" t="n">
        <f aca="false">IFERROR(N4152/K4152,0)</f>
        <v>-0.225</v>
      </c>
      <c r="Q4152" s="0" t="str">
        <f aca="false">IF(M4152=0,"No Discount",IF(M4152&lt;0.2,"Low (1-19%)",IF(M4152&lt;0.4,"Medium (20-39%)","High (40%+)")))</f>
        <v>Medium (20-39%)</v>
      </c>
      <c r="R4152" s="0" t="str">
        <f aca="false">INDEX('Lookup Tables'!$B$2:$B$5,MATCH(F4152,'Lookup Tables'!$A$2:$A$5,0))</f>
        <v>Manager A</v>
      </c>
    </row>
    <row r="4153" customFormat="false" ht="15" hidden="false" customHeight="false" outlineLevel="0" collapsed="false">
      <c r="A4153" s="0" t="s">
        <v>3801</v>
      </c>
      <c r="B4153" s="13" t="n">
        <v>43350</v>
      </c>
      <c r="C4153" s="13" t="n">
        <v>43354</v>
      </c>
      <c r="D4153" s="14" t="s">
        <v>69</v>
      </c>
      <c r="E4153" s="14" t="s">
        <v>53</v>
      </c>
      <c r="F4153" s="14" t="s">
        <v>117</v>
      </c>
      <c r="G4153" s="14" t="s">
        <v>118</v>
      </c>
      <c r="H4153" s="14" t="s">
        <v>65</v>
      </c>
      <c r="I4153" s="14" t="s">
        <v>66</v>
      </c>
      <c r="J4153" s="14" t="s">
        <v>332</v>
      </c>
      <c r="K4153" s="15" t="n">
        <v>29.24</v>
      </c>
      <c r="L4153" s="0" t="n">
        <v>5</v>
      </c>
      <c r="M4153" s="16" t="n">
        <v>0.2</v>
      </c>
      <c r="N4153" s="17" t="n">
        <v>9.8685</v>
      </c>
      <c r="O4153" s="0" t="str">
        <f aca="false">TEXT(B4153,"YYYY-MM")</f>
        <v>2018-09</v>
      </c>
      <c r="P4153" s="18" t="n">
        <f aca="false">IFERROR(N4153/K4153,0)</f>
        <v>0.3375</v>
      </c>
      <c r="Q4153" s="0" t="str">
        <f aca="false">IF(M4153=0,"No Discount",IF(M4153&lt;0.2,"Low (1-19%)",IF(M4153&lt;0.4,"Medium (20-39%)","High (40%+)")))</f>
        <v>Medium (20-39%)</v>
      </c>
      <c r="R4153" s="0" t="str">
        <f aca="false">INDEX('Lookup Tables'!$B$2:$B$5,MATCH(F4153,'Lookup Tables'!$A$2:$A$5,0))</f>
        <v>Manager B</v>
      </c>
    </row>
    <row r="4154" customFormat="false" ht="15" hidden="false" customHeight="false" outlineLevel="0" collapsed="false">
      <c r="A4154" s="0" t="s">
        <v>3801</v>
      </c>
      <c r="B4154" s="13" t="n">
        <v>43350</v>
      </c>
      <c r="C4154" s="13" t="n">
        <v>43354</v>
      </c>
      <c r="D4154" s="14" t="s">
        <v>69</v>
      </c>
      <c r="E4154" s="14" t="s">
        <v>53</v>
      </c>
      <c r="F4154" s="14" t="s">
        <v>117</v>
      </c>
      <c r="G4154" s="14" t="s">
        <v>118</v>
      </c>
      <c r="H4154" s="14" t="s">
        <v>65</v>
      </c>
      <c r="I4154" s="14" t="s">
        <v>91</v>
      </c>
      <c r="J4154" s="14" t="s">
        <v>1671</v>
      </c>
      <c r="K4154" s="15" t="n">
        <v>15.552</v>
      </c>
      <c r="L4154" s="0" t="n">
        <v>3</v>
      </c>
      <c r="M4154" s="16" t="n">
        <v>0.2</v>
      </c>
      <c r="N4154" s="17" t="n">
        <v>5.4432</v>
      </c>
      <c r="O4154" s="0" t="str">
        <f aca="false">TEXT(B4154,"YYYY-MM")</f>
        <v>2018-09</v>
      </c>
      <c r="P4154" s="18" t="n">
        <f aca="false">IFERROR(N4154/K4154,0)</f>
        <v>0.35</v>
      </c>
      <c r="Q4154" s="0" t="str">
        <f aca="false">IF(M4154=0,"No Discount",IF(M4154&lt;0.2,"Low (1-19%)",IF(M4154&lt;0.4,"Medium (20-39%)","High (40%+)")))</f>
        <v>Medium (20-39%)</v>
      </c>
      <c r="R4154" s="0" t="str">
        <f aca="false">INDEX('Lookup Tables'!$B$2:$B$5,MATCH(F4154,'Lookup Tables'!$A$2:$A$5,0))</f>
        <v>Manager B</v>
      </c>
    </row>
    <row r="4155" customFormat="false" ht="15" hidden="false" customHeight="false" outlineLevel="0" collapsed="false">
      <c r="A4155" s="0" t="s">
        <v>3801</v>
      </c>
      <c r="B4155" s="13" t="n">
        <v>43350</v>
      </c>
      <c r="C4155" s="13" t="n">
        <v>43354</v>
      </c>
      <c r="D4155" s="14" t="s">
        <v>69</v>
      </c>
      <c r="E4155" s="14" t="s">
        <v>53</v>
      </c>
      <c r="F4155" s="14" t="s">
        <v>117</v>
      </c>
      <c r="G4155" s="14" t="s">
        <v>118</v>
      </c>
      <c r="H4155" s="14" t="s">
        <v>65</v>
      </c>
      <c r="I4155" s="14" t="s">
        <v>129</v>
      </c>
      <c r="J4155" s="14" t="s">
        <v>130</v>
      </c>
      <c r="K4155" s="15" t="n">
        <v>4.896</v>
      </c>
      <c r="L4155" s="0" t="n">
        <v>3</v>
      </c>
      <c r="M4155" s="16" t="n">
        <v>0.2</v>
      </c>
      <c r="N4155" s="17" t="n">
        <v>1.6524</v>
      </c>
      <c r="O4155" s="0" t="str">
        <f aca="false">TEXT(B4155,"YYYY-MM")</f>
        <v>2018-09</v>
      </c>
      <c r="P4155" s="18" t="n">
        <f aca="false">IFERROR(N4155/K4155,0)</f>
        <v>0.3375</v>
      </c>
      <c r="Q4155" s="0" t="str">
        <f aca="false">IF(M4155=0,"No Discount",IF(M4155&lt;0.2,"Low (1-19%)",IF(M4155&lt;0.4,"Medium (20-39%)","High (40%+)")))</f>
        <v>Medium (20-39%)</v>
      </c>
      <c r="R4155" s="0" t="str">
        <f aca="false">INDEX('Lookup Tables'!$B$2:$B$5,MATCH(F4155,'Lookup Tables'!$A$2:$A$5,0))</f>
        <v>Manager B</v>
      </c>
    </row>
    <row r="4156" customFormat="false" ht="15" hidden="false" customHeight="false" outlineLevel="0" collapsed="false">
      <c r="A4156" s="0" t="s">
        <v>3802</v>
      </c>
      <c r="B4156" s="13" t="n">
        <v>43098</v>
      </c>
      <c r="C4156" s="13" t="n">
        <v>43103</v>
      </c>
      <c r="D4156" s="14" t="s">
        <v>69</v>
      </c>
      <c r="E4156" s="14" t="s">
        <v>62</v>
      </c>
      <c r="F4156" s="14" t="s">
        <v>54</v>
      </c>
      <c r="G4156" s="14" t="s">
        <v>200</v>
      </c>
      <c r="H4156" s="14" t="s">
        <v>65</v>
      </c>
      <c r="I4156" s="14" t="s">
        <v>83</v>
      </c>
      <c r="J4156" s="14" t="s">
        <v>302</v>
      </c>
      <c r="K4156" s="15" t="n">
        <v>38.088</v>
      </c>
      <c r="L4156" s="0" t="n">
        <v>4</v>
      </c>
      <c r="M4156" s="16" t="n">
        <v>0.7</v>
      </c>
      <c r="N4156" s="17" t="n">
        <v>-27.9312</v>
      </c>
      <c r="O4156" s="0" t="str">
        <f aca="false">TEXT(B4156,"YYYY-MM")</f>
        <v>2017-12</v>
      </c>
      <c r="P4156" s="18" t="n">
        <f aca="false">IFERROR(N4156/K4156,0)</f>
        <v>-0.733333333333333</v>
      </c>
      <c r="Q4156" s="0" t="str">
        <f aca="false">IF(M4156=0,"No Discount",IF(M4156&lt;0.2,"Low (1-19%)",IF(M4156&lt;0.4,"Medium (20-39%)","High (40%+)")))</f>
        <v>High (40%+)</v>
      </c>
      <c r="R4156" s="0" t="str">
        <f aca="false">INDEX('Lookup Tables'!$B$2:$B$5,MATCH(F4156,'Lookup Tables'!$A$2:$A$5,0))</f>
        <v>Manager C</v>
      </c>
    </row>
    <row r="4157" customFormat="false" ht="15" hidden="false" customHeight="false" outlineLevel="0" collapsed="false">
      <c r="A4157" s="0" t="s">
        <v>3802</v>
      </c>
      <c r="B4157" s="13" t="n">
        <v>43098</v>
      </c>
      <c r="C4157" s="13" t="n">
        <v>43103</v>
      </c>
      <c r="D4157" s="14" t="s">
        <v>69</v>
      </c>
      <c r="E4157" s="14" t="s">
        <v>62</v>
      </c>
      <c r="F4157" s="14" t="s">
        <v>54</v>
      </c>
      <c r="G4157" s="14" t="s">
        <v>200</v>
      </c>
      <c r="H4157" s="14" t="s">
        <v>65</v>
      </c>
      <c r="I4157" s="14" t="s">
        <v>83</v>
      </c>
      <c r="J4157" s="14" t="s">
        <v>1324</v>
      </c>
      <c r="K4157" s="15" t="n">
        <v>2.808</v>
      </c>
      <c r="L4157" s="0" t="n">
        <v>3</v>
      </c>
      <c r="M4157" s="16" t="n">
        <v>0.7</v>
      </c>
      <c r="N4157" s="17" t="n">
        <v>-1.9656</v>
      </c>
      <c r="O4157" s="0" t="str">
        <f aca="false">TEXT(B4157,"YYYY-MM")</f>
        <v>2017-12</v>
      </c>
      <c r="P4157" s="18" t="n">
        <f aca="false">IFERROR(N4157/K4157,0)</f>
        <v>-0.7</v>
      </c>
      <c r="Q4157" s="0" t="str">
        <f aca="false">IF(M4157=0,"No Discount",IF(M4157&lt;0.2,"Low (1-19%)",IF(M4157&lt;0.4,"Medium (20-39%)","High (40%+)")))</f>
        <v>High (40%+)</v>
      </c>
      <c r="R4157" s="0" t="str">
        <f aca="false">INDEX('Lookup Tables'!$B$2:$B$5,MATCH(F4157,'Lookup Tables'!$A$2:$A$5,0))</f>
        <v>Manager C</v>
      </c>
    </row>
    <row r="4158" customFormat="false" ht="15" hidden="false" customHeight="false" outlineLevel="0" collapsed="false">
      <c r="A4158" s="0" t="s">
        <v>3803</v>
      </c>
      <c r="B4158" s="13" t="n">
        <v>42709</v>
      </c>
      <c r="C4158" s="13" t="n">
        <v>42713</v>
      </c>
      <c r="D4158" s="14" t="s">
        <v>52</v>
      </c>
      <c r="E4158" s="14" t="s">
        <v>53</v>
      </c>
      <c r="F4158" s="14" t="s">
        <v>117</v>
      </c>
      <c r="G4158" s="14" t="s">
        <v>118</v>
      </c>
      <c r="H4158" s="14" t="s">
        <v>80</v>
      </c>
      <c r="I4158" s="14" t="s">
        <v>123</v>
      </c>
      <c r="J4158" s="14" t="s">
        <v>1925</v>
      </c>
      <c r="K4158" s="15" t="n">
        <v>47.984</v>
      </c>
      <c r="L4158" s="0" t="n">
        <v>2</v>
      </c>
      <c r="M4158" s="16" t="n">
        <v>0.2</v>
      </c>
      <c r="N4158" s="17" t="n">
        <v>0.5998</v>
      </c>
      <c r="O4158" s="0" t="str">
        <f aca="false">TEXT(B4158,"YYYY-MM")</f>
        <v>2016-12</v>
      </c>
      <c r="P4158" s="18" t="n">
        <f aca="false">IFERROR(N4158/K4158,0)</f>
        <v>0.0125</v>
      </c>
      <c r="Q4158" s="0" t="str">
        <f aca="false">IF(M4158=0,"No Discount",IF(M4158&lt;0.2,"Low (1-19%)",IF(M4158&lt;0.4,"Medium (20-39%)","High (40%+)")))</f>
        <v>Medium (20-39%)</v>
      </c>
      <c r="R4158" s="0" t="str">
        <f aca="false">INDEX('Lookup Tables'!$B$2:$B$5,MATCH(F4158,'Lookup Tables'!$A$2:$A$5,0))</f>
        <v>Manager B</v>
      </c>
    </row>
    <row r="4159" customFormat="false" ht="15" hidden="false" customHeight="false" outlineLevel="0" collapsed="false">
      <c r="A4159" s="0" t="s">
        <v>3803</v>
      </c>
      <c r="B4159" s="13" t="n">
        <v>42709</v>
      </c>
      <c r="C4159" s="13" t="n">
        <v>42713</v>
      </c>
      <c r="D4159" s="14" t="s">
        <v>52</v>
      </c>
      <c r="E4159" s="14" t="s">
        <v>53</v>
      </c>
      <c r="F4159" s="14" t="s">
        <v>117</v>
      </c>
      <c r="G4159" s="14" t="s">
        <v>118</v>
      </c>
      <c r="H4159" s="14" t="s">
        <v>65</v>
      </c>
      <c r="I4159" s="14" t="s">
        <v>83</v>
      </c>
      <c r="J4159" s="14" t="s">
        <v>885</v>
      </c>
      <c r="K4159" s="15" t="n">
        <v>26.064</v>
      </c>
      <c r="L4159" s="0" t="n">
        <v>6</v>
      </c>
      <c r="M4159" s="16" t="n">
        <v>0.7</v>
      </c>
      <c r="N4159" s="17" t="n">
        <v>-19.9824</v>
      </c>
      <c r="O4159" s="0" t="str">
        <f aca="false">TEXT(B4159,"YYYY-MM")</f>
        <v>2016-12</v>
      </c>
      <c r="P4159" s="18" t="n">
        <f aca="false">IFERROR(N4159/K4159,0)</f>
        <v>-0.766666666666667</v>
      </c>
      <c r="Q4159" s="0" t="str">
        <f aca="false">IF(M4159=0,"No Discount",IF(M4159&lt;0.2,"Low (1-19%)",IF(M4159&lt;0.4,"Medium (20-39%)","High (40%+)")))</f>
        <v>High (40%+)</v>
      </c>
      <c r="R4159" s="0" t="str">
        <f aca="false">INDEX('Lookup Tables'!$B$2:$B$5,MATCH(F4159,'Lookup Tables'!$A$2:$A$5,0))</f>
        <v>Manager B</v>
      </c>
    </row>
    <row r="4160" customFormat="false" ht="15" hidden="false" customHeight="false" outlineLevel="0" collapsed="false">
      <c r="A4160" s="0" t="s">
        <v>3804</v>
      </c>
      <c r="B4160" s="13" t="n">
        <v>42309</v>
      </c>
      <c r="C4160" s="13" t="n">
        <v>42316</v>
      </c>
      <c r="D4160" s="14" t="s">
        <v>69</v>
      </c>
      <c r="E4160" s="14" t="s">
        <v>62</v>
      </c>
      <c r="F4160" s="14" t="s">
        <v>98</v>
      </c>
      <c r="G4160" s="14" t="s">
        <v>146</v>
      </c>
      <c r="H4160" s="14" t="s">
        <v>65</v>
      </c>
      <c r="I4160" s="14" t="s">
        <v>91</v>
      </c>
      <c r="J4160" s="14" t="s">
        <v>2314</v>
      </c>
      <c r="K4160" s="15" t="n">
        <v>15.696</v>
      </c>
      <c r="L4160" s="0" t="n">
        <v>3</v>
      </c>
      <c r="M4160" s="16" t="n">
        <v>0.2</v>
      </c>
      <c r="N4160" s="17" t="n">
        <v>5.1012</v>
      </c>
      <c r="O4160" s="0" t="str">
        <f aca="false">TEXT(B4160,"YYYY-MM")</f>
        <v>2015-11</v>
      </c>
      <c r="P4160" s="18" t="n">
        <f aca="false">IFERROR(N4160/K4160,0)</f>
        <v>0.325</v>
      </c>
      <c r="Q4160" s="0" t="str">
        <f aca="false">IF(M4160=0,"No Discount",IF(M4160&lt;0.2,"Low (1-19%)",IF(M4160&lt;0.4,"Medium (20-39%)","High (40%+)")))</f>
        <v>Medium (20-39%)</v>
      </c>
      <c r="R4160" s="0" t="str">
        <f aca="false">INDEX('Lookup Tables'!$B$2:$B$5,MATCH(F4160,'Lookup Tables'!$A$2:$A$5,0))</f>
        <v>Manager A</v>
      </c>
    </row>
    <row r="4161" customFormat="false" ht="15" hidden="false" customHeight="false" outlineLevel="0" collapsed="false">
      <c r="A4161" s="0" t="s">
        <v>3805</v>
      </c>
      <c r="B4161" s="13" t="n">
        <v>42841</v>
      </c>
      <c r="C4161" s="13" t="n">
        <v>42848</v>
      </c>
      <c r="D4161" s="14" t="s">
        <v>69</v>
      </c>
      <c r="E4161" s="14" t="s">
        <v>53</v>
      </c>
      <c r="F4161" s="14" t="s">
        <v>54</v>
      </c>
      <c r="G4161" s="14" t="s">
        <v>597</v>
      </c>
      <c r="H4161" s="14" t="s">
        <v>65</v>
      </c>
      <c r="I4161" s="14" t="s">
        <v>78</v>
      </c>
      <c r="J4161" s="14" t="s">
        <v>109</v>
      </c>
      <c r="K4161" s="15" t="n">
        <v>12.84</v>
      </c>
      <c r="L4161" s="0" t="n">
        <v>3</v>
      </c>
      <c r="M4161" s="16" t="n">
        <v>0</v>
      </c>
      <c r="N4161" s="17" t="n">
        <v>3.7236</v>
      </c>
      <c r="O4161" s="0" t="str">
        <f aca="false">TEXT(B4161,"YYYY-MM")</f>
        <v>2017-04</v>
      </c>
      <c r="P4161" s="18" t="n">
        <f aca="false">IFERROR(N4161/K4161,0)</f>
        <v>0.29</v>
      </c>
      <c r="Q4161" s="0" t="str">
        <f aca="false">IF(M4161=0,"No Discount",IF(M4161&lt;0.2,"Low (1-19%)",IF(M4161&lt;0.4,"Medium (20-39%)","High (40%+)")))</f>
        <v>No Discount</v>
      </c>
      <c r="R4161" s="0" t="str">
        <f aca="false">INDEX('Lookup Tables'!$B$2:$B$5,MATCH(F4161,'Lookup Tables'!$A$2:$A$5,0))</f>
        <v>Manager C</v>
      </c>
    </row>
    <row r="4162" customFormat="false" ht="15" hidden="false" customHeight="false" outlineLevel="0" collapsed="false">
      <c r="A4162" s="0" t="s">
        <v>3806</v>
      </c>
      <c r="B4162" s="13" t="n">
        <v>43234</v>
      </c>
      <c r="C4162" s="13" t="n">
        <v>43238</v>
      </c>
      <c r="D4162" s="14" t="s">
        <v>69</v>
      </c>
      <c r="E4162" s="14" t="s">
        <v>53</v>
      </c>
      <c r="F4162" s="14" t="s">
        <v>117</v>
      </c>
      <c r="G4162" s="14" t="s">
        <v>170</v>
      </c>
      <c r="H4162" s="14" t="s">
        <v>80</v>
      </c>
      <c r="I4162" s="14" t="s">
        <v>81</v>
      </c>
      <c r="J4162" s="14" t="s">
        <v>2816</v>
      </c>
      <c r="K4162" s="15" t="n">
        <v>539.97</v>
      </c>
      <c r="L4162" s="0" t="n">
        <v>3</v>
      </c>
      <c r="M4162" s="16" t="n">
        <v>0</v>
      </c>
      <c r="N4162" s="17" t="n">
        <v>134.9925</v>
      </c>
      <c r="O4162" s="0" t="str">
        <f aca="false">TEXT(B4162,"YYYY-MM")</f>
        <v>2018-05</v>
      </c>
      <c r="P4162" s="18" t="n">
        <f aca="false">IFERROR(N4162/K4162,0)</f>
        <v>0.25</v>
      </c>
      <c r="Q4162" s="0" t="str">
        <f aca="false">IF(M4162=0,"No Discount",IF(M4162&lt;0.2,"Low (1-19%)",IF(M4162&lt;0.4,"Medium (20-39%)","High (40%+)")))</f>
        <v>No Discount</v>
      </c>
      <c r="R4162" s="0" t="str">
        <f aca="false">INDEX('Lookup Tables'!$B$2:$B$5,MATCH(F4162,'Lookup Tables'!$A$2:$A$5,0))</f>
        <v>Manager B</v>
      </c>
    </row>
    <row r="4163" customFormat="false" ht="15" hidden="false" customHeight="false" outlineLevel="0" collapsed="false">
      <c r="A4163" s="0" t="s">
        <v>3806</v>
      </c>
      <c r="B4163" s="13" t="n">
        <v>43234</v>
      </c>
      <c r="C4163" s="13" t="n">
        <v>43238</v>
      </c>
      <c r="D4163" s="14" t="s">
        <v>69</v>
      </c>
      <c r="E4163" s="14" t="s">
        <v>53</v>
      </c>
      <c r="F4163" s="14" t="s">
        <v>117</v>
      </c>
      <c r="G4163" s="14" t="s">
        <v>170</v>
      </c>
      <c r="H4163" s="14" t="s">
        <v>65</v>
      </c>
      <c r="I4163" s="14" t="s">
        <v>73</v>
      </c>
      <c r="J4163" s="14" t="s">
        <v>1833</v>
      </c>
      <c r="K4163" s="15" t="n">
        <v>22.58</v>
      </c>
      <c r="L4163" s="0" t="n">
        <v>2</v>
      </c>
      <c r="M4163" s="16" t="n">
        <v>0</v>
      </c>
      <c r="N4163" s="17" t="n">
        <v>5.8708</v>
      </c>
      <c r="O4163" s="0" t="str">
        <f aca="false">TEXT(B4163,"YYYY-MM")</f>
        <v>2018-05</v>
      </c>
      <c r="P4163" s="18" t="n">
        <f aca="false">IFERROR(N4163/K4163,0)</f>
        <v>0.26</v>
      </c>
      <c r="Q4163" s="0" t="str">
        <f aca="false">IF(M4163=0,"No Discount",IF(M4163&lt;0.2,"Low (1-19%)",IF(M4163&lt;0.4,"Medium (20-39%)","High (40%+)")))</f>
        <v>No Discount</v>
      </c>
      <c r="R4163" s="0" t="str">
        <f aca="false">INDEX('Lookup Tables'!$B$2:$B$5,MATCH(F4163,'Lookup Tables'!$A$2:$A$5,0))</f>
        <v>Manager B</v>
      </c>
    </row>
    <row r="4164" customFormat="false" ht="15" hidden="false" customHeight="false" outlineLevel="0" collapsed="false">
      <c r="A4164" s="0" t="s">
        <v>3807</v>
      </c>
      <c r="B4164" s="13" t="n">
        <v>42443</v>
      </c>
      <c r="C4164" s="13" t="n">
        <v>42447</v>
      </c>
      <c r="D4164" s="14" t="s">
        <v>69</v>
      </c>
      <c r="E4164" s="14" t="s">
        <v>53</v>
      </c>
      <c r="F4164" s="14" t="s">
        <v>117</v>
      </c>
      <c r="G4164" s="14" t="s">
        <v>1222</v>
      </c>
      <c r="H4164" s="14" t="s">
        <v>65</v>
      </c>
      <c r="I4164" s="14" t="s">
        <v>66</v>
      </c>
      <c r="J4164" s="14" t="s">
        <v>1093</v>
      </c>
      <c r="K4164" s="15" t="n">
        <v>16.52</v>
      </c>
      <c r="L4164" s="0" t="n">
        <v>4</v>
      </c>
      <c r="M4164" s="16" t="n">
        <v>0</v>
      </c>
      <c r="N4164" s="17" t="n">
        <v>7.5992</v>
      </c>
      <c r="O4164" s="0" t="str">
        <f aca="false">TEXT(B4164,"YYYY-MM")</f>
        <v>2016-03</v>
      </c>
      <c r="P4164" s="18" t="n">
        <f aca="false">IFERROR(N4164/K4164,0)</f>
        <v>0.46</v>
      </c>
      <c r="Q4164" s="0" t="str">
        <f aca="false">IF(M4164=0,"No Discount",IF(M4164&lt;0.2,"Low (1-19%)",IF(M4164&lt;0.4,"Medium (20-39%)","High (40%+)")))</f>
        <v>No Discount</v>
      </c>
      <c r="R4164" s="0" t="str">
        <f aca="false">INDEX('Lookup Tables'!$B$2:$B$5,MATCH(F4164,'Lookup Tables'!$A$2:$A$5,0))</f>
        <v>Manager B</v>
      </c>
    </row>
    <row r="4165" customFormat="false" ht="15" hidden="false" customHeight="false" outlineLevel="0" collapsed="false">
      <c r="A4165" s="0" t="s">
        <v>3807</v>
      </c>
      <c r="B4165" s="13" t="n">
        <v>42443</v>
      </c>
      <c r="C4165" s="13" t="n">
        <v>42447</v>
      </c>
      <c r="D4165" s="14" t="s">
        <v>69</v>
      </c>
      <c r="E4165" s="14" t="s">
        <v>53</v>
      </c>
      <c r="F4165" s="14" t="s">
        <v>117</v>
      </c>
      <c r="G4165" s="14" t="s">
        <v>1222</v>
      </c>
      <c r="H4165" s="14" t="s">
        <v>65</v>
      </c>
      <c r="I4165" s="14" t="s">
        <v>83</v>
      </c>
      <c r="J4165" s="14" t="s">
        <v>2243</v>
      </c>
      <c r="K4165" s="15" t="n">
        <v>671.94</v>
      </c>
      <c r="L4165" s="0" t="n">
        <v>3</v>
      </c>
      <c r="M4165" s="16" t="n">
        <v>0</v>
      </c>
      <c r="N4165" s="17" t="n">
        <v>315.8118</v>
      </c>
      <c r="O4165" s="0" t="str">
        <f aca="false">TEXT(B4165,"YYYY-MM")</f>
        <v>2016-03</v>
      </c>
      <c r="P4165" s="18" t="n">
        <f aca="false">IFERROR(N4165/K4165,0)</f>
        <v>0.47</v>
      </c>
      <c r="Q4165" s="0" t="str">
        <f aca="false">IF(M4165=0,"No Discount",IF(M4165&lt;0.2,"Low (1-19%)",IF(M4165&lt;0.4,"Medium (20-39%)","High (40%+)")))</f>
        <v>No Discount</v>
      </c>
      <c r="R4165" s="0" t="str">
        <f aca="false">INDEX('Lookup Tables'!$B$2:$B$5,MATCH(F4165,'Lookup Tables'!$A$2:$A$5,0))</f>
        <v>Manager B</v>
      </c>
    </row>
    <row r="4166" customFormat="false" ht="15" hidden="false" customHeight="false" outlineLevel="0" collapsed="false">
      <c r="A4166" s="0" t="s">
        <v>3808</v>
      </c>
      <c r="B4166" s="13" t="n">
        <v>43114</v>
      </c>
      <c r="C4166" s="13" t="n">
        <v>43116</v>
      </c>
      <c r="D4166" s="14" t="s">
        <v>137</v>
      </c>
      <c r="E4166" s="14" t="s">
        <v>62</v>
      </c>
      <c r="F4166" s="14" t="s">
        <v>63</v>
      </c>
      <c r="G4166" s="14" t="s">
        <v>252</v>
      </c>
      <c r="H4166" s="14" t="s">
        <v>80</v>
      </c>
      <c r="I4166" s="14" t="s">
        <v>123</v>
      </c>
      <c r="J4166" s="14" t="s">
        <v>124</v>
      </c>
      <c r="K4166" s="15" t="n">
        <v>169.064</v>
      </c>
      <c r="L4166" s="0" t="n">
        <v>7</v>
      </c>
      <c r="M4166" s="16" t="n">
        <v>0.2</v>
      </c>
      <c r="N4166" s="17" t="n">
        <v>-14.7931</v>
      </c>
      <c r="O4166" s="0" t="str">
        <f aca="false">TEXT(B4166,"YYYY-MM")</f>
        <v>2018-01</v>
      </c>
      <c r="P4166" s="18" t="n">
        <f aca="false">IFERROR(N4166/K4166,0)</f>
        <v>-0.0875</v>
      </c>
      <c r="Q4166" s="0" t="str">
        <f aca="false">IF(M4166=0,"No Discount",IF(M4166&lt;0.2,"Low (1-19%)",IF(M4166&lt;0.4,"Medium (20-39%)","High (40%+)")))</f>
        <v>Medium (20-39%)</v>
      </c>
      <c r="R4166" s="0" t="str">
        <f aca="false">INDEX('Lookup Tables'!$B$2:$B$5,MATCH(F4166,'Lookup Tables'!$A$2:$A$5,0))</f>
        <v>Manager D</v>
      </c>
    </row>
    <row r="4167" customFormat="false" ht="15" hidden="false" customHeight="false" outlineLevel="0" collapsed="false">
      <c r="A4167" s="0" t="s">
        <v>3808</v>
      </c>
      <c r="B4167" s="13" t="n">
        <v>43114</v>
      </c>
      <c r="C4167" s="13" t="n">
        <v>43116</v>
      </c>
      <c r="D4167" s="14" t="s">
        <v>137</v>
      </c>
      <c r="E4167" s="14" t="s">
        <v>62</v>
      </c>
      <c r="F4167" s="14" t="s">
        <v>63</v>
      </c>
      <c r="G4167" s="14" t="s">
        <v>252</v>
      </c>
      <c r="H4167" s="14" t="s">
        <v>65</v>
      </c>
      <c r="I4167" s="14" t="s">
        <v>73</v>
      </c>
      <c r="J4167" s="14" t="s">
        <v>2382</v>
      </c>
      <c r="K4167" s="15" t="n">
        <v>168.624</v>
      </c>
      <c r="L4167" s="0" t="n">
        <v>9</v>
      </c>
      <c r="M4167" s="16" t="n">
        <v>0.2</v>
      </c>
      <c r="N4167" s="17" t="n">
        <v>14.7546</v>
      </c>
      <c r="O4167" s="0" t="str">
        <f aca="false">TEXT(B4167,"YYYY-MM")</f>
        <v>2018-01</v>
      </c>
      <c r="P4167" s="18" t="n">
        <f aca="false">IFERROR(N4167/K4167,0)</f>
        <v>0.0875</v>
      </c>
      <c r="Q4167" s="0" t="str">
        <f aca="false">IF(M4167=0,"No Discount",IF(M4167&lt;0.2,"Low (1-19%)",IF(M4167&lt;0.4,"Medium (20-39%)","High (40%+)")))</f>
        <v>Medium (20-39%)</v>
      </c>
      <c r="R4167" s="0" t="str">
        <f aca="false">INDEX('Lookup Tables'!$B$2:$B$5,MATCH(F4167,'Lookup Tables'!$A$2:$A$5,0))</f>
        <v>Manager D</v>
      </c>
    </row>
    <row r="4168" customFormat="false" ht="15" hidden="false" customHeight="false" outlineLevel="0" collapsed="false">
      <c r="A4168" s="0" t="s">
        <v>3809</v>
      </c>
      <c r="B4168" s="13" t="n">
        <v>42437</v>
      </c>
      <c r="C4168" s="13" t="n">
        <v>42442</v>
      </c>
      <c r="D4168" s="14" t="s">
        <v>69</v>
      </c>
      <c r="E4168" s="14" t="s">
        <v>62</v>
      </c>
      <c r="F4168" s="14" t="s">
        <v>117</v>
      </c>
      <c r="G4168" s="14" t="s">
        <v>170</v>
      </c>
      <c r="H4168" s="14" t="s">
        <v>65</v>
      </c>
      <c r="I4168" s="14" t="s">
        <v>91</v>
      </c>
      <c r="J4168" s="14" t="s">
        <v>3058</v>
      </c>
      <c r="K4168" s="15" t="n">
        <v>19.44</v>
      </c>
      <c r="L4168" s="0" t="n">
        <v>3</v>
      </c>
      <c r="M4168" s="16" t="n">
        <v>0</v>
      </c>
      <c r="N4168" s="17" t="n">
        <v>9.3312</v>
      </c>
      <c r="O4168" s="0" t="str">
        <f aca="false">TEXT(B4168,"YYYY-MM")</f>
        <v>2016-03</v>
      </c>
      <c r="P4168" s="18" t="n">
        <f aca="false">IFERROR(N4168/K4168,0)</f>
        <v>0.48</v>
      </c>
      <c r="Q4168" s="0" t="str">
        <f aca="false">IF(M4168=0,"No Discount",IF(M4168&lt;0.2,"Low (1-19%)",IF(M4168&lt;0.4,"Medium (20-39%)","High (40%+)")))</f>
        <v>No Discount</v>
      </c>
      <c r="R4168" s="0" t="str">
        <f aca="false">INDEX('Lookup Tables'!$B$2:$B$5,MATCH(F4168,'Lookup Tables'!$A$2:$A$5,0))</f>
        <v>Manager B</v>
      </c>
    </row>
    <row r="4169" customFormat="false" ht="15" hidden="false" customHeight="false" outlineLevel="0" collapsed="false">
      <c r="A4169" s="0" t="s">
        <v>3810</v>
      </c>
      <c r="B4169" s="13" t="n">
        <v>42288</v>
      </c>
      <c r="C4169" s="13" t="n">
        <v>42290</v>
      </c>
      <c r="D4169" s="14" t="s">
        <v>137</v>
      </c>
      <c r="E4169" s="14" t="s">
        <v>53</v>
      </c>
      <c r="F4169" s="14" t="s">
        <v>63</v>
      </c>
      <c r="G4169" s="14" t="s">
        <v>64</v>
      </c>
      <c r="H4169" s="14" t="s">
        <v>65</v>
      </c>
      <c r="I4169" s="14" t="s">
        <v>73</v>
      </c>
      <c r="J4169" s="14" t="s">
        <v>1534</v>
      </c>
      <c r="K4169" s="15" t="n">
        <v>31.92</v>
      </c>
      <c r="L4169" s="0" t="n">
        <v>4</v>
      </c>
      <c r="M4169" s="16" t="n">
        <v>0</v>
      </c>
      <c r="N4169" s="17" t="n">
        <v>8.2992</v>
      </c>
      <c r="O4169" s="0" t="str">
        <f aca="false">TEXT(B4169,"YYYY-MM")</f>
        <v>2015-10</v>
      </c>
      <c r="P4169" s="18" t="n">
        <f aca="false">IFERROR(N4169/K4169,0)</f>
        <v>0.26</v>
      </c>
      <c r="Q4169" s="0" t="str">
        <f aca="false">IF(M4169=0,"No Discount",IF(M4169&lt;0.2,"Low (1-19%)",IF(M4169&lt;0.4,"Medium (20-39%)","High (40%+)")))</f>
        <v>No Discount</v>
      </c>
      <c r="R4169" s="0" t="str">
        <f aca="false">INDEX('Lookup Tables'!$B$2:$B$5,MATCH(F4169,'Lookup Tables'!$A$2:$A$5,0))</f>
        <v>Manager D</v>
      </c>
    </row>
    <row r="4170" customFormat="false" ht="15" hidden="false" customHeight="false" outlineLevel="0" collapsed="false">
      <c r="A4170" s="0" t="s">
        <v>3810</v>
      </c>
      <c r="B4170" s="13" t="n">
        <v>42288</v>
      </c>
      <c r="C4170" s="13" t="n">
        <v>42290</v>
      </c>
      <c r="D4170" s="14" t="s">
        <v>137</v>
      </c>
      <c r="E4170" s="14" t="s">
        <v>53</v>
      </c>
      <c r="F4170" s="14" t="s">
        <v>63</v>
      </c>
      <c r="G4170" s="14" t="s">
        <v>64</v>
      </c>
      <c r="H4170" s="14" t="s">
        <v>56</v>
      </c>
      <c r="I4170" s="14" t="s">
        <v>59</v>
      </c>
      <c r="J4170" s="14" t="s">
        <v>3811</v>
      </c>
      <c r="K4170" s="15" t="n">
        <v>433.568</v>
      </c>
      <c r="L4170" s="0" t="n">
        <v>2</v>
      </c>
      <c r="M4170" s="16" t="n">
        <v>0.2</v>
      </c>
      <c r="N4170" s="17" t="n">
        <v>-65.0352</v>
      </c>
      <c r="O4170" s="0" t="str">
        <f aca="false">TEXT(B4170,"YYYY-MM")</f>
        <v>2015-10</v>
      </c>
      <c r="P4170" s="18" t="n">
        <f aca="false">IFERROR(N4170/K4170,0)</f>
        <v>-0.15</v>
      </c>
      <c r="Q4170" s="0" t="str">
        <f aca="false">IF(M4170=0,"No Discount",IF(M4170&lt;0.2,"Low (1-19%)",IF(M4170&lt;0.4,"Medium (20-39%)","High (40%+)")))</f>
        <v>Medium (20-39%)</v>
      </c>
      <c r="R4170" s="0" t="str">
        <f aca="false">INDEX('Lookup Tables'!$B$2:$B$5,MATCH(F4170,'Lookup Tables'!$A$2:$A$5,0))</f>
        <v>Manager D</v>
      </c>
    </row>
    <row r="4171" customFormat="false" ht="15" hidden="false" customHeight="false" outlineLevel="0" collapsed="false">
      <c r="A4171" s="0" t="s">
        <v>3812</v>
      </c>
      <c r="B4171" s="13" t="n">
        <v>42473</v>
      </c>
      <c r="C4171" s="13" t="n">
        <v>42474</v>
      </c>
      <c r="D4171" s="14" t="s">
        <v>137</v>
      </c>
      <c r="E4171" s="14" t="s">
        <v>97</v>
      </c>
      <c r="F4171" s="14" t="s">
        <v>63</v>
      </c>
      <c r="G4171" s="14" t="s">
        <v>189</v>
      </c>
      <c r="H4171" s="14" t="s">
        <v>65</v>
      </c>
      <c r="I4171" s="14" t="s">
        <v>91</v>
      </c>
      <c r="J4171" s="14" t="s">
        <v>1313</v>
      </c>
      <c r="K4171" s="15" t="n">
        <v>31.104</v>
      </c>
      <c r="L4171" s="0" t="n">
        <v>6</v>
      </c>
      <c r="M4171" s="16" t="n">
        <v>0.2</v>
      </c>
      <c r="N4171" s="17" t="n">
        <v>10.8864</v>
      </c>
      <c r="O4171" s="0" t="str">
        <f aca="false">TEXT(B4171,"YYYY-MM")</f>
        <v>2016-04</v>
      </c>
      <c r="P4171" s="18" t="n">
        <f aca="false">IFERROR(N4171/K4171,0)</f>
        <v>0.35</v>
      </c>
      <c r="Q4171" s="0" t="str">
        <f aca="false">IF(M4171=0,"No Discount",IF(M4171&lt;0.2,"Low (1-19%)",IF(M4171&lt;0.4,"Medium (20-39%)","High (40%+)")))</f>
        <v>Medium (20-39%)</v>
      </c>
      <c r="R4171" s="0" t="str">
        <f aca="false">INDEX('Lookup Tables'!$B$2:$B$5,MATCH(F4171,'Lookup Tables'!$A$2:$A$5,0))</f>
        <v>Manager D</v>
      </c>
    </row>
    <row r="4172" customFormat="false" ht="15" hidden="false" customHeight="false" outlineLevel="0" collapsed="false">
      <c r="A4172" s="0" t="s">
        <v>3812</v>
      </c>
      <c r="B4172" s="13" t="n">
        <v>42473</v>
      </c>
      <c r="C4172" s="13" t="n">
        <v>42474</v>
      </c>
      <c r="D4172" s="14" t="s">
        <v>137</v>
      </c>
      <c r="E4172" s="14" t="s">
        <v>97</v>
      </c>
      <c r="F4172" s="14" t="s">
        <v>63</v>
      </c>
      <c r="G4172" s="14" t="s">
        <v>189</v>
      </c>
      <c r="H4172" s="14" t="s">
        <v>65</v>
      </c>
      <c r="I4172" s="14" t="s">
        <v>91</v>
      </c>
      <c r="J4172" s="14" t="s">
        <v>1650</v>
      </c>
      <c r="K4172" s="15" t="n">
        <v>54.816</v>
      </c>
      <c r="L4172" s="0" t="n">
        <v>3</v>
      </c>
      <c r="M4172" s="16" t="n">
        <v>0.2</v>
      </c>
      <c r="N4172" s="17" t="n">
        <v>17.8152</v>
      </c>
      <c r="O4172" s="0" t="str">
        <f aca="false">TEXT(B4172,"YYYY-MM")</f>
        <v>2016-04</v>
      </c>
      <c r="P4172" s="18" t="n">
        <f aca="false">IFERROR(N4172/K4172,0)</f>
        <v>0.325</v>
      </c>
      <c r="Q4172" s="0" t="str">
        <f aca="false">IF(M4172=0,"No Discount",IF(M4172&lt;0.2,"Low (1-19%)",IF(M4172&lt;0.4,"Medium (20-39%)","High (40%+)")))</f>
        <v>Medium (20-39%)</v>
      </c>
      <c r="R4172" s="0" t="str">
        <f aca="false">INDEX('Lookup Tables'!$B$2:$B$5,MATCH(F4172,'Lookup Tables'!$A$2:$A$5,0))</f>
        <v>Manager D</v>
      </c>
    </row>
    <row r="4173" customFormat="false" ht="15" hidden="false" customHeight="false" outlineLevel="0" collapsed="false">
      <c r="A4173" s="0" t="s">
        <v>3813</v>
      </c>
      <c r="B4173" s="13" t="n">
        <v>43420</v>
      </c>
      <c r="C4173" s="13" t="n">
        <v>43424</v>
      </c>
      <c r="D4173" s="14" t="s">
        <v>69</v>
      </c>
      <c r="E4173" s="14" t="s">
        <v>53</v>
      </c>
      <c r="F4173" s="14" t="s">
        <v>63</v>
      </c>
      <c r="G4173" s="14" t="s">
        <v>64</v>
      </c>
      <c r="H4173" s="14" t="s">
        <v>65</v>
      </c>
      <c r="I4173" s="14" t="s">
        <v>73</v>
      </c>
      <c r="J4173" s="14" t="s">
        <v>1241</v>
      </c>
      <c r="K4173" s="15" t="n">
        <v>48.86</v>
      </c>
      <c r="L4173" s="0" t="n">
        <v>7</v>
      </c>
      <c r="M4173" s="16" t="n">
        <v>0</v>
      </c>
      <c r="N4173" s="17" t="n">
        <v>0.9772</v>
      </c>
      <c r="O4173" s="0" t="str">
        <f aca="false">TEXT(B4173,"YYYY-MM")</f>
        <v>2018-11</v>
      </c>
      <c r="P4173" s="18" t="n">
        <f aca="false">IFERROR(N4173/K4173,0)</f>
        <v>0.02</v>
      </c>
      <c r="Q4173" s="0" t="str">
        <f aca="false">IF(M4173=0,"No Discount",IF(M4173&lt;0.2,"Low (1-19%)",IF(M4173&lt;0.4,"Medium (20-39%)","High (40%+)")))</f>
        <v>No Discount</v>
      </c>
      <c r="R4173" s="0" t="str">
        <f aca="false">INDEX('Lookup Tables'!$B$2:$B$5,MATCH(F4173,'Lookup Tables'!$A$2:$A$5,0))</f>
        <v>Manager D</v>
      </c>
    </row>
    <row r="4174" customFormat="false" ht="15" hidden="false" customHeight="false" outlineLevel="0" collapsed="false">
      <c r="A4174" s="0" t="s">
        <v>3814</v>
      </c>
      <c r="B4174" s="13" t="n">
        <v>42917</v>
      </c>
      <c r="C4174" s="13" t="n">
        <v>42917</v>
      </c>
      <c r="D4174" s="14" t="s">
        <v>606</v>
      </c>
      <c r="E4174" s="14" t="s">
        <v>53</v>
      </c>
      <c r="F4174" s="14" t="s">
        <v>54</v>
      </c>
      <c r="G4174" s="14" t="s">
        <v>222</v>
      </c>
      <c r="H4174" s="14" t="s">
        <v>65</v>
      </c>
      <c r="I4174" s="14" t="s">
        <v>83</v>
      </c>
      <c r="J4174" s="14" t="s">
        <v>111</v>
      </c>
      <c r="K4174" s="15" t="n">
        <v>14.2</v>
      </c>
      <c r="L4174" s="0" t="n">
        <v>2</v>
      </c>
      <c r="M4174" s="16" t="n">
        <v>0</v>
      </c>
      <c r="N4174" s="17" t="n">
        <v>6.532</v>
      </c>
      <c r="O4174" s="0" t="str">
        <f aca="false">TEXT(B4174,"YYYY-MM")</f>
        <v>2017-07</v>
      </c>
      <c r="P4174" s="18" t="n">
        <f aca="false">IFERROR(N4174/K4174,0)</f>
        <v>0.46</v>
      </c>
      <c r="Q4174" s="0" t="str">
        <f aca="false">IF(M4174=0,"No Discount",IF(M4174&lt;0.2,"Low (1-19%)",IF(M4174&lt;0.4,"Medium (20-39%)","High (40%+)")))</f>
        <v>No Discount</v>
      </c>
      <c r="R4174" s="0" t="str">
        <f aca="false">INDEX('Lookup Tables'!$B$2:$B$5,MATCH(F4174,'Lookup Tables'!$A$2:$A$5,0))</f>
        <v>Manager C</v>
      </c>
    </row>
    <row r="4175" customFormat="false" ht="15" hidden="false" customHeight="false" outlineLevel="0" collapsed="false">
      <c r="A4175" s="0" t="s">
        <v>3814</v>
      </c>
      <c r="B4175" s="13" t="n">
        <v>42917</v>
      </c>
      <c r="C4175" s="13" t="n">
        <v>42917</v>
      </c>
      <c r="D4175" s="14" t="s">
        <v>606</v>
      </c>
      <c r="E4175" s="14" t="s">
        <v>53</v>
      </c>
      <c r="F4175" s="14" t="s">
        <v>54</v>
      </c>
      <c r="G4175" s="14" t="s">
        <v>222</v>
      </c>
      <c r="H4175" s="14" t="s">
        <v>65</v>
      </c>
      <c r="I4175" s="14" t="s">
        <v>91</v>
      </c>
      <c r="J4175" s="14" t="s">
        <v>1313</v>
      </c>
      <c r="K4175" s="15" t="n">
        <v>12.96</v>
      </c>
      <c r="L4175" s="0" t="n">
        <v>2</v>
      </c>
      <c r="M4175" s="16" t="n">
        <v>0</v>
      </c>
      <c r="N4175" s="17" t="n">
        <v>6.2208</v>
      </c>
      <c r="O4175" s="0" t="str">
        <f aca="false">TEXT(B4175,"YYYY-MM")</f>
        <v>2017-07</v>
      </c>
      <c r="P4175" s="18" t="n">
        <f aca="false">IFERROR(N4175/K4175,0)</f>
        <v>0.48</v>
      </c>
      <c r="Q4175" s="0" t="str">
        <f aca="false">IF(M4175=0,"No Discount",IF(M4175&lt;0.2,"Low (1-19%)",IF(M4175&lt;0.4,"Medium (20-39%)","High (40%+)")))</f>
        <v>No Discount</v>
      </c>
      <c r="R4175" s="0" t="str">
        <f aca="false">INDEX('Lookup Tables'!$B$2:$B$5,MATCH(F4175,'Lookup Tables'!$A$2:$A$5,0))</f>
        <v>Manager C</v>
      </c>
    </row>
    <row r="4176" customFormat="false" ht="15" hidden="false" customHeight="false" outlineLevel="0" collapsed="false">
      <c r="A4176" s="0" t="s">
        <v>3814</v>
      </c>
      <c r="B4176" s="13" t="n">
        <v>42917</v>
      </c>
      <c r="C4176" s="13" t="n">
        <v>42917</v>
      </c>
      <c r="D4176" s="14" t="s">
        <v>606</v>
      </c>
      <c r="E4176" s="14" t="s">
        <v>53</v>
      </c>
      <c r="F4176" s="14" t="s">
        <v>54</v>
      </c>
      <c r="G4176" s="14" t="s">
        <v>222</v>
      </c>
      <c r="H4176" s="14" t="s">
        <v>65</v>
      </c>
      <c r="I4176" s="14" t="s">
        <v>83</v>
      </c>
      <c r="J4176" s="14" t="s">
        <v>1252</v>
      </c>
      <c r="K4176" s="15" t="n">
        <v>58.34</v>
      </c>
      <c r="L4176" s="0" t="n">
        <v>2</v>
      </c>
      <c r="M4176" s="16" t="n">
        <v>0</v>
      </c>
      <c r="N4176" s="17" t="n">
        <v>28.0032</v>
      </c>
      <c r="O4176" s="0" t="str">
        <f aca="false">TEXT(B4176,"YYYY-MM")</f>
        <v>2017-07</v>
      </c>
      <c r="P4176" s="18" t="n">
        <f aca="false">IFERROR(N4176/K4176,0)</f>
        <v>0.48</v>
      </c>
      <c r="Q4176" s="0" t="str">
        <f aca="false">IF(M4176=0,"No Discount",IF(M4176&lt;0.2,"Low (1-19%)",IF(M4176&lt;0.4,"Medium (20-39%)","High (40%+)")))</f>
        <v>No Discount</v>
      </c>
      <c r="R4176" s="0" t="str">
        <f aca="false">INDEX('Lookup Tables'!$B$2:$B$5,MATCH(F4176,'Lookup Tables'!$A$2:$A$5,0))</f>
        <v>Manager C</v>
      </c>
    </row>
    <row r="4177" customFormat="false" ht="15" hidden="false" customHeight="false" outlineLevel="0" collapsed="false">
      <c r="A4177" s="0" t="s">
        <v>3815</v>
      </c>
      <c r="B4177" s="13" t="n">
        <v>42703</v>
      </c>
      <c r="C4177" s="13" t="n">
        <v>42704</v>
      </c>
      <c r="D4177" s="14" t="s">
        <v>137</v>
      </c>
      <c r="E4177" s="14" t="s">
        <v>97</v>
      </c>
      <c r="F4177" s="14" t="s">
        <v>63</v>
      </c>
      <c r="G4177" s="14" t="s">
        <v>64</v>
      </c>
      <c r="H4177" s="14" t="s">
        <v>65</v>
      </c>
      <c r="I4177" s="14" t="s">
        <v>78</v>
      </c>
      <c r="J4177" s="14" t="s">
        <v>3098</v>
      </c>
      <c r="K4177" s="15" t="n">
        <v>56.3</v>
      </c>
      <c r="L4177" s="0" t="n">
        <v>2</v>
      </c>
      <c r="M4177" s="16" t="n">
        <v>0</v>
      </c>
      <c r="N4177" s="17" t="n">
        <v>15.764</v>
      </c>
      <c r="O4177" s="0" t="str">
        <f aca="false">TEXT(B4177,"YYYY-MM")</f>
        <v>2016-11</v>
      </c>
      <c r="P4177" s="18" t="n">
        <f aca="false">IFERROR(N4177/K4177,0)</f>
        <v>0.28</v>
      </c>
      <c r="Q4177" s="0" t="str">
        <f aca="false">IF(M4177=0,"No Discount",IF(M4177&lt;0.2,"Low (1-19%)",IF(M4177&lt;0.4,"Medium (20-39%)","High (40%+)")))</f>
        <v>No Discount</v>
      </c>
      <c r="R4177" s="0" t="str">
        <f aca="false">INDEX('Lookup Tables'!$B$2:$B$5,MATCH(F4177,'Lookup Tables'!$A$2:$A$5,0))</f>
        <v>Manager D</v>
      </c>
    </row>
    <row r="4178" customFormat="false" ht="15" hidden="false" customHeight="false" outlineLevel="0" collapsed="false">
      <c r="A4178" s="0" t="s">
        <v>3816</v>
      </c>
      <c r="B4178" s="13" t="n">
        <v>42101</v>
      </c>
      <c r="C4178" s="13" t="n">
        <v>42106</v>
      </c>
      <c r="D4178" s="14" t="s">
        <v>69</v>
      </c>
      <c r="E4178" s="14" t="s">
        <v>62</v>
      </c>
      <c r="F4178" s="14" t="s">
        <v>54</v>
      </c>
      <c r="G4178" s="14" t="s">
        <v>222</v>
      </c>
      <c r="H4178" s="14" t="s">
        <v>80</v>
      </c>
      <c r="I4178" s="14" t="s">
        <v>81</v>
      </c>
      <c r="J4178" s="14" t="s">
        <v>371</v>
      </c>
      <c r="K4178" s="15" t="n">
        <v>629.95</v>
      </c>
      <c r="L4178" s="0" t="n">
        <v>5</v>
      </c>
      <c r="M4178" s="16" t="n">
        <v>0</v>
      </c>
      <c r="N4178" s="17" t="n">
        <v>163.787</v>
      </c>
      <c r="O4178" s="0" t="str">
        <f aca="false">TEXT(B4178,"YYYY-MM")</f>
        <v>2015-04</v>
      </c>
      <c r="P4178" s="18" t="n">
        <f aca="false">IFERROR(N4178/K4178,0)</f>
        <v>0.26</v>
      </c>
      <c r="Q4178" s="0" t="str">
        <f aca="false">IF(M4178=0,"No Discount",IF(M4178&lt;0.2,"Low (1-19%)",IF(M4178&lt;0.4,"Medium (20-39%)","High (40%+)")))</f>
        <v>No Discount</v>
      </c>
      <c r="R4178" s="0" t="str">
        <f aca="false">INDEX('Lookup Tables'!$B$2:$B$5,MATCH(F4178,'Lookup Tables'!$A$2:$A$5,0))</f>
        <v>Manager C</v>
      </c>
    </row>
    <row r="4179" customFormat="false" ht="15" hidden="false" customHeight="false" outlineLevel="0" collapsed="false">
      <c r="A4179" s="0" t="s">
        <v>3816</v>
      </c>
      <c r="B4179" s="13" t="n">
        <v>42101</v>
      </c>
      <c r="C4179" s="13" t="n">
        <v>42106</v>
      </c>
      <c r="D4179" s="14" t="s">
        <v>69</v>
      </c>
      <c r="E4179" s="14" t="s">
        <v>62</v>
      </c>
      <c r="F4179" s="14" t="s">
        <v>54</v>
      </c>
      <c r="G4179" s="14" t="s">
        <v>222</v>
      </c>
      <c r="H4179" s="14" t="s">
        <v>65</v>
      </c>
      <c r="I4179" s="14" t="s">
        <v>91</v>
      </c>
      <c r="J4179" s="14" t="s">
        <v>1496</v>
      </c>
      <c r="K4179" s="15" t="n">
        <v>122.97</v>
      </c>
      <c r="L4179" s="0" t="n">
        <v>3</v>
      </c>
      <c r="M4179" s="16" t="n">
        <v>0</v>
      </c>
      <c r="N4179" s="17" t="n">
        <v>60.2553</v>
      </c>
      <c r="O4179" s="0" t="str">
        <f aca="false">TEXT(B4179,"YYYY-MM")</f>
        <v>2015-04</v>
      </c>
      <c r="P4179" s="18" t="n">
        <f aca="false">IFERROR(N4179/K4179,0)</f>
        <v>0.49</v>
      </c>
      <c r="Q4179" s="0" t="str">
        <f aca="false">IF(M4179=0,"No Discount",IF(M4179&lt;0.2,"Low (1-19%)",IF(M4179&lt;0.4,"Medium (20-39%)","High (40%+)")))</f>
        <v>No Discount</v>
      </c>
      <c r="R4179" s="0" t="str">
        <f aca="false">INDEX('Lookup Tables'!$B$2:$B$5,MATCH(F4179,'Lookup Tables'!$A$2:$A$5,0))</f>
        <v>Manager C</v>
      </c>
    </row>
    <row r="4180" customFormat="false" ht="15" hidden="false" customHeight="false" outlineLevel="0" collapsed="false">
      <c r="A4180" s="0" t="s">
        <v>3817</v>
      </c>
      <c r="B4180" s="13" t="n">
        <v>42902</v>
      </c>
      <c r="C4180" s="13" t="n">
        <v>42904</v>
      </c>
      <c r="D4180" s="14" t="s">
        <v>52</v>
      </c>
      <c r="E4180" s="14" t="s">
        <v>53</v>
      </c>
      <c r="F4180" s="14" t="s">
        <v>63</v>
      </c>
      <c r="G4180" s="14" t="s">
        <v>64</v>
      </c>
      <c r="H4180" s="14" t="s">
        <v>65</v>
      </c>
      <c r="I4180" s="14" t="s">
        <v>91</v>
      </c>
      <c r="J4180" s="14" t="s">
        <v>2505</v>
      </c>
      <c r="K4180" s="15" t="n">
        <v>46.35</v>
      </c>
      <c r="L4180" s="0" t="n">
        <v>5</v>
      </c>
      <c r="M4180" s="16" t="n">
        <v>0</v>
      </c>
      <c r="N4180" s="17" t="n">
        <v>21.7845</v>
      </c>
      <c r="O4180" s="0" t="str">
        <f aca="false">TEXT(B4180,"YYYY-MM")</f>
        <v>2017-06</v>
      </c>
      <c r="P4180" s="18" t="n">
        <f aca="false">IFERROR(N4180/K4180,0)</f>
        <v>0.47</v>
      </c>
      <c r="Q4180" s="0" t="str">
        <f aca="false">IF(M4180=0,"No Discount",IF(M4180&lt;0.2,"Low (1-19%)",IF(M4180&lt;0.4,"Medium (20-39%)","High (40%+)")))</f>
        <v>No Discount</v>
      </c>
      <c r="R4180" s="0" t="str">
        <f aca="false">INDEX('Lookup Tables'!$B$2:$B$5,MATCH(F4180,'Lookup Tables'!$A$2:$A$5,0))</f>
        <v>Manager D</v>
      </c>
    </row>
    <row r="4181" customFormat="false" ht="15" hidden="false" customHeight="false" outlineLevel="0" collapsed="false">
      <c r="A4181" s="0" t="s">
        <v>3818</v>
      </c>
      <c r="B4181" s="13" t="n">
        <v>43165</v>
      </c>
      <c r="C4181" s="13" t="n">
        <v>43169</v>
      </c>
      <c r="D4181" s="14" t="s">
        <v>69</v>
      </c>
      <c r="E4181" s="14" t="s">
        <v>97</v>
      </c>
      <c r="F4181" s="14" t="s">
        <v>63</v>
      </c>
      <c r="G4181" s="14" t="s">
        <v>64</v>
      </c>
      <c r="H4181" s="14" t="s">
        <v>65</v>
      </c>
      <c r="I4181" s="14" t="s">
        <v>83</v>
      </c>
      <c r="J4181" s="14" t="s">
        <v>205</v>
      </c>
      <c r="K4181" s="15" t="n">
        <v>14.976</v>
      </c>
      <c r="L4181" s="0" t="n">
        <v>9</v>
      </c>
      <c r="M4181" s="16" t="n">
        <v>0.2</v>
      </c>
      <c r="N4181" s="17" t="n">
        <v>5.4288</v>
      </c>
      <c r="O4181" s="0" t="str">
        <f aca="false">TEXT(B4181,"YYYY-MM")</f>
        <v>2018-03</v>
      </c>
      <c r="P4181" s="18" t="n">
        <f aca="false">IFERROR(N4181/K4181,0)</f>
        <v>0.3625</v>
      </c>
      <c r="Q4181" s="0" t="str">
        <f aca="false">IF(M4181=0,"No Discount",IF(M4181&lt;0.2,"Low (1-19%)",IF(M4181&lt;0.4,"Medium (20-39%)","High (40%+)")))</f>
        <v>Medium (20-39%)</v>
      </c>
      <c r="R4181" s="0" t="str">
        <f aca="false">INDEX('Lookup Tables'!$B$2:$B$5,MATCH(F4181,'Lookup Tables'!$A$2:$A$5,0))</f>
        <v>Manager D</v>
      </c>
    </row>
    <row r="4182" customFormat="false" ht="15" hidden="false" customHeight="false" outlineLevel="0" collapsed="false">
      <c r="A4182" s="0" t="s">
        <v>3819</v>
      </c>
      <c r="B4182" s="13" t="n">
        <v>43380</v>
      </c>
      <c r="C4182" s="13" t="n">
        <v>43384</v>
      </c>
      <c r="D4182" s="14" t="s">
        <v>69</v>
      </c>
      <c r="E4182" s="14" t="s">
        <v>53</v>
      </c>
      <c r="F4182" s="14" t="s">
        <v>98</v>
      </c>
      <c r="G4182" s="14" t="s">
        <v>99</v>
      </c>
      <c r="H4182" s="14" t="s">
        <v>65</v>
      </c>
      <c r="I4182" s="14" t="s">
        <v>83</v>
      </c>
      <c r="J4182" s="14" t="s">
        <v>101</v>
      </c>
      <c r="K4182" s="15" t="n">
        <v>4.24</v>
      </c>
      <c r="L4182" s="0" t="n">
        <v>5</v>
      </c>
      <c r="M4182" s="16" t="n">
        <v>0.8</v>
      </c>
      <c r="N4182" s="17" t="n">
        <v>-6.36</v>
      </c>
      <c r="O4182" s="0" t="str">
        <f aca="false">TEXT(B4182,"YYYY-MM")</f>
        <v>2018-10</v>
      </c>
      <c r="P4182" s="18" t="n">
        <f aca="false">IFERROR(N4182/K4182,0)</f>
        <v>-1.5</v>
      </c>
      <c r="Q4182" s="0" t="str">
        <f aca="false">IF(M4182=0,"No Discount",IF(M4182&lt;0.2,"Low (1-19%)",IF(M4182&lt;0.4,"Medium (20-39%)","High (40%+)")))</f>
        <v>High (40%+)</v>
      </c>
      <c r="R4182" s="0" t="str">
        <f aca="false">INDEX('Lookup Tables'!$B$2:$B$5,MATCH(F4182,'Lookup Tables'!$A$2:$A$5,0))</f>
        <v>Manager A</v>
      </c>
    </row>
    <row r="4183" customFormat="false" ht="15" hidden="false" customHeight="false" outlineLevel="0" collapsed="false">
      <c r="A4183" s="0" t="s">
        <v>3820</v>
      </c>
      <c r="B4183" s="13" t="n">
        <v>43379</v>
      </c>
      <c r="C4183" s="13" t="n">
        <v>43385</v>
      </c>
      <c r="D4183" s="14" t="s">
        <v>69</v>
      </c>
      <c r="E4183" s="14" t="s">
        <v>97</v>
      </c>
      <c r="F4183" s="14" t="s">
        <v>117</v>
      </c>
      <c r="G4183" s="14" t="s">
        <v>170</v>
      </c>
      <c r="H4183" s="14" t="s">
        <v>80</v>
      </c>
      <c r="I4183" s="14" t="s">
        <v>123</v>
      </c>
      <c r="J4183" s="14" t="s">
        <v>3620</v>
      </c>
      <c r="K4183" s="15" t="n">
        <v>319.96</v>
      </c>
      <c r="L4183" s="0" t="n">
        <v>4</v>
      </c>
      <c r="M4183" s="16" t="n">
        <v>0</v>
      </c>
      <c r="N4183" s="17" t="n">
        <v>115.1856</v>
      </c>
      <c r="O4183" s="0" t="str">
        <f aca="false">TEXT(B4183,"YYYY-MM")</f>
        <v>2018-10</v>
      </c>
      <c r="P4183" s="18" t="n">
        <f aca="false">IFERROR(N4183/K4183,0)</f>
        <v>0.36</v>
      </c>
      <c r="Q4183" s="0" t="str">
        <f aca="false">IF(M4183=0,"No Discount",IF(M4183&lt;0.2,"Low (1-19%)",IF(M4183&lt;0.4,"Medium (20-39%)","High (40%+)")))</f>
        <v>No Discount</v>
      </c>
      <c r="R4183" s="0" t="str">
        <f aca="false">INDEX('Lookup Tables'!$B$2:$B$5,MATCH(F4183,'Lookup Tables'!$A$2:$A$5,0))</f>
        <v>Manager B</v>
      </c>
    </row>
    <row r="4184" customFormat="false" ht="15" hidden="false" customHeight="false" outlineLevel="0" collapsed="false">
      <c r="A4184" s="0" t="s">
        <v>3820</v>
      </c>
      <c r="B4184" s="13" t="n">
        <v>43379</v>
      </c>
      <c r="C4184" s="13" t="n">
        <v>43385</v>
      </c>
      <c r="D4184" s="14" t="s">
        <v>69</v>
      </c>
      <c r="E4184" s="14" t="s">
        <v>97</v>
      </c>
      <c r="F4184" s="14" t="s">
        <v>117</v>
      </c>
      <c r="G4184" s="14" t="s">
        <v>170</v>
      </c>
      <c r="H4184" s="14" t="s">
        <v>65</v>
      </c>
      <c r="I4184" s="14" t="s">
        <v>91</v>
      </c>
      <c r="J4184" s="14" t="s">
        <v>995</v>
      </c>
      <c r="K4184" s="15" t="n">
        <v>17.04</v>
      </c>
      <c r="L4184" s="0" t="n">
        <v>3</v>
      </c>
      <c r="M4184" s="16" t="n">
        <v>0</v>
      </c>
      <c r="N4184" s="17" t="n">
        <v>7.668</v>
      </c>
      <c r="O4184" s="0" t="str">
        <f aca="false">TEXT(B4184,"YYYY-MM")</f>
        <v>2018-10</v>
      </c>
      <c r="P4184" s="18" t="n">
        <f aca="false">IFERROR(N4184/K4184,0)</f>
        <v>0.45</v>
      </c>
      <c r="Q4184" s="0" t="str">
        <f aca="false">IF(M4184=0,"No Discount",IF(M4184&lt;0.2,"Low (1-19%)",IF(M4184&lt;0.4,"Medium (20-39%)","High (40%+)")))</f>
        <v>No Discount</v>
      </c>
      <c r="R4184" s="0" t="str">
        <f aca="false">INDEX('Lookup Tables'!$B$2:$B$5,MATCH(F4184,'Lookup Tables'!$A$2:$A$5,0))</f>
        <v>Manager B</v>
      </c>
    </row>
    <row r="4185" customFormat="false" ht="15" hidden="false" customHeight="false" outlineLevel="0" collapsed="false">
      <c r="A4185" s="0" t="s">
        <v>3820</v>
      </c>
      <c r="B4185" s="13" t="n">
        <v>43379</v>
      </c>
      <c r="C4185" s="13" t="n">
        <v>43385</v>
      </c>
      <c r="D4185" s="14" t="s">
        <v>69</v>
      </c>
      <c r="E4185" s="14" t="s">
        <v>97</v>
      </c>
      <c r="F4185" s="14" t="s">
        <v>117</v>
      </c>
      <c r="G4185" s="14" t="s">
        <v>170</v>
      </c>
      <c r="H4185" s="14" t="s">
        <v>65</v>
      </c>
      <c r="I4185" s="14" t="s">
        <v>73</v>
      </c>
      <c r="J4185" s="14" t="s">
        <v>347</v>
      </c>
      <c r="K4185" s="15" t="n">
        <v>344.91</v>
      </c>
      <c r="L4185" s="0" t="n">
        <v>3</v>
      </c>
      <c r="M4185" s="16" t="n">
        <v>0</v>
      </c>
      <c r="N4185" s="17" t="n">
        <v>10.3473</v>
      </c>
      <c r="O4185" s="0" t="str">
        <f aca="false">TEXT(B4185,"YYYY-MM")</f>
        <v>2018-10</v>
      </c>
      <c r="P4185" s="18" t="n">
        <f aca="false">IFERROR(N4185/K4185,0)</f>
        <v>0.03</v>
      </c>
      <c r="Q4185" s="0" t="str">
        <f aca="false">IF(M4185=0,"No Discount",IF(M4185&lt;0.2,"Low (1-19%)",IF(M4185&lt;0.4,"Medium (20-39%)","High (40%+)")))</f>
        <v>No Discount</v>
      </c>
      <c r="R4185" s="0" t="str">
        <f aca="false">INDEX('Lookup Tables'!$B$2:$B$5,MATCH(F4185,'Lookup Tables'!$A$2:$A$5,0))</f>
        <v>Manager B</v>
      </c>
    </row>
    <row r="4186" customFormat="false" ht="15" hidden="false" customHeight="false" outlineLevel="0" collapsed="false">
      <c r="A4186" s="0" t="s">
        <v>3821</v>
      </c>
      <c r="B4186" s="13" t="n">
        <v>43074</v>
      </c>
      <c r="C4186" s="13" t="n">
        <v>43076</v>
      </c>
      <c r="D4186" s="14" t="s">
        <v>137</v>
      </c>
      <c r="E4186" s="14" t="s">
        <v>62</v>
      </c>
      <c r="F4186" s="14" t="s">
        <v>117</v>
      </c>
      <c r="G4186" s="14" t="s">
        <v>584</v>
      </c>
      <c r="H4186" s="14" t="s">
        <v>56</v>
      </c>
      <c r="I4186" s="14" t="s">
        <v>57</v>
      </c>
      <c r="J4186" s="14" t="s">
        <v>3822</v>
      </c>
      <c r="K4186" s="15" t="n">
        <v>81.94</v>
      </c>
      <c r="L4186" s="0" t="n">
        <v>1</v>
      </c>
      <c r="M4186" s="16" t="n">
        <v>0</v>
      </c>
      <c r="N4186" s="17" t="n">
        <v>20.485</v>
      </c>
      <c r="O4186" s="0" t="str">
        <f aca="false">TEXT(B4186,"YYYY-MM")</f>
        <v>2017-12</v>
      </c>
      <c r="P4186" s="18" t="n">
        <f aca="false">IFERROR(N4186/K4186,0)</f>
        <v>0.25</v>
      </c>
      <c r="Q4186" s="0" t="str">
        <f aca="false">IF(M4186=0,"No Discount",IF(M4186&lt;0.2,"Low (1-19%)",IF(M4186&lt;0.4,"Medium (20-39%)","High (40%+)")))</f>
        <v>No Discount</v>
      </c>
      <c r="R4186" s="0" t="str">
        <f aca="false">INDEX('Lookup Tables'!$B$2:$B$5,MATCH(F4186,'Lookup Tables'!$A$2:$A$5,0))</f>
        <v>Manager B</v>
      </c>
    </row>
    <row r="4187" customFormat="false" ht="15" hidden="false" customHeight="false" outlineLevel="0" collapsed="false">
      <c r="A4187" s="0" t="s">
        <v>3823</v>
      </c>
      <c r="B4187" s="13" t="n">
        <v>43029</v>
      </c>
      <c r="C4187" s="13" t="n">
        <v>43030</v>
      </c>
      <c r="D4187" s="14" t="s">
        <v>137</v>
      </c>
      <c r="E4187" s="14" t="s">
        <v>53</v>
      </c>
      <c r="F4187" s="14" t="s">
        <v>117</v>
      </c>
      <c r="G4187" s="14" t="s">
        <v>1243</v>
      </c>
      <c r="H4187" s="14" t="s">
        <v>80</v>
      </c>
      <c r="I4187" s="14" t="s">
        <v>123</v>
      </c>
      <c r="J4187" s="14" t="s">
        <v>1729</v>
      </c>
      <c r="K4187" s="15" t="n">
        <v>98.16</v>
      </c>
      <c r="L4187" s="0" t="n">
        <v>6</v>
      </c>
      <c r="M4187" s="16" t="n">
        <v>0</v>
      </c>
      <c r="N4187" s="17" t="n">
        <v>9.816</v>
      </c>
      <c r="O4187" s="0" t="str">
        <f aca="false">TEXT(B4187,"YYYY-MM")</f>
        <v>2017-10</v>
      </c>
      <c r="P4187" s="18" t="n">
        <f aca="false">IFERROR(N4187/K4187,0)</f>
        <v>0.1</v>
      </c>
      <c r="Q4187" s="0" t="str">
        <f aca="false">IF(M4187=0,"No Discount",IF(M4187&lt;0.2,"Low (1-19%)",IF(M4187&lt;0.4,"Medium (20-39%)","High (40%+)")))</f>
        <v>No Discount</v>
      </c>
      <c r="R4187" s="0" t="str">
        <f aca="false">INDEX('Lookup Tables'!$B$2:$B$5,MATCH(F4187,'Lookup Tables'!$A$2:$A$5,0))</f>
        <v>Manager B</v>
      </c>
    </row>
    <row r="4188" customFormat="false" ht="15" hidden="false" customHeight="false" outlineLevel="0" collapsed="false">
      <c r="A4188" s="0" t="s">
        <v>3824</v>
      </c>
      <c r="B4188" s="13" t="n">
        <v>43238</v>
      </c>
      <c r="C4188" s="13" t="n">
        <v>43243</v>
      </c>
      <c r="D4188" s="14" t="s">
        <v>69</v>
      </c>
      <c r="E4188" s="14" t="s">
        <v>62</v>
      </c>
      <c r="F4188" s="14" t="s">
        <v>98</v>
      </c>
      <c r="G4188" s="14" t="s">
        <v>99</v>
      </c>
      <c r="H4188" s="14" t="s">
        <v>65</v>
      </c>
      <c r="I4188" s="14" t="s">
        <v>83</v>
      </c>
      <c r="J4188" s="14" t="s">
        <v>1230</v>
      </c>
      <c r="K4188" s="15" t="n">
        <v>6.874</v>
      </c>
      <c r="L4188" s="0" t="n">
        <v>7</v>
      </c>
      <c r="M4188" s="16" t="n">
        <v>0.8</v>
      </c>
      <c r="N4188" s="17" t="n">
        <v>-10.6547</v>
      </c>
      <c r="O4188" s="0" t="str">
        <f aca="false">TEXT(B4188,"YYYY-MM")</f>
        <v>2018-05</v>
      </c>
      <c r="P4188" s="18" t="n">
        <f aca="false">IFERROR(N4188/K4188,0)</f>
        <v>-1.55</v>
      </c>
      <c r="Q4188" s="0" t="str">
        <f aca="false">IF(M4188=0,"No Discount",IF(M4188&lt;0.2,"Low (1-19%)",IF(M4188&lt;0.4,"Medium (20-39%)","High (40%+)")))</f>
        <v>High (40%+)</v>
      </c>
      <c r="R4188" s="0" t="str">
        <f aca="false">INDEX('Lookup Tables'!$B$2:$B$5,MATCH(F4188,'Lookup Tables'!$A$2:$A$5,0))</f>
        <v>Manager A</v>
      </c>
    </row>
    <row r="4189" customFormat="false" ht="15" hidden="false" customHeight="false" outlineLevel="0" collapsed="false">
      <c r="A4189" s="0" t="s">
        <v>3824</v>
      </c>
      <c r="B4189" s="13" t="n">
        <v>43238</v>
      </c>
      <c r="C4189" s="13" t="n">
        <v>43243</v>
      </c>
      <c r="D4189" s="14" t="s">
        <v>69</v>
      </c>
      <c r="E4189" s="14" t="s">
        <v>62</v>
      </c>
      <c r="F4189" s="14" t="s">
        <v>98</v>
      </c>
      <c r="G4189" s="14" t="s">
        <v>99</v>
      </c>
      <c r="H4189" s="14" t="s">
        <v>65</v>
      </c>
      <c r="I4189" s="14" t="s">
        <v>83</v>
      </c>
      <c r="J4189" s="14" t="s">
        <v>2340</v>
      </c>
      <c r="K4189" s="15" t="n">
        <v>1.996</v>
      </c>
      <c r="L4189" s="0" t="n">
        <v>1</v>
      </c>
      <c r="M4189" s="16" t="n">
        <v>0.8</v>
      </c>
      <c r="N4189" s="17" t="n">
        <v>-3.2934</v>
      </c>
      <c r="O4189" s="0" t="str">
        <f aca="false">TEXT(B4189,"YYYY-MM")</f>
        <v>2018-05</v>
      </c>
      <c r="P4189" s="18" t="n">
        <f aca="false">IFERROR(N4189/K4189,0)</f>
        <v>-1.65</v>
      </c>
      <c r="Q4189" s="0" t="str">
        <f aca="false">IF(M4189=0,"No Discount",IF(M4189&lt;0.2,"Low (1-19%)",IF(M4189&lt;0.4,"Medium (20-39%)","High (40%+)")))</f>
        <v>High (40%+)</v>
      </c>
      <c r="R4189" s="0" t="str">
        <f aca="false">INDEX('Lookup Tables'!$B$2:$B$5,MATCH(F4189,'Lookup Tables'!$A$2:$A$5,0))</f>
        <v>Manager A</v>
      </c>
    </row>
    <row r="4190" customFormat="false" ht="15" hidden="false" customHeight="false" outlineLevel="0" collapsed="false">
      <c r="A4190" s="0" t="s">
        <v>3824</v>
      </c>
      <c r="B4190" s="13" t="n">
        <v>43238</v>
      </c>
      <c r="C4190" s="13" t="n">
        <v>43243</v>
      </c>
      <c r="D4190" s="14" t="s">
        <v>69</v>
      </c>
      <c r="E4190" s="14" t="s">
        <v>62</v>
      </c>
      <c r="F4190" s="14" t="s">
        <v>98</v>
      </c>
      <c r="G4190" s="14" t="s">
        <v>99</v>
      </c>
      <c r="H4190" s="14" t="s">
        <v>65</v>
      </c>
      <c r="I4190" s="14" t="s">
        <v>73</v>
      </c>
      <c r="J4190" s="14" t="s">
        <v>2904</v>
      </c>
      <c r="K4190" s="15" t="n">
        <v>8.928</v>
      </c>
      <c r="L4190" s="0" t="n">
        <v>2</v>
      </c>
      <c r="M4190" s="16" t="n">
        <v>0.2</v>
      </c>
      <c r="N4190" s="17" t="n">
        <v>0.6696</v>
      </c>
      <c r="O4190" s="0" t="str">
        <f aca="false">TEXT(B4190,"YYYY-MM")</f>
        <v>2018-05</v>
      </c>
      <c r="P4190" s="18" t="n">
        <f aca="false">IFERROR(N4190/K4190,0)</f>
        <v>0.075</v>
      </c>
      <c r="Q4190" s="0" t="str">
        <f aca="false">IF(M4190=0,"No Discount",IF(M4190&lt;0.2,"Low (1-19%)",IF(M4190&lt;0.4,"Medium (20-39%)","High (40%+)")))</f>
        <v>Medium (20-39%)</v>
      </c>
      <c r="R4190" s="0" t="str">
        <f aca="false">INDEX('Lookup Tables'!$B$2:$B$5,MATCH(F4190,'Lookup Tables'!$A$2:$A$5,0))</f>
        <v>Manager A</v>
      </c>
    </row>
    <row r="4191" customFormat="false" ht="15" hidden="false" customHeight="false" outlineLevel="0" collapsed="false">
      <c r="A4191" s="0" t="s">
        <v>3825</v>
      </c>
      <c r="B4191" s="13" t="n">
        <v>43004</v>
      </c>
      <c r="C4191" s="13" t="n">
        <v>43009</v>
      </c>
      <c r="D4191" s="14" t="s">
        <v>52</v>
      </c>
      <c r="E4191" s="14" t="s">
        <v>62</v>
      </c>
      <c r="F4191" s="14" t="s">
        <v>98</v>
      </c>
      <c r="G4191" s="14" t="s">
        <v>265</v>
      </c>
      <c r="H4191" s="14" t="s">
        <v>65</v>
      </c>
      <c r="I4191" s="14" t="s">
        <v>91</v>
      </c>
      <c r="J4191" s="14" t="s">
        <v>3826</v>
      </c>
      <c r="K4191" s="15" t="n">
        <v>9.99</v>
      </c>
      <c r="L4191" s="0" t="n">
        <v>1</v>
      </c>
      <c r="M4191" s="16" t="n">
        <v>0</v>
      </c>
      <c r="N4191" s="17" t="n">
        <v>4.4955</v>
      </c>
      <c r="O4191" s="0" t="str">
        <f aca="false">TEXT(B4191,"YYYY-MM")</f>
        <v>2017-09</v>
      </c>
      <c r="P4191" s="18" t="n">
        <f aca="false">IFERROR(N4191/K4191,0)</f>
        <v>0.45</v>
      </c>
      <c r="Q4191" s="0" t="str">
        <f aca="false">IF(M4191=0,"No Discount",IF(M4191&lt;0.2,"Low (1-19%)",IF(M4191&lt;0.4,"Medium (20-39%)","High (40%+)")))</f>
        <v>No Discount</v>
      </c>
      <c r="R4191" s="0" t="str">
        <f aca="false">INDEX('Lookup Tables'!$B$2:$B$5,MATCH(F4191,'Lookup Tables'!$A$2:$A$5,0))</f>
        <v>Manager A</v>
      </c>
    </row>
    <row r="4192" customFormat="false" ht="15" hidden="false" customHeight="false" outlineLevel="0" collapsed="false">
      <c r="A4192" s="0" t="s">
        <v>3827</v>
      </c>
      <c r="B4192" s="13" t="n">
        <v>43421</v>
      </c>
      <c r="C4192" s="13" t="n">
        <v>43426</v>
      </c>
      <c r="D4192" s="14" t="s">
        <v>69</v>
      </c>
      <c r="E4192" s="14" t="s">
        <v>53</v>
      </c>
      <c r="F4192" s="14" t="s">
        <v>117</v>
      </c>
      <c r="G4192" s="14" t="s">
        <v>160</v>
      </c>
      <c r="H4192" s="14" t="s">
        <v>80</v>
      </c>
      <c r="I4192" s="14" t="s">
        <v>570</v>
      </c>
      <c r="J4192" s="14" t="s">
        <v>2788</v>
      </c>
      <c r="K4192" s="15" t="n">
        <v>10499.97</v>
      </c>
      <c r="L4192" s="0" t="n">
        <v>3</v>
      </c>
      <c r="M4192" s="16" t="n">
        <v>0</v>
      </c>
      <c r="N4192" s="17" t="n">
        <v>5039.9856</v>
      </c>
      <c r="O4192" s="0" t="str">
        <f aca="false">TEXT(B4192,"YYYY-MM")</f>
        <v>2018-11</v>
      </c>
      <c r="P4192" s="18" t="n">
        <f aca="false">IFERROR(N4192/K4192,0)</f>
        <v>0.48</v>
      </c>
      <c r="Q4192" s="0" t="str">
        <f aca="false">IF(M4192=0,"No Discount",IF(M4192&lt;0.2,"Low (1-19%)",IF(M4192&lt;0.4,"Medium (20-39%)","High (40%+)")))</f>
        <v>No Discount</v>
      </c>
      <c r="R4192" s="0" t="str">
        <f aca="false">INDEX('Lookup Tables'!$B$2:$B$5,MATCH(F4192,'Lookup Tables'!$A$2:$A$5,0))</f>
        <v>Manager B</v>
      </c>
    </row>
    <row r="4193" customFormat="false" ht="15" hidden="false" customHeight="false" outlineLevel="0" collapsed="false">
      <c r="A4193" s="0" t="s">
        <v>3828</v>
      </c>
      <c r="B4193" s="13" t="n">
        <v>42559</v>
      </c>
      <c r="C4193" s="13" t="n">
        <v>42559</v>
      </c>
      <c r="D4193" s="14" t="s">
        <v>606</v>
      </c>
      <c r="E4193" s="14" t="s">
        <v>53</v>
      </c>
      <c r="F4193" s="14" t="s">
        <v>98</v>
      </c>
      <c r="G4193" s="14" t="s">
        <v>99</v>
      </c>
      <c r="H4193" s="14" t="s">
        <v>65</v>
      </c>
      <c r="I4193" s="14" t="s">
        <v>91</v>
      </c>
      <c r="J4193" s="14" t="s">
        <v>3829</v>
      </c>
      <c r="K4193" s="15" t="n">
        <v>21.12</v>
      </c>
      <c r="L4193" s="0" t="n">
        <v>5</v>
      </c>
      <c r="M4193" s="16" t="n">
        <v>0.2</v>
      </c>
      <c r="N4193" s="17" t="n">
        <v>6.6</v>
      </c>
      <c r="O4193" s="0" t="str">
        <f aca="false">TEXT(B4193,"YYYY-MM")</f>
        <v>2016-07</v>
      </c>
      <c r="P4193" s="18" t="n">
        <f aca="false">IFERROR(N4193/K4193,0)</f>
        <v>0.3125</v>
      </c>
      <c r="Q4193" s="0" t="str">
        <f aca="false">IF(M4193=0,"No Discount",IF(M4193&lt;0.2,"Low (1-19%)",IF(M4193&lt;0.4,"Medium (20-39%)","High (40%+)")))</f>
        <v>Medium (20-39%)</v>
      </c>
      <c r="R4193" s="0" t="str">
        <f aca="false">INDEX('Lookup Tables'!$B$2:$B$5,MATCH(F4193,'Lookup Tables'!$A$2:$A$5,0))</f>
        <v>Manager A</v>
      </c>
    </row>
    <row r="4194" customFormat="false" ht="15" hidden="false" customHeight="false" outlineLevel="0" collapsed="false">
      <c r="A4194" s="0" t="s">
        <v>3830</v>
      </c>
      <c r="B4194" s="13" t="n">
        <v>42690</v>
      </c>
      <c r="C4194" s="13" t="n">
        <v>42694</v>
      </c>
      <c r="D4194" s="14" t="s">
        <v>69</v>
      </c>
      <c r="E4194" s="14" t="s">
        <v>62</v>
      </c>
      <c r="F4194" s="14" t="s">
        <v>63</v>
      </c>
      <c r="G4194" s="14" t="s">
        <v>3111</v>
      </c>
      <c r="H4194" s="14" t="s">
        <v>56</v>
      </c>
      <c r="I4194" s="14" t="s">
        <v>71</v>
      </c>
      <c r="J4194" s="14" t="s">
        <v>72</v>
      </c>
      <c r="K4194" s="15" t="n">
        <v>696.42</v>
      </c>
      <c r="L4194" s="0" t="n">
        <v>2</v>
      </c>
      <c r="M4194" s="16" t="n">
        <v>0</v>
      </c>
      <c r="N4194" s="17" t="n">
        <v>160.1766</v>
      </c>
      <c r="O4194" s="0" t="str">
        <f aca="false">TEXT(B4194,"YYYY-MM")</f>
        <v>2016-11</v>
      </c>
      <c r="P4194" s="18" t="n">
        <f aca="false">IFERROR(N4194/K4194,0)</f>
        <v>0.23</v>
      </c>
      <c r="Q4194" s="0" t="str">
        <f aca="false">IF(M4194=0,"No Discount",IF(M4194&lt;0.2,"Low (1-19%)",IF(M4194&lt;0.4,"Medium (20-39%)","High (40%+)")))</f>
        <v>No Discount</v>
      </c>
      <c r="R4194" s="0" t="str">
        <f aca="false">INDEX('Lookup Tables'!$B$2:$B$5,MATCH(F4194,'Lookup Tables'!$A$2:$A$5,0))</f>
        <v>Manager D</v>
      </c>
    </row>
    <row r="4195" customFormat="false" ht="15" hidden="false" customHeight="false" outlineLevel="0" collapsed="false">
      <c r="A4195" s="0" t="s">
        <v>3830</v>
      </c>
      <c r="B4195" s="13" t="n">
        <v>42690</v>
      </c>
      <c r="C4195" s="13" t="n">
        <v>42694</v>
      </c>
      <c r="D4195" s="14" t="s">
        <v>69</v>
      </c>
      <c r="E4195" s="14" t="s">
        <v>62</v>
      </c>
      <c r="F4195" s="14" t="s">
        <v>63</v>
      </c>
      <c r="G4195" s="14" t="s">
        <v>3111</v>
      </c>
      <c r="H4195" s="14" t="s">
        <v>80</v>
      </c>
      <c r="I4195" s="14" t="s">
        <v>81</v>
      </c>
      <c r="J4195" s="14" t="s">
        <v>322</v>
      </c>
      <c r="K4195" s="15" t="n">
        <v>304.776</v>
      </c>
      <c r="L4195" s="0" t="n">
        <v>3</v>
      </c>
      <c r="M4195" s="16" t="n">
        <v>0.2</v>
      </c>
      <c r="N4195" s="17" t="n">
        <v>22.8582</v>
      </c>
      <c r="O4195" s="0" t="str">
        <f aca="false">TEXT(B4195,"YYYY-MM")</f>
        <v>2016-11</v>
      </c>
      <c r="P4195" s="18" t="n">
        <f aca="false">IFERROR(N4195/K4195,0)</f>
        <v>0.075</v>
      </c>
      <c r="Q4195" s="0" t="str">
        <f aca="false">IF(M4195=0,"No Discount",IF(M4195&lt;0.2,"Low (1-19%)",IF(M4195&lt;0.4,"Medium (20-39%)","High (40%+)")))</f>
        <v>Medium (20-39%)</v>
      </c>
      <c r="R4195" s="0" t="str">
        <f aca="false">INDEX('Lookup Tables'!$B$2:$B$5,MATCH(F4195,'Lookup Tables'!$A$2:$A$5,0))</f>
        <v>Manager D</v>
      </c>
    </row>
    <row r="4196" customFormat="false" ht="15" hidden="false" customHeight="false" outlineLevel="0" collapsed="false">
      <c r="A4196" s="0" t="s">
        <v>3831</v>
      </c>
      <c r="B4196" s="13" t="n">
        <v>42539</v>
      </c>
      <c r="C4196" s="13" t="n">
        <v>42543</v>
      </c>
      <c r="D4196" s="14" t="s">
        <v>69</v>
      </c>
      <c r="E4196" s="14" t="s">
        <v>53</v>
      </c>
      <c r="F4196" s="14" t="s">
        <v>63</v>
      </c>
      <c r="G4196" s="14" t="s">
        <v>64</v>
      </c>
      <c r="H4196" s="14" t="s">
        <v>65</v>
      </c>
      <c r="I4196" s="14" t="s">
        <v>78</v>
      </c>
      <c r="J4196" s="14" t="s">
        <v>1955</v>
      </c>
      <c r="K4196" s="15" t="n">
        <v>51.98</v>
      </c>
      <c r="L4196" s="0" t="n">
        <v>2</v>
      </c>
      <c r="M4196" s="16" t="n">
        <v>0</v>
      </c>
      <c r="N4196" s="17" t="n">
        <v>15.0742</v>
      </c>
      <c r="O4196" s="0" t="str">
        <f aca="false">TEXT(B4196,"YYYY-MM")</f>
        <v>2016-06</v>
      </c>
      <c r="P4196" s="18" t="n">
        <f aca="false">IFERROR(N4196/K4196,0)</f>
        <v>0.29</v>
      </c>
      <c r="Q4196" s="0" t="str">
        <f aca="false">IF(M4196=0,"No Discount",IF(M4196&lt;0.2,"Low (1-19%)",IF(M4196&lt;0.4,"Medium (20-39%)","High (40%+)")))</f>
        <v>No Discount</v>
      </c>
      <c r="R4196" s="0" t="str">
        <f aca="false">INDEX('Lookup Tables'!$B$2:$B$5,MATCH(F4196,'Lookup Tables'!$A$2:$A$5,0))</f>
        <v>Manager D</v>
      </c>
    </row>
    <row r="4197" customFormat="false" ht="15" hidden="false" customHeight="false" outlineLevel="0" collapsed="false">
      <c r="A4197" s="0" t="s">
        <v>3832</v>
      </c>
      <c r="B4197" s="13" t="n">
        <v>42833</v>
      </c>
      <c r="C4197" s="13" t="n">
        <v>42839</v>
      </c>
      <c r="D4197" s="14" t="s">
        <v>69</v>
      </c>
      <c r="E4197" s="14" t="s">
        <v>53</v>
      </c>
      <c r="F4197" s="14" t="s">
        <v>63</v>
      </c>
      <c r="G4197" s="14" t="s">
        <v>64</v>
      </c>
      <c r="H4197" s="14" t="s">
        <v>56</v>
      </c>
      <c r="I4197" s="14" t="s">
        <v>76</v>
      </c>
      <c r="J4197" s="14" t="s">
        <v>1108</v>
      </c>
      <c r="K4197" s="15" t="n">
        <v>24.7</v>
      </c>
      <c r="L4197" s="0" t="n">
        <v>5</v>
      </c>
      <c r="M4197" s="16" t="n">
        <v>0</v>
      </c>
      <c r="N4197" s="17" t="n">
        <v>10.374</v>
      </c>
      <c r="O4197" s="0" t="str">
        <f aca="false">TEXT(B4197,"YYYY-MM")</f>
        <v>2017-04</v>
      </c>
      <c r="P4197" s="18" t="n">
        <f aca="false">IFERROR(N4197/K4197,0)</f>
        <v>0.42</v>
      </c>
      <c r="Q4197" s="0" t="str">
        <f aca="false">IF(M4197=0,"No Discount",IF(M4197&lt;0.2,"Low (1-19%)",IF(M4197&lt;0.4,"Medium (20-39%)","High (40%+)")))</f>
        <v>No Discount</v>
      </c>
      <c r="R4197" s="0" t="str">
        <f aca="false">INDEX('Lookup Tables'!$B$2:$B$5,MATCH(F4197,'Lookup Tables'!$A$2:$A$5,0))</f>
        <v>Manager D</v>
      </c>
    </row>
    <row r="4198" customFormat="false" ht="15" hidden="false" customHeight="false" outlineLevel="0" collapsed="false">
      <c r="A4198" s="0" t="s">
        <v>3833</v>
      </c>
      <c r="B4198" s="13" t="n">
        <v>42478</v>
      </c>
      <c r="C4198" s="13" t="n">
        <v>42483</v>
      </c>
      <c r="D4198" s="14" t="s">
        <v>52</v>
      </c>
      <c r="E4198" s="14" t="s">
        <v>53</v>
      </c>
      <c r="F4198" s="14" t="s">
        <v>117</v>
      </c>
      <c r="G4198" s="14" t="s">
        <v>170</v>
      </c>
      <c r="H4198" s="14" t="s">
        <v>65</v>
      </c>
      <c r="I4198" s="14" t="s">
        <v>66</v>
      </c>
      <c r="J4198" s="14" t="s">
        <v>1190</v>
      </c>
      <c r="K4198" s="15" t="n">
        <v>21.93</v>
      </c>
      <c r="L4198" s="0" t="n">
        <v>3</v>
      </c>
      <c r="M4198" s="16" t="n">
        <v>0</v>
      </c>
      <c r="N4198" s="17" t="n">
        <v>10.3071</v>
      </c>
      <c r="O4198" s="0" t="str">
        <f aca="false">TEXT(B4198,"YYYY-MM")</f>
        <v>2016-04</v>
      </c>
      <c r="P4198" s="18" t="n">
        <f aca="false">IFERROR(N4198/K4198,0)</f>
        <v>0.47</v>
      </c>
      <c r="Q4198" s="0" t="str">
        <f aca="false">IF(M4198=0,"No Discount",IF(M4198&lt;0.2,"Low (1-19%)",IF(M4198&lt;0.4,"Medium (20-39%)","High (40%+)")))</f>
        <v>No Discount</v>
      </c>
      <c r="R4198" s="0" t="str">
        <f aca="false">INDEX('Lookup Tables'!$B$2:$B$5,MATCH(F4198,'Lookup Tables'!$A$2:$A$5,0))</f>
        <v>Manager B</v>
      </c>
    </row>
    <row r="4199" customFormat="false" ht="15" hidden="false" customHeight="false" outlineLevel="0" collapsed="false">
      <c r="A4199" s="0" t="s">
        <v>3834</v>
      </c>
      <c r="B4199" s="13" t="n">
        <v>43072</v>
      </c>
      <c r="C4199" s="13" t="n">
        <v>43077</v>
      </c>
      <c r="D4199" s="14" t="s">
        <v>69</v>
      </c>
      <c r="E4199" s="14" t="s">
        <v>53</v>
      </c>
      <c r="F4199" s="14" t="s">
        <v>117</v>
      </c>
      <c r="G4199" s="14" t="s">
        <v>118</v>
      </c>
      <c r="H4199" s="14" t="s">
        <v>65</v>
      </c>
      <c r="I4199" s="14" t="s">
        <v>85</v>
      </c>
      <c r="J4199" s="14" t="s">
        <v>940</v>
      </c>
      <c r="K4199" s="15" t="n">
        <v>394.816</v>
      </c>
      <c r="L4199" s="0" t="n">
        <v>4</v>
      </c>
      <c r="M4199" s="16" t="n">
        <v>0.2</v>
      </c>
      <c r="N4199" s="17" t="n">
        <v>93.7688</v>
      </c>
      <c r="O4199" s="0" t="str">
        <f aca="false">TEXT(B4199,"YYYY-MM")</f>
        <v>2017-12</v>
      </c>
      <c r="P4199" s="18" t="n">
        <f aca="false">IFERROR(N4199/K4199,0)</f>
        <v>0.2375</v>
      </c>
      <c r="Q4199" s="0" t="str">
        <f aca="false">IF(M4199=0,"No Discount",IF(M4199&lt;0.2,"Low (1-19%)",IF(M4199&lt;0.4,"Medium (20-39%)","High (40%+)")))</f>
        <v>Medium (20-39%)</v>
      </c>
      <c r="R4199" s="0" t="str">
        <f aca="false">INDEX('Lookup Tables'!$B$2:$B$5,MATCH(F4199,'Lookup Tables'!$A$2:$A$5,0))</f>
        <v>Manager B</v>
      </c>
    </row>
    <row r="4200" customFormat="false" ht="15" hidden="false" customHeight="false" outlineLevel="0" collapsed="false">
      <c r="A4200" s="0" t="s">
        <v>3834</v>
      </c>
      <c r="B4200" s="13" t="n">
        <v>43072</v>
      </c>
      <c r="C4200" s="13" t="n">
        <v>43077</v>
      </c>
      <c r="D4200" s="14" t="s">
        <v>69</v>
      </c>
      <c r="E4200" s="14" t="s">
        <v>53</v>
      </c>
      <c r="F4200" s="14" t="s">
        <v>117</v>
      </c>
      <c r="G4200" s="14" t="s">
        <v>118</v>
      </c>
      <c r="H4200" s="14" t="s">
        <v>65</v>
      </c>
      <c r="I4200" s="14" t="s">
        <v>83</v>
      </c>
      <c r="J4200" s="14" t="s">
        <v>532</v>
      </c>
      <c r="K4200" s="15" t="n">
        <v>18.192</v>
      </c>
      <c r="L4200" s="0" t="n">
        <v>4</v>
      </c>
      <c r="M4200" s="16" t="n">
        <v>0.7</v>
      </c>
      <c r="N4200" s="17" t="n">
        <v>-14.5536</v>
      </c>
      <c r="O4200" s="0" t="str">
        <f aca="false">TEXT(B4200,"YYYY-MM")</f>
        <v>2017-12</v>
      </c>
      <c r="P4200" s="18" t="n">
        <f aca="false">IFERROR(N4200/K4200,0)</f>
        <v>-0.8</v>
      </c>
      <c r="Q4200" s="0" t="str">
        <f aca="false">IF(M4200=0,"No Discount",IF(M4200&lt;0.2,"Low (1-19%)",IF(M4200&lt;0.4,"Medium (20-39%)","High (40%+)")))</f>
        <v>High (40%+)</v>
      </c>
      <c r="R4200" s="0" t="str">
        <f aca="false">INDEX('Lookup Tables'!$B$2:$B$5,MATCH(F4200,'Lookup Tables'!$A$2:$A$5,0))</f>
        <v>Manager B</v>
      </c>
    </row>
    <row r="4201" customFormat="false" ht="15" hidden="false" customHeight="false" outlineLevel="0" collapsed="false">
      <c r="A4201" s="0" t="s">
        <v>3835</v>
      </c>
      <c r="B4201" s="13" t="n">
        <v>42714</v>
      </c>
      <c r="C4201" s="13" t="n">
        <v>42714</v>
      </c>
      <c r="D4201" s="14" t="s">
        <v>606</v>
      </c>
      <c r="E4201" s="14" t="s">
        <v>97</v>
      </c>
      <c r="F4201" s="14" t="s">
        <v>117</v>
      </c>
      <c r="G4201" s="14" t="s">
        <v>170</v>
      </c>
      <c r="H4201" s="14" t="s">
        <v>65</v>
      </c>
      <c r="I4201" s="14" t="s">
        <v>66</v>
      </c>
      <c r="J4201" s="14" t="s">
        <v>1190</v>
      </c>
      <c r="K4201" s="15" t="n">
        <v>7.31</v>
      </c>
      <c r="L4201" s="0" t="n">
        <v>1</v>
      </c>
      <c r="M4201" s="16" t="n">
        <v>0</v>
      </c>
      <c r="N4201" s="17" t="n">
        <v>3.4357</v>
      </c>
      <c r="O4201" s="0" t="str">
        <f aca="false">TEXT(B4201,"YYYY-MM")</f>
        <v>2016-12</v>
      </c>
      <c r="P4201" s="18" t="n">
        <f aca="false">IFERROR(N4201/K4201,0)</f>
        <v>0.47</v>
      </c>
      <c r="Q4201" s="0" t="str">
        <f aca="false">IF(M4201=0,"No Discount",IF(M4201&lt;0.2,"Low (1-19%)",IF(M4201&lt;0.4,"Medium (20-39%)","High (40%+)")))</f>
        <v>No Discount</v>
      </c>
      <c r="R4201" s="0" t="str">
        <f aca="false">INDEX('Lookup Tables'!$B$2:$B$5,MATCH(F4201,'Lookup Tables'!$A$2:$A$5,0))</f>
        <v>Manager B</v>
      </c>
    </row>
    <row r="4202" customFormat="false" ht="15" hidden="false" customHeight="false" outlineLevel="0" collapsed="false">
      <c r="A4202" s="0" t="s">
        <v>3835</v>
      </c>
      <c r="B4202" s="13" t="n">
        <v>42714</v>
      </c>
      <c r="C4202" s="13" t="n">
        <v>42714</v>
      </c>
      <c r="D4202" s="14" t="s">
        <v>606</v>
      </c>
      <c r="E4202" s="14" t="s">
        <v>97</v>
      </c>
      <c r="F4202" s="14" t="s">
        <v>117</v>
      </c>
      <c r="G4202" s="14" t="s">
        <v>170</v>
      </c>
      <c r="H4202" s="14" t="s">
        <v>80</v>
      </c>
      <c r="I4202" s="14" t="s">
        <v>570</v>
      </c>
      <c r="J4202" s="14" t="s">
        <v>1084</v>
      </c>
      <c r="K4202" s="15" t="n">
        <v>799.984</v>
      </c>
      <c r="L4202" s="0" t="n">
        <v>2</v>
      </c>
      <c r="M4202" s="16" t="n">
        <v>0.2</v>
      </c>
      <c r="N4202" s="17" t="n">
        <v>249.995</v>
      </c>
      <c r="O4202" s="0" t="str">
        <f aca="false">TEXT(B4202,"YYYY-MM")</f>
        <v>2016-12</v>
      </c>
      <c r="P4202" s="18" t="n">
        <f aca="false">IFERROR(N4202/K4202,0)</f>
        <v>0.3125</v>
      </c>
      <c r="Q4202" s="0" t="str">
        <f aca="false">IF(M4202=0,"No Discount",IF(M4202&lt;0.2,"Low (1-19%)",IF(M4202&lt;0.4,"Medium (20-39%)","High (40%+)")))</f>
        <v>Medium (20-39%)</v>
      </c>
      <c r="R4202" s="0" t="str">
        <f aca="false">INDEX('Lookup Tables'!$B$2:$B$5,MATCH(F4202,'Lookup Tables'!$A$2:$A$5,0))</f>
        <v>Manager B</v>
      </c>
    </row>
    <row r="4203" customFormat="false" ht="15" hidden="false" customHeight="false" outlineLevel="0" collapsed="false">
      <c r="A4203" s="0" t="s">
        <v>3835</v>
      </c>
      <c r="B4203" s="13" t="n">
        <v>42714</v>
      </c>
      <c r="C4203" s="13" t="n">
        <v>42714</v>
      </c>
      <c r="D4203" s="14" t="s">
        <v>606</v>
      </c>
      <c r="E4203" s="14" t="s">
        <v>97</v>
      </c>
      <c r="F4203" s="14" t="s">
        <v>117</v>
      </c>
      <c r="G4203" s="14" t="s">
        <v>170</v>
      </c>
      <c r="H4203" s="14" t="s">
        <v>65</v>
      </c>
      <c r="I4203" s="14" t="s">
        <v>91</v>
      </c>
      <c r="J4203" s="14" t="s">
        <v>594</v>
      </c>
      <c r="K4203" s="15" t="n">
        <v>41.28</v>
      </c>
      <c r="L4203" s="0" t="n">
        <v>6</v>
      </c>
      <c r="M4203" s="16" t="n">
        <v>0</v>
      </c>
      <c r="N4203" s="17" t="n">
        <v>18.9888</v>
      </c>
      <c r="O4203" s="0" t="str">
        <f aca="false">TEXT(B4203,"YYYY-MM")</f>
        <v>2016-12</v>
      </c>
      <c r="P4203" s="18" t="n">
        <f aca="false">IFERROR(N4203/K4203,0)</f>
        <v>0.46</v>
      </c>
      <c r="Q4203" s="0" t="str">
        <f aca="false">IF(M4203=0,"No Discount",IF(M4203&lt;0.2,"Low (1-19%)",IF(M4203&lt;0.4,"Medium (20-39%)","High (40%+)")))</f>
        <v>No Discount</v>
      </c>
      <c r="R4203" s="0" t="str">
        <f aca="false">INDEX('Lookup Tables'!$B$2:$B$5,MATCH(F4203,'Lookup Tables'!$A$2:$A$5,0))</f>
        <v>Manager B</v>
      </c>
    </row>
    <row r="4204" customFormat="false" ht="15" hidden="false" customHeight="false" outlineLevel="0" collapsed="false">
      <c r="A4204" s="0" t="s">
        <v>3835</v>
      </c>
      <c r="B4204" s="13" t="n">
        <v>42714</v>
      </c>
      <c r="C4204" s="13" t="n">
        <v>42714</v>
      </c>
      <c r="D4204" s="14" t="s">
        <v>606</v>
      </c>
      <c r="E4204" s="14" t="s">
        <v>97</v>
      </c>
      <c r="F4204" s="14" t="s">
        <v>117</v>
      </c>
      <c r="G4204" s="14" t="s">
        <v>170</v>
      </c>
      <c r="H4204" s="14" t="s">
        <v>65</v>
      </c>
      <c r="I4204" s="14" t="s">
        <v>91</v>
      </c>
      <c r="J4204" s="14" t="s">
        <v>325</v>
      </c>
      <c r="K4204" s="15" t="n">
        <v>184.66</v>
      </c>
      <c r="L4204" s="0" t="n">
        <v>7</v>
      </c>
      <c r="M4204" s="16" t="n">
        <v>0</v>
      </c>
      <c r="N4204" s="17" t="n">
        <v>84.9436</v>
      </c>
      <c r="O4204" s="0" t="str">
        <f aca="false">TEXT(B4204,"YYYY-MM")</f>
        <v>2016-12</v>
      </c>
      <c r="P4204" s="18" t="n">
        <f aca="false">IFERROR(N4204/K4204,0)</f>
        <v>0.46</v>
      </c>
      <c r="Q4204" s="0" t="str">
        <f aca="false">IF(M4204=0,"No Discount",IF(M4204&lt;0.2,"Low (1-19%)",IF(M4204&lt;0.4,"Medium (20-39%)","High (40%+)")))</f>
        <v>No Discount</v>
      </c>
      <c r="R4204" s="0" t="str">
        <f aca="false">INDEX('Lookup Tables'!$B$2:$B$5,MATCH(F4204,'Lookup Tables'!$A$2:$A$5,0))</f>
        <v>Manager B</v>
      </c>
    </row>
    <row r="4205" customFormat="false" ht="15" hidden="false" customHeight="false" outlineLevel="0" collapsed="false">
      <c r="A4205" s="0" t="s">
        <v>3836</v>
      </c>
      <c r="B4205" s="13" t="n">
        <v>42308</v>
      </c>
      <c r="C4205" s="13" t="n">
        <v>42310</v>
      </c>
      <c r="D4205" s="14" t="s">
        <v>52</v>
      </c>
      <c r="E4205" s="14" t="s">
        <v>53</v>
      </c>
      <c r="F4205" s="14" t="s">
        <v>117</v>
      </c>
      <c r="G4205" s="14" t="s">
        <v>649</v>
      </c>
      <c r="H4205" s="14" t="s">
        <v>65</v>
      </c>
      <c r="I4205" s="14" t="s">
        <v>78</v>
      </c>
      <c r="J4205" s="14" t="s">
        <v>133</v>
      </c>
      <c r="K4205" s="15" t="n">
        <v>49.25</v>
      </c>
      <c r="L4205" s="0" t="n">
        <v>5</v>
      </c>
      <c r="M4205" s="16" t="n">
        <v>0</v>
      </c>
      <c r="N4205" s="17" t="n">
        <v>18.715</v>
      </c>
      <c r="O4205" s="0" t="str">
        <f aca="false">TEXT(B4205,"YYYY-MM")</f>
        <v>2015-10</v>
      </c>
      <c r="P4205" s="18" t="n">
        <f aca="false">IFERROR(N4205/K4205,0)</f>
        <v>0.38</v>
      </c>
      <c r="Q4205" s="0" t="str">
        <f aca="false">IF(M4205=0,"No Discount",IF(M4205&lt;0.2,"Low (1-19%)",IF(M4205&lt;0.4,"Medium (20-39%)","High (40%+)")))</f>
        <v>No Discount</v>
      </c>
      <c r="R4205" s="0" t="str">
        <f aca="false">INDEX('Lookup Tables'!$B$2:$B$5,MATCH(F4205,'Lookup Tables'!$A$2:$A$5,0))</f>
        <v>Manager B</v>
      </c>
    </row>
    <row r="4206" customFormat="false" ht="15" hidden="false" customHeight="false" outlineLevel="0" collapsed="false">
      <c r="A4206" s="0" t="s">
        <v>3836</v>
      </c>
      <c r="B4206" s="13" t="n">
        <v>42308</v>
      </c>
      <c r="C4206" s="13" t="n">
        <v>42310</v>
      </c>
      <c r="D4206" s="14" t="s">
        <v>52</v>
      </c>
      <c r="E4206" s="14" t="s">
        <v>53</v>
      </c>
      <c r="F4206" s="14" t="s">
        <v>117</v>
      </c>
      <c r="G4206" s="14" t="s">
        <v>649</v>
      </c>
      <c r="H4206" s="14" t="s">
        <v>65</v>
      </c>
      <c r="I4206" s="14" t="s">
        <v>91</v>
      </c>
      <c r="J4206" s="14" t="s">
        <v>1293</v>
      </c>
      <c r="K4206" s="15" t="n">
        <v>10.16</v>
      </c>
      <c r="L4206" s="0" t="n">
        <v>2</v>
      </c>
      <c r="M4206" s="16" t="n">
        <v>0</v>
      </c>
      <c r="N4206" s="17" t="n">
        <v>4.7752</v>
      </c>
      <c r="O4206" s="0" t="str">
        <f aca="false">TEXT(B4206,"YYYY-MM")</f>
        <v>2015-10</v>
      </c>
      <c r="P4206" s="18" t="n">
        <f aca="false">IFERROR(N4206/K4206,0)</f>
        <v>0.47</v>
      </c>
      <c r="Q4206" s="0" t="str">
        <f aca="false">IF(M4206=0,"No Discount",IF(M4206&lt;0.2,"Low (1-19%)",IF(M4206&lt;0.4,"Medium (20-39%)","High (40%+)")))</f>
        <v>No Discount</v>
      </c>
      <c r="R4206" s="0" t="str">
        <f aca="false">INDEX('Lookup Tables'!$B$2:$B$5,MATCH(F4206,'Lookup Tables'!$A$2:$A$5,0))</f>
        <v>Manager B</v>
      </c>
    </row>
    <row r="4207" customFormat="false" ht="15" hidden="false" customHeight="false" outlineLevel="0" collapsed="false">
      <c r="A4207" s="0" t="s">
        <v>3836</v>
      </c>
      <c r="B4207" s="13" t="n">
        <v>42308</v>
      </c>
      <c r="C4207" s="13" t="n">
        <v>42310</v>
      </c>
      <c r="D4207" s="14" t="s">
        <v>52</v>
      </c>
      <c r="E4207" s="14" t="s">
        <v>53</v>
      </c>
      <c r="F4207" s="14" t="s">
        <v>117</v>
      </c>
      <c r="G4207" s="14" t="s">
        <v>649</v>
      </c>
      <c r="H4207" s="14" t="s">
        <v>56</v>
      </c>
      <c r="I4207" s="14" t="s">
        <v>76</v>
      </c>
      <c r="J4207" s="14" t="s">
        <v>2404</v>
      </c>
      <c r="K4207" s="15" t="n">
        <v>14.76</v>
      </c>
      <c r="L4207" s="0" t="n">
        <v>2</v>
      </c>
      <c r="M4207" s="16" t="n">
        <v>0</v>
      </c>
      <c r="N4207" s="17" t="n">
        <v>4.2804</v>
      </c>
      <c r="O4207" s="0" t="str">
        <f aca="false">TEXT(B4207,"YYYY-MM")</f>
        <v>2015-10</v>
      </c>
      <c r="P4207" s="18" t="n">
        <f aca="false">IFERROR(N4207/K4207,0)</f>
        <v>0.29</v>
      </c>
      <c r="Q4207" s="0" t="str">
        <f aca="false">IF(M4207=0,"No Discount",IF(M4207&lt;0.2,"Low (1-19%)",IF(M4207&lt;0.4,"Medium (20-39%)","High (40%+)")))</f>
        <v>No Discount</v>
      </c>
      <c r="R4207" s="0" t="str">
        <f aca="false">INDEX('Lookup Tables'!$B$2:$B$5,MATCH(F4207,'Lookup Tables'!$A$2:$A$5,0))</f>
        <v>Manager B</v>
      </c>
    </row>
    <row r="4208" customFormat="false" ht="15" hidden="false" customHeight="false" outlineLevel="0" collapsed="false">
      <c r="A4208" s="0" t="s">
        <v>3836</v>
      </c>
      <c r="B4208" s="13" t="n">
        <v>42308</v>
      </c>
      <c r="C4208" s="13" t="n">
        <v>42310</v>
      </c>
      <c r="D4208" s="14" t="s">
        <v>52</v>
      </c>
      <c r="E4208" s="14" t="s">
        <v>53</v>
      </c>
      <c r="F4208" s="14" t="s">
        <v>117</v>
      </c>
      <c r="G4208" s="14" t="s">
        <v>649</v>
      </c>
      <c r="H4208" s="14" t="s">
        <v>65</v>
      </c>
      <c r="I4208" s="14" t="s">
        <v>83</v>
      </c>
      <c r="J4208" s="14" t="s">
        <v>1470</v>
      </c>
      <c r="K4208" s="15" t="n">
        <v>34.08</v>
      </c>
      <c r="L4208" s="0" t="n">
        <v>2</v>
      </c>
      <c r="M4208" s="16" t="n">
        <v>0</v>
      </c>
      <c r="N4208" s="17" t="n">
        <v>15.6768</v>
      </c>
      <c r="O4208" s="0" t="str">
        <f aca="false">TEXT(B4208,"YYYY-MM")</f>
        <v>2015-10</v>
      </c>
      <c r="P4208" s="18" t="n">
        <f aca="false">IFERROR(N4208/K4208,0)</f>
        <v>0.46</v>
      </c>
      <c r="Q4208" s="0" t="str">
        <f aca="false">IF(M4208=0,"No Discount",IF(M4208&lt;0.2,"Low (1-19%)",IF(M4208&lt;0.4,"Medium (20-39%)","High (40%+)")))</f>
        <v>No Discount</v>
      </c>
      <c r="R4208" s="0" t="str">
        <f aca="false">INDEX('Lookup Tables'!$B$2:$B$5,MATCH(F4208,'Lookup Tables'!$A$2:$A$5,0))</f>
        <v>Manager B</v>
      </c>
    </row>
    <row r="4209" customFormat="false" ht="15" hidden="false" customHeight="false" outlineLevel="0" collapsed="false">
      <c r="A4209" s="0" t="s">
        <v>3836</v>
      </c>
      <c r="B4209" s="13" t="n">
        <v>42308</v>
      </c>
      <c r="C4209" s="13" t="n">
        <v>42310</v>
      </c>
      <c r="D4209" s="14" t="s">
        <v>52</v>
      </c>
      <c r="E4209" s="14" t="s">
        <v>53</v>
      </c>
      <c r="F4209" s="14" t="s">
        <v>117</v>
      </c>
      <c r="G4209" s="14" t="s">
        <v>649</v>
      </c>
      <c r="H4209" s="14" t="s">
        <v>56</v>
      </c>
      <c r="I4209" s="14" t="s">
        <v>76</v>
      </c>
      <c r="J4209" s="14" t="s">
        <v>603</v>
      </c>
      <c r="K4209" s="15" t="n">
        <v>17.67</v>
      </c>
      <c r="L4209" s="0" t="n">
        <v>3</v>
      </c>
      <c r="M4209" s="16" t="n">
        <v>0</v>
      </c>
      <c r="N4209" s="17" t="n">
        <v>7.7748</v>
      </c>
      <c r="O4209" s="0" t="str">
        <f aca="false">TEXT(B4209,"YYYY-MM")</f>
        <v>2015-10</v>
      </c>
      <c r="P4209" s="18" t="n">
        <f aca="false">IFERROR(N4209/K4209,0)</f>
        <v>0.44</v>
      </c>
      <c r="Q4209" s="0" t="str">
        <f aca="false">IF(M4209=0,"No Discount",IF(M4209&lt;0.2,"Low (1-19%)",IF(M4209&lt;0.4,"Medium (20-39%)","High (40%+)")))</f>
        <v>No Discount</v>
      </c>
      <c r="R4209" s="0" t="str">
        <f aca="false">INDEX('Lookup Tables'!$B$2:$B$5,MATCH(F4209,'Lookup Tables'!$A$2:$A$5,0))</f>
        <v>Manager B</v>
      </c>
    </row>
    <row r="4210" customFormat="false" ht="15" hidden="false" customHeight="false" outlineLevel="0" collapsed="false">
      <c r="A4210" s="0" t="s">
        <v>3836</v>
      </c>
      <c r="B4210" s="13" t="n">
        <v>42308</v>
      </c>
      <c r="C4210" s="13" t="n">
        <v>42310</v>
      </c>
      <c r="D4210" s="14" t="s">
        <v>52</v>
      </c>
      <c r="E4210" s="14" t="s">
        <v>53</v>
      </c>
      <c r="F4210" s="14" t="s">
        <v>117</v>
      </c>
      <c r="G4210" s="14" t="s">
        <v>649</v>
      </c>
      <c r="H4210" s="14" t="s">
        <v>56</v>
      </c>
      <c r="I4210" s="14" t="s">
        <v>59</v>
      </c>
      <c r="J4210" s="14" t="s">
        <v>3104</v>
      </c>
      <c r="K4210" s="15" t="n">
        <v>1604.9</v>
      </c>
      <c r="L4210" s="0" t="n">
        <v>5</v>
      </c>
      <c r="M4210" s="16" t="n">
        <v>0</v>
      </c>
      <c r="N4210" s="17" t="n">
        <v>481.47</v>
      </c>
      <c r="O4210" s="0" t="str">
        <f aca="false">TEXT(B4210,"YYYY-MM")</f>
        <v>2015-10</v>
      </c>
      <c r="P4210" s="18" t="n">
        <f aca="false">IFERROR(N4210/K4210,0)</f>
        <v>0.3</v>
      </c>
      <c r="Q4210" s="0" t="str">
        <f aca="false">IF(M4210=0,"No Discount",IF(M4210&lt;0.2,"Low (1-19%)",IF(M4210&lt;0.4,"Medium (20-39%)","High (40%+)")))</f>
        <v>No Discount</v>
      </c>
      <c r="R4210" s="0" t="str">
        <f aca="false">INDEX('Lookup Tables'!$B$2:$B$5,MATCH(F4210,'Lookup Tables'!$A$2:$A$5,0))</f>
        <v>Manager B</v>
      </c>
    </row>
    <row r="4211" customFormat="false" ht="15" hidden="false" customHeight="false" outlineLevel="0" collapsed="false">
      <c r="A4211" s="0" t="s">
        <v>3836</v>
      </c>
      <c r="B4211" s="13" t="n">
        <v>42308</v>
      </c>
      <c r="C4211" s="13" t="n">
        <v>42310</v>
      </c>
      <c r="D4211" s="14" t="s">
        <v>52</v>
      </c>
      <c r="E4211" s="14" t="s">
        <v>53</v>
      </c>
      <c r="F4211" s="14" t="s">
        <v>117</v>
      </c>
      <c r="G4211" s="14" t="s">
        <v>649</v>
      </c>
      <c r="H4211" s="14" t="s">
        <v>56</v>
      </c>
      <c r="I4211" s="14" t="s">
        <v>71</v>
      </c>
      <c r="J4211" s="14" t="s">
        <v>2408</v>
      </c>
      <c r="K4211" s="15" t="n">
        <v>385.686</v>
      </c>
      <c r="L4211" s="0" t="n">
        <v>1</v>
      </c>
      <c r="M4211" s="16" t="n">
        <v>0.3</v>
      </c>
      <c r="N4211" s="17" t="n">
        <v>-60.6078</v>
      </c>
      <c r="O4211" s="0" t="str">
        <f aca="false">TEXT(B4211,"YYYY-MM")</f>
        <v>2015-10</v>
      </c>
      <c r="P4211" s="18" t="n">
        <f aca="false">IFERROR(N4211/K4211,0)</f>
        <v>-0.157142857142857</v>
      </c>
      <c r="Q4211" s="0" t="str">
        <f aca="false">IF(M4211=0,"No Discount",IF(M4211&lt;0.2,"Low (1-19%)",IF(M4211&lt;0.4,"Medium (20-39%)","High (40%+)")))</f>
        <v>Medium (20-39%)</v>
      </c>
      <c r="R4211" s="0" t="str">
        <f aca="false">INDEX('Lookup Tables'!$B$2:$B$5,MATCH(F4211,'Lookup Tables'!$A$2:$A$5,0))</f>
        <v>Manager B</v>
      </c>
    </row>
    <row r="4212" customFormat="false" ht="15" hidden="false" customHeight="false" outlineLevel="0" collapsed="false">
      <c r="A4212" s="0" t="s">
        <v>3837</v>
      </c>
      <c r="B4212" s="13" t="n">
        <v>43443</v>
      </c>
      <c r="C4212" s="13" t="n">
        <v>43448</v>
      </c>
      <c r="D4212" s="14" t="s">
        <v>69</v>
      </c>
      <c r="E4212" s="14" t="s">
        <v>53</v>
      </c>
      <c r="F4212" s="14" t="s">
        <v>98</v>
      </c>
      <c r="G4212" s="14" t="s">
        <v>146</v>
      </c>
      <c r="H4212" s="14" t="s">
        <v>65</v>
      </c>
      <c r="I4212" s="14" t="s">
        <v>91</v>
      </c>
      <c r="J4212" s="14" t="s">
        <v>272</v>
      </c>
      <c r="K4212" s="15" t="n">
        <v>15.984</v>
      </c>
      <c r="L4212" s="0" t="n">
        <v>2</v>
      </c>
      <c r="M4212" s="16" t="n">
        <v>0.2</v>
      </c>
      <c r="N4212" s="17" t="n">
        <v>4.995</v>
      </c>
      <c r="O4212" s="0" t="str">
        <f aca="false">TEXT(B4212,"YYYY-MM")</f>
        <v>2018-12</v>
      </c>
      <c r="P4212" s="18" t="n">
        <f aca="false">IFERROR(N4212/K4212,0)</f>
        <v>0.3125</v>
      </c>
      <c r="Q4212" s="0" t="str">
        <f aca="false">IF(M4212=0,"No Discount",IF(M4212&lt;0.2,"Low (1-19%)",IF(M4212&lt;0.4,"Medium (20-39%)","High (40%+)")))</f>
        <v>Medium (20-39%)</v>
      </c>
      <c r="R4212" s="0" t="str">
        <f aca="false">INDEX('Lookup Tables'!$B$2:$B$5,MATCH(F4212,'Lookup Tables'!$A$2:$A$5,0))</f>
        <v>Manager A</v>
      </c>
    </row>
    <row r="4213" customFormat="false" ht="15" hidden="false" customHeight="false" outlineLevel="0" collapsed="false">
      <c r="A4213" s="0" t="s">
        <v>3838</v>
      </c>
      <c r="B4213" s="13" t="n">
        <v>42129</v>
      </c>
      <c r="C4213" s="13" t="n">
        <v>42133</v>
      </c>
      <c r="D4213" s="14" t="s">
        <v>52</v>
      </c>
      <c r="E4213" s="14" t="s">
        <v>53</v>
      </c>
      <c r="F4213" s="14" t="s">
        <v>54</v>
      </c>
      <c r="G4213" s="14" t="s">
        <v>55</v>
      </c>
      <c r="H4213" s="14" t="s">
        <v>65</v>
      </c>
      <c r="I4213" s="14" t="s">
        <v>91</v>
      </c>
      <c r="J4213" s="14" t="s">
        <v>2836</v>
      </c>
      <c r="K4213" s="15" t="n">
        <v>9.42</v>
      </c>
      <c r="L4213" s="0" t="n">
        <v>3</v>
      </c>
      <c r="M4213" s="16" t="n">
        <v>0</v>
      </c>
      <c r="N4213" s="17" t="n">
        <v>4.239</v>
      </c>
      <c r="O4213" s="0" t="str">
        <f aca="false">TEXT(B4213,"YYYY-MM")</f>
        <v>2015-05</v>
      </c>
      <c r="P4213" s="18" t="n">
        <f aca="false">IFERROR(N4213/K4213,0)</f>
        <v>0.45</v>
      </c>
      <c r="Q4213" s="0" t="str">
        <f aca="false">IF(M4213=0,"No Discount",IF(M4213&lt;0.2,"Low (1-19%)",IF(M4213&lt;0.4,"Medium (20-39%)","High (40%+)")))</f>
        <v>No Discount</v>
      </c>
      <c r="R4213" s="0" t="str">
        <f aca="false">INDEX('Lookup Tables'!$B$2:$B$5,MATCH(F4213,'Lookup Tables'!$A$2:$A$5,0))</f>
        <v>Manager C</v>
      </c>
    </row>
    <row r="4214" customFormat="false" ht="15" hidden="false" customHeight="false" outlineLevel="0" collapsed="false">
      <c r="A4214" s="0" t="s">
        <v>3838</v>
      </c>
      <c r="B4214" s="13" t="n">
        <v>42129</v>
      </c>
      <c r="C4214" s="13" t="n">
        <v>42133</v>
      </c>
      <c r="D4214" s="14" t="s">
        <v>52</v>
      </c>
      <c r="E4214" s="14" t="s">
        <v>53</v>
      </c>
      <c r="F4214" s="14" t="s">
        <v>54</v>
      </c>
      <c r="G4214" s="14" t="s">
        <v>55</v>
      </c>
      <c r="H4214" s="14" t="s">
        <v>65</v>
      </c>
      <c r="I4214" s="14" t="s">
        <v>78</v>
      </c>
      <c r="J4214" s="14" t="s">
        <v>530</v>
      </c>
      <c r="K4214" s="15" t="n">
        <v>6.56</v>
      </c>
      <c r="L4214" s="0" t="n">
        <v>2</v>
      </c>
      <c r="M4214" s="16" t="n">
        <v>0</v>
      </c>
      <c r="N4214" s="17" t="n">
        <v>1.9024</v>
      </c>
      <c r="O4214" s="0" t="str">
        <f aca="false">TEXT(B4214,"YYYY-MM")</f>
        <v>2015-05</v>
      </c>
      <c r="P4214" s="18" t="n">
        <f aca="false">IFERROR(N4214/K4214,0)</f>
        <v>0.29</v>
      </c>
      <c r="Q4214" s="0" t="str">
        <f aca="false">IF(M4214=0,"No Discount",IF(M4214&lt;0.2,"Low (1-19%)",IF(M4214&lt;0.4,"Medium (20-39%)","High (40%+)")))</f>
        <v>No Discount</v>
      </c>
      <c r="R4214" s="0" t="str">
        <f aca="false">INDEX('Lookup Tables'!$B$2:$B$5,MATCH(F4214,'Lookup Tables'!$A$2:$A$5,0))</f>
        <v>Manager C</v>
      </c>
    </row>
    <row r="4215" customFormat="false" ht="15" hidden="false" customHeight="false" outlineLevel="0" collapsed="false">
      <c r="A4215" s="0" t="s">
        <v>3838</v>
      </c>
      <c r="B4215" s="13" t="n">
        <v>42129</v>
      </c>
      <c r="C4215" s="13" t="n">
        <v>42133</v>
      </c>
      <c r="D4215" s="14" t="s">
        <v>52</v>
      </c>
      <c r="E4215" s="14" t="s">
        <v>53</v>
      </c>
      <c r="F4215" s="14" t="s">
        <v>54</v>
      </c>
      <c r="G4215" s="14" t="s">
        <v>55</v>
      </c>
      <c r="H4215" s="14" t="s">
        <v>65</v>
      </c>
      <c r="I4215" s="14" t="s">
        <v>91</v>
      </c>
      <c r="J4215" s="14" t="s">
        <v>3839</v>
      </c>
      <c r="K4215" s="15" t="n">
        <v>24.56</v>
      </c>
      <c r="L4215" s="0" t="n">
        <v>2</v>
      </c>
      <c r="M4215" s="16" t="n">
        <v>0</v>
      </c>
      <c r="N4215" s="17" t="n">
        <v>11.5432</v>
      </c>
      <c r="O4215" s="0" t="str">
        <f aca="false">TEXT(B4215,"YYYY-MM")</f>
        <v>2015-05</v>
      </c>
      <c r="P4215" s="18" t="n">
        <f aca="false">IFERROR(N4215/K4215,0)</f>
        <v>0.47</v>
      </c>
      <c r="Q4215" s="0" t="str">
        <f aca="false">IF(M4215=0,"No Discount",IF(M4215&lt;0.2,"Low (1-19%)",IF(M4215&lt;0.4,"Medium (20-39%)","High (40%+)")))</f>
        <v>No Discount</v>
      </c>
      <c r="R4215" s="0" t="str">
        <f aca="false">INDEX('Lookup Tables'!$B$2:$B$5,MATCH(F4215,'Lookup Tables'!$A$2:$A$5,0))</f>
        <v>Manager C</v>
      </c>
    </row>
    <row r="4216" customFormat="false" ht="15" hidden="false" customHeight="false" outlineLevel="0" collapsed="false">
      <c r="A4216" s="0" t="s">
        <v>3840</v>
      </c>
      <c r="B4216" s="13" t="n">
        <v>42798</v>
      </c>
      <c r="C4216" s="13" t="n">
        <v>42802</v>
      </c>
      <c r="D4216" s="14" t="s">
        <v>69</v>
      </c>
      <c r="E4216" s="14" t="s">
        <v>53</v>
      </c>
      <c r="F4216" s="14" t="s">
        <v>98</v>
      </c>
      <c r="G4216" s="14" t="s">
        <v>164</v>
      </c>
      <c r="H4216" s="14" t="s">
        <v>65</v>
      </c>
      <c r="I4216" s="14" t="s">
        <v>83</v>
      </c>
      <c r="J4216" s="14" t="s">
        <v>3841</v>
      </c>
      <c r="K4216" s="15" t="n">
        <v>128.4</v>
      </c>
      <c r="L4216" s="0" t="n">
        <v>3</v>
      </c>
      <c r="M4216" s="16" t="n">
        <v>0</v>
      </c>
      <c r="N4216" s="17" t="n">
        <v>64.2</v>
      </c>
      <c r="O4216" s="0" t="str">
        <f aca="false">TEXT(B4216,"YYYY-MM")</f>
        <v>2017-03</v>
      </c>
      <c r="P4216" s="18" t="n">
        <f aca="false">IFERROR(N4216/K4216,0)</f>
        <v>0.5</v>
      </c>
      <c r="Q4216" s="0" t="str">
        <f aca="false">IF(M4216=0,"No Discount",IF(M4216&lt;0.2,"Low (1-19%)",IF(M4216&lt;0.4,"Medium (20-39%)","High (40%+)")))</f>
        <v>No Discount</v>
      </c>
      <c r="R4216" s="0" t="str">
        <f aca="false">INDEX('Lookup Tables'!$B$2:$B$5,MATCH(F4216,'Lookup Tables'!$A$2:$A$5,0))</f>
        <v>Manager A</v>
      </c>
    </row>
    <row r="4217" customFormat="false" ht="15" hidden="false" customHeight="false" outlineLevel="0" collapsed="false">
      <c r="A4217" s="0" t="s">
        <v>3842</v>
      </c>
      <c r="B4217" s="13" t="n">
        <v>42338</v>
      </c>
      <c r="C4217" s="13" t="n">
        <v>42342</v>
      </c>
      <c r="D4217" s="14" t="s">
        <v>69</v>
      </c>
      <c r="E4217" s="14" t="s">
        <v>53</v>
      </c>
      <c r="F4217" s="14" t="s">
        <v>117</v>
      </c>
      <c r="G4217" s="14" t="s">
        <v>170</v>
      </c>
      <c r="H4217" s="14" t="s">
        <v>65</v>
      </c>
      <c r="I4217" s="14" t="s">
        <v>129</v>
      </c>
      <c r="J4217" s="14" t="s">
        <v>3843</v>
      </c>
      <c r="K4217" s="15" t="n">
        <v>62.28</v>
      </c>
      <c r="L4217" s="0" t="n">
        <v>4</v>
      </c>
      <c r="M4217" s="16" t="n">
        <v>0</v>
      </c>
      <c r="N4217" s="17" t="n">
        <v>29.2716</v>
      </c>
      <c r="O4217" s="0" t="str">
        <f aca="false">TEXT(B4217,"YYYY-MM")</f>
        <v>2015-11</v>
      </c>
      <c r="P4217" s="18" t="n">
        <f aca="false">IFERROR(N4217/K4217,0)</f>
        <v>0.47</v>
      </c>
      <c r="Q4217" s="0" t="str">
        <f aca="false">IF(M4217=0,"No Discount",IF(M4217&lt;0.2,"Low (1-19%)",IF(M4217&lt;0.4,"Medium (20-39%)","High (40%+)")))</f>
        <v>No Discount</v>
      </c>
      <c r="R4217" s="0" t="str">
        <f aca="false">INDEX('Lookup Tables'!$B$2:$B$5,MATCH(F4217,'Lookup Tables'!$A$2:$A$5,0))</f>
        <v>Manager B</v>
      </c>
    </row>
    <row r="4218" customFormat="false" ht="15" hidden="false" customHeight="false" outlineLevel="0" collapsed="false">
      <c r="A4218" s="0" t="s">
        <v>3844</v>
      </c>
      <c r="B4218" s="13" t="n">
        <v>42418</v>
      </c>
      <c r="C4218" s="13" t="n">
        <v>42422</v>
      </c>
      <c r="D4218" s="14" t="s">
        <v>69</v>
      </c>
      <c r="E4218" s="14" t="s">
        <v>62</v>
      </c>
      <c r="F4218" s="14" t="s">
        <v>63</v>
      </c>
      <c r="G4218" s="14" t="s">
        <v>64</v>
      </c>
      <c r="H4218" s="14" t="s">
        <v>65</v>
      </c>
      <c r="I4218" s="14" t="s">
        <v>66</v>
      </c>
      <c r="J4218" s="14" t="s">
        <v>1133</v>
      </c>
      <c r="K4218" s="15" t="n">
        <v>9.24</v>
      </c>
      <c r="L4218" s="0" t="n">
        <v>3</v>
      </c>
      <c r="M4218" s="16" t="n">
        <v>0</v>
      </c>
      <c r="N4218" s="17" t="n">
        <v>4.4352</v>
      </c>
      <c r="O4218" s="0" t="str">
        <f aca="false">TEXT(B4218,"YYYY-MM")</f>
        <v>2016-02</v>
      </c>
      <c r="P4218" s="18" t="n">
        <f aca="false">IFERROR(N4218/K4218,0)</f>
        <v>0.48</v>
      </c>
      <c r="Q4218" s="0" t="str">
        <f aca="false">IF(M4218=0,"No Discount",IF(M4218&lt;0.2,"Low (1-19%)",IF(M4218&lt;0.4,"Medium (20-39%)","High (40%+)")))</f>
        <v>No Discount</v>
      </c>
      <c r="R4218" s="0" t="str">
        <f aca="false">INDEX('Lookup Tables'!$B$2:$B$5,MATCH(F4218,'Lookup Tables'!$A$2:$A$5,0))</f>
        <v>Manager D</v>
      </c>
    </row>
    <row r="4219" customFormat="false" ht="15" hidden="false" customHeight="false" outlineLevel="0" collapsed="false">
      <c r="A4219" s="0" t="s">
        <v>3845</v>
      </c>
      <c r="B4219" s="13" t="n">
        <v>43191</v>
      </c>
      <c r="C4219" s="13" t="n">
        <v>43193</v>
      </c>
      <c r="D4219" s="14" t="s">
        <v>137</v>
      </c>
      <c r="E4219" s="14" t="s">
        <v>62</v>
      </c>
      <c r="F4219" s="14" t="s">
        <v>63</v>
      </c>
      <c r="G4219" s="14" t="s">
        <v>64</v>
      </c>
      <c r="H4219" s="14" t="s">
        <v>56</v>
      </c>
      <c r="I4219" s="14" t="s">
        <v>57</v>
      </c>
      <c r="J4219" s="14" t="s">
        <v>3846</v>
      </c>
      <c r="K4219" s="15" t="n">
        <v>482.664</v>
      </c>
      <c r="L4219" s="0" t="n">
        <v>8</v>
      </c>
      <c r="M4219" s="16" t="n">
        <v>0.15</v>
      </c>
      <c r="N4219" s="17" t="n">
        <v>85.176</v>
      </c>
      <c r="O4219" s="0" t="str">
        <f aca="false">TEXT(B4219,"YYYY-MM")</f>
        <v>2018-04</v>
      </c>
      <c r="P4219" s="18" t="n">
        <f aca="false">IFERROR(N4219/K4219,0)</f>
        <v>0.176470588235294</v>
      </c>
      <c r="Q4219" s="0" t="str">
        <f aca="false">IF(M4219=0,"No Discount",IF(M4219&lt;0.2,"Low (1-19%)",IF(M4219&lt;0.4,"Medium (20-39%)","High (40%+)")))</f>
        <v>Low (1-19%)</v>
      </c>
      <c r="R4219" s="0" t="str">
        <f aca="false">INDEX('Lookup Tables'!$B$2:$B$5,MATCH(F4219,'Lookup Tables'!$A$2:$A$5,0))</f>
        <v>Manager D</v>
      </c>
    </row>
    <row r="4220" customFormat="false" ht="15" hidden="false" customHeight="false" outlineLevel="0" collapsed="false">
      <c r="A4220" s="0" t="s">
        <v>3845</v>
      </c>
      <c r="B4220" s="13" t="n">
        <v>43191</v>
      </c>
      <c r="C4220" s="13" t="n">
        <v>43193</v>
      </c>
      <c r="D4220" s="14" t="s">
        <v>137</v>
      </c>
      <c r="E4220" s="14" t="s">
        <v>62</v>
      </c>
      <c r="F4220" s="14" t="s">
        <v>63</v>
      </c>
      <c r="G4220" s="14" t="s">
        <v>64</v>
      </c>
      <c r="H4220" s="14" t="s">
        <v>80</v>
      </c>
      <c r="I4220" s="14" t="s">
        <v>345</v>
      </c>
      <c r="J4220" s="14" t="s">
        <v>3176</v>
      </c>
      <c r="K4220" s="15" t="n">
        <v>4799.984</v>
      </c>
      <c r="L4220" s="0" t="n">
        <v>2</v>
      </c>
      <c r="M4220" s="16" t="n">
        <v>0.2</v>
      </c>
      <c r="N4220" s="17" t="n">
        <v>359.9988</v>
      </c>
      <c r="O4220" s="0" t="str">
        <f aca="false">TEXT(B4220,"YYYY-MM")</f>
        <v>2018-04</v>
      </c>
      <c r="P4220" s="18" t="n">
        <f aca="false">IFERROR(N4220/K4220,0)</f>
        <v>0.075</v>
      </c>
      <c r="Q4220" s="0" t="str">
        <f aca="false">IF(M4220=0,"No Discount",IF(M4220&lt;0.2,"Low (1-19%)",IF(M4220&lt;0.4,"Medium (20-39%)","High (40%+)")))</f>
        <v>Medium (20-39%)</v>
      </c>
      <c r="R4220" s="0" t="str">
        <f aca="false">INDEX('Lookup Tables'!$B$2:$B$5,MATCH(F4220,'Lookup Tables'!$A$2:$A$5,0))</f>
        <v>Manager D</v>
      </c>
    </row>
    <row r="4221" customFormat="false" ht="15" hidden="false" customHeight="false" outlineLevel="0" collapsed="false">
      <c r="A4221" s="0" t="s">
        <v>3847</v>
      </c>
      <c r="B4221" s="13" t="n">
        <v>43262</v>
      </c>
      <c r="C4221" s="13" t="n">
        <v>43264</v>
      </c>
      <c r="D4221" s="14" t="s">
        <v>52</v>
      </c>
      <c r="E4221" s="14" t="s">
        <v>53</v>
      </c>
      <c r="F4221" s="14" t="s">
        <v>63</v>
      </c>
      <c r="G4221" s="14" t="s">
        <v>94</v>
      </c>
      <c r="H4221" s="14" t="s">
        <v>65</v>
      </c>
      <c r="I4221" s="14" t="s">
        <v>91</v>
      </c>
      <c r="J4221" s="14" t="s">
        <v>522</v>
      </c>
      <c r="K4221" s="15" t="n">
        <v>37.94</v>
      </c>
      <c r="L4221" s="0" t="n">
        <v>2</v>
      </c>
      <c r="M4221" s="16" t="n">
        <v>0</v>
      </c>
      <c r="N4221" s="17" t="n">
        <v>18.2112</v>
      </c>
      <c r="O4221" s="0" t="str">
        <f aca="false">TEXT(B4221,"YYYY-MM")</f>
        <v>2018-06</v>
      </c>
      <c r="P4221" s="18" t="n">
        <f aca="false">IFERROR(N4221/K4221,0)</f>
        <v>0.48</v>
      </c>
      <c r="Q4221" s="0" t="str">
        <f aca="false">IF(M4221=0,"No Discount",IF(M4221&lt;0.2,"Low (1-19%)",IF(M4221&lt;0.4,"Medium (20-39%)","High (40%+)")))</f>
        <v>No Discount</v>
      </c>
      <c r="R4221" s="0" t="str">
        <f aca="false">INDEX('Lookup Tables'!$B$2:$B$5,MATCH(F4221,'Lookup Tables'!$A$2:$A$5,0))</f>
        <v>Manager D</v>
      </c>
    </row>
    <row r="4222" customFormat="false" ht="15" hidden="false" customHeight="false" outlineLevel="0" collapsed="false">
      <c r="A4222" s="0" t="s">
        <v>3847</v>
      </c>
      <c r="B4222" s="13" t="n">
        <v>43262</v>
      </c>
      <c r="C4222" s="13" t="n">
        <v>43264</v>
      </c>
      <c r="D4222" s="14" t="s">
        <v>52</v>
      </c>
      <c r="E4222" s="14" t="s">
        <v>53</v>
      </c>
      <c r="F4222" s="14" t="s">
        <v>63</v>
      </c>
      <c r="G4222" s="14" t="s">
        <v>94</v>
      </c>
      <c r="H4222" s="14" t="s">
        <v>65</v>
      </c>
      <c r="I4222" s="14" t="s">
        <v>83</v>
      </c>
      <c r="J4222" s="14" t="s">
        <v>1304</v>
      </c>
      <c r="K4222" s="15" t="n">
        <v>18.288</v>
      </c>
      <c r="L4222" s="0" t="n">
        <v>6</v>
      </c>
      <c r="M4222" s="16" t="n">
        <v>0.2</v>
      </c>
      <c r="N4222" s="17" t="n">
        <v>6.6294</v>
      </c>
      <c r="O4222" s="0" t="str">
        <f aca="false">TEXT(B4222,"YYYY-MM")</f>
        <v>2018-06</v>
      </c>
      <c r="P4222" s="18" t="n">
        <f aca="false">IFERROR(N4222/K4222,0)</f>
        <v>0.3625</v>
      </c>
      <c r="Q4222" s="0" t="str">
        <f aca="false">IF(M4222=0,"No Discount",IF(M4222&lt;0.2,"Low (1-19%)",IF(M4222&lt;0.4,"Medium (20-39%)","High (40%+)")))</f>
        <v>Medium (20-39%)</v>
      </c>
      <c r="R4222" s="0" t="str">
        <f aca="false">INDEX('Lookup Tables'!$B$2:$B$5,MATCH(F4222,'Lookup Tables'!$A$2:$A$5,0))</f>
        <v>Manager D</v>
      </c>
    </row>
    <row r="4223" customFormat="false" ht="15" hidden="false" customHeight="false" outlineLevel="0" collapsed="false">
      <c r="A4223" s="0" t="s">
        <v>3847</v>
      </c>
      <c r="B4223" s="13" t="n">
        <v>43262</v>
      </c>
      <c r="C4223" s="13" t="n">
        <v>43264</v>
      </c>
      <c r="D4223" s="14" t="s">
        <v>52</v>
      </c>
      <c r="E4223" s="14" t="s">
        <v>53</v>
      </c>
      <c r="F4223" s="14" t="s">
        <v>63</v>
      </c>
      <c r="G4223" s="14" t="s">
        <v>94</v>
      </c>
      <c r="H4223" s="14" t="s">
        <v>80</v>
      </c>
      <c r="I4223" s="14" t="s">
        <v>345</v>
      </c>
      <c r="J4223" s="14" t="s">
        <v>3848</v>
      </c>
      <c r="K4223" s="15" t="n">
        <v>385.8</v>
      </c>
      <c r="L4223" s="0" t="n">
        <v>5</v>
      </c>
      <c r="M4223" s="16" t="n">
        <v>0.2</v>
      </c>
      <c r="N4223" s="17" t="n">
        <v>130.2075</v>
      </c>
      <c r="O4223" s="0" t="str">
        <f aca="false">TEXT(B4223,"YYYY-MM")</f>
        <v>2018-06</v>
      </c>
      <c r="P4223" s="18" t="n">
        <f aca="false">IFERROR(N4223/K4223,0)</f>
        <v>0.3375</v>
      </c>
      <c r="Q4223" s="0" t="str">
        <f aca="false">IF(M4223=0,"No Discount",IF(M4223&lt;0.2,"Low (1-19%)",IF(M4223&lt;0.4,"Medium (20-39%)","High (40%+)")))</f>
        <v>Medium (20-39%)</v>
      </c>
      <c r="R4223" s="0" t="str">
        <f aca="false">INDEX('Lookup Tables'!$B$2:$B$5,MATCH(F4223,'Lookup Tables'!$A$2:$A$5,0))</f>
        <v>Manager D</v>
      </c>
    </row>
    <row r="4224" customFormat="false" ht="15" hidden="false" customHeight="false" outlineLevel="0" collapsed="false">
      <c r="A4224" s="0" t="s">
        <v>3847</v>
      </c>
      <c r="B4224" s="13" t="n">
        <v>43262</v>
      </c>
      <c r="C4224" s="13" t="n">
        <v>43264</v>
      </c>
      <c r="D4224" s="14" t="s">
        <v>52</v>
      </c>
      <c r="E4224" s="14" t="s">
        <v>53</v>
      </c>
      <c r="F4224" s="14" t="s">
        <v>63</v>
      </c>
      <c r="G4224" s="14" t="s">
        <v>94</v>
      </c>
      <c r="H4224" s="14" t="s">
        <v>65</v>
      </c>
      <c r="I4224" s="14" t="s">
        <v>73</v>
      </c>
      <c r="J4224" s="14" t="s">
        <v>462</v>
      </c>
      <c r="K4224" s="15" t="n">
        <v>102.96</v>
      </c>
      <c r="L4224" s="0" t="n">
        <v>2</v>
      </c>
      <c r="M4224" s="16" t="n">
        <v>0</v>
      </c>
      <c r="N4224" s="17" t="n">
        <v>1.0296</v>
      </c>
      <c r="O4224" s="0" t="str">
        <f aca="false">TEXT(B4224,"YYYY-MM")</f>
        <v>2018-06</v>
      </c>
      <c r="P4224" s="18" t="n">
        <f aca="false">IFERROR(N4224/K4224,0)</f>
        <v>0.01</v>
      </c>
      <c r="Q4224" s="0" t="str">
        <f aca="false">IF(M4224=0,"No Discount",IF(M4224&lt;0.2,"Low (1-19%)",IF(M4224&lt;0.4,"Medium (20-39%)","High (40%+)")))</f>
        <v>No Discount</v>
      </c>
      <c r="R4224" s="0" t="str">
        <f aca="false">INDEX('Lookup Tables'!$B$2:$B$5,MATCH(F4224,'Lookup Tables'!$A$2:$A$5,0))</f>
        <v>Manager D</v>
      </c>
    </row>
    <row r="4225" customFormat="false" ht="15" hidden="false" customHeight="false" outlineLevel="0" collapsed="false">
      <c r="A4225" s="0" t="s">
        <v>3847</v>
      </c>
      <c r="B4225" s="13" t="n">
        <v>43262</v>
      </c>
      <c r="C4225" s="13" t="n">
        <v>43264</v>
      </c>
      <c r="D4225" s="14" t="s">
        <v>52</v>
      </c>
      <c r="E4225" s="14" t="s">
        <v>53</v>
      </c>
      <c r="F4225" s="14" t="s">
        <v>63</v>
      </c>
      <c r="G4225" s="14" t="s">
        <v>94</v>
      </c>
      <c r="H4225" s="14" t="s">
        <v>56</v>
      </c>
      <c r="I4225" s="14" t="s">
        <v>57</v>
      </c>
      <c r="J4225" s="14" t="s">
        <v>1185</v>
      </c>
      <c r="K4225" s="15" t="n">
        <v>174.42</v>
      </c>
      <c r="L4225" s="0" t="n">
        <v>3</v>
      </c>
      <c r="M4225" s="16" t="n">
        <v>0</v>
      </c>
      <c r="N4225" s="17" t="n">
        <v>41.8608</v>
      </c>
      <c r="O4225" s="0" t="str">
        <f aca="false">TEXT(B4225,"YYYY-MM")</f>
        <v>2018-06</v>
      </c>
      <c r="P4225" s="18" t="n">
        <f aca="false">IFERROR(N4225/K4225,0)</f>
        <v>0.24</v>
      </c>
      <c r="Q4225" s="0" t="str">
        <f aca="false">IF(M4225=0,"No Discount",IF(M4225&lt;0.2,"Low (1-19%)",IF(M4225&lt;0.4,"Medium (20-39%)","High (40%+)")))</f>
        <v>No Discount</v>
      </c>
      <c r="R4225" s="0" t="str">
        <f aca="false">INDEX('Lookup Tables'!$B$2:$B$5,MATCH(F4225,'Lookup Tables'!$A$2:$A$5,0))</f>
        <v>Manager D</v>
      </c>
    </row>
    <row r="4226" customFormat="false" ht="15" hidden="false" customHeight="false" outlineLevel="0" collapsed="false">
      <c r="A4226" s="0" t="s">
        <v>3849</v>
      </c>
      <c r="B4226" s="13" t="n">
        <v>43008</v>
      </c>
      <c r="C4226" s="13" t="n">
        <v>43011</v>
      </c>
      <c r="D4226" s="14" t="s">
        <v>137</v>
      </c>
      <c r="E4226" s="14" t="s">
        <v>53</v>
      </c>
      <c r="F4226" s="14" t="s">
        <v>98</v>
      </c>
      <c r="G4226" s="14" t="s">
        <v>146</v>
      </c>
      <c r="H4226" s="14" t="s">
        <v>65</v>
      </c>
      <c r="I4226" s="14" t="s">
        <v>83</v>
      </c>
      <c r="J4226" s="14" t="s">
        <v>394</v>
      </c>
      <c r="K4226" s="15" t="n">
        <v>1.964</v>
      </c>
      <c r="L4226" s="0" t="n">
        <v>2</v>
      </c>
      <c r="M4226" s="16" t="n">
        <v>0.8</v>
      </c>
      <c r="N4226" s="17" t="n">
        <v>-3.2406</v>
      </c>
      <c r="O4226" s="0" t="str">
        <f aca="false">TEXT(B4226,"YYYY-MM")</f>
        <v>2017-09</v>
      </c>
      <c r="P4226" s="18" t="n">
        <f aca="false">IFERROR(N4226/K4226,0)</f>
        <v>-1.65</v>
      </c>
      <c r="Q4226" s="0" t="str">
        <f aca="false">IF(M4226=0,"No Discount",IF(M4226&lt;0.2,"Low (1-19%)",IF(M4226&lt;0.4,"Medium (20-39%)","High (40%+)")))</f>
        <v>High (40%+)</v>
      </c>
      <c r="R4226" s="0" t="str">
        <f aca="false">INDEX('Lookup Tables'!$B$2:$B$5,MATCH(F4226,'Lookup Tables'!$A$2:$A$5,0))</f>
        <v>Manager A</v>
      </c>
    </row>
    <row r="4227" customFormat="false" ht="15" hidden="false" customHeight="false" outlineLevel="0" collapsed="false">
      <c r="A4227" s="0" t="s">
        <v>3850</v>
      </c>
      <c r="B4227" s="13" t="n">
        <v>42351</v>
      </c>
      <c r="C4227" s="13" t="n">
        <v>42355</v>
      </c>
      <c r="D4227" s="14" t="s">
        <v>69</v>
      </c>
      <c r="E4227" s="14" t="s">
        <v>62</v>
      </c>
      <c r="F4227" s="14" t="s">
        <v>98</v>
      </c>
      <c r="G4227" s="14" t="s">
        <v>146</v>
      </c>
      <c r="H4227" s="14" t="s">
        <v>56</v>
      </c>
      <c r="I4227" s="14" t="s">
        <v>76</v>
      </c>
      <c r="J4227" s="14" t="s">
        <v>3851</v>
      </c>
      <c r="K4227" s="15" t="n">
        <v>94.428</v>
      </c>
      <c r="L4227" s="0" t="n">
        <v>3</v>
      </c>
      <c r="M4227" s="16" t="n">
        <v>0.6</v>
      </c>
      <c r="N4227" s="17" t="n">
        <v>-42.4926</v>
      </c>
      <c r="O4227" s="0" t="str">
        <f aca="false">TEXT(B4227,"YYYY-MM")</f>
        <v>2015-12</v>
      </c>
      <c r="P4227" s="18" t="n">
        <f aca="false">IFERROR(N4227/K4227,0)</f>
        <v>-0.45</v>
      </c>
      <c r="Q4227" s="0" t="str">
        <f aca="false">IF(M4227=0,"No Discount",IF(M4227&lt;0.2,"Low (1-19%)",IF(M4227&lt;0.4,"Medium (20-39%)","High (40%+)")))</f>
        <v>High (40%+)</v>
      </c>
      <c r="R4227" s="0" t="str">
        <f aca="false">INDEX('Lookup Tables'!$B$2:$B$5,MATCH(F4227,'Lookup Tables'!$A$2:$A$5,0))</f>
        <v>Manager A</v>
      </c>
    </row>
    <row r="4228" customFormat="false" ht="15" hidden="false" customHeight="false" outlineLevel="0" collapsed="false">
      <c r="A4228" s="0" t="s">
        <v>3852</v>
      </c>
      <c r="B4228" s="13" t="n">
        <v>43415</v>
      </c>
      <c r="C4228" s="13" t="n">
        <v>43420</v>
      </c>
      <c r="D4228" s="14" t="s">
        <v>69</v>
      </c>
      <c r="E4228" s="14" t="s">
        <v>53</v>
      </c>
      <c r="F4228" s="14" t="s">
        <v>98</v>
      </c>
      <c r="G4228" s="14" t="s">
        <v>265</v>
      </c>
      <c r="H4228" s="14" t="s">
        <v>65</v>
      </c>
      <c r="I4228" s="14" t="s">
        <v>171</v>
      </c>
      <c r="J4228" s="14" t="s">
        <v>518</v>
      </c>
      <c r="K4228" s="15" t="n">
        <v>45.92</v>
      </c>
      <c r="L4228" s="0" t="n">
        <v>4</v>
      </c>
      <c r="M4228" s="16" t="n">
        <v>0</v>
      </c>
      <c r="N4228" s="17" t="n">
        <v>21.5824</v>
      </c>
      <c r="O4228" s="0" t="str">
        <f aca="false">TEXT(B4228,"YYYY-MM")</f>
        <v>2018-11</v>
      </c>
      <c r="P4228" s="18" t="n">
        <f aca="false">IFERROR(N4228/K4228,0)</f>
        <v>0.47</v>
      </c>
      <c r="Q4228" s="0" t="str">
        <f aca="false">IF(M4228=0,"No Discount",IF(M4228&lt;0.2,"Low (1-19%)",IF(M4228&lt;0.4,"Medium (20-39%)","High (40%+)")))</f>
        <v>No Discount</v>
      </c>
      <c r="R4228" s="0" t="str">
        <f aca="false">INDEX('Lookup Tables'!$B$2:$B$5,MATCH(F4228,'Lookup Tables'!$A$2:$A$5,0))</f>
        <v>Manager A</v>
      </c>
    </row>
    <row r="4229" customFormat="false" ht="15" hidden="false" customHeight="false" outlineLevel="0" collapsed="false">
      <c r="A4229" s="0" t="s">
        <v>3853</v>
      </c>
      <c r="B4229" s="13" t="n">
        <v>42374</v>
      </c>
      <c r="C4229" s="13" t="n">
        <v>42379</v>
      </c>
      <c r="D4229" s="14" t="s">
        <v>69</v>
      </c>
      <c r="E4229" s="14" t="s">
        <v>97</v>
      </c>
      <c r="F4229" s="14" t="s">
        <v>63</v>
      </c>
      <c r="G4229" s="14" t="s">
        <v>94</v>
      </c>
      <c r="H4229" s="14" t="s">
        <v>56</v>
      </c>
      <c r="I4229" s="14" t="s">
        <v>59</v>
      </c>
      <c r="J4229" s="14" t="s">
        <v>712</v>
      </c>
      <c r="K4229" s="15" t="n">
        <v>61.584</v>
      </c>
      <c r="L4229" s="0" t="n">
        <v>1</v>
      </c>
      <c r="M4229" s="16" t="n">
        <v>0.2</v>
      </c>
      <c r="N4229" s="17" t="n">
        <v>-6.9282</v>
      </c>
      <c r="O4229" s="0" t="str">
        <f aca="false">TEXT(B4229,"YYYY-MM")</f>
        <v>2016-01</v>
      </c>
      <c r="P4229" s="18" t="n">
        <f aca="false">IFERROR(N4229/K4229,0)</f>
        <v>-0.1125</v>
      </c>
      <c r="Q4229" s="0" t="str">
        <f aca="false">IF(M4229=0,"No Discount",IF(M4229&lt;0.2,"Low (1-19%)",IF(M4229&lt;0.4,"Medium (20-39%)","High (40%+)")))</f>
        <v>Medium (20-39%)</v>
      </c>
      <c r="R4229" s="0" t="str">
        <f aca="false">INDEX('Lookup Tables'!$B$2:$B$5,MATCH(F4229,'Lookup Tables'!$A$2:$A$5,0))</f>
        <v>Manager D</v>
      </c>
    </row>
    <row r="4230" customFormat="false" ht="15" hidden="false" customHeight="false" outlineLevel="0" collapsed="false">
      <c r="A4230" s="0" t="s">
        <v>3854</v>
      </c>
      <c r="B4230" s="13" t="n">
        <v>42818</v>
      </c>
      <c r="C4230" s="13" t="n">
        <v>42820</v>
      </c>
      <c r="D4230" s="14" t="s">
        <v>137</v>
      </c>
      <c r="E4230" s="14" t="s">
        <v>62</v>
      </c>
      <c r="F4230" s="14" t="s">
        <v>98</v>
      </c>
      <c r="G4230" s="14" t="s">
        <v>164</v>
      </c>
      <c r="H4230" s="14" t="s">
        <v>65</v>
      </c>
      <c r="I4230" s="14" t="s">
        <v>91</v>
      </c>
      <c r="J4230" s="14" t="s">
        <v>2119</v>
      </c>
      <c r="K4230" s="15" t="n">
        <v>22.48</v>
      </c>
      <c r="L4230" s="0" t="n">
        <v>1</v>
      </c>
      <c r="M4230" s="16" t="n">
        <v>0</v>
      </c>
      <c r="N4230" s="17" t="n">
        <v>10.3408</v>
      </c>
      <c r="O4230" s="0" t="str">
        <f aca="false">TEXT(B4230,"YYYY-MM")</f>
        <v>2017-03</v>
      </c>
      <c r="P4230" s="18" t="n">
        <f aca="false">IFERROR(N4230/K4230,0)</f>
        <v>0.46</v>
      </c>
      <c r="Q4230" s="0" t="str">
        <f aca="false">IF(M4230=0,"No Discount",IF(M4230&lt;0.2,"Low (1-19%)",IF(M4230&lt;0.4,"Medium (20-39%)","High (40%+)")))</f>
        <v>No Discount</v>
      </c>
      <c r="R4230" s="0" t="str">
        <f aca="false">INDEX('Lookup Tables'!$B$2:$B$5,MATCH(F4230,'Lookup Tables'!$A$2:$A$5,0))</f>
        <v>Manager A</v>
      </c>
    </row>
    <row r="4231" customFormat="false" ht="15" hidden="false" customHeight="false" outlineLevel="0" collapsed="false">
      <c r="A4231" s="0" t="s">
        <v>3855</v>
      </c>
      <c r="B4231" s="13" t="n">
        <v>43286</v>
      </c>
      <c r="C4231" s="13" t="n">
        <v>43291</v>
      </c>
      <c r="D4231" s="14" t="s">
        <v>69</v>
      </c>
      <c r="E4231" s="14" t="s">
        <v>62</v>
      </c>
      <c r="F4231" s="14" t="s">
        <v>98</v>
      </c>
      <c r="G4231" s="14" t="s">
        <v>99</v>
      </c>
      <c r="H4231" s="14" t="s">
        <v>56</v>
      </c>
      <c r="I4231" s="14" t="s">
        <v>76</v>
      </c>
      <c r="J4231" s="14" t="s">
        <v>1311</v>
      </c>
      <c r="K4231" s="15" t="n">
        <v>332.028</v>
      </c>
      <c r="L4231" s="0" t="n">
        <v>9</v>
      </c>
      <c r="M4231" s="16" t="n">
        <v>0.6</v>
      </c>
      <c r="N4231" s="17" t="n">
        <v>-348.6294</v>
      </c>
      <c r="O4231" s="0" t="str">
        <f aca="false">TEXT(B4231,"YYYY-MM")</f>
        <v>2018-07</v>
      </c>
      <c r="P4231" s="18" t="n">
        <f aca="false">IFERROR(N4231/K4231,0)</f>
        <v>-1.05</v>
      </c>
      <c r="Q4231" s="0" t="str">
        <f aca="false">IF(M4231=0,"No Discount",IF(M4231&lt;0.2,"Low (1-19%)",IF(M4231&lt;0.4,"Medium (20-39%)","High (40%+)")))</f>
        <v>High (40%+)</v>
      </c>
      <c r="R4231" s="0" t="str">
        <f aca="false">INDEX('Lookup Tables'!$B$2:$B$5,MATCH(F4231,'Lookup Tables'!$A$2:$A$5,0))</f>
        <v>Manager A</v>
      </c>
    </row>
    <row r="4232" customFormat="false" ht="15" hidden="false" customHeight="false" outlineLevel="0" collapsed="false">
      <c r="A4232" s="0" t="s">
        <v>3855</v>
      </c>
      <c r="B4232" s="13" t="n">
        <v>43286</v>
      </c>
      <c r="C4232" s="13" t="n">
        <v>43291</v>
      </c>
      <c r="D4232" s="14" t="s">
        <v>69</v>
      </c>
      <c r="E4232" s="14" t="s">
        <v>62</v>
      </c>
      <c r="F4232" s="14" t="s">
        <v>98</v>
      </c>
      <c r="G4232" s="14" t="s">
        <v>99</v>
      </c>
      <c r="H4232" s="14" t="s">
        <v>65</v>
      </c>
      <c r="I4232" s="14" t="s">
        <v>83</v>
      </c>
      <c r="J4232" s="14" t="s">
        <v>1528</v>
      </c>
      <c r="K4232" s="15" t="n">
        <v>11.394</v>
      </c>
      <c r="L4232" s="0" t="n">
        <v>9</v>
      </c>
      <c r="M4232" s="16" t="n">
        <v>0.8</v>
      </c>
      <c r="N4232" s="17" t="n">
        <v>-17.6607</v>
      </c>
      <c r="O4232" s="0" t="str">
        <f aca="false">TEXT(B4232,"YYYY-MM")</f>
        <v>2018-07</v>
      </c>
      <c r="P4232" s="18" t="n">
        <f aca="false">IFERROR(N4232/K4232,0)</f>
        <v>-1.55</v>
      </c>
      <c r="Q4232" s="0" t="str">
        <f aca="false">IF(M4232=0,"No Discount",IF(M4232&lt;0.2,"Low (1-19%)",IF(M4232&lt;0.4,"Medium (20-39%)","High (40%+)")))</f>
        <v>High (40%+)</v>
      </c>
      <c r="R4232" s="0" t="str">
        <f aca="false">INDEX('Lookup Tables'!$B$2:$B$5,MATCH(F4232,'Lookup Tables'!$A$2:$A$5,0))</f>
        <v>Manager A</v>
      </c>
    </row>
    <row r="4233" customFormat="false" ht="15" hidden="false" customHeight="false" outlineLevel="0" collapsed="false">
      <c r="A4233" s="0" t="s">
        <v>3855</v>
      </c>
      <c r="B4233" s="13" t="n">
        <v>43286</v>
      </c>
      <c r="C4233" s="13" t="n">
        <v>43291</v>
      </c>
      <c r="D4233" s="14" t="s">
        <v>69</v>
      </c>
      <c r="E4233" s="14" t="s">
        <v>62</v>
      </c>
      <c r="F4233" s="14" t="s">
        <v>98</v>
      </c>
      <c r="G4233" s="14" t="s">
        <v>99</v>
      </c>
      <c r="H4233" s="14" t="s">
        <v>65</v>
      </c>
      <c r="I4233" s="14" t="s">
        <v>91</v>
      </c>
      <c r="J4233" s="14" t="s">
        <v>3856</v>
      </c>
      <c r="K4233" s="15" t="n">
        <v>15.552</v>
      </c>
      <c r="L4233" s="0" t="n">
        <v>3</v>
      </c>
      <c r="M4233" s="16" t="n">
        <v>0.2</v>
      </c>
      <c r="N4233" s="17" t="n">
        <v>5.6376</v>
      </c>
      <c r="O4233" s="0" t="str">
        <f aca="false">TEXT(B4233,"YYYY-MM")</f>
        <v>2018-07</v>
      </c>
      <c r="P4233" s="18" t="n">
        <f aca="false">IFERROR(N4233/K4233,0)</f>
        <v>0.3625</v>
      </c>
      <c r="Q4233" s="0" t="str">
        <f aca="false">IF(M4233=0,"No Discount",IF(M4233&lt;0.2,"Low (1-19%)",IF(M4233&lt;0.4,"Medium (20-39%)","High (40%+)")))</f>
        <v>Medium (20-39%)</v>
      </c>
      <c r="R4233" s="0" t="str">
        <f aca="false">INDEX('Lookup Tables'!$B$2:$B$5,MATCH(F4233,'Lookup Tables'!$A$2:$A$5,0))</f>
        <v>Manager A</v>
      </c>
    </row>
    <row r="4234" customFormat="false" ht="15" hidden="false" customHeight="false" outlineLevel="0" collapsed="false">
      <c r="A4234" s="0" t="s">
        <v>3855</v>
      </c>
      <c r="B4234" s="13" t="n">
        <v>43286</v>
      </c>
      <c r="C4234" s="13" t="n">
        <v>43291</v>
      </c>
      <c r="D4234" s="14" t="s">
        <v>69</v>
      </c>
      <c r="E4234" s="14" t="s">
        <v>62</v>
      </c>
      <c r="F4234" s="14" t="s">
        <v>98</v>
      </c>
      <c r="G4234" s="14" t="s">
        <v>99</v>
      </c>
      <c r="H4234" s="14" t="s">
        <v>65</v>
      </c>
      <c r="I4234" s="14" t="s">
        <v>91</v>
      </c>
      <c r="J4234" s="14" t="s">
        <v>3486</v>
      </c>
      <c r="K4234" s="15" t="n">
        <v>31.104</v>
      </c>
      <c r="L4234" s="0" t="n">
        <v>6</v>
      </c>
      <c r="M4234" s="16" t="n">
        <v>0.2</v>
      </c>
      <c r="N4234" s="17" t="n">
        <v>11.2752</v>
      </c>
      <c r="O4234" s="0" t="str">
        <f aca="false">TEXT(B4234,"YYYY-MM")</f>
        <v>2018-07</v>
      </c>
      <c r="P4234" s="18" t="n">
        <f aca="false">IFERROR(N4234/K4234,0)</f>
        <v>0.3625</v>
      </c>
      <c r="Q4234" s="0" t="str">
        <f aca="false">IF(M4234=0,"No Discount",IF(M4234&lt;0.2,"Low (1-19%)",IF(M4234&lt;0.4,"Medium (20-39%)","High (40%+)")))</f>
        <v>Medium (20-39%)</v>
      </c>
      <c r="R4234" s="0" t="str">
        <f aca="false">INDEX('Lookup Tables'!$B$2:$B$5,MATCH(F4234,'Lookup Tables'!$A$2:$A$5,0))</f>
        <v>Manager A</v>
      </c>
    </row>
    <row r="4235" customFormat="false" ht="15" hidden="false" customHeight="false" outlineLevel="0" collapsed="false">
      <c r="A4235" s="0" t="s">
        <v>3855</v>
      </c>
      <c r="B4235" s="13" t="n">
        <v>43286</v>
      </c>
      <c r="C4235" s="13" t="n">
        <v>43291</v>
      </c>
      <c r="D4235" s="14" t="s">
        <v>69</v>
      </c>
      <c r="E4235" s="14" t="s">
        <v>62</v>
      </c>
      <c r="F4235" s="14" t="s">
        <v>98</v>
      </c>
      <c r="G4235" s="14" t="s">
        <v>99</v>
      </c>
      <c r="H4235" s="14" t="s">
        <v>65</v>
      </c>
      <c r="I4235" s="14" t="s">
        <v>83</v>
      </c>
      <c r="J4235" s="14" t="s">
        <v>647</v>
      </c>
      <c r="K4235" s="15" t="n">
        <v>6.316</v>
      </c>
      <c r="L4235" s="0" t="n">
        <v>1</v>
      </c>
      <c r="M4235" s="16" t="n">
        <v>0.8</v>
      </c>
      <c r="N4235" s="17" t="n">
        <v>-10.4214</v>
      </c>
      <c r="O4235" s="0" t="str">
        <f aca="false">TEXT(B4235,"YYYY-MM")</f>
        <v>2018-07</v>
      </c>
      <c r="P4235" s="18" t="n">
        <f aca="false">IFERROR(N4235/K4235,0)</f>
        <v>-1.65</v>
      </c>
      <c r="Q4235" s="0" t="str">
        <f aca="false">IF(M4235=0,"No Discount",IF(M4235&lt;0.2,"Low (1-19%)",IF(M4235&lt;0.4,"Medium (20-39%)","High (40%+)")))</f>
        <v>High (40%+)</v>
      </c>
      <c r="R4235" s="0" t="str">
        <f aca="false">INDEX('Lookup Tables'!$B$2:$B$5,MATCH(F4235,'Lookup Tables'!$A$2:$A$5,0))</f>
        <v>Manager A</v>
      </c>
    </row>
    <row r="4236" customFormat="false" ht="15" hidden="false" customHeight="false" outlineLevel="0" collapsed="false">
      <c r="A4236" s="0" t="s">
        <v>3857</v>
      </c>
      <c r="B4236" s="13" t="n">
        <v>42268</v>
      </c>
      <c r="C4236" s="13" t="n">
        <v>42271</v>
      </c>
      <c r="D4236" s="14" t="s">
        <v>137</v>
      </c>
      <c r="E4236" s="14" t="s">
        <v>97</v>
      </c>
      <c r="F4236" s="14" t="s">
        <v>117</v>
      </c>
      <c r="G4236" s="14" t="s">
        <v>118</v>
      </c>
      <c r="H4236" s="14" t="s">
        <v>65</v>
      </c>
      <c r="I4236" s="14" t="s">
        <v>91</v>
      </c>
      <c r="J4236" s="14" t="s">
        <v>423</v>
      </c>
      <c r="K4236" s="15" t="n">
        <v>11.352</v>
      </c>
      <c r="L4236" s="0" t="n">
        <v>3</v>
      </c>
      <c r="M4236" s="16" t="n">
        <v>0.2</v>
      </c>
      <c r="N4236" s="17" t="n">
        <v>4.1151</v>
      </c>
      <c r="O4236" s="0" t="str">
        <f aca="false">TEXT(B4236,"YYYY-MM")</f>
        <v>2015-09</v>
      </c>
      <c r="P4236" s="18" t="n">
        <f aca="false">IFERROR(N4236/K4236,0)</f>
        <v>0.3625</v>
      </c>
      <c r="Q4236" s="0" t="str">
        <f aca="false">IF(M4236=0,"No Discount",IF(M4236&lt;0.2,"Low (1-19%)",IF(M4236&lt;0.4,"Medium (20-39%)","High (40%+)")))</f>
        <v>Medium (20-39%)</v>
      </c>
      <c r="R4236" s="0" t="str">
        <f aca="false">INDEX('Lookup Tables'!$B$2:$B$5,MATCH(F4236,'Lookup Tables'!$A$2:$A$5,0))</f>
        <v>Manager B</v>
      </c>
    </row>
    <row r="4237" customFormat="false" ht="15" hidden="false" customHeight="false" outlineLevel="0" collapsed="false">
      <c r="A4237" s="0" t="s">
        <v>3857</v>
      </c>
      <c r="B4237" s="13" t="n">
        <v>42268</v>
      </c>
      <c r="C4237" s="13" t="n">
        <v>42271</v>
      </c>
      <c r="D4237" s="14" t="s">
        <v>137</v>
      </c>
      <c r="E4237" s="14" t="s">
        <v>97</v>
      </c>
      <c r="F4237" s="14" t="s">
        <v>117</v>
      </c>
      <c r="G4237" s="14" t="s">
        <v>118</v>
      </c>
      <c r="H4237" s="14" t="s">
        <v>65</v>
      </c>
      <c r="I4237" s="14" t="s">
        <v>66</v>
      </c>
      <c r="J4237" s="14" t="s">
        <v>1544</v>
      </c>
      <c r="K4237" s="15" t="n">
        <v>20.808</v>
      </c>
      <c r="L4237" s="0" t="n">
        <v>9</v>
      </c>
      <c r="M4237" s="16" t="n">
        <v>0.2</v>
      </c>
      <c r="N4237" s="17" t="n">
        <v>7.0227</v>
      </c>
      <c r="O4237" s="0" t="str">
        <f aca="false">TEXT(B4237,"YYYY-MM")</f>
        <v>2015-09</v>
      </c>
      <c r="P4237" s="18" t="n">
        <f aca="false">IFERROR(N4237/K4237,0)</f>
        <v>0.3375</v>
      </c>
      <c r="Q4237" s="0" t="str">
        <f aca="false">IF(M4237=0,"No Discount",IF(M4237&lt;0.2,"Low (1-19%)",IF(M4237&lt;0.4,"Medium (20-39%)","High (40%+)")))</f>
        <v>Medium (20-39%)</v>
      </c>
      <c r="R4237" s="0" t="str">
        <f aca="false">INDEX('Lookup Tables'!$B$2:$B$5,MATCH(F4237,'Lookup Tables'!$A$2:$A$5,0))</f>
        <v>Manager B</v>
      </c>
    </row>
    <row r="4238" customFormat="false" ht="15" hidden="false" customHeight="false" outlineLevel="0" collapsed="false">
      <c r="A4238" s="0" t="s">
        <v>3858</v>
      </c>
      <c r="B4238" s="13" t="n">
        <v>42939</v>
      </c>
      <c r="C4238" s="13" t="n">
        <v>42943</v>
      </c>
      <c r="D4238" s="14" t="s">
        <v>69</v>
      </c>
      <c r="E4238" s="14" t="s">
        <v>97</v>
      </c>
      <c r="F4238" s="14" t="s">
        <v>98</v>
      </c>
      <c r="G4238" s="14" t="s">
        <v>146</v>
      </c>
      <c r="H4238" s="14" t="s">
        <v>65</v>
      </c>
      <c r="I4238" s="14" t="s">
        <v>83</v>
      </c>
      <c r="J4238" s="14" t="s">
        <v>2806</v>
      </c>
      <c r="K4238" s="15" t="n">
        <v>11.416</v>
      </c>
      <c r="L4238" s="0" t="n">
        <v>4</v>
      </c>
      <c r="M4238" s="16" t="n">
        <v>0.8</v>
      </c>
      <c r="N4238" s="17" t="n">
        <v>-18.8364</v>
      </c>
      <c r="O4238" s="0" t="str">
        <f aca="false">TEXT(B4238,"YYYY-MM")</f>
        <v>2017-07</v>
      </c>
      <c r="P4238" s="18" t="n">
        <f aca="false">IFERROR(N4238/K4238,0)</f>
        <v>-1.65</v>
      </c>
      <c r="Q4238" s="0" t="str">
        <f aca="false">IF(M4238=0,"No Discount",IF(M4238&lt;0.2,"Low (1-19%)",IF(M4238&lt;0.4,"Medium (20-39%)","High (40%+)")))</f>
        <v>High (40%+)</v>
      </c>
      <c r="R4238" s="0" t="str">
        <f aca="false">INDEX('Lookup Tables'!$B$2:$B$5,MATCH(F4238,'Lookup Tables'!$A$2:$A$5,0))</f>
        <v>Manager A</v>
      </c>
    </row>
    <row r="4239" customFormat="false" ht="15" hidden="false" customHeight="false" outlineLevel="0" collapsed="false">
      <c r="A4239" s="0" t="s">
        <v>3859</v>
      </c>
      <c r="B4239" s="13" t="n">
        <v>43341</v>
      </c>
      <c r="C4239" s="13" t="n">
        <v>43346</v>
      </c>
      <c r="D4239" s="14" t="s">
        <v>52</v>
      </c>
      <c r="E4239" s="14" t="s">
        <v>62</v>
      </c>
      <c r="F4239" s="14" t="s">
        <v>117</v>
      </c>
      <c r="G4239" s="14" t="s">
        <v>118</v>
      </c>
      <c r="H4239" s="14" t="s">
        <v>65</v>
      </c>
      <c r="I4239" s="14" t="s">
        <v>78</v>
      </c>
      <c r="J4239" s="14" t="s">
        <v>3860</v>
      </c>
      <c r="K4239" s="15" t="n">
        <v>9.408</v>
      </c>
      <c r="L4239" s="0" t="n">
        <v>7</v>
      </c>
      <c r="M4239" s="16" t="n">
        <v>0.2</v>
      </c>
      <c r="N4239" s="17" t="n">
        <v>0.7056</v>
      </c>
      <c r="O4239" s="0" t="str">
        <f aca="false">TEXT(B4239,"YYYY-MM")</f>
        <v>2018-08</v>
      </c>
      <c r="P4239" s="18" t="n">
        <f aca="false">IFERROR(N4239/K4239,0)</f>
        <v>0.075</v>
      </c>
      <c r="Q4239" s="0" t="str">
        <f aca="false">IF(M4239=0,"No Discount",IF(M4239&lt;0.2,"Low (1-19%)",IF(M4239&lt;0.4,"Medium (20-39%)","High (40%+)")))</f>
        <v>Medium (20-39%)</v>
      </c>
      <c r="R4239" s="0" t="str">
        <f aca="false">INDEX('Lookup Tables'!$B$2:$B$5,MATCH(F4239,'Lookup Tables'!$A$2:$A$5,0))</f>
        <v>Manager B</v>
      </c>
    </row>
    <row r="4240" customFormat="false" ht="15" hidden="false" customHeight="false" outlineLevel="0" collapsed="false">
      <c r="A4240" s="0" t="s">
        <v>3861</v>
      </c>
      <c r="B4240" s="13" t="n">
        <v>43185</v>
      </c>
      <c r="C4240" s="13" t="n">
        <v>43187</v>
      </c>
      <c r="D4240" s="14" t="s">
        <v>137</v>
      </c>
      <c r="E4240" s="14" t="s">
        <v>97</v>
      </c>
      <c r="F4240" s="14" t="s">
        <v>63</v>
      </c>
      <c r="G4240" s="14" t="s">
        <v>94</v>
      </c>
      <c r="H4240" s="14" t="s">
        <v>65</v>
      </c>
      <c r="I4240" s="14" t="s">
        <v>78</v>
      </c>
      <c r="J4240" s="14" t="s">
        <v>3862</v>
      </c>
      <c r="K4240" s="15" t="n">
        <v>19.83</v>
      </c>
      <c r="L4240" s="0" t="n">
        <v>1</v>
      </c>
      <c r="M4240" s="16" t="n">
        <v>0</v>
      </c>
      <c r="N4240" s="17" t="n">
        <v>5.949</v>
      </c>
      <c r="O4240" s="0" t="str">
        <f aca="false">TEXT(B4240,"YYYY-MM")</f>
        <v>2018-03</v>
      </c>
      <c r="P4240" s="18" t="n">
        <f aca="false">IFERROR(N4240/K4240,0)</f>
        <v>0.3</v>
      </c>
      <c r="Q4240" s="0" t="str">
        <f aca="false">IF(M4240=0,"No Discount",IF(M4240&lt;0.2,"Low (1-19%)",IF(M4240&lt;0.4,"Medium (20-39%)","High (40%+)")))</f>
        <v>No Discount</v>
      </c>
      <c r="R4240" s="0" t="str">
        <f aca="false">INDEX('Lookup Tables'!$B$2:$B$5,MATCH(F4240,'Lookup Tables'!$A$2:$A$5,0))</f>
        <v>Manager D</v>
      </c>
    </row>
    <row r="4241" customFormat="false" ht="15" hidden="false" customHeight="false" outlineLevel="0" collapsed="false">
      <c r="A4241" s="0" t="s">
        <v>3863</v>
      </c>
      <c r="B4241" s="13" t="n">
        <v>43463</v>
      </c>
      <c r="C4241" s="13" t="n">
        <v>43469</v>
      </c>
      <c r="D4241" s="14" t="s">
        <v>69</v>
      </c>
      <c r="E4241" s="14" t="s">
        <v>62</v>
      </c>
      <c r="F4241" s="14" t="s">
        <v>98</v>
      </c>
      <c r="G4241" s="14" t="s">
        <v>157</v>
      </c>
      <c r="H4241" s="14" t="s">
        <v>65</v>
      </c>
      <c r="I4241" s="14" t="s">
        <v>91</v>
      </c>
      <c r="J4241" s="14" t="s">
        <v>1639</v>
      </c>
      <c r="K4241" s="15" t="n">
        <v>209.7</v>
      </c>
      <c r="L4241" s="0" t="n">
        <v>2</v>
      </c>
      <c r="M4241" s="16" t="n">
        <v>0</v>
      </c>
      <c r="N4241" s="17" t="n">
        <v>100.656</v>
      </c>
      <c r="O4241" s="0" t="str">
        <f aca="false">TEXT(B4241,"YYYY-MM")</f>
        <v>2018-12</v>
      </c>
      <c r="P4241" s="18" t="n">
        <f aca="false">IFERROR(N4241/K4241,0)</f>
        <v>0.48</v>
      </c>
      <c r="Q4241" s="0" t="str">
        <f aca="false">IF(M4241=0,"No Discount",IF(M4241&lt;0.2,"Low (1-19%)",IF(M4241&lt;0.4,"Medium (20-39%)","High (40%+)")))</f>
        <v>No Discount</v>
      </c>
      <c r="R4241" s="0" t="str">
        <f aca="false">INDEX('Lookup Tables'!$B$2:$B$5,MATCH(F4241,'Lookup Tables'!$A$2:$A$5,0))</f>
        <v>Manager A</v>
      </c>
    </row>
    <row r="4242" customFormat="false" ht="15" hidden="false" customHeight="false" outlineLevel="0" collapsed="false">
      <c r="A4242" s="0" t="s">
        <v>3864</v>
      </c>
      <c r="B4242" s="13" t="n">
        <v>42267</v>
      </c>
      <c r="C4242" s="13" t="n">
        <v>42273</v>
      </c>
      <c r="D4242" s="14" t="s">
        <v>69</v>
      </c>
      <c r="E4242" s="14" t="s">
        <v>97</v>
      </c>
      <c r="F4242" s="14" t="s">
        <v>63</v>
      </c>
      <c r="G4242" s="14" t="s">
        <v>64</v>
      </c>
      <c r="H4242" s="14" t="s">
        <v>65</v>
      </c>
      <c r="I4242" s="14" t="s">
        <v>85</v>
      </c>
      <c r="J4242" s="14" t="s">
        <v>663</v>
      </c>
      <c r="K4242" s="15" t="n">
        <v>43.92</v>
      </c>
      <c r="L4242" s="0" t="n">
        <v>4</v>
      </c>
      <c r="M4242" s="16" t="n">
        <v>0</v>
      </c>
      <c r="N4242" s="17" t="n">
        <v>11.8584</v>
      </c>
      <c r="O4242" s="0" t="str">
        <f aca="false">TEXT(B4242,"YYYY-MM")</f>
        <v>2015-09</v>
      </c>
      <c r="P4242" s="18" t="n">
        <f aca="false">IFERROR(N4242/K4242,0)</f>
        <v>0.27</v>
      </c>
      <c r="Q4242" s="0" t="str">
        <f aca="false">IF(M4242=0,"No Discount",IF(M4242&lt;0.2,"Low (1-19%)",IF(M4242&lt;0.4,"Medium (20-39%)","High (40%+)")))</f>
        <v>No Discount</v>
      </c>
      <c r="R4242" s="0" t="str">
        <f aca="false">INDEX('Lookup Tables'!$B$2:$B$5,MATCH(F4242,'Lookup Tables'!$A$2:$A$5,0))</f>
        <v>Manager D</v>
      </c>
    </row>
    <row r="4243" customFormat="false" ht="15" hidden="false" customHeight="false" outlineLevel="0" collapsed="false">
      <c r="A4243" s="0" t="s">
        <v>3864</v>
      </c>
      <c r="B4243" s="13" t="n">
        <v>42267</v>
      </c>
      <c r="C4243" s="13" t="n">
        <v>42273</v>
      </c>
      <c r="D4243" s="14" t="s">
        <v>69</v>
      </c>
      <c r="E4243" s="14" t="s">
        <v>97</v>
      </c>
      <c r="F4243" s="14" t="s">
        <v>63</v>
      </c>
      <c r="G4243" s="14" t="s">
        <v>64</v>
      </c>
      <c r="H4243" s="14" t="s">
        <v>65</v>
      </c>
      <c r="I4243" s="14" t="s">
        <v>83</v>
      </c>
      <c r="J4243" s="14" t="s">
        <v>1188</v>
      </c>
      <c r="K4243" s="15" t="n">
        <v>20.232</v>
      </c>
      <c r="L4243" s="0" t="n">
        <v>3</v>
      </c>
      <c r="M4243" s="16" t="n">
        <v>0.2</v>
      </c>
      <c r="N4243" s="17" t="n">
        <v>6.5754</v>
      </c>
      <c r="O4243" s="0" t="str">
        <f aca="false">TEXT(B4243,"YYYY-MM")</f>
        <v>2015-09</v>
      </c>
      <c r="P4243" s="18" t="n">
        <f aca="false">IFERROR(N4243/K4243,0)</f>
        <v>0.325</v>
      </c>
      <c r="Q4243" s="0" t="str">
        <f aca="false">IF(M4243=0,"No Discount",IF(M4243&lt;0.2,"Low (1-19%)",IF(M4243&lt;0.4,"Medium (20-39%)","High (40%+)")))</f>
        <v>Medium (20-39%)</v>
      </c>
      <c r="R4243" s="0" t="str">
        <f aca="false">INDEX('Lookup Tables'!$B$2:$B$5,MATCH(F4243,'Lookup Tables'!$A$2:$A$5,0))</f>
        <v>Manager D</v>
      </c>
    </row>
    <row r="4244" customFormat="false" ht="15" hidden="false" customHeight="false" outlineLevel="0" collapsed="false">
      <c r="A4244" s="0" t="s">
        <v>3865</v>
      </c>
      <c r="B4244" s="13" t="n">
        <v>42829</v>
      </c>
      <c r="C4244" s="13" t="n">
        <v>42830</v>
      </c>
      <c r="D4244" s="14" t="s">
        <v>137</v>
      </c>
      <c r="E4244" s="14" t="s">
        <v>97</v>
      </c>
      <c r="F4244" s="14" t="s">
        <v>54</v>
      </c>
      <c r="G4244" s="14" t="s">
        <v>193</v>
      </c>
      <c r="H4244" s="14" t="s">
        <v>80</v>
      </c>
      <c r="I4244" s="14" t="s">
        <v>81</v>
      </c>
      <c r="J4244" s="14" t="s">
        <v>318</v>
      </c>
      <c r="K4244" s="15" t="n">
        <v>149.97</v>
      </c>
      <c r="L4244" s="0" t="n">
        <v>3</v>
      </c>
      <c r="M4244" s="16" t="n">
        <v>0</v>
      </c>
      <c r="N4244" s="17" t="n">
        <v>5.9988</v>
      </c>
      <c r="O4244" s="0" t="str">
        <f aca="false">TEXT(B4244,"YYYY-MM")</f>
        <v>2017-04</v>
      </c>
      <c r="P4244" s="18" t="n">
        <f aca="false">IFERROR(N4244/K4244,0)</f>
        <v>0.04</v>
      </c>
      <c r="Q4244" s="0" t="str">
        <f aca="false">IF(M4244=0,"No Discount",IF(M4244&lt;0.2,"Low (1-19%)",IF(M4244&lt;0.4,"Medium (20-39%)","High (40%+)")))</f>
        <v>No Discount</v>
      </c>
      <c r="R4244" s="0" t="str">
        <f aca="false">INDEX('Lookup Tables'!$B$2:$B$5,MATCH(F4244,'Lookup Tables'!$A$2:$A$5,0))</f>
        <v>Manager C</v>
      </c>
    </row>
    <row r="4245" customFormat="false" ht="15" hidden="false" customHeight="false" outlineLevel="0" collapsed="false">
      <c r="A4245" s="0" t="s">
        <v>3865</v>
      </c>
      <c r="B4245" s="13" t="n">
        <v>42829</v>
      </c>
      <c r="C4245" s="13" t="n">
        <v>42830</v>
      </c>
      <c r="D4245" s="14" t="s">
        <v>137</v>
      </c>
      <c r="E4245" s="14" t="s">
        <v>97</v>
      </c>
      <c r="F4245" s="14" t="s">
        <v>54</v>
      </c>
      <c r="G4245" s="14" t="s">
        <v>193</v>
      </c>
      <c r="H4245" s="14" t="s">
        <v>65</v>
      </c>
      <c r="I4245" s="14" t="s">
        <v>91</v>
      </c>
      <c r="J4245" s="14" t="s">
        <v>2505</v>
      </c>
      <c r="K4245" s="15" t="n">
        <v>27.81</v>
      </c>
      <c r="L4245" s="0" t="n">
        <v>3</v>
      </c>
      <c r="M4245" s="16" t="n">
        <v>0</v>
      </c>
      <c r="N4245" s="17" t="n">
        <v>13.0707</v>
      </c>
      <c r="O4245" s="0" t="str">
        <f aca="false">TEXT(B4245,"YYYY-MM")</f>
        <v>2017-04</v>
      </c>
      <c r="P4245" s="18" t="n">
        <f aca="false">IFERROR(N4245/K4245,0)</f>
        <v>0.47</v>
      </c>
      <c r="Q4245" s="0" t="str">
        <f aca="false">IF(M4245=0,"No Discount",IF(M4245&lt;0.2,"Low (1-19%)",IF(M4245&lt;0.4,"Medium (20-39%)","High (40%+)")))</f>
        <v>No Discount</v>
      </c>
      <c r="R4245" s="0" t="str">
        <f aca="false">INDEX('Lookup Tables'!$B$2:$B$5,MATCH(F4245,'Lookup Tables'!$A$2:$A$5,0))</f>
        <v>Manager C</v>
      </c>
    </row>
    <row r="4246" customFormat="false" ht="15" hidden="false" customHeight="false" outlineLevel="0" collapsed="false">
      <c r="A4246" s="0" t="s">
        <v>3866</v>
      </c>
      <c r="B4246" s="13" t="n">
        <v>42089</v>
      </c>
      <c r="C4246" s="13" t="n">
        <v>42093</v>
      </c>
      <c r="D4246" s="14" t="s">
        <v>69</v>
      </c>
      <c r="E4246" s="14" t="s">
        <v>62</v>
      </c>
      <c r="F4246" s="14" t="s">
        <v>63</v>
      </c>
      <c r="G4246" s="14" t="s">
        <v>64</v>
      </c>
      <c r="H4246" s="14" t="s">
        <v>80</v>
      </c>
      <c r="I4246" s="14" t="s">
        <v>123</v>
      </c>
      <c r="J4246" s="14" t="s">
        <v>378</v>
      </c>
      <c r="K4246" s="15" t="n">
        <v>66.3</v>
      </c>
      <c r="L4246" s="0" t="n">
        <v>3</v>
      </c>
      <c r="M4246" s="16" t="n">
        <v>0</v>
      </c>
      <c r="N4246" s="17" t="n">
        <v>8.619</v>
      </c>
      <c r="O4246" s="0" t="str">
        <f aca="false">TEXT(B4246,"YYYY-MM")</f>
        <v>2015-03</v>
      </c>
      <c r="P4246" s="18" t="n">
        <f aca="false">IFERROR(N4246/K4246,0)</f>
        <v>0.13</v>
      </c>
      <c r="Q4246" s="0" t="str">
        <f aca="false">IF(M4246=0,"No Discount",IF(M4246&lt;0.2,"Low (1-19%)",IF(M4246&lt;0.4,"Medium (20-39%)","High (40%+)")))</f>
        <v>No Discount</v>
      </c>
      <c r="R4246" s="0" t="str">
        <f aca="false">INDEX('Lookup Tables'!$B$2:$B$5,MATCH(F4246,'Lookup Tables'!$A$2:$A$5,0))</f>
        <v>Manager D</v>
      </c>
    </row>
    <row r="4247" customFormat="false" ht="15" hidden="false" customHeight="false" outlineLevel="0" collapsed="false">
      <c r="A4247" s="0" t="s">
        <v>3867</v>
      </c>
      <c r="B4247" s="13" t="n">
        <v>43432</v>
      </c>
      <c r="C4247" s="13" t="n">
        <v>43438</v>
      </c>
      <c r="D4247" s="14" t="s">
        <v>69</v>
      </c>
      <c r="E4247" s="14" t="s">
        <v>97</v>
      </c>
      <c r="F4247" s="14" t="s">
        <v>117</v>
      </c>
      <c r="G4247" s="14" t="s">
        <v>1243</v>
      </c>
      <c r="H4247" s="14" t="s">
        <v>65</v>
      </c>
      <c r="I4247" s="14" t="s">
        <v>78</v>
      </c>
      <c r="J4247" s="14" t="s">
        <v>2268</v>
      </c>
      <c r="K4247" s="15" t="n">
        <v>1.64</v>
      </c>
      <c r="L4247" s="0" t="n">
        <v>1</v>
      </c>
      <c r="M4247" s="16" t="n">
        <v>0</v>
      </c>
      <c r="N4247" s="17" t="n">
        <v>0.738</v>
      </c>
      <c r="O4247" s="0" t="str">
        <f aca="false">TEXT(B4247,"YYYY-MM")</f>
        <v>2018-11</v>
      </c>
      <c r="P4247" s="18" t="n">
        <f aca="false">IFERROR(N4247/K4247,0)</f>
        <v>0.45</v>
      </c>
      <c r="Q4247" s="0" t="str">
        <f aca="false">IF(M4247=0,"No Discount",IF(M4247&lt;0.2,"Low (1-19%)",IF(M4247&lt;0.4,"Medium (20-39%)","High (40%+)")))</f>
        <v>No Discount</v>
      </c>
      <c r="R4247" s="0" t="str">
        <f aca="false">INDEX('Lookup Tables'!$B$2:$B$5,MATCH(F4247,'Lookup Tables'!$A$2:$A$5,0))</f>
        <v>Manager B</v>
      </c>
    </row>
    <row r="4248" customFormat="false" ht="15" hidden="false" customHeight="false" outlineLevel="0" collapsed="false">
      <c r="A4248" s="0" t="s">
        <v>3867</v>
      </c>
      <c r="B4248" s="13" t="n">
        <v>43432</v>
      </c>
      <c r="C4248" s="13" t="n">
        <v>43438</v>
      </c>
      <c r="D4248" s="14" t="s">
        <v>69</v>
      </c>
      <c r="E4248" s="14" t="s">
        <v>97</v>
      </c>
      <c r="F4248" s="14" t="s">
        <v>117</v>
      </c>
      <c r="G4248" s="14" t="s">
        <v>1243</v>
      </c>
      <c r="H4248" s="14" t="s">
        <v>56</v>
      </c>
      <c r="I4248" s="14" t="s">
        <v>76</v>
      </c>
      <c r="J4248" s="14" t="s">
        <v>445</v>
      </c>
      <c r="K4248" s="15" t="n">
        <v>1049.2</v>
      </c>
      <c r="L4248" s="0" t="n">
        <v>5</v>
      </c>
      <c r="M4248" s="16" t="n">
        <v>0</v>
      </c>
      <c r="N4248" s="17" t="n">
        <v>272.792</v>
      </c>
      <c r="O4248" s="0" t="str">
        <f aca="false">TEXT(B4248,"YYYY-MM")</f>
        <v>2018-11</v>
      </c>
      <c r="P4248" s="18" t="n">
        <f aca="false">IFERROR(N4248/K4248,0)</f>
        <v>0.26</v>
      </c>
      <c r="Q4248" s="0" t="str">
        <f aca="false">IF(M4248=0,"No Discount",IF(M4248&lt;0.2,"Low (1-19%)",IF(M4248&lt;0.4,"Medium (20-39%)","High (40%+)")))</f>
        <v>No Discount</v>
      </c>
      <c r="R4248" s="0" t="str">
        <f aca="false">INDEX('Lookup Tables'!$B$2:$B$5,MATCH(F4248,'Lookup Tables'!$A$2:$A$5,0))</f>
        <v>Manager B</v>
      </c>
    </row>
    <row r="4249" customFormat="false" ht="15" hidden="false" customHeight="false" outlineLevel="0" collapsed="false">
      <c r="A4249" s="0" t="s">
        <v>3867</v>
      </c>
      <c r="B4249" s="13" t="n">
        <v>43432</v>
      </c>
      <c r="C4249" s="13" t="n">
        <v>43438</v>
      </c>
      <c r="D4249" s="14" t="s">
        <v>69</v>
      </c>
      <c r="E4249" s="14" t="s">
        <v>97</v>
      </c>
      <c r="F4249" s="14" t="s">
        <v>117</v>
      </c>
      <c r="G4249" s="14" t="s">
        <v>1243</v>
      </c>
      <c r="H4249" s="14" t="s">
        <v>56</v>
      </c>
      <c r="I4249" s="14" t="s">
        <v>76</v>
      </c>
      <c r="J4249" s="14" t="s">
        <v>1823</v>
      </c>
      <c r="K4249" s="15" t="n">
        <v>20.9</v>
      </c>
      <c r="L4249" s="0" t="n">
        <v>5</v>
      </c>
      <c r="M4249" s="16" t="n">
        <v>0</v>
      </c>
      <c r="N4249" s="17" t="n">
        <v>7.524</v>
      </c>
      <c r="O4249" s="0" t="str">
        <f aca="false">TEXT(B4249,"YYYY-MM")</f>
        <v>2018-11</v>
      </c>
      <c r="P4249" s="18" t="n">
        <f aca="false">IFERROR(N4249/K4249,0)</f>
        <v>0.36</v>
      </c>
      <c r="Q4249" s="0" t="str">
        <f aca="false">IF(M4249=0,"No Discount",IF(M4249&lt;0.2,"Low (1-19%)",IF(M4249&lt;0.4,"Medium (20-39%)","High (40%+)")))</f>
        <v>No Discount</v>
      </c>
      <c r="R4249" s="0" t="str">
        <f aca="false">INDEX('Lookup Tables'!$B$2:$B$5,MATCH(F4249,'Lookup Tables'!$A$2:$A$5,0))</f>
        <v>Manager B</v>
      </c>
    </row>
    <row r="4250" customFormat="false" ht="15" hidden="false" customHeight="false" outlineLevel="0" collapsed="false">
      <c r="A4250" s="0" t="s">
        <v>3868</v>
      </c>
      <c r="B4250" s="13" t="n">
        <v>43070</v>
      </c>
      <c r="C4250" s="13" t="n">
        <v>43074</v>
      </c>
      <c r="D4250" s="14" t="s">
        <v>52</v>
      </c>
      <c r="E4250" s="14" t="s">
        <v>53</v>
      </c>
      <c r="F4250" s="14" t="s">
        <v>117</v>
      </c>
      <c r="G4250" s="14" t="s">
        <v>375</v>
      </c>
      <c r="H4250" s="14" t="s">
        <v>65</v>
      </c>
      <c r="I4250" s="14" t="s">
        <v>83</v>
      </c>
      <c r="J4250" s="14" t="s">
        <v>1614</v>
      </c>
      <c r="K4250" s="15" t="n">
        <v>88.08</v>
      </c>
      <c r="L4250" s="0" t="n">
        <v>6</v>
      </c>
      <c r="M4250" s="16" t="n">
        <v>0</v>
      </c>
      <c r="N4250" s="17" t="n">
        <v>40.5168</v>
      </c>
      <c r="O4250" s="0" t="str">
        <f aca="false">TEXT(B4250,"YYYY-MM")</f>
        <v>2017-12</v>
      </c>
      <c r="P4250" s="18" t="n">
        <f aca="false">IFERROR(N4250/K4250,0)</f>
        <v>0.46</v>
      </c>
      <c r="Q4250" s="0" t="str">
        <f aca="false">IF(M4250=0,"No Discount",IF(M4250&lt;0.2,"Low (1-19%)",IF(M4250&lt;0.4,"Medium (20-39%)","High (40%+)")))</f>
        <v>No Discount</v>
      </c>
      <c r="R4250" s="0" t="str">
        <f aca="false">INDEX('Lookup Tables'!$B$2:$B$5,MATCH(F4250,'Lookup Tables'!$A$2:$A$5,0))</f>
        <v>Manager B</v>
      </c>
    </row>
    <row r="4251" customFormat="false" ht="15" hidden="false" customHeight="false" outlineLevel="0" collapsed="false">
      <c r="A4251" s="0" t="s">
        <v>3868</v>
      </c>
      <c r="B4251" s="13" t="n">
        <v>43070</v>
      </c>
      <c r="C4251" s="13" t="n">
        <v>43074</v>
      </c>
      <c r="D4251" s="14" t="s">
        <v>52</v>
      </c>
      <c r="E4251" s="14" t="s">
        <v>53</v>
      </c>
      <c r="F4251" s="14" t="s">
        <v>117</v>
      </c>
      <c r="G4251" s="14" t="s">
        <v>375</v>
      </c>
      <c r="H4251" s="14" t="s">
        <v>56</v>
      </c>
      <c r="I4251" s="14" t="s">
        <v>59</v>
      </c>
      <c r="J4251" s="14" t="s">
        <v>887</v>
      </c>
      <c r="K4251" s="15" t="n">
        <v>751.92</v>
      </c>
      <c r="L4251" s="0" t="n">
        <v>4</v>
      </c>
      <c r="M4251" s="16" t="n">
        <v>0</v>
      </c>
      <c r="N4251" s="17" t="n">
        <v>150.384</v>
      </c>
      <c r="O4251" s="0" t="str">
        <f aca="false">TEXT(B4251,"YYYY-MM")</f>
        <v>2017-12</v>
      </c>
      <c r="P4251" s="18" t="n">
        <f aca="false">IFERROR(N4251/K4251,0)</f>
        <v>0.2</v>
      </c>
      <c r="Q4251" s="0" t="str">
        <f aca="false">IF(M4251=0,"No Discount",IF(M4251&lt;0.2,"Low (1-19%)",IF(M4251&lt;0.4,"Medium (20-39%)","High (40%+)")))</f>
        <v>No Discount</v>
      </c>
      <c r="R4251" s="0" t="str">
        <f aca="false">INDEX('Lookup Tables'!$B$2:$B$5,MATCH(F4251,'Lookup Tables'!$A$2:$A$5,0))</f>
        <v>Manager B</v>
      </c>
    </row>
    <row r="4252" customFormat="false" ht="15" hidden="false" customHeight="false" outlineLevel="0" collapsed="false">
      <c r="A4252" s="0" t="s">
        <v>3869</v>
      </c>
      <c r="B4252" s="13" t="n">
        <v>42266</v>
      </c>
      <c r="C4252" s="13" t="n">
        <v>42266</v>
      </c>
      <c r="D4252" s="14" t="s">
        <v>606</v>
      </c>
      <c r="E4252" s="14" t="s">
        <v>62</v>
      </c>
      <c r="F4252" s="14" t="s">
        <v>117</v>
      </c>
      <c r="G4252" s="14" t="s">
        <v>170</v>
      </c>
      <c r="H4252" s="14" t="s">
        <v>56</v>
      </c>
      <c r="I4252" s="14" t="s">
        <v>59</v>
      </c>
      <c r="J4252" s="14" t="s">
        <v>2161</v>
      </c>
      <c r="K4252" s="15" t="n">
        <v>887.103</v>
      </c>
      <c r="L4252" s="0" t="n">
        <v>7</v>
      </c>
      <c r="M4252" s="16" t="n">
        <v>0.1</v>
      </c>
      <c r="N4252" s="17" t="n">
        <v>177.4206</v>
      </c>
      <c r="O4252" s="0" t="str">
        <f aca="false">TEXT(B4252,"YYYY-MM")</f>
        <v>2015-09</v>
      </c>
      <c r="P4252" s="18" t="n">
        <f aca="false">IFERROR(N4252/K4252,0)</f>
        <v>0.2</v>
      </c>
      <c r="Q4252" s="0" t="str">
        <f aca="false">IF(M4252=0,"No Discount",IF(M4252&lt;0.2,"Low (1-19%)",IF(M4252&lt;0.4,"Medium (20-39%)","High (40%+)")))</f>
        <v>Low (1-19%)</v>
      </c>
      <c r="R4252" s="0" t="str">
        <f aca="false">INDEX('Lookup Tables'!$B$2:$B$5,MATCH(F4252,'Lookup Tables'!$A$2:$A$5,0))</f>
        <v>Manager B</v>
      </c>
    </row>
    <row r="4253" customFormat="false" ht="15" hidden="false" customHeight="false" outlineLevel="0" collapsed="false">
      <c r="A4253" s="0" t="s">
        <v>3870</v>
      </c>
      <c r="B4253" s="13" t="n">
        <v>42666</v>
      </c>
      <c r="C4253" s="13" t="n">
        <v>42666</v>
      </c>
      <c r="D4253" s="14" t="s">
        <v>606</v>
      </c>
      <c r="E4253" s="14" t="s">
        <v>53</v>
      </c>
      <c r="F4253" s="14" t="s">
        <v>54</v>
      </c>
      <c r="G4253" s="14" t="s">
        <v>70</v>
      </c>
      <c r="H4253" s="14" t="s">
        <v>80</v>
      </c>
      <c r="I4253" s="14" t="s">
        <v>81</v>
      </c>
      <c r="J4253" s="14" t="s">
        <v>2125</v>
      </c>
      <c r="K4253" s="15" t="n">
        <v>55.944</v>
      </c>
      <c r="L4253" s="0" t="n">
        <v>7</v>
      </c>
      <c r="M4253" s="16" t="n">
        <v>0.2</v>
      </c>
      <c r="N4253" s="17" t="n">
        <v>-13.2867</v>
      </c>
      <c r="O4253" s="0" t="str">
        <f aca="false">TEXT(B4253,"YYYY-MM")</f>
        <v>2016-10</v>
      </c>
      <c r="P4253" s="18" t="n">
        <f aca="false">IFERROR(N4253/K4253,0)</f>
        <v>-0.2375</v>
      </c>
      <c r="Q4253" s="0" t="str">
        <f aca="false">IF(M4253=0,"No Discount",IF(M4253&lt;0.2,"Low (1-19%)",IF(M4253&lt;0.4,"Medium (20-39%)","High (40%+)")))</f>
        <v>Medium (20-39%)</v>
      </c>
      <c r="R4253" s="0" t="str">
        <f aca="false">INDEX('Lookup Tables'!$B$2:$B$5,MATCH(F4253,'Lookup Tables'!$A$2:$A$5,0))</f>
        <v>Manager C</v>
      </c>
    </row>
    <row r="4254" customFormat="false" ht="15" hidden="false" customHeight="false" outlineLevel="0" collapsed="false">
      <c r="A4254" s="0" t="s">
        <v>3870</v>
      </c>
      <c r="B4254" s="13" t="n">
        <v>42666</v>
      </c>
      <c r="C4254" s="13" t="n">
        <v>42666</v>
      </c>
      <c r="D4254" s="14" t="s">
        <v>606</v>
      </c>
      <c r="E4254" s="14" t="s">
        <v>53</v>
      </c>
      <c r="F4254" s="14" t="s">
        <v>54</v>
      </c>
      <c r="G4254" s="14" t="s">
        <v>70</v>
      </c>
      <c r="H4254" s="14" t="s">
        <v>65</v>
      </c>
      <c r="I4254" s="14" t="s">
        <v>78</v>
      </c>
      <c r="J4254" s="14" t="s">
        <v>349</v>
      </c>
      <c r="K4254" s="15" t="n">
        <v>10.688</v>
      </c>
      <c r="L4254" s="0" t="n">
        <v>2</v>
      </c>
      <c r="M4254" s="16" t="n">
        <v>0.2</v>
      </c>
      <c r="N4254" s="17" t="n">
        <v>2.2712</v>
      </c>
      <c r="O4254" s="0" t="str">
        <f aca="false">TEXT(B4254,"YYYY-MM")</f>
        <v>2016-10</v>
      </c>
      <c r="P4254" s="18" t="n">
        <f aca="false">IFERROR(N4254/K4254,0)</f>
        <v>0.2125</v>
      </c>
      <c r="Q4254" s="0" t="str">
        <f aca="false">IF(M4254=0,"No Discount",IF(M4254&lt;0.2,"Low (1-19%)",IF(M4254&lt;0.4,"Medium (20-39%)","High (40%+)")))</f>
        <v>Medium (20-39%)</v>
      </c>
      <c r="R4254" s="0" t="str">
        <f aca="false">INDEX('Lookup Tables'!$B$2:$B$5,MATCH(F4254,'Lookup Tables'!$A$2:$A$5,0))</f>
        <v>Manager C</v>
      </c>
    </row>
    <row r="4255" customFormat="false" ht="15" hidden="false" customHeight="false" outlineLevel="0" collapsed="false">
      <c r="A4255" s="0" t="s">
        <v>3870</v>
      </c>
      <c r="B4255" s="13" t="n">
        <v>42666</v>
      </c>
      <c r="C4255" s="13" t="n">
        <v>42666</v>
      </c>
      <c r="D4255" s="14" t="s">
        <v>606</v>
      </c>
      <c r="E4255" s="14" t="s">
        <v>53</v>
      </c>
      <c r="F4255" s="14" t="s">
        <v>54</v>
      </c>
      <c r="G4255" s="14" t="s">
        <v>70</v>
      </c>
      <c r="H4255" s="14" t="s">
        <v>80</v>
      </c>
      <c r="I4255" s="14" t="s">
        <v>81</v>
      </c>
      <c r="J4255" s="14" t="s">
        <v>2222</v>
      </c>
      <c r="K4255" s="15" t="n">
        <v>11.824</v>
      </c>
      <c r="L4255" s="0" t="n">
        <v>2</v>
      </c>
      <c r="M4255" s="16" t="n">
        <v>0.2</v>
      </c>
      <c r="N4255" s="17" t="n">
        <v>1.0346</v>
      </c>
      <c r="O4255" s="0" t="str">
        <f aca="false">TEXT(B4255,"YYYY-MM")</f>
        <v>2016-10</v>
      </c>
      <c r="P4255" s="18" t="n">
        <f aca="false">IFERROR(N4255/K4255,0)</f>
        <v>0.0875</v>
      </c>
      <c r="Q4255" s="0" t="str">
        <f aca="false">IF(M4255=0,"No Discount",IF(M4255&lt;0.2,"Low (1-19%)",IF(M4255&lt;0.4,"Medium (20-39%)","High (40%+)")))</f>
        <v>Medium (20-39%)</v>
      </c>
      <c r="R4255" s="0" t="str">
        <f aca="false">INDEX('Lookup Tables'!$B$2:$B$5,MATCH(F4255,'Lookup Tables'!$A$2:$A$5,0))</f>
        <v>Manager C</v>
      </c>
    </row>
    <row r="4256" customFormat="false" ht="15" hidden="false" customHeight="false" outlineLevel="0" collapsed="false">
      <c r="A4256" s="0" t="s">
        <v>3871</v>
      </c>
      <c r="B4256" s="13" t="n">
        <v>43386</v>
      </c>
      <c r="C4256" s="13" t="n">
        <v>43389</v>
      </c>
      <c r="D4256" s="14" t="s">
        <v>137</v>
      </c>
      <c r="E4256" s="14" t="s">
        <v>53</v>
      </c>
      <c r="F4256" s="14" t="s">
        <v>98</v>
      </c>
      <c r="G4256" s="14" t="s">
        <v>146</v>
      </c>
      <c r="H4256" s="14" t="s">
        <v>65</v>
      </c>
      <c r="I4256" s="14" t="s">
        <v>91</v>
      </c>
      <c r="J4256" s="14" t="s">
        <v>135</v>
      </c>
      <c r="K4256" s="15" t="n">
        <v>63.312</v>
      </c>
      <c r="L4256" s="0" t="n">
        <v>3</v>
      </c>
      <c r="M4256" s="16" t="n">
        <v>0.2</v>
      </c>
      <c r="N4256" s="17" t="n">
        <v>20.5764</v>
      </c>
      <c r="O4256" s="0" t="str">
        <f aca="false">TEXT(B4256,"YYYY-MM")</f>
        <v>2018-10</v>
      </c>
      <c r="P4256" s="18" t="n">
        <f aca="false">IFERROR(N4256/K4256,0)</f>
        <v>0.325</v>
      </c>
      <c r="Q4256" s="0" t="str">
        <f aca="false">IF(M4256=0,"No Discount",IF(M4256&lt;0.2,"Low (1-19%)",IF(M4256&lt;0.4,"Medium (20-39%)","High (40%+)")))</f>
        <v>Medium (20-39%)</v>
      </c>
      <c r="R4256" s="0" t="str">
        <f aca="false">INDEX('Lookup Tables'!$B$2:$B$5,MATCH(F4256,'Lookup Tables'!$A$2:$A$5,0))</f>
        <v>Manager A</v>
      </c>
    </row>
    <row r="4257" customFormat="false" ht="15" hidden="false" customHeight="false" outlineLevel="0" collapsed="false">
      <c r="A4257" s="0" t="s">
        <v>3871</v>
      </c>
      <c r="B4257" s="13" t="n">
        <v>43386</v>
      </c>
      <c r="C4257" s="13" t="n">
        <v>43389</v>
      </c>
      <c r="D4257" s="14" t="s">
        <v>137</v>
      </c>
      <c r="E4257" s="14" t="s">
        <v>53</v>
      </c>
      <c r="F4257" s="14" t="s">
        <v>98</v>
      </c>
      <c r="G4257" s="14" t="s">
        <v>146</v>
      </c>
      <c r="H4257" s="14" t="s">
        <v>65</v>
      </c>
      <c r="I4257" s="14" t="s">
        <v>83</v>
      </c>
      <c r="J4257" s="14" t="s">
        <v>506</v>
      </c>
      <c r="K4257" s="15" t="n">
        <v>96.784</v>
      </c>
      <c r="L4257" s="0" t="n">
        <v>4</v>
      </c>
      <c r="M4257" s="16" t="n">
        <v>0.8</v>
      </c>
      <c r="N4257" s="17" t="n">
        <v>-145.176</v>
      </c>
      <c r="O4257" s="0" t="str">
        <f aca="false">TEXT(B4257,"YYYY-MM")</f>
        <v>2018-10</v>
      </c>
      <c r="P4257" s="18" t="n">
        <f aca="false">IFERROR(N4257/K4257,0)</f>
        <v>-1.5</v>
      </c>
      <c r="Q4257" s="0" t="str">
        <f aca="false">IF(M4257=0,"No Discount",IF(M4257&lt;0.2,"Low (1-19%)",IF(M4257&lt;0.4,"Medium (20-39%)","High (40%+)")))</f>
        <v>High (40%+)</v>
      </c>
      <c r="R4257" s="0" t="str">
        <f aca="false">INDEX('Lookup Tables'!$B$2:$B$5,MATCH(F4257,'Lookup Tables'!$A$2:$A$5,0))</f>
        <v>Manager A</v>
      </c>
    </row>
    <row r="4258" customFormat="false" ht="15" hidden="false" customHeight="false" outlineLevel="0" collapsed="false">
      <c r="A4258" s="0" t="s">
        <v>3871</v>
      </c>
      <c r="B4258" s="13" t="n">
        <v>43386</v>
      </c>
      <c r="C4258" s="13" t="n">
        <v>43389</v>
      </c>
      <c r="D4258" s="14" t="s">
        <v>137</v>
      </c>
      <c r="E4258" s="14" t="s">
        <v>53</v>
      </c>
      <c r="F4258" s="14" t="s">
        <v>98</v>
      </c>
      <c r="G4258" s="14" t="s">
        <v>146</v>
      </c>
      <c r="H4258" s="14" t="s">
        <v>56</v>
      </c>
      <c r="I4258" s="14" t="s">
        <v>76</v>
      </c>
      <c r="J4258" s="14" t="s">
        <v>1237</v>
      </c>
      <c r="K4258" s="15" t="n">
        <v>10.476</v>
      </c>
      <c r="L4258" s="0" t="n">
        <v>3</v>
      </c>
      <c r="M4258" s="16" t="n">
        <v>0.6</v>
      </c>
      <c r="N4258" s="17" t="n">
        <v>-6.8094</v>
      </c>
      <c r="O4258" s="0" t="str">
        <f aca="false">TEXT(B4258,"YYYY-MM")</f>
        <v>2018-10</v>
      </c>
      <c r="P4258" s="18" t="n">
        <f aca="false">IFERROR(N4258/K4258,0)</f>
        <v>-0.65</v>
      </c>
      <c r="Q4258" s="0" t="str">
        <f aca="false">IF(M4258=0,"No Discount",IF(M4258&lt;0.2,"Low (1-19%)",IF(M4258&lt;0.4,"Medium (20-39%)","High (40%+)")))</f>
        <v>High (40%+)</v>
      </c>
      <c r="R4258" s="0" t="str">
        <f aca="false">INDEX('Lookup Tables'!$B$2:$B$5,MATCH(F4258,'Lookup Tables'!$A$2:$A$5,0))</f>
        <v>Manager A</v>
      </c>
    </row>
    <row r="4259" customFormat="false" ht="15" hidden="false" customHeight="false" outlineLevel="0" collapsed="false">
      <c r="A4259" s="0" t="s">
        <v>3872</v>
      </c>
      <c r="B4259" s="13" t="n">
        <v>42617</v>
      </c>
      <c r="C4259" s="13" t="n">
        <v>42622</v>
      </c>
      <c r="D4259" s="14" t="s">
        <v>69</v>
      </c>
      <c r="E4259" s="14" t="s">
        <v>62</v>
      </c>
      <c r="F4259" s="14" t="s">
        <v>63</v>
      </c>
      <c r="G4259" s="14" t="s">
        <v>237</v>
      </c>
      <c r="H4259" s="14" t="s">
        <v>65</v>
      </c>
      <c r="I4259" s="14" t="s">
        <v>83</v>
      </c>
      <c r="J4259" s="14" t="s">
        <v>3297</v>
      </c>
      <c r="K4259" s="15" t="n">
        <v>9.762</v>
      </c>
      <c r="L4259" s="0" t="n">
        <v>2</v>
      </c>
      <c r="M4259" s="16" t="n">
        <v>0.7</v>
      </c>
      <c r="N4259" s="17" t="n">
        <v>-6.8334</v>
      </c>
      <c r="O4259" s="0" t="str">
        <f aca="false">TEXT(B4259,"YYYY-MM")</f>
        <v>2016-09</v>
      </c>
      <c r="P4259" s="18" t="n">
        <f aca="false">IFERROR(N4259/K4259,0)</f>
        <v>-0.7</v>
      </c>
      <c r="Q4259" s="0" t="str">
        <f aca="false">IF(M4259=0,"No Discount",IF(M4259&lt;0.2,"Low (1-19%)",IF(M4259&lt;0.4,"Medium (20-39%)","High (40%+)")))</f>
        <v>High (40%+)</v>
      </c>
      <c r="R4259" s="0" t="str">
        <f aca="false">INDEX('Lookup Tables'!$B$2:$B$5,MATCH(F4259,'Lookup Tables'!$A$2:$A$5,0))</f>
        <v>Manager D</v>
      </c>
    </row>
    <row r="4260" customFormat="false" ht="15" hidden="false" customHeight="false" outlineLevel="0" collapsed="false">
      <c r="A4260" s="0" t="s">
        <v>3873</v>
      </c>
      <c r="B4260" s="13" t="n">
        <v>42808</v>
      </c>
      <c r="C4260" s="13" t="n">
        <v>42810</v>
      </c>
      <c r="D4260" s="14" t="s">
        <v>137</v>
      </c>
      <c r="E4260" s="14" t="s">
        <v>62</v>
      </c>
      <c r="F4260" s="14" t="s">
        <v>63</v>
      </c>
      <c r="G4260" s="14" t="s">
        <v>94</v>
      </c>
      <c r="H4260" s="14" t="s">
        <v>56</v>
      </c>
      <c r="I4260" s="14" t="s">
        <v>59</v>
      </c>
      <c r="J4260" s="14" t="s">
        <v>1454</v>
      </c>
      <c r="K4260" s="15" t="n">
        <v>196.784</v>
      </c>
      <c r="L4260" s="0" t="n">
        <v>2</v>
      </c>
      <c r="M4260" s="16" t="n">
        <v>0.2</v>
      </c>
      <c r="N4260" s="17" t="n">
        <v>-22.1382</v>
      </c>
      <c r="O4260" s="0" t="str">
        <f aca="false">TEXT(B4260,"YYYY-MM")</f>
        <v>2017-03</v>
      </c>
      <c r="P4260" s="18" t="n">
        <f aca="false">IFERROR(N4260/K4260,0)</f>
        <v>-0.1125</v>
      </c>
      <c r="Q4260" s="0" t="str">
        <f aca="false">IF(M4260=0,"No Discount",IF(M4260&lt;0.2,"Low (1-19%)",IF(M4260&lt;0.4,"Medium (20-39%)","High (40%+)")))</f>
        <v>Medium (20-39%)</v>
      </c>
      <c r="R4260" s="0" t="str">
        <f aca="false">INDEX('Lookup Tables'!$B$2:$B$5,MATCH(F4260,'Lookup Tables'!$A$2:$A$5,0))</f>
        <v>Manager D</v>
      </c>
    </row>
    <row r="4261" customFormat="false" ht="15" hidden="false" customHeight="false" outlineLevel="0" collapsed="false">
      <c r="A4261" s="0" t="s">
        <v>3874</v>
      </c>
      <c r="B4261" s="13" t="n">
        <v>43401</v>
      </c>
      <c r="C4261" s="13" t="n">
        <v>43406</v>
      </c>
      <c r="D4261" s="14" t="s">
        <v>52</v>
      </c>
      <c r="E4261" s="14" t="s">
        <v>62</v>
      </c>
      <c r="F4261" s="14" t="s">
        <v>117</v>
      </c>
      <c r="G4261" s="14" t="s">
        <v>170</v>
      </c>
      <c r="H4261" s="14" t="s">
        <v>65</v>
      </c>
      <c r="I4261" s="14" t="s">
        <v>129</v>
      </c>
      <c r="J4261" s="14" t="s">
        <v>482</v>
      </c>
      <c r="K4261" s="15" t="n">
        <v>47.98</v>
      </c>
      <c r="L4261" s="0" t="n">
        <v>2</v>
      </c>
      <c r="M4261" s="16" t="n">
        <v>0</v>
      </c>
      <c r="N4261" s="17" t="n">
        <v>23.99</v>
      </c>
      <c r="O4261" s="0" t="str">
        <f aca="false">TEXT(B4261,"YYYY-MM")</f>
        <v>2018-10</v>
      </c>
      <c r="P4261" s="18" t="n">
        <f aca="false">IFERROR(N4261/K4261,0)</f>
        <v>0.5</v>
      </c>
      <c r="Q4261" s="0" t="str">
        <f aca="false">IF(M4261=0,"No Discount",IF(M4261&lt;0.2,"Low (1-19%)",IF(M4261&lt;0.4,"Medium (20-39%)","High (40%+)")))</f>
        <v>No Discount</v>
      </c>
      <c r="R4261" s="0" t="str">
        <f aca="false">INDEX('Lookup Tables'!$B$2:$B$5,MATCH(F4261,'Lookup Tables'!$A$2:$A$5,0))</f>
        <v>Manager B</v>
      </c>
    </row>
    <row r="4262" customFormat="false" ht="15" hidden="false" customHeight="false" outlineLevel="0" collapsed="false">
      <c r="A4262" s="0" t="s">
        <v>3875</v>
      </c>
      <c r="B4262" s="13" t="n">
        <v>43388</v>
      </c>
      <c r="C4262" s="13" t="n">
        <v>43392</v>
      </c>
      <c r="D4262" s="14" t="s">
        <v>52</v>
      </c>
      <c r="E4262" s="14" t="s">
        <v>62</v>
      </c>
      <c r="F4262" s="14" t="s">
        <v>117</v>
      </c>
      <c r="G4262" s="14" t="s">
        <v>375</v>
      </c>
      <c r="H4262" s="14" t="s">
        <v>65</v>
      </c>
      <c r="I4262" s="14" t="s">
        <v>66</v>
      </c>
      <c r="J4262" s="14" t="s">
        <v>1260</v>
      </c>
      <c r="K4262" s="15" t="n">
        <v>13.05</v>
      </c>
      <c r="L4262" s="0" t="n">
        <v>5</v>
      </c>
      <c r="M4262" s="16" t="n">
        <v>0</v>
      </c>
      <c r="N4262" s="17" t="n">
        <v>6.003</v>
      </c>
      <c r="O4262" s="0" t="str">
        <f aca="false">TEXT(B4262,"YYYY-MM")</f>
        <v>2018-10</v>
      </c>
      <c r="P4262" s="18" t="n">
        <f aca="false">IFERROR(N4262/K4262,0)</f>
        <v>0.46</v>
      </c>
      <c r="Q4262" s="0" t="str">
        <f aca="false">IF(M4262=0,"No Discount",IF(M4262&lt;0.2,"Low (1-19%)",IF(M4262&lt;0.4,"Medium (20-39%)","High (40%+)")))</f>
        <v>No Discount</v>
      </c>
      <c r="R4262" s="0" t="str">
        <f aca="false">INDEX('Lookup Tables'!$B$2:$B$5,MATCH(F4262,'Lookup Tables'!$A$2:$A$5,0))</f>
        <v>Manager B</v>
      </c>
    </row>
    <row r="4263" customFormat="false" ht="15" hidden="false" customHeight="false" outlineLevel="0" collapsed="false">
      <c r="A4263" s="0" t="s">
        <v>3876</v>
      </c>
      <c r="B4263" s="13" t="n">
        <v>43319</v>
      </c>
      <c r="C4263" s="13" t="n">
        <v>43323</v>
      </c>
      <c r="D4263" s="14" t="s">
        <v>69</v>
      </c>
      <c r="E4263" s="14" t="s">
        <v>53</v>
      </c>
      <c r="F4263" s="14" t="s">
        <v>98</v>
      </c>
      <c r="G4263" s="14" t="s">
        <v>153</v>
      </c>
      <c r="H4263" s="14" t="s">
        <v>80</v>
      </c>
      <c r="I4263" s="14" t="s">
        <v>123</v>
      </c>
      <c r="J4263" s="14" t="s">
        <v>2033</v>
      </c>
      <c r="K4263" s="15" t="n">
        <v>63.96</v>
      </c>
      <c r="L4263" s="0" t="n">
        <v>4</v>
      </c>
      <c r="M4263" s="16" t="n">
        <v>0</v>
      </c>
      <c r="N4263" s="17" t="n">
        <v>19.8276</v>
      </c>
      <c r="O4263" s="0" t="str">
        <f aca="false">TEXT(B4263,"YYYY-MM")</f>
        <v>2018-08</v>
      </c>
      <c r="P4263" s="18" t="n">
        <f aca="false">IFERROR(N4263/K4263,0)</f>
        <v>0.31</v>
      </c>
      <c r="Q4263" s="0" t="str">
        <f aca="false">IF(M4263=0,"No Discount",IF(M4263&lt;0.2,"Low (1-19%)",IF(M4263&lt;0.4,"Medium (20-39%)","High (40%+)")))</f>
        <v>No Discount</v>
      </c>
      <c r="R4263" s="0" t="str">
        <f aca="false">INDEX('Lookup Tables'!$B$2:$B$5,MATCH(F4263,'Lookup Tables'!$A$2:$A$5,0))</f>
        <v>Manager A</v>
      </c>
    </row>
    <row r="4264" customFormat="false" ht="15" hidden="false" customHeight="false" outlineLevel="0" collapsed="false">
      <c r="A4264" s="0" t="s">
        <v>3877</v>
      </c>
      <c r="B4264" s="13" t="n">
        <v>43364</v>
      </c>
      <c r="C4264" s="13" t="n">
        <v>43368</v>
      </c>
      <c r="D4264" s="14" t="s">
        <v>69</v>
      </c>
      <c r="E4264" s="14" t="s">
        <v>53</v>
      </c>
      <c r="F4264" s="14" t="s">
        <v>54</v>
      </c>
      <c r="G4264" s="14" t="s">
        <v>597</v>
      </c>
      <c r="H4264" s="14" t="s">
        <v>65</v>
      </c>
      <c r="I4264" s="14" t="s">
        <v>85</v>
      </c>
      <c r="J4264" s="14" t="s">
        <v>2908</v>
      </c>
      <c r="K4264" s="15" t="n">
        <v>80.48</v>
      </c>
      <c r="L4264" s="0" t="n">
        <v>1</v>
      </c>
      <c r="M4264" s="16" t="n">
        <v>0</v>
      </c>
      <c r="N4264" s="17" t="n">
        <v>24.144</v>
      </c>
      <c r="O4264" s="0" t="str">
        <f aca="false">TEXT(B4264,"YYYY-MM")</f>
        <v>2018-09</v>
      </c>
      <c r="P4264" s="18" t="n">
        <f aca="false">IFERROR(N4264/K4264,0)</f>
        <v>0.3</v>
      </c>
      <c r="Q4264" s="0" t="str">
        <f aca="false">IF(M4264=0,"No Discount",IF(M4264&lt;0.2,"Low (1-19%)",IF(M4264&lt;0.4,"Medium (20-39%)","High (40%+)")))</f>
        <v>No Discount</v>
      </c>
      <c r="R4264" s="0" t="str">
        <f aca="false">INDEX('Lookup Tables'!$B$2:$B$5,MATCH(F4264,'Lookup Tables'!$A$2:$A$5,0))</f>
        <v>Manager C</v>
      </c>
    </row>
    <row r="4265" customFormat="false" ht="15" hidden="false" customHeight="false" outlineLevel="0" collapsed="false">
      <c r="A4265" s="0" t="s">
        <v>3878</v>
      </c>
      <c r="B4265" s="13" t="n">
        <v>43407</v>
      </c>
      <c r="C4265" s="13" t="n">
        <v>43412</v>
      </c>
      <c r="D4265" s="14" t="s">
        <v>69</v>
      </c>
      <c r="E4265" s="14" t="s">
        <v>53</v>
      </c>
      <c r="F4265" s="14" t="s">
        <v>117</v>
      </c>
      <c r="G4265" s="14" t="s">
        <v>118</v>
      </c>
      <c r="H4265" s="14" t="s">
        <v>65</v>
      </c>
      <c r="I4265" s="14" t="s">
        <v>83</v>
      </c>
      <c r="J4265" s="14" t="s">
        <v>3879</v>
      </c>
      <c r="K4265" s="15" t="n">
        <v>11.673</v>
      </c>
      <c r="L4265" s="0" t="n">
        <v>3</v>
      </c>
      <c r="M4265" s="16" t="n">
        <v>0.7</v>
      </c>
      <c r="N4265" s="17" t="n">
        <v>-7.782</v>
      </c>
      <c r="O4265" s="0" t="str">
        <f aca="false">TEXT(B4265,"YYYY-MM")</f>
        <v>2018-11</v>
      </c>
      <c r="P4265" s="18" t="n">
        <f aca="false">IFERROR(N4265/K4265,0)</f>
        <v>-0.666666666666667</v>
      </c>
      <c r="Q4265" s="0" t="str">
        <f aca="false">IF(M4265=0,"No Discount",IF(M4265&lt;0.2,"Low (1-19%)",IF(M4265&lt;0.4,"Medium (20-39%)","High (40%+)")))</f>
        <v>High (40%+)</v>
      </c>
      <c r="R4265" s="0" t="str">
        <f aca="false">INDEX('Lookup Tables'!$B$2:$B$5,MATCH(F4265,'Lookup Tables'!$A$2:$A$5,0))</f>
        <v>Manager B</v>
      </c>
    </row>
    <row r="4266" customFormat="false" ht="15" hidden="false" customHeight="false" outlineLevel="0" collapsed="false">
      <c r="A4266" s="0" t="s">
        <v>3880</v>
      </c>
      <c r="B4266" s="13" t="n">
        <v>43044</v>
      </c>
      <c r="C4266" s="13" t="n">
        <v>43048</v>
      </c>
      <c r="D4266" s="14" t="s">
        <v>69</v>
      </c>
      <c r="E4266" s="14" t="s">
        <v>53</v>
      </c>
      <c r="F4266" s="14" t="s">
        <v>98</v>
      </c>
      <c r="G4266" s="14" t="s">
        <v>99</v>
      </c>
      <c r="H4266" s="14" t="s">
        <v>56</v>
      </c>
      <c r="I4266" s="14" t="s">
        <v>71</v>
      </c>
      <c r="J4266" s="14" t="s">
        <v>1030</v>
      </c>
      <c r="K4266" s="15" t="n">
        <v>863.128</v>
      </c>
      <c r="L4266" s="0" t="n">
        <v>8</v>
      </c>
      <c r="M4266" s="16" t="n">
        <v>0.3</v>
      </c>
      <c r="N4266" s="17" t="n">
        <v>-160.2952</v>
      </c>
      <c r="O4266" s="0" t="str">
        <f aca="false">TEXT(B4266,"YYYY-MM")</f>
        <v>2017-11</v>
      </c>
      <c r="P4266" s="18" t="n">
        <f aca="false">IFERROR(N4266/K4266,0)</f>
        <v>-0.185714285714286</v>
      </c>
      <c r="Q4266" s="0" t="str">
        <f aca="false">IF(M4266=0,"No Discount",IF(M4266&lt;0.2,"Low (1-19%)",IF(M4266&lt;0.4,"Medium (20-39%)","High (40%+)")))</f>
        <v>Medium (20-39%)</v>
      </c>
      <c r="R4266" s="0" t="str">
        <f aca="false">INDEX('Lookup Tables'!$B$2:$B$5,MATCH(F4266,'Lookup Tables'!$A$2:$A$5,0))</f>
        <v>Manager A</v>
      </c>
    </row>
    <row r="4267" customFormat="false" ht="15" hidden="false" customHeight="false" outlineLevel="0" collapsed="false">
      <c r="A4267" s="0" t="s">
        <v>3880</v>
      </c>
      <c r="B4267" s="13" t="n">
        <v>43044</v>
      </c>
      <c r="C4267" s="13" t="n">
        <v>43048</v>
      </c>
      <c r="D4267" s="14" t="s">
        <v>69</v>
      </c>
      <c r="E4267" s="14" t="s">
        <v>53</v>
      </c>
      <c r="F4267" s="14" t="s">
        <v>98</v>
      </c>
      <c r="G4267" s="14" t="s">
        <v>99</v>
      </c>
      <c r="H4267" s="14" t="s">
        <v>65</v>
      </c>
      <c r="I4267" s="14" t="s">
        <v>83</v>
      </c>
      <c r="J4267" s="14" t="s">
        <v>569</v>
      </c>
      <c r="K4267" s="15" t="n">
        <v>3.564</v>
      </c>
      <c r="L4267" s="0" t="n">
        <v>3</v>
      </c>
      <c r="M4267" s="16" t="n">
        <v>0.8</v>
      </c>
      <c r="N4267" s="17" t="n">
        <v>-6.237</v>
      </c>
      <c r="O4267" s="0" t="str">
        <f aca="false">TEXT(B4267,"YYYY-MM")</f>
        <v>2017-11</v>
      </c>
      <c r="P4267" s="18" t="n">
        <f aca="false">IFERROR(N4267/K4267,0)</f>
        <v>-1.75</v>
      </c>
      <c r="Q4267" s="0" t="str">
        <f aca="false">IF(M4267=0,"No Discount",IF(M4267&lt;0.2,"Low (1-19%)",IF(M4267&lt;0.4,"Medium (20-39%)","High (40%+)")))</f>
        <v>High (40%+)</v>
      </c>
      <c r="R4267" s="0" t="str">
        <f aca="false">INDEX('Lookup Tables'!$B$2:$B$5,MATCH(F4267,'Lookup Tables'!$A$2:$A$5,0))</f>
        <v>Manager A</v>
      </c>
    </row>
    <row r="4268" customFormat="false" ht="15" hidden="false" customHeight="false" outlineLevel="0" collapsed="false">
      <c r="A4268" s="0" t="s">
        <v>3880</v>
      </c>
      <c r="B4268" s="13" t="n">
        <v>43044</v>
      </c>
      <c r="C4268" s="13" t="n">
        <v>43048</v>
      </c>
      <c r="D4268" s="14" t="s">
        <v>69</v>
      </c>
      <c r="E4268" s="14" t="s">
        <v>53</v>
      </c>
      <c r="F4268" s="14" t="s">
        <v>98</v>
      </c>
      <c r="G4268" s="14" t="s">
        <v>99</v>
      </c>
      <c r="H4268" s="14" t="s">
        <v>56</v>
      </c>
      <c r="I4268" s="14" t="s">
        <v>57</v>
      </c>
      <c r="J4268" s="14" t="s">
        <v>2624</v>
      </c>
      <c r="K4268" s="15" t="n">
        <v>956.6648</v>
      </c>
      <c r="L4268" s="0" t="n">
        <v>7</v>
      </c>
      <c r="M4268" s="16" t="n">
        <v>0.32</v>
      </c>
      <c r="N4268" s="17" t="n">
        <v>-225.0976</v>
      </c>
      <c r="O4268" s="0" t="str">
        <f aca="false">TEXT(B4268,"YYYY-MM")</f>
        <v>2017-11</v>
      </c>
      <c r="P4268" s="18" t="n">
        <f aca="false">IFERROR(N4268/K4268,0)</f>
        <v>-0.235294117647059</v>
      </c>
      <c r="Q4268" s="0" t="str">
        <f aca="false">IF(M4268=0,"No Discount",IF(M4268&lt;0.2,"Low (1-19%)",IF(M4268&lt;0.4,"Medium (20-39%)","High (40%+)")))</f>
        <v>Medium (20-39%)</v>
      </c>
      <c r="R4268" s="0" t="str">
        <f aca="false">INDEX('Lookup Tables'!$B$2:$B$5,MATCH(F4268,'Lookup Tables'!$A$2:$A$5,0))</f>
        <v>Manager A</v>
      </c>
    </row>
    <row r="4269" customFormat="false" ht="15" hidden="false" customHeight="false" outlineLevel="0" collapsed="false">
      <c r="A4269" s="0" t="s">
        <v>3880</v>
      </c>
      <c r="B4269" s="13" t="n">
        <v>43044</v>
      </c>
      <c r="C4269" s="13" t="n">
        <v>43048</v>
      </c>
      <c r="D4269" s="14" t="s">
        <v>69</v>
      </c>
      <c r="E4269" s="14" t="s">
        <v>53</v>
      </c>
      <c r="F4269" s="14" t="s">
        <v>98</v>
      </c>
      <c r="G4269" s="14" t="s">
        <v>99</v>
      </c>
      <c r="H4269" s="14" t="s">
        <v>65</v>
      </c>
      <c r="I4269" s="14" t="s">
        <v>83</v>
      </c>
      <c r="J4269" s="14" t="s">
        <v>957</v>
      </c>
      <c r="K4269" s="15" t="n">
        <v>12.588</v>
      </c>
      <c r="L4269" s="0" t="n">
        <v>3</v>
      </c>
      <c r="M4269" s="16" t="n">
        <v>0.8</v>
      </c>
      <c r="N4269" s="17" t="n">
        <v>-20.1408</v>
      </c>
      <c r="O4269" s="0" t="str">
        <f aca="false">TEXT(B4269,"YYYY-MM")</f>
        <v>2017-11</v>
      </c>
      <c r="P4269" s="18" t="n">
        <f aca="false">IFERROR(N4269/K4269,0)</f>
        <v>-1.6</v>
      </c>
      <c r="Q4269" s="0" t="str">
        <f aca="false">IF(M4269=0,"No Discount",IF(M4269&lt;0.2,"Low (1-19%)",IF(M4269&lt;0.4,"Medium (20-39%)","High (40%+)")))</f>
        <v>High (40%+)</v>
      </c>
      <c r="R4269" s="0" t="str">
        <f aca="false">INDEX('Lookup Tables'!$B$2:$B$5,MATCH(F4269,'Lookup Tables'!$A$2:$A$5,0))</f>
        <v>Manager A</v>
      </c>
    </row>
    <row r="4270" customFormat="false" ht="15" hidden="false" customHeight="false" outlineLevel="0" collapsed="false">
      <c r="A4270" s="0" t="s">
        <v>3880</v>
      </c>
      <c r="B4270" s="13" t="n">
        <v>43044</v>
      </c>
      <c r="C4270" s="13" t="n">
        <v>43048</v>
      </c>
      <c r="D4270" s="14" t="s">
        <v>69</v>
      </c>
      <c r="E4270" s="14" t="s">
        <v>53</v>
      </c>
      <c r="F4270" s="14" t="s">
        <v>98</v>
      </c>
      <c r="G4270" s="14" t="s">
        <v>99</v>
      </c>
      <c r="H4270" s="14" t="s">
        <v>80</v>
      </c>
      <c r="I4270" s="14" t="s">
        <v>123</v>
      </c>
      <c r="J4270" s="14" t="s">
        <v>3123</v>
      </c>
      <c r="K4270" s="15" t="n">
        <v>171.96</v>
      </c>
      <c r="L4270" s="0" t="n">
        <v>5</v>
      </c>
      <c r="M4270" s="16" t="n">
        <v>0.2</v>
      </c>
      <c r="N4270" s="17" t="n">
        <v>45.1395</v>
      </c>
      <c r="O4270" s="0" t="str">
        <f aca="false">TEXT(B4270,"YYYY-MM")</f>
        <v>2017-11</v>
      </c>
      <c r="P4270" s="18" t="n">
        <f aca="false">IFERROR(N4270/K4270,0)</f>
        <v>0.2625</v>
      </c>
      <c r="Q4270" s="0" t="str">
        <f aca="false">IF(M4270=0,"No Discount",IF(M4270&lt;0.2,"Low (1-19%)",IF(M4270&lt;0.4,"Medium (20-39%)","High (40%+)")))</f>
        <v>Medium (20-39%)</v>
      </c>
      <c r="R4270" s="0" t="str">
        <f aca="false">INDEX('Lookup Tables'!$B$2:$B$5,MATCH(F4270,'Lookup Tables'!$A$2:$A$5,0))</f>
        <v>Manager A</v>
      </c>
    </row>
    <row r="4271" customFormat="false" ht="15" hidden="false" customHeight="false" outlineLevel="0" collapsed="false">
      <c r="A4271" s="0" t="s">
        <v>3881</v>
      </c>
      <c r="B4271" s="13" t="n">
        <v>43276</v>
      </c>
      <c r="C4271" s="13" t="n">
        <v>43280</v>
      </c>
      <c r="D4271" s="14" t="s">
        <v>52</v>
      </c>
      <c r="E4271" s="14" t="s">
        <v>53</v>
      </c>
      <c r="F4271" s="14" t="s">
        <v>63</v>
      </c>
      <c r="G4271" s="14" t="s">
        <v>94</v>
      </c>
      <c r="H4271" s="14" t="s">
        <v>56</v>
      </c>
      <c r="I4271" s="14" t="s">
        <v>71</v>
      </c>
      <c r="J4271" s="14" t="s">
        <v>994</v>
      </c>
      <c r="K4271" s="15" t="n">
        <v>871.4</v>
      </c>
      <c r="L4271" s="0" t="n">
        <v>4</v>
      </c>
      <c r="M4271" s="16" t="n">
        <v>0</v>
      </c>
      <c r="N4271" s="17" t="n">
        <v>148.138</v>
      </c>
      <c r="O4271" s="0" t="str">
        <f aca="false">TEXT(B4271,"YYYY-MM")</f>
        <v>2018-06</v>
      </c>
      <c r="P4271" s="18" t="n">
        <f aca="false">IFERROR(N4271/K4271,0)</f>
        <v>0.17</v>
      </c>
      <c r="Q4271" s="0" t="str">
        <f aca="false">IF(M4271=0,"No Discount",IF(M4271&lt;0.2,"Low (1-19%)",IF(M4271&lt;0.4,"Medium (20-39%)","High (40%+)")))</f>
        <v>No Discount</v>
      </c>
      <c r="R4271" s="0" t="str">
        <f aca="false">INDEX('Lookup Tables'!$B$2:$B$5,MATCH(F4271,'Lookup Tables'!$A$2:$A$5,0))</f>
        <v>Manager D</v>
      </c>
    </row>
    <row r="4272" customFormat="false" ht="15" hidden="false" customHeight="false" outlineLevel="0" collapsed="false">
      <c r="A4272" s="0" t="s">
        <v>3882</v>
      </c>
      <c r="B4272" s="13" t="n">
        <v>42700</v>
      </c>
      <c r="C4272" s="13" t="n">
        <v>42704</v>
      </c>
      <c r="D4272" s="14" t="s">
        <v>69</v>
      </c>
      <c r="E4272" s="14" t="s">
        <v>62</v>
      </c>
      <c r="F4272" s="14" t="s">
        <v>54</v>
      </c>
      <c r="G4272" s="14" t="s">
        <v>200</v>
      </c>
      <c r="H4272" s="14" t="s">
        <v>56</v>
      </c>
      <c r="I4272" s="14" t="s">
        <v>76</v>
      </c>
      <c r="J4272" s="14" t="s">
        <v>3851</v>
      </c>
      <c r="K4272" s="15" t="n">
        <v>692.472</v>
      </c>
      <c r="L4272" s="0" t="n">
        <v>11</v>
      </c>
      <c r="M4272" s="16" t="n">
        <v>0.2</v>
      </c>
      <c r="N4272" s="17" t="n">
        <v>190.4298</v>
      </c>
      <c r="O4272" s="0" t="str">
        <f aca="false">TEXT(B4272,"YYYY-MM")</f>
        <v>2016-11</v>
      </c>
      <c r="P4272" s="18" t="n">
        <f aca="false">IFERROR(N4272/K4272,0)</f>
        <v>0.275</v>
      </c>
      <c r="Q4272" s="0" t="str">
        <f aca="false">IF(M4272=0,"No Discount",IF(M4272&lt;0.2,"Low (1-19%)",IF(M4272&lt;0.4,"Medium (20-39%)","High (40%+)")))</f>
        <v>Medium (20-39%)</v>
      </c>
      <c r="R4272" s="0" t="str">
        <f aca="false">INDEX('Lookup Tables'!$B$2:$B$5,MATCH(F4272,'Lookup Tables'!$A$2:$A$5,0))</f>
        <v>Manager C</v>
      </c>
    </row>
    <row r="4273" customFormat="false" ht="15" hidden="false" customHeight="false" outlineLevel="0" collapsed="false">
      <c r="A4273" s="0" t="s">
        <v>3883</v>
      </c>
      <c r="B4273" s="13" t="n">
        <v>43063</v>
      </c>
      <c r="C4273" s="13" t="n">
        <v>43066</v>
      </c>
      <c r="D4273" s="14" t="s">
        <v>52</v>
      </c>
      <c r="E4273" s="14" t="s">
        <v>62</v>
      </c>
      <c r="F4273" s="14" t="s">
        <v>117</v>
      </c>
      <c r="G4273" s="14" t="s">
        <v>1243</v>
      </c>
      <c r="H4273" s="14" t="s">
        <v>56</v>
      </c>
      <c r="I4273" s="14" t="s">
        <v>76</v>
      </c>
      <c r="J4273" s="14" t="s">
        <v>1214</v>
      </c>
      <c r="K4273" s="15" t="n">
        <v>207.76</v>
      </c>
      <c r="L4273" s="0" t="n">
        <v>4</v>
      </c>
      <c r="M4273" s="16" t="n">
        <v>0</v>
      </c>
      <c r="N4273" s="17" t="n">
        <v>85.1816</v>
      </c>
      <c r="O4273" s="0" t="str">
        <f aca="false">TEXT(B4273,"YYYY-MM")</f>
        <v>2017-11</v>
      </c>
      <c r="P4273" s="18" t="n">
        <f aca="false">IFERROR(N4273/K4273,0)</f>
        <v>0.41</v>
      </c>
      <c r="Q4273" s="0" t="str">
        <f aca="false">IF(M4273=0,"No Discount",IF(M4273&lt;0.2,"Low (1-19%)",IF(M4273&lt;0.4,"Medium (20-39%)","High (40%+)")))</f>
        <v>No Discount</v>
      </c>
      <c r="R4273" s="0" t="str">
        <f aca="false">INDEX('Lookup Tables'!$B$2:$B$5,MATCH(F4273,'Lookup Tables'!$A$2:$A$5,0))</f>
        <v>Manager B</v>
      </c>
    </row>
    <row r="4274" customFormat="false" ht="15" hidden="false" customHeight="false" outlineLevel="0" collapsed="false">
      <c r="A4274" s="0" t="s">
        <v>3884</v>
      </c>
      <c r="B4274" s="13" t="n">
        <v>43302</v>
      </c>
      <c r="C4274" s="13" t="n">
        <v>43302</v>
      </c>
      <c r="D4274" s="14" t="s">
        <v>606</v>
      </c>
      <c r="E4274" s="14" t="s">
        <v>53</v>
      </c>
      <c r="F4274" s="14" t="s">
        <v>63</v>
      </c>
      <c r="G4274" s="14" t="s">
        <v>106</v>
      </c>
      <c r="H4274" s="14" t="s">
        <v>80</v>
      </c>
      <c r="I4274" s="14" t="s">
        <v>81</v>
      </c>
      <c r="J4274" s="14" t="s">
        <v>3472</v>
      </c>
      <c r="K4274" s="15" t="n">
        <v>71.928</v>
      </c>
      <c r="L4274" s="0" t="n">
        <v>9</v>
      </c>
      <c r="M4274" s="16" t="n">
        <v>0.2</v>
      </c>
      <c r="N4274" s="17" t="n">
        <v>6.2937</v>
      </c>
      <c r="O4274" s="0" t="str">
        <f aca="false">TEXT(B4274,"YYYY-MM")</f>
        <v>2018-07</v>
      </c>
      <c r="P4274" s="18" t="n">
        <f aca="false">IFERROR(N4274/K4274,0)</f>
        <v>0.0875</v>
      </c>
      <c r="Q4274" s="0" t="str">
        <f aca="false">IF(M4274=0,"No Discount",IF(M4274&lt;0.2,"Low (1-19%)",IF(M4274&lt;0.4,"Medium (20-39%)","High (40%+)")))</f>
        <v>Medium (20-39%)</v>
      </c>
      <c r="R4274" s="0" t="str">
        <f aca="false">INDEX('Lookup Tables'!$B$2:$B$5,MATCH(F4274,'Lookup Tables'!$A$2:$A$5,0))</f>
        <v>Manager D</v>
      </c>
    </row>
    <row r="4275" customFormat="false" ht="15" hidden="false" customHeight="false" outlineLevel="0" collapsed="false">
      <c r="A4275" s="0" t="s">
        <v>3884</v>
      </c>
      <c r="B4275" s="13" t="n">
        <v>43302</v>
      </c>
      <c r="C4275" s="13" t="n">
        <v>43302</v>
      </c>
      <c r="D4275" s="14" t="s">
        <v>606</v>
      </c>
      <c r="E4275" s="14" t="s">
        <v>53</v>
      </c>
      <c r="F4275" s="14" t="s">
        <v>63</v>
      </c>
      <c r="G4275" s="14" t="s">
        <v>106</v>
      </c>
      <c r="H4275" s="14" t="s">
        <v>65</v>
      </c>
      <c r="I4275" s="14" t="s">
        <v>78</v>
      </c>
      <c r="J4275" s="14" t="s">
        <v>1955</v>
      </c>
      <c r="K4275" s="15" t="n">
        <v>25.99</v>
      </c>
      <c r="L4275" s="0" t="n">
        <v>1</v>
      </c>
      <c r="M4275" s="16" t="n">
        <v>0</v>
      </c>
      <c r="N4275" s="17" t="n">
        <v>7.5371</v>
      </c>
      <c r="O4275" s="0" t="str">
        <f aca="false">TEXT(B4275,"YYYY-MM")</f>
        <v>2018-07</v>
      </c>
      <c r="P4275" s="18" t="n">
        <f aca="false">IFERROR(N4275/K4275,0)</f>
        <v>0.29</v>
      </c>
      <c r="Q4275" s="0" t="str">
        <f aca="false">IF(M4275=0,"No Discount",IF(M4275&lt;0.2,"Low (1-19%)",IF(M4275&lt;0.4,"Medium (20-39%)","High (40%+)")))</f>
        <v>No Discount</v>
      </c>
      <c r="R4275" s="0" t="str">
        <f aca="false">INDEX('Lookup Tables'!$B$2:$B$5,MATCH(F4275,'Lookup Tables'!$A$2:$A$5,0))</f>
        <v>Manager D</v>
      </c>
    </row>
    <row r="4276" customFormat="false" ht="15" hidden="false" customHeight="false" outlineLevel="0" collapsed="false">
      <c r="A4276" s="0" t="s">
        <v>3885</v>
      </c>
      <c r="B4276" s="13" t="n">
        <v>42666</v>
      </c>
      <c r="C4276" s="13" t="n">
        <v>42671</v>
      </c>
      <c r="D4276" s="14" t="s">
        <v>69</v>
      </c>
      <c r="E4276" s="14" t="s">
        <v>62</v>
      </c>
      <c r="F4276" s="14" t="s">
        <v>63</v>
      </c>
      <c r="G4276" s="14" t="s">
        <v>94</v>
      </c>
      <c r="H4276" s="14" t="s">
        <v>65</v>
      </c>
      <c r="I4276" s="14" t="s">
        <v>83</v>
      </c>
      <c r="J4276" s="14" t="s">
        <v>572</v>
      </c>
      <c r="K4276" s="15" t="n">
        <v>3.592</v>
      </c>
      <c r="L4276" s="0" t="n">
        <v>1</v>
      </c>
      <c r="M4276" s="16" t="n">
        <v>0.2</v>
      </c>
      <c r="N4276" s="17" t="n">
        <v>1.1225</v>
      </c>
      <c r="O4276" s="0" t="str">
        <f aca="false">TEXT(B4276,"YYYY-MM")</f>
        <v>2016-10</v>
      </c>
      <c r="P4276" s="18" t="n">
        <f aca="false">IFERROR(N4276/K4276,0)</f>
        <v>0.3125</v>
      </c>
      <c r="Q4276" s="0" t="str">
        <f aca="false">IF(M4276=0,"No Discount",IF(M4276&lt;0.2,"Low (1-19%)",IF(M4276&lt;0.4,"Medium (20-39%)","High (40%+)")))</f>
        <v>Medium (20-39%)</v>
      </c>
      <c r="R4276" s="0" t="str">
        <f aca="false">INDEX('Lookup Tables'!$B$2:$B$5,MATCH(F4276,'Lookup Tables'!$A$2:$A$5,0))</f>
        <v>Manager D</v>
      </c>
    </row>
    <row r="4277" customFormat="false" ht="15" hidden="false" customHeight="false" outlineLevel="0" collapsed="false">
      <c r="A4277" s="0" t="s">
        <v>3886</v>
      </c>
      <c r="B4277" s="13" t="n">
        <v>42560</v>
      </c>
      <c r="C4277" s="13" t="n">
        <v>42564</v>
      </c>
      <c r="D4277" s="14" t="s">
        <v>69</v>
      </c>
      <c r="E4277" s="14" t="s">
        <v>62</v>
      </c>
      <c r="F4277" s="14" t="s">
        <v>98</v>
      </c>
      <c r="G4277" s="14" t="s">
        <v>99</v>
      </c>
      <c r="H4277" s="14" t="s">
        <v>65</v>
      </c>
      <c r="I4277" s="14" t="s">
        <v>85</v>
      </c>
      <c r="J4277" s="14" t="s">
        <v>360</v>
      </c>
      <c r="K4277" s="15" t="n">
        <v>48.632</v>
      </c>
      <c r="L4277" s="0" t="n">
        <v>2</v>
      </c>
      <c r="M4277" s="16" t="n">
        <v>0.8</v>
      </c>
      <c r="N4277" s="17" t="n">
        <v>-121.58</v>
      </c>
      <c r="O4277" s="0" t="str">
        <f aca="false">TEXT(B4277,"YYYY-MM")</f>
        <v>2016-07</v>
      </c>
      <c r="P4277" s="18" t="n">
        <f aca="false">IFERROR(N4277/K4277,0)</f>
        <v>-2.5</v>
      </c>
      <c r="Q4277" s="0" t="str">
        <f aca="false">IF(M4277=0,"No Discount",IF(M4277&lt;0.2,"Low (1-19%)",IF(M4277&lt;0.4,"Medium (20-39%)","High (40%+)")))</f>
        <v>High (40%+)</v>
      </c>
      <c r="R4277" s="0" t="str">
        <f aca="false">INDEX('Lookup Tables'!$B$2:$B$5,MATCH(F4277,'Lookup Tables'!$A$2:$A$5,0))</f>
        <v>Manager A</v>
      </c>
    </row>
    <row r="4278" customFormat="false" ht="15" hidden="false" customHeight="false" outlineLevel="0" collapsed="false">
      <c r="A4278" s="0" t="s">
        <v>3887</v>
      </c>
      <c r="B4278" s="13" t="n">
        <v>43330</v>
      </c>
      <c r="C4278" s="13" t="n">
        <v>43334</v>
      </c>
      <c r="D4278" s="14" t="s">
        <v>69</v>
      </c>
      <c r="E4278" s="14" t="s">
        <v>97</v>
      </c>
      <c r="F4278" s="14" t="s">
        <v>63</v>
      </c>
      <c r="G4278" s="14" t="s">
        <v>94</v>
      </c>
      <c r="H4278" s="14" t="s">
        <v>65</v>
      </c>
      <c r="I4278" s="14" t="s">
        <v>73</v>
      </c>
      <c r="J4278" s="14" t="s">
        <v>1368</v>
      </c>
      <c r="K4278" s="15" t="n">
        <v>323.1</v>
      </c>
      <c r="L4278" s="0" t="n">
        <v>2</v>
      </c>
      <c r="M4278" s="16" t="n">
        <v>0</v>
      </c>
      <c r="N4278" s="17" t="n">
        <v>61.389</v>
      </c>
      <c r="O4278" s="0" t="str">
        <f aca="false">TEXT(B4278,"YYYY-MM")</f>
        <v>2018-08</v>
      </c>
      <c r="P4278" s="18" t="n">
        <f aca="false">IFERROR(N4278/K4278,0)</f>
        <v>0.19</v>
      </c>
      <c r="Q4278" s="0" t="str">
        <f aca="false">IF(M4278=0,"No Discount",IF(M4278&lt;0.2,"Low (1-19%)",IF(M4278&lt;0.4,"Medium (20-39%)","High (40%+)")))</f>
        <v>No Discount</v>
      </c>
      <c r="R4278" s="0" t="str">
        <f aca="false">INDEX('Lookup Tables'!$B$2:$B$5,MATCH(F4278,'Lookup Tables'!$A$2:$A$5,0))</f>
        <v>Manager D</v>
      </c>
    </row>
    <row r="4279" customFormat="false" ht="15" hidden="false" customHeight="false" outlineLevel="0" collapsed="false">
      <c r="A4279" s="0" t="s">
        <v>3888</v>
      </c>
      <c r="B4279" s="13" t="n">
        <v>42841</v>
      </c>
      <c r="C4279" s="13" t="n">
        <v>42845</v>
      </c>
      <c r="D4279" s="14" t="s">
        <v>69</v>
      </c>
      <c r="E4279" s="14" t="s">
        <v>62</v>
      </c>
      <c r="F4279" s="14" t="s">
        <v>117</v>
      </c>
      <c r="G4279" s="14" t="s">
        <v>391</v>
      </c>
      <c r="H4279" s="14" t="s">
        <v>80</v>
      </c>
      <c r="I4279" s="14" t="s">
        <v>345</v>
      </c>
      <c r="J4279" s="14" t="s">
        <v>3889</v>
      </c>
      <c r="K4279" s="15" t="n">
        <v>9099.93</v>
      </c>
      <c r="L4279" s="0" t="n">
        <v>7</v>
      </c>
      <c r="M4279" s="16" t="n">
        <v>0</v>
      </c>
      <c r="N4279" s="17" t="n">
        <v>2365.9818</v>
      </c>
      <c r="O4279" s="0" t="str">
        <f aca="false">TEXT(B4279,"YYYY-MM")</f>
        <v>2017-04</v>
      </c>
      <c r="P4279" s="18" t="n">
        <f aca="false">IFERROR(N4279/K4279,0)</f>
        <v>0.26</v>
      </c>
      <c r="Q4279" s="0" t="str">
        <f aca="false">IF(M4279=0,"No Discount",IF(M4279&lt;0.2,"Low (1-19%)",IF(M4279&lt;0.4,"Medium (20-39%)","High (40%+)")))</f>
        <v>No Discount</v>
      </c>
      <c r="R4279" s="0" t="str">
        <f aca="false">INDEX('Lookup Tables'!$B$2:$B$5,MATCH(F4279,'Lookup Tables'!$A$2:$A$5,0))</f>
        <v>Manager B</v>
      </c>
    </row>
    <row r="4280" customFormat="false" ht="15" hidden="false" customHeight="false" outlineLevel="0" collapsed="false">
      <c r="A4280" s="0" t="s">
        <v>3888</v>
      </c>
      <c r="B4280" s="13" t="n">
        <v>42841</v>
      </c>
      <c r="C4280" s="13" t="n">
        <v>42845</v>
      </c>
      <c r="D4280" s="14" t="s">
        <v>69</v>
      </c>
      <c r="E4280" s="14" t="s">
        <v>62</v>
      </c>
      <c r="F4280" s="14" t="s">
        <v>117</v>
      </c>
      <c r="G4280" s="14" t="s">
        <v>391</v>
      </c>
      <c r="H4280" s="14" t="s">
        <v>56</v>
      </c>
      <c r="I4280" s="14" t="s">
        <v>76</v>
      </c>
      <c r="J4280" s="14" t="s">
        <v>3070</v>
      </c>
      <c r="K4280" s="15" t="n">
        <v>9.96</v>
      </c>
      <c r="L4280" s="0" t="n">
        <v>2</v>
      </c>
      <c r="M4280" s="16" t="n">
        <v>0</v>
      </c>
      <c r="N4280" s="17" t="n">
        <v>3.2868</v>
      </c>
      <c r="O4280" s="0" t="str">
        <f aca="false">TEXT(B4280,"YYYY-MM")</f>
        <v>2017-04</v>
      </c>
      <c r="P4280" s="18" t="n">
        <f aca="false">IFERROR(N4280/K4280,0)</f>
        <v>0.33</v>
      </c>
      <c r="Q4280" s="0" t="str">
        <f aca="false">IF(M4280=0,"No Discount",IF(M4280&lt;0.2,"Low (1-19%)",IF(M4280&lt;0.4,"Medium (20-39%)","High (40%+)")))</f>
        <v>No Discount</v>
      </c>
      <c r="R4280" s="0" t="str">
        <f aca="false">INDEX('Lookup Tables'!$B$2:$B$5,MATCH(F4280,'Lookup Tables'!$A$2:$A$5,0))</f>
        <v>Manager B</v>
      </c>
    </row>
    <row r="4281" customFormat="false" ht="15" hidden="false" customHeight="false" outlineLevel="0" collapsed="false">
      <c r="A4281" s="0" t="s">
        <v>3888</v>
      </c>
      <c r="B4281" s="13" t="n">
        <v>42841</v>
      </c>
      <c r="C4281" s="13" t="n">
        <v>42845</v>
      </c>
      <c r="D4281" s="14" t="s">
        <v>69</v>
      </c>
      <c r="E4281" s="14" t="s">
        <v>62</v>
      </c>
      <c r="F4281" s="14" t="s">
        <v>117</v>
      </c>
      <c r="G4281" s="14" t="s">
        <v>391</v>
      </c>
      <c r="H4281" s="14" t="s">
        <v>65</v>
      </c>
      <c r="I4281" s="14" t="s">
        <v>83</v>
      </c>
      <c r="J4281" s="14" t="s">
        <v>1572</v>
      </c>
      <c r="K4281" s="15" t="n">
        <v>25.3</v>
      </c>
      <c r="L4281" s="0" t="n">
        <v>5</v>
      </c>
      <c r="M4281" s="16" t="n">
        <v>0</v>
      </c>
      <c r="N4281" s="17" t="n">
        <v>11.891</v>
      </c>
      <c r="O4281" s="0" t="str">
        <f aca="false">TEXT(B4281,"YYYY-MM")</f>
        <v>2017-04</v>
      </c>
      <c r="P4281" s="18" t="n">
        <f aca="false">IFERROR(N4281/K4281,0)</f>
        <v>0.47</v>
      </c>
      <c r="Q4281" s="0" t="str">
        <f aca="false">IF(M4281=0,"No Discount",IF(M4281&lt;0.2,"Low (1-19%)",IF(M4281&lt;0.4,"Medium (20-39%)","High (40%+)")))</f>
        <v>No Discount</v>
      </c>
      <c r="R4281" s="0" t="str">
        <f aca="false">INDEX('Lookup Tables'!$B$2:$B$5,MATCH(F4281,'Lookup Tables'!$A$2:$A$5,0))</f>
        <v>Manager B</v>
      </c>
    </row>
    <row r="4282" customFormat="false" ht="15" hidden="false" customHeight="false" outlineLevel="0" collapsed="false">
      <c r="A4282" s="0" t="s">
        <v>3890</v>
      </c>
      <c r="B4282" s="13" t="n">
        <v>42322</v>
      </c>
      <c r="C4282" s="13" t="n">
        <v>42326</v>
      </c>
      <c r="D4282" s="14" t="s">
        <v>69</v>
      </c>
      <c r="E4282" s="14" t="s">
        <v>97</v>
      </c>
      <c r="F4282" s="14" t="s">
        <v>117</v>
      </c>
      <c r="G4282" s="14" t="s">
        <v>170</v>
      </c>
      <c r="H4282" s="14" t="s">
        <v>65</v>
      </c>
      <c r="I4282" s="14" t="s">
        <v>91</v>
      </c>
      <c r="J4282" s="14" t="s">
        <v>494</v>
      </c>
      <c r="K4282" s="15" t="n">
        <v>11.36</v>
      </c>
      <c r="L4282" s="0" t="n">
        <v>2</v>
      </c>
      <c r="M4282" s="16" t="n">
        <v>0</v>
      </c>
      <c r="N4282" s="17" t="n">
        <v>5.2256</v>
      </c>
      <c r="O4282" s="0" t="str">
        <f aca="false">TEXT(B4282,"YYYY-MM")</f>
        <v>2015-11</v>
      </c>
      <c r="P4282" s="18" t="n">
        <f aca="false">IFERROR(N4282/K4282,0)</f>
        <v>0.46</v>
      </c>
      <c r="Q4282" s="0" t="str">
        <f aca="false">IF(M4282=0,"No Discount",IF(M4282&lt;0.2,"Low (1-19%)",IF(M4282&lt;0.4,"Medium (20-39%)","High (40%+)")))</f>
        <v>No Discount</v>
      </c>
      <c r="R4282" s="0" t="str">
        <f aca="false">INDEX('Lookup Tables'!$B$2:$B$5,MATCH(F4282,'Lookup Tables'!$A$2:$A$5,0))</f>
        <v>Manager B</v>
      </c>
    </row>
    <row r="4283" customFormat="false" ht="15" hidden="false" customHeight="false" outlineLevel="0" collapsed="false">
      <c r="A4283" s="0" t="s">
        <v>3890</v>
      </c>
      <c r="B4283" s="13" t="n">
        <v>42322</v>
      </c>
      <c r="C4283" s="13" t="n">
        <v>42326</v>
      </c>
      <c r="D4283" s="14" t="s">
        <v>69</v>
      </c>
      <c r="E4283" s="14" t="s">
        <v>97</v>
      </c>
      <c r="F4283" s="14" t="s">
        <v>117</v>
      </c>
      <c r="G4283" s="14" t="s">
        <v>170</v>
      </c>
      <c r="H4283" s="14" t="s">
        <v>56</v>
      </c>
      <c r="I4283" s="14" t="s">
        <v>59</v>
      </c>
      <c r="J4283" s="14" t="s">
        <v>3054</v>
      </c>
      <c r="K4283" s="15" t="n">
        <v>69.264</v>
      </c>
      <c r="L4283" s="0" t="n">
        <v>2</v>
      </c>
      <c r="M4283" s="16" t="n">
        <v>0.1</v>
      </c>
      <c r="N4283" s="17" t="n">
        <v>14.6224</v>
      </c>
      <c r="O4283" s="0" t="str">
        <f aca="false">TEXT(B4283,"YYYY-MM")</f>
        <v>2015-11</v>
      </c>
      <c r="P4283" s="18" t="n">
        <f aca="false">IFERROR(N4283/K4283,0)</f>
        <v>0.211111111111111</v>
      </c>
      <c r="Q4283" s="0" t="str">
        <f aca="false">IF(M4283=0,"No Discount",IF(M4283&lt;0.2,"Low (1-19%)",IF(M4283&lt;0.4,"Medium (20-39%)","High (40%+)")))</f>
        <v>Low (1-19%)</v>
      </c>
      <c r="R4283" s="0" t="str">
        <f aca="false">INDEX('Lookup Tables'!$B$2:$B$5,MATCH(F4283,'Lookup Tables'!$A$2:$A$5,0))</f>
        <v>Manager B</v>
      </c>
    </row>
    <row r="4284" customFormat="false" ht="15" hidden="false" customHeight="false" outlineLevel="0" collapsed="false">
      <c r="A4284" s="0" t="s">
        <v>3891</v>
      </c>
      <c r="B4284" s="13" t="n">
        <v>42358</v>
      </c>
      <c r="C4284" s="13" t="n">
        <v>42361</v>
      </c>
      <c r="D4284" s="14" t="s">
        <v>137</v>
      </c>
      <c r="E4284" s="14" t="s">
        <v>53</v>
      </c>
      <c r="F4284" s="14" t="s">
        <v>98</v>
      </c>
      <c r="G4284" s="14" t="s">
        <v>164</v>
      </c>
      <c r="H4284" s="14" t="s">
        <v>65</v>
      </c>
      <c r="I4284" s="14" t="s">
        <v>66</v>
      </c>
      <c r="J4284" s="14" t="s">
        <v>3892</v>
      </c>
      <c r="K4284" s="15" t="n">
        <v>3.69</v>
      </c>
      <c r="L4284" s="0" t="n">
        <v>1</v>
      </c>
      <c r="M4284" s="16" t="n">
        <v>0</v>
      </c>
      <c r="N4284" s="17" t="n">
        <v>1.7343</v>
      </c>
      <c r="O4284" s="0" t="str">
        <f aca="false">TEXT(B4284,"YYYY-MM")</f>
        <v>2015-12</v>
      </c>
      <c r="P4284" s="18" t="n">
        <f aca="false">IFERROR(N4284/K4284,0)</f>
        <v>0.47</v>
      </c>
      <c r="Q4284" s="0" t="str">
        <f aca="false">IF(M4284=0,"No Discount",IF(M4284&lt;0.2,"Low (1-19%)",IF(M4284&lt;0.4,"Medium (20-39%)","High (40%+)")))</f>
        <v>No Discount</v>
      </c>
      <c r="R4284" s="0" t="str">
        <f aca="false">INDEX('Lookup Tables'!$B$2:$B$5,MATCH(F4284,'Lookup Tables'!$A$2:$A$5,0))</f>
        <v>Manager A</v>
      </c>
    </row>
    <row r="4285" customFormat="false" ht="15" hidden="false" customHeight="false" outlineLevel="0" collapsed="false">
      <c r="A4285" s="0" t="s">
        <v>3891</v>
      </c>
      <c r="B4285" s="13" t="n">
        <v>42358</v>
      </c>
      <c r="C4285" s="13" t="n">
        <v>42361</v>
      </c>
      <c r="D4285" s="14" t="s">
        <v>137</v>
      </c>
      <c r="E4285" s="14" t="s">
        <v>53</v>
      </c>
      <c r="F4285" s="14" t="s">
        <v>98</v>
      </c>
      <c r="G4285" s="14" t="s">
        <v>164</v>
      </c>
      <c r="H4285" s="14" t="s">
        <v>65</v>
      </c>
      <c r="I4285" s="14" t="s">
        <v>83</v>
      </c>
      <c r="J4285" s="14" t="s">
        <v>3178</v>
      </c>
      <c r="K4285" s="15" t="n">
        <v>1103.97</v>
      </c>
      <c r="L4285" s="0" t="n">
        <v>3</v>
      </c>
      <c r="M4285" s="16" t="n">
        <v>0</v>
      </c>
      <c r="N4285" s="17" t="n">
        <v>496.7865</v>
      </c>
      <c r="O4285" s="0" t="str">
        <f aca="false">TEXT(B4285,"YYYY-MM")</f>
        <v>2015-12</v>
      </c>
      <c r="P4285" s="18" t="n">
        <f aca="false">IFERROR(N4285/K4285,0)</f>
        <v>0.45</v>
      </c>
      <c r="Q4285" s="0" t="str">
        <f aca="false">IF(M4285=0,"No Discount",IF(M4285&lt;0.2,"Low (1-19%)",IF(M4285&lt;0.4,"Medium (20-39%)","High (40%+)")))</f>
        <v>No Discount</v>
      </c>
      <c r="R4285" s="0" t="str">
        <f aca="false">INDEX('Lookup Tables'!$B$2:$B$5,MATCH(F4285,'Lookup Tables'!$A$2:$A$5,0))</f>
        <v>Manager A</v>
      </c>
    </row>
    <row r="4286" customFormat="false" ht="15" hidden="false" customHeight="false" outlineLevel="0" collapsed="false">
      <c r="A4286" s="0" t="s">
        <v>3893</v>
      </c>
      <c r="B4286" s="13" t="n">
        <v>42695</v>
      </c>
      <c r="C4286" s="13" t="n">
        <v>42700</v>
      </c>
      <c r="D4286" s="14" t="s">
        <v>52</v>
      </c>
      <c r="E4286" s="14" t="s">
        <v>62</v>
      </c>
      <c r="F4286" s="14" t="s">
        <v>98</v>
      </c>
      <c r="G4286" s="14" t="s">
        <v>99</v>
      </c>
      <c r="H4286" s="14" t="s">
        <v>56</v>
      </c>
      <c r="I4286" s="14" t="s">
        <v>57</v>
      </c>
      <c r="J4286" s="14" t="s">
        <v>2048</v>
      </c>
      <c r="K4286" s="15" t="n">
        <v>246.1328</v>
      </c>
      <c r="L4286" s="0" t="n">
        <v>2</v>
      </c>
      <c r="M4286" s="16" t="n">
        <v>0.32</v>
      </c>
      <c r="N4286" s="17" t="n">
        <v>-76.0116</v>
      </c>
      <c r="O4286" s="0" t="str">
        <f aca="false">TEXT(B4286,"YYYY-MM")</f>
        <v>2016-11</v>
      </c>
      <c r="P4286" s="18" t="n">
        <f aca="false">IFERROR(N4286/K4286,0)</f>
        <v>-0.308823529411765</v>
      </c>
      <c r="Q4286" s="0" t="str">
        <f aca="false">IF(M4286=0,"No Discount",IF(M4286&lt;0.2,"Low (1-19%)",IF(M4286&lt;0.4,"Medium (20-39%)","High (40%+)")))</f>
        <v>Medium (20-39%)</v>
      </c>
      <c r="R4286" s="0" t="str">
        <f aca="false">INDEX('Lookup Tables'!$B$2:$B$5,MATCH(F4286,'Lookup Tables'!$A$2:$A$5,0))</f>
        <v>Manager A</v>
      </c>
    </row>
    <row r="4287" customFormat="false" ht="15" hidden="false" customHeight="false" outlineLevel="0" collapsed="false">
      <c r="A4287" s="0" t="s">
        <v>3893</v>
      </c>
      <c r="B4287" s="13" t="n">
        <v>42695</v>
      </c>
      <c r="C4287" s="13" t="n">
        <v>42700</v>
      </c>
      <c r="D4287" s="14" t="s">
        <v>52</v>
      </c>
      <c r="E4287" s="14" t="s">
        <v>62</v>
      </c>
      <c r="F4287" s="14" t="s">
        <v>98</v>
      </c>
      <c r="G4287" s="14" t="s">
        <v>99</v>
      </c>
      <c r="H4287" s="14" t="s">
        <v>65</v>
      </c>
      <c r="I4287" s="14" t="s">
        <v>66</v>
      </c>
      <c r="J4287" s="14" t="s">
        <v>67</v>
      </c>
      <c r="K4287" s="15" t="n">
        <v>11.696</v>
      </c>
      <c r="L4287" s="0" t="n">
        <v>2</v>
      </c>
      <c r="M4287" s="16" t="n">
        <v>0.2</v>
      </c>
      <c r="N4287" s="17" t="n">
        <v>3.9474</v>
      </c>
      <c r="O4287" s="0" t="str">
        <f aca="false">TEXT(B4287,"YYYY-MM")</f>
        <v>2016-11</v>
      </c>
      <c r="P4287" s="18" t="n">
        <f aca="false">IFERROR(N4287/K4287,0)</f>
        <v>0.3375</v>
      </c>
      <c r="Q4287" s="0" t="str">
        <f aca="false">IF(M4287=0,"No Discount",IF(M4287&lt;0.2,"Low (1-19%)",IF(M4287&lt;0.4,"Medium (20-39%)","High (40%+)")))</f>
        <v>Medium (20-39%)</v>
      </c>
      <c r="R4287" s="0" t="str">
        <f aca="false">INDEX('Lookup Tables'!$B$2:$B$5,MATCH(F4287,'Lookup Tables'!$A$2:$A$5,0))</f>
        <v>Manager A</v>
      </c>
    </row>
    <row r="4288" customFormat="false" ht="15" hidden="false" customHeight="false" outlineLevel="0" collapsed="false">
      <c r="A4288" s="0" t="s">
        <v>3893</v>
      </c>
      <c r="B4288" s="13" t="n">
        <v>42695</v>
      </c>
      <c r="C4288" s="13" t="n">
        <v>42700</v>
      </c>
      <c r="D4288" s="14" t="s">
        <v>52</v>
      </c>
      <c r="E4288" s="14" t="s">
        <v>62</v>
      </c>
      <c r="F4288" s="14" t="s">
        <v>98</v>
      </c>
      <c r="G4288" s="14" t="s">
        <v>99</v>
      </c>
      <c r="H4288" s="14" t="s">
        <v>80</v>
      </c>
      <c r="I4288" s="14" t="s">
        <v>570</v>
      </c>
      <c r="J4288" s="14" t="s">
        <v>3515</v>
      </c>
      <c r="K4288" s="15" t="n">
        <v>439.992</v>
      </c>
      <c r="L4288" s="0" t="n">
        <v>1</v>
      </c>
      <c r="M4288" s="16" t="n">
        <v>0.2</v>
      </c>
      <c r="N4288" s="17" t="n">
        <v>164.997</v>
      </c>
      <c r="O4288" s="0" t="str">
        <f aca="false">TEXT(B4288,"YYYY-MM")</f>
        <v>2016-11</v>
      </c>
      <c r="P4288" s="18" t="n">
        <f aca="false">IFERROR(N4288/K4288,0)</f>
        <v>0.375</v>
      </c>
      <c r="Q4288" s="0" t="str">
        <f aca="false">IF(M4288=0,"No Discount",IF(M4288&lt;0.2,"Low (1-19%)",IF(M4288&lt;0.4,"Medium (20-39%)","High (40%+)")))</f>
        <v>Medium (20-39%)</v>
      </c>
      <c r="R4288" s="0" t="str">
        <f aca="false">INDEX('Lookup Tables'!$B$2:$B$5,MATCH(F4288,'Lookup Tables'!$A$2:$A$5,0))</f>
        <v>Manager A</v>
      </c>
    </row>
    <row r="4289" customFormat="false" ht="15" hidden="false" customHeight="false" outlineLevel="0" collapsed="false">
      <c r="A4289" s="0" t="s">
        <v>3894</v>
      </c>
      <c r="B4289" s="13" t="n">
        <v>43462</v>
      </c>
      <c r="C4289" s="13" t="n">
        <v>43468</v>
      </c>
      <c r="D4289" s="14" t="s">
        <v>69</v>
      </c>
      <c r="E4289" s="14" t="s">
        <v>97</v>
      </c>
      <c r="F4289" s="14" t="s">
        <v>54</v>
      </c>
      <c r="G4289" s="14" t="s">
        <v>200</v>
      </c>
      <c r="H4289" s="14" t="s">
        <v>65</v>
      </c>
      <c r="I4289" s="14" t="s">
        <v>73</v>
      </c>
      <c r="J4289" s="14" t="s">
        <v>819</v>
      </c>
      <c r="K4289" s="15" t="n">
        <v>64.784</v>
      </c>
      <c r="L4289" s="0" t="n">
        <v>1</v>
      </c>
      <c r="M4289" s="16" t="n">
        <v>0.2</v>
      </c>
      <c r="N4289" s="17" t="n">
        <v>-12.9568</v>
      </c>
      <c r="O4289" s="0" t="str">
        <f aca="false">TEXT(B4289,"YYYY-MM")</f>
        <v>2018-12</v>
      </c>
      <c r="P4289" s="18" t="n">
        <f aca="false">IFERROR(N4289/K4289,0)</f>
        <v>-0.2</v>
      </c>
      <c r="Q4289" s="0" t="str">
        <f aca="false">IF(M4289=0,"No Discount",IF(M4289&lt;0.2,"Low (1-19%)",IF(M4289&lt;0.4,"Medium (20-39%)","High (40%+)")))</f>
        <v>Medium (20-39%)</v>
      </c>
      <c r="R4289" s="0" t="str">
        <f aca="false">INDEX('Lookup Tables'!$B$2:$B$5,MATCH(F4289,'Lookup Tables'!$A$2:$A$5,0))</f>
        <v>Manager C</v>
      </c>
    </row>
    <row r="4290" customFormat="false" ht="15" hidden="false" customHeight="false" outlineLevel="0" collapsed="false">
      <c r="A4290" s="0" t="s">
        <v>3895</v>
      </c>
      <c r="B4290" s="13" t="n">
        <v>42507</v>
      </c>
      <c r="C4290" s="13" t="n">
        <v>42511</v>
      </c>
      <c r="D4290" s="14" t="s">
        <v>69</v>
      </c>
      <c r="E4290" s="14" t="s">
        <v>62</v>
      </c>
      <c r="F4290" s="14" t="s">
        <v>98</v>
      </c>
      <c r="G4290" s="14" t="s">
        <v>99</v>
      </c>
      <c r="H4290" s="14" t="s">
        <v>65</v>
      </c>
      <c r="I4290" s="14" t="s">
        <v>83</v>
      </c>
      <c r="J4290" s="14" t="s">
        <v>2263</v>
      </c>
      <c r="K4290" s="15" t="n">
        <v>33.28</v>
      </c>
      <c r="L4290" s="0" t="n">
        <v>5</v>
      </c>
      <c r="M4290" s="16" t="n">
        <v>0.8</v>
      </c>
      <c r="N4290" s="17" t="n">
        <v>-49.92</v>
      </c>
      <c r="O4290" s="0" t="str">
        <f aca="false">TEXT(B4290,"YYYY-MM")</f>
        <v>2016-05</v>
      </c>
      <c r="P4290" s="18" t="n">
        <f aca="false">IFERROR(N4290/K4290,0)</f>
        <v>-1.5</v>
      </c>
      <c r="Q4290" s="0" t="str">
        <f aca="false">IF(M4290=0,"No Discount",IF(M4290&lt;0.2,"Low (1-19%)",IF(M4290&lt;0.4,"Medium (20-39%)","High (40%+)")))</f>
        <v>High (40%+)</v>
      </c>
      <c r="R4290" s="0" t="str">
        <f aca="false">INDEX('Lookup Tables'!$B$2:$B$5,MATCH(F4290,'Lookup Tables'!$A$2:$A$5,0))</f>
        <v>Manager A</v>
      </c>
    </row>
    <row r="4291" customFormat="false" ht="15" hidden="false" customHeight="false" outlineLevel="0" collapsed="false">
      <c r="A4291" s="0" t="s">
        <v>3895</v>
      </c>
      <c r="B4291" s="13" t="n">
        <v>42507</v>
      </c>
      <c r="C4291" s="13" t="n">
        <v>42511</v>
      </c>
      <c r="D4291" s="14" t="s">
        <v>69</v>
      </c>
      <c r="E4291" s="14" t="s">
        <v>62</v>
      </c>
      <c r="F4291" s="14" t="s">
        <v>98</v>
      </c>
      <c r="G4291" s="14" t="s">
        <v>99</v>
      </c>
      <c r="H4291" s="14" t="s">
        <v>65</v>
      </c>
      <c r="I4291" s="14" t="s">
        <v>91</v>
      </c>
      <c r="J4291" s="14" t="s">
        <v>1256</v>
      </c>
      <c r="K4291" s="15" t="n">
        <v>14.088</v>
      </c>
      <c r="L4291" s="0" t="n">
        <v>3</v>
      </c>
      <c r="M4291" s="16" t="n">
        <v>0.2</v>
      </c>
      <c r="N4291" s="17" t="n">
        <v>4.9308</v>
      </c>
      <c r="O4291" s="0" t="str">
        <f aca="false">TEXT(B4291,"YYYY-MM")</f>
        <v>2016-05</v>
      </c>
      <c r="P4291" s="18" t="n">
        <f aca="false">IFERROR(N4291/K4291,0)</f>
        <v>0.35</v>
      </c>
      <c r="Q4291" s="0" t="str">
        <f aca="false">IF(M4291=0,"No Discount",IF(M4291&lt;0.2,"Low (1-19%)",IF(M4291&lt;0.4,"Medium (20-39%)","High (40%+)")))</f>
        <v>Medium (20-39%)</v>
      </c>
      <c r="R4291" s="0" t="str">
        <f aca="false">INDEX('Lookup Tables'!$B$2:$B$5,MATCH(F4291,'Lookup Tables'!$A$2:$A$5,0))</f>
        <v>Manager A</v>
      </c>
    </row>
    <row r="4292" customFormat="false" ht="15" hidden="false" customHeight="false" outlineLevel="0" collapsed="false">
      <c r="A4292" s="0" t="s">
        <v>3896</v>
      </c>
      <c r="B4292" s="13" t="n">
        <v>43443</v>
      </c>
      <c r="C4292" s="13" t="n">
        <v>43447</v>
      </c>
      <c r="D4292" s="14" t="s">
        <v>52</v>
      </c>
      <c r="E4292" s="14" t="s">
        <v>97</v>
      </c>
      <c r="F4292" s="14" t="s">
        <v>63</v>
      </c>
      <c r="G4292" s="14" t="s">
        <v>64</v>
      </c>
      <c r="H4292" s="14" t="s">
        <v>65</v>
      </c>
      <c r="I4292" s="14" t="s">
        <v>78</v>
      </c>
      <c r="J4292" s="14" t="s">
        <v>579</v>
      </c>
      <c r="K4292" s="15" t="n">
        <v>11.16</v>
      </c>
      <c r="L4292" s="0" t="n">
        <v>2</v>
      </c>
      <c r="M4292" s="16" t="n">
        <v>0</v>
      </c>
      <c r="N4292" s="17" t="n">
        <v>2.79</v>
      </c>
      <c r="O4292" s="0" t="str">
        <f aca="false">TEXT(B4292,"YYYY-MM")</f>
        <v>2018-12</v>
      </c>
      <c r="P4292" s="18" t="n">
        <f aca="false">IFERROR(N4292/K4292,0)</f>
        <v>0.25</v>
      </c>
      <c r="Q4292" s="0" t="str">
        <f aca="false">IF(M4292=0,"No Discount",IF(M4292&lt;0.2,"Low (1-19%)",IF(M4292&lt;0.4,"Medium (20-39%)","High (40%+)")))</f>
        <v>No Discount</v>
      </c>
      <c r="R4292" s="0" t="str">
        <f aca="false">INDEX('Lookup Tables'!$B$2:$B$5,MATCH(F4292,'Lookup Tables'!$A$2:$A$5,0))</f>
        <v>Manager D</v>
      </c>
    </row>
    <row r="4293" customFormat="false" ht="15" hidden="false" customHeight="false" outlineLevel="0" collapsed="false">
      <c r="A4293" s="0" t="s">
        <v>3896</v>
      </c>
      <c r="B4293" s="13" t="n">
        <v>43443</v>
      </c>
      <c r="C4293" s="13" t="n">
        <v>43447</v>
      </c>
      <c r="D4293" s="14" t="s">
        <v>52</v>
      </c>
      <c r="E4293" s="14" t="s">
        <v>97</v>
      </c>
      <c r="F4293" s="14" t="s">
        <v>63</v>
      </c>
      <c r="G4293" s="14" t="s">
        <v>64</v>
      </c>
      <c r="H4293" s="14" t="s">
        <v>56</v>
      </c>
      <c r="I4293" s="14" t="s">
        <v>71</v>
      </c>
      <c r="J4293" s="14" t="s">
        <v>429</v>
      </c>
      <c r="K4293" s="15" t="n">
        <v>896.328</v>
      </c>
      <c r="L4293" s="0" t="n">
        <v>9</v>
      </c>
      <c r="M4293" s="16" t="n">
        <v>0.2</v>
      </c>
      <c r="N4293" s="17" t="n">
        <v>22.4082</v>
      </c>
      <c r="O4293" s="0" t="str">
        <f aca="false">TEXT(B4293,"YYYY-MM")</f>
        <v>2018-12</v>
      </c>
      <c r="P4293" s="18" t="n">
        <f aca="false">IFERROR(N4293/K4293,0)</f>
        <v>0.025</v>
      </c>
      <c r="Q4293" s="0" t="str">
        <f aca="false">IF(M4293=0,"No Discount",IF(M4293&lt;0.2,"Low (1-19%)",IF(M4293&lt;0.4,"Medium (20-39%)","High (40%+)")))</f>
        <v>Medium (20-39%)</v>
      </c>
      <c r="R4293" s="0" t="str">
        <f aca="false">INDEX('Lookup Tables'!$B$2:$B$5,MATCH(F4293,'Lookup Tables'!$A$2:$A$5,0))</f>
        <v>Manager D</v>
      </c>
    </row>
    <row r="4294" customFormat="false" ht="15" hidden="false" customHeight="false" outlineLevel="0" collapsed="false">
      <c r="A4294" s="0" t="s">
        <v>3896</v>
      </c>
      <c r="B4294" s="13" t="n">
        <v>43443</v>
      </c>
      <c r="C4294" s="13" t="n">
        <v>43447</v>
      </c>
      <c r="D4294" s="14" t="s">
        <v>52</v>
      </c>
      <c r="E4294" s="14" t="s">
        <v>97</v>
      </c>
      <c r="F4294" s="14" t="s">
        <v>63</v>
      </c>
      <c r="G4294" s="14" t="s">
        <v>64</v>
      </c>
      <c r="H4294" s="14" t="s">
        <v>65</v>
      </c>
      <c r="I4294" s="14" t="s">
        <v>85</v>
      </c>
      <c r="J4294" s="14" t="s">
        <v>2137</v>
      </c>
      <c r="K4294" s="15" t="n">
        <v>189</v>
      </c>
      <c r="L4294" s="0" t="n">
        <v>1</v>
      </c>
      <c r="M4294" s="16" t="n">
        <v>0</v>
      </c>
      <c r="N4294" s="17" t="n">
        <v>68.04</v>
      </c>
      <c r="O4294" s="0" t="str">
        <f aca="false">TEXT(B4294,"YYYY-MM")</f>
        <v>2018-12</v>
      </c>
      <c r="P4294" s="18" t="n">
        <f aca="false">IFERROR(N4294/K4294,0)</f>
        <v>0.36</v>
      </c>
      <c r="Q4294" s="0" t="str">
        <f aca="false">IF(M4294=0,"No Discount",IF(M4294&lt;0.2,"Low (1-19%)",IF(M4294&lt;0.4,"Medium (20-39%)","High (40%+)")))</f>
        <v>No Discount</v>
      </c>
      <c r="R4294" s="0" t="str">
        <f aca="false">INDEX('Lookup Tables'!$B$2:$B$5,MATCH(F4294,'Lookup Tables'!$A$2:$A$5,0))</f>
        <v>Manager D</v>
      </c>
    </row>
    <row r="4295" customFormat="false" ht="15" hidden="false" customHeight="false" outlineLevel="0" collapsed="false">
      <c r="A4295" s="0" t="s">
        <v>3897</v>
      </c>
      <c r="B4295" s="13" t="n">
        <v>43169</v>
      </c>
      <c r="C4295" s="13" t="n">
        <v>43175</v>
      </c>
      <c r="D4295" s="14" t="s">
        <v>69</v>
      </c>
      <c r="E4295" s="14" t="s">
        <v>53</v>
      </c>
      <c r="F4295" s="14" t="s">
        <v>117</v>
      </c>
      <c r="G4295" s="14" t="s">
        <v>118</v>
      </c>
      <c r="H4295" s="14" t="s">
        <v>80</v>
      </c>
      <c r="I4295" s="14" t="s">
        <v>81</v>
      </c>
      <c r="J4295" s="14" t="s">
        <v>372</v>
      </c>
      <c r="K4295" s="15" t="n">
        <v>53.982</v>
      </c>
      <c r="L4295" s="0" t="n">
        <v>3</v>
      </c>
      <c r="M4295" s="16" t="n">
        <v>0.4</v>
      </c>
      <c r="N4295" s="17" t="n">
        <v>-10.7964</v>
      </c>
      <c r="O4295" s="0" t="str">
        <f aca="false">TEXT(B4295,"YYYY-MM")</f>
        <v>2018-03</v>
      </c>
      <c r="P4295" s="18" t="n">
        <f aca="false">IFERROR(N4295/K4295,0)</f>
        <v>-0.2</v>
      </c>
      <c r="Q4295" s="0" t="str">
        <f aca="false">IF(M4295=0,"No Discount",IF(M4295&lt;0.2,"Low (1-19%)",IF(M4295&lt;0.4,"Medium (20-39%)","High (40%+)")))</f>
        <v>High (40%+)</v>
      </c>
      <c r="R4295" s="0" t="str">
        <f aca="false">INDEX('Lookup Tables'!$B$2:$B$5,MATCH(F4295,'Lookup Tables'!$A$2:$A$5,0))</f>
        <v>Manager B</v>
      </c>
    </row>
    <row r="4296" customFormat="false" ht="15" hidden="false" customHeight="false" outlineLevel="0" collapsed="false">
      <c r="A4296" s="0" t="s">
        <v>3898</v>
      </c>
      <c r="B4296" s="13" t="n">
        <v>43395</v>
      </c>
      <c r="C4296" s="13" t="n">
        <v>43400</v>
      </c>
      <c r="D4296" s="14" t="s">
        <v>69</v>
      </c>
      <c r="E4296" s="14" t="s">
        <v>62</v>
      </c>
      <c r="F4296" s="14" t="s">
        <v>63</v>
      </c>
      <c r="G4296" s="14" t="s">
        <v>237</v>
      </c>
      <c r="H4296" s="14" t="s">
        <v>56</v>
      </c>
      <c r="I4296" s="14" t="s">
        <v>71</v>
      </c>
      <c r="J4296" s="14" t="s">
        <v>448</v>
      </c>
      <c r="K4296" s="15" t="n">
        <v>177.225</v>
      </c>
      <c r="L4296" s="0" t="n">
        <v>5</v>
      </c>
      <c r="M4296" s="16" t="n">
        <v>0.5</v>
      </c>
      <c r="N4296" s="17" t="n">
        <v>-120.513</v>
      </c>
      <c r="O4296" s="0" t="str">
        <f aca="false">TEXT(B4296,"YYYY-MM")</f>
        <v>2018-10</v>
      </c>
      <c r="P4296" s="18" t="n">
        <f aca="false">IFERROR(N4296/K4296,0)</f>
        <v>-0.68</v>
      </c>
      <c r="Q4296" s="0" t="str">
        <f aca="false">IF(M4296=0,"No Discount",IF(M4296&lt;0.2,"Low (1-19%)",IF(M4296&lt;0.4,"Medium (20-39%)","High (40%+)")))</f>
        <v>High (40%+)</v>
      </c>
      <c r="R4296" s="0" t="str">
        <f aca="false">INDEX('Lookup Tables'!$B$2:$B$5,MATCH(F4296,'Lookup Tables'!$A$2:$A$5,0))</f>
        <v>Manager D</v>
      </c>
    </row>
    <row r="4297" customFormat="false" ht="15" hidden="false" customHeight="false" outlineLevel="0" collapsed="false">
      <c r="A4297" s="0" t="s">
        <v>3899</v>
      </c>
      <c r="B4297" s="13" t="n">
        <v>43284</v>
      </c>
      <c r="C4297" s="13" t="n">
        <v>43291</v>
      </c>
      <c r="D4297" s="14" t="s">
        <v>69</v>
      </c>
      <c r="E4297" s="14" t="s">
        <v>53</v>
      </c>
      <c r="F4297" s="14" t="s">
        <v>63</v>
      </c>
      <c r="G4297" s="14" t="s">
        <v>64</v>
      </c>
      <c r="H4297" s="14" t="s">
        <v>56</v>
      </c>
      <c r="I4297" s="14" t="s">
        <v>76</v>
      </c>
      <c r="J4297" s="14" t="s">
        <v>3722</v>
      </c>
      <c r="K4297" s="15" t="n">
        <v>129.39</v>
      </c>
      <c r="L4297" s="0" t="n">
        <v>3</v>
      </c>
      <c r="M4297" s="16" t="n">
        <v>0</v>
      </c>
      <c r="N4297" s="17" t="n">
        <v>54.3438</v>
      </c>
      <c r="O4297" s="0" t="str">
        <f aca="false">TEXT(B4297,"YYYY-MM")</f>
        <v>2018-07</v>
      </c>
      <c r="P4297" s="18" t="n">
        <f aca="false">IFERROR(N4297/K4297,0)</f>
        <v>0.42</v>
      </c>
      <c r="Q4297" s="0" t="str">
        <f aca="false">IF(M4297=0,"No Discount",IF(M4297&lt;0.2,"Low (1-19%)",IF(M4297&lt;0.4,"Medium (20-39%)","High (40%+)")))</f>
        <v>No Discount</v>
      </c>
      <c r="R4297" s="0" t="str">
        <f aca="false">INDEX('Lookup Tables'!$B$2:$B$5,MATCH(F4297,'Lookup Tables'!$A$2:$A$5,0))</f>
        <v>Manager D</v>
      </c>
    </row>
    <row r="4298" customFormat="false" ht="15" hidden="false" customHeight="false" outlineLevel="0" collapsed="false">
      <c r="A4298" s="0" t="s">
        <v>3900</v>
      </c>
      <c r="B4298" s="13" t="n">
        <v>43347</v>
      </c>
      <c r="C4298" s="13" t="n">
        <v>43353</v>
      </c>
      <c r="D4298" s="14" t="s">
        <v>69</v>
      </c>
      <c r="E4298" s="14" t="s">
        <v>62</v>
      </c>
      <c r="F4298" s="14" t="s">
        <v>63</v>
      </c>
      <c r="G4298" s="14" t="s">
        <v>64</v>
      </c>
      <c r="H4298" s="14" t="s">
        <v>65</v>
      </c>
      <c r="I4298" s="14" t="s">
        <v>73</v>
      </c>
      <c r="J4298" s="14" t="s">
        <v>1887</v>
      </c>
      <c r="K4298" s="15" t="n">
        <v>54.32</v>
      </c>
      <c r="L4298" s="0" t="n">
        <v>4</v>
      </c>
      <c r="M4298" s="16" t="n">
        <v>0</v>
      </c>
      <c r="N4298" s="17" t="n">
        <v>0.5432</v>
      </c>
      <c r="O4298" s="0" t="str">
        <f aca="false">TEXT(B4298,"YYYY-MM")</f>
        <v>2018-09</v>
      </c>
      <c r="P4298" s="18" t="n">
        <f aca="false">IFERROR(N4298/K4298,0)</f>
        <v>0.01</v>
      </c>
      <c r="Q4298" s="0" t="str">
        <f aca="false">IF(M4298=0,"No Discount",IF(M4298&lt;0.2,"Low (1-19%)",IF(M4298&lt;0.4,"Medium (20-39%)","High (40%+)")))</f>
        <v>No Discount</v>
      </c>
      <c r="R4298" s="0" t="str">
        <f aca="false">INDEX('Lookup Tables'!$B$2:$B$5,MATCH(F4298,'Lookup Tables'!$A$2:$A$5,0))</f>
        <v>Manager D</v>
      </c>
    </row>
    <row r="4299" customFormat="false" ht="15" hidden="false" customHeight="false" outlineLevel="0" collapsed="false">
      <c r="A4299" s="0" t="s">
        <v>3901</v>
      </c>
      <c r="B4299" s="13" t="n">
        <v>43335</v>
      </c>
      <c r="C4299" s="13" t="n">
        <v>43338</v>
      </c>
      <c r="D4299" s="14" t="s">
        <v>52</v>
      </c>
      <c r="E4299" s="14" t="s">
        <v>53</v>
      </c>
      <c r="F4299" s="14" t="s">
        <v>54</v>
      </c>
      <c r="G4299" s="14" t="s">
        <v>70</v>
      </c>
      <c r="H4299" s="14" t="s">
        <v>80</v>
      </c>
      <c r="I4299" s="14" t="s">
        <v>81</v>
      </c>
      <c r="J4299" s="14" t="s">
        <v>3040</v>
      </c>
      <c r="K4299" s="15" t="n">
        <v>4367.896</v>
      </c>
      <c r="L4299" s="0" t="n">
        <v>13</v>
      </c>
      <c r="M4299" s="16" t="n">
        <v>0.2</v>
      </c>
      <c r="N4299" s="17" t="n">
        <v>327.5922</v>
      </c>
      <c r="O4299" s="0" t="str">
        <f aca="false">TEXT(B4299,"YYYY-MM")</f>
        <v>2018-08</v>
      </c>
      <c r="P4299" s="18" t="n">
        <f aca="false">IFERROR(N4299/K4299,0)</f>
        <v>0.075</v>
      </c>
      <c r="Q4299" s="0" t="str">
        <f aca="false">IF(M4299=0,"No Discount",IF(M4299&lt;0.2,"Low (1-19%)",IF(M4299&lt;0.4,"Medium (20-39%)","High (40%+)")))</f>
        <v>Medium (20-39%)</v>
      </c>
      <c r="R4299" s="0" t="str">
        <f aca="false">INDEX('Lookup Tables'!$B$2:$B$5,MATCH(F4299,'Lookup Tables'!$A$2:$A$5,0))</f>
        <v>Manager C</v>
      </c>
    </row>
    <row r="4300" customFormat="false" ht="15" hidden="false" customHeight="false" outlineLevel="0" collapsed="false">
      <c r="A4300" s="0" t="s">
        <v>3901</v>
      </c>
      <c r="B4300" s="13" t="n">
        <v>43335</v>
      </c>
      <c r="C4300" s="13" t="n">
        <v>43338</v>
      </c>
      <c r="D4300" s="14" t="s">
        <v>52</v>
      </c>
      <c r="E4300" s="14" t="s">
        <v>53</v>
      </c>
      <c r="F4300" s="14" t="s">
        <v>54</v>
      </c>
      <c r="G4300" s="14" t="s">
        <v>70</v>
      </c>
      <c r="H4300" s="14" t="s">
        <v>65</v>
      </c>
      <c r="I4300" s="14" t="s">
        <v>91</v>
      </c>
      <c r="J4300" s="14" t="s">
        <v>2211</v>
      </c>
      <c r="K4300" s="15" t="n">
        <v>49.568</v>
      </c>
      <c r="L4300" s="0" t="n">
        <v>2</v>
      </c>
      <c r="M4300" s="16" t="n">
        <v>0.2</v>
      </c>
      <c r="N4300" s="17" t="n">
        <v>15.49</v>
      </c>
      <c r="O4300" s="0" t="str">
        <f aca="false">TEXT(B4300,"YYYY-MM")</f>
        <v>2018-08</v>
      </c>
      <c r="P4300" s="18" t="n">
        <f aca="false">IFERROR(N4300/K4300,0)</f>
        <v>0.3125</v>
      </c>
      <c r="Q4300" s="0" t="str">
        <f aca="false">IF(M4300=0,"No Discount",IF(M4300&lt;0.2,"Low (1-19%)",IF(M4300&lt;0.4,"Medium (20-39%)","High (40%+)")))</f>
        <v>Medium (20-39%)</v>
      </c>
      <c r="R4300" s="0" t="str">
        <f aca="false">INDEX('Lookup Tables'!$B$2:$B$5,MATCH(F4300,'Lookup Tables'!$A$2:$A$5,0))</f>
        <v>Manager C</v>
      </c>
    </row>
    <row r="4301" customFormat="false" ht="15" hidden="false" customHeight="false" outlineLevel="0" collapsed="false">
      <c r="A4301" s="0" t="s">
        <v>3901</v>
      </c>
      <c r="B4301" s="13" t="n">
        <v>43335</v>
      </c>
      <c r="C4301" s="13" t="n">
        <v>43338</v>
      </c>
      <c r="D4301" s="14" t="s">
        <v>52</v>
      </c>
      <c r="E4301" s="14" t="s">
        <v>53</v>
      </c>
      <c r="F4301" s="14" t="s">
        <v>54</v>
      </c>
      <c r="G4301" s="14" t="s">
        <v>70</v>
      </c>
      <c r="H4301" s="14" t="s">
        <v>65</v>
      </c>
      <c r="I4301" s="14" t="s">
        <v>85</v>
      </c>
      <c r="J4301" s="14" t="s">
        <v>1300</v>
      </c>
      <c r="K4301" s="15" t="n">
        <v>161.376</v>
      </c>
      <c r="L4301" s="0" t="n">
        <v>6</v>
      </c>
      <c r="M4301" s="16" t="n">
        <v>0.2</v>
      </c>
      <c r="N4301" s="17" t="n">
        <v>12.1032</v>
      </c>
      <c r="O4301" s="0" t="str">
        <f aca="false">TEXT(B4301,"YYYY-MM")</f>
        <v>2018-08</v>
      </c>
      <c r="P4301" s="18" t="n">
        <f aca="false">IFERROR(N4301/K4301,0)</f>
        <v>0.075</v>
      </c>
      <c r="Q4301" s="0" t="str">
        <f aca="false">IF(M4301=0,"No Discount",IF(M4301&lt;0.2,"Low (1-19%)",IF(M4301&lt;0.4,"Medium (20-39%)","High (40%+)")))</f>
        <v>Medium (20-39%)</v>
      </c>
      <c r="R4301" s="0" t="str">
        <f aca="false">INDEX('Lookup Tables'!$B$2:$B$5,MATCH(F4301,'Lookup Tables'!$A$2:$A$5,0))</f>
        <v>Manager C</v>
      </c>
    </row>
    <row r="4302" customFormat="false" ht="15" hidden="false" customHeight="false" outlineLevel="0" collapsed="false">
      <c r="A4302" s="0" t="s">
        <v>3901</v>
      </c>
      <c r="B4302" s="13" t="n">
        <v>43335</v>
      </c>
      <c r="C4302" s="13" t="n">
        <v>43338</v>
      </c>
      <c r="D4302" s="14" t="s">
        <v>52</v>
      </c>
      <c r="E4302" s="14" t="s">
        <v>53</v>
      </c>
      <c r="F4302" s="14" t="s">
        <v>54</v>
      </c>
      <c r="G4302" s="14" t="s">
        <v>70</v>
      </c>
      <c r="H4302" s="14" t="s">
        <v>56</v>
      </c>
      <c r="I4302" s="14" t="s">
        <v>76</v>
      </c>
      <c r="J4302" s="14" t="s">
        <v>1515</v>
      </c>
      <c r="K4302" s="15" t="n">
        <v>2.784</v>
      </c>
      <c r="L4302" s="0" t="n">
        <v>2</v>
      </c>
      <c r="M4302" s="16" t="n">
        <v>0.2</v>
      </c>
      <c r="N4302" s="17" t="n">
        <v>0.4176</v>
      </c>
      <c r="O4302" s="0" t="str">
        <f aca="false">TEXT(B4302,"YYYY-MM")</f>
        <v>2018-08</v>
      </c>
      <c r="P4302" s="18" t="n">
        <f aca="false">IFERROR(N4302/K4302,0)</f>
        <v>0.15</v>
      </c>
      <c r="Q4302" s="0" t="str">
        <f aca="false">IF(M4302=0,"No Discount",IF(M4302&lt;0.2,"Low (1-19%)",IF(M4302&lt;0.4,"Medium (20-39%)","High (40%+)")))</f>
        <v>Medium (20-39%)</v>
      </c>
      <c r="R4302" s="0" t="str">
        <f aca="false">INDEX('Lookup Tables'!$B$2:$B$5,MATCH(F4302,'Lookup Tables'!$A$2:$A$5,0))</f>
        <v>Manager C</v>
      </c>
    </row>
    <row r="4303" customFormat="false" ht="15" hidden="false" customHeight="false" outlineLevel="0" collapsed="false">
      <c r="A4303" s="0" t="s">
        <v>3901</v>
      </c>
      <c r="B4303" s="13" t="n">
        <v>43335</v>
      </c>
      <c r="C4303" s="13" t="n">
        <v>43338</v>
      </c>
      <c r="D4303" s="14" t="s">
        <v>52</v>
      </c>
      <c r="E4303" s="14" t="s">
        <v>53</v>
      </c>
      <c r="F4303" s="14" t="s">
        <v>54</v>
      </c>
      <c r="G4303" s="14" t="s">
        <v>70</v>
      </c>
      <c r="H4303" s="14" t="s">
        <v>65</v>
      </c>
      <c r="I4303" s="14" t="s">
        <v>91</v>
      </c>
      <c r="J4303" s="14" t="s">
        <v>1489</v>
      </c>
      <c r="K4303" s="15" t="n">
        <v>8.72</v>
      </c>
      <c r="L4303" s="0" t="n">
        <v>5</v>
      </c>
      <c r="M4303" s="16" t="n">
        <v>0.2</v>
      </c>
      <c r="N4303" s="17" t="n">
        <v>2.943</v>
      </c>
      <c r="O4303" s="0" t="str">
        <f aca="false">TEXT(B4303,"YYYY-MM")</f>
        <v>2018-08</v>
      </c>
      <c r="P4303" s="18" t="n">
        <f aca="false">IFERROR(N4303/K4303,0)</f>
        <v>0.3375</v>
      </c>
      <c r="Q4303" s="0" t="str">
        <f aca="false">IF(M4303=0,"No Discount",IF(M4303&lt;0.2,"Low (1-19%)",IF(M4303&lt;0.4,"Medium (20-39%)","High (40%+)")))</f>
        <v>Medium (20-39%)</v>
      </c>
      <c r="R4303" s="0" t="str">
        <f aca="false">INDEX('Lookup Tables'!$B$2:$B$5,MATCH(F4303,'Lookup Tables'!$A$2:$A$5,0))</f>
        <v>Manager C</v>
      </c>
    </row>
    <row r="4304" customFormat="false" ht="15" hidden="false" customHeight="false" outlineLevel="0" collapsed="false">
      <c r="A4304" s="0" t="s">
        <v>3902</v>
      </c>
      <c r="B4304" s="13" t="n">
        <v>42238</v>
      </c>
      <c r="C4304" s="13" t="n">
        <v>42241</v>
      </c>
      <c r="D4304" s="14" t="s">
        <v>52</v>
      </c>
      <c r="E4304" s="14" t="s">
        <v>97</v>
      </c>
      <c r="F4304" s="14" t="s">
        <v>117</v>
      </c>
      <c r="G4304" s="14" t="s">
        <v>269</v>
      </c>
      <c r="H4304" s="14" t="s">
        <v>65</v>
      </c>
      <c r="I4304" s="14" t="s">
        <v>78</v>
      </c>
      <c r="J4304" s="14" t="s">
        <v>535</v>
      </c>
      <c r="K4304" s="15" t="n">
        <v>3.912</v>
      </c>
      <c r="L4304" s="0" t="n">
        <v>1</v>
      </c>
      <c r="M4304" s="16" t="n">
        <v>0.2</v>
      </c>
      <c r="N4304" s="17" t="n">
        <v>1.0269</v>
      </c>
      <c r="O4304" s="0" t="str">
        <f aca="false">TEXT(B4304,"YYYY-MM")</f>
        <v>2015-08</v>
      </c>
      <c r="P4304" s="18" t="n">
        <f aca="false">IFERROR(N4304/K4304,0)</f>
        <v>0.2625</v>
      </c>
      <c r="Q4304" s="0" t="str">
        <f aca="false">IF(M4304=0,"No Discount",IF(M4304&lt;0.2,"Low (1-19%)",IF(M4304&lt;0.4,"Medium (20-39%)","High (40%+)")))</f>
        <v>Medium (20-39%)</v>
      </c>
      <c r="R4304" s="0" t="str">
        <f aca="false">INDEX('Lookup Tables'!$B$2:$B$5,MATCH(F4304,'Lookup Tables'!$A$2:$A$5,0))</f>
        <v>Manager B</v>
      </c>
    </row>
    <row r="4305" customFormat="false" ht="15" hidden="false" customHeight="false" outlineLevel="0" collapsed="false">
      <c r="A4305" s="0" t="s">
        <v>3903</v>
      </c>
      <c r="B4305" s="13" t="n">
        <v>43012</v>
      </c>
      <c r="C4305" s="13" t="n">
        <v>43012</v>
      </c>
      <c r="D4305" s="14" t="s">
        <v>606</v>
      </c>
      <c r="E4305" s="14" t="s">
        <v>53</v>
      </c>
      <c r="F4305" s="14" t="s">
        <v>98</v>
      </c>
      <c r="G4305" s="14" t="s">
        <v>99</v>
      </c>
      <c r="H4305" s="14" t="s">
        <v>65</v>
      </c>
      <c r="I4305" s="14" t="s">
        <v>129</v>
      </c>
      <c r="J4305" s="14" t="s">
        <v>1361</v>
      </c>
      <c r="K4305" s="15" t="n">
        <v>59.752</v>
      </c>
      <c r="L4305" s="0" t="n">
        <v>7</v>
      </c>
      <c r="M4305" s="16" t="n">
        <v>0.2</v>
      </c>
      <c r="N4305" s="17" t="n">
        <v>19.4194</v>
      </c>
      <c r="O4305" s="0" t="str">
        <f aca="false">TEXT(B4305,"YYYY-MM")</f>
        <v>2017-10</v>
      </c>
      <c r="P4305" s="18" t="n">
        <f aca="false">IFERROR(N4305/K4305,0)</f>
        <v>0.325</v>
      </c>
      <c r="Q4305" s="0" t="str">
        <f aca="false">IF(M4305=0,"No Discount",IF(M4305&lt;0.2,"Low (1-19%)",IF(M4305&lt;0.4,"Medium (20-39%)","High (40%+)")))</f>
        <v>Medium (20-39%)</v>
      </c>
      <c r="R4305" s="0" t="str">
        <f aca="false">INDEX('Lookup Tables'!$B$2:$B$5,MATCH(F4305,'Lookup Tables'!$A$2:$A$5,0))</f>
        <v>Manager A</v>
      </c>
    </row>
    <row r="4306" customFormat="false" ht="15" hidden="false" customHeight="false" outlineLevel="0" collapsed="false">
      <c r="A4306" s="0" t="s">
        <v>3904</v>
      </c>
      <c r="B4306" s="13" t="n">
        <v>42303</v>
      </c>
      <c r="C4306" s="13" t="n">
        <v>42307</v>
      </c>
      <c r="D4306" s="14" t="s">
        <v>52</v>
      </c>
      <c r="E4306" s="14" t="s">
        <v>53</v>
      </c>
      <c r="F4306" s="14" t="s">
        <v>63</v>
      </c>
      <c r="G4306" s="14" t="s">
        <v>94</v>
      </c>
      <c r="H4306" s="14" t="s">
        <v>56</v>
      </c>
      <c r="I4306" s="14" t="s">
        <v>76</v>
      </c>
      <c r="J4306" s="14" t="s">
        <v>835</v>
      </c>
      <c r="K4306" s="15" t="n">
        <v>63.92</v>
      </c>
      <c r="L4306" s="0" t="n">
        <v>4</v>
      </c>
      <c r="M4306" s="16" t="n">
        <v>0</v>
      </c>
      <c r="N4306" s="17" t="n">
        <v>3.196</v>
      </c>
      <c r="O4306" s="0" t="str">
        <f aca="false">TEXT(B4306,"YYYY-MM")</f>
        <v>2015-10</v>
      </c>
      <c r="P4306" s="18" t="n">
        <f aca="false">IFERROR(N4306/K4306,0)</f>
        <v>0.05</v>
      </c>
      <c r="Q4306" s="0" t="str">
        <f aca="false">IF(M4306=0,"No Discount",IF(M4306&lt;0.2,"Low (1-19%)",IF(M4306&lt;0.4,"Medium (20-39%)","High (40%+)")))</f>
        <v>No Discount</v>
      </c>
      <c r="R4306" s="0" t="str">
        <f aca="false">INDEX('Lookup Tables'!$B$2:$B$5,MATCH(F4306,'Lookup Tables'!$A$2:$A$5,0))</f>
        <v>Manager D</v>
      </c>
    </row>
    <row r="4307" customFormat="false" ht="15" hidden="false" customHeight="false" outlineLevel="0" collapsed="false">
      <c r="A4307" s="0" t="s">
        <v>3904</v>
      </c>
      <c r="B4307" s="13" t="n">
        <v>42303</v>
      </c>
      <c r="C4307" s="13" t="n">
        <v>42307</v>
      </c>
      <c r="D4307" s="14" t="s">
        <v>52</v>
      </c>
      <c r="E4307" s="14" t="s">
        <v>53</v>
      </c>
      <c r="F4307" s="14" t="s">
        <v>63</v>
      </c>
      <c r="G4307" s="14" t="s">
        <v>94</v>
      </c>
      <c r="H4307" s="14" t="s">
        <v>80</v>
      </c>
      <c r="I4307" s="14" t="s">
        <v>81</v>
      </c>
      <c r="J4307" s="14" t="s">
        <v>3137</v>
      </c>
      <c r="K4307" s="15" t="n">
        <v>383.96</v>
      </c>
      <c r="L4307" s="0" t="n">
        <v>5</v>
      </c>
      <c r="M4307" s="16" t="n">
        <v>0.2</v>
      </c>
      <c r="N4307" s="17" t="n">
        <v>38.396</v>
      </c>
      <c r="O4307" s="0" t="str">
        <f aca="false">TEXT(B4307,"YYYY-MM")</f>
        <v>2015-10</v>
      </c>
      <c r="P4307" s="18" t="n">
        <f aca="false">IFERROR(N4307/K4307,0)</f>
        <v>0.1</v>
      </c>
      <c r="Q4307" s="0" t="str">
        <f aca="false">IF(M4307=0,"No Discount",IF(M4307&lt;0.2,"Low (1-19%)",IF(M4307&lt;0.4,"Medium (20-39%)","High (40%+)")))</f>
        <v>Medium (20-39%)</v>
      </c>
      <c r="R4307" s="0" t="str">
        <f aca="false">INDEX('Lookup Tables'!$B$2:$B$5,MATCH(F4307,'Lookup Tables'!$A$2:$A$5,0))</f>
        <v>Manager D</v>
      </c>
    </row>
    <row r="4308" customFormat="false" ht="15" hidden="false" customHeight="false" outlineLevel="0" collapsed="false">
      <c r="A4308" s="0" t="s">
        <v>3905</v>
      </c>
      <c r="B4308" s="13" t="n">
        <v>42914</v>
      </c>
      <c r="C4308" s="13" t="n">
        <v>42914</v>
      </c>
      <c r="D4308" s="14" t="s">
        <v>606</v>
      </c>
      <c r="E4308" s="14" t="s">
        <v>62</v>
      </c>
      <c r="F4308" s="14" t="s">
        <v>63</v>
      </c>
      <c r="G4308" s="14" t="s">
        <v>64</v>
      </c>
      <c r="H4308" s="14" t="s">
        <v>65</v>
      </c>
      <c r="I4308" s="14" t="s">
        <v>83</v>
      </c>
      <c r="J4308" s="14" t="s">
        <v>901</v>
      </c>
      <c r="K4308" s="15" t="n">
        <v>7.752</v>
      </c>
      <c r="L4308" s="0" t="n">
        <v>3</v>
      </c>
      <c r="M4308" s="16" t="n">
        <v>0.2</v>
      </c>
      <c r="N4308" s="17" t="n">
        <v>2.8101</v>
      </c>
      <c r="O4308" s="0" t="str">
        <f aca="false">TEXT(B4308,"YYYY-MM")</f>
        <v>2017-06</v>
      </c>
      <c r="P4308" s="18" t="n">
        <f aca="false">IFERROR(N4308/K4308,0)</f>
        <v>0.3625</v>
      </c>
      <c r="Q4308" s="0" t="str">
        <f aca="false">IF(M4308=0,"No Discount",IF(M4308&lt;0.2,"Low (1-19%)",IF(M4308&lt;0.4,"Medium (20-39%)","High (40%+)")))</f>
        <v>Medium (20-39%)</v>
      </c>
      <c r="R4308" s="0" t="str">
        <f aca="false">INDEX('Lookup Tables'!$B$2:$B$5,MATCH(F4308,'Lookup Tables'!$A$2:$A$5,0))</f>
        <v>Manager D</v>
      </c>
    </row>
    <row r="4309" customFormat="false" ht="15" hidden="false" customHeight="false" outlineLevel="0" collapsed="false">
      <c r="A4309" s="0" t="s">
        <v>3905</v>
      </c>
      <c r="B4309" s="13" t="n">
        <v>42914</v>
      </c>
      <c r="C4309" s="13" t="n">
        <v>42914</v>
      </c>
      <c r="D4309" s="14" t="s">
        <v>606</v>
      </c>
      <c r="E4309" s="14" t="s">
        <v>62</v>
      </c>
      <c r="F4309" s="14" t="s">
        <v>63</v>
      </c>
      <c r="G4309" s="14" t="s">
        <v>64</v>
      </c>
      <c r="H4309" s="14" t="s">
        <v>65</v>
      </c>
      <c r="I4309" s="14" t="s">
        <v>83</v>
      </c>
      <c r="J4309" s="14" t="s">
        <v>563</v>
      </c>
      <c r="K4309" s="15" t="n">
        <v>33.568</v>
      </c>
      <c r="L4309" s="0" t="n">
        <v>2</v>
      </c>
      <c r="M4309" s="16" t="n">
        <v>0.2</v>
      </c>
      <c r="N4309" s="17" t="n">
        <v>11.7488</v>
      </c>
      <c r="O4309" s="0" t="str">
        <f aca="false">TEXT(B4309,"YYYY-MM")</f>
        <v>2017-06</v>
      </c>
      <c r="P4309" s="18" t="n">
        <f aca="false">IFERROR(N4309/K4309,0)</f>
        <v>0.35</v>
      </c>
      <c r="Q4309" s="0" t="str">
        <f aca="false">IF(M4309=0,"No Discount",IF(M4309&lt;0.2,"Low (1-19%)",IF(M4309&lt;0.4,"Medium (20-39%)","High (40%+)")))</f>
        <v>Medium (20-39%)</v>
      </c>
      <c r="R4309" s="0" t="str">
        <f aca="false">INDEX('Lookup Tables'!$B$2:$B$5,MATCH(F4309,'Lookup Tables'!$A$2:$A$5,0))</f>
        <v>Manager D</v>
      </c>
    </row>
    <row r="4310" customFormat="false" ht="15" hidden="false" customHeight="false" outlineLevel="0" collapsed="false">
      <c r="A4310" s="0" t="s">
        <v>3906</v>
      </c>
      <c r="B4310" s="13" t="n">
        <v>42312</v>
      </c>
      <c r="C4310" s="13" t="n">
        <v>42319</v>
      </c>
      <c r="D4310" s="14" t="s">
        <v>69</v>
      </c>
      <c r="E4310" s="14" t="s">
        <v>53</v>
      </c>
      <c r="F4310" s="14" t="s">
        <v>63</v>
      </c>
      <c r="G4310" s="14" t="s">
        <v>64</v>
      </c>
      <c r="H4310" s="14" t="s">
        <v>80</v>
      </c>
      <c r="I4310" s="14" t="s">
        <v>81</v>
      </c>
      <c r="J4310" s="14" t="s">
        <v>2460</v>
      </c>
      <c r="K4310" s="15" t="n">
        <v>666.344</v>
      </c>
      <c r="L4310" s="0" t="n">
        <v>7</v>
      </c>
      <c r="M4310" s="16" t="n">
        <v>0.2</v>
      </c>
      <c r="N4310" s="17" t="n">
        <v>66.6344</v>
      </c>
      <c r="O4310" s="0" t="str">
        <f aca="false">TEXT(B4310,"YYYY-MM")</f>
        <v>2015-11</v>
      </c>
      <c r="P4310" s="18" t="n">
        <f aca="false">IFERROR(N4310/K4310,0)</f>
        <v>0.1</v>
      </c>
      <c r="Q4310" s="0" t="str">
        <f aca="false">IF(M4310=0,"No Discount",IF(M4310&lt;0.2,"Low (1-19%)",IF(M4310&lt;0.4,"Medium (20-39%)","High (40%+)")))</f>
        <v>Medium (20-39%)</v>
      </c>
      <c r="R4310" s="0" t="str">
        <f aca="false">INDEX('Lookup Tables'!$B$2:$B$5,MATCH(F4310,'Lookup Tables'!$A$2:$A$5,0))</f>
        <v>Manager D</v>
      </c>
    </row>
    <row r="4311" customFormat="false" ht="15" hidden="false" customHeight="false" outlineLevel="0" collapsed="false">
      <c r="A4311" s="0" t="s">
        <v>3906</v>
      </c>
      <c r="B4311" s="13" t="n">
        <v>42312</v>
      </c>
      <c r="C4311" s="13" t="n">
        <v>42319</v>
      </c>
      <c r="D4311" s="14" t="s">
        <v>69</v>
      </c>
      <c r="E4311" s="14" t="s">
        <v>53</v>
      </c>
      <c r="F4311" s="14" t="s">
        <v>63</v>
      </c>
      <c r="G4311" s="14" t="s">
        <v>64</v>
      </c>
      <c r="H4311" s="14" t="s">
        <v>56</v>
      </c>
      <c r="I4311" s="14" t="s">
        <v>71</v>
      </c>
      <c r="J4311" s="14" t="s">
        <v>667</v>
      </c>
      <c r="K4311" s="15" t="n">
        <v>573.728</v>
      </c>
      <c r="L4311" s="0" t="n">
        <v>4</v>
      </c>
      <c r="M4311" s="16" t="n">
        <v>0.2</v>
      </c>
      <c r="N4311" s="17" t="n">
        <v>-64.5444</v>
      </c>
      <c r="O4311" s="0" t="str">
        <f aca="false">TEXT(B4311,"YYYY-MM")</f>
        <v>2015-11</v>
      </c>
      <c r="P4311" s="18" t="n">
        <f aca="false">IFERROR(N4311/K4311,0)</f>
        <v>-0.1125</v>
      </c>
      <c r="Q4311" s="0" t="str">
        <f aca="false">IF(M4311=0,"No Discount",IF(M4311&lt;0.2,"Low (1-19%)",IF(M4311&lt;0.4,"Medium (20-39%)","High (40%+)")))</f>
        <v>Medium (20-39%)</v>
      </c>
      <c r="R4311" s="0" t="str">
        <f aca="false">INDEX('Lookup Tables'!$B$2:$B$5,MATCH(F4311,'Lookup Tables'!$A$2:$A$5,0))</f>
        <v>Manager D</v>
      </c>
    </row>
    <row r="4312" customFormat="false" ht="15" hidden="false" customHeight="false" outlineLevel="0" collapsed="false">
      <c r="A4312" s="0" t="s">
        <v>3906</v>
      </c>
      <c r="B4312" s="13" t="n">
        <v>42312</v>
      </c>
      <c r="C4312" s="13" t="n">
        <v>42319</v>
      </c>
      <c r="D4312" s="14" t="s">
        <v>69</v>
      </c>
      <c r="E4312" s="14" t="s">
        <v>53</v>
      </c>
      <c r="F4312" s="14" t="s">
        <v>63</v>
      </c>
      <c r="G4312" s="14" t="s">
        <v>64</v>
      </c>
      <c r="H4312" s="14" t="s">
        <v>65</v>
      </c>
      <c r="I4312" s="14" t="s">
        <v>83</v>
      </c>
      <c r="J4312" s="14" t="s">
        <v>1105</v>
      </c>
      <c r="K4312" s="15" t="n">
        <v>21.936</v>
      </c>
      <c r="L4312" s="0" t="n">
        <v>3</v>
      </c>
      <c r="M4312" s="16" t="n">
        <v>0.2</v>
      </c>
      <c r="N4312" s="17" t="n">
        <v>8.226</v>
      </c>
      <c r="O4312" s="0" t="str">
        <f aca="false">TEXT(B4312,"YYYY-MM")</f>
        <v>2015-11</v>
      </c>
      <c r="P4312" s="18" t="n">
        <f aca="false">IFERROR(N4312/K4312,0)</f>
        <v>0.375</v>
      </c>
      <c r="Q4312" s="0" t="str">
        <f aca="false">IF(M4312=0,"No Discount",IF(M4312&lt;0.2,"Low (1-19%)",IF(M4312&lt;0.4,"Medium (20-39%)","High (40%+)")))</f>
        <v>Medium (20-39%)</v>
      </c>
      <c r="R4312" s="0" t="str">
        <f aca="false">INDEX('Lookup Tables'!$B$2:$B$5,MATCH(F4312,'Lookup Tables'!$A$2:$A$5,0))</f>
        <v>Manager D</v>
      </c>
    </row>
    <row r="4313" customFormat="false" ht="15" hidden="false" customHeight="false" outlineLevel="0" collapsed="false">
      <c r="A4313" s="0" t="s">
        <v>3906</v>
      </c>
      <c r="B4313" s="13" t="n">
        <v>42312</v>
      </c>
      <c r="C4313" s="13" t="n">
        <v>42319</v>
      </c>
      <c r="D4313" s="14" t="s">
        <v>69</v>
      </c>
      <c r="E4313" s="14" t="s">
        <v>53</v>
      </c>
      <c r="F4313" s="14" t="s">
        <v>63</v>
      </c>
      <c r="G4313" s="14" t="s">
        <v>64</v>
      </c>
      <c r="H4313" s="14" t="s">
        <v>65</v>
      </c>
      <c r="I4313" s="14" t="s">
        <v>91</v>
      </c>
      <c r="J4313" s="14" t="s">
        <v>2807</v>
      </c>
      <c r="K4313" s="15" t="n">
        <v>19.44</v>
      </c>
      <c r="L4313" s="0" t="n">
        <v>3</v>
      </c>
      <c r="M4313" s="16" t="n">
        <v>0</v>
      </c>
      <c r="N4313" s="17" t="n">
        <v>9.3312</v>
      </c>
      <c r="O4313" s="0" t="str">
        <f aca="false">TEXT(B4313,"YYYY-MM")</f>
        <v>2015-11</v>
      </c>
      <c r="P4313" s="18" t="n">
        <f aca="false">IFERROR(N4313/K4313,0)</f>
        <v>0.48</v>
      </c>
      <c r="Q4313" s="0" t="str">
        <f aca="false">IF(M4313=0,"No Discount",IF(M4313&lt;0.2,"Low (1-19%)",IF(M4313&lt;0.4,"Medium (20-39%)","High (40%+)")))</f>
        <v>No Discount</v>
      </c>
      <c r="R4313" s="0" t="str">
        <f aca="false">INDEX('Lookup Tables'!$B$2:$B$5,MATCH(F4313,'Lookup Tables'!$A$2:$A$5,0))</f>
        <v>Manager D</v>
      </c>
    </row>
    <row r="4314" customFormat="false" ht="15" hidden="false" customHeight="false" outlineLevel="0" collapsed="false">
      <c r="A4314" s="0" t="s">
        <v>3906</v>
      </c>
      <c r="B4314" s="13" t="n">
        <v>42312</v>
      </c>
      <c r="C4314" s="13" t="n">
        <v>42319</v>
      </c>
      <c r="D4314" s="14" t="s">
        <v>69</v>
      </c>
      <c r="E4314" s="14" t="s">
        <v>53</v>
      </c>
      <c r="F4314" s="14" t="s">
        <v>63</v>
      </c>
      <c r="G4314" s="14" t="s">
        <v>64</v>
      </c>
      <c r="H4314" s="14" t="s">
        <v>80</v>
      </c>
      <c r="I4314" s="14" t="s">
        <v>345</v>
      </c>
      <c r="J4314" s="14" t="s">
        <v>3907</v>
      </c>
      <c r="K4314" s="15" t="n">
        <v>447.968</v>
      </c>
      <c r="L4314" s="0" t="n">
        <v>4</v>
      </c>
      <c r="M4314" s="16" t="n">
        <v>0.2</v>
      </c>
      <c r="N4314" s="17" t="n">
        <v>139.99</v>
      </c>
      <c r="O4314" s="0" t="str">
        <f aca="false">TEXT(B4314,"YYYY-MM")</f>
        <v>2015-11</v>
      </c>
      <c r="P4314" s="18" t="n">
        <f aca="false">IFERROR(N4314/K4314,0)</f>
        <v>0.3125</v>
      </c>
      <c r="Q4314" s="0" t="str">
        <f aca="false">IF(M4314=0,"No Discount",IF(M4314&lt;0.2,"Low (1-19%)",IF(M4314&lt;0.4,"Medium (20-39%)","High (40%+)")))</f>
        <v>Medium (20-39%)</v>
      </c>
      <c r="R4314" s="0" t="str">
        <f aca="false">INDEX('Lookup Tables'!$B$2:$B$5,MATCH(F4314,'Lookup Tables'!$A$2:$A$5,0))</f>
        <v>Manager D</v>
      </c>
    </row>
    <row r="4315" customFormat="false" ht="15" hidden="false" customHeight="false" outlineLevel="0" collapsed="false">
      <c r="A4315" s="0" t="s">
        <v>3908</v>
      </c>
      <c r="B4315" s="13" t="n">
        <v>42255</v>
      </c>
      <c r="C4315" s="13" t="n">
        <v>42259</v>
      </c>
      <c r="D4315" s="14" t="s">
        <v>69</v>
      </c>
      <c r="E4315" s="14" t="s">
        <v>62</v>
      </c>
      <c r="F4315" s="14" t="s">
        <v>117</v>
      </c>
      <c r="G4315" s="14" t="s">
        <v>170</v>
      </c>
      <c r="H4315" s="14" t="s">
        <v>65</v>
      </c>
      <c r="I4315" s="14" t="s">
        <v>85</v>
      </c>
      <c r="J4315" s="14" t="s">
        <v>3705</v>
      </c>
      <c r="K4315" s="15" t="n">
        <v>16.78</v>
      </c>
      <c r="L4315" s="0" t="n">
        <v>2</v>
      </c>
      <c r="M4315" s="16" t="n">
        <v>0</v>
      </c>
      <c r="N4315" s="17" t="n">
        <v>4.195</v>
      </c>
      <c r="O4315" s="0" t="str">
        <f aca="false">TEXT(B4315,"YYYY-MM")</f>
        <v>2015-09</v>
      </c>
      <c r="P4315" s="18" t="n">
        <f aca="false">IFERROR(N4315/K4315,0)</f>
        <v>0.25</v>
      </c>
      <c r="Q4315" s="0" t="str">
        <f aca="false">IF(M4315=0,"No Discount",IF(M4315&lt;0.2,"Low (1-19%)",IF(M4315&lt;0.4,"Medium (20-39%)","High (40%+)")))</f>
        <v>No Discount</v>
      </c>
      <c r="R4315" s="0" t="str">
        <f aca="false">INDEX('Lookup Tables'!$B$2:$B$5,MATCH(F4315,'Lookup Tables'!$A$2:$A$5,0))</f>
        <v>Manager B</v>
      </c>
    </row>
    <row r="4316" customFormat="false" ht="15" hidden="false" customHeight="false" outlineLevel="0" collapsed="false">
      <c r="A4316" s="0" t="s">
        <v>3909</v>
      </c>
      <c r="B4316" s="13" t="n">
        <v>42546</v>
      </c>
      <c r="C4316" s="13" t="n">
        <v>42552</v>
      </c>
      <c r="D4316" s="14" t="s">
        <v>69</v>
      </c>
      <c r="E4316" s="14" t="s">
        <v>53</v>
      </c>
      <c r="F4316" s="14" t="s">
        <v>63</v>
      </c>
      <c r="G4316" s="14" t="s">
        <v>64</v>
      </c>
      <c r="H4316" s="14" t="s">
        <v>65</v>
      </c>
      <c r="I4316" s="14" t="s">
        <v>78</v>
      </c>
      <c r="J4316" s="14" t="s">
        <v>1387</v>
      </c>
      <c r="K4316" s="15" t="n">
        <v>20.96</v>
      </c>
      <c r="L4316" s="0" t="n">
        <v>2</v>
      </c>
      <c r="M4316" s="16" t="n">
        <v>0</v>
      </c>
      <c r="N4316" s="17" t="n">
        <v>5.24</v>
      </c>
      <c r="O4316" s="0" t="str">
        <f aca="false">TEXT(B4316,"YYYY-MM")</f>
        <v>2016-06</v>
      </c>
      <c r="P4316" s="18" t="n">
        <f aca="false">IFERROR(N4316/K4316,0)</f>
        <v>0.25</v>
      </c>
      <c r="Q4316" s="0" t="str">
        <f aca="false">IF(M4316=0,"No Discount",IF(M4316&lt;0.2,"Low (1-19%)",IF(M4316&lt;0.4,"Medium (20-39%)","High (40%+)")))</f>
        <v>No Discount</v>
      </c>
      <c r="R4316" s="0" t="str">
        <f aca="false">INDEX('Lookup Tables'!$B$2:$B$5,MATCH(F4316,'Lookup Tables'!$A$2:$A$5,0))</f>
        <v>Manager D</v>
      </c>
    </row>
    <row r="4317" customFormat="false" ht="15" hidden="false" customHeight="false" outlineLevel="0" collapsed="false">
      <c r="A4317" s="0" t="s">
        <v>3909</v>
      </c>
      <c r="B4317" s="13" t="n">
        <v>42546</v>
      </c>
      <c r="C4317" s="13" t="n">
        <v>42552</v>
      </c>
      <c r="D4317" s="14" t="s">
        <v>69</v>
      </c>
      <c r="E4317" s="14" t="s">
        <v>53</v>
      </c>
      <c r="F4317" s="14" t="s">
        <v>63</v>
      </c>
      <c r="G4317" s="14" t="s">
        <v>64</v>
      </c>
      <c r="H4317" s="14" t="s">
        <v>65</v>
      </c>
      <c r="I4317" s="14" t="s">
        <v>83</v>
      </c>
      <c r="J4317" s="14" t="s">
        <v>1438</v>
      </c>
      <c r="K4317" s="15" t="n">
        <v>88.752</v>
      </c>
      <c r="L4317" s="0" t="n">
        <v>3</v>
      </c>
      <c r="M4317" s="16" t="n">
        <v>0.2</v>
      </c>
      <c r="N4317" s="17" t="n">
        <v>27.735</v>
      </c>
      <c r="O4317" s="0" t="str">
        <f aca="false">TEXT(B4317,"YYYY-MM")</f>
        <v>2016-06</v>
      </c>
      <c r="P4317" s="18" t="n">
        <f aca="false">IFERROR(N4317/K4317,0)</f>
        <v>0.3125</v>
      </c>
      <c r="Q4317" s="0" t="str">
        <f aca="false">IF(M4317=0,"No Discount",IF(M4317&lt;0.2,"Low (1-19%)",IF(M4317&lt;0.4,"Medium (20-39%)","High (40%+)")))</f>
        <v>Medium (20-39%)</v>
      </c>
      <c r="R4317" s="0" t="str">
        <f aca="false">INDEX('Lookup Tables'!$B$2:$B$5,MATCH(F4317,'Lookup Tables'!$A$2:$A$5,0))</f>
        <v>Manager D</v>
      </c>
    </row>
    <row r="4318" customFormat="false" ht="15" hidden="false" customHeight="false" outlineLevel="0" collapsed="false">
      <c r="A4318" s="0" t="s">
        <v>3909</v>
      </c>
      <c r="B4318" s="13" t="n">
        <v>42546</v>
      </c>
      <c r="C4318" s="13" t="n">
        <v>42552</v>
      </c>
      <c r="D4318" s="14" t="s">
        <v>69</v>
      </c>
      <c r="E4318" s="14" t="s">
        <v>53</v>
      </c>
      <c r="F4318" s="14" t="s">
        <v>63</v>
      </c>
      <c r="G4318" s="14" t="s">
        <v>64</v>
      </c>
      <c r="H4318" s="14" t="s">
        <v>65</v>
      </c>
      <c r="I4318" s="14" t="s">
        <v>73</v>
      </c>
      <c r="J4318" s="14" t="s">
        <v>949</v>
      </c>
      <c r="K4318" s="15" t="n">
        <v>304.23</v>
      </c>
      <c r="L4318" s="0" t="n">
        <v>3</v>
      </c>
      <c r="M4318" s="16" t="n">
        <v>0</v>
      </c>
      <c r="N4318" s="17" t="n">
        <v>9.1269</v>
      </c>
      <c r="O4318" s="0" t="str">
        <f aca="false">TEXT(B4318,"YYYY-MM")</f>
        <v>2016-06</v>
      </c>
      <c r="P4318" s="18" t="n">
        <f aca="false">IFERROR(N4318/K4318,0)</f>
        <v>0.03</v>
      </c>
      <c r="Q4318" s="0" t="str">
        <f aca="false">IF(M4318=0,"No Discount",IF(M4318&lt;0.2,"Low (1-19%)",IF(M4318&lt;0.4,"Medium (20-39%)","High (40%+)")))</f>
        <v>No Discount</v>
      </c>
      <c r="R4318" s="0" t="str">
        <f aca="false">INDEX('Lookup Tables'!$B$2:$B$5,MATCH(F4318,'Lookup Tables'!$A$2:$A$5,0))</f>
        <v>Manager D</v>
      </c>
    </row>
    <row r="4319" customFormat="false" ht="15" hidden="false" customHeight="false" outlineLevel="0" collapsed="false">
      <c r="A4319" s="0" t="s">
        <v>3910</v>
      </c>
      <c r="B4319" s="13" t="n">
        <v>42577</v>
      </c>
      <c r="C4319" s="13" t="n">
        <v>42584</v>
      </c>
      <c r="D4319" s="14" t="s">
        <v>69</v>
      </c>
      <c r="E4319" s="14" t="s">
        <v>53</v>
      </c>
      <c r="F4319" s="14" t="s">
        <v>63</v>
      </c>
      <c r="G4319" s="14" t="s">
        <v>64</v>
      </c>
      <c r="H4319" s="14" t="s">
        <v>65</v>
      </c>
      <c r="I4319" s="14" t="s">
        <v>129</v>
      </c>
      <c r="J4319" s="14" t="s">
        <v>981</v>
      </c>
      <c r="K4319" s="15" t="n">
        <v>167.86</v>
      </c>
      <c r="L4319" s="0" t="n">
        <v>2</v>
      </c>
      <c r="M4319" s="16" t="n">
        <v>0</v>
      </c>
      <c r="N4319" s="17" t="n">
        <v>78.8942</v>
      </c>
      <c r="O4319" s="0" t="str">
        <f aca="false">TEXT(B4319,"YYYY-MM")</f>
        <v>2016-07</v>
      </c>
      <c r="P4319" s="18" t="n">
        <f aca="false">IFERROR(N4319/K4319,0)</f>
        <v>0.47</v>
      </c>
      <c r="Q4319" s="0" t="str">
        <f aca="false">IF(M4319=0,"No Discount",IF(M4319&lt;0.2,"Low (1-19%)",IF(M4319&lt;0.4,"Medium (20-39%)","High (40%+)")))</f>
        <v>No Discount</v>
      </c>
      <c r="R4319" s="0" t="str">
        <f aca="false">INDEX('Lookup Tables'!$B$2:$B$5,MATCH(F4319,'Lookup Tables'!$A$2:$A$5,0))</f>
        <v>Manager D</v>
      </c>
    </row>
    <row r="4320" customFormat="false" ht="15" hidden="false" customHeight="false" outlineLevel="0" collapsed="false">
      <c r="A4320" s="0" t="s">
        <v>3911</v>
      </c>
      <c r="B4320" s="13" t="n">
        <v>43441</v>
      </c>
      <c r="C4320" s="13" t="n">
        <v>43445</v>
      </c>
      <c r="D4320" s="14" t="s">
        <v>69</v>
      </c>
      <c r="E4320" s="14" t="s">
        <v>53</v>
      </c>
      <c r="F4320" s="14" t="s">
        <v>54</v>
      </c>
      <c r="G4320" s="14" t="s">
        <v>193</v>
      </c>
      <c r="H4320" s="14" t="s">
        <v>56</v>
      </c>
      <c r="I4320" s="14" t="s">
        <v>76</v>
      </c>
      <c r="J4320" s="14" t="s">
        <v>3912</v>
      </c>
      <c r="K4320" s="15" t="n">
        <v>82.38</v>
      </c>
      <c r="L4320" s="0" t="n">
        <v>6</v>
      </c>
      <c r="M4320" s="16" t="n">
        <v>0</v>
      </c>
      <c r="N4320" s="17" t="n">
        <v>25.5378</v>
      </c>
      <c r="O4320" s="0" t="str">
        <f aca="false">TEXT(B4320,"YYYY-MM")</f>
        <v>2018-12</v>
      </c>
      <c r="P4320" s="18" t="n">
        <f aca="false">IFERROR(N4320/K4320,0)</f>
        <v>0.31</v>
      </c>
      <c r="Q4320" s="0" t="str">
        <f aca="false">IF(M4320=0,"No Discount",IF(M4320&lt;0.2,"Low (1-19%)",IF(M4320&lt;0.4,"Medium (20-39%)","High (40%+)")))</f>
        <v>No Discount</v>
      </c>
      <c r="R4320" s="0" t="str">
        <f aca="false">INDEX('Lookup Tables'!$B$2:$B$5,MATCH(F4320,'Lookup Tables'!$A$2:$A$5,0))</f>
        <v>Manager C</v>
      </c>
    </row>
    <row r="4321" customFormat="false" ht="15" hidden="false" customHeight="false" outlineLevel="0" collapsed="false">
      <c r="A4321" s="0" t="s">
        <v>3913</v>
      </c>
      <c r="B4321" s="13" t="n">
        <v>42367</v>
      </c>
      <c r="C4321" s="13" t="n">
        <v>42372</v>
      </c>
      <c r="D4321" s="14" t="s">
        <v>52</v>
      </c>
      <c r="E4321" s="14" t="s">
        <v>53</v>
      </c>
      <c r="F4321" s="14" t="s">
        <v>63</v>
      </c>
      <c r="G4321" s="14" t="s">
        <v>339</v>
      </c>
      <c r="H4321" s="14" t="s">
        <v>80</v>
      </c>
      <c r="I4321" s="14" t="s">
        <v>81</v>
      </c>
      <c r="J4321" s="14" t="s">
        <v>2125</v>
      </c>
      <c r="K4321" s="15" t="n">
        <v>23.976</v>
      </c>
      <c r="L4321" s="0" t="n">
        <v>3</v>
      </c>
      <c r="M4321" s="16" t="n">
        <v>0.2</v>
      </c>
      <c r="N4321" s="17" t="n">
        <v>-5.6943</v>
      </c>
      <c r="O4321" s="0" t="str">
        <f aca="false">TEXT(B4321,"YYYY-MM")</f>
        <v>2015-12</v>
      </c>
      <c r="P4321" s="18" t="n">
        <f aca="false">IFERROR(N4321/K4321,0)</f>
        <v>-0.2375</v>
      </c>
      <c r="Q4321" s="0" t="str">
        <f aca="false">IF(M4321=0,"No Discount",IF(M4321&lt;0.2,"Low (1-19%)",IF(M4321&lt;0.4,"Medium (20-39%)","High (40%+)")))</f>
        <v>Medium (20-39%)</v>
      </c>
      <c r="R4321" s="0" t="str">
        <f aca="false">INDEX('Lookup Tables'!$B$2:$B$5,MATCH(F4321,'Lookup Tables'!$A$2:$A$5,0))</f>
        <v>Manager D</v>
      </c>
    </row>
    <row r="4322" customFormat="false" ht="15" hidden="false" customHeight="false" outlineLevel="0" collapsed="false">
      <c r="A4322" s="0" t="s">
        <v>3913</v>
      </c>
      <c r="B4322" s="13" t="n">
        <v>42367</v>
      </c>
      <c r="C4322" s="13" t="n">
        <v>42372</v>
      </c>
      <c r="D4322" s="14" t="s">
        <v>52</v>
      </c>
      <c r="E4322" s="14" t="s">
        <v>53</v>
      </c>
      <c r="F4322" s="14" t="s">
        <v>63</v>
      </c>
      <c r="G4322" s="14" t="s">
        <v>339</v>
      </c>
      <c r="H4322" s="14" t="s">
        <v>65</v>
      </c>
      <c r="I4322" s="14" t="s">
        <v>73</v>
      </c>
      <c r="J4322" s="14" t="s">
        <v>2519</v>
      </c>
      <c r="K4322" s="15" t="n">
        <v>33.29</v>
      </c>
      <c r="L4322" s="0" t="n">
        <v>1</v>
      </c>
      <c r="M4322" s="16" t="n">
        <v>0</v>
      </c>
      <c r="N4322" s="17" t="n">
        <v>7.9896</v>
      </c>
      <c r="O4322" s="0" t="str">
        <f aca="false">TEXT(B4322,"YYYY-MM")</f>
        <v>2015-12</v>
      </c>
      <c r="P4322" s="18" t="n">
        <f aca="false">IFERROR(N4322/K4322,0)</f>
        <v>0.24</v>
      </c>
      <c r="Q4322" s="0" t="str">
        <f aca="false">IF(M4322=0,"No Discount",IF(M4322&lt;0.2,"Low (1-19%)",IF(M4322&lt;0.4,"Medium (20-39%)","High (40%+)")))</f>
        <v>No Discount</v>
      </c>
      <c r="R4322" s="0" t="str">
        <f aca="false">INDEX('Lookup Tables'!$B$2:$B$5,MATCH(F4322,'Lookup Tables'!$A$2:$A$5,0))</f>
        <v>Manager D</v>
      </c>
    </row>
    <row r="4323" customFormat="false" ht="15" hidden="false" customHeight="false" outlineLevel="0" collapsed="false">
      <c r="A4323" s="0" t="s">
        <v>3914</v>
      </c>
      <c r="B4323" s="13" t="n">
        <v>42414</v>
      </c>
      <c r="C4323" s="13" t="n">
        <v>42419</v>
      </c>
      <c r="D4323" s="14" t="s">
        <v>69</v>
      </c>
      <c r="E4323" s="14" t="s">
        <v>53</v>
      </c>
      <c r="F4323" s="14" t="s">
        <v>117</v>
      </c>
      <c r="G4323" s="14" t="s">
        <v>269</v>
      </c>
      <c r="H4323" s="14" t="s">
        <v>65</v>
      </c>
      <c r="I4323" s="14" t="s">
        <v>83</v>
      </c>
      <c r="J4323" s="14" t="s">
        <v>795</v>
      </c>
      <c r="K4323" s="15" t="n">
        <v>14.952</v>
      </c>
      <c r="L4323" s="0" t="n">
        <v>2</v>
      </c>
      <c r="M4323" s="16" t="n">
        <v>0.7</v>
      </c>
      <c r="N4323" s="17" t="n">
        <v>-11.9616</v>
      </c>
      <c r="O4323" s="0" t="str">
        <f aca="false">TEXT(B4323,"YYYY-MM")</f>
        <v>2016-02</v>
      </c>
      <c r="P4323" s="18" t="n">
        <f aca="false">IFERROR(N4323/K4323,0)</f>
        <v>-0.8</v>
      </c>
      <c r="Q4323" s="0" t="str">
        <f aca="false">IF(M4323=0,"No Discount",IF(M4323&lt;0.2,"Low (1-19%)",IF(M4323&lt;0.4,"Medium (20-39%)","High (40%+)")))</f>
        <v>High (40%+)</v>
      </c>
      <c r="R4323" s="0" t="str">
        <f aca="false">INDEX('Lookup Tables'!$B$2:$B$5,MATCH(F4323,'Lookup Tables'!$A$2:$A$5,0))</f>
        <v>Manager B</v>
      </c>
    </row>
    <row r="4324" customFormat="false" ht="15" hidden="false" customHeight="false" outlineLevel="0" collapsed="false">
      <c r="A4324" s="0" t="s">
        <v>3914</v>
      </c>
      <c r="B4324" s="13" t="n">
        <v>42414</v>
      </c>
      <c r="C4324" s="13" t="n">
        <v>42419</v>
      </c>
      <c r="D4324" s="14" t="s">
        <v>69</v>
      </c>
      <c r="E4324" s="14" t="s">
        <v>53</v>
      </c>
      <c r="F4324" s="14" t="s">
        <v>117</v>
      </c>
      <c r="G4324" s="14" t="s">
        <v>269</v>
      </c>
      <c r="H4324" s="14" t="s">
        <v>80</v>
      </c>
      <c r="I4324" s="14" t="s">
        <v>81</v>
      </c>
      <c r="J4324" s="14" t="s">
        <v>2816</v>
      </c>
      <c r="K4324" s="15" t="n">
        <v>323.982</v>
      </c>
      <c r="L4324" s="0" t="n">
        <v>3</v>
      </c>
      <c r="M4324" s="16" t="n">
        <v>0.4</v>
      </c>
      <c r="N4324" s="17" t="n">
        <v>-80.9955</v>
      </c>
      <c r="O4324" s="0" t="str">
        <f aca="false">TEXT(B4324,"YYYY-MM")</f>
        <v>2016-02</v>
      </c>
      <c r="P4324" s="18" t="n">
        <f aca="false">IFERROR(N4324/K4324,0)</f>
        <v>-0.25</v>
      </c>
      <c r="Q4324" s="0" t="str">
        <f aca="false">IF(M4324=0,"No Discount",IF(M4324&lt;0.2,"Low (1-19%)",IF(M4324&lt;0.4,"Medium (20-39%)","High (40%+)")))</f>
        <v>High (40%+)</v>
      </c>
      <c r="R4324" s="0" t="str">
        <f aca="false">INDEX('Lookup Tables'!$B$2:$B$5,MATCH(F4324,'Lookup Tables'!$A$2:$A$5,0))</f>
        <v>Manager B</v>
      </c>
    </row>
    <row r="4325" customFormat="false" ht="15" hidden="false" customHeight="false" outlineLevel="0" collapsed="false">
      <c r="A4325" s="0" t="s">
        <v>3914</v>
      </c>
      <c r="B4325" s="13" t="n">
        <v>42414</v>
      </c>
      <c r="C4325" s="13" t="n">
        <v>42419</v>
      </c>
      <c r="D4325" s="14" t="s">
        <v>69</v>
      </c>
      <c r="E4325" s="14" t="s">
        <v>53</v>
      </c>
      <c r="F4325" s="14" t="s">
        <v>117</v>
      </c>
      <c r="G4325" s="14" t="s">
        <v>269</v>
      </c>
      <c r="H4325" s="14" t="s">
        <v>65</v>
      </c>
      <c r="I4325" s="14" t="s">
        <v>83</v>
      </c>
      <c r="J4325" s="14" t="s">
        <v>588</v>
      </c>
      <c r="K4325" s="15" t="n">
        <v>2.286</v>
      </c>
      <c r="L4325" s="0" t="n">
        <v>2</v>
      </c>
      <c r="M4325" s="16" t="n">
        <v>0.7</v>
      </c>
      <c r="N4325" s="17" t="n">
        <v>-1.6764</v>
      </c>
      <c r="O4325" s="0" t="str">
        <f aca="false">TEXT(B4325,"YYYY-MM")</f>
        <v>2016-02</v>
      </c>
      <c r="P4325" s="18" t="n">
        <f aca="false">IFERROR(N4325/K4325,0)</f>
        <v>-0.733333333333333</v>
      </c>
      <c r="Q4325" s="0" t="str">
        <f aca="false">IF(M4325=0,"No Discount",IF(M4325&lt;0.2,"Low (1-19%)",IF(M4325&lt;0.4,"Medium (20-39%)","High (40%+)")))</f>
        <v>High (40%+)</v>
      </c>
      <c r="R4325" s="0" t="str">
        <f aca="false">INDEX('Lookup Tables'!$B$2:$B$5,MATCH(F4325,'Lookup Tables'!$A$2:$A$5,0))</f>
        <v>Manager B</v>
      </c>
    </row>
    <row r="4326" customFormat="false" ht="15" hidden="false" customHeight="false" outlineLevel="0" collapsed="false">
      <c r="A4326" s="0" t="s">
        <v>3914</v>
      </c>
      <c r="B4326" s="13" t="n">
        <v>42414</v>
      </c>
      <c r="C4326" s="13" t="n">
        <v>42419</v>
      </c>
      <c r="D4326" s="14" t="s">
        <v>69</v>
      </c>
      <c r="E4326" s="14" t="s">
        <v>53</v>
      </c>
      <c r="F4326" s="14" t="s">
        <v>117</v>
      </c>
      <c r="G4326" s="14" t="s">
        <v>269</v>
      </c>
      <c r="H4326" s="14" t="s">
        <v>65</v>
      </c>
      <c r="I4326" s="14" t="s">
        <v>78</v>
      </c>
      <c r="J4326" s="14" t="s">
        <v>1569</v>
      </c>
      <c r="K4326" s="15" t="n">
        <v>14.352</v>
      </c>
      <c r="L4326" s="0" t="n">
        <v>3</v>
      </c>
      <c r="M4326" s="16" t="n">
        <v>0.2</v>
      </c>
      <c r="N4326" s="17" t="n">
        <v>0.897</v>
      </c>
      <c r="O4326" s="0" t="str">
        <f aca="false">TEXT(B4326,"YYYY-MM")</f>
        <v>2016-02</v>
      </c>
      <c r="P4326" s="18" t="n">
        <f aca="false">IFERROR(N4326/K4326,0)</f>
        <v>0.0625</v>
      </c>
      <c r="Q4326" s="0" t="str">
        <f aca="false">IF(M4326=0,"No Discount",IF(M4326&lt;0.2,"Low (1-19%)",IF(M4326&lt;0.4,"Medium (20-39%)","High (40%+)")))</f>
        <v>Medium (20-39%)</v>
      </c>
      <c r="R4326" s="0" t="str">
        <f aca="false">INDEX('Lookup Tables'!$B$2:$B$5,MATCH(F4326,'Lookup Tables'!$A$2:$A$5,0))</f>
        <v>Manager B</v>
      </c>
    </row>
    <row r="4327" customFormat="false" ht="15" hidden="false" customHeight="false" outlineLevel="0" collapsed="false">
      <c r="A4327" s="0" t="s">
        <v>3914</v>
      </c>
      <c r="B4327" s="13" t="n">
        <v>42414</v>
      </c>
      <c r="C4327" s="13" t="n">
        <v>42419</v>
      </c>
      <c r="D4327" s="14" t="s">
        <v>69</v>
      </c>
      <c r="E4327" s="14" t="s">
        <v>53</v>
      </c>
      <c r="F4327" s="14" t="s">
        <v>117</v>
      </c>
      <c r="G4327" s="14" t="s">
        <v>269</v>
      </c>
      <c r="H4327" s="14" t="s">
        <v>80</v>
      </c>
      <c r="I4327" s="14" t="s">
        <v>123</v>
      </c>
      <c r="J4327" s="14" t="s">
        <v>1925</v>
      </c>
      <c r="K4327" s="15" t="n">
        <v>71.976</v>
      </c>
      <c r="L4327" s="0" t="n">
        <v>3</v>
      </c>
      <c r="M4327" s="16" t="n">
        <v>0.2</v>
      </c>
      <c r="N4327" s="17" t="n">
        <v>0.8997</v>
      </c>
      <c r="O4327" s="0" t="str">
        <f aca="false">TEXT(B4327,"YYYY-MM")</f>
        <v>2016-02</v>
      </c>
      <c r="P4327" s="18" t="n">
        <f aca="false">IFERROR(N4327/K4327,0)</f>
        <v>0.0125</v>
      </c>
      <c r="Q4327" s="0" t="str">
        <f aca="false">IF(M4327=0,"No Discount",IF(M4327&lt;0.2,"Low (1-19%)",IF(M4327&lt;0.4,"Medium (20-39%)","High (40%+)")))</f>
        <v>Medium (20-39%)</v>
      </c>
      <c r="R4327" s="0" t="str">
        <f aca="false">INDEX('Lookup Tables'!$B$2:$B$5,MATCH(F4327,'Lookup Tables'!$A$2:$A$5,0))</f>
        <v>Manager B</v>
      </c>
    </row>
    <row r="4328" customFormat="false" ht="15" hidden="false" customHeight="false" outlineLevel="0" collapsed="false">
      <c r="A4328" s="0" t="s">
        <v>3915</v>
      </c>
      <c r="B4328" s="13" t="n">
        <v>42760</v>
      </c>
      <c r="C4328" s="13" t="n">
        <v>42762</v>
      </c>
      <c r="D4328" s="14" t="s">
        <v>137</v>
      </c>
      <c r="E4328" s="14" t="s">
        <v>62</v>
      </c>
      <c r="F4328" s="14" t="s">
        <v>117</v>
      </c>
      <c r="G4328" s="14" t="s">
        <v>391</v>
      </c>
      <c r="H4328" s="14" t="s">
        <v>65</v>
      </c>
      <c r="I4328" s="14" t="s">
        <v>78</v>
      </c>
      <c r="J4328" s="14" t="s">
        <v>2597</v>
      </c>
      <c r="K4328" s="15" t="n">
        <v>9.21</v>
      </c>
      <c r="L4328" s="0" t="n">
        <v>3</v>
      </c>
      <c r="M4328" s="16" t="n">
        <v>0</v>
      </c>
      <c r="N4328" s="17" t="n">
        <v>2.3025</v>
      </c>
      <c r="O4328" s="0" t="str">
        <f aca="false">TEXT(B4328,"YYYY-MM")</f>
        <v>2017-01</v>
      </c>
      <c r="P4328" s="18" t="n">
        <f aca="false">IFERROR(N4328/K4328,0)</f>
        <v>0.25</v>
      </c>
      <c r="Q4328" s="0" t="str">
        <f aca="false">IF(M4328=0,"No Discount",IF(M4328&lt;0.2,"Low (1-19%)",IF(M4328&lt;0.4,"Medium (20-39%)","High (40%+)")))</f>
        <v>No Discount</v>
      </c>
      <c r="R4328" s="0" t="str">
        <f aca="false">INDEX('Lookup Tables'!$B$2:$B$5,MATCH(F4328,'Lookup Tables'!$A$2:$A$5,0))</f>
        <v>Manager B</v>
      </c>
    </row>
    <row r="4329" customFormat="false" ht="15" hidden="false" customHeight="false" outlineLevel="0" collapsed="false">
      <c r="A4329" s="0" t="s">
        <v>3915</v>
      </c>
      <c r="B4329" s="13" t="n">
        <v>42760</v>
      </c>
      <c r="C4329" s="13" t="n">
        <v>42762</v>
      </c>
      <c r="D4329" s="14" t="s">
        <v>137</v>
      </c>
      <c r="E4329" s="14" t="s">
        <v>62</v>
      </c>
      <c r="F4329" s="14" t="s">
        <v>117</v>
      </c>
      <c r="G4329" s="14" t="s">
        <v>391</v>
      </c>
      <c r="H4329" s="14" t="s">
        <v>65</v>
      </c>
      <c r="I4329" s="14" t="s">
        <v>91</v>
      </c>
      <c r="J4329" s="14" t="s">
        <v>3434</v>
      </c>
      <c r="K4329" s="15" t="n">
        <v>18</v>
      </c>
      <c r="L4329" s="0" t="n">
        <v>5</v>
      </c>
      <c r="M4329" s="16" t="n">
        <v>0</v>
      </c>
      <c r="N4329" s="17" t="n">
        <v>8.28</v>
      </c>
      <c r="O4329" s="0" t="str">
        <f aca="false">TEXT(B4329,"YYYY-MM")</f>
        <v>2017-01</v>
      </c>
      <c r="P4329" s="18" t="n">
        <f aca="false">IFERROR(N4329/K4329,0)</f>
        <v>0.46</v>
      </c>
      <c r="Q4329" s="0" t="str">
        <f aca="false">IF(M4329=0,"No Discount",IF(M4329&lt;0.2,"Low (1-19%)",IF(M4329&lt;0.4,"Medium (20-39%)","High (40%+)")))</f>
        <v>No Discount</v>
      </c>
      <c r="R4329" s="0" t="str">
        <f aca="false">INDEX('Lookup Tables'!$B$2:$B$5,MATCH(F4329,'Lookup Tables'!$A$2:$A$5,0))</f>
        <v>Manager B</v>
      </c>
    </row>
    <row r="4330" customFormat="false" ht="15" hidden="false" customHeight="false" outlineLevel="0" collapsed="false">
      <c r="A4330" s="0" t="s">
        <v>3916</v>
      </c>
      <c r="B4330" s="13" t="n">
        <v>43191</v>
      </c>
      <c r="C4330" s="13" t="n">
        <v>43197</v>
      </c>
      <c r="D4330" s="14" t="s">
        <v>69</v>
      </c>
      <c r="E4330" s="14" t="s">
        <v>53</v>
      </c>
      <c r="F4330" s="14" t="s">
        <v>117</v>
      </c>
      <c r="G4330" s="14" t="s">
        <v>170</v>
      </c>
      <c r="H4330" s="14" t="s">
        <v>65</v>
      </c>
      <c r="I4330" s="14" t="s">
        <v>91</v>
      </c>
      <c r="J4330" s="14" t="s">
        <v>2994</v>
      </c>
      <c r="K4330" s="15" t="n">
        <v>42.93</v>
      </c>
      <c r="L4330" s="0" t="n">
        <v>9</v>
      </c>
      <c r="M4330" s="16" t="n">
        <v>0</v>
      </c>
      <c r="N4330" s="17" t="n">
        <v>19.3185</v>
      </c>
      <c r="O4330" s="0" t="str">
        <f aca="false">TEXT(B4330,"YYYY-MM")</f>
        <v>2018-04</v>
      </c>
      <c r="P4330" s="18" t="n">
        <f aca="false">IFERROR(N4330/K4330,0)</f>
        <v>0.45</v>
      </c>
      <c r="Q4330" s="0" t="str">
        <f aca="false">IF(M4330=0,"No Discount",IF(M4330&lt;0.2,"Low (1-19%)",IF(M4330&lt;0.4,"Medium (20-39%)","High (40%+)")))</f>
        <v>No Discount</v>
      </c>
      <c r="R4330" s="0" t="str">
        <f aca="false">INDEX('Lookup Tables'!$B$2:$B$5,MATCH(F4330,'Lookup Tables'!$A$2:$A$5,0))</f>
        <v>Manager B</v>
      </c>
    </row>
    <row r="4331" customFormat="false" ht="15" hidden="false" customHeight="false" outlineLevel="0" collapsed="false">
      <c r="A4331" s="0" t="s">
        <v>3917</v>
      </c>
      <c r="B4331" s="13" t="n">
        <v>43376</v>
      </c>
      <c r="C4331" s="13" t="n">
        <v>43382</v>
      </c>
      <c r="D4331" s="14" t="s">
        <v>69</v>
      </c>
      <c r="E4331" s="14" t="s">
        <v>53</v>
      </c>
      <c r="F4331" s="14" t="s">
        <v>54</v>
      </c>
      <c r="G4331" s="14" t="s">
        <v>70</v>
      </c>
      <c r="H4331" s="14" t="s">
        <v>65</v>
      </c>
      <c r="I4331" s="14" t="s">
        <v>91</v>
      </c>
      <c r="J4331" s="14" t="s">
        <v>3918</v>
      </c>
      <c r="K4331" s="15" t="n">
        <v>15.552</v>
      </c>
      <c r="L4331" s="0" t="n">
        <v>3</v>
      </c>
      <c r="M4331" s="16" t="n">
        <v>0.2</v>
      </c>
      <c r="N4331" s="17" t="n">
        <v>5.4432</v>
      </c>
      <c r="O4331" s="0" t="str">
        <f aca="false">TEXT(B4331,"YYYY-MM")</f>
        <v>2018-10</v>
      </c>
      <c r="P4331" s="18" t="n">
        <f aca="false">IFERROR(N4331/K4331,0)</f>
        <v>0.35</v>
      </c>
      <c r="Q4331" s="0" t="str">
        <f aca="false">IF(M4331=0,"No Discount",IF(M4331&lt;0.2,"Low (1-19%)",IF(M4331&lt;0.4,"Medium (20-39%)","High (40%+)")))</f>
        <v>Medium (20-39%)</v>
      </c>
      <c r="R4331" s="0" t="str">
        <f aca="false">INDEX('Lookup Tables'!$B$2:$B$5,MATCH(F4331,'Lookup Tables'!$A$2:$A$5,0))</f>
        <v>Manager C</v>
      </c>
    </row>
    <row r="4332" customFormat="false" ht="15" hidden="false" customHeight="false" outlineLevel="0" collapsed="false">
      <c r="A4332" s="0" t="s">
        <v>3917</v>
      </c>
      <c r="B4332" s="13" t="n">
        <v>43376</v>
      </c>
      <c r="C4332" s="13" t="n">
        <v>43382</v>
      </c>
      <c r="D4332" s="14" t="s">
        <v>69</v>
      </c>
      <c r="E4332" s="14" t="s">
        <v>53</v>
      </c>
      <c r="F4332" s="14" t="s">
        <v>54</v>
      </c>
      <c r="G4332" s="14" t="s">
        <v>70</v>
      </c>
      <c r="H4332" s="14" t="s">
        <v>65</v>
      </c>
      <c r="I4332" s="14" t="s">
        <v>85</v>
      </c>
      <c r="J4332" s="14" t="s">
        <v>1002</v>
      </c>
      <c r="K4332" s="15" t="n">
        <v>17.92</v>
      </c>
      <c r="L4332" s="0" t="n">
        <v>5</v>
      </c>
      <c r="M4332" s="16" t="n">
        <v>0.2</v>
      </c>
      <c r="N4332" s="17" t="n">
        <v>1.12</v>
      </c>
      <c r="O4332" s="0" t="str">
        <f aca="false">TEXT(B4332,"YYYY-MM")</f>
        <v>2018-10</v>
      </c>
      <c r="P4332" s="18" t="n">
        <f aca="false">IFERROR(N4332/K4332,0)</f>
        <v>0.0625</v>
      </c>
      <c r="Q4332" s="0" t="str">
        <f aca="false">IF(M4332=0,"No Discount",IF(M4332&lt;0.2,"Low (1-19%)",IF(M4332&lt;0.4,"Medium (20-39%)","High (40%+)")))</f>
        <v>Medium (20-39%)</v>
      </c>
      <c r="R4332" s="0" t="str">
        <f aca="false">INDEX('Lookup Tables'!$B$2:$B$5,MATCH(F4332,'Lookup Tables'!$A$2:$A$5,0))</f>
        <v>Manager C</v>
      </c>
    </row>
    <row r="4333" customFormat="false" ht="15" hidden="false" customHeight="false" outlineLevel="0" collapsed="false">
      <c r="A4333" s="0" t="s">
        <v>3919</v>
      </c>
      <c r="B4333" s="13" t="n">
        <v>43344</v>
      </c>
      <c r="C4333" s="13" t="n">
        <v>43349</v>
      </c>
      <c r="D4333" s="14" t="s">
        <v>69</v>
      </c>
      <c r="E4333" s="14" t="s">
        <v>53</v>
      </c>
      <c r="F4333" s="14" t="s">
        <v>63</v>
      </c>
      <c r="G4333" s="14" t="s">
        <v>94</v>
      </c>
      <c r="H4333" s="14" t="s">
        <v>80</v>
      </c>
      <c r="I4333" s="14" t="s">
        <v>123</v>
      </c>
      <c r="J4333" s="14" t="s">
        <v>225</v>
      </c>
      <c r="K4333" s="15" t="n">
        <v>19.99</v>
      </c>
      <c r="L4333" s="0" t="n">
        <v>1</v>
      </c>
      <c r="M4333" s="16" t="n">
        <v>0</v>
      </c>
      <c r="N4333" s="17" t="n">
        <v>6.7966</v>
      </c>
      <c r="O4333" s="0" t="str">
        <f aca="false">TEXT(B4333,"YYYY-MM")</f>
        <v>2018-09</v>
      </c>
      <c r="P4333" s="18" t="n">
        <f aca="false">IFERROR(N4333/K4333,0)</f>
        <v>0.34</v>
      </c>
      <c r="Q4333" s="0" t="str">
        <f aca="false">IF(M4333=0,"No Discount",IF(M4333&lt;0.2,"Low (1-19%)",IF(M4333&lt;0.4,"Medium (20-39%)","High (40%+)")))</f>
        <v>No Discount</v>
      </c>
      <c r="R4333" s="0" t="str">
        <f aca="false">INDEX('Lookup Tables'!$B$2:$B$5,MATCH(F4333,'Lookup Tables'!$A$2:$A$5,0))</f>
        <v>Manager D</v>
      </c>
    </row>
    <row r="4334" customFormat="false" ht="15" hidden="false" customHeight="false" outlineLevel="0" collapsed="false">
      <c r="A4334" s="0" t="s">
        <v>3919</v>
      </c>
      <c r="B4334" s="13" t="n">
        <v>43344</v>
      </c>
      <c r="C4334" s="13" t="n">
        <v>43349</v>
      </c>
      <c r="D4334" s="14" t="s">
        <v>69</v>
      </c>
      <c r="E4334" s="14" t="s">
        <v>53</v>
      </c>
      <c r="F4334" s="14" t="s">
        <v>63</v>
      </c>
      <c r="G4334" s="14" t="s">
        <v>94</v>
      </c>
      <c r="H4334" s="14" t="s">
        <v>65</v>
      </c>
      <c r="I4334" s="14" t="s">
        <v>83</v>
      </c>
      <c r="J4334" s="14" t="s">
        <v>3413</v>
      </c>
      <c r="K4334" s="15" t="n">
        <v>22.92</v>
      </c>
      <c r="L4334" s="0" t="n">
        <v>5</v>
      </c>
      <c r="M4334" s="16" t="n">
        <v>0.2</v>
      </c>
      <c r="N4334" s="17" t="n">
        <v>8.022</v>
      </c>
      <c r="O4334" s="0" t="str">
        <f aca="false">TEXT(B4334,"YYYY-MM")</f>
        <v>2018-09</v>
      </c>
      <c r="P4334" s="18" t="n">
        <f aca="false">IFERROR(N4334/K4334,0)</f>
        <v>0.35</v>
      </c>
      <c r="Q4334" s="0" t="str">
        <f aca="false">IF(M4334=0,"No Discount",IF(M4334&lt;0.2,"Low (1-19%)",IF(M4334&lt;0.4,"Medium (20-39%)","High (40%+)")))</f>
        <v>Medium (20-39%)</v>
      </c>
      <c r="R4334" s="0" t="str">
        <f aca="false">INDEX('Lookup Tables'!$B$2:$B$5,MATCH(F4334,'Lookup Tables'!$A$2:$A$5,0))</f>
        <v>Manager D</v>
      </c>
    </row>
    <row r="4335" customFormat="false" ht="15" hidden="false" customHeight="false" outlineLevel="0" collapsed="false">
      <c r="A4335" s="0" t="s">
        <v>3920</v>
      </c>
      <c r="B4335" s="13" t="n">
        <v>42725</v>
      </c>
      <c r="C4335" s="13" t="n">
        <v>42731</v>
      </c>
      <c r="D4335" s="14" t="s">
        <v>69</v>
      </c>
      <c r="E4335" s="14" t="s">
        <v>53</v>
      </c>
      <c r="F4335" s="14" t="s">
        <v>54</v>
      </c>
      <c r="G4335" s="14" t="s">
        <v>70</v>
      </c>
      <c r="H4335" s="14" t="s">
        <v>80</v>
      </c>
      <c r="I4335" s="14" t="s">
        <v>123</v>
      </c>
      <c r="J4335" s="14" t="s">
        <v>3921</v>
      </c>
      <c r="K4335" s="15" t="n">
        <v>50.88</v>
      </c>
      <c r="L4335" s="0" t="n">
        <v>6</v>
      </c>
      <c r="M4335" s="16" t="n">
        <v>0.2</v>
      </c>
      <c r="N4335" s="17" t="n">
        <v>14.628</v>
      </c>
      <c r="O4335" s="0" t="str">
        <f aca="false">TEXT(B4335,"YYYY-MM")</f>
        <v>2016-12</v>
      </c>
      <c r="P4335" s="18" t="n">
        <f aca="false">IFERROR(N4335/K4335,0)</f>
        <v>0.2875</v>
      </c>
      <c r="Q4335" s="0" t="str">
        <f aca="false">IF(M4335=0,"No Discount",IF(M4335&lt;0.2,"Low (1-19%)",IF(M4335&lt;0.4,"Medium (20-39%)","High (40%+)")))</f>
        <v>Medium (20-39%)</v>
      </c>
      <c r="R4335" s="0" t="str">
        <f aca="false">INDEX('Lookup Tables'!$B$2:$B$5,MATCH(F4335,'Lookup Tables'!$A$2:$A$5,0))</f>
        <v>Manager C</v>
      </c>
    </row>
    <row r="4336" customFormat="false" ht="15" hidden="false" customHeight="false" outlineLevel="0" collapsed="false">
      <c r="A4336" s="0" t="s">
        <v>3920</v>
      </c>
      <c r="B4336" s="13" t="n">
        <v>42725</v>
      </c>
      <c r="C4336" s="13" t="n">
        <v>42731</v>
      </c>
      <c r="D4336" s="14" t="s">
        <v>69</v>
      </c>
      <c r="E4336" s="14" t="s">
        <v>53</v>
      </c>
      <c r="F4336" s="14" t="s">
        <v>54</v>
      </c>
      <c r="G4336" s="14" t="s">
        <v>70</v>
      </c>
      <c r="H4336" s="14" t="s">
        <v>65</v>
      </c>
      <c r="I4336" s="14" t="s">
        <v>129</v>
      </c>
      <c r="J4336" s="14" t="s">
        <v>1482</v>
      </c>
      <c r="K4336" s="15" t="n">
        <v>27.312</v>
      </c>
      <c r="L4336" s="0" t="n">
        <v>2</v>
      </c>
      <c r="M4336" s="16" t="n">
        <v>0.2</v>
      </c>
      <c r="N4336" s="17" t="n">
        <v>9.2178</v>
      </c>
      <c r="O4336" s="0" t="str">
        <f aca="false">TEXT(B4336,"YYYY-MM")</f>
        <v>2016-12</v>
      </c>
      <c r="P4336" s="18" t="n">
        <f aca="false">IFERROR(N4336/K4336,0)</f>
        <v>0.3375</v>
      </c>
      <c r="Q4336" s="0" t="str">
        <f aca="false">IF(M4336=0,"No Discount",IF(M4336&lt;0.2,"Low (1-19%)",IF(M4336&lt;0.4,"Medium (20-39%)","High (40%+)")))</f>
        <v>Medium (20-39%)</v>
      </c>
      <c r="R4336" s="0" t="str">
        <f aca="false">INDEX('Lookup Tables'!$B$2:$B$5,MATCH(F4336,'Lookup Tables'!$A$2:$A$5,0))</f>
        <v>Manager C</v>
      </c>
    </row>
    <row r="4337" customFormat="false" ht="15" hidden="false" customHeight="false" outlineLevel="0" collapsed="false">
      <c r="A4337" s="0" t="s">
        <v>3922</v>
      </c>
      <c r="B4337" s="13" t="n">
        <v>42724</v>
      </c>
      <c r="C4337" s="13" t="n">
        <v>42728</v>
      </c>
      <c r="D4337" s="14" t="s">
        <v>69</v>
      </c>
      <c r="E4337" s="14" t="s">
        <v>53</v>
      </c>
      <c r="F4337" s="14" t="s">
        <v>63</v>
      </c>
      <c r="G4337" s="14" t="s">
        <v>189</v>
      </c>
      <c r="H4337" s="14" t="s">
        <v>65</v>
      </c>
      <c r="I4337" s="14" t="s">
        <v>129</v>
      </c>
      <c r="J4337" s="14" t="s">
        <v>3923</v>
      </c>
      <c r="K4337" s="15" t="n">
        <v>7.92</v>
      </c>
      <c r="L4337" s="0" t="n">
        <v>1</v>
      </c>
      <c r="M4337" s="16" t="n">
        <v>0.2</v>
      </c>
      <c r="N4337" s="17" t="n">
        <v>2.772</v>
      </c>
      <c r="O4337" s="0" t="str">
        <f aca="false">TEXT(B4337,"YYYY-MM")</f>
        <v>2016-12</v>
      </c>
      <c r="P4337" s="18" t="n">
        <f aca="false">IFERROR(N4337/K4337,0)</f>
        <v>0.35</v>
      </c>
      <c r="Q4337" s="0" t="str">
        <f aca="false">IF(M4337=0,"No Discount",IF(M4337&lt;0.2,"Low (1-19%)",IF(M4337&lt;0.4,"Medium (20-39%)","High (40%+)")))</f>
        <v>Medium (20-39%)</v>
      </c>
      <c r="R4337" s="0" t="str">
        <f aca="false">INDEX('Lookup Tables'!$B$2:$B$5,MATCH(F4337,'Lookup Tables'!$A$2:$A$5,0))</f>
        <v>Manager D</v>
      </c>
    </row>
    <row r="4338" customFormat="false" ht="15" hidden="false" customHeight="false" outlineLevel="0" collapsed="false">
      <c r="A4338" s="0" t="s">
        <v>3922</v>
      </c>
      <c r="B4338" s="13" t="n">
        <v>42724</v>
      </c>
      <c r="C4338" s="13" t="n">
        <v>42728</v>
      </c>
      <c r="D4338" s="14" t="s">
        <v>69</v>
      </c>
      <c r="E4338" s="14" t="s">
        <v>53</v>
      </c>
      <c r="F4338" s="14" t="s">
        <v>63</v>
      </c>
      <c r="G4338" s="14" t="s">
        <v>189</v>
      </c>
      <c r="H4338" s="14" t="s">
        <v>56</v>
      </c>
      <c r="I4338" s="14" t="s">
        <v>76</v>
      </c>
      <c r="J4338" s="14" t="s">
        <v>2051</v>
      </c>
      <c r="K4338" s="15" t="n">
        <v>14.368</v>
      </c>
      <c r="L4338" s="0" t="n">
        <v>2</v>
      </c>
      <c r="M4338" s="16" t="n">
        <v>0.2</v>
      </c>
      <c r="N4338" s="17" t="n">
        <v>3.9512</v>
      </c>
      <c r="O4338" s="0" t="str">
        <f aca="false">TEXT(B4338,"YYYY-MM")</f>
        <v>2016-12</v>
      </c>
      <c r="P4338" s="18" t="n">
        <f aca="false">IFERROR(N4338/K4338,0)</f>
        <v>0.275</v>
      </c>
      <c r="Q4338" s="0" t="str">
        <f aca="false">IF(M4338=0,"No Discount",IF(M4338&lt;0.2,"Low (1-19%)",IF(M4338&lt;0.4,"Medium (20-39%)","High (40%+)")))</f>
        <v>Medium (20-39%)</v>
      </c>
      <c r="R4338" s="0" t="str">
        <f aca="false">INDEX('Lookup Tables'!$B$2:$B$5,MATCH(F4338,'Lookup Tables'!$A$2:$A$5,0))</f>
        <v>Manager D</v>
      </c>
    </row>
    <row r="4339" customFormat="false" ht="15" hidden="false" customHeight="false" outlineLevel="0" collapsed="false">
      <c r="A4339" s="0" t="s">
        <v>3924</v>
      </c>
      <c r="B4339" s="13" t="n">
        <v>42701</v>
      </c>
      <c r="C4339" s="13" t="n">
        <v>42705</v>
      </c>
      <c r="D4339" s="14" t="s">
        <v>69</v>
      </c>
      <c r="E4339" s="14" t="s">
        <v>97</v>
      </c>
      <c r="F4339" s="14" t="s">
        <v>63</v>
      </c>
      <c r="G4339" s="14" t="s">
        <v>64</v>
      </c>
      <c r="H4339" s="14" t="s">
        <v>80</v>
      </c>
      <c r="I4339" s="14" t="s">
        <v>123</v>
      </c>
      <c r="J4339" s="14" t="s">
        <v>657</v>
      </c>
      <c r="K4339" s="15" t="n">
        <v>107.97</v>
      </c>
      <c r="L4339" s="0" t="n">
        <v>3</v>
      </c>
      <c r="M4339" s="16" t="n">
        <v>0</v>
      </c>
      <c r="N4339" s="17" t="n">
        <v>22.6737</v>
      </c>
      <c r="O4339" s="0" t="str">
        <f aca="false">TEXT(B4339,"YYYY-MM")</f>
        <v>2016-11</v>
      </c>
      <c r="P4339" s="18" t="n">
        <f aca="false">IFERROR(N4339/K4339,0)</f>
        <v>0.21</v>
      </c>
      <c r="Q4339" s="0" t="str">
        <f aca="false">IF(M4339=0,"No Discount",IF(M4339&lt;0.2,"Low (1-19%)",IF(M4339&lt;0.4,"Medium (20-39%)","High (40%+)")))</f>
        <v>No Discount</v>
      </c>
      <c r="R4339" s="0" t="str">
        <f aca="false">INDEX('Lookup Tables'!$B$2:$B$5,MATCH(F4339,'Lookup Tables'!$A$2:$A$5,0))</f>
        <v>Manager D</v>
      </c>
    </row>
    <row r="4340" customFormat="false" ht="15" hidden="false" customHeight="false" outlineLevel="0" collapsed="false">
      <c r="A4340" s="0" t="s">
        <v>3924</v>
      </c>
      <c r="B4340" s="13" t="n">
        <v>42701</v>
      </c>
      <c r="C4340" s="13" t="n">
        <v>42705</v>
      </c>
      <c r="D4340" s="14" t="s">
        <v>69</v>
      </c>
      <c r="E4340" s="14" t="s">
        <v>97</v>
      </c>
      <c r="F4340" s="14" t="s">
        <v>63</v>
      </c>
      <c r="G4340" s="14" t="s">
        <v>64</v>
      </c>
      <c r="H4340" s="14" t="s">
        <v>65</v>
      </c>
      <c r="I4340" s="14" t="s">
        <v>91</v>
      </c>
      <c r="J4340" s="14" t="s">
        <v>194</v>
      </c>
      <c r="K4340" s="15" t="n">
        <v>113.82</v>
      </c>
      <c r="L4340" s="0" t="n">
        <v>3</v>
      </c>
      <c r="M4340" s="16" t="n">
        <v>0</v>
      </c>
      <c r="N4340" s="17" t="n">
        <v>53.4954</v>
      </c>
      <c r="O4340" s="0" t="str">
        <f aca="false">TEXT(B4340,"YYYY-MM")</f>
        <v>2016-11</v>
      </c>
      <c r="P4340" s="18" t="n">
        <f aca="false">IFERROR(N4340/K4340,0)</f>
        <v>0.47</v>
      </c>
      <c r="Q4340" s="0" t="str">
        <f aca="false">IF(M4340=0,"No Discount",IF(M4340&lt;0.2,"Low (1-19%)",IF(M4340&lt;0.4,"Medium (20-39%)","High (40%+)")))</f>
        <v>No Discount</v>
      </c>
      <c r="R4340" s="0" t="str">
        <f aca="false">INDEX('Lookup Tables'!$B$2:$B$5,MATCH(F4340,'Lookup Tables'!$A$2:$A$5,0))</f>
        <v>Manager D</v>
      </c>
    </row>
    <row r="4341" customFormat="false" ht="15" hidden="false" customHeight="false" outlineLevel="0" collapsed="false">
      <c r="A4341" s="0" t="s">
        <v>3925</v>
      </c>
      <c r="B4341" s="13" t="n">
        <v>43339</v>
      </c>
      <c r="C4341" s="13" t="n">
        <v>43344</v>
      </c>
      <c r="D4341" s="14" t="s">
        <v>69</v>
      </c>
      <c r="E4341" s="14" t="s">
        <v>53</v>
      </c>
      <c r="F4341" s="14" t="s">
        <v>54</v>
      </c>
      <c r="G4341" s="14" t="s">
        <v>200</v>
      </c>
      <c r="H4341" s="14" t="s">
        <v>65</v>
      </c>
      <c r="I4341" s="14" t="s">
        <v>91</v>
      </c>
      <c r="J4341" s="14" t="s">
        <v>1752</v>
      </c>
      <c r="K4341" s="15" t="n">
        <v>5.184</v>
      </c>
      <c r="L4341" s="0" t="n">
        <v>1</v>
      </c>
      <c r="M4341" s="16" t="n">
        <v>0.2</v>
      </c>
      <c r="N4341" s="17" t="n">
        <v>1.8144</v>
      </c>
      <c r="O4341" s="0" t="str">
        <f aca="false">TEXT(B4341,"YYYY-MM")</f>
        <v>2018-08</v>
      </c>
      <c r="P4341" s="18" t="n">
        <f aca="false">IFERROR(N4341/K4341,0)</f>
        <v>0.35</v>
      </c>
      <c r="Q4341" s="0" t="str">
        <f aca="false">IF(M4341=0,"No Discount",IF(M4341&lt;0.2,"Low (1-19%)",IF(M4341&lt;0.4,"Medium (20-39%)","High (40%+)")))</f>
        <v>Medium (20-39%)</v>
      </c>
      <c r="R4341" s="0" t="str">
        <f aca="false">INDEX('Lookup Tables'!$B$2:$B$5,MATCH(F4341,'Lookup Tables'!$A$2:$A$5,0))</f>
        <v>Manager C</v>
      </c>
    </row>
    <row r="4342" customFormat="false" ht="15" hidden="false" customHeight="false" outlineLevel="0" collapsed="false">
      <c r="A4342" s="0" t="s">
        <v>3926</v>
      </c>
      <c r="B4342" s="13" t="n">
        <v>42085</v>
      </c>
      <c r="C4342" s="13" t="n">
        <v>42085</v>
      </c>
      <c r="D4342" s="14" t="s">
        <v>606</v>
      </c>
      <c r="E4342" s="14" t="s">
        <v>53</v>
      </c>
      <c r="F4342" s="14" t="s">
        <v>98</v>
      </c>
      <c r="G4342" s="14" t="s">
        <v>164</v>
      </c>
      <c r="H4342" s="14" t="s">
        <v>65</v>
      </c>
      <c r="I4342" s="14" t="s">
        <v>78</v>
      </c>
      <c r="J4342" s="14" t="s">
        <v>661</v>
      </c>
      <c r="K4342" s="15" t="n">
        <v>16.28</v>
      </c>
      <c r="L4342" s="0" t="n">
        <v>2</v>
      </c>
      <c r="M4342" s="16" t="n">
        <v>0</v>
      </c>
      <c r="N4342" s="17" t="n">
        <v>6.512</v>
      </c>
      <c r="O4342" s="0" t="str">
        <f aca="false">TEXT(B4342,"YYYY-MM")</f>
        <v>2015-03</v>
      </c>
      <c r="P4342" s="18" t="n">
        <f aca="false">IFERROR(N4342/K4342,0)</f>
        <v>0.4</v>
      </c>
      <c r="Q4342" s="0" t="str">
        <f aca="false">IF(M4342=0,"No Discount",IF(M4342&lt;0.2,"Low (1-19%)",IF(M4342&lt;0.4,"Medium (20-39%)","High (40%+)")))</f>
        <v>No Discount</v>
      </c>
      <c r="R4342" s="0" t="str">
        <f aca="false">INDEX('Lookup Tables'!$B$2:$B$5,MATCH(F4342,'Lookup Tables'!$A$2:$A$5,0))</f>
        <v>Manager A</v>
      </c>
    </row>
    <row r="4343" customFormat="false" ht="15" hidden="false" customHeight="false" outlineLevel="0" collapsed="false">
      <c r="A4343" s="0" t="s">
        <v>3927</v>
      </c>
      <c r="B4343" s="13" t="n">
        <v>43451</v>
      </c>
      <c r="C4343" s="13" t="n">
        <v>43455</v>
      </c>
      <c r="D4343" s="14" t="s">
        <v>69</v>
      </c>
      <c r="E4343" s="14" t="s">
        <v>53</v>
      </c>
      <c r="F4343" s="14" t="s">
        <v>54</v>
      </c>
      <c r="G4343" s="14" t="s">
        <v>193</v>
      </c>
      <c r="H4343" s="14" t="s">
        <v>65</v>
      </c>
      <c r="I4343" s="14" t="s">
        <v>73</v>
      </c>
      <c r="J4343" s="14" t="s">
        <v>484</v>
      </c>
      <c r="K4343" s="15" t="n">
        <v>544.38</v>
      </c>
      <c r="L4343" s="0" t="n">
        <v>3</v>
      </c>
      <c r="M4343" s="16" t="n">
        <v>0</v>
      </c>
      <c r="N4343" s="17" t="n">
        <v>157.8702</v>
      </c>
      <c r="O4343" s="0" t="str">
        <f aca="false">TEXT(B4343,"YYYY-MM")</f>
        <v>2018-12</v>
      </c>
      <c r="P4343" s="18" t="n">
        <f aca="false">IFERROR(N4343/K4343,0)</f>
        <v>0.29</v>
      </c>
      <c r="Q4343" s="0" t="str">
        <f aca="false">IF(M4343=0,"No Discount",IF(M4343&lt;0.2,"Low (1-19%)",IF(M4343&lt;0.4,"Medium (20-39%)","High (40%+)")))</f>
        <v>No Discount</v>
      </c>
      <c r="R4343" s="0" t="str">
        <f aca="false">INDEX('Lookup Tables'!$B$2:$B$5,MATCH(F4343,'Lookup Tables'!$A$2:$A$5,0))</f>
        <v>Manager C</v>
      </c>
    </row>
    <row r="4344" customFormat="false" ht="15" hidden="false" customHeight="false" outlineLevel="0" collapsed="false">
      <c r="A4344" s="0" t="s">
        <v>3928</v>
      </c>
      <c r="B4344" s="13" t="n">
        <v>43178</v>
      </c>
      <c r="C4344" s="13" t="n">
        <v>43181</v>
      </c>
      <c r="D4344" s="14" t="s">
        <v>137</v>
      </c>
      <c r="E4344" s="14" t="s">
        <v>53</v>
      </c>
      <c r="F4344" s="14" t="s">
        <v>63</v>
      </c>
      <c r="G4344" s="14" t="s">
        <v>64</v>
      </c>
      <c r="H4344" s="14" t="s">
        <v>65</v>
      </c>
      <c r="I4344" s="14" t="s">
        <v>83</v>
      </c>
      <c r="J4344" s="14" t="s">
        <v>1648</v>
      </c>
      <c r="K4344" s="15" t="n">
        <v>19.824</v>
      </c>
      <c r="L4344" s="0" t="n">
        <v>6</v>
      </c>
      <c r="M4344" s="16" t="n">
        <v>0.2</v>
      </c>
      <c r="N4344" s="17" t="n">
        <v>6.6906</v>
      </c>
      <c r="O4344" s="0" t="str">
        <f aca="false">TEXT(B4344,"YYYY-MM")</f>
        <v>2018-03</v>
      </c>
      <c r="P4344" s="18" t="n">
        <f aca="false">IFERROR(N4344/K4344,0)</f>
        <v>0.3375</v>
      </c>
      <c r="Q4344" s="0" t="str">
        <f aca="false">IF(M4344=0,"No Discount",IF(M4344&lt;0.2,"Low (1-19%)",IF(M4344&lt;0.4,"Medium (20-39%)","High (40%+)")))</f>
        <v>Medium (20-39%)</v>
      </c>
      <c r="R4344" s="0" t="str">
        <f aca="false">INDEX('Lookup Tables'!$B$2:$B$5,MATCH(F4344,'Lookup Tables'!$A$2:$A$5,0))</f>
        <v>Manager D</v>
      </c>
    </row>
    <row r="4345" customFormat="false" ht="15" hidden="false" customHeight="false" outlineLevel="0" collapsed="false">
      <c r="A4345" s="0" t="s">
        <v>3928</v>
      </c>
      <c r="B4345" s="13" t="n">
        <v>43178</v>
      </c>
      <c r="C4345" s="13" t="n">
        <v>43181</v>
      </c>
      <c r="D4345" s="14" t="s">
        <v>137</v>
      </c>
      <c r="E4345" s="14" t="s">
        <v>53</v>
      </c>
      <c r="F4345" s="14" t="s">
        <v>63</v>
      </c>
      <c r="G4345" s="14" t="s">
        <v>64</v>
      </c>
      <c r="H4345" s="14" t="s">
        <v>80</v>
      </c>
      <c r="I4345" s="14" t="s">
        <v>81</v>
      </c>
      <c r="J4345" s="14" t="s">
        <v>1982</v>
      </c>
      <c r="K4345" s="15" t="n">
        <v>657.504</v>
      </c>
      <c r="L4345" s="0" t="n">
        <v>6</v>
      </c>
      <c r="M4345" s="16" t="n">
        <v>0.2</v>
      </c>
      <c r="N4345" s="17" t="n">
        <v>-131.5008</v>
      </c>
      <c r="O4345" s="0" t="str">
        <f aca="false">TEXT(B4345,"YYYY-MM")</f>
        <v>2018-03</v>
      </c>
      <c r="P4345" s="18" t="n">
        <f aca="false">IFERROR(N4345/K4345,0)</f>
        <v>-0.2</v>
      </c>
      <c r="Q4345" s="0" t="str">
        <f aca="false">IF(M4345=0,"No Discount",IF(M4345&lt;0.2,"Low (1-19%)",IF(M4345&lt;0.4,"Medium (20-39%)","High (40%+)")))</f>
        <v>Medium (20-39%)</v>
      </c>
      <c r="R4345" s="0" t="str">
        <f aca="false">INDEX('Lookup Tables'!$B$2:$B$5,MATCH(F4345,'Lookup Tables'!$A$2:$A$5,0))</f>
        <v>Manager D</v>
      </c>
    </row>
    <row r="4346" customFormat="false" ht="15" hidden="false" customHeight="false" outlineLevel="0" collapsed="false">
      <c r="A4346" s="0" t="s">
        <v>3928</v>
      </c>
      <c r="B4346" s="13" t="n">
        <v>43178</v>
      </c>
      <c r="C4346" s="13" t="n">
        <v>43181</v>
      </c>
      <c r="D4346" s="14" t="s">
        <v>137</v>
      </c>
      <c r="E4346" s="14" t="s">
        <v>53</v>
      </c>
      <c r="F4346" s="14" t="s">
        <v>63</v>
      </c>
      <c r="G4346" s="14" t="s">
        <v>64</v>
      </c>
      <c r="H4346" s="14" t="s">
        <v>80</v>
      </c>
      <c r="I4346" s="14" t="s">
        <v>123</v>
      </c>
      <c r="J4346" s="14" t="s">
        <v>253</v>
      </c>
      <c r="K4346" s="15" t="n">
        <v>99.54</v>
      </c>
      <c r="L4346" s="0" t="n">
        <v>2</v>
      </c>
      <c r="M4346" s="16" t="n">
        <v>0</v>
      </c>
      <c r="N4346" s="17" t="n">
        <v>10.9494</v>
      </c>
      <c r="O4346" s="0" t="str">
        <f aca="false">TEXT(B4346,"YYYY-MM")</f>
        <v>2018-03</v>
      </c>
      <c r="P4346" s="18" t="n">
        <f aca="false">IFERROR(N4346/K4346,0)</f>
        <v>0.11</v>
      </c>
      <c r="Q4346" s="0" t="str">
        <f aca="false">IF(M4346=0,"No Discount",IF(M4346&lt;0.2,"Low (1-19%)",IF(M4346&lt;0.4,"Medium (20-39%)","High (40%+)")))</f>
        <v>No Discount</v>
      </c>
      <c r="R4346" s="0" t="str">
        <f aca="false">INDEX('Lookup Tables'!$B$2:$B$5,MATCH(F4346,'Lookup Tables'!$A$2:$A$5,0))</f>
        <v>Manager D</v>
      </c>
    </row>
    <row r="4347" customFormat="false" ht="15" hidden="false" customHeight="false" outlineLevel="0" collapsed="false">
      <c r="A4347" s="0" t="s">
        <v>3928</v>
      </c>
      <c r="B4347" s="13" t="n">
        <v>43178</v>
      </c>
      <c r="C4347" s="13" t="n">
        <v>43181</v>
      </c>
      <c r="D4347" s="14" t="s">
        <v>137</v>
      </c>
      <c r="E4347" s="14" t="s">
        <v>53</v>
      </c>
      <c r="F4347" s="14" t="s">
        <v>63</v>
      </c>
      <c r="G4347" s="14" t="s">
        <v>64</v>
      </c>
      <c r="H4347" s="14" t="s">
        <v>80</v>
      </c>
      <c r="I4347" s="14" t="s">
        <v>123</v>
      </c>
      <c r="J4347" s="14" t="s">
        <v>2122</v>
      </c>
      <c r="K4347" s="15" t="n">
        <v>199.96</v>
      </c>
      <c r="L4347" s="0" t="n">
        <v>4</v>
      </c>
      <c r="M4347" s="16" t="n">
        <v>0</v>
      </c>
      <c r="N4347" s="17" t="n">
        <v>85.9828</v>
      </c>
      <c r="O4347" s="0" t="str">
        <f aca="false">TEXT(B4347,"YYYY-MM")</f>
        <v>2018-03</v>
      </c>
      <c r="P4347" s="18" t="n">
        <f aca="false">IFERROR(N4347/K4347,0)</f>
        <v>0.43</v>
      </c>
      <c r="Q4347" s="0" t="str">
        <f aca="false">IF(M4347=0,"No Discount",IF(M4347&lt;0.2,"Low (1-19%)",IF(M4347&lt;0.4,"Medium (20-39%)","High (40%+)")))</f>
        <v>No Discount</v>
      </c>
      <c r="R4347" s="0" t="str">
        <f aca="false">INDEX('Lookup Tables'!$B$2:$B$5,MATCH(F4347,'Lookup Tables'!$A$2:$A$5,0))</f>
        <v>Manager D</v>
      </c>
    </row>
    <row r="4348" customFormat="false" ht="15" hidden="false" customHeight="false" outlineLevel="0" collapsed="false">
      <c r="A4348" s="0" t="s">
        <v>3929</v>
      </c>
      <c r="B4348" s="13" t="n">
        <v>42996</v>
      </c>
      <c r="C4348" s="13" t="n">
        <v>43003</v>
      </c>
      <c r="D4348" s="14" t="s">
        <v>69</v>
      </c>
      <c r="E4348" s="14" t="s">
        <v>53</v>
      </c>
      <c r="F4348" s="14" t="s">
        <v>117</v>
      </c>
      <c r="G4348" s="14" t="s">
        <v>170</v>
      </c>
      <c r="H4348" s="14" t="s">
        <v>56</v>
      </c>
      <c r="I4348" s="14" t="s">
        <v>59</v>
      </c>
      <c r="J4348" s="14" t="s">
        <v>1158</v>
      </c>
      <c r="K4348" s="15" t="n">
        <v>631.782</v>
      </c>
      <c r="L4348" s="0" t="n">
        <v>2</v>
      </c>
      <c r="M4348" s="16" t="n">
        <v>0.1</v>
      </c>
      <c r="N4348" s="17" t="n">
        <v>140.396</v>
      </c>
      <c r="O4348" s="0" t="str">
        <f aca="false">TEXT(B4348,"YYYY-MM")</f>
        <v>2017-09</v>
      </c>
      <c r="P4348" s="18" t="n">
        <f aca="false">IFERROR(N4348/K4348,0)</f>
        <v>0.222222222222222</v>
      </c>
      <c r="Q4348" s="0" t="str">
        <f aca="false">IF(M4348=0,"No Discount",IF(M4348&lt;0.2,"Low (1-19%)",IF(M4348&lt;0.4,"Medium (20-39%)","High (40%+)")))</f>
        <v>Low (1-19%)</v>
      </c>
      <c r="R4348" s="0" t="str">
        <f aca="false">INDEX('Lookup Tables'!$B$2:$B$5,MATCH(F4348,'Lookup Tables'!$A$2:$A$5,0))</f>
        <v>Manager B</v>
      </c>
    </row>
    <row r="4349" customFormat="false" ht="15" hidden="false" customHeight="false" outlineLevel="0" collapsed="false">
      <c r="A4349" s="0" t="s">
        <v>3929</v>
      </c>
      <c r="B4349" s="13" t="n">
        <v>42996</v>
      </c>
      <c r="C4349" s="13" t="n">
        <v>43003</v>
      </c>
      <c r="D4349" s="14" t="s">
        <v>69</v>
      </c>
      <c r="E4349" s="14" t="s">
        <v>53</v>
      </c>
      <c r="F4349" s="14" t="s">
        <v>117</v>
      </c>
      <c r="G4349" s="14" t="s">
        <v>170</v>
      </c>
      <c r="H4349" s="14" t="s">
        <v>56</v>
      </c>
      <c r="I4349" s="14" t="s">
        <v>76</v>
      </c>
      <c r="J4349" s="14" t="s">
        <v>3930</v>
      </c>
      <c r="K4349" s="15" t="n">
        <v>60.72</v>
      </c>
      <c r="L4349" s="0" t="n">
        <v>3</v>
      </c>
      <c r="M4349" s="16" t="n">
        <v>0</v>
      </c>
      <c r="N4349" s="17" t="n">
        <v>26.1096</v>
      </c>
      <c r="O4349" s="0" t="str">
        <f aca="false">TEXT(B4349,"YYYY-MM")</f>
        <v>2017-09</v>
      </c>
      <c r="P4349" s="18" t="n">
        <f aca="false">IFERROR(N4349/K4349,0)</f>
        <v>0.43</v>
      </c>
      <c r="Q4349" s="0" t="str">
        <f aca="false">IF(M4349=0,"No Discount",IF(M4349&lt;0.2,"Low (1-19%)",IF(M4349&lt;0.4,"Medium (20-39%)","High (40%+)")))</f>
        <v>No Discount</v>
      </c>
      <c r="R4349" s="0" t="str">
        <f aca="false">INDEX('Lookup Tables'!$B$2:$B$5,MATCH(F4349,'Lookup Tables'!$A$2:$A$5,0))</f>
        <v>Manager B</v>
      </c>
    </row>
    <row r="4350" customFormat="false" ht="15" hidden="false" customHeight="false" outlineLevel="0" collapsed="false">
      <c r="A4350" s="0" t="s">
        <v>3931</v>
      </c>
      <c r="B4350" s="13" t="n">
        <v>43428</v>
      </c>
      <c r="C4350" s="13" t="n">
        <v>43433</v>
      </c>
      <c r="D4350" s="14" t="s">
        <v>52</v>
      </c>
      <c r="E4350" s="14" t="s">
        <v>53</v>
      </c>
      <c r="F4350" s="14" t="s">
        <v>63</v>
      </c>
      <c r="G4350" s="14" t="s">
        <v>189</v>
      </c>
      <c r="H4350" s="14" t="s">
        <v>65</v>
      </c>
      <c r="I4350" s="14" t="s">
        <v>83</v>
      </c>
      <c r="J4350" s="14" t="s">
        <v>1159</v>
      </c>
      <c r="K4350" s="15" t="n">
        <v>20.724</v>
      </c>
      <c r="L4350" s="0" t="n">
        <v>2</v>
      </c>
      <c r="M4350" s="16" t="n">
        <v>0.7</v>
      </c>
      <c r="N4350" s="17" t="n">
        <v>-15.1976</v>
      </c>
      <c r="O4350" s="0" t="str">
        <f aca="false">TEXT(B4350,"YYYY-MM")</f>
        <v>2018-11</v>
      </c>
      <c r="P4350" s="18" t="n">
        <f aca="false">IFERROR(N4350/K4350,0)</f>
        <v>-0.733333333333333</v>
      </c>
      <c r="Q4350" s="0" t="str">
        <f aca="false">IF(M4350=0,"No Discount",IF(M4350&lt;0.2,"Low (1-19%)",IF(M4350&lt;0.4,"Medium (20-39%)","High (40%+)")))</f>
        <v>High (40%+)</v>
      </c>
      <c r="R4350" s="0" t="str">
        <f aca="false">INDEX('Lookup Tables'!$B$2:$B$5,MATCH(F4350,'Lookup Tables'!$A$2:$A$5,0))</f>
        <v>Manager D</v>
      </c>
    </row>
    <row r="4351" customFormat="false" ht="15" hidden="false" customHeight="false" outlineLevel="0" collapsed="false">
      <c r="A4351" s="0" t="s">
        <v>3931</v>
      </c>
      <c r="B4351" s="13" t="n">
        <v>43428</v>
      </c>
      <c r="C4351" s="13" t="n">
        <v>43433</v>
      </c>
      <c r="D4351" s="14" t="s">
        <v>52</v>
      </c>
      <c r="E4351" s="14" t="s">
        <v>53</v>
      </c>
      <c r="F4351" s="14" t="s">
        <v>63</v>
      </c>
      <c r="G4351" s="14" t="s">
        <v>189</v>
      </c>
      <c r="H4351" s="14" t="s">
        <v>65</v>
      </c>
      <c r="I4351" s="14" t="s">
        <v>73</v>
      </c>
      <c r="J4351" s="14" t="s">
        <v>715</v>
      </c>
      <c r="K4351" s="15" t="n">
        <v>415.872</v>
      </c>
      <c r="L4351" s="0" t="n">
        <v>8</v>
      </c>
      <c r="M4351" s="16" t="n">
        <v>0.2</v>
      </c>
      <c r="N4351" s="17" t="n">
        <v>-41.5872</v>
      </c>
      <c r="O4351" s="0" t="str">
        <f aca="false">TEXT(B4351,"YYYY-MM")</f>
        <v>2018-11</v>
      </c>
      <c r="P4351" s="18" t="n">
        <f aca="false">IFERROR(N4351/K4351,0)</f>
        <v>-0.1</v>
      </c>
      <c r="Q4351" s="0" t="str">
        <f aca="false">IF(M4351=0,"No Discount",IF(M4351&lt;0.2,"Low (1-19%)",IF(M4351&lt;0.4,"Medium (20-39%)","High (40%+)")))</f>
        <v>Medium (20-39%)</v>
      </c>
      <c r="R4351" s="0" t="str">
        <f aca="false">INDEX('Lookup Tables'!$B$2:$B$5,MATCH(F4351,'Lookup Tables'!$A$2:$A$5,0))</f>
        <v>Manager D</v>
      </c>
    </row>
    <row r="4352" customFormat="false" ht="15" hidden="false" customHeight="false" outlineLevel="0" collapsed="false">
      <c r="A4352" s="0" t="s">
        <v>3932</v>
      </c>
      <c r="B4352" s="13" t="n">
        <v>43201</v>
      </c>
      <c r="C4352" s="13" t="n">
        <v>43205</v>
      </c>
      <c r="D4352" s="14" t="s">
        <v>69</v>
      </c>
      <c r="E4352" s="14" t="s">
        <v>53</v>
      </c>
      <c r="F4352" s="14" t="s">
        <v>117</v>
      </c>
      <c r="G4352" s="14" t="s">
        <v>269</v>
      </c>
      <c r="H4352" s="14" t="s">
        <v>65</v>
      </c>
      <c r="I4352" s="14" t="s">
        <v>73</v>
      </c>
      <c r="J4352" s="14" t="s">
        <v>839</v>
      </c>
      <c r="K4352" s="15" t="n">
        <v>16.768</v>
      </c>
      <c r="L4352" s="0" t="n">
        <v>2</v>
      </c>
      <c r="M4352" s="16" t="n">
        <v>0.2</v>
      </c>
      <c r="N4352" s="17" t="n">
        <v>1.4672</v>
      </c>
      <c r="O4352" s="0" t="str">
        <f aca="false">TEXT(B4352,"YYYY-MM")</f>
        <v>2018-04</v>
      </c>
      <c r="P4352" s="18" t="n">
        <f aca="false">IFERROR(N4352/K4352,0)</f>
        <v>0.0875</v>
      </c>
      <c r="Q4352" s="0" t="str">
        <f aca="false">IF(M4352=0,"No Discount",IF(M4352&lt;0.2,"Low (1-19%)",IF(M4352&lt;0.4,"Medium (20-39%)","High (40%+)")))</f>
        <v>Medium (20-39%)</v>
      </c>
      <c r="R4352" s="0" t="str">
        <f aca="false">INDEX('Lookup Tables'!$B$2:$B$5,MATCH(F4352,'Lookup Tables'!$A$2:$A$5,0))</f>
        <v>Manager B</v>
      </c>
    </row>
    <row r="4353" customFormat="false" ht="15" hidden="false" customHeight="false" outlineLevel="0" collapsed="false">
      <c r="A4353" s="0" t="s">
        <v>3932</v>
      </c>
      <c r="B4353" s="13" t="n">
        <v>43201</v>
      </c>
      <c r="C4353" s="13" t="n">
        <v>43205</v>
      </c>
      <c r="D4353" s="14" t="s">
        <v>69</v>
      </c>
      <c r="E4353" s="14" t="s">
        <v>53</v>
      </c>
      <c r="F4353" s="14" t="s">
        <v>117</v>
      </c>
      <c r="G4353" s="14" t="s">
        <v>269</v>
      </c>
      <c r="H4353" s="14" t="s">
        <v>80</v>
      </c>
      <c r="I4353" s="14" t="s">
        <v>123</v>
      </c>
      <c r="J4353" s="14" t="s">
        <v>1164</v>
      </c>
      <c r="K4353" s="15" t="n">
        <v>27.12</v>
      </c>
      <c r="L4353" s="0" t="n">
        <v>2</v>
      </c>
      <c r="M4353" s="16" t="n">
        <v>0.2</v>
      </c>
      <c r="N4353" s="17" t="n">
        <v>-4.746</v>
      </c>
      <c r="O4353" s="0" t="str">
        <f aca="false">TEXT(B4353,"YYYY-MM")</f>
        <v>2018-04</v>
      </c>
      <c r="P4353" s="18" t="n">
        <f aca="false">IFERROR(N4353/K4353,0)</f>
        <v>-0.175</v>
      </c>
      <c r="Q4353" s="0" t="str">
        <f aca="false">IF(M4353=0,"No Discount",IF(M4353&lt;0.2,"Low (1-19%)",IF(M4353&lt;0.4,"Medium (20-39%)","High (40%+)")))</f>
        <v>Medium (20-39%)</v>
      </c>
      <c r="R4353" s="0" t="str">
        <f aca="false">INDEX('Lookup Tables'!$B$2:$B$5,MATCH(F4353,'Lookup Tables'!$A$2:$A$5,0))</f>
        <v>Manager B</v>
      </c>
    </row>
    <row r="4354" customFormat="false" ht="15" hidden="false" customHeight="false" outlineLevel="0" collapsed="false">
      <c r="A4354" s="0" t="s">
        <v>3933</v>
      </c>
      <c r="B4354" s="13" t="n">
        <v>43444</v>
      </c>
      <c r="C4354" s="13" t="n">
        <v>43446</v>
      </c>
      <c r="D4354" s="14" t="s">
        <v>52</v>
      </c>
      <c r="E4354" s="14" t="s">
        <v>53</v>
      </c>
      <c r="F4354" s="14" t="s">
        <v>63</v>
      </c>
      <c r="G4354" s="14" t="s">
        <v>64</v>
      </c>
      <c r="H4354" s="14" t="s">
        <v>80</v>
      </c>
      <c r="I4354" s="14" t="s">
        <v>81</v>
      </c>
      <c r="J4354" s="14" t="s">
        <v>3729</v>
      </c>
      <c r="K4354" s="15" t="n">
        <v>95.84</v>
      </c>
      <c r="L4354" s="0" t="n">
        <v>4</v>
      </c>
      <c r="M4354" s="16" t="n">
        <v>0.2</v>
      </c>
      <c r="N4354" s="17" t="n">
        <v>34.742</v>
      </c>
      <c r="O4354" s="0" t="str">
        <f aca="false">TEXT(B4354,"YYYY-MM")</f>
        <v>2018-12</v>
      </c>
      <c r="P4354" s="18" t="n">
        <f aca="false">IFERROR(N4354/K4354,0)</f>
        <v>0.3625</v>
      </c>
      <c r="Q4354" s="0" t="str">
        <f aca="false">IF(M4354=0,"No Discount",IF(M4354&lt;0.2,"Low (1-19%)",IF(M4354&lt;0.4,"Medium (20-39%)","High (40%+)")))</f>
        <v>Medium (20-39%)</v>
      </c>
      <c r="R4354" s="0" t="str">
        <f aca="false">INDEX('Lookup Tables'!$B$2:$B$5,MATCH(F4354,'Lookup Tables'!$A$2:$A$5,0))</f>
        <v>Manager D</v>
      </c>
    </row>
    <row r="4355" customFormat="false" ht="15" hidden="false" customHeight="false" outlineLevel="0" collapsed="false">
      <c r="A4355" s="0" t="s">
        <v>3933</v>
      </c>
      <c r="B4355" s="13" t="n">
        <v>43444</v>
      </c>
      <c r="C4355" s="13" t="n">
        <v>43446</v>
      </c>
      <c r="D4355" s="14" t="s">
        <v>52</v>
      </c>
      <c r="E4355" s="14" t="s">
        <v>53</v>
      </c>
      <c r="F4355" s="14" t="s">
        <v>63</v>
      </c>
      <c r="G4355" s="14" t="s">
        <v>64</v>
      </c>
      <c r="H4355" s="14" t="s">
        <v>65</v>
      </c>
      <c r="I4355" s="14" t="s">
        <v>91</v>
      </c>
      <c r="J4355" s="14" t="s">
        <v>906</v>
      </c>
      <c r="K4355" s="15" t="n">
        <v>12.96</v>
      </c>
      <c r="L4355" s="0" t="n">
        <v>2</v>
      </c>
      <c r="M4355" s="16" t="n">
        <v>0</v>
      </c>
      <c r="N4355" s="17" t="n">
        <v>6.2208</v>
      </c>
      <c r="O4355" s="0" t="str">
        <f aca="false">TEXT(B4355,"YYYY-MM")</f>
        <v>2018-12</v>
      </c>
      <c r="P4355" s="18" t="n">
        <f aca="false">IFERROR(N4355/K4355,0)</f>
        <v>0.48</v>
      </c>
      <c r="Q4355" s="0" t="str">
        <f aca="false">IF(M4355=0,"No Discount",IF(M4355&lt;0.2,"Low (1-19%)",IF(M4355&lt;0.4,"Medium (20-39%)","High (40%+)")))</f>
        <v>No Discount</v>
      </c>
      <c r="R4355" s="0" t="str">
        <f aca="false">INDEX('Lookup Tables'!$B$2:$B$5,MATCH(F4355,'Lookup Tables'!$A$2:$A$5,0))</f>
        <v>Manager D</v>
      </c>
    </row>
    <row r="4356" customFormat="false" ht="15" hidden="false" customHeight="false" outlineLevel="0" collapsed="false">
      <c r="A4356" s="0" t="s">
        <v>3934</v>
      </c>
      <c r="B4356" s="13" t="n">
        <v>43428</v>
      </c>
      <c r="C4356" s="13" t="n">
        <v>43430</v>
      </c>
      <c r="D4356" s="14" t="s">
        <v>52</v>
      </c>
      <c r="E4356" s="14" t="s">
        <v>62</v>
      </c>
      <c r="F4356" s="14" t="s">
        <v>54</v>
      </c>
      <c r="G4356" s="14" t="s">
        <v>90</v>
      </c>
      <c r="H4356" s="14" t="s">
        <v>65</v>
      </c>
      <c r="I4356" s="14" t="s">
        <v>83</v>
      </c>
      <c r="J4356" s="14" t="s">
        <v>1318</v>
      </c>
      <c r="K4356" s="15" t="n">
        <v>19.008</v>
      </c>
      <c r="L4356" s="0" t="n">
        <v>8</v>
      </c>
      <c r="M4356" s="16" t="n">
        <v>0.7</v>
      </c>
      <c r="N4356" s="17" t="n">
        <v>-12.672</v>
      </c>
      <c r="O4356" s="0" t="str">
        <f aca="false">TEXT(B4356,"YYYY-MM")</f>
        <v>2018-11</v>
      </c>
      <c r="P4356" s="18" t="n">
        <f aca="false">IFERROR(N4356/K4356,0)</f>
        <v>-0.666666666666667</v>
      </c>
      <c r="Q4356" s="0" t="str">
        <f aca="false">IF(M4356=0,"No Discount",IF(M4356&lt;0.2,"Low (1-19%)",IF(M4356&lt;0.4,"Medium (20-39%)","High (40%+)")))</f>
        <v>High (40%+)</v>
      </c>
      <c r="R4356" s="0" t="str">
        <f aca="false">INDEX('Lookup Tables'!$B$2:$B$5,MATCH(F4356,'Lookup Tables'!$A$2:$A$5,0))</f>
        <v>Manager C</v>
      </c>
    </row>
    <row r="4357" customFormat="false" ht="15" hidden="false" customHeight="false" outlineLevel="0" collapsed="false">
      <c r="A4357" s="0" t="s">
        <v>3935</v>
      </c>
      <c r="B4357" s="13" t="n">
        <v>42708</v>
      </c>
      <c r="C4357" s="13" t="n">
        <v>42711</v>
      </c>
      <c r="D4357" s="14" t="s">
        <v>52</v>
      </c>
      <c r="E4357" s="14" t="s">
        <v>53</v>
      </c>
      <c r="F4357" s="14" t="s">
        <v>54</v>
      </c>
      <c r="G4357" s="14" t="s">
        <v>200</v>
      </c>
      <c r="H4357" s="14" t="s">
        <v>65</v>
      </c>
      <c r="I4357" s="14" t="s">
        <v>83</v>
      </c>
      <c r="J4357" s="14" t="s">
        <v>1220</v>
      </c>
      <c r="K4357" s="15" t="n">
        <v>1598.058</v>
      </c>
      <c r="L4357" s="0" t="n">
        <v>7</v>
      </c>
      <c r="M4357" s="16" t="n">
        <v>0.7</v>
      </c>
      <c r="N4357" s="17" t="n">
        <v>-1065.372</v>
      </c>
      <c r="O4357" s="0" t="str">
        <f aca="false">TEXT(B4357,"YYYY-MM")</f>
        <v>2016-12</v>
      </c>
      <c r="P4357" s="18" t="n">
        <f aca="false">IFERROR(N4357/K4357,0)</f>
        <v>-0.666666666666667</v>
      </c>
      <c r="Q4357" s="0" t="str">
        <f aca="false">IF(M4357=0,"No Discount",IF(M4357&lt;0.2,"Low (1-19%)",IF(M4357&lt;0.4,"Medium (20-39%)","High (40%+)")))</f>
        <v>High (40%+)</v>
      </c>
      <c r="R4357" s="0" t="str">
        <f aca="false">INDEX('Lookup Tables'!$B$2:$B$5,MATCH(F4357,'Lookup Tables'!$A$2:$A$5,0))</f>
        <v>Manager C</v>
      </c>
    </row>
    <row r="4358" customFormat="false" ht="15" hidden="false" customHeight="false" outlineLevel="0" collapsed="false">
      <c r="A4358" s="0" t="s">
        <v>3935</v>
      </c>
      <c r="B4358" s="13" t="n">
        <v>42708</v>
      </c>
      <c r="C4358" s="13" t="n">
        <v>42711</v>
      </c>
      <c r="D4358" s="14" t="s">
        <v>52</v>
      </c>
      <c r="E4358" s="14" t="s">
        <v>53</v>
      </c>
      <c r="F4358" s="14" t="s">
        <v>54</v>
      </c>
      <c r="G4358" s="14" t="s">
        <v>200</v>
      </c>
      <c r="H4358" s="14" t="s">
        <v>65</v>
      </c>
      <c r="I4358" s="14" t="s">
        <v>78</v>
      </c>
      <c r="J4358" s="14" t="s">
        <v>1207</v>
      </c>
      <c r="K4358" s="15" t="n">
        <v>36.96</v>
      </c>
      <c r="L4358" s="0" t="n">
        <v>4</v>
      </c>
      <c r="M4358" s="16" t="n">
        <v>0.2</v>
      </c>
      <c r="N4358" s="17" t="n">
        <v>12.012</v>
      </c>
      <c r="O4358" s="0" t="str">
        <f aca="false">TEXT(B4358,"YYYY-MM")</f>
        <v>2016-12</v>
      </c>
      <c r="P4358" s="18" t="n">
        <f aca="false">IFERROR(N4358/K4358,0)</f>
        <v>0.325</v>
      </c>
      <c r="Q4358" s="0" t="str">
        <f aca="false">IF(M4358=0,"No Discount",IF(M4358&lt;0.2,"Low (1-19%)",IF(M4358&lt;0.4,"Medium (20-39%)","High (40%+)")))</f>
        <v>Medium (20-39%)</v>
      </c>
      <c r="R4358" s="0" t="str">
        <f aca="false">INDEX('Lookup Tables'!$B$2:$B$5,MATCH(F4358,'Lookup Tables'!$A$2:$A$5,0))</f>
        <v>Manager C</v>
      </c>
    </row>
    <row r="4359" customFormat="false" ht="15" hidden="false" customHeight="false" outlineLevel="0" collapsed="false">
      <c r="A4359" s="0" t="s">
        <v>3936</v>
      </c>
      <c r="B4359" s="13" t="n">
        <v>43445</v>
      </c>
      <c r="C4359" s="13" t="n">
        <v>43445</v>
      </c>
      <c r="D4359" s="14" t="s">
        <v>606</v>
      </c>
      <c r="E4359" s="14" t="s">
        <v>53</v>
      </c>
      <c r="F4359" s="14" t="s">
        <v>98</v>
      </c>
      <c r="G4359" s="14" t="s">
        <v>146</v>
      </c>
      <c r="H4359" s="14" t="s">
        <v>65</v>
      </c>
      <c r="I4359" s="14" t="s">
        <v>91</v>
      </c>
      <c r="J4359" s="14" t="s">
        <v>545</v>
      </c>
      <c r="K4359" s="15" t="n">
        <v>10.368</v>
      </c>
      <c r="L4359" s="0" t="n">
        <v>2</v>
      </c>
      <c r="M4359" s="16" t="n">
        <v>0.2</v>
      </c>
      <c r="N4359" s="17" t="n">
        <v>3.6288</v>
      </c>
      <c r="O4359" s="0" t="str">
        <f aca="false">TEXT(B4359,"YYYY-MM")</f>
        <v>2018-12</v>
      </c>
      <c r="P4359" s="18" t="n">
        <f aca="false">IFERROR(N4359/K4359,0)</f>
        <v>0.35</v>
      </c>
      <c r="Q4359" s="0" t="str">
        <f aca="false">IF(M4359=0,"No Discount",IF(M4359&lt;0.2,"Low (1-19%)",IF(M4359&lt;0.4,"Medium (20-39%)","High (40%+)")))</f>
        <v>Medium (20-39%)</v>
      </c>
      <c r="R4359" s="0" t="str">
        <f aca="false">INDEX('Lookup Tables'!$B$2:$B$5,MATCH(F4359,'Lookup Tables'!$A$2:$A$5,0))</f>
        <v>Manager A</v>
      </c>
    </row>
    <row r="4360" customFormat="false" ht="15" hidden="false" customHeight="false" outlineLevel="0" collapsed="false">
      <c r="A4360" s="0" t="s">
        <v>3936</v>
      </c>
      <c r="B4360" s="13" t="n">
        <v>43445</v>
      </c>
      <c r="C4360" s="13" t="n">
        <v>43445</v>
      </c>
      <c r="D4360" s="14" t="s">
        <v>606</v>
      </c>
      <c r="E4360" s="14" t="s">
        <v>53</v>
      </c>
      <c r="F4360" s="14" t="s">
        <v>98</v>
      </c>
      <c r="G4360" s="14" t="s">
        <v>146</v>
      </c>
      <c r="H4360" s="14" t="s">
        <v>56</v>
      </c>
      <c r="I4360" s="14" t="s">
        <v>76</v>
      </c>
      <c r="J4360" s="14" t="s">
        <v>1101</v>
      </c>
      <c r="K4360" s="15" t="n">
        <v>77.72</v>
      </c>
      <c r="L4360" s="0" t="n">
        <v>1</v>
      </c>
      <c r="M4360" s="16" t="n">
        <v>0.6</v>
      </c>
      <c r="N4360" s="17" t="n">
        <v>-66.062</v>
      </c>
      <c r="O4360" s="0" t="str">
        <f aca="false">TEXT(B4360,"YYYY-MM")</f>
        <v>2018-12</v>
      </c>
      <c r="P4360" s="18" t="n">
        <f aca="false">IFERROR(N4360/K4360,0)</f>
        <v>-0.85</v>
      </c>
      <c r="Q4360" s="0" t="str">
        <f aca="false">IF(M4360=0,"No Discount",IF(M4360&lt;0.2,"Low (1-19%)",IF(M4360&lt;0.4,"Medium (20-39%)","High (40%+)")))</f>
        <v>High (40%+)</v>
      </c>
      <c r="R4360" s="0" t="str">
        <f aca="false">INDEX('Lookup Tables'!$B$2:$B$5,MATCH(F4360,'Lookup Tables'!$A$2:$A$5,0))</f>
        <v>Manager A</v>
      </c>
    </row>
    <row r="4361" customFormat="false" ht="15" hidden="false" customHeight="false" outlineLevel="0" collapsed="false">
      <c r="A4361" s="0" t="s">
        <v>3936</v>
      </c>
      <c r="B4361" s="13" t="n">
        <v>43445</v>
      </c>
      <c r="C4361" s="13" t="n">
        <v>43445</v>
      </c>
      <c r="D4361" s="14" t="s">
        <v>606</v>
      </c>
      <c r="E4361" s="14" t="s">
        <v>53</v>
      </c>
      <c r="F4361" s="14" t="s">
        <v>98</v>
      </c>
      <c r="G4361" s="14" t="s">
        <v>146</v>
      </c>
      <c r="H4361" s="14" t="s">
        <v>56</v>
      </c>
      <c r="I4361" s="14" t="s">
        <v>59</v>
      </c>
      <c r="J4361" s="14" t="s">
        <v>1558</v>
      </c>
      <c r="K4361" s="15" t="n">
        <v>520.464</v>
      </c>
      <c r="L4361" s="0" t="n">
        <v>2</v>
      </c>
      <c r="M4361" s="16" t="n">
        <v>0.3</v>
      </c>
      <c r="N4361" s="17" t="n">
        <v>-14.8704</v>
      </c>
      <c r="O4361" s="0" t="str">
        <f aca="false">TEXT(B4361,"YYYY-MM")</f>
        <v>2018-12</v>
      </c>
      <c r="P4361" s="18" t="n">
        <f aca="false">IFERROR(N4361/K4361,0)</f>
        <v>-0.0285714285714286</v>
      </c>
      <c r="Q4361" s="0" t="str">
        <f aca="false">IF(M4361=0,"No Discount",IF(M4361&lt;0.2,"Low (1-19%)",IF(M4361&lt;0.4,"Medium (20-39%)","High (40%+)")))</f>
        <v>Medium (20-39%)</v>
      </c>
      <c r="R4361" s="0" t="str">
        <f aca="false">INDEX('Lookup Tables'!$B$2:$B$5,MATCH(F4361,'Lookup Tables'!$A$2:$A$5,0))</f>
        <v>Manager A</v>
      </c>
    </row>
    <row r="4362" customFormat="false" ht="15" hidden="false" customHeight="false" outlineLevel="0" collapsed="false">
      <c r="A4362" s="0" t="s">
        <v>3937</v>
      </c>
      <c r="B4362" s="13" t="n">
        <v>42876</v>
      </c>
      <c r="C4362" s="13" t="n">
        <v>42878</v>
      </c>
      <c r="D4362" s="14" t="s">
        <v>137</v>
      </c>
      <c r="E4362" s="14" t="s">
        <v>62</v>
      </c>
      <c r="F4362" s="14" t="s">
        <v>117</v>
      </c>
      <c r="G4362" s="14" t="s">
        <v>649</v>
      </c>
      <c r="H4362" s="14" t="s">
        <v>65</v>
      </c>
      <c r="I4362" s="14" t="s">
        <v>91</v>
      </c>
      <c r="J4362" s="14" t="s">
        <v>135</v>
      </c>
      <c r="K4362" s="15" t="n">
        <v>111.96</v>
      </c>
      <c r="L4362" s="0" t="n">
        <v>2</v>
      </c>
      <c r="M4362" s="16" t="n">
        <v>0</v>
      </c>
      <c r="N4362" s="17" t="n">
        <v>54.8604</v>
      </c>
      <c r="O4362" s="0" t="str">
        <f aca="false">TEXT(B4362,"YYYY-MM")</f>
        <v>2017-05</v>
      </c>
      <c r="P4362" s="18" t="n">
        <f aca="false">IFERROR(N4362/K4362,0)</f>
        <v>0.49</v>
      </c>
      <c r="Q4362" s="0" t="str">
        <f aca="false">IF(M4362=0,"No Discount",IF(M4362&lt;0.2,"Low (1-19%)",IF(M4362&lt;0.4,"Medium (20-39%)","High (40%+)")))</f>
        <v>No Discount</v>
      </c>
      <c r="R4362" s="0" t="str">
        <f aca="false">INDEX('Lookup Tables'!$B$2:$B$5,MATCH(F4362,'Lookup Tables'!$A$2:$A$5,0))</f>
        <v>Manager B</v>
      </c>
    </row>
    <row r="4363" customFormat="false" ht="15" hidden="false" customHeight="false" outlineLevel="0" collapsed="false">
      <c r="A4363" s="0" t="s">
        <v>3938</v>
      </c>
      <c r="B4363" s="13" t="n">
        <v>43148</v>
      </c>
      <c r="C4363" s="13" t="n">
        <v>43152</v>
      </c>
      <c r="D4363" s="14" t="s">
        <v>52</v>
      </c>
      <c r="E4363" s="14" t="s">
        <v>53</v>
      </c>
      <c r="F4363" s="14" t="s">
        <v>54</v>
      </c>
      <c r="G4363" s="14" t="s">
        <v>370</v>
      </c>
      <c r="H4363" s="14" t="s">
        <v>80</v>
      </c>
      <c r="I4363" s="14" t="s">
        <v>81</v>
      </c>
      <c r="J4363" s="14" t="s">
        <v>282</v>
      </c>
      <c r="K4363" s="15" t="n">
        <v>29.16</v>
      </c>
      <c r="L4363" s="0" t="n">
        <v>3</v>
      </c>
      <c r="M4363" s="16" t="n">
        <v>0</v>
      </c>
      <c r="N4363" s="17" t="n">
        <v>8.4564</v>
      </c>
      <c r="O4363" s="0" t="str">
        <f aca="false">TEXT(B4363,"YYYY-MM")</f>
        <v>2018-02</v>
      </c>
      <c r="P4363" s="18" t="n">
        <f aca="false">IFERROR(N4363/K4363,0)</f>
        <v>0.29</v>
      </c>
      <c r="Q4363" s="0" t="str">
        <f aca="false">IF(M4363=0,"No Discount",IF(M4363&lt;0.2,"Low (1-19%)",IF(M4363&lt;0.4,"Medium (20-39%)","High (40%+)")))</f>
        <v>No Discount</v>
      </c>
      <c r="R4363" s="0" t="str">
        <f aca="false">INDEX('Lookup Tables'!$B$2:$B$5,MATCH(F4363,'Lookup Tables'!$A$2:$A$5,0))</f>
        <v>Manager C</v>
      </c>
    </row>
    <row r="4364" customFormat="false" ht="15" hidden="false" customHeight="false" outlineLevel="0" collapsed="false">
      <c r="A4364" s="0" t="s">
        <v>3939</v>
      </c>
      <c r="B4364" s="13" t="n">
        <v>43240</v>
      </c>
      <c r="C4364" s="13" t="n">
        <v>43242</v>
      </c>
      <c r="D4364" s="14" t="s">
        <v>52</v>
      </c>
      <c r="E4364" s="14" t="s">
        <v>53</v>
      </c>
      <c r="F4364" s="14" t="s">
        <v>98</v>
      </c>
      <c r="G4364" s="14" t="s">
        <v>3940</v>
      </c>
      <c r="H4364" s="14" t="s">
        <v>65</v>
      </c>
      <c r="I4364" s="14" t="s">
        <v>78</v>
      </c>
      <c r="J4364" s="14" t="s">
        <v>725</v>
      </c>
      <c r="K4364" s="15" t="n">
        <v>131.94</v>
      </c>
      <c r="L4364" s="0" t="n">
        <v>3</v>
      </c>
      <c r="M4364" s="16" t="n">
        <v>0</v>
      </c>
      <c r="N4364" s="17" t="n">
        <v>35.6238</v>
      </c>
      <c r="O4364" s="0" t="str">
        <f aca="false">TEXT(B4364,"YYYY-MM")</f>
        <v>2018-05</v>
      </c>
      <c r="P4364" s="18" t="n">
        <f aca="false">IFERROR(N4364/K4364,0)</f>
        <v>0.27</v>
      </c>
      <c r="Q4364" s="0" t="str">
        <f aca="false">IF(M4364=0,"No Discount",IF(M4364&lt;0.2,"Low (1-19%)",IF(M4364&lt;0.4,"Medium (20-39%)","High (40%+)")))</f>
        <v>No Discount</v>
      </c>
      <c r="R4364" s="0" t="str">
        <f aca="false">INDEX('Lookup Tables'!$B$2:$B$5,MATCH(F4364,'Lookup Tables'!$A$2:$A$5,0))</f>
        <v>Manager A</v>
      </c>
    </row>
    <row r="4365" customFormat="false" ht="15" hidden="false" customHeight="false" outlineLevel="0" collapsed="false">
      <c r="A4365" s="0" t="s">
        <v>3939</v>
      </c>
      <c r="B4365" s="13" t="n">
        <v>43240</v>
      </c>
      <c r="C4365" s="13" t="n">
        <v>43242</v>
      </c>
      <c r="D4365" s="14" t="s">
        <v>52</v>
      </c>
      <c r="E4365" s="14" t="s">
        <v>53</v>
      </c>
      <c r="F4365" s="14" t="s">
        <v>98</v>
      </c>
      <c r="G4365" s="14" t="s">
        <v>3940</v>
      </c>
      <c r="H4365" s="14" t="s">
        <v>65</v>
      </c>
      <c r="I4365" s="14" t="s">
        <v>78</v>
      </c>
      <c r="J4365" s="14" t="s">
        <v>585</v>
      </c>
      <c r="K4365" s="15" t="n">
        <v>25.92</v>
      </c>
      <c r="L4365" s="0" t="n">
        <v>4</v>
      </c>
      <c r="M4365" s="16" t="n">
        <v>0</v>
      </c>
      <c r="N4365" s="17" t="n">
        <v>8.2944</v>
      </c>
      <c r="O4365" s="0" t="str">
        <f aca="false">TEXT(B4365,"YYYY-MM")</f>
        <v>2018-05</v>
      </c>
      <c r="P4365" s="18" t="n">
        <f aca="false">IFERROR(N4365/K4365,0)</f>
        <v>0.32</v>
      </c>
      <c r="Q4365" s="0" t="str">
        <f aca="false">IF(M4365=0,"No Discount",IF(M4365&lt;0.2,"Low (1-19%)",IF(M4365&lt;0.4,"Medium (20-39%)","High (40%+)")))</f>
        <v>No Discount</v>
      </c>
      <c r="R4365" s="0" t="str">
        <f aca="false">INDEX('Lookup Tables'!$B$2:$B$5,MATCH(F4365,'Lookup Tables'!$A$2:$A$5,0))</f>
        <v>Manager A</v>
      </c>
    </row>
    <row r="4366" customFormat="false" ht="15" hidden="false" customHeight="false" outlineLevel="0" collapsed="false">
      <c r="A4366" s="0" t="s">
        <v>3939</v>
      </c>
      <c r="B4366" s="13" t="n">
        <v>43240</v>
      </c>
      <c r="C4366" s="13" t="n">
        <v>43242</v>
      </c>
      <c r="D4366" s="14" t="s">
        <v>52</v>
      </c>
      <c r="E4366" s="14" t="s">
        <v>53</v>
      </c>
      <c r="F4366" s="14" t="s">
        <v>98</v>
      </c>
      <c r="G4366" s="14" t="s">
        <v>3940</v>
      </c>
      <c r="H4366" s="14" t="s">
        <v>65</v>
      </c>
      <c r="I4366" s="14" t="s">
        <v>73</v>
      </c>
      <c r="J4366" s="14" t="s">
        <v>1273</v>
      </c>
      <c r="K4366" s="15" t="n">
        <v>704.76</v>
      </c>
      <c r="L4366" s="0" t="n">
        <v>4</v>
      </c>
      <c r="M4366" s="16" t="n">
        <v>0</v>
      </c>
      <c r="N4366" s="17" t="n">
        <v>162.0948</v>
      </c>
      <c r="O4366" s="0" t="str">
        <f aca="false">TEXT(B4366,"YYYY-MM")</f>
        <v>2018-05</v>
      </c>
      <c r="P4366" s="18" t="n">
        <f aca="false">IFERROR(N4366/K4366,0)</f>
        <v>0.23</v>
      </c>
      <c r="Q4366" s="0" t="str">
        <f aca="false">IF(M4366=0,"No Discount",IF(M4366&lt;0.2,"Low (1-19%)",IF(M4366&lt;0.4,"Medium (20-39%)","High (40%+)")))</f>
        <v>No Discount</v>
      </c>
      <c r="R4366" s="0" t="str">
        <f aca="false">INDEX('Lookup Tables'!$B$2:$B$5,MATCH(F4366,'Lookup Tables'!$A$2:$A$5,0))</f>
        <v>Manager A</v>
      </c>
    </row>
    <row r="4367" customFormat="false" ht="15" hidden="false" customHeight="false" outlineLevel="0" collapsed="false">
      <c r="A4367" s="0" t="s">
        <v>3939</v>
      </c>
      <c r="B4367" s="13" t="n">
        <v>43240</v>
      </c>
      <c r="C4367" s="13" t="n">
        <v>43242</v>
      </c>
      <c r="D4367" s="14" t="s">
        <v>52</v>
      </c>
      <c r="E4367" s="14" t="s">
        <v>53</v>
      </c>
      <c r="F4367" s="14" t="s">
        <v>98</v>
      </c>
      <c r="G4367" s="14" t="s">
        <v>3940</v>
      </c>
      <c r="H4367" s="14" t="s">
        <v>65</v>
      </c>
      <c r="I4367" s="14" t="s">
        <v>171</v>
      </c>
      <c r="J4367" s="14" t="s">
        <v>296</v>
      </c>
      <c r="K4367" s="15" t="n">
        <v>7.41</v>
      </c>
      <c r="L4367" s="0" t="n">
        <v>3</v>
      </c>
      <c r="M4367" s="16" t="n">
        <v>0</v>
      </c>
      <c r="N4367" s="17" t="n">
        <v>3.4827</v>
      </c>
      <c r="O4367" s="0" t="str">
        <f aca="false">TEXT(B4367,"YYYY-MM")</f>
        <v>2018-05</v>
      </c>
      <c r="P4367" s="18" t="n">
        <f aca="false">IFERROR(N4367/K4367,0)</f>
        <v>0.47</v>
      </c>
      <c r="Q4367" s="0" t="str">
        <f aca="false">IF(M4367=0,"No Discount",IF(M4367&lt;0.2,"Low (1-19%)",IF(M4367&lt;0.4,"Medium (20-39%)","High (40%+)")))</f>
        <v>No Discount</v>
      </c>
      <c r="R4367" s="0" t="str">
        <f aca="false">INDEX('Lookup Tables'!$B$2:$B$5,MATCH(F4367,'Lookup Tables'!$A$2:$A$5,0))</f>
        <v>Manager A</v>
      </c>
    </row>
    <row r="4368" customFormat="false" ht="15" hidden="false" customHeight="false" outlineLevel="0" collapsed="false">
      <c r="A4368" s="0" t="s">
        <v>3939</v>
      </c>
      <c r="B4368" s="13" t="n">
        <v>43240</v>
      </c>
      <c r="C4368" s="13" t="n">
        <v>43242</v>
      </c>
      <c r="D4368" s="14" t="s">
        <v>52</v>
      </c>
      <c r="E4368" s="14" t="s">
        <v>53</v>
      </c>
      <c r="F4368" s="14" t="s">
        <v>98</v>
      </c>
      <c r="G4368" s="14" t="s">
        <v>3940</v>
      </c>
      <c r="H4368" s="14" t="s">
        <v>65</v>
      </c>
      <c r="I4368" s="14" t="s">
        <v>78</v>
      </c>
      <c r="J4368" s="14" t="s">
        <v>3369</v>
      </c>
      <c r="K4368" s="15" t="n">
        <v>21.5</v>
      </c>
      <c r="L4368" s="0" t="n">
        <v>10</v>
      </c>
      <c r="M4368" s="16" t="n">
        <v>0</v>
      </c>
      <c r="N4368" s="17" t="n">
        <v>7.095</v>
      </c>
      <c r="O4368" s="0" t="str">
        <f aca="false">TEXT(B4368,"YYYY-MM")</f>
        <v>2018-05</v>
      </c>
      <c r="P4368" s="18" t="n">
        <f aca="false">IFERROR(N4368/K4368,0)</f>
        <v>0.33</v>
      </c>
      <c r="Q4368" s="0" t="str">
        <f aca="false">IF(M4368=0,"No Discount",IF(M4368&lt;0.2,"Low (1-19%)",IF(M4368&lt;0.4,"Medium (20-39%)","High (40%+)")))</f>
        <v>No Discount</v>
      </c>
      <c r="R4368" s="0" t="str">
        <f aca="false">INDEX('Lookup Tables'!$B$2:$B$5,MATCH(F4368,'Lookup Tables'!$A$2:$A$5,0))</f>
        <v>Manager A</v>
      </c>
    </row>
    <row r="4369" customFormat="false" ht="15" hidden="false" customHeight="false" outlineLevel="0" collapsed="false">
      <c r="A4369" s="0" t="s">
        <v>3941</v>
      </c>
      <c r="B4369" s="13" t="n">
        <v>43354</v>
      </c>
      <c r="C4369" s="13" t="n">
        <v>43356</v>
      </c>
      <c r="D4369" s="14" t="s">
        <v>52</v>
      </c>
      <c r="E4369" s="14" t="s">
        <v>53</v>
      </c>
      <c r="F4369" s="14" t="s">
        <v>98</v>
      </c>
      <c r="G4369" s="14" t="s">
        <v>146</v>
      </c>
      <c r="H4369" s="14" t="s">
        <v>65</v>
      </c>
      <c r="I4369" s="14" t="s">
        <v>171</v>
      </c>
      <c r="J4369" s="14" t="s">
        <v>2600</v>
      </c>
      <c r="K4369" s="15" t="n">
        <v>10.528</v>
      </c>
      <c r="L4369" s="0" t="n">
        <v>4</v>
      </c>
      <c r="M4369" s="16" t="n">
        <v>0.2</v>
      </c>
      <c r="N4369" s="17" t="n">
        <v>3.29</v>
      </c>
      <c r="O4369" s="0" t="str">
        <f aca="false">TEXT(B4369,"YYYY-MM")</f>
        <v>2018-09</v>
      </c>
      <c r="P4369" s="18" t="n">
        <f aca="false">IFERROR(N4369/K4369,0)</f>
        <v>0.3125</v>
      </c>
      <c r="Q4369" s="0" t="str">
        <f aca="false">IF(M4369=0,"No Discount",IF(M4369&lt;0.2,"Low (1-19%)",IF(M4369&lt;0.4,"Medium (20-39%)","High (40%+)")))</f>
        <v>Medium (20-39%)</v>
      </c>
      <c r="R4369" s="0" t="str">
        <f aca="false">INDEX('Lookup Tables'!$B$2:$B$5,MATCH(F4369,'Lookup Tables'!$A$2:$A$5,0))</f>
        <v>Manager A</v>
      </c>
    </row>
    <row r="4370" customFormat="false" ht="15" hidden="false" customHeight="false" outlineLevel="0" collapsed="false">
      <c r="A4370" s="0" t="s">
        <v>3941</v>
      </c>
      <c r="B4370" s="13" t="n">
        <v>43354</v>
      </c>
      <c r="C4370" s="13" t="n">
        <v>43356</v>
      </c>
      <c r="D4370" s="14" t="s">
        <v>52</v>
      </c>
      <c r="E4370" s="14" t="s">
        <v>53</v>
      </c>
      <c r="F4370" s="14" t="s">
        <v>98</v>
      </c>
      <c r="G4370" s="14" t="s">
        <v>146</v>
      </c>
      <c r="H4370" s="14" t="s">
        <v>65</v>
      </c>
      <c r="I4370" s="14" t="s">
        <v>91</v>
      </c>
      <c r="J4370" s="14" t="s">
        <v>1113</v>
      </c>
      <c r="K4370" s="15" t="n">
        <v>20.544</v>
      </c>
      <c r="L4370" s="0" t="n">
        <v>6</v>
      </c>
      <c r="M4370" s="16" t="n">
        <v>0.2</v>
      </c>
      <c r="N4370" s="17" t="n">
        <v>6.42</v>
      </c>
      <c r="O4370" s="0" t="str">
        <f aca="false">TEXT(B4370,"YYYY-MM")</f>
        <v>2018-09</v>
      </c>
      <c r="P4370" s="18" t="n">
        <f aca="false">IFERROR(N4370/K4370,0)</f>
        <v>0.3125</v>
      </c>
      <c r="Q4370" s="0" t="str">
        <f aca="false">IF(M4370=0,"No Discount",IF(M4370&lt;0.2,"Low (1-19%)",IF(M4370&lt;0.4,"Medium (20-39%)","High (40%+)")))</f>
        <v>Medium (20-39%)</v>
      </c>
      <c r="R4370" s="0" t="str">
        <f aca="false">INDEX('Lookup Tables'!$B$2:$B$5,MATCH(F4370,'Lookup Tables'!$A$2:$A$5,0))</f>
        <v>Manager A</v>
      </c>
    </row>
    <row r="4371" customFormat="false" ht="15" hidden="false" customHeight="false" outlineLevel="0" collapsed="false">
      <c r="A4371" s="0" t="s">
        <v>3942</v>
      </c>
      <c r="B4371" s="13" t="n">
        <v>43044</v>
      </c>
      <c r="C4371" s="13" t="n">
        <v>43049</v>
      </c>
      <c r="D4371" s="14" t="s">
        <v>69</v>
      </c>
      <c r="E4371" s="14" t="s">
        <v>97</v>
      </c>
      <c r="F4371" s="14" t="s">
        <v>98</v>
      </c>
      <c r="G4371" s="14" t="s">
        <v>164</v>
      </c>
      <c r="H4371" s="14" t="s">
        <v>65</v>
      </c>
      <c r="I4371" s="14" t="s">
        <v>83</v>
      </c>
      <c r="J4371" s="14" t="s">
        <v>957</v>
      </c>
      <c r="K4371" s="15" t="n">
        <v>104.9</v>
      </c>
      <c r="L4371" s="0" t="n">
        <v>5</v>
      </c>
      <c r="M4371" s="16" t="n">
        <v>0</v>
      </c>
      <c r="N4371" s="17" t="n">
        <v>50.352</v>
      </c>
      <c r="O4371" s="0" t="str">
        <f aca="false">TEXT(B4371,"YYYY-MM")</f>
        <v>2017-11</v>
      </c>
      <c r="P4371" s="18" t="n">
        <f aca="false">IFERROR(N4371/K4371,0)</f>
        <v>0.48</v>
      </c>
      <c r="Q4371" s="0" t="str">
        <f aca="false">IF(M4371=0,"No Discount",IF(M4371&lt;0.2,"Low (1-19%)",IF(M4371&lt;0.4,"Medium (20-39%)","High (40%+)")))</f>
        <v>No Discount</v>
      </c>
      <c r="R4371" s="0" t="str">
        <f aca="false">INDEX('Lookup Tables'!$B$2:$B$5,MATCH(F4371,'Lookup Tables'!$A$2:$A$5,0))</f>
        <v>Manager A</v>
      </c>
    </row>
    <row r="4372" customFormat="false" ht="15" hidden="false" customHeight="false" outlineLevel="0" collapsed="false">
      <c r="A4372" s="0" t="s">
        <v>3942</v>
      </c>
      <c r="B4372" s="13" t="n">
        <v>43044</v>
      </c>
      <c r="C4372" s="13" t="n">
        <v>43049</v>
      </c>
      <c r="D4372" s="14" t="s">
        <v>69</v>
      </c>
      <c r="E4372" s="14" t="s">
        <v>97</v>
      </c>
      <c r="F4372" s="14" t="s">
        <v>98</v>
      </c>
      <c r="G4372" s="14" t="s">
        <v>164</v>
      </c>
      <c r="H4372" s="14" t="s">
        <v>65</v>
      </c>
      <c r="I4372" s="14" t="s">
        <v>78</v>
      </c>
      <c r="J4372" s="14" t="s">
        <v>3510</v>
      </c>
      <c r="K4372" s="15" t="n">
        <v>39.68</v>
      </c>
      <c r="L4372" s="0" t="n">
        <v>2</v>
      </c>
      <c r="M4372" s="16" t="n">
        <v>0</v>
      </c>
      <c r="N4372" s="17" t="n">
        <v>16.2688</v>
      </c>
      <c r="O4372" s="0" t="str">
        <f aca="false">TEXT(B4372,"YYYY-MM")</f>
        <v>2017-11</v>
      </c>
      <c r="P4372" s="18" t="n">
        <f aca="false">IFERROR(N4372/K4372,0)</f>
        <v>0.41</v>
      </c>
      <c r="Q4372" s="0" t="str">
        <f aca="false">IF(M4372=0,"No Discount",IF(M4372&lt;0.2,"Low (1-19%)",IF(M4372&lt;0.4,"Medium (20-39%)","High (40%+)")))</f>
        <v>No Discount</v>
      </c>
      <c r="R4372" s="0" t="str">
        <f aca="false">INDEX('Lookup Tables'!$B$2:$B$5,MATCH(F4372,'Lookup Tables'!$A$2:$A$5,0))</f>
        <v>Manager A</v>
      </c>
    </row>
    <row r="4373" customFormat="false" ht="15" hidden="false" customHeight="false" outlineLevel="0" collapsed="false">
      <c r="A4373" s="0" t="s">
        <v>3942</v>
      </c>
      <c r="B4373" s="13" t="n">
        <v>43044</v>
      </c>
      <c r="C4373" s="13" t="n">
        <v>43049</v>
      </c>
      <c r="D4373" s="14" t="s">
        <v>69</v>
      </c>
      <c r="E4373" s="14" t="s">
        <v>97</v>
      </c>
      <c r="F4373" s="14" t="s">
        <v>98</v>
      </c>
      <c r="G4373" s="14" t="s">
        <v>164</v>
      </c>
      <c r="H4373" s="14" t="s">
        <v>65</v>
      </c>
      <c r="I4373" s="14" t="s">
        <v>66</v>
      </c>
      <c r="J4373" s="14" t="s">
        <v>3943</v>
      </c>
      <c r="K4373" s="15" t="n">
        <v>51.75</v>
      </c>
      <c r="L4373" s="0" t="n">
        <v>5</v>
      </c>
      <c r="M4373" s="16" t="n">
        <v>0</v>
      </c>
      <c r="N4373" s="17" t="n">
        <v>24.84</v>
      </c>
      <c r="O4373" s="0" t="str">
        <f aca="false">TEXT(B4373,"YYYY-MM")</f>
        <v>2017-11</v>
      </c>
      <c r="P4373" s="18" t="n">
        <f aca="false">IFERROR(N4373/K4373,0)</f>
        <v>0.48</v>
      </c>
      <c r="Q4373" s="0" t="str">
        <f aca="false">IF(M4373=0,"No Discount",IF(M4373&lt;0.2,"Low (1-19%)",IF(M4373&lt;0.4,"Medium (20-39%)","High (40%+)")))</f>
        <v>No Discount</v>
      </c>
      <c r="R4373" s="0" t="str">
        <f aca="false">INDEX('Lookup Tables'!$B$2:$B$5,MATCH(F4373,'Lookup Tables'!$A$2:$A$5,0))</f>
        <v>Manager A</v>
      </c>
    </row>
    <row r="4374" customFormat="false" ht="15" hidden="false" customHeight="false" outlineLevel="0" collapsed="false">
      <c r="A4374" s="0" t="s">
        <v>3944</v>
      </c>
      <c r="B4374" s="13" t="n">
        <v>43304</v>
      </c>
      <c r="C4374" s="13" t="n">
        <v>43306</v>
      </c>
      <c r="D4374" s="14" t="s">
        <v>52</v>
      </c>
      <c r="E4374" s="14" t="s">
        <v>53</v>
      </c>
      <c r="F4374" s="14" t="s">
        <v>98</v>
      </c>
      <c r="G4374" s="14" t="s">
        <v>164</v>
      </c>
      <c r="H4374" s="14" t="s">
        <v>65</v>
      </c>
      <c r="I4374" s="14" t="s">
        <v>78</v>
      </c>
      <c r="J4374" s="14" t="s">
        <v>477</v>
      </c>
      <c r="K4374" s="15" t="n">
        <v>11.68</v>
      </c>
      <c r="L4374" s="0" t="n">
        <v>2</v>
      </c>
      <c r="M4374" s="16" t="n">
        <v>0</v>
      </c>
      <c r="N4374" s="17" t="n">
        <v>5.4896</v>
      </c>
      <c r="O4374" s="0" t="str">
        <f aca="false">TEXT(B4374,"YYYY-MM")</f>
        <v>2018-07</v>
      </c>
      <c r="P4374" s="18" t="n">
        <f aca="false">IFERROR(N4374/K4374,0)</f>
        <v>0.47</v>
      </c>
      <c r="Q4374" s="0" t="str">
        <f aca="false">IF(M4374=0,"No Discount",IF(M4374&lt;0.2,"Low (1-19%)",IF(M4374&lt;0.4,"Medium (20-39%)","High (40%+)")))</f>
        <v>No Discount</v>
      </c>
      <c r="R4374" s="0" t="str">
        <f aca="false">INDEX('Lookup Tables'!$B$2:$B$5,MATCH(F4374,'Lookup Tables'!$A$2:$A$5,0))</f>
        <v>Manager A</v>
      </c>
    </row>
    <row r="4375" customFormat="false" ht="15" hidden="false" customHeight="false" outlineLevel="0" collapsed="false">
      <c r="A4375" s="0" t="s">
        <v>3944</v>
      </c>
      <c r="B4375" s="13" t="n">
        <v>43304</v>
      </c>
      <c r="C4375" s="13" t="n">
        <v>43306</v>
      </c>
      <c r="D4375" s="14" t="s">
        <v>52</v>
      </c>
      <c r="E4375" s="14" t="s">
        <v>53</v>
      </c>
      <c r="F4375" s="14" t="s">
        <v>98</v>
      </c>
      <c r="G4375" s="14" t="s">
        <v>164</v>
      </c>
      <c r="H4375" s="14" t="s">
        <v>80</v>
      </c>
      <c r="I4375" s="14" t="s">
        <v>123</v>
      </c>
      <c r="J4375" s="14" t="s">
        <v>3480</v>
      </c>
      <c r="K4375" s="15" t="n">
        <v>159.75</v>
      </c>
      <c r="L4375" s="0" t="n">
        <v>5</v>
      </c>
      <c r="M4375" s="16" t="n">
        <v>0</v>
      </c>
      <c r="N4375" s="17" t="n">
        <v>11.1825</v>
      </c>
      <c r="O4375" s="0" t="str">
        <f aca="false">TEXT(B4375,"YYYY-MM")</f>
        <v>2018-07</v>
      </c>
      <c r="P4375" s="18" t="n">
        <f aca="false">IFERROR(N4375/K4375,0)</f>
        <v>0.07</v>
      </c>
      <c r="Q4375" s="0" t="str">
        <f aca="false">IF(M4375=0,"No Discount",IF(M4375&lt;0.2,"Low (1-19%)",IF(M4375&lt;0.4,"Medium (20-39%)","High (40%+)")))</f>
        <v>No Discount</v>
      </c>
      <c r="R4375" s="0" t="str">
        <f aca="false">INDEX('Lookup Tables'!$B$2:$B$5,MATCH(F4375,'Lookup Tables'!$A$2:$A$5,0))</f>
        <v>Manager A</v>
      </c>
    </row>
    <row r="4376" customFormat="false" ht="15" hidden="false" customHeight="false" outlineLevel="0" collapsed="false">
      <c r="A4376" s="0" t="s">
        <v>3945</v>
      </c>
      <c r="B4376" s="13" t="n">
        <v>43057</v>
      </c>
      <c r="C4376" s="13" t="n">
        <v>43063</v>
      </c>
      <c r="D4376" s="14" t="s">
        <v>69</v>
      </c>
      <c r="E4376" s="14" t="s">
        <v>62</v>
      </c>
      <c r="F4376" s="14" t="s">
        <v>117</v>
      </c>
      <c r="G4376" s="14" t="s">
        <v>269</v>
      </c>
      <c r="H4376" s="14" t="s">
        <v>65</v>
      </c>
      <c r="I4376" s="14" t="s">
        <v>85</v>
      </c>
      <c r="J4376" s="14" t="s">
        <v>3946</v>
      </c>
      <c r="K4376" s="15" t="n">
        <v>103.968</v>
      </c>
      <c r="L4376" s="0" t="n">
        <v>6</v>
      </c>
      <c r="M4376" s="16" t="n">
        <v>0.2</v>
      </c>
      <c r="N4376" s="17" t="n">
        <v>16.8948</v>
      </c>
      <c r="O4376" s="0" t="str">
        <f aca="false">TEXT(B4376,"YYYY-MM")</f>
        <v>2017-11</v>
      </c>
      <c r="P4376" s="18" t="n">
        <f aca="false">IFERROR(N4376/K4376,0)</f>
        <v>0.1625</v>
      </c>
      <c r="Q4376" s="0" t="str">
        <f aca="false">IF(M4376=0,"No Discount",IF(M4376&lt;0.2,"Low (1-19%)",IF(M4376&lt;0.4,"Medium (20-39%)","High (40%+)")))</f>
        <v>Medium (20-39%)</v>
      </c>
      <c r="R4376" s="0" t="str">
        <f aca="false">INDEX('Lookup Tables'!$B$2:$B$5,MATCH(F4376,'Lookup Tables'!$A$2:$A$5,0))</f>
        <v>Manager B</v>
      </c>
    </row>
    <row r="4377" customFormat="false" ht="15" hidden="false" customHeight="false" outlineLevel="0" collapsed="false">
      <c r="A4377" s="0" t="s">
        <v>3947</v>
      </c>
      <c r="B4377" s="13" t="n">
        <v>42119</v>
      </c>
      <c r="C4377" s="13" t="n">
        <v>42124</v>
      </c>
      <c r="D4377" s="14" t="s">
        <v>69</v>
      </c>
      <c r="E4377" s="14" t="s">
        <v>97</v>
      </c>
      <c r="F4377" s="14" t="s">
        <v>63</v>
      </c>
      <c r="G4377" s="14" t="s">
        <v>64</v>
      </c>
      <c r="H4377" s="14" t="s">
        <v>56</v>
      </c>
      <c r="I4377" s="14" t="s">
        <v>76</v>
      </c>
      <c r="J4377" s="14" t="s">
        <v>202</v>
      </c>
      <c r="K4377" s="15" t="n">
        <v>303.25</v>
      </c>
      <c r="L4377" s="0" t="n">
        <v>5</v>
      </c>
      <c r="M4377" s="16" t="n">
        <v>0</v>
      </c>
      <c r="N4377" s="17" t="n">
        <v>63.6825</v>
      </c>
      <c r="O4377" s="0" t="str">
        <f aca="false">TEXT(B4377,"YYYY-MM")</f>
        <v>2015-04</v>
      </c>
      <c r="P4377" s="18" t="n">
        <f aca="false">IFERROR(N4377/K4377,0)</f>
        <v>0.21</v>
      </c>
      <c r="Q4377" s="0" t="str">
        <f aca="false">IF(M4377=0,"No Discount",IF(M4377&lt;0.2,"Low (1-19%)",IF(M4377&lt;0.4,"Medium (20-39%)","High (40%+)")))</f>
        <v>No Discount</v>
      </c>
      <c r="R4377" s="0" t="str">
        <f aca="false">INDEX('Lookup Tables'!$B$2:$B$5,MATCH(F4377,'Lookup Tables'!$A$2:$A$5,0))</f>
        <v>Manager D</v>
      </c>
    </row>
    <row r="4378" customFormat="false" ht="15" hidden="false" customHeight="false" outlineLevel="0" collapsed="false">
      <c r="A4378" s="0" t="s">
        <v>3947</v>
      </c>
      <c r="B4378" s="13" t="n">
        <v>42119</v>
      </c>
      <c r="C4378" s="13" t="n">
        <v>42124</v>
      </c>
      <c r="D4378" s="14" t="s">
        <v>69</v>
      </c>
      <c r="E4378" s="14" t="s">
        <v>97</v>
      </c>
      <c r="F4378" s="14" t="s">
        <v>63</v>
      </c>
      <c r="G4378" s="14" t="s">
        <v>64</v>
      </c>
      <c r="H4378" s="14" t="s">
        <v>65</v>
      </c>
      <c r="I4378" s="14" t="s">
        <v>85</v>
      </c>
      <c r="J4378" s="14" t="s">
        <v>2497</v>
      </c>
      <c r="K4378" s="15" t="n">
        <v>270.72</v>
      </c>
      <c r="L4378" s="0" t="n">
        <v>3</v>
      </c>
      <c r="M4378" s="16" t="n">
        <v>0</v>
      </c>
      <c r="N4378" s="17" t="n">
        <v>78.5088</v>
      </c>
      <c r="O4378" s="0" t="str">
        <f aca="false">TEXT(B4378,"YYYY-MM")</f>
        <v>2015-04</v>
      </c>
      <c r="P4378" s="18" t="n">
        <f aca="false">IFERROR(N4378/K4378,0)</f>
        <v>0.29</v>
      </c>
      <c r="Q4378" s="0" t="str">
        <f aca="false">IF(M4378=0,"No Discount",IF(M4378&lt;0.2,"Low (1-19%)",IF(M4378&lt;0.4,"Medium (20-39%)","High (40%+)")))</f>
        <v>No Discount</v>
      </c>
      <c r="R4378" s="0" t="str">
        <f aca="false">INDEX('Lookup Tables'!$B$2:$B$5,MATCH(F4378,'Lookup Tables'!$A$2:$A$5,0))</f>
        <v>Manager D</v>
      </c>
    </row>
    <row r="4379" customFormat="false" ht="15" hidden="false" customHeight="false" outlineLevel="0" collapsed="false">
      <c r="A4379" s="0" t="s">
        <v>3947</v>
      </c>
      <c r="B4379" s="13" t="n">
        <v>42119</v>
      </c>
      <c r="C4379" s="13" t="n">
        <v>42124</v>
      </c>
      <c r="D4379" s="14" t="s">
        <v>69</v>
      </c>
      <c r="E4379" s="14" t="s">
        <v>97</v>
      </c>
      <c r="F4379" s="14" t="s">
        <v>63</v>
      </c>
      <c r="G4379" s="14" t="s">
        <v>64</v>
      </c>
      <c r="H4379" s="14" t="s">
        <v>56</v>
      </c>
      <c r="I4379" s="14" t="s">
        <v>59</v>
      </c>
      <c r="J4379" s="14" t="s">
        <v>1558</v>
      </c>
      <c r="K4379" s="15" t="n">
        <v>1487.04</v>
      </c>
      <c r="L4379" s="0" t="n">
        <v>5</v>
      </c>
      <c r="M4379" s="16" t="n">
        <v>0.2</v>
      </c>
      <c r="N4379" s="17" t="n">
        <v>148.704</v>
      </c>
      <c r="O4379" s="0" t="str">
        <f aca="false">TEXT(B4379,"YYYY-MM")</f>
        <v>2015-04</v>
      </c>
      <c r="P4379" s="18" t="n">
        <f aca="false">IFERROR(N4379/K4379,0)</f>
        <v>0.1</v>
      </c>
      <c r="Q4379" s="0" t="str">
        <f aca="false">IF(M4379=0,"No Discount",IF(M4379&lt;0.2,"Low (1-19%)",IF(M4379&lt;0.4,"Medium (20-39%)","High (40%+)")))</f>
        <v>Medium (20-39%)</v>
      </c>
      <c r="R4379" s="0" t="str">
        <f aca="false">INDEX('Lookup Tables'!$B$2:$B$5,MATCH(F4379,'Lookup Tables'!$A$2:$A$5,0))</f>
        <v>Manager D</v>
      </c>
    </row>
    <row r="4380" customFormat="false" ht="15" hidden="false" customHeight="false" outlineLevel="0" collapsed="false">
      <c r="A4380" s="0" t="s">
        <v>3948</v>
      </c>
      <c r="B4380" s="13" t="n">
        <v>42704</v>
      </c>
      <c r="C4380" s="13" t="n">
        <v>42706</v>
      </c>
      <c r="D4380" s="14" t="s">
        <v>52</v>
      </c>
      <c r="E4380" s="14" t="s">
        <v>97</v>
      </c>
      <c r="F4380" s="14" t="s">
        <v>54</v>
      </c>
      <c r="G4380" s="14" t="s">
        <v>55</v>
      </c>
      <c r="H4380" s="14" t="s">
        <v>65</v>
      </c>
      <c r="I4380" s="14" t="s">
        <v>129</v>
      </c>
      <c r="J4380" s="14" t="s">
        <v>1347</v>
      </c>
      <c r="K4380" s="15" t="n">
        <v>17.48</v>
      </c>
      <c r="L4380" s="0" t="n">
        <v>2</v>
      </c>
      <c r="M4380" s="16" t="n">
        <v>0</v>
      </c>
      <c r="N4380" s="17" t="n">
        <v>8.2156</v>
      </c>
      <c r="O4380" s="0" t="str">
        <f aca="false">TEXT(B4380,"YYYY-MM")</f>
        <v>2016-11</v>
      </c>
      <c r="P4380" s="18" t="n">
        <f aca="false">IFERROR(N4380/K4380,0)</f>
        <v>0.47</v>
      </c>
      <c r="Q4380" s="0" t="str">
        <f aca="false">IF(M4380=0,"No Discount",IF(M4380&lt;0.2,"Low (1-19%)",IF(M4380&lt;0.4,"Medium (20-39%)","High (40%+)")))</f>
        <v>No Discount</v>
      </c>
      <c r="R4380" s="0" t="str">
        <f aca="false">INDEX('Lookup Tables'!$B$2:$B$5,MATCH(F4380,'Lookup Tables'!$A$2:$A$5,0))</f>
        <v>Manager C</v>
      </c>
    </row>
    <row r="4381" customFormat="false" ht="15" hidden="false" customHeight="false" outlineLevel="0" collapsed="false">
      <c r="A4381" s="0" t="s">
        <v>3948</v>
      </c>
      <c r="B4381" s="13" t="n">
        <v>42704</v>
      </c>
      <c r="C4381" s="13" t="n">
        <v>42706</v>
      </c>
      <c r="D4381" s="14" t="s">
        <v>52</v>
      </c>
      <c r="E4381" s="14" t="s">
        <v>97</v>
      </c>
      <c r="F4381" s="14" t="s">
        <v>54</v>
      </c>
      <c r="G4381" s="14" t="s">
        <v>55</v>
      </c>
      <c r="H4381" s="14" t="s">
        <v>65</v>
      </c>
      <c r="I4381" s="14" t="s">
        <v>129</v>
      </c>
      <c r="J4381" s="14" t="s">
        <v>1503</v>
      </c>
      <c r="K4381" s="15" t="n">
        <v>71.88</v>
      </c>
      <c r="L4381" s="0" t="n">
        <v>2</v>
      </c>
      <c r="M4381" s="16" t="n">
        <v>0</v>
      </c>
      <c r="N4381" s="17" t="n">
        <v>32.346</v>
      </c>
      <c r="O4381" s="0" t="str">
        <f aca="false">TEXT(B4381,"YYYY-MM")</f>
        <v>2016-11</v>
      </c>
      <c r="P4381" s="18" t="n">
        <f aca="false">IFERROR(N4381/K4381,0)</f>
        <v>0.45</v>
      </c>
      <c r="Q4381" s="0" t="str">
        <f aca="false">IF(M4381=0,"No Discount",IF(M4381&lt;0.2,"Low (1-19%)",IF(M4381&lt;0.4,"Medium (20-39%)","High (40%+)")))</f>
        <v>No Discount</v>
      </c>
      <c r="R4381" s="0" t="str">
        <f aca="false">INDEX('Lookup Tables'!$B$2:$B$5,MATCH(F4381,'Lookup Tables'!$A$2:$A$5,0))</f>
        <v>Manager C</v>
      </c>
    </row>
    <row r="4382" customFormat="false" ht="15" hidden="false" customHeight="false" outlineLevel="0" collapsed="false">
      <c r="A4382" s="0" t="s">
        <v>3949</v>
      </c>
      <c r="B4382" s="13" t="n">
        <v>42668</v>
      </c>
      <c r="C4382" s="13" t="n">
        <v>42673</v>
      </c>
      <c r="D4382" s="14" t="s">
        <v>69</v>
      </c>
      <c r="E4382" s="14" t="s">
        <v>53</v>
      </c>
      <c r="F4382" s="14" t="s">
        <v>63</v>
      </c>
      <c r="G4382" s="14" t="s">
        <v>64</v>
      </c>
      <c r="H4382" s="14" t="s">
        <v>65</v>
      </c>
      <c r="I4382" s="14" t="s">
        <v>78</v>
      </c>
      <c r="J4382" s="14" t="s">
        <v>1107</v>
      </c>
      <c r="K4382" s="15" t="n">
        <v>60.45</v>
      </c>
      <c r="L4382" s="0" t="n">
        <v>3</v>
      </c>
      <c r="M4382" s="16" t="n">
        <v>0</v>
      </c>
      <c r="N4382" s="17" t="n">
        <v>16.3215</v>
      </c>
      <c r="O4382" s="0" t="str">
        <f aca="false">TEXT(B4382,"YYYY-MM")</f>
        <v>2016-10</v>
      </c>
      <c r="P4382" s="18" t="n">
        <f aca="false">IFERROR(N4382/K4382,0)</f>
        <v>0.27</v>
      </c>
      <c r="Q4382" s="0" t="str">
        <f aca="false">IF(M4382=0,"No Discount",IF(M4382&lt;0.2,"Low (1-19%)",IF(M4382&lt;0.4,"Medium (20-39%)","High (40%+)")))</f>
        <v>No Discount</v>
      </c>
      <c r="R4382" s="0" t="str">
        <f aca="false">INDEX('Lookup Tables'!$B$2:$B$5,MATCH(F4382,'Lookup Tables'!$A$2:$A$5,0))</f>
        <v>Manager D</v>
      </c>
    </row>
    <row r="4383" customFormat="false" ht="15" hidden="false" customHeight="false" outlineLevel="0" collapsed="false">
      <c r="A4383" s="0" t="s">
        <v>3949</v>
      </c>
      <c r="B4383" s="13" t="n">
        <v>42668</v>
      </c>
      <c r="C4383" s="13" t="n">
        <v>42673</v>
      </c>
      <c r="D4383" s="14" t="s">
        <v>69</v>
      </c>
      <c r="E4383" s="14" t="s">
        <v>53</v>
      </c>
      <c r="F4383" s="14" t="s">
        <v>63</v>
      </c>
      <c r="G4383" s="14" t="s">
        <v>64</v>
      </c>
      <c r="H4383" s="14" t="s">
        <v>56</v>
      </c>
      <c r="I4383" s="14" t="s">
        <v>71</v>
      </c>
      <c r="J4383" s="14" t="s">
        <v>785</v>
      </c>
      <c r="K4383" s="15" t="n">
        <v>253.176</v>
      </c>
      <c r="L4383" s="0" t="n">
        <v>3</v>
      </c>
      <c r="M4383" s="16" t="n">
        <v>0.2</v>
      </c>
      <c r="N4383" s="17" t="n">
        <v>-31.647</v>
      </c>
      <c r="O4383" s="0" t="str">
        <f aca="false">TEXT(B4383,"YYYY-MM")</f>
        <v>2016-10</v>
      </c>
      <c r="P4383" s="18" t="n">
        <f aca="false">IFERROR(N4383/K4383,0)</f>
        <v>-0.125</v>
      </c>
      <c r="Q4383" s="0" t="str">
        <f aca="false">IF(M4383=0,"No Discount",IF(M4383&lt;0.2,"Low (1-19%)",IF(M4383&lt;0.4,"Medium (20-39%)","High (40%+)")))</f>
        <v>Medium (20-39%)</v>
      </c>
      <c r="R4383" s="0" t="str">
        <f aca="false">INDEX('Lookup Tables'!$B$2:$B$5,MATCH(F4383,'Lookup Tables'!$A$2:$A$5,0))</f>
        <v>Manager D</v>
      </c>
    </row>
    <row r="4384" customFormat="false" ht="15" hidden="false" customHeight="false" outlineLevel="0" collapsed="false">
      <c r="A4384" s="0" t="s">
        <v>3950</v>
      </c>
      <c r="B4384" s="13" t="n">
        <v>42571</v>
      </c>
      <c r="C4384" s="13" t="n">
        <v>42578</v>
      </c>
      <c r="D4384" s="14" t="s">
        <v>69</v>
      </c>
      <c r="E4384" s="14" t="s">
        <v>53</v>
      </c>
      <c r="F4384" s="14" t="s">
        <v>98</v>
      </c>
      <c r="G4384" s="14" t="s">
        <v>146</v>
      </c>
      <c r="H4384" s="14" t="s">
        <v>65</v>
      </c>
      <c r="I4384" s="14" t="s">
        <v>83</v>
      </c>
      <c r="J4384" s="14" t="s">
        <v>1082</v>
      </c>
      <c r="K4384" s="15" t="n">
        <v>2.88</v>
      </c>
      <c r="L4384" s="0" t="n">
        <v>5</v>
      </c>
      <c r="M4384" s="16" t="n">
        <v>0.8</v>
      </c>
      <c r="N4384" s="17" t="n">
        <v>-4.464</v>
      </c>
      <c r="O4384" s="0" t="str">
        <f aca="false">TEXT(B4384,"YYYY-MM")</f>
        <v>2016-07</v>
      </c>
      <c r="P4384" s="18" t="n">
        <f aca="false">IFERROR(N4384/K4384,0)</f>
        <v>-1.55</v>
      </c>
      <c r="Q4384" s="0" t="str">
        <f aca="false">IF(M4384=0,"No Discount",IF(M4384&lt;0.2,"Low (1-19%)",IF(M4384&lt;0.4,"Medium (20-39%)","High (40%+)")))</f>
        <v>High (40%+)</v>
      </c>
      <c r="R4384" s="0" t="str">
        <f aca="false">INDEX('Lookup Tables'!$B$2:$B$5,MATCH(F4384,'Lookup Tables'!$A$2:$A$5,0))</f>
        <v>Manager A</v>
      </c>
    </row>
    <row r="4385" customFormat="false" ht="15" hidden="false" customHeight="false" outlineLevel="0" collapsed="false">
      <c r="A4385" s="0" t="s">
        <v>3950</v>
      </c>
      <c r="B4385" s="13" t="n">
        <v>42571</v>
      </c>
      <c r="C4385" s="13" t="n">
        <v>42578</v>
      </c>
      <c r="D4385" s="14" t="s">
        <v>69</v>
      </c>
      <c r="E4385" s="14" t="s">
        <v>53</v>
      </c>
      <c r="F4385" s="14" t="s">
        <v>98</v>
      </c>
      <c r="G4385" s="14" t="s">
        <v>146</v>
      </c>
      <c r="H4385" s="14" t="s">
        <v>56</v>
      </c>
      <c r="I4385" s="14" t="s">
        <v>57</v>
      </c>
      <c r="J4385" s="14" t="s">
        <v>3951</v>
      </c>
      <c r="K4385" s="15" t="n">
        <v>384.944</v>
      </c>
      <c r="L4385" s="0" t="n">
        <v>4</v>
      </c>
      <c r="M4385" s="16" t="n">
        <v>0.3</v>
      </c>
      <c r="N4385" s="17" t="n">
        <v>-126.4816</v>
      </c>
      <c r="O4385" s="0" t="str">
        <f aca="false">TEXT(B4385,"YYYY-MM")</f>
        <v>2016-07</v>
      </c>
      <c r="P4385" s="18" t="n">
        <f aca="false">IFERROR(N4385/K4385,0)</f>
        <v>-0.328571428571429</v>
      </c>
      <c r="Q4385" s="0" t="str">
        <f aca="false">IF(M4385=0,"No Discount",IF(M4385&lt;0.2,"Low (1-19%)",IF(M4385&lt;0.4,"Medium (20-39%)","High (40%+)")))</f>
        <v>Medium (20-39%)</v>
      </c>
      <c r="R4385" s="0" t="str">
        <f aca="false">INDEX('Lookup Tables'!$B$2:$B$5,MATCH(F4385,'Lookup Tables'!$A$2:$A$5,0))</f>
        <v>Manager A</v>
      </c>
    </row>
    <row r="4386" customFormat="false" ht="15" hidden="false" customHeight="false" outlineLevel="0" collapsed="false">
      <c r="A4386" s="0" t="s">
        <v>3950</v>
      </c>
      <c r="B4386" s="13" t="n">
        <v>42571</v>
      </c>
      <c r="C4386" s="13" t="n">
        <v>42578</v>
      </c>
      <c r="D4386" s="14" t="s">
        <v>69</v>
      </c>
      <c r="E4386" s="14" t="s">
        <v>53</v>
      </c>
      <c r="F4386" s="14" t="s">
        <v>98</v>
      </c>
      <c r="G4386" s="14" t="s">
        <v>146</v>
      </c>
      <c r="H4386" s="14" t="s">
        <v>80</v>
      </c>
      <c r="I4386" s="14" t="s">
        <v>81</v>
      </c>
      <c r="J4386" s="14" t="s">
        <v>1172</v>
      </c>
      <c r="K4386" s="15" t="n">
        <v>153.584</v>
      </c>
      <c r="L4386" s="0" t="n">
        <v>2</v>
      </c>
      <c r="M4386" s="16" t="n">
        <v>0.2</v>
      </c>
      <c r="N4386" s="17" t="n">
        <v>13.4386</v>
      </c>
      <c r="O4386" s="0" t="str">
        <f aca="false">TEXT(B4386,"YYYY-MM")</f>
        <v>2016-07</v>
      </c>
      <c r="P4386" s="18" t="n">
        <f aca="false">IFERROR(N4386/K4386,0)</f>
        <v>0.0875</v>
      </c>
      <c r="Q4386" s="0" t="str">
        <f aca="false">IF(M4386=0,"No Discount",IF(M4386&lt;0.2,"Low (1-19%)",IF(M4386&lt;0.4,"Medium (20-39%)","High (40%+)")))</f>
        <v>Medium (20-39%)</v>
      </c>
      <c r="R4386" s="0" t="str">
        <f aca="false">INDEX('Lookup Tables'!$B$2:$B$5,MATCH(F4386,'Lookup Tables'!$A$2:$A$5,0))</f>
        <v>Manager A</v>
      </c>
    </row>
    <row r="4387" customFormat="false" ht="15" hidden="false" customHeight="false" outlineLevel="0" collapsed="false">
      <c r="A4387" s="0" t="s">
        <v>3950</v>
      </c>
      <c r="B4387" s="13" t="n">
        <v>42571</v>
      </c>
      <c r="C4387" s="13" t="n">
        <v>42578</v>
      </c>
      <c r="D4387" s="14" t="s">
        <v>69</v>
      </c>
      <c r="E4387" s="14" t="s">
        <v>53</v>
      </c>
      <c r="F4387" s="14" t="s">
        <v>98</v>
      </c>
      <c r="G4387" s="14" t="s">
        <v>146</v>
      </c>
      <c r="H4387" s="14" t="s">
        <v>56</v>
      </c>
      <c r="I4387" s="14" t="s">
        <v>57</v>
      </c>
      <c r="J4387" s="14" t="s">
        <v>142</v>
      </c>
      <c r="K4387" s="15" t="n">
        <v>913.43</v>
      </c>
      <c r="L4387" s="0" t="n">
        <v>5</v>
      </c>
      <c r="M4387" s="16" t="n">
        <v>0.3</v>
      </c>
      <c r="N4387" s="17" t="n">
        <v>-52.196</v>
      </c>
      <c r="O4387" s="0" t="str">
        <f aca="false">TEXT(B4387,"YYYY-MM")</f>
        <v>2016-07</v>
      </c>
      <c r="P4387" s="18" t="n">
        <f aca="false">IFERROR(N4387/K4387,0)</f>
        <v>-0.0571428571428571</v>
      </c>
      <c r="Q4387" s="0" t="str">
        <f aca="false">IF(M4387=0,"No Discount",IF(M4387&lt;0.2,"Low (1-19%)",IF(M4387&lt;0.4,"Medium (20-39%)","High (40%+)")))</f>
        <v>Medium (20-39%)</v>
      </c>
      <c r="R4387" s="0" t="str">
        <f aca="false">INDEX('Lookup Tables'!$B$2:$B$5,MATCH(F4387,'Lookup Tables'!$A$2:$A$5,0))</f>
        <v>Manager A</v>
      </c>
    </row>
    <row r="4388" customFormat="false" ht="15" hidden="false" customHeight="false" outlineLevel="0" collapsed="false">
      <c r="A4388" s="0" t="s">
        <v>3952</v>
      </c>
      <c r="B4388" s="13" t="n">
        <v>43035</v>
      </c>
      <c r="C4388" s="13" t="n">
        <v>43041</v>
      </c>
      <c r="D4388" s="14" t="s">
        <v>69</v>
      </c>
      <c r="E4388" s="14" t="s">
        <v>62</v>
      </c>
      <c r="F4388" s="14" t="s">
        <v>63</v>
      </c>
      <c r="G4388" s="14" t="s">
        <v>64</v>
      </c>
      <c r="H4388" s="14" t="s">
        <v>65</v>
      </c>
      <c r="I4388" s="14" t="s">
        <v>85</v>
      </c>
      <c r="J4388" s="14" t="s">
        <v>663</v>
      </c>
      <c r="K4388" s="15" t="n">
        <v>43.92</v>
      </c>
      <c r="L4388" s="0" t="n">
        <v>4</v>
      </c>
      <c r="M4388" s="16" t="n">
        <v>0</v>
      </c>
      <c r="N4388" s="17" t="n">
        <v>11.8584</v>
      </c>
      <c r="O4388" s="0" t="str">
        <f aca="false">TEXT(B4388,"YYYY-MM")</f>
        <v>2017-10</v>
      </c>
      <c r="P4388" s="18" t="n">
        <f aca="false">IFERROR(N4388/K4388,0)</f>
        <v>0.27</v>
      </c>
      <c r="Q4388" s="0" t="str">
        <f aca="false">IF(M4388=0,"No Discount",IF(M4388&lt;0.2,"Low (1-19%)",IF(M4388&lt;0.4,"Medium (20-39%)","High (40%+)")))</f>
        <v>No Discount</v>
      </c>
      <c r="R4388" s="0" t="str">
        <f aca="false">INDEX('Lookup Tables'!$B$2:$B$5,MATCH(F4388,'Lookup Tables'!$A$2:$A$5,0))</f>
        <v>Manager D</v>
      </c>
    </row>
    <row r="4389" customFormat="false" ht="15" hidden="false" customHeight="false" outlineLevel="0" collapsed="false">
      <c r="A4389" s="0" t="s">
        <v>3952</v>
      </c>
      <c r="B4389" s="13" t="n">
        <v>43035</v>
      </c>
      <c r="C4389" s="13" t="n">
        <v>43041</v>
      </c>
      <c r="D4389" s="14" t="s">
        <v>69</v>
      </c>
      <c r="E4389" s="14" t="s">
        <v>62</v>
      </c>
      <c r="F4389" s="14" t="s">
        <v>63</v>
      </c>
      <c r="G4389" s="14" t="s">
        <v>64</v>
      </c>
      <c r="H4389" s="14" t="s">
        <v>65</v>
      </c>
      <c r="I4389" s="14" t="s">
        <v>83</v>
      </c>
      <c r="J4389" s="14" t="s">
        <v>2096</v>
      </c>
      <c r="K4389" s="15" t="n">
        <v>25.032</v>
      </c>
      <c r="L4389" s="0" t="n">
        <v>3</v>
      </c>
      <c r="M4389" s="16" t="n">
        <v>0.2</v>
      </c>
      <c r="N4389" s="17" t="n">
        <v>7.8225</v>
      </c>
      <c r="O4389" s="0" t="str">
        <f aca="false">TEXT(B4389,"YYYY-MM")</f>
        <v>2017-10</v>
      </c>
      <c r="P4389" s="18" t="n">
        <f aca="false">IFERROR(N4389/K4389,0)</f>
        <v>0.3125</v>
      </c>
      <c r="Q4389" s="0" t="str">
        <f aca="false">IF(M4389=0,"No Discount",IF(M4389&lt;0.2,"Low (1-19%)",IF(M4389&lt;0.4,"Medium (20-39%)","High (40%+)")))</f>
        <v>Medium (20-39%)</v>
      </c>
      <c r="R4389" s="0" t="str">
        <f aca="false">INDEX('Lookup Tables'!$B$2:$B$5,MATCH(F4389,'Lookup Tables'!$A$2:$A$5,0))</f>
        <v>Manager D</v>
      </c>
    </row>
    <row r="4390" customFormat="false" ht="15" hidden="false" customHeight="false" outlineLevel="0" collapsed="false">
      <c r="A4390" s="0" t="s">
        <v>3953</v>
      </c>
      <c r="B4390" s="13" t="n">
        <v>43424</v>
      </c>
      <c r="C4390" s="13" t="n">
        <v>43426</v>
      </c>
      <c r="D4390" s="14" t="s">
        <v>137</v>
      </c>
      <c r="E4390" s="14" t="s">
        <v>53</v>
      </c>
      <c r="F4390" s="14" t="s">
        <v>117</v>
      </c>
      <c r="G4390" s="14" t="s">
        <v>170</v>
      </c>
      <c r="H4390" s="14" t="s">
        <v>65</v>
      </c>
      <c r="I4390" s="14" t="s">
        <v>91</v>
      </c>
      <c r="J4390" s="14" t="s">
        <v>1155</v>
      </c>
      <c r="K4390" s="15" t="n">
        <v>46.76</v>
      </c>
      <c r="L4390" s="0" t="n">
        <v>7</v>
      </c>
      <c r="M4390" s="16" t="n">
        <v>0</v>
      </c>
      <c r="N4390" s="17" t="n">
        <v>22.4448</v>
      </c>
      <c r="O4390" s="0" t="str">
        <f aca="false">TEXT(B4390,"YYYY-MM")</f>
        <v>2018-11</v>
      </c>
      <c r="P4390" s="18" t="n">
        <f aca="false">IFERROR(N4390/K4390,0)</f>
        <v>0.48</v>
      </c>
      <c r="Q4390" s="0" t="str">
        <f aca="false">IF(M4390=0,"No Discount",IF(M4390&lt;0.2,"Low (1-19%)",IF(M4390&lt;0.4,"Medium (20-39%)","High (40%+)")))</f>
        <v>No Discount</v>
      </c>
      <c r="R4390" s="0" t="str">
        <f aca="false">INDEX('Lookup Tables'!$B$2:$B$5,MATCH(F4390,'Lookup Tables'!$A$2:$A$5,0))</f>
        <v>Manager B</v>
      </c>
    </row>
    <row r="4391" customFormat="false" ht="15" hidden="false" customHeight="false" outlineLevel="0" collapsed="false">
      <c r="A4391" s="0" t="s">
        <v>3953</v>
      </c>
      <c r="B4391" s="13" t="n">
        <v>43424</v>
      </c>
      <c r="C4391" s="13" t="n">
        <v>43426</v>
      </c>
      <c r="D4391" s="14" t="s">
        <v>137</v>
      </c>
      <c r="E4391" s="14" t="s">
        <v>53</v>
      </c>
      <c r="F4391" s="14" t="s">
        <v>117</v>
      </c>
      <c r="G4391" s="14" t="s">
        <v>170</v>
      </c>
      <c r="H4391" s="14" t="s">
        <v>56</v>
      </c>
      <c r="I4391" s="14" t="s">
        <v>57</v>
      </c>
      <c r="J4391" s="14" t="s">
        <v>2088</v>
      </c>
      <c r="K4391" s="15" t="n">
        <v>183.968</v>
      </c>
      <c r="L4391" s="0" t="n">
        <v>2</v>
      </c>
      <c r="M4391" s="16" t="n">
        <v>0.2</v>
      </c>
      <c r="N4391" s="17" t="n">
        <v>-25.2956</v>
      </c>
      <c r="O4391" s="0" t="str">
        <f aca="false">TEXT(B4391,"YYYY-MM")</f>
        <v>2018-11</v>
      </c>
      <c r="P4391" s="18" t="n">
        <f aca="false">IFERROR(N4391/K4391,0)</f>
        <v>-0.1375</v>
      </c>
      <c r="Q4391" s="0" t="str">
        <f aca="false">IF(M4391=0,"No Discount",IF(M4391&lt;0.2,"Low (1-19%)",IF(M4391&lt;0.4,"Medium (20-39%)","High (40%+)")))</f>
        <v>Medium (20-39%)</v>
      </c>
      <c r="R4391" s="0" t="str">
        <f aca="false">INDEX('Lookup Tables'!$B$2:$B$5,MATCH(F4391,'Lookup Tables'!$A$2:$A$5,0))</f>
        <v>Manager B</v>
      </c>
    </row>
    <row r="4392" customFormat="false" ht="15" hidden="false" customHeight="false" outlineLevel="0" collapsed="false">
      <c r="A4392" s="0" t="s">
        <v>3953</v>
      </c>
      <c r="B4392" s="13" t="n">
        <v>43424</v>
      </c>
      <c r="C4392" s="13" t="n">
        <v>43426</v>
      </c>
      <c r="D4392" s="14" t="s">
        <v>137</v>
      </c>
      <c r="E4392" s="14" t="s">
        <v>53</v>
      </c>
      <c r="F4392" s="14" t="s">
        <v>117</v>
      </c>
      <c r="G4392" s="14" t="s">
        <v>170</v>
      </c>
      <c r="H4392" s="14" t="s">
        <v>80</v>
      </c>
      <c r="I4392" s="14" t="s">
        <v>81</v>
      </c>
      <c r="J4392" s="14" t="s">
        <v>3040</v>
      </c>
      <c r="K4392" s="15" t="n">
        <v>1259.97</v>
      </c>
      <c r="L4392" s="0" t="n">
        <v>3</v>
      </c>
      <c r="M4392" s="16" t="n">
        <v>0</v>
      </c>
      <c r="N4392" s="17" t="n">
        <v>327.5922</v>
      </c>
      <c r="O4392" s="0" t="str">
        <f aca="false">TEXT(B4392,"YYYY-MM")</f>
        <v>2018-11</v>
      </c>
      <c r="P4392" s="18" t="n">
        <f aca="false">IFERROR(N4392/K4392,0)</f>
        <v>0.26</v>
      </c>
      <c r="Q4392" s="0" t="str">
        <f aca="false">IF(M4392=0,"No Discount",IF(M4392&lt;0.2,"Low (1-19%)",IF(M4392&lt;0.4,"Medium (20-39%)","High (40%+)")))</f>
        <v>No Discount</v>
      </c>
      <c r="R4392" s="0" t="str">
        <f aca="false">INDEX('Lookup Tables'!$B$2:$B$5,MATCH(F4392,'Lookup Tables'!$A$2:$A$5,0))</f>
        <v>Manager B</v>
      </c>
    </row>
    <row r="4393" customFormat="false" ht="15" hidden="false" customHeight="false" outlineLevel="0" collapsed="false">
      <c r="A4393" s="0" t="s">
        <v>3953</v>
      </c>
      <c r="B4393" s="13" t="n">
        <v>43424</v>
      </c>
      <c r="C4393" s="13" t="n">
        <v>43426</v>
      </c>
      <c r="D4393" s="14" t="s">
        <v>137</v>
      </c>
      <c r="E4393" s="14" t="s">
        <v>53</v>
      </c>
      <c r="F4393" s="14" t="s">
        <v>117</v>
      </c>
      <c r="G4393" s="14" t="s">
        <v>170</v>
      </c>
      <c r="H4393" s="14" t="s">
        <v>65</v>
      </c>
      <c r="I4393" s="14" t="s">
        <v>78</v>
      </c>
      <c r="J4393" s="14" t="s">
        <v>2370</v>
      </c>
      <c r="K4393" s="15" t="n">
        <v>68.97</v>
      </c>
      <c r="L4393" s="0" t="n">
        <v>3</v>
      </c>
      <c r="M4393" s="16" t="n">
        <v>0</v>
      </c>
      <c r="N4393" s="17" t="n">
        <v>19.3116</v>
      </c>
      <c r="O4393" s="0" t="str">
        <f aca="false">TEXT(B4393,"YYYY-MM")</f>
        <v>2018-11</v>
      </c>
      <c r="P4393" s="18" t="n">
        <f aca="false">IFERROR(N4393/K4393,0)</f>
        <v>0.28</v>
      </c>
      <c r="Q4393" s="0" t="str">
        <f aca="false">IF(M4393=0,"No Discount",IF(M4393&lt;0.2,"Low (1-19%)",IF(M4393&lt;0.4,"Medium (20-39%)","High (40%+)")))</f>
        <v>No Discount</v>
      </c>
      <c r="R4393" s="0" t="str">
        <f aca="false">INDEX('Lookup Tables'!$B$2:$B$5,MATCH(F4393,'Lookup Tables'!$A$2:$A$5,0))</f>
        <v>Manager B</v>
      </c>
    </row>
    <row r="4394" customFormat="false" ht="15" hidden="false" customHeight="false" outlineLevel="0" collapsed="false">
      <c r="A4394" s="0" t="s">
        <v>3954</v>
      </c>
      <c r="B4394" s="13" t="n">
        <v>42986</v>
      </c>
      <c r="C4394" s="13" t="n">
        <v>42990</v>
      </c>
      <c r="D4394" s="14" t="s">
        <v>69</v>
      </c>
      <c r="E4394" s="14" t="s">
        <v>62</v>
      </c>
      <c r="F4394" s="14" t="s">
        <v>98</v>
      </c>
      <c r="G4394" s="14" t="s">
        <v>99</v>
      </c>
      <c r="H4394" s="14" t="s">
        <v>65</v>
      </c>
      <c r="I4394" s="14" t="s">
        <v>78</v>
      </c>
      <c r="J4394" s="14" t="s">
        <v>725</v>
      </c>
      <c r="K4394" s="15" t="n">
        <v>70.368</v>
      </c>
      <c r="L4394" s="0" t="n">
        <v>2</v>
      </c>
      <c r="M4394" s="16" t="n">
        <v>0.2</v>
      </c>
      <c r="N4394" s="17" t="n">
        <v>6.1572</v>
      </c>
      <c r="O4394" s="0" t="str">
        <f aca="false">TEXT(B4394,"YYYY-MM")</f>
        <v>2017-09</v>
      </c>
      <c r="P4394" s="18" t="n">
        <f aca="false">IFERROR(N4394/K4394,0)</f>
        <v>0.0875</v>
      </c>
      <c r="Q4394" s="0" t="str">
        <f aca="false">IF(M4394=0,"No Discount",IF(M4394&lt;0.2,"Low (1-19%)",IF(M4394&lt;0.4,"Medium (20-39%)","High (40%+)")))</f>
        <v>Medium (20-39%)</v>
      </c>
      <c r="R4394" s="0" t="str">
        <f aca="false">INDEX('Lookup Tables'!$B$2:$B$5,MATCH(F4394,'Lookup Tables'!$A$2:$A$5,0))</f>
        <v>Manager A</v>
      </c>
    </row>
    <row r="4395" customFormat="false" ht="15" hidden="false" customHeight="false" outlineLevel="0" collapsed="false">
      <c r="A4395" s="0" t="s">
        <v>3954</v>
      </c>
      <c r="B4395" s="13" t="n">
        <v>42986</v>
      </c>
      <c r="C4395" s="13" t="n">
        <v>42990</v>
      </c>
      <c r="D4395" s="14" t="s">
        <v>69</v>
      </c>
      <c r="E4395" s="14" t="s">
        <v>62</v>
      </c>
      <c r="F4395" s="14" t="s">
        <v>98</v>
      </c>
      <c r="G4395" s="14" t="s">
        <v>99</v>
      </c>
      <c r="H4395" s="14" t="s">
        <v>80</v>
      </c>
      <c r="I4395" s="14" t="s">
        <v>81</v>
      </c>
      <c r="J4395" s="14" t="s">
        <v>2392</v>
      </c>
      <c r="K4395" s="15" t="n">
        <v>59.96</v>
      </c>
      <c r="L4395" s="0" t="n">
        <v>5</v>
      </c>
      <c r="M4395" s="16" t="n">
        <v>0.2</v>
      </c>
      <c r="N4395" s="17" t="n">
        <v>21.7355</v>
      </c>
      <c r="O4395" s="0" t="str">
        <f aca="false">TEXT(B4395,"YYYY-MM")</f>
        <v>2017-09</v>
      </c>
      <c r="P4395" s="18" t="n">
        <f aca="false">IFERROR(N4395/K4395,0)</f>
        <v>0.3625</v>
      </c>
      <c r="Q4395" s="0" t="str">
        <f aca="false">IF(M4395=0,"No Discount",IF(M4395&lt;0.2,"Low (1-19%)",IF(M4395&lt;0.4,"Medium (20-39%)","High (40%+)")))</f>
        <v>Medium (20-39%)</v>
      </c>
      <c r="R4395" s="0" t="str">
        <f aca="false">INDEX('Lookup Tables'!$B$2:$B$5,MATCH(F4395,'Lookup Tables'!$A$2:$A$5,0))</f>
        <v>Manager A</v>
      </c>
    </row>
    <row r="4396" customFormat="false" ht="15" hidden="false" customHeight="false" outlineLevel="0" collapsed="false">
      <c r="A4396" s="0" t="s">
        <v>3955</v>
      </c>
      <c r="B4396" s="13" t="n">
        <v>42205</v>
      </c>
      <c r="C4396" s="13" t="n">
        <v>42205</v>
      </c>
      <c r="D4396" s="14" t="s">
        <v>606</v>
      </c>
      <c r="E4396" s="14" t="s">
        <v>53</v>
      </c>
      <c r="F4396" s="14" t="s">
        <v>117</v>
      </c>
      <c r="G4396" s="14" t="s">
        <v>269</v>
      </c>
      <c r="H4396" s="14" t="s">
        <v>65</v>
      </c>
      <c r="I4396" s="14" t="s">
        <v>73</v>
      </c>
      <c r="J4396" s="14" t="s">
        <v>1008</v>
      </c>
      <c r="K4396" s="15" t="n">
        <v>25.984</v>
      </c>
      <c r="L4396" s="0" t="n">
        <v>1</v>
      </c>
      <c r="M4396" s="16" t="n">
        <v>0.2</v>
      </c>
      <c r="N4396" s="17" t="n">
        <v>-5.1968</v>
      </c>
      <c r="O4396" s="0" t="str">
        <f aca="false">TEXT(B4396,"YYYY-MM")</f>
        <v>2015-07</v>
      </c>
      <c r="P4396" s="18" t="n">
        <f aca="false">IFERROR(N4396/K4396,0)</f>
        <v>-0.2</v>
      </c>
      <c r="Q4396" s="0" t="str">
        <f aca="false">IF(M4396=0,"No Discount",IF(M4396&lt;0.2,"Low (1-19%)",IF(M4396&lt;0.4,"Medium (20-39%)","High (40%+)")))</f>
        <v>Medium (20-39%)</v>
      </c>
      <c r="R4396" s="0" t="str">
        <f aca="false">INDEX('Lookup Tables'!$B$2:$B$5,MATCH(F4396,'Lookup Tables'!$A$2:$A$5,0))</f>
        <v>Manager B</v>
      </c>
    </row>
    <row r="4397" customFormat="false" ht="15" hidden="false" customHeight="false" outlineLevel="0" collapsed="false">
      <c r="A4397" s="0" t="s">
        <v>3955</v>
      </c>
      <c r="B4397" s="13" t="n">
        <v>42205</v>
      </c>
      <c r="C4397" s="13" t="n">
        <v>42205</v>
      </c>
      <c r="D4397" s="14" t="s">
        <v>606</v>
      </c>
      <c r="E4397" s="14" t="s">
        <v>53</v>
      </c>
      <c r="F4397" s="14" t="s">
        <v>117</v>
      </c>
      <c r="G4397" s="14" t="s">
        <v>269</v>
      </c>
      <c r="H4397" s="14" t="s">
        <v>65</v>
      </c>
      <c r="I4397" s="14" t="s">
        <v>83</v>
      </c>
      <c r="J4397" s="14" t="s">
        <v>1803</v>
      </c>
      <c r="K4397" s="15" t="n">
        <v>27.36</v>
      </c>
      <c r="L4397" s="0" t="n">
        <v>3</v>
      </c>
      <c r="M4397" s="16" t="n">
        <v>0.7</v>
      </c>
      <c r="N4397" s="17" t="n">
        <v>-21.888</v>
      </c>
      <c r="O4397" s="0" t="str">
        <f aca="false">TEXT(B4397,"YYYY-MM")</f>
        <v>2015-07</v>
      </c>
      <c r="P4397" s="18" t="n">
        <f aca="false">IFERROR(N4397/K4397,0)</f>
        <v>-0.8</v>
      </c>
      <c r="Q4397" s="0" t="str">
        <f aca="false">IF(M4397=0,"No Discount",IF(M4397&lt;0.2,"Low (1-19%)",IF(M4397&lt;0.4,"Medium (20-39%)","High (40%+)")))</f>
        <v>High (40%+)</v>
      </c>
      <c r="R4397" s="0" t="str">
        <f aca="false">INDEX('Lookup Tables'!$B$2:$B$5,MATCH(F4397,'Lookup Tables'!$A$2:$A$5,0))</f>
        <v>Manager B</v>
      </c>
    </row>
    <row r="4398" customFormat="false" ht="15" hidden="false" customHeight="false" outlineLevel="0" collapsed="false">
      <c r="A4398" s="0" t="s">
        <v>3956</v>
      </c>
      <c r="B4398" s="13" t="n">
        <v>43054</v>
      </c>
      <c r="C4398" s="13" t="n">
        <v>43058</v>
      </c>
      <c r="D4398" s="14" t="s">
        <v>69</v>
      </c>
      <c r="E4398" s="14" t="s">
        <v>62</v>
      </c>
      <c r="F4398" s="14" t="s">
        <v>63</v>
      </c>
      <c r="G4398" s="14" t="s">
        <v>64</v>
      </c>
      <c r="H4398" s="14" t="s">
        <v>80</v>
      </c>
      <c r="I4398" s="14" t="s">
        <v>81</v>
      </c>
      <c r="J4398" s="14" t="s">
        <v>1698</v>
      </c>
      <c r="K4398" s="15" t="n">
        <v>361.376</v>
      </c>
      <c r="L4398" s="0" t="n">
        <v>2</v>
      </c>
      <c r="M4398" s="16" t="n">
        <v>0.2</v>
      </c>
      <c r="N4398" s="17" t="n">
        <v>27.1032</v>
      </c>
      <c r="O4398" s="0" t="str">
        <f aca="false">TEXT(B4398,"YYYY-MM")</f>
        <v>2017-11</v>
      </c>
      <c r="P4398" s="18" t="n">
        <f aca="false">IFERROR(N4398/K4398,0)</f>
        <v>0.075</v>
      </c>
      <c r="Q4398" s="0" t="str">
        <f aca="false">IF(M4398=0,"No Discount",IF(M4398&lt;0.2,"Low (1-19%)",IF(M4398&lt;0.4,"Medium (20-39%)","High (40%+)")))</f>
        <v>Medium (20-39%)</v>
      </c>
      <c r="R4398" s="0" t="str">
        <f aca="false">INDEX('Lookup Tables'!$B$2:$B$5,MATCH(F4398,'Lookup Tables'!$A$2:$A$5,0))</f>
        <v>Manager D</v>
      </c>
    </row>
    <row r="4399" customFormat="false" ht="15" hidden="false" customHeight="false" outlineLevel="0" collapsed="false">
      <c r="A4399" s="0" t="s">
        <v>3957</v>
      </c>
      <c r="B4399" s="13" t="n">
        <v>42192</v>
      </c>
      <c r="C4399" s="13" t="n">
        <v>42196</v>
      </c>
      <c r="D4399" s="14" t="s">
        <v>69</v>
      </c>
      <c r="E4399" s="14" t="s">
        <v>53</v>
      </c>
      <c r="F4399" s="14" t="s">
        <v>117</v>
      </c>
      <c r="G4399" s="14" t="s">
        <v>118</v>
      </c>
      <c r="H4399" s="14" t="s">
        <v>56</v>
      </c>
      <c r="I4399" s="14" t="s">
        <v>59</v>
      </c>
      <c r="J4399" s="14" t="s">
        <v>1454</v>
      </c>
      <c r="K4399" s="15" t="n">
        <v>172.186</v>
      </c>
      <c r="L4399" s="0" t="n">
        <v>2</v>
      </c>
      <c r="M4399" s="16" t="n">
        <v>0.3</v>
      </c>
      <c r="N4399" s="17" t="n">
        <v>-46.7362</v>
      </c>
      <c r="O4399" s="0" t="str">
        <f aca="false">TEXT(B4399,"YYYY-MM")</f>
        <v>2015-07</v>
      </c>
      <c r="P4399" s="18" t="n">
        <f aca="false">IFERROR(N4399/K4399,0)</f>
        <v>-0.271428571428571</v>
      </c>
      <c r="Q4399" s="0" t="str">
        <f aca="false">IF(M4399=0,"No Discount",IF(M4399&lt;0.2,"Low (1-19%)",IF(M4399&lt;0.4,"Medium (20-39%)","High (40%+)")))</f>
        <v>Medium (20-39%)</v>
      </c>
      <c r="R4399" s="0" t="str">
        <f aca="false">INDEX('Lookup Tables'!$B$2:$B$5,MATCH(F4399,'Lookup Tables'!$A$2:$A$5,0))</f>
        <v>Manager B</v>
      </c>
    </row>
    <row r="4400" customFormat="false" ht="15" hidden="false" customHeight="false" outlineLevel="0" collapsed="false">
      <c r="A4400" s="0" t="s">
        <v>3957</v>
      </c>
      <c r="B4400" s="13" t="n">
        <v>42192</v>
      </c>
      <c r="C4400" s="13" t="n">
        <v>42196</v>
      </c>
      <c r="D4400" s="14" t="s">
        <v>69</v>
      </c>
      <c r="E4400" s="14" t="s">
        <v>53</v>
      </c>
      <c r="F4400" s="14" t="s">
        <v>117</v>
      </c>
      <c r="G4400" s="14" t="s">
        <v>118</v>
      </c>
      <c r="H4400" s="14" t="s">
        <v>56</v>
      </c>
      <c r="I4400" s="14" t="s">
        <v>76</v>
      </c>
      <c r="J4400" s="14" t="s">
        <v>863</v>
      </c>
      <c r="K4400" s="15" t="n">
        <v>69.008</v>
      </c>
      <c r="L4400" s="0" t="n">
        <v>2</v>
      </c>
      <c r="M4400" s="16" t="n">
        <v>0.2</v>
      </c>
      <c r="N4400" s="17" t="n">
        <v>12.0764</v>
      </c>
      <c r="O4400" s="0" t="str">
        <f aca="false">TEXT(B4400,"YYYY-MM")</f>
        <v>2015-07</v>
      </c>
      <c r="P4400" s="18" t="n">
        <f aca="false">IFERROR(N4400/K4400,0)</f>
        <v>0.175</v>
      </c>
      <c r="Q4400" s="0" t="str">
        <f aca="false">IF(M4400=0,"No Discount",IF(M4400&lt;0.2,"Low (1-19%)",IF(M4400&lt;0.4,"Medium (20-39%)","High (40%+)")))</f>
        <v>Medium (20-39%)</v>
      </c>
      <c r="R4400" s="0" t="str">
        <f aca="false">INDEX('Lookup Tables'!$B$2:$B$5,MATCH(F4400,'Lookup Tables'!$A$2:$A$5,0))</f>
        <v>Manager B</v>
      </c>
    </row>
    <row r="4401" customFormat="false" ht="15" hidden="false" customHeight="false" outlineLevel="0" collapsed="false">
      <c r="A4401" s="0" t="s">
        <v>3958</v>
      </c>
      <c r="B4401" s="13" t="n">
        <v>42811</v>
      </c>
      <c r="C4401" s="13" t="n">
        <v>42811</v>
      </c>
      <c r="D4401" s="14" t="s">
        <v>606</v>
      </c>
      <c r="E4401" s="14" t="s">
        <v>53</v>
      </c>
      <c r="F4401" s="14" t="s">
        <v>117</v>
      </c>
      <c r="G4401" s="14" t="s">
        <v>1243</v>
      </c>
      <c r="H4401" s="14" t="s">
        <v>65</v>
      </c>
      <c r="I4401" s="14" t="s">
        <v>129</v>
      </c>
      <c r="J4401" s="14" t="s">
        <v>1583</v>
      </c>
      <c r="K4401" s="15" t="n">
        <v>199.9</v>
      </c>
      <c r="L4401" s="0" t="n">
        <v>5</v>
      </c>
      <c r="M4401" s="16" t="n">
        <v>0</v>
      </c>
      <c r="N4401" s="17" t="n">
        <v>89.955</v>
      </c>
      <c r="O4401" s="0" t="str">
        <f aca="false">TEXT(B4401,"YYYY-MM")</f>
        <v>2017-03</v>
      </c>
      <c r="P4401" s="18" t="n">
        <f aca="false">IFERROR(N4401/K4401,0)</f>
        <v>0.45</v>
      </c>
      <c r="Q4401" s="0" t="str">
        <f aca="false">IF(M4401=0,"No Discount",IF(M4401&lt;0.2,"Low (1-19%)",IF(M4401&lt;0.4,"Medium (20-39%)","High (40%+)")))</f>
        <v>No Discount</v>
      </c>
      <c r="R4401" s="0" t="str">
        <f aca="false">INDEX('Lookup Tables'!$B$2:$B$5,MATCH(F4401,'Lookup Tables'!$A$2:$A$5,0))</f>
        <v>Manager B</v>
      </c>
    </row>
    <row r="4402" customFormat="false" ht="15" hidden="false" customHeight="false" outlineLevel="0" collapsed="false">
      <c r="A4402" s="0" t="s">
        <v>3958</v>
      </c>
      <c r="B4402" s="13" t="n">
        <v>42811</v>
      </c>
      <c r="C4402" s="13" t="n">
        <v>42811</v>
      </c>
      <c r="D4402" s="14" t="s">
        <v>606</v>
      </c>
      <c r="E4402" s="14" t="s">
        <v>53</v>
      </c>
      <c r="F4402" s="14" t="s">
        <v>117</v>
      </c>
      <c r="G4402" s="14" t="s">
        <v>1243</v>
      </c>
      <c r="H4402" s="14" t="s">
        <v>65</v>
      </c>
      <c r="I4402" s="14" t="s">
        <v>85</v>
      </c>
      <c r="J4402" s="14" t="s">
        <v>453</v>
      </c>
      <c r="K4402" s="15" t="n">
        <v>901.95</v>
      </c>
      <c r="L4402" s="0" t="n">
        <v>3</v>
      </c>
      <c r="M4402" s="16" t="n">
        <v>0</v>
      </c>
      <c r="N4402" s="17" t="n">
        <v>297.6435</v>
      </c>
      <c r="O4402" s="0" t="str">
        <f aca="false">TEXT(B4402,"YYYY-MM")</f>
        <v>2017-03</v>
      </c>
      <c r="P4402" s="18" t="n">
        <f aca="false">IFERROR(N4402/K4402,0)</f>
        <v>0.33</v>
      </c>
      <c r="Q4402" s="0" t="str">
        <f aca="false">IF(M4402=0,"No Discount",IF(M4402&lt;0.2,"Low (1-19%)",IF(M4402&lt;0.4,"Medium (20-39%)","High (40%+)")))</f>
        <v>No Discount</v>
      </c>
      <c r="R4402" s="0" t="str">
        <f aca="false">INDEX('Lookup Tables'!$B$2:$B$5,MATCH(F4402,'Lookup Tables'!$A$2:$A$5,0))</f>
        <v>Manager B</v>
      </c>
    </row>
    <row r="4403" customFormat="false" ht="15" hidden="false" customHeight="false" outlineLevel="0" collapsed="false">
      <c r="A4403" s="0" t="s">
        <v>3958</v>
      </c>
      <c r="B4403" s="13" t="n">
        <v>42811</v>
      </c>
      <c r="C4403" s="13" t="n">
        <v>42811</v>
      </c>
      <c r="D4403" s="14" t="s">
        <v>606</v>
      </c>
      <c r="E4403" s="14" t="s">
        <v>53</v>
      </c>
      <c r="F4403" s="14" t="s">
        <v>117</v>
      </c>
      <c r="G4403" s="14" t="s">
        <v>1243</v>
      </c>
      <c r="H4403" s="14" t="s">
        <v>56</v>
      </c>
      <c r="I4403" s="14" t="s">
        <v>76</v>
      </c>
      <c r="J4403" s="14" t="s">
        <v>1101</v>
      </c>
      <c r="K4403" s="15" t="n">
        <v>971.5</v>
      </c>
      <c r="L4403" s="0" t="n">
        <v>5</v>
      </c>
      <c r="M4403" s="16" t="n">
        <v>0</v>
      </c>
      <c r="N4403" s="17" t="n">
        <v>252.59</v>
      </c>
      <c r="O4403" s="0" t="str">
        <f aca="false">TEXT(B4403,"YYYY-MM")</f>
        <v>2017-03</v>
      </c>
      <c r="P4403" s="18" t="n">
        <f aca="false">IFERROR(N4403/K4403,0)</f>
        <v>0.26</v>
      </c>
      <c r="Q4403" s="0" t="str">
        <f aca="false">IF(M4403=0,"No Discount",IF(M4403&lt;0.2,"Low (1-19%)",IF(M4403&lt;0.4,"Medium (20-39%)","High (40%+)")))</f>
        <v>No Discount</v>
      </c>
      <c r="R4403" s="0" t="str">
        <f aca="false">INDEX('Lookup Tables'!$B$2:$B$5,MATCH(F4403,'Lookup Tables'!$A$2:$A$5,0))</f>
        <v>Manager B</v>
      </c>
    </row>
    <row r="4404" customFormat="false" ht="15" hidden="false" customHeight="false" outlineLevel="0" collapsed="false">
      <c r="A4404" s="0" t="s">
        <v>3959</v>
      </c>
      <c r="B4404" s="13" t="n">
        <v>43095</v>
      </c>
      <c r="C4404" s="13" t="n">
        <v>43096</v>
      </c>
      <c r="D4404" s="14" t="s">
        <v>137</v>
      </c>
      <c r="E4404" s="14" t="s">
        <v>53</v>
      </c>
      <c r="F4404" s="14" t="s">
        <v>63</v>
      </c>
      <c r="G4404" s="14" t="s">
        <v>252</v>
      </c>
      <c r="H4404" s="14" t="s">
        <v>65</v>
      </c>
      <c r="I4404" s="14" t="s">
        <v>78</v>
      </c>
      <c r="J4404" s="14" t="s">
        <v>3960</v>
      </c>
      <c r="K4404" s="15" t="n">
        <v>11.328</v>
      </c>
      <c r="L4404" s="0" t="n">
        <v>2</v>
      </c>
      <c r="M4404" s="16" t="n">
        <v>0.2</v>
      </c>
      <c r="N4404" s="17" t="n">
        <v>2.5488</v>
      </c>
      <c r="O4404" s="0" t="str">
        <f aca="false">TEXT(B4404,"YYYY-MM")</f>
        <v>2017-12</v>
      </c>
      <c r="P4404" s="18" t="n">
        <f aca="false">IFERROR(N4404/K4404,0)</f>
        <v>0.225</v>
      </c>
      <c r="Q4404" s="0" t="str">
        <f aca="false">IF(M4404=0,"No Discount",IF(M4404&lt;0.2,"Low (1-19%)",IF(M4404&lt;0.4,"Medium (20-39%)","High (40%+)")))</f>
        <v>Medium (20-39%)</v>
      </c>
      <c r="R4404" s="0" t="str">
        <f aca="false">INDEX('Lookup Tables'!$B$2:$B$5,MATCH(F4404,'Lookup Tables'!$A$2:$A$5,0))</f>
        <v>Manager D</v>
      </c>
    </row>
    <row r="4405" customFormat="false" ht="15" hidden="false" customHeight="false" outlineLevel="0" collapsed="false">
      <c r="A4405" s="0" t="s">
        <v>3961</v>
      </c>
      <c r="B4405" s="13" t="n">
        <v>42249</v>
      </c>
      <c r="C4405" s="13" t="n">
        <v>42251</v>
      </c>
      <c r="D4405" s="14" t="s">
        <v>137</v>
      </c>
      <c r="E4405" s="14" t="s">
        <v>53</v>
      </c>
      <c r="F4405" s="14" t="s">
        <v>117</v>
      </c>
      <c r="G4405" s="14" t="s">
        <v>170</v>
      </c>
      <c r="H4405" s="14" t="s">
        <v>65</v>
      </c>
      <c r="I4405" s="14" t="s">
        <v>78</v>
      </c>
      <c r="J4405" s="14" t="s">
        <v>3960</v>
      </c>
      <c r="K4405" s="15" t="n">
        <v>21.24</v>
      </c>
      <c r="L4405" s="0" t="n">
        <v>3</v>
      </c>
      <c r="M4405" s="16" t="n">
        <v>0</v>
      </c>
      <c r="N4405" s="17" t="n">
        <v>8.0712</v>
      </c>
      <c r="O4405" s="0" t="str">
        <f aca="false">TEXT(B4405,"YYYY-MM")</f>
        <v>2015-09</v>
      </c>
      <c r="P4405" s="18" t="n">
        <f aca="false">IFERROR(N4405/K4405,0)</f>
        <v>0.38</v>
      </c>
      <c r="Q4405" s="0" t="str">
        <f aca="false">IF(M4405=0,"No Discount",IF(M4405&lt;0.2,"Low (1-19%)",IF(M4405&lt;0.4,"Medium (20-39%)","High (40%+)")))</f>
        <v>No Discount</v>
      </c>
      <c r="R4405" s="0" t="str">
        <f aca="false">INDEX('Lookup Tables'!$B$2:$B$5,MATCH(F4405,'Lookup Tables'!$A$2:$A$5,0))</f>
        <v>Manager B</v>
      </c>
    </row>
    <row r="4406" customFormat="false" ht="15" hidden="false" customHeight="false" outlineLevel="0" collapsed="false">
      <c r="A4406" s="0" t="s">
        <v>3962</v>
      </c>
      <c r="B4406" s="13" t="n">
        <v>42556</v>
      </c>
      <c r="C4406" s="13" t="n">
        <v>42561</v>
      </c>
      <c r="D4406" s="14" t="s">
        <v>69</v>
      </c>
      <c r="E4406" s="14" t="s">
        <v>53</v>
      </c>
      <c r="F4406" s="14" t="s">
        <v>117</v>
      </c>
      <c r="G4406" s="14" t="s">
        <v>118</v>
      </c>
      <c r="H4406" s="14" t="s">
        <v>80</v>
      </c>
      <c r="I4406" s="14" t="s">
        <v>123</v>
      </c>
      <c r="J4406" s="14" t="s">
        <v>373</v>
      </c>
      <c r="K4406" s="15" t="n">
        <v>34.8</v>
      </c>
      <c r="L4406" s="0" t="n">
        <v>3</v>
      </c>
      <c r="M4406" s="16" t="n">
        <v>0.2</v>
      </c>
      <c r="N4406" s="17" t="n">
        <v>2.175</v>
      </c>
      <c r="O4406" s="0" t="str">
        <f aca="false">TEXT(B4406,"YYYY-MM")</f>
        <v>2016-07</v>
      </c>
      <c r="P4406" s="18" t="n">
        <f aca="false">IFERROR(N4406/K4406,0)</f>
        <v>0.0625</v>
      </c>
      <c r="Q4406" s="0" t="str">
        <f aca="false">IF(M4406=0,"No Discount",IF(M4406&lt;0.2,"Low (1-19%)",IF(M4406&lt;0.4,"Medium (20-39%)","High (40%+)")))</f>
        <v>Medium (20-39%)</v>
      </c>
      <c r="R4406" s="0" t="str">
        <f aca="false">INDEX('Lookup Tables'!$B$2:$B$5,MATCH(F4406,'Lookup Tables'!$A$2:$A$5,0))</f>
        <v>Manager B</v>
      </c>
    </row>
    <row r="4407" customFormat="false" ht="15" hidden="false" customHeight="false" outlineLevel="0" collapsed="false">
      <c r="A4407" s="0" t="s">
        <v>3962</v>
      </c>
      <c r="B4407" s="13" t="n">
        <v>42556</v>
      </c>
      <c r="C4407" s="13" t="n">
        <v>42561</v>
      </c>
      <c r="D4407" s="14" t="s">
        <v>69</v>
      </c>
      <c r="E4407" s="14" t="s">
        <v>53</v>
      </c>
      <c r="F4407" s="14" t="s">
        <v>117</v>
      </c>
      <c r="G4407" s="14" t="s">
        <v>118</v>
      </c>
      <c r="H4407" s="14" t="s">
        <v>65</v>
      </c>
      <c r="I4407" s="14" t="s">
        <v>73</v>
      </c>
      <c r="J4407" s="14" t="s">
        <v>1279</v>
      </c>
      <c r="K4407" s="15" t="n">
        <v>38.976</v>
      </c>
      <c r="L4407" s="0" t="n">
        <v>3</v>
      </c>
      <c r="M4407" s="16" t="n">
        <v>0.2</v>
      </c>
      <c r="N4407" s="17" t="n">
        <v>-2.436</v>
      </c>
      <c r="O4407" s="0" t="str">
        <f aca="false">TEXT(B4407,"YYYY-MM")</f>
        <v>2016-07</v>
      </c>
      <c r="P4407" s="18" t="n">
        <f aca="false">IFERROR(N4407/K4407,0)</f>
        <v>-0.0625</v>
      </c>
      <c r="Q4407" s="0" t="str">
        <f aca="false">IF(M4407=0,"No Discount",IF(M4407&lt;0.2,"Low (1-19%)",IF(M4407&lt;0.4,"Medium (20-39%)","High (40%+)")))</f>
        <v>Medium (20-39%)</v>
      </c>
      <c r="R4407" s="0" t="str">
        <f aca="false">INDEX('Lookup Tables'!$B$2:$B$5,MATCH(F4407,'Lookup Tables'!$A$2:$A$5,0))</f>
        <v>Manager B</v>
      </c>
    </row>
    <row r="4408" customFormat="false" ht="15" hidden="false" customHeight="false" outlineLevel="0" collapsed="false">
      <c r="A4408" s="0" t="s">
        <v>3963</v>
      </c>
      <c r="B4408" s="13" t="n">
        <v>43059</v>
      </c>
      <c r="C4408" s="13" t="n">
        <v>43064</v>
      </c>
      <c r="D4408" s="14" t="s">
        <v>69</v>
      </c>
      <c r="E4408" s="14" t="s">
        <v>62</v>
      </c>
      <c r="F4408" s="14" t="s">
        <v>98</v>
      </c>
      <c r="G4408" s="14" t="s">
        <v>164</v>
      </c>
      <c r="H4408" s="14" t="s">
        <v>65</v>
      </c>
      <c r="I4408" s="14" t="s">
        <v>91</v>
      </c>
      <c r="J4408" s="14" t="s">
        <v>1248</v>
      </c>
      <c r="K4408" s="15" t="n">
        <v>9.08</v>
      </c>
      <c r="L4408" s="0" t="n">
        <v>2</v>
      </c>
      <c r="M4408" s="16" t="n">
        <v>0</v>
      </c>
      <c r="N4408" s="17" t="n">
        <v>4.086</v>
      </c>
      <c r="O4408" s="0" t="str">
        <f aca="false">TEXT(B4408,"YYYY-MM")</f>
        <v>2017-11</v>
      </c>
      <c r="P4408" s="18" t="n">
        <f aca="false">IFERROR(N4408/K4408,0)</f>
        <v>0.45</v>
      </c>
      <c r="Q4408" s="0" t="str">
        <f aca="false">IF(M4408=0,"No Discount",IF(M4408&lt;0.2,"Low (1-19%)",IF(M4408&lt;0.4,"Medium (20-39%)","High (40%+)")))</f>
        <v>No Discount</v>
      </c>
      <c r="R4408" s="0" t="str">
        <f aca="false">INDEX('Lookup Tables'!$B$2:$B$5,MATCH(F4408,'Lookup Tables'!$A$2:$A$5,0))</f>
        <v>Manager A</v>
      </c>
    </row>
    <row r="4409" customFormat="false" ht="15" hidden="false" customHeight="false" outlineLevel="0" collapsed="false">
      <c r="A4409" s="0" t="s">
        <v>3963</v>
      </c>
      <c r="B4409" s="13" t="n">
        <v>43059</v>
      </c>
      <c r="C4409" s="13" t="n">
        <v>43064</v>
      </c>
      <c r="D4409" s="14" t="s">
        <v>69</v>
      </c>
      <c r="E4409" s="14" t="s">
        <v>62</v>
      </c>
      <c r="F4409" s="14" t="s">
        <v>98</v>
      </c>
      <c r="G4409" s="14" t="s">
        <v>164</v>
      </c>
      <c r="H4409" s="14" t="s">
        <v>65</v>
      </c>
      <c r="I4409" s="14" t="s">
        <v>91</v>
      </c>
      <c r="J4409" s="14" t="s">
        <v>1756</v>
      </c>
      <c r="K4409" s="15" t="n">
        <v>314.55</v>
      </c>
      <c r="L4409" s="0" t="n">
        <v>3</v>
      </c>
      <c r="M4409" s="16" t="n">
        <v>0</v>
      </c>
      <c r="N4409" s="17" t="n">
        <v>150.984</v>
      </c>
      <c r="O4409" s="0" t="str">
        <f aca="false">TEXT(B4409,"YYYY-MM")</f>
        <v>2017-11</v>
      </c>
      <c r="P4409" s="18" t="n">
        <f aca="false">IFERROR(N4409/K4409,0)</f>
        <v>0.48</v>
      </c>
      <c r="Q4409" s="0" t="str">
        <f aca="false">IF(M4409=0,"No Discount",IF(M4409&lt;0.2,"Low (1-19%)",IF(M4409&lt;0.4,"Medium (20-39%)","High (40%+)")))</f>
        <v>No Discount</v>
      </c>
      <c r="R4409" s="0" t="str">
        <f aca="false">INDEX('Lookup Tables'!$B$2:$B$5,MATCH(F4409,'Lookup Tables'!$A$2:$A$5,0))</f>
        <v>Manager A</v>
      </c>
    </row>
    <row r="4410" customFormat="false" ht="15" hidden="false" customHeight="false" outlineLevel="0" collapsed="false">
      <c r="A4410" s="0" t="s">
        <v>3963</v>
      </c>
      <c r="B4410" s="13" t="n">
        <v>43059</v>
      </c>
      <c r="C4410" s="13" t="n">
        <v>43064</v>
      </c>
      <c r="D4410" s="14" t="s">
        <v>69</v>
      </c>
      <c r="E4410" s="14" t="s">
        <v>62</v>
      </c>
      <c r="F4410" s="14" t="s">
        <v>98</v>
      </c>
      <c r="G4410" s="14" t="s">
        <v>164</v>
      </c>
      <c r="H4410" s="14" t="s">
        <v>65</v>
      </c>
      <c r="I4410" s="14" t="s">
        <v>83</v>
      </c>
      <c r="J4410" s="14" t="s">
        <v>394</v>
      </c>
      <c r="K4410" s="15" t="n">
        <v>4.91</v>
      </c>
      <c r="L4410" s="0" t="n">
        <v>1</v>
      </c>
      <c r="M4410" s="16" t="n">
        <v>0</v>
      </c>
      <c r="N4410" s="17" t="n">
        <v>2.3077</v>
      </c>
      <c r="O4410" s="0" t="str">
        <f aca="false">TEXT(B4410,"YYYY-MM")</f>
        <v>2017-11</v>
      </c>
      <c r="P4410" s="18" t="n">
        <f aca="false">IFERROR(N4410/K4410,0)</f>
        <v>0.47</v>
      </c>
      <c r="Q4410" s="0" t="str">
        <f aca="false">IF(M4410=0,"No Discount",IF(M4410&lt;0.2,"Low (1-19%)",IF(M4410&lt;0.4,"Medium (20-39%)","High (40%+)")))</f>
        <v>No Discount</v>
      </c>
      <c r="R4410" s="0" t="str">
        <f aca="false">INDEX('Lookup Tables'!$B$2:$B$5,MATCH(F4410,'Lookup Tables'!$A$2:$A$5,0))</f>
        <v>Manager A</v>
      </c>
    </row>
    <row r="4411" customFormat="false" ht="15" hidden="false" customHeight="false" outlineLevel="0" collapsed="false">
      <c r="A4411" s="0" t="s">
        <v>3964</v>
      </c>
      <c r="B4411" s="13" t="n">
        <v>42130</v>
      </c>
      <c r="C4411" s="13" t="n">
        <v>42135</v>
      </c>
      <c r="D4411" s="14" t="s">
        <v>69</v>
      </c>
      <c r="E4411" s="14" t="s">
        <v>97</v>
      </c>
      <c r="F4411" s="14" t="s">
        <v>63</v>
      </c>
      <c r="G4411" s="14" t="s">
        <v>64</v>
      </c>
      <c r="H4411" s="14" t="s">
        <v>65</v>
      </c>
      <c r="I4411" s="14" t="s">
        <v>66</v>
      </c>
      <c r="J4411" s="14" t="s">
        <v>1544</v>
      </c>
      <c r="K4411" s="15" t="n">
        <v>5.78</v>
      </c>
      <c r="L4411" s="0" t="n">
        <v>2</v>
      </c>
      <c r="M4411" s="16" t="n">
        <v>0</v>
      </c>
      <c r="N4411" s="17" t="n">
        <v>2.7166</v>
      </c>
      <c r="O4411" s="0" t="str">
        <f aca="false">TEXT(B4411,"YYYY-MM")</f>
        <v>2015-05</v>
      </c>
      <c r="P4411" s="18" t="n">
        <f aca="false">IFERROR(N4411/K4411,0)</f>
        <v>0.47</v>
      </c>
      <c r="Q4411" s="0" t="str">
        <f aca="false">IF(M4411=0,"No Discount",IF(M4411&lt;0.2,"Low (1-19%)",IF(M4411&lt;0.4,"Medium (20-39%)","High (40%+)")))</f>
        <v>No Discount</v>
      </c>
      <c r="R4411" s="0" t="str">
        <f aca="false">INDEX('Lookup Tables'!$B$2:$B$5,MATCH(F4411,'Lookup Tables'!$A$2:$A$5,0))</f>
        <v>Manager D</v>
      </c>
    </row>
    <row r="4412" customFormat="false" ht="15" hidden="false" customHeight="false" outlineLevel="0" collapsed="false">
      <c r="A4412" s="0" t="s">
        <v>3964</v>
      </c>
      <c r="B4412" s="13" t="n">
        <v>42130</v>
      </c>
      <c r="C4412" s="13" t="n">
        <v>42135</v>
      </c>
      <c r="D4412" s="14" t="s">
        <v>69</v>
      </c>
      <c r="E4412" s="14" t="s">
        <v>97</v>
      </c>
      <c r="F4412" s="14" t="s">
        <v>63</v>
      </c>
      <c r="G4412" s="14" t="s">
        <v>64</v>
      </c>
      <c r="H4412" s="14" t="s">
        <v>65</v>
      </c>
      <c r="I4412" s="14" t="s">
        <v>78</v>
      </c>
      <c r="J4412" s="14" t="s">
        <v>1144</v>
      </c>
      <c r="K4412" s="15" t="n">
        <v>107.94</v>
      </c>
      <c r="L4412" s="0" t="n">
        <v>6</v>
      </c>
      <c r="M4412" s="16" t="n">
        <v>0</v>
      </c>
      <c r="N4412" s="17" t="n">
        <v>30.2232</v>
      </c>
      <c r="O4412" s="0" t="str">
        <f aca="false">TEXT(B4412,"YYYY-MM")</f>
        <v>2015-05</v>
      </c>
      <c r="P4412" s="18" t="n">
        <f aca="false">IFERROR(N4412/K4412,0)</f>
        <v>0.28</v>
      </c>
      <c r="Q4412" s="0" t="str">
        <f aca="false">IF(M4412=0,"No Discount",IF(M4412&lt;0.2,"Low (1-19%)",IF(M4412&lt;0.4,"Medium (20-39%)","High (40%+)")))</f>
        <v>No Discount</v>
      </c>
      <c r="R4412" s="0" t="str">
        <f aca="false">INDEX('Lookup Tables'!$B$2:$B$5,MATCH(F4412,'Lookup Tables'!$A$2:$A$5,0))</f>
        <v>Manager D</v>
      </c>
    </row>
    <row r="4413" customFormat="false" ht="15" hidden="false" customHeight="false" outlineLevel="0" collapsed="false">
      <c r="A4413" s="0" t="s">
        <v>3965</v>
      </c>
      <c r="B4413" s="13" t="n">
        <v>42176</v>
      </c>
      <c r="C4413" s="13" t="n">
        <v>42179</v>
      </c>
      <c r="D4413" s="14" t="s">
        <v>137</v>
      </c>
      <c r="E4413" s="14" t="s">
        <v>53</v>
      </c>
      <c r="F4413" s="14" t="s">
        <v>117</v>
      </c>
      <c r="G4413" s="14" t="s">
        <v>170</v>
      </c>
      <c r="H4413" s="14" t="s">
        <v>65</v>
      </c>
      <c r="I4413" s="14" t="s">
        <v>91</v>
      </c>
      <c r="J4413" s="14" t="s">
        <v>2400</v>
      </c>
      <c r="K4413" s="15" t="n">
        <v>19.65</v>
      </c>
      <c r="L4413" s="0" t="n">
        <v>3</v>
      </c>
      <c r="M4413" s="16" t="n">
        <v>0</v>
      </c>
      <c r="N4413" s="17" t="n">
        <v>9.039</v>
      </c>
      <c r="O4413" s="0" t="str">
        <f aca="false">TEXT(B4413,"YYYY-MM")</f>
        <v>2015-06</v>
      </c>
      <c r="P4413" s="18" t="n">
        <f aca="false">IFERROR(N4413/K4413,0)</f>
        <v>0.46</v>
      </c>
      <c r="Q4413" s="0" t="str">
        <f aca="false">IF(M4413=0,"No Discount",IF(M4413&lt;0.2,"Low (1-19%)",IF(M4413&lt;0.4,"Medium (20-39%)","High (40%+)")))</f>
        <v>No Discount</v>
      </c>
      <c r="R4413" s="0" t="str">
        <f aca="false">INDEX('Lookup Tables'!$B$2:$B$5,MATCH(F4413,'Lookup Tables'!$A$2:$A$5,0))</f>
        <v>Manager B</v>
      </c>
    </row>
    <row r="4414" customFormat="false" ht="15" hidden="false" customHeight="false" outlineLevel="0" collapsed="false">
      <c r="A4414" s="0" t="s">
        <v>3965</v>
      </c>
      <c r="B4414" s="13" t="n">
        <v>42176</v>
      </c>
      <c r="C4414" s="13" t="n">
        <v>42179</v>
      </c>
      <c r="D4414" s="14" t="s">
        <v>137</v>
      </c>
      <c r="E4414" s="14" t="s">
        <v>53</v>
      </c>
      <c r="F4414" s="14" t="s">
        <v>117</v>
      </c>
      <c r="G4414" s="14" t="s">
        <v>170</v>
      </c>
      <c r="H4414" s="14" t="s">
        <v>80</v>
      </c>
      <c r="I4414" s="14" t="s">
        <v>81</v>
      </c>
      <c r="J4414" s="14" t="s">
        <v>917</v>
      </c>
      <c r="K4414" s="15" t="n">
        <v>617.97</v>
      </c>
      <c r="L4414" s="0" t="n">
        <v>3</v>
      </c>
      <c r="M4414" s="16" t="n">
        <v>0</v>
      </c>
      <c r="N4414" s="17" t="n">
        <v>160.6722</v>
      </c>
      <c r="O4414" s="0" t="str">
        <f aca="false">TEXT(B4414,"YYYY-MM")</f>
        <v>2015-06</v>
      </c>
      <c r="P4414" s="18" t="n">
        <f aca="false">IFERROR(N4414/K4414,0)</f>
        <v>0.26</v>
      </c>
      <c r="Q4414" s="0" t="str">
        <f aca="false">IF(M4414=0,"No Discount",IF(M4414&lt;0.2,"Low (1-19%)",IF(M4414&lt;0.4,"Medium (20-39%)","High (40%+)")))</f>
        <v>No Discount</v>
      </c>
      <c r="R4414" s="0" t="str">
        <f aca="false">INDEX('Lookup Tables'!$B$2:$B$5,MATCH(F4414,'Lookup Tables'!$A$2:$A$5,0))</f>
        <v>Manager B</v>
      </c>
    </row>
    <row r="4415" customFormat="false" ht="15" hidden="false" customHeight="false" outlineLevel="0" collapsed="false">
      <c r="A4415" s="0" t="s">
        <v>3965</v>
      </c>
      <c r="B4415" s="13" t="n">
        <v>42176</v>
      </c>
      <c r="C4415" s="13" t="n">
        <v>42179</v>
      </c>
      <c r="D4415" s="14" t="s">
        <v>137</v>
      </c>
      <c r="E4415" s="14" t="s">
        <v>53</v>
      </c>
      <c r="F4415" s="14" t="s">
        <v>117</v>
      </c>
      <c r="G4415" s="14" t="s">
        <v>170</v>
      </c>
      <c r="H4415" s="14" t="s">
        <v>65</v>
      </c>
      <c r="I4415" s="14" t="s">
        <v>85</v>
      </c>
      <c r="J4415" s="14" t="s">
        <v>1691</v>
      </c>
      <c r="K4415" s="15" t="n">
        <v>59.7</v>
      </c>
      <c r="L4415" s="0" t="n">
        <v>3</v>
      </c>
      <c r="M4415" s="16" t="n">
        <v>0</v>
      </c>
      <c r="N4415" s="17" t="n">
        <v>26.865</v>
      </c>
      <c r="O4415" s="0" t="str">
        <f aca="false">TEXT(B4415,"YYYY-MM")</f>
        <v>2015-06</v>
      </c>
      <c r="P4415" s="18" t="n">
        <f aca="false">IFERROR(N4415/K4415,0)</f>
        <v>0.45</v>
      </c>
      <c r="Q4415" s="0" t="str">
        <f aca="false">IF(M4415=0,"No Discount",IF(M4415&lt;0.2,"Low (1-19%)",IF(M4415&lt;0.4,"Medium (20-39%)","High (40%+)")))</f>
        <v>No Discount</v>
      </c>
      <c r="R4415" s="0" t="str">
        <f aca="false">INDEX('Lookup Tables'!$B$2:$B$5,MATCH(F4415,'Lookup Tables'!$A$2:$A$5,0))</f>
        <v>Manager B</v>
      </c>
    </row>
    <row r="4416" customFormat="false" ht="15" hidden="false" customHeight="false" outlineLevel="0" collapsed="false">
      <c r="A4416" s="0" t="s">
        <v>3966</v>
      </c>
      <c r="B4416" s="13" t="n">
        <v>43331</v>
      </c>
      <c r="C4416" s="13" t="n">
        <v>43335</v>
      </c>
      <c r="D4416" s="14" t="s">
        <v>69</v>
      </c>
      <c r="E4416" s="14" t="s">
        <v>62</v>
      </c>
      <c r="F4416" s="14" t="s">
        <v>117</v>
      </c>
      <c r="G4416" s="14" t="s">
        <v>584</v>
      </c>
      <c r="H4416" s="14" t="s">
        <v>65</v>
      </c>
      <c r="I4416" s="14" t="s">
        <v>83</v>
      </c>
      <c r="J4416" s="14" t="s">
        <v>1358</v>
      </c>
      <c r="K4416" s="15" t="n">
        <v>387.99</v>
      </c>
      <c r="L4416" s="0" t="n">
        <v>1</v>
      </c>
      <c r="M4416" s="16" t="n">
        <v>0</v>
      </c>
      <c r="N4416" s="17" t="n">
        <v>182.3553</v>
      </c>
      <c r="O4416" s="0" t="str">
        <f aca="false">TEXT(B4416,"YYYY-MM")</f>
        <v>2018-08</v>
      </c>
      <c r="P4416" s="18" t="n">
        <f aca="false">IFERROR(N4416/K4416,0)</f>
        <v>0.47</v>
      </c>
      <c r="Q4416" s="0" t="str">
        <f aca="false">IF(M4416=0,"No Discount",IF(M4416&lt;0.2,"Low (1-19%)",IF(M4416&lt;0.4,"Medium (20-39%)","High (40%+)")))</f>
        <v>No Discount</v>
      </c>
      <c r="R4416" s="0" t="str">
        <f aca="false">INDEX('Lookup Tables'!$B$2:$B$5,MATCH(F4416,'Lookup Tables'!$A$2:$A$5,0))</f>
        <v>Manager B</v>
      </c>
    </row>
    <row r="4417" customFormat="false" ht="15" hidden="false" customHeight="false" outlineLevel="0" collapsed="false">
      <c r="A4417" s="0" t="s">
        <v>3967</v>
      </c>
      <c r="B4417" s="13" t="n">
        <v>42337</v>
      </c>
      <c r="C4417" s="13" t="n">
        <v>42344</v>
      </c>
      <c r="D4417" s="14" t="s">
        <v>69</v>
      </c>
      <c r="E4417" s="14" t="s">
        <v>53</v>
      </c>
      <c r="F4417" s="14" t="s">
        <v>63</v>
      </c>
      <c r="G4417" s="14" t="s">
        <v>64</v>
      </c>
      <c r="H4417" s="14" t="s">
        <v>80</v>
      </c>
      <c r="I4417" s="14" t="s">
        <v>81</v>
      </c>
      <c r="J4417" s="14" t="s">
        <v>1612</v>
      </c>
      <c r="K4417" s="15" t="n">
        <v>575.92</v>
      </c>
      <c r="L4417" s="0" t="n">
        <v>2</v>
      </c>
      <c r="M4417" s="16" t="n">
        <v>0.2</v>
      </c>
      <c r="N4417" s="17" t="n">
        <v>71.99</v>
      </c>
      <c r="O4417" s="0" t="str">
        <f aca="false">TEXT(B4417,"YYYY-MM")</f>
        <v>2015-11</v>
      </c>
      <c r="P4417" s="18" t="n">
        <f aca="false">IFERROR(N4417/K4417,0)</f>
        <v>0.125</v>
      </c>
      <c r="Q4417" s="0" t="str">
        <f aca="false">IF(M4417=0,"No Discount",IF(M4417&lt;0.2,"Low (1-19%)",IF(M4417&lt;0.4,"Medium (20-39%)","High (40%+)")))</f>
        <v>Medium (20-39%)</v>
      </c>
      <c r="R4417" s="0" t="str">
        <f aca="false">INDEX('Lookup Tables'!$B$2:$B$5,MATCH(F4417,'Lookup Tables'!$A$2:$A$5,0))</f>
        <v>Manager D</v>
      </c>
    </row>
    <row r="4418" customFormat="false" ht="15" hidden="false" customHeight="false" outlineLevel="0" collapsed="false">
      <c r="A4418" s="0" t="s">
        <v>3967</v>
      </c>
      <c r="B4418" s="13" t="n">
        <v>42337</v>
      </c>
      <c r="C4418" s="13" t="n">
        <v>42344</v>
      </c>
      <c r="D4418" s="14" t="s">
        <v>69</v>
      </c>
      <c r="E4418" s="14" t="s">
        <v>53</v>
      </c>
      <c r="F4418" s="14" t="s">
        <v>63</v>
      </c>
      <c r="G4418" s="14" t="s">
        <v>64</v>
      </c>
      <c r="H4418" s="14" t="s">
        <v>65</v>
      </c>
      <c r="I4418" s="14" t="s">
        <v>171</v>
      </c>
      <c r="J4418" s="14" t="s">
        <v>296</v>
      </c>
      <c r="K4418" s="15" t="n">
        <v>30.4</v>
      </c>
      <c r="L4418" s="0" t="n">
        <v>5</v>
      </c>
      <c r="M4418" s="16" t="n">
        <v>0</v>
      </c>
      <c r="N4418" s="17" t="n">
        <v>15.2</v>
      </c>
      <c r="O4418" s="0" t="str">
        <f aca="false">TEXT(B4418,"YYYY-MM")</f>
        <v>2015-11</v>
      </c>
      <c r="P4418" s="18" t="n">
        <f aca="false">IFERROR(N4418/K4418,0)</f>
        <v>0.5</v>
      </c>
      <c r="Q4418" s="0" t="str">
        <f aca="false">IF(M4418=0,"No Discount",IF(M4418&lt;0.2,"Low (1-19%)",IF(M4418&lt;0.4,"Medium (20-39%)","High (40%+)")))</f>
        <v>No Discount</v>
      </c>
      <c r="R4418" s="0" t="str">
        <f aca="false">INDEX('Lookup Tables'!$B$2:$B$5,MATCH(F4418,'Lookup Tables'!$A$2:$A$5,0))</f>
        <v>Manager D</v>
      </c>
    </row>
    <row r="4419" customFormat="false" ht="15" hidden="false" customHeight="false" outlineLevel="0" collapsed="false">
      <c r="A4419" s="0" t="s">
        <v>3968</v>
      </c>
      <c r="B4419" s="13" t="n">
        <v>43199</v>
      </c>
      <c r="C4419" s="13" t="n">
        <v>43202</v>
      </c>
      <c r="D4419" s="14" t="s">
        <v>52</v>
      </c>
      <c r="E4419" s="14" t="s">
        <v>53</v>
      </c>
      <c r="F4419" s="14" t="s">
        <v>98</v>
      </c>
      <c r="G4419" s="14" t="s">
        <v>157</v>
      </c>
      <c r="H4419" s="14" t="s">
        <v>65</v>
      </c>
      <c r="I4419" s="14" t="s">
        <v>83</v>
      </c>
      <c r="J4419" s="14" t="s">
        <v>1764</v>
      </c>
      <c r="K4419" s="15" t="n">
        <v>478.24</v>
      </c>
      <c r="L4419" s="0" t="n">
        <v>8</v>
      </c>
      <c r="M4419" s="16" t="n">
        <v>0</v>
      </c>
      <c r="N4419" s="17" t="n">
        <v>219.9904</v>
      </c>
      <c r="O4419" s="0" t="str">
        <f aca="false">TEXT(B4419,"YYYY-MM")</f>
        <v>2018-04</v>
      </c>
      <c r="P4419" s="18" t="n">
        <f aca="false">IFERROR(N4419/K4419,0)</f>
        <v>0.46</v>
      </c>
      <c r="Q4419" s="0" t="str">
        <f aca="false">IF(M4419=0,"No Discount",IF(M4419&lt;0.2,"Low (1-19%)",IF(M4419&lt;0.4,"Medium (20-39%)","High (40%+)")))</f>
        <v>No Discount</v>
      </c>
      <c r="R4419" s="0" t="str">
        <f aca="false">INDEX('Lookup Tables'!$B$2:$B$5,MATCH(F4419,'Lookup Tables'!$A$2:$A$5,0))</f>
        <v>Manager A</v>
      </c>
    </row>
    <row r="4420" customFormat="false" ht="15" hidden="false" customHeight="false" outlineLevel="0" collapsed="false">
      <c r="A4420" s="0" t="s">
        <v>3969</v>
      </c>
      <c r="B4420" s="13" t="n">
        <v>42358</v>
      </c>
      <c r="C4420" s="13" t="n">
        <v>42365</v>
      </c>
      <c r="D4420" s="14" t="s">
        <v>69</v>
      </c>
      <c r="E4420" s="14" t="s">
        <v>53</v>
      </c>
      <c r="F4420" s="14" t="s">
        <v>117</v>
      </c>
      <c r="G4420" s="14" t="s">
        <v>269</v>
      </c>
      <c r="H4420" s="14" t="s">
        <v>56</v>
      </c>
      <c r="I4420" s="14" t="s">
        <v>76</v>
      </c>
      <c r="J4420" s="14" t="s">
        <v>292</v>
      </c>
      <c r="K4420" s="15" t="n">
        <v>190.848</v>
      </c>
      <c r="L4420" s="0" t="n">
        <v>3</v>
      </c>
      <c r="M4420" s="16" t="n">
        <v>0.2</v>
      </c>
      <c r="N4420" s="17" t="n">
        <v>-21.4704</v>
      </c>
      <c r="O4420" s="0" t="str">
        <f aca="false">TEXT(B4420,"YYYY-MM")</f>
        <v>2015-12</v>
      </c>
      <c r="P4420" s="18" t="n">
        <f aca="false">IFERROR(N4420/K4420,0)</f>
        <v>-0.1125</v>
      </c>
      <c r="Q4420" s="0" t="str">
        <f aca="false">IF(M4420=0,"No Discount",IF(M4420&lt;0.2,"Low (1-19%)",IF(M4420&lt;0.4,"Medium (20-39%)","High (40%+)")))</f>
        <v>Medium (20-39%)</v>
      </c>
      <c r="R4420" s="0" t="str">
        <f aca="false">INDEX('Lookup Tables'!$B$2:$B$5,MATCH(F4420,'Lookup Tables'!$A$2:$A$5,0))</f>
        <v>Manager B</v>
      </c>
    </row>
    <row r="4421" customFormat="false" ht="15" hidden="false" customHeight="false" outlineLevel="0" collapsed="false">
      <c r="A4421" s="0" t="s">
        <v>3970</v>
      </c>
      <c r="B4421" s="13" t="n">
        <v>42355</v>
      </c>
      <c r="C4421" s="13" t="n">
        <v>42362</v>
      </c>
      <c r="D4421" s="14" t="s">
        <v>69</v>
      </c>
      <c r="E4421" s="14" t="s">
        <v>53</v>
      </c>
      <c r="F4421" s="14" t="s">
        <v>117</v>
      </c>
      <c r="G4421" s="14" t="s">
        <v>269</v>
      </c>
      <c r="H4421" s="14" t="s">
        <v>65</v>
      </c>
      <c r="I4421" s="14" t="s">
        <v>83</v>
      </c>
      <c r="J4421" s="14" t="s">
        <v>2273</v>
      </c>
      <c r="K4421" s="15" t="n">
        <v>5.484</v>
      </c>
      <c r="L4421" s="0" t="n">
        <v>4</v>
      </c>
      <c r="M4421" s="16" t="n">
        <v>0.7</v>
      </c>
      <c r="N4421" s="17" t="n">
        <v>-4.0216</v>
      </c>
      <c r="O4421" s="0" t="str">
        <f aca="false">TEXT(B4421,"YYYY-MM")</f>
        <v>2015-12</v>
      </c>
      <c r="P4421" s="18" t="n">
        <f aca="false">IFERROR(N4421/K4421,0)</f>
        <v>-0.733333333333333</v>
      </c>
      <c r="Q4421" s="0" t="str">
        <f aca="false">IF(M4421=0,"No Discount",IF(M4421&lt;0.2,"Low (1-19%)",IF(M4421&lt;0.4,"Medium (20-39%)","High (40%+)")))</f>
        <v>High (40%+)</v>
      </c>
      <c r="R4421" s="0" t="str">
        <f aca="false">INDEX('Lookup Tables'!$B$2:$B$5,MATCH(F4421,'Lookup Tables'!$A$2:$A$5,0))</f>
        <v>Manager B</v>
      </c>
    </row>
    <row r="4422" customFormat="false" ht="15" hidden="false" customHeight="false" outlineLevel="0" collapsed="false">
      <c r="A4422" s="0" t="s">
        <v>3971</v>
      </c>
      <c r="B4422" s="13" t="n">
        <v>42691</v>
      </c>
      <c r="C4422" s="13" t="n">
        <v>42695</v>
      </c>
      <c r="D4422" s="14" t="s">
        <v>52</v>
      </c>
      <c r="E4422" s="14" t="s">
        <v>53</v>
      </c>
      <c r="F4422" s="14" t="s">
        <v>98</v>
      </c>
      <c r="G4422" s="14" t="s">
        <v>146</v>
      </c>
      <c r="H4422" s="14" t="s">
        <v>65</v>
      </c>
      <c r="I4422" s="14" t="s">
        <v>303</v>
      </c>
      <c r="J4422" s="14" t="s">
        <v>1203</v>
      </c>
      <c r="K4422" s="15" t="n">
        <v>40.92</v>
      </c>
      <c r="L4422" s="0" t="n">
        <v>5</v>
      </c>
      <c r="M4422" s="16" t="n">
        <v>0.2</v>
      </c>
      <c r="N4422" s="17" t="n">
        <v>3.069</v>
      </c>
      <c r="O4422" s="0" t="str">
        <f aca="false">TEXT(B4422,"YYYY-MM")</f>
        <v>2016-11</v>
      </c>
      <c r="P4422" s="18" t="n">
        <f aca="false">IFERROR(N4422/K4422,0)</f>
        <v>0.075</v>
      </c>
      <c r="Q4422" s="0" t="str">
        <f aca="false">IF(M4422=0,"No Discount",IF(M4422&lt;0.2,"Low (1-19%)",IF(M4422&lt;0.4,"Medium (20-39%)","High (40%+)")))</f>
        <v>Medium (20-39%)</v>
      </c>
      <c r="R4422" s="0" t="str">
        <f aca="false">INDEX('Lookup Tables'!$B$2:$B$5,MATCH(F4422,'Lookup Tables'!$A$2:$A$5,0))</f>
        <v>Manager A</v>
      </c>
    </row>
    <row r="4423" customFormat="false" ht="15" hidden="false" customHeight="false" outlineLevel="0" collapsed="false">
      <c r="A4423" s="0" t="s">
        <v>3972</v>
      </c>
      <c r="B4423" s="13" t="n">
        <v>42067</v>
      </c>
      <c r="C4423" s="13" t="n">
        <v>42072</v>
      </c>
      <c r="D4423" s="14" t="s">
        <v>69</v>
      </c>
      <c r="E4423" s="14" t="s">
        <v>53</v>
      </c>
      <c r="F4423" s="14" t="s">
        <v>54</v>
      </c>
      <c r="G4423" s="14" t="s">
        <v>70</v>
      </c>
      <c r="H4423" s="14" t="s">
        <v>65</v>
      </c>
      <c r="I4423" s="14" t="s">
        <v>78</v>
      </c>
      <c r="J4423" s="14" t="s">
        <v>585</v>
      </c>
      <c r="K4423" s="15" t="n">
        <v>15.552</v>
      </c>
      <c r="L4423" s="0" t="n">
        <v>3</v>
      </c>
      <c r="M4423" s="16" t="n">
        <v>0.2</v>
      </c>
      <c r="N4423" s="17" t="n">
        <v>2.3328</v>
      </c>
      <c r="O4423" s="0" t="str">
        <f aca="false">TEXT(B4423,"YYYY-MM")</f>
        <v>2015-03</v>
      </c>
      <c r="P4423" s="18" t="n">
        <f aca="false">IFERROR(N4423/K4423,0)</f>
        <v>0.15</v>
      </c>
      <c r="Q4423" s="0" t="str">
        <f aca="false">IF(M4423=0,"No Discount",IF(M4423&lt;0.2,"Low (1-19%)",IF(M4423&lt;0.4,"Medium (20-39%)","High (40%+)")))</f>
        <v>Medium (20-39%)</v>
      </c>
      <c r="R4423" s="0" t="str">
        <f aca="false">INDEX('Lookup Tables'!$B$2:$B$5,MATCH(F4423,'Lookup Tables'!$A$2:$A$5,0))</f>
        <v>Manager C</v>
      </c>
    </row>
    <row r="4424" customFormat="false" ht="15" hidden="false" customHeight="false" outlineLevel="0" collapsed="false">
      <c r="A4424" s="0" t="s">
        <v>3973</v>
      </c>
      <c r="B4424" s="13" t="n">
        <v>43238</v>
      </c>
      <c r="C4424" s="13" t="n">
        <v>43239</v>
      </c>
      <c r="D4424" s="14" t="s">
        <v>137</v>
      </c>
      <c r="E4424" s="14" t="s">
        <v>62</v>
      </c>
      <c r="F4424" s="14" t="s">
        <v>54</v>
      </c>
      <c r="G4424" s="14" t="s">
        <v>597</v>
      </c>
      <c r="H4424" s="14" t="s">
        <v>65</v>
      </c>
      <c r="I4424" s="14" t="s">
        <v>85</v>
      </c>
      <c r="J4424" s="14" t="s">
        <v>115</v>
      </c>
      <c r="K4424" s="15" t="n">
        <v>17.24</v>
      </c>
      <c r="L4424" s="0" t="n">
        <v>2</v>
      </c>
      <c r="M4424" s="16" t="n">
        <v>0</v>
      </c>
      <c r="N4424" s="17" t="n">
        <v>4.4824</v>
      </c>
      <c r="O4424" s="0" t="str">
        <f aca="false">TEXT(B4424,"YYYY-MM")</f>
        <v>2018-05</v>
      </c>
      <c r="P4424" s="18" t="n">
        <f aca="false">IFERROR(N4424/K4424,0)</f>
        <v>0.26</v>
      </c>
      <c r="Q4424" s="0" t="str">
        <f aca="false">IF(M4424=0,"No Discount",IF(M4424&lt;0.2,"Low (1-19%)",IF(M4424&lt;0.4,"Medium (20-39%)","High (40%+)")))</f>
        <v>No Discount</v>
      </c>
      <c r="R4424" s="0" t="str">
        <f aca="false">INDEX('Lookup Tables'!$B$2:$B$5,MATCH(F4424,'Lookup Tables'!$A$2:$A$5,0))</f>
        <v>Manager C</v>
      </c>
    </row>
    <row r="4425" customFormat="false" ht="15" hidden="false" customHeight="false" outlineLevel="0" collapsed="false">
      <c r="A4425" s="0" t="s">
        <v>3973</v>
      </c>
      <c r="B4425" s="13" t="n">
        <v>43238</v>
      </c>
      <c r="C4425" s="13" t="n">
        <v>43239</v>
      </c>
      <c r="D4425" s="14" t="s">
        <v>137</v>
      </c>
      <c r="E4425" s="14" t="s">
        <v>62</v>
      </c>
      <c r="F4425" s="14" t="s">
        <v>54</v>
      </c>
      <c r="G4425" s="14" t="s">
        <v>597</v>
      </c>
      <c r="H4425" s="14" t="s">
        <v>56</v>
      </c>
      <c r="I4425" s="14" t="s">
        <v>57</v>
      </c>
      <c r="J4425" s="14" t="s">
        <v>3974</v>
      </c>
      <c r="K4425" s="15" t="n">
        <v>302.94</v>
      </c>
      <c r="L4425" s="0" t="n">
        <v>3</v>
      </c>
      <c r="M4425" s="16" t="n">
        <v>0</v>
      </c>
      <c r="N4425" s="17" t="n">
        <v>75.735</v>
      </c>
      <c r="O4425" s="0" t="str">
        <f aca="false">TEXT(B4425,"YYYY-MM")</f>
        <v>2018-05</v>
      </c>
      <c r="P4425" s="18" t="n">
        <f aca="false">IFERROR(N4425/K4425,0)</f>
        <v>0.25</v>
      </c>
      <c r="Q4425" s="0" t="str">
        <f aca="false">IF(M4425=0,"No Discount",IF(M4425&lt;0.2,"Low (1-19%)",IF(M4425&lt;0.4,"Medium (20-39%)","High (40%+)")))</f>
        <v>No Discount</v>
      </c>
      <c r="R4425" s="0" t="str">
        <f aca="false">INDEX('Lookup Tables'!$B$2:$B$5,MATCH(F4425,'Lookup Tables'!$A$2:$A$5,0))</f>
        <v>Manager C</v>
      </c>
    </row>
    <row r="4426" customFormat="false" ht="15" hidden="false" customHeight="false" outlineLevel="0" collapsed="false">
      <c r="A4426" s="0" t="s">
        <v>3973</v>
      </c>
      <c r="B4426" s="13" t="n">
        <v>43238</v>
      </c>
      <c r="C4426" s="13" t="n">
        <v>43239</v>
      </c>
      <c r="D4426" s="14" t="s">
        <v>137</v>
      </c>
      <c r="E4426" s="14" t="s">
        <v>62</v>
      </c>
      <c r="F4426" s="14" t="s">
        <v>54</v>
      </c>
      <c r="G4426" s="14" t="s">
        <v>597</v>
      </c>
      <c r="H4426" s="14" t="s">
        <v>80</v>
      </c>
      <c r="I4426" s="14" t="s">
        <v>81</v>
      </c>
      <c r="J4426" s="14" t="s">
        <v>2012</v>
      </c>
      <c r="K4426" s="15" t="n">
        <v>34.75</v>
      </c>
      <c r="L4426" s="0" t="n">
        <v>5</v>
      </c>
      <c r="M4426" s="16" t="n">
        <v>0</v>
      </c>
      <c r="N4426" s="17" t="n">
        <v>15.6375</v>
      </c>
      <c r="O4426" s="0" t="str">
        <f aca="false">TEXT(B4426,"YYYY-MM")</f>
        <v>2018-05</v>
      </c>
      <c r="P4426" s="18" t="n">
        <f aca="false">IFERROR(N4426/K4426,0)</f>
        <v>0.45</v>
      </c>
      <c r="Q4426" s="0" t="str">
        <f aca="false">IF(M4426=0,"No Discount",IF(M4426&lt;0.2,"Low (1-19%)",IF(M4426&lt;0.4,"Medium (20-39%)","High (40%+)")))</f>
        <v>No Discount</v>
      </c>
      <c r="R4426" s="0" t="str">
        <f aca="false">INDEX('Lookup Tables'!$B$2:$B$5,MATCH(F4426,'Lookup Tables'!$A$2:$A$5,0))</f>
        <v>Manager C</v>
      </c>
    </row>
    <row r="4427" customFormat="false" ht="15" hidden="false" customHeight="false" outlineLevel="0" collapsed="false">
      <c r="A4427" s="0" t="s">
        <v>3973</v>
      </c>
      <c r="B4427" s="13" t="n">
        <v>43238</v>
      </c>
      <c r="C4427" s="13" t="n">
        <v>43239</v>
      </c>
      <c r="D4427" s="14" t="s">
        <v>137</v>
      </c>
      <c r="E4427" s="14" t="s">
        <v>62</v>
      </c>
      <c r="F4427" s="14" t="s">
        <v>54</v>
      </c>
      <c r="G4427" s="14" t="s">
        <v>597</v>
      </c>
      <c r="H4427" s="14" t="s">
        <v>65</v>
      </c>
      <c r="I4427" s="14" t="s">
        <v>83</v>
      </c>
      <c r="J4427" s="14" t="s">
        <v>743</v>
      </c>
      <c r="K4427" s="15" t="n">
        <v>113.94</v>
      </c>
      <c r="L4427" s="0" t="n">
        <v>6</v>
      </c>
      <c r="M4427" s="16" t="n">
        <v>0</v>
      </c>
      <c r="N4427" s="17" t="n">
        <v>54.6912</v>
      </c>
      <c r="O4427" s="0" t="str">
        <f aca="false">TEXT(B4427,"YYYY-MM")</f>
        <v>2018-05</v>
      </c>
      <c r="P4427" s="18" t="n">
        <f aca="false">IFERROR(N4427/K4427,0)</f>
        <v>0.48</v>
      </c>
      <c r="Q4427" s="0" t="str">
        <f aca="false">IF(M4427=0,"No Discount",IF(M4427&lt;0.2,"Low (1-19%)",IF(M4427&lt;0.4,"Medium (20-39%)","High (40%+)")))</f>
        <v>No Discount</v>
      </c>
      <c r="R4427" s="0" t="str">
        <f aca="false">INDEX('Lookup Tables'!$B$2:$B$5,MATCH(F4427,'Lookup Tables'!$A$2:$A$5,0))</f>
        <v>Manager C</v>
      </c>
    </row>
    <row r="4428" customFormat="false" ht="15" hidden="false" customHeight="false" outlineLevel="0" collapsed="false">
      <c r="A4428" s="0" t="s">
        <v>3973</v>
      </c>
      <c r="B4428" s="13" t="n">
        <v>43238</v>
      </c>
      <c r="C4428" s="13" t="n">
        <v>43239</v>
      </c>
      <c r="D4428" s="14" t="s">
        <v>137</v>
      </c>
      <c r="E4428" s="14" t="s">
        <v>62</v>
      </c>
      <c r="F4428" s="14" t="s">
        <v>54</v>
      </c>
      <c r="G4428" s="14" t="s">
        <v>597</v>
      </c>
      <c r="H4428" s="14" t="s">
        <v>80</v>
      </c>
      <c r="I4428" s="14" t="s">
        <v>81</v>
      </c>
      <c r="J4428" s="14" t="s">
        <v>3120</v>
      </c>
      <c r="K4428" s="15" t="n">
        <v>55.98</v>
      </c>
      <c r="L4428" s="0" t="n">
        <v>2</v>
      </c>
      <c r="M4428" s="16" t="n">
        <v>0</v>
      </c>
      <c r="N4428" s="17" t="n">
        <v>15.6744</v>
      </c>
      <c r="O4428" s="0" t="str">
        <f aca="false">TEXT(B4428,"YYYY-MM")</f>
        <v>2018-05</v>
      </c>
      <c r="P4428" s="18" t="n">
        <f aca="false">IFERROR(N4428/K4428,0)</f>
        <v>0.28</v>
      </c>
      <c r="Q4428" s="0" t="str">
        <f aca="false">IF(M4428=0,"No Discount",IF(M4428&lt;0.2,"Low (1-19%)",IF(M4428&lt;0.4,"Medium (20-39%)","High (40%+)")))</f>
        <v>No Discount</v>
      </c>
      <c r="R4428" s="0" t="str">
        <f aca="false">INDEX('Lookup Tables'!$B$2:$B$5,MATCH(F4428,'Lookup Tables'!$A$2:$A$5,0))</f>
        <v>Manager C</v>
      </c>
    </row>
    <row r="4429" customFormat="false" ht="15" hidden="false" customHeight="false" outlineLevel="0" collapsed="false">
      <c r="A4429" s="0" t="s">
        <v>3975</v>
      </c>
      <c r="B4429" s="13" t="n">
        <v>43365</v>
      </c>
      <c r="C4429" s="13" t="n">
        <v>43371</v>
      </c>
      <c r="D4429" s="14" t="s">
        <v>69</v>
      </c>
      <c r="E4429" s="14" t="s">
        <v>62</v>
      </c>
      <c r="F4429" s="14" t="s">
        <v>63</v>
      </c>
      <c r="G4429" s="14" t="s">
        <v>339</v>
      </c>
      <c r="H4429" s="14" t="s">
        <v>65</v>
      </c>
      <c r="I4429" s="14" t="s">
        <v>91</v>
      </c>
      <c r="J4429" s="14" t="s">
        <v>397</v>
      </c>
      <c r="K4429" s="15" t="n">
        <v>27.18</v>
      </c>
      <c r="L4429" s="0" t="n">
        <v>3</v>
      </c>
      <c r="M4429" s="16" t="n">
        <v>0</v>
      </c>
      <c r="N4429" s="17" t="n">
        <v>12.231</v>
      </c>
      <c r="O4429" s="0" t="str">
        <f aca="false">TEXT(B4429,"YYYY-MM")</f>
        <v>2018-09</v>
      </c>
      <c r="P4429" s="18" t="n">
        <f aca="false">IFERROR(N4429/K4429,0)</f>
        <v>0.45</v>
      </c>
      <c r="Q4429" s="0" t="str">
        <f aca="false">IF(M4429=0,"No Discount",IF(M4429&lt;0.2,"Low (1-19%)",IF(M4429&lt;0.4,"Medium (20-39%)","High (40%+)")))</f>
        <v>No Discount</v>
      </c>
      <c r="R4429" s="0" t="str">
        <f aca="false">INDEX('Lookup Tables'!$B$2:$B$5,MATCH(F4429,'Lookup Tables'!$A$2:$A$5,0))</f>
        <v>Manager D</v>
      </c>
    </row>
    <row r="4430" customFormat="false" ht="15" hidden="false" customHeight="false" outlineLevel="0" collapsed="false">
      <c r="A4430" s="0" t="s">
        <v>3976</v>
      </c>
      <c r="B4430" s="13" t="n">
        <v>43180</v>
      </c>
      <c r="C4430" s="13" t="n">
        <v>43186</v>
      </c>
      <c r="D4430" s="14" t="s">
        <v>69</v>
      </c>
      <c r="E4430" s="14" t="s">
        <v>53</v>
      </c>
      <c r="F4430" s="14" t="s">
        <v>98</v>
      </c>
      <c r="G4430" s="14" t="s">
        <v>331</v>
      </c>
      <c r="H4430" s="14" t="s">
        <v>56</v>
      </c>
      <c r="I4430" s="14" t="s">
        <v>59</v>
      </c>
      <c r="J4430" s="14" t="s">
        <v>3171</v>
      </c>
      <c r="K4430" s="15" t="n">
        <v>1805.88</v>
      </c>
      <c r="L4430" s="0" t="n">
        <v>6</v>
      </c>
      <c r="M4430" s="16" t="n">
        <v>0</v>
      </c>
      <c r="N4430" s="17" t="n">
        <v>523.7052</v>
      </c>
      <c r="O4430" s="0" t="str">
        <f aca="false">TEXT(B4430,"YYYY-MM")</f>
        <v>2018-03</v>
      </c>
      <c r="P4430" s="18" t="n">
        <f aca="false">IFERROR(N4430/K4430,0)</f>
        <v>0.29</v>
      </c>
      <c r="Q4430" s="0" t="str">
        <f aca="false">IF(M4430=0,"No Discount",IF(M4430&lt;0.2,"Low (1-19%)",IF(M4430&lt;0.4,"Medium (20-39%)","High (40%+)")))</f>
        <v>No Discount</v>
      </c>
      <c r="R4430" s="0" t="str">
        <f aca="false">INDEX('Lookup Tables'!$B$2:$B$5,MATCH(F4430,'Lookup Tables'!$A$2:$A$5,0))</f>
        <v>Manager A</v>
      </c>
    </row>
    <row r="4431" customFormat="false" ht="15" hidden="false" customHeight="false" outlineLevel="0" collapsed="false">
      <c r="A4431" s="0" t="s">
        <v>3977</v>
      </c>
      <c r="B4431" s="13" t="n">
        <v>43357</v>
      </c>
      <c r="C4431" s="13" t="n">
        <v>43357</v>
      </c>
      <c r="D4431" s="14" t="s">
        <v>606</v>
      </c>
      <c r="E4431" s="14" t="s">
        <v>53</v>
      </c>
      <c r="F4431" s="14" t="s">
        <v>117</v>
      </c>
      <c r="G4431" s="14" t="s">
        <v>391</v>
      </c>
      <c r="H4431" s="14" t="s">
        <v>65</v>
      </c>
      <c r="I4431" s="14" t="s">
        <v>78</v>
      </c>
      <c r="J4431" s="14" t="s">
        <v>3482</v>
      </c>
      <c r="K4431" s="15" t="n">
        <v>70.95</v>
      </c>
      <c r="L4431" s="0" t="n">
        <v>3</v>
      </c>
      <c r="M4431" s="16" t="n">
        <v>0</v>
      </c>
      <c r="N4431" s="17" t="n">
        <v>18.447</v>
      </c>
      <c r="O4431" s="0" t="str">
        <f aca="false">TEXT(B4431,"YYYY-MM")</f>
        <v>2018-09</v>
      </c>
      <c r="P4431" s="18" t="n">
        <f aca="false">IFERROR(N4431/K4431,0)</f>
        <v>0.26</v>
      </c>
      <c r="Q4431" s="0" t="str">
        <f aca="false">IF(M4431=0,"No Discount",IF(M4431&lt;0.2,"Low (1-19%)",IF(M4431&lt;0.4,"Medium (20-39%)","High (40%+)")))</f>
        <v>No Discount</v>
      </c>
      <c r="R4431" s="0" t="str">
        <f aca="false">INDEX('Lookup Tables'!$B$2:$B$5,MATCH(F4431,'Lookup Tables'!$A$2:$A$5,0))</f>
        <v>Manager B</v>
      </c>
    </row>
    <row r="4432" customFormat="false" ht="15" hidden="false" customHeight="false" outlineLevel="0" collapsed="false">
      <c r="A4432" s="0" t="s">
        <v>3978</v>
      </c>
      <c r="B4432" s="13" t="n">
        <v>43042</v>
      </c>
      <c r="C4432" s="13" t="n">
        <v>43047</v>
      </c>
      <c r="D4432" s="14" t="s">
        <v>52</v>
      </c>
      <c r="E4432" s="14" t="s">
        <v>53</v>
      </c>
      <c r="F4432" s="14" t="s">
        <v>54</v>
      </c>
      <c r="G4432" s="14" t="s">
        <v>55</v>
      </c>
      <c r="H4432" s="14" t="s">
        <v>65</v>
      </c>
      <c r="I4432" s="14" t="s">
        <v>171</v>
      </c>
      <c r="J4432" s="14" t="s">
        <v>1166</v>
      </c>
      <c r="K4432" s="15" t="n">
        <v>20</v>
      </c>
      <c r="L4432" s="0" t="n">
        <v>4</v>
      </c>
      <c r="M4432" s="16" t="n">
        <v>0</v>
      </c>
      <c r="N4432" s="17" t="n">
        <v>9.6</v>
      </c>
      <c r="O4432" s="0" t="str">
        <f aca="false">TEXT(B4432,"YYYY-MM")</f>
        <v>2017-11</v>
      </c>
      <c r="P4432" s="18" t="n">
        <f aca="false">IFERROR(N4432/K4432,0)</f>
        <v>0.48</v>
      </c>
      <c r="Q4432" s="0" t="str">
        <f aca="false">IF(M4432=0,"No Discount",IF(M4432&lt;0.2,"Low (1-19%)",IF(M4432&lt;0.4,"Medium (20-39%)","High (40%+)")))</f>
        <v>No Discount</v>
      </c>
      <c r="R4432" s="0" t="str">
        <f aca="false">INDEX('Lookup Tables'!$B$2:$B$5,MATCH(F4432,'Lookup Tables'!$A$2:$A$5,0))</f>
        <v>Manager C</v>
      </c>
    </row>
    <row r="4433" customFormat="false" ht="15" hidden="false" customHeight="false" outlineLevel="0" collapsed="false">
      <c r="A4433" s="0" t="s">
        <v>3978</v>
      </c>
      <c r="B4433" s="13" t="n">
        <v>43042</v>
      </c>
      <c r="C4433" s="13" t="n">
        <v>43047</v>
      </c>
      <c r="D4433" s="14" t="s">
        <v>52</v>
      </c>
      <c r="E4433" s="14" t="s">
        <v>53</v>
      </c>
      <c r="F4433" s="14" t="s">
        <v>54</v>
      </c>
      <c r="G4433" s="14" t="s">
        <v>55</v>
      </c>
      <c r="H4433" s="14" t="s">
        <v>65</v>
      </c>
      <c r="I4433" s="14" t="s">
        <v>78</v>
      </c>
      <c r="J4433" s="14" t="s">
        <v>3626</v>
      </c>
      <c r="K4433" s="15" t="n">
        <v>7.98</v>
      </c>
      <c r="L4433" s="0" t="n">
        <v>3</v>
      </c>
      <c r="M4433" s="16" t="n">
        <v>0</v>
      </c>
      <c r="N4433" s="17" t="n">
        <v>2.0748</v>
      </c>
      <c r="O4433" s="0" t="str">
        <f aca="false">TEXT(B4433,"YYYY-MM")</f>
        <v>2017-11</v>
      </c>
      <c r="P4433" s="18" t="n">
        <f aca="false">IFERROR(N4433/K4433,0)</f>
        <v>0.26</v>
      </c>
      <c r="Q4433" s="0" t="str">
        <f aca="false">IF(M4433=0,"No Discount",IF(M4433&lt;0.2,"Low (1-19%)",IF(M4433&lt;0.4,"Medium (20-39%)","High (40%+)")))</f>
        <v>No Discount</v>
      </c>
      <c r="R4433" s="0" t="str">
        <f aca="false">INDEX('Lookup Tables'!$B$2:$B$5,MATCH(F4433,'Lookup Tables'!$A$2:$A$5,0))</f>
        <v>Manager C</v>
      </c>
    </row>
    <row r="4434" customFormat="false" ht="15" hidden="false" customHeight="false" outlineLevel="0" collapsed="false">
      <c r="A4434" s="0" t="s">
        <v>3978</v>
      </c>
      <c r="B4434" s="13" t="n">
        <v>43042</v>
      </c>
      <c r="C4434" s="13" t="n">
        <v>43047</v>
      </c>
      <c r="D4434" s="14" t="s">
        <v>52</v>
      </c>
      <c r="E4434" s="14" t="s">
        <v>53</v>
      </c>
      <c r="F4434" s="14" t="s">
        <v>54</v>
      </c>
      <c r="G4434" s="14" t="s">
        <v>55</v>
      </c>
      <c r="H4434" s="14" t="s">
        <v>56</v>
      </c>
      <c r="I4434" s="14" t="s">
        <v>76</v>
      </c>
      <c r="J4434" s="14" t="s">
        <v>1363</v>
      </c>
      <c r="K4434" s="15" t="n">
        <v>24.1</v>
      </c>
      <c r="L4434" s="0" t="n">
        <v>5</v>
      </c>
      <c r="M4434" s="16" t="n">
        <v>0</v>
      </c>
      <c r="N4434" s="17" t="n">
        <v>9.158</v>
      </c>
      <c r="O4434" s="0" t="str">
        <f aca="false">TEXT(B4434,"YYYY-MM")</f>
        <v>2017-11</v>
      </c>
      <c r="P4434" s="18" t="n">
        <f aca="false">IFERROR(N4434/K4434,0)</f>
        <v>0.38</v>
      </c>
      <c r="Q4434" s="0" t="str">
        <f aca="false">IF(M4434=0,"No Discount",IF(M4434&lt;0.2,"Low (1-19%)",IF(M4434&lt;0.4,"Medium (20-39%)","High (40%+)")))</f>
        <v>No Discount</v>
      </c>
      <c r="R4434" s="0" t="str">
        <f aca="false">INDEX('Lookup Tables'!$B$2:$B$5,MATCH(F4434,'Lookup Tables'!$A$2:$A$5,0))</f>
        <v>Manager C</v>
      </c>
    </row>
    <row r="4435" customFormat="false" ht="15" hidden="false" customHeight="false" outlineLevel="0" collapsed="false">
      <c r="A4435" s="0" t="s">
        <v>3978</v>
      </c>
      <c r="B4435" s="13" t="n">
        <v>43042</v>
      </c>
      <c r="C4435" s="13" t="n">
        <v>43047</v>
      </c>
      <c r="D4435" s="14" t="s">
        <v>52</v>
      </c>
      <c r="E4435" s="14" t="s">
        <v>53</v>
      </c>
      <c r="F4435" s="14" t="s">
        <v>54</v>
      </c>
      <c r="G4435" s="14" t="s">
        <v>55</v>
      </c>
      <c r="H4435" s="14" t="s">
        <v>65</v>
      </c>
      <c r="I4435" s="14" t="s">
        <v>78</v>
      </c>
      <c r="J4435" s="14" t="s">
        <v>3013</v>
      </c>
      <c r="K4435" s="15" t="n">
        <v>8.75</v>
      </c>
      <c r="L4435" s="0" t="n">
        <v>1</v>
      </c>
      <c r="M4435" s="16" t="n">
        <v>0</v>
      </c>
      <c r="N4435" s="17" t="n">
        <v>2.625</v>
      </c>
      <c r="O4435" s="0" t="str">
        <f aca="false">TEXT(B4435,"YYYY-MM")</f>
        <v>2017-11</v>
      </c>
      <c r="P4435" s="18" t="n">
        <f aca="false">IFERROR(N4435/K4435,0)</f>
        <v>0.3</v>
      </c>
      <c r="Q4435" s="0" t="str">
        <f aca="false">IF(M4435=0,"No Discount",IF(M4435&lt;0.2,"Low (1-19%)",IF(M4435&lt;0.4,"Medium (20-39%)","High (40%+)")))</f>
        <v>No Discount</v>
      </c>
      <c r="R4435" s="0" t="str">
        <f aca="false">INDEX('Lookup Tables'!$B$2:$B$5,MATCH(F4435,'Lookup Tables'!$A$2:$A$5,0))</f>
        <v>Manager C</v>
      </c>
    </row>
    <row r="4436" customFormat="false" ht="15" hidden="false" customHeight="false" outlineLevel="0" collapsed="false">
      <c r="A4436" s="0" t="s">
        <v>3978</v>
      </c>
      <c r="B4436" s="13" t="n">
        <v>43042</v>
      </c>
      <c r="C4436" s="13" t="n">
        <v>43047</v>
      </c>
      <c r="D4436" s="14" t="s">
        <v>52</v>
      </c>
      <c r="E4436" s="14" t="s">
        <v>53</v>
      </c>
      <c r="F4436" s="14" t="s">
        <v>54</v>
      </c>
      <c r="G4436" s="14" t="s">
        <v>55</v>
      </c>
      <c r="H4436" s="14" t="s">
        <v>56</v>
      </c>
      <c r="I4436" s="14" t="s">
        <v>71</v>
      </c>
      <c r="J4436" s="14" t="s">
        <v>3979</v>
      </c>
      <c r="K4436" s="15" t="n">
        <v>842.94</v>
      </c>
      <c r="L4436" s="0" t="n">
        <v>3</v>
      </c>
      <c r="M4436" s="16" t="n">
        <v>0</v>
      </c>
      <c r="N4436" s="17" t="n">
        <v>160.1586</v>
      </c>
      <c r="O4436" s="0" t="str">
        <f aca="false">TEXT(B4436,"YYYY-MM")</f>
        <v>2017-11</v>
      </c>
      <c r="P4436" s="18" t="n">
        <f aca="false">IFERROR(N4436/K4436,0)</f>
        <v>0.19</v>
      </c>
      <c r="Q4436" s="0" t="str">
        <f aca="false">IF(M4436=0,"No Discount",IF(M4436&lt;0.2,"Low (1-19%)",IF(M4436&lt;0.4,"Medium (20-39%)","High (40%+)")))</f>
        <v>No Discount</v>
      </c>
      <c r="R4436" s="0" t="str">
        <f aca="false">INDEX('Lookup Tables'!$B$2:$B$5,MATCH(F4436,'Lookup Tables'!$A$2:$A$5,0))</f>
        <v>Manager C</v>
      </c>
    </row>
    <row r="4437" customFormat="false" ht="15" hidden="false" customHeight="false" outlineLevel="0" collapsed="false">
      <c r="A4437" s="0" t="s">
        <v>3980</v>
      </c>
      <c r="B4437" s="13" t="n">
        <v>42858</v>
      </c>
      <c r="C4437" s="13" t="n">
        <v>42863</v>
      </c>
      <c r="D4437" s="14" t="s">
        <v>69</v>
      </c>
      <c r="E4437" s="14" t="s">
        <v>53</v>
      </c>
      <c r="F4437" s="14" t="s">
        <v>98</v>
      </c>
      <c r="G4437" s="14" t="s">
        <v>146</v>
      </c>
      <c r="H4437" s="14" t="s">
        <v>65</v>
      </c>
      <c r="I4437" s="14" t="s">
        <v>83</v>
      </c>
      <c r="J4437" s="14" t="s">
        <v>1120</v>
      </c>
      <c r="K4437" s="15" t="n">
        <v>2.182</v>
      </c>
      <c r="L4437" s="0" t="n">
        <v>1</v>
      </c>
      <c r="M4437" s="16" t="n">
        <v>0.8</v>
      </c>
      <c r="N4437" s="17" t="n">
        <v>-3.6003</v>
      </c>
      <c r="O4437" s="0" t="str">
        <f aca="false">TEXT(B4437,"YYYY-MM")</f>
        <v>2017-05</v>
      </c>
      <c r="P4437" s="18" t="n">
        <f aca="false">IFERROR(N4437/K4437,0)</f>
        <v>-1.65</v>
      </c>
      <c r="Q4437" s="0" t="str">
        <f aca="false">IF(M4437=0,"No Discount",IF(M4437&lt;0.2,"Low (1-19%)",IF(M4437&lt;0.4,"Medium (20-39%)","High (40%+)")))</f>
        <v>High (40%+)</v>
      </c>
      <c r="R4437" s="0" t="str">
        <f aca="false">INDEX('Lookup Tables'!$B$2:$B$5,MATCH(F4437,'Lookup Tables'!$A$2:$A$5,0))</f>
        <v>Manager A</v>
      </c>
    </row>
    <row r="4438" customFormat="false" ht="15" hidden="false" customHeight="false" outlineLevel="0" collapsed="false">
      <c r="A4438" s="0" t="s">
        <v>3980</v>
      </c>
      <c r="B4438" s="13" t="n">
        <v>42858</v>
      </c>
      <c r="C4438" s="13" t="n">
        <v>42863</v>
      </c>
      <c r="D4438" s="14" t="s">
        <v>69</v>
      </c>
      <c r="E4438" s="14" t="s">
        <v>53</v>
      </c>
      <c r="F4438" s="14" t="s">
        <v>98</v>
      </c>
      <c r="G4438" s="14" t="s">
        <v>146</v>
      </c>
      <c r="H4438" s="14" t="s">
        <v>65</v>
      </c>
      <c r="I4438" s="14" t="s">
        <v>78</v>
      </c>
      <c r="J4438" s="14" t="s">
        <v>3981</v>
      </c>
      <c r="K4438" s="15" t="n">
        <v>27.384</v>
      </c>
      <c r="L4438" s="0" t="n">
        <v>7</v>
      </c>
      <c r="M4438" s="16" t="n">
        <v>0.2</v>
      </c>
      <c r="N4438" s="17" t="n">
        <v>2.7384</v>
      </c>
      <c r="O4438" s="0" t="str">
        <f aca="false">TEXT(B4438,"YYYY-MM")</f>
        <v>2017-05</v>
      </c>
      <c r="P4438" s="18" t="n">
        <f aca="false">IFERROR(N4438/K4438,0)</f>
        <v>0.1</v>
      </c>
      <c r="Q4438" s="0" t="str">
        <f aca="false">IF(M4438=0,"No Discount",IF(M4438&lt;0.2,"Low (1-19%)",IF(M4438&lt;0.4,"Medium (20-39%)","High (40%+)")))</f>
        <v>Medium (20-39%)</v>
      </c>
      <c r="R4438" s="0" t="str">
        <f aca="false">INDEX('Lookup Tables'!$B$2:$B$5,MATCH(F4438,'Lookup Tables'!$A$2:$A$5,0))</f>
        <v>Manager A</v>
      </c>
    </row>
    <row r="4439" customFormat="false" ht="15" hidden="false" customHeight="false" outlineLevel="0" collapsed="false">
      <c r="A4439" s="0" t="s">
        <v>3980</v>
      </c>
      <c r="B4439" s="13" t="n">
        <v>42858</v>
      </c>
      <c r="C4439" s="13" t="n">
        <v>42863</v>
      </c>
      <c r="D4439" s="14" t="s">
        <v>69</v>
      </c>
      <c r="E4439" s="14" t="s">
        <v>53</v>
      </c>
      <c r="F4439" s="14" t="s">
        <v>98</v>
      </c>
      <c r="G4439" s="14" t="s">
        <v>146</v>
      </c>
      <c r="H4439" s="14" t="s">
        <v>65</v>
      </c>
      <c r="I4439" s="14" t="s">
        <v>85</v>
      </c>
      <c r="J4439" s="14" t="s">
        <v>2609</v>
      </c>
      <c r="K4439" s="15" t="n">
        <v>26.406</v>
      </c>
      <c r="L4439" s="0" t="n">
        <v>3</v>
      </c>
      <c r="M4439" s="16" t="n">
        <v>0.8</v>
      </c>
      <c r="N4439" s="17" t="n">
        <v>-71.2962</v>
      </c>
      <c r="O4439" s="0" t="str">
        <f aca="false">TEXT(B4439,"YYYY-MM")</f>
        <v>2017-05</v>
      </c>
      <c r="P4439" s="18" t="n">
        <f aca="false">IFERROR(N4439/K4439,0)</f>
        <v>-2.7</v>
      </c>
      <c r="Q4439" s="0" t="str">
        <f aca="false">IF(M4439=0,"No Discount",IF(M4439&lt;0.2,"Low (1-19%)",IF(M4439&lt;0.4,"Medium (20-39%)","High (40%+)")))</f>
        <v>High (40%+)</v>
      </c>
      <c r="R4439" s="0" t="str">
        <f aca="false">INDEX('Lookup Tables'!$B$2:$B$5,MATCH(F4439,'Lookup Tables'!$A$2:$A$5,0))</f>
        <v>Manager A</v>
      </c>
    </row>
    <row r="4440" customFormat="false" ht="15" hidden="false" customHeight="false" outlineLevel="0" collapsed="false">
      <c r="A4440" s="0" t="s">
        <v>3982</v>
      </c>
      <c r="B4440" s="13" t="n">
        <v>43096</v>
      </c>
      <c r="C4440" s="13" t="n">
        <v>43102</v>
      </c>
      <c r="D4440" s="14" t="s">
        <v>69</v>
      </c>
      <c r="E4440" s="14" t="s">
        <v>53</v>
      </c>
      <c r="F4440" s="14" t="s">
        <v>98</v>
      </c>
      <c r="G4440" s="14" t="s">
        <v>99</v>
      </c>
      <c r="H4440" s="14" t="s">
        <v>65</v>
      </c>
      <c r="I4440" s="14" t="s">
        <v>91</v>
      </c>
      <c r="J4440" s="14" t="s">
        <v>2254</v>
      </c>
      <c r="K4440" s="15" t="n">
        <v>10.368</v>
      </c>
      <c r="L4440" s="0" t="n">
        <v>2</v>
      </c>
      <c r="M4440" s="16" t="n">
        <v>0.2</v>
      </c>
      <c r="N4440" s="17" t="n">
        <v>3.6288</v>
      </c>
      <c r="O4440" s="0" t="str">
        <f aca="false">TEXT(B4440,"YYYY-MM")</f>
        <v>2017-12</v>
      </c>
      <c r="P4440" s="18" t="n">
        <f aca="false">IFERROR(N4440/K4440,0)</f>
        <v>0.35</v>
      </c>
      <c r="Q4440" s="0" t="str">
        <f aca="false">IF(M4440=0,"No Discount",IF(M4440&lt;0.2,"Low (1-19%)",IF(M4440&lt;0.4,"Medium (20-39%)","High (40%+)")))</f>
        <v>Medium (20-39%)</v>
      </c>
      <c r="R4440" s="0" t="str">
        <f aca="false">INDEX('Lookup Tables'!$B$2:$B$5,MATCH(F4440,'Lookup Tables'!$A$2:$A$5,0))</f>
        <v>Manager A</v>
      </c>
    </row>
    <row r="4441" customFormat="false" ht="15" hidden="false" customHeight="false" outlineLevel="0" collapsed="false">
      <c r="A4441" s="0" t="s">
        <v>3982</v>
      </c>
      <c r="B4441" s="13" t="n">
        <v>43096</v>
      </c>
      <c r="C4441" s="13" t="n">
        <v>43102</v>
      </c>
      <c r="D4441" s="14" t="s">
        <v>69</v>
      </c>
      <c r="E4441" s="14" t="s">
        <v>53</v>
      </c>
      <c r="F4441" s="14" t="s">
        <v>98</v>
      </c>
      <c r="G4441" s="14" t="s">
        <v>99</v>
      </c>
      <c r="H4441" s="14" t="s">
        <v>65</v>
      </c>
      <c r="I4441" s="14" t="s">
        <v>91</v>
      </c>
      <c r="J4441" s="14" t="s">
        <v>1721</v>
      </c>
      <c r="K4441" s="15" t="n">
        <v>23.68</v>
      </c>
      <c r="L4441" s="0" t="n">
        <v>4</v>
      </c>
      <c r="M4441" s="16" t="n">
        <v>0.2</v>
      </c>
      <c r="N4441" s="17" t="n">
        <v>7.4</v>
      </c>
      <c r="O4441" s="0" t="str">
        <f aca="false">TEXT(B4441,"YYYY-MM")</f>
        <v>2017-12</v>
      </c>
      <c r="P4441" s="18" t="n">
        <f aca="false">IFERROR(N4441/K4441,0)</f>
        <v>0.3125</v>
      </c>
      <c r="Q4441" s="0" t="str">
        <f aca="false">IF(M4441=0,"No Discount",IF(M4441&lt;0.2,"Low (1-19%)",IF(M4441&lt;0.4,"Medium (20-39%)","High (40%+)")))</f>
        <v>Medium (20-39%)</v>
      </c>
      <c r="R4441" s="0" t="str">
        <f aca="false">INDEX('Lookup Tables'!$B$2:$B$5,MATCH(F4441,'Lookup Tables'!$A$2:$A$5,0))</f>
        <v>Manager A</v>
      </c>
    </row>
    <row r="4442" customFormat="false" ht="15" hidden="false" customHeight="false" outlineLevel="0" collapsed="false">
      <c r="A4442" s="0" t="s">
        <v>3983</v>
      </c>
      <c r="B4442" s="13" t="n">
        <v>42938</v>
      </c>
      <c r="C4442" s="13" t="n">
        <v>42942</v>
      </c>
      <c r="D4442" s="14" t="s">
        <v>69</v>
      </c>
      <c r="E4442" s="14" t="s">
        <v>53</v>
      </c>
      <c r="F4442" s="14" t="s">
        <v>98</v>
      </c>
      <c r="G4442" s="14" t="s">
        <v>157</v>
      </c>
      <c r="H4442" s="14" t="s">
        <v>80</v>
      </c>
      <c r="I4442" s="14" t="s">
        <v>123</v>
      </c>
      <c r="J4442" s="14" t="s">
        <v>1783</v>
      </c>
      <c r="K4442" s="15" t="n">
        <v>109.95</v>
      </c>
      <c r="L4442" s="0" t="n">
        <v>1</v>
      </c>
      <c r="M4442" s="16" t="n">
        <v>0</v>
      </c>
      <c r="N4442" s="17" t="n">
        <v>36.2835</v>
      </c>
      <c r="O4442" s="0" t="str">
        <f aca="false">TEXT(B4442,"YYYY-MM")</f>
        <v>2017-07</v>
      </c>
      <c r="P4442" s="18" t="n">
        <f aca="false">IFERROR(N4442/K4442,0)</f>
        <v>0.33</v>
      </c>
      <c r="Q4442" s="0" t="str">
        <f aca="false">IF(M4442=0,"No Discount",IF(M4442&lt;0.2,"Low (1-19%)",IF(M4442&lt;0.4,"Medium (20-39%)","High (40%+)")))</f>
        <v>No Discount</v>
      </c>
      <c r="R4442" s="0" t="str">
        <f aca="false">INDEX('Lookup Tables'!$B$2:$B$5,MATCH(F4442,'Lookup Tables'!$A$2:$A$5,0))</f>
        <v>Manager A</v>
      </c>
    </row>
    <row r="4443" customFormat="false" ht="15" hidden="false" customHeight="false" outlineLevel="0" collapsed="false">
      <c r="A4443" s="0" t="s">
        <v>3983</v>
      </c>
      <c r="B4443" s="13" t="n">
        <v>42938</v>
      </c>
      <c r="C4443" s="13" t="n">
        <v>42942</v>
      </c>
      <c r="D4443" s="14" t="s">
        <v>69</v>
      </c>
      <c r="E4443" s="14" t="s">
        <v>53</v>
      </c>
      <c r="F4443" s="14" t="s">
        <v>98</v>
      </c>
      <c r="G4443" s="14" t="s">
        <v>157</v>
      </c>
      <c r="H4443" s="14" t="s">
        <v>65</v>
      </c>
      <c r="I4443" s="14" t="s">
        <v>73</v>
      </c>
      <c r="J4443" s="14" t="s">
        <v>3984</v>
      </c>
      <c r="K4443" s="15" t="n">
        <v>965.85</v>
      </c>
      <c r="L4443" s="0" t="n">
        <v>5</v>
      </c>
      <c r="M4443" s="16" t="n">
        <v>0</v>
      </c>
      <c r="N4443" s="17" t="n">
        <v>135.219</v>
      </c>
      <c r="O4443" s="0" t="str">
        <f aca="false">TEXT(B4443,"YYYY-MM")</f>
        <v>2017-07</v>
      </c>
      <c r="P4443" s="18" t="n">
        <f aca="false">IFERROR(N4443/K4443,0)</f>
        <v>0.14</v>
      </c>
      <c r="Q4443" s="0" t="str">
        <f aca="false">IF(M4443=0,"No Discount",IF(M4443&lt;0.2,"Low (1-19%)",IF(M4443&lt;0.4,"Medium (20-39%)","High (40%+)")))</f>
        <v>No Discount</v>
      </c>
      <c r="R4443" s="0" t="str">
        <f aca="false">INDEX('Lookup Tables'!$B$2:$B$5,MATCH(F4443,'Lookup Tables'!$A$2:$A$5,0))</f>
        <v>Manager A</v>
      </c>
    </row>
    <row r="4444" customFormat="false" ht="15" hidden="false" customHeight="false" outlineLevel="0" collapsed="false">
      <c r="A4444" s="0" t="s">
        <v>3983</v>
      </c>
      <c r="B4444" s="13" t="n">
        <v>42938</v>
      </c>
      <c r="C4444" s="13" t="n">
        <v>42942</v>
      </c>
      <c r="D4444" s="14" t="s">
        <v>69</v>
      </c>
      <c r="E4444" s="14" t="s">
        <v>53</v>
      </c>
      <c r="F4444" s="14" t="s">
        <v>98</v>
      </c>
      <c r="G4444" s="14" t="s">
        <v>157</v>
      </c>
      <c r="H4444" s="14" t="s">
        <v>65</v>
      </c>
      <c r="I4444" s="14" t="s">
        <v>78</v>
      </c>
      <c r="J4444" s="14" t="s">
        <v>3985</v>
      </c>
      <c r="K4444" s="15" t="n">
        <v>29.2</v>
      </c>
      <c r="L4444" s="0" t="n">
        <v>5</v>
      </c>
      <c r="M4444" s="16" t="n">
        <v>0</v>
      </c>
      <c r="N4444" s="17" t="n">
        <v>10.512</v>
      </c>
      <c r="O4444" s="0" t="str">
        <f aca="false">TEXT(B4444,"YYYY-MM")</f>
        <v>2017-07</v>
      </c>
      <c r="P4444" s="18" t="n">
        <f aca="false">IFERROR(N4444/K4444,0)</f>
        <v>0.36</v>
      </c>
      <c r="Q4444" s="0" t="str">
        <f aca="false">IF(M4444=0,"No Discount",IF(M4444&lt;0.2,"Low (1-19%)",IF(M4444&lt;0.4,"Medium (20-39%)","High (40%+)")))</f>
        <v>No Discount</v>
      </c>
      <c r="R4444" s="0" t="str">
        <f aca="false">INDEX('Lookup Tables'!$B$2:$B$5,MATCH(F4444,'Lookup Tables'!$A$2:$A$5,0))</f>
        <v>Manager A</v>
      </c>
    </row>
    <row r="4445" customFormat="false" ht="15" hidden="false" customHeight="false" outlineLevel="0" collapsed="false">
      <c r="A4445" s="0" t="s">
        <v>3983</v>
      </c>
      <c r="B4445" s="13" t="n">
        <v>42938</v>
      </c>
      <c r="C4445" s="13" t="n">
        <v>42942</v>
      </c>
      <c r="D4445" s="14" t="s">
        <v>69</v>
      </c>
      <c r="E4445" s="14" t="s">
        <v>53</v>
      </c>
      <c r="F4445" s="14" t="s">
        <v>98</v>
      </c>
      <c r="G4445" s="14" t="s">
        <v>157</v>
      </c>
      <c r="H4445" s="14" t="s">
        <v>65</v>
      </c>
      <c r="I4445" s="14" t="s">
        <v>91</v>
      </c>
      <c r="J4445" s="14" t="s">
        <v>1831</v>
      </c>
      <c r="K4445" s="15" t="n">
        <v>32.4</v>
      </c>
      <c r="L4445" s="0" t="n">
        <v>5</v>
      </c>
      <c r="M4445" s="16" t="n">
        <v>0</v>
      </c>
      <c r="N4445" s="17" t="n">
        <v>15.552</v>
      </c>
      <c r="O4445" s="0" t="str">
        <f aca="false">TEXT(B4445,"YYYY-MM")</f>
        <v>2017-07</v>
      </c>
      <c r="P4445" s="18" t="n">
        <f aca="false">IFERROR(N4445/K4445,0)</f>
        <v>0.48</v>
      </c>
      <c r="Q4445" s="0" t="str">
        <f aca="false">IF(M4445=0,"No Discount",IF(M4445&lt;0.2,"Low (1-19%)",IF(M4445&lt;0.4,"Medium (20-39%)","High (40%+)")))</f>
        <v>No Discount</v>
      </c>
      <c r="R4445" s="0" t="str">
        <f aca="false">INDEX('Lookup Tables'!$B$2:$B$5,MATCH(F4445,'Lookup Tables'!$A$2:$A$5,0))</f>
        <v>Manager A</v>
      </c>
    </row>
    <row r="4446" customFormat="false" ht="15" hidden="false" customHeight="false" outlineLevel="0" collapsed="false">
      <c r="A4446" s="0" t="s">
        <v>3986</v>
      </c>
      <c r="B4446" s="13" t="n">
        <v>42324</v>
      </c>
      <c r="C4446" s="13" t="n">
        <v>42329</v>
      </c>
      <c r="D4446" s="14" t="s">
        <v>69</v>
      </c>
      <c r="E4446" s="14" t="s">
        <v>97</v>
      </c>
      <c r="F4446" s="14" t="s">
        <v>98</v>
      </c>
      <c r="G4446" s="14" t="s">
        <v>164</v>
      </c>
      <c r="H4446" s="14" t="s">
        <v>65</v>
      </c>
      <c r="I4446" s="14" t="s">
        <v>129</v>
      </c>
      <c r="J4446" s="14" t="s">
        <v>2698</v>
      </c>
      <c r="K4446" s="15" t="n">
        <v>78.35</v>
      </c>
      <c r="L4446" s="0" t="n">
        <v>5</v>
      </c>
      <c r="M4446" s="16" t="n">
        <v>0</v>
      </c>
      <c r="N4446" s="17" t="n">
        <v>36.8245</v>
      </c>
      <c r="O4446" s="0" t="str">
        <f aca="false">TEXT(B4446,"YYYY-MM")</f>
        <v>2015-11</v>
      </c>
      <c r="P4446" s="18" t="n">
        <f aca="false">IFERROR(N4446/K4446,0)</f>
        <v>0.47</v>
      </c>
      <c r="Q4446" s="0" t="str">
        <f aca="false">IF(M4446=0,"No Discount",IF(M4446&lt;0.2,"Low (1-19%)",IF(M4446&lt;0.4,"Medium (20-39%)","High (40%+)")))</f>
        <v>No Discount</v>
      </c>
      <c r="R4446" s="0" t="str">
        <f aca="false">INDEX('Lookup Tables'!$B$2:$B$5,MATCH(F4446,'Lookup Tables'!$A$2:$A$5,0))</f>
        <v>Manager A</v>
      </c>
    </row>
    <row r="4447" customFormat="false" ht="15" hidden="false" customHeight="false" outlineLevel="0" collapsed="false">
      <c r="A4447" s="0" t="s">
        <v>3986</v>
      </c>
      <c r="B4447" s="13" t="n">
        <v>42324</v>
      </c>
      <c r="C4447" s="13" t="n">
        <v>42329</v>
      </c>
      <c r="D4447" s="14" t="s">
        <v>69</v>
      </c>
      <c r="E4447" s="14" t="s">
        <v>97</v>
      </c>
      <c r="F4447" s="14" t="s">
        <v>98</v>
      </c>
      <c r="G4447" s="14" t="s">
        <v>164</v>
      </c>
      <c r="H4447" s="14" t="s">
        <v>65</v>
      </c>
      <c r="I4447" s="14" t="s">
        <v>91</v>
      </c>
      <c r="J4447" s="14" t="s">
        <v>2945</v>
      </c>
      <c r="K4447" s="15" t="n">
        <v>31.68</v>
      </c>
      <c r="L4447" s="0" t="n">
        <v>6</v>
      </c>
      <c r="M4447" s="16" t="n">
        <v>0</v>
      </c>
      <c r="N4447" s="17" t="n">
        <v>14.256</v>
      </c>
      <c r="O4447" s="0" t="str">
        <f aca="false">TEXT(B4447,"YYYY-MM")</f>
        <v>2015-11</v>
      </c>
      <c r="P4447" s="18" t="n">
        <f aca="false">IFERROR(N4447/K4447,0)</f>
        <v>0.45</v>
      </c>
      <c r="Q4447" s="0" t="str">
        <f aca="false">IF(M4447=0,"No Discount",IF(M4447&lt;0.2,"Low (1-19%)",IF(M4447&lt;0.4,"Medium (20-39%)","High (40%+)")))</f>
        <v>No Discount</v>
      </c>
      <c r="R4447" s="0" t="str">
        <f aca="false">INDEX('Lookup Tables'!$B$2:$B$5,MATCH(F4447,'Lookup Tables'!$A$2:$A$5,0))</f>
        <v>Manager A</v>
      </c>
    </row>
    <row r="4448" customFormat="false" ht="15" hidden="false" customHeight="false" outlineLevel="0" collapsed="false">
      <c r="A4448" s="0" t="s">
        <v>3986</v>
      </c>
      <c r="B4448" s="13" t="n">
        <v>42324</v>
      </c>
      <c r="C4448" s="13" t="n">
        <v>42329</v>
      </c>
      <c r="D4448" s="14" t="s">
        <v>69</v>
      </c>
      <c r="E4448" s="14" t="s">
        <v>97</v>
      </c>
      <c r="F4448" s="14" t="s">
        <v>98</v>
      </c>
      <c r="G4448" s="14" t="s">
        <v>164</v>
      </c>
      <c r="H4448" s="14" t="s">
        <v>65</v>
      </c>
      <c r="I4448" s="14" t="s">
        <v>83</v>
      </c>
      <c r="J4448" s="14" t="s">
        <v>122</v>
      </c>
      <c r="K4448" s="15" t="n">
        <v>29.12</v>
      </c>
      <c r="L4448" s="0" t="n">
        <v>4</v>
      </c>
      <c r="M4448" s="16" t="n">
        <v>0</v>
      </c>
      <c r="N4448" s="17" t="n">
        <v>14.2688</v>
      </c>
      <c r="O4448" s="0" t="str">
        <f aca="false">TEXT(B4448,"YYYY-MM")</f>
        <v>2015-11</v>
      </c>
      <c r="P4448" s="18" t="n">
        <f aca="false">IFERROR(N4448/K4448,0)</f>
        <v>0.49</v>
      </c>
      <c r="Q4448" s="0" t="str">
        <f aca="false">IF(M4448=0,"No Discount",IF(M4448&lt;0.2,"Low (1-19%)",IF(M4448&lt;0.4,"Medium (20-39%)","High (40%+)")))</f>
        <v>No Discount</v>
      </c>
      <c r="R4448" s="0" t="str">
        <f aca="false">INDEX('Lookup Tables'!$B$2:$B$5,MATCH(F4448,'Lookup Tables'!$A$2:$A$5,0))</f>
        <v>Manager A</v>
      </c>
    </row>
    <row r="4449" customFormat="false" ht="15" hidden="false" customHeight="false" outlineLevel="0" collapsed="false">
      <c r="A4449" s="0" t="s">
        <v>3986</v>
      </c>
      <c r="B4449" s="13" t="n">
        <v>42324</v>
      </c>
      <c r="C4449" s="13" t="n">
        <v>42329</v>
      </c>
      <c r="D4449" s="14" t="s">
        <v>69</v>
      </c>
      <c r="E4449" s="14" t="s">
        <v>97</v>
      </c>
      <c r="F4449" s="14" t="s">
        <v>98</v>
      </c>
      <c r="G4449" s="14" t="s">
        <v>164</v>
      </c>
      <c r="H4449" s="14" t="s">
        <v>65</v>
      </c>
      <c r="I4449" s="14" t="s">
        <v>73</v>
      </c>
      <c r="J4449" s="14" t="s">
        <v>560</v>
      </c>
      <c r="K4449" s="15" t="n">
        <v>169.45</v>
      </c>
      <c r="L4449" s="0" t="n">
        <v>5</v>
      </c>
      <c r="M4449" s="16" t="n">
        <v>0</v>
      </c>
      <c r="N4449" s="17" t="n">
        <v>42.3625</v>
      </c>
      <c r="O4449" s="0" t="str">
        <f aca="false">TEXT(B4449,"YYYY-MM")</f>
        <v>2015-11</v>
      </c>
      <c r="P4449" s="18" t="n">
        <f aca="false">IFERROR(N4449/K4449,0)</f>
        <v>0.25</v>
      </c>
      <c r="Q4449" s="0" t="str">
        <f aca="false">IF(M4449=0,"No Discount",IF(M4449&lt;0.2,"Low (1-19%)",IF(M4449&lt;0.4,"Medium (20-39%)","High (40%+)")))</f>
        <v>No Discount</v>
      </c>
      <c r="R4449" s="0" t="str">
        <f aca="false">INDEX('Lookup Tables'!$B$2:$B$5,MATCH(F4449,'Lookup Tables'!$A$2:$A$5,0))</f>
        <v>Manager A</v>
      </c>
    </row>
    <row r="4450" customFormat="false" ht="15" hidden="false" customHeight="false" outlineLevel="0" collapsed="false">
      <c r="A4450" s="0" t="s">
        <v>3987</v>
      </c>
      <c r="B4450" s="13" t="n">
        <v>42540</v>
      </c>
      <c r="C4450" s="13" t="n">
        <v>42544</v>
      </c>
      <c r="D4450" s="14" t="s">
        <v>69</v>
      </c>
      <c r="E4450" s="14" t="s">
        <v>53</v>
      </c>
      <c r="F4450" s="14" t="s">
        <v>63</v>
      </c>
      <c r="G4450" s="14" t="s">
        <v>64</v>
      </c>
      <c r="H4450" s="14" t="s">
        <v>56</v>
      </c>
      <c r="I4450" s="14" t="s">
        <v>76</v>
      </c>
      <c r="J4450" s="14" t="s">
        <v>962</v>
      </c>
      <c r="K4450" s="15" t="n">
        <v>12.56</v>
      </c>
      <c r="L4450" s="0" t="n">
        <v>2</v>
      </c>
      <c r="M4450" s="16" t="n">
        <v>0</v>
      </c>
      <c r="N4450" s="17" t="n">
        <v>4.0192</v>
      </c>
      <c r="O4450" s="0" t="str">
        <f aca="false">TEXT(B4450,"YYYY-MM")</f>
        <v>2016-06</v>
      </c>
      <c r="P4450" s="18" t="n">
        <f aca="false">IFERROR(N4450/K4450,0)</f>
        <v>0.32</v>
      </c>
      <c r="Q4450" s="0" t="str">
        <f aca="false">IF(M4450=0,"No Discount",IF(M4450&lt;0.2,"Low (1-19%)",IF(M4450&lt;0.4,"Medium (20-39%)","High (40%+)")))</f>
        <v>No Discount</v>
      </c>
      <c r="R4450" s="0" t="str">
        <f aca="false">INDEX('Lookup Tables'!$B$2:$B$5,MATCH(F4450,'Lookup Tables'!$A$2:$A$5,0))</f>
        <v>Manager D</v>
      </c>
    </row>
    <row r="4451" customFormat="false" ht="15" hidden="false" customHeight="false" outlineLevel="0" collapsed="false">
      <c r="A4451" s="0" t="s">
        <v>3987</v>
      </c>
      <c r="B4451" s="13" t="n">
        <v>42540</v>
      </c>
      <c r="C4451" s="13" t="n">
        <v>42544</v>
      </c>
      <c r="D4451" s="14" t="s">
        <v>69</v>
      </c>
      <c r="E4451" s="14" t="s">
        <v>53</v>
      </c>
      <c r="F4451" s="14" t="s">
        <v>63</v>
      </c>
      <c r="G4451" s="14" t="s">
        <v>64</v>
      </c>
      <c r="H4451" s="14" t="s">
        <v>65</v>
      </c>
      <c r="I4451" s="14" t="s">
        <v>91</v>
      </c>
      <c r="J4451" s="14" t="s">
        <v>2071</v>
      </c>
      <c r="K4451" s="15" t="n">
        <v>6.48</v>
      </c>
      <c r="L4451" s="0" t="n">
        <v>1</v>
      </c>
      <c r="M4451" s="16" t="n">
        <v>0</v>
      </c>
      <c r="N4451" s="17" t="n">
        <v>3.1104</v>
      </c>
      <c r="O4451" s="0" t="str">
        <f aca="false">TEXT(B4451,"YYYY-MM")</f>
        <v>2016-06</v>
      </c>
      <c r="P4451" s="18" t="n">
        <f aca="false">IFERROR(N4451/K4451,0)</f>
        <v>0.48</v>
      </c>
      <c r="Q4451" s="0" t="str">
        <f aca="false">IF(M4451=0,"No Discount",IF(M4451&lt;0.2,"Low (1-19%)",IF(M4451&lt;0.4,"Medium (20-39%)","High (40%+)")))</f>
        <v>No Discount</v>
      </c>
      <c r="R4451" s="0" t="str">
        <f aca="false">INDEX('Lookup Tables'!$B$2:$B$5,MATCH(F4451,'Lookup Tables'!$A$2:$A$5,0))</f>
        <v>Manager D</v>
      </c>
    </row>
    <row r="4452" customFormat="false" ht="15" hidden="false" customHeight="false" outlineLevel="0" collapsed="false">
      <c r="A4452" s="0" t="s">
        <v>3987</v>
      </c>
      <c r="B4452" s="13" t="n">
        <v>42540</v>
      </c>
      <c r="C4452" s="13" t="n">
        <v>42544</v>
      </c>
      <c r="D4452" s="14" t="s">
        <v>69</v>
      </c>
      <c r="E4452" s="14" t="s">
        <v>53</v>
      </c>
      <c r="F4452" s="14" t="s">
        <v>63</v>
      </c>
      <c r="G4452" s="14" t="s">
        <v>64</v>
      </c>
      <c r="H4452" s="14" t="s">
        <v>65</v>
      </c>
      <c r="I4452" s="14" t="s">
        <v>129</v>
      </c>
      <c r="J4452" s="14" t="s">
        <v>1118</v>
      </c>
      <c r="K4452" s="15" t="n">
        <v>186.69</v>
      </c>
      <c r="L4452" s="0" t="n">
        <v>3</v>
      </c>
      <c r="M4452" s="16" t="n">
        <v>0</v>
      </c>
      <c r="N4452" s="17" t="n">
        <v>87.7443</v>
      </c>
      <c r="O4452" s="0" t="str">
        <f aca="false">TEXT(B4452,"YYYY-MM")</f>
        <v>2016-06</v>
      </c>
      <c r="P4452" s="18" t="n">
        <f aca="false">IFERROR(N4452/K4452,0)</f>
        <v>0.47</v>
      </c>
      <c r="Q4452" s="0" t="str">
        <f aca="false">IF(M4452=0,"No Discount",IF(M4452&lt;0.2,"Low (1-19%)",IF(M4452&lt;0.4,"Medium (20-39%)","High (40%+)")))</f>
        <v>No Discount</v>
      </c>
      <c r="R4452" s="0" t="str">
        <f aca="false">INDEX('Lookup Tables'!$B$2:$B$5,MATCH(F4452,'Lookup Tables'!$A$2:$A$5,0))</f>
        <v>Manager D</v>
      </c>
    </row>
    <row r="4453" customFormat="false" ht="15" hidden="false" customHeight="false" outlineLevel="0" collapsed="false">
      <c r="A4453" s="0" t="s">
        <v>3988</v>
      </c>
      <c r="B4453" s="13" t="n">
        <v>42920</v>
      </c>
      <c r="C4453" s="13" t="n">
        <v>42922</v>
      </c>
      <c r="D4453" s="14" t="s">
        <v>137</v>
      </c>
      <c r="E4453" s="14" t="s">
        <v>53</v>
      </c>
      <c r="F4453" s="14" t="s">
        <v>63</v>
      </c>
      <c r="G4453" s="14" t="s">
        <v>64</v>
      </c>
      <c r="H4453" s="14" t="s">
        <v>56</v>
      </c>
      <c r="I4453" s="14" t="s">
        <v>76</v>
      </c>
      <c r="J4453" s="14" t="s">
        <v>943</v>
      </c>
      <c r="K4453" s="15" t="n">
        <v>25.4</v>
      </c>
      <c r="L4453" s="0" t="n">
        <v>5</v>
      </c>
      <c r="M4453" s="16" t="n">
        <v>0</v>
      </c>
      <c r="N4453" s="17" t="n">
        <v>8.636</v>
      </c>
      <c r="O4453" s="0" t="str">
        <f aca="false">TEXT(B4453,"YYYY-MM")</f>
        <v>2017-07</v>
      </c>
      <c r="P4453" s="18" t="n">
        <f aca="false">IFERROR(N4453/K4453,0)</f>
        <v>0.34</v>
      </c>
      <c r="Q4453" s="0" t="str">
        <f aca="false">IF(M4453=0,"No Discount",IF(M4453&lt;0.2,"Low (1-19%)",IF(M4453&lt;0.4,"Medium (20-39%)","High (40%+)")))</f>
        <v>No Discount</v>
      </c>
      <c r="R4453" s="0" t="str">
        <f aca="false">INDEX('Lookup Tables'!$B$2:$B$5,MATCH(F4453,'Lookup Tables'!$A$2:$A$5,0))</f>
        <v>Manager D</v>
      </c>
    </row>
    <row r="4454" customFormat="false" ht="15" hidden="false" customHeight="false" outlineLevel="0" collapsed="false">
      <c r="A4454" s="0" t="s">
        <v>3988</v>
      </c>
      <c r="B4454" s="13" t="n">
        <v>42920</v>
      </c>
      <c r="C4454" s="13" t="n">
        <v>42922</v>
      </c>
      <c r="D4454" s="14" t="s">
        <v>137</v>
      </c>
      <c r="E4454" s="14" t="s">
        <v>53</v>
      </c>
      <c r="F4454" s="14" t="s">
        <v>63</v>
      </c>
      <c r="G4454" s="14" t="s">
        <v>64</v>
      </c>
      <c r="H4454" s="14" t="s">
        <v>65</v>
      </c>
      <c r="I4454" s="14" t="s">
        <v>129</v>
      </c>
      <c r="J4454" s="14" t="s">
        <v>3989</v>
      </c>
      <c r="K4454" s="15" t="n">
        <v>43.96</v>
      </c>
      <c r="L4454" s="0" t="n">
        <v>2</v>
      </c>
      <c r="M4454" s="16" t="n">
        <v>0</v>
      </c>
      <c r="N4454" s="17" t="n">
        <v>20.6612</v>
      </c>
      <c r="O4454" s="0" t="str">
        <f aca="false">TEXT(B4454,"YYYY-MM")</f>
        <v>2017-07</v>
      </c>
      <c r="P4454" s="18" t="n">
        <f aca="false">IFERROR(N4454/K4454,0)</f>
        <v>0.47</v>
      </c>
      <c r="Q4454" s="0" t="str">
        <f aca="false">IF(M4454=0,"No Discount",IF(M4454&lt;0.2,"Low (1-19%)",IF(M4454&lt;0.4,"Medium (20-39%)","High (40%+)")))</f>
        <v>No Discount</v>
      </c>
      <c r="R4454" s="0" t="str">
        <f aca="false">INDEX('Lookup Tables'!$B$2:$B$5,MATCH(F4454,'Lookup Tables'!$A$2:$A$5,0))</f>
        <v>Manager D</v>
      </c>
    </row>
    <row r="4455" customFormat="false" ht="15" hidden="false" customHeight="false" outlineLevel="0" collapsed="false">
      <c r="A4455" s="0" t="s">
        <v>3988</v>
      </c>
      <c r="B4455" s="13" t="n">
        <v>42920</v>
      </c>
      <c r="C4455" s="13" t="n">
        <v>42922</v>
      </c>
      <c r="D4455" s="14" t="s">
        <v>137</v>
      </c>
      <c r="E4455" s="14" t="s">
        <v>53</v>
      </c>
      <c r="F4455" s="14" t="s">
        <v>63</v>
      </c>
      <c r="G4455" s="14" t="s">
        <v>64</v>
      </c>
      <c r="H4455" s="14" t="s">
        <v>56</v>
      </c>
      <c r="I4455" s="14" t="s">
        <v>57</v>
      </c>
      <c r="J4455" s="14" t="s">
        <v>1412</v>
      </c>
      <c r="K4455" s="15" t="n">
        <v>1279.165</v>
      </c>
      <c r="L4455" s="0" t="n">
        <v>5</v>
      </c>
      <c r="M4455" s="16" t="n">
        <v>0.15</v>
      </c>
      <c r="N4455" s="17" t="n">
        <v>225.735</v>
      </c>
      <c r="O4455" s="0" t="str">
        <f aca="false">TEXT(B4455,"YYYY-MM")</f>
        <v>2017-07</v>
      </c>
      <c r="P4455" s="18" t="n">
        <f aca="false">IFERROR(N4455/K4455,0)</f>
        <v>0.176470588235294</v>
      </c>
      <c r="Q4455" s="0" t="str">
        <f aca="false">IF(M4455=0,"No Discount",IF(M4455&lt;0.2,"Low (1-19%)",IF(M4455&lt;0.4,"Medium (20-39%)","High (40%+)")))</f>
        <v>Low (1-19%)</v>
      </c>
      <c r="R4455" s="0" t="str">
        <f aca="false">INDEX('Lookup Tables'!$B$2:$B$5,MATCH(F4455,'Lookup Tables'!$A$2:$A$5,0))</f>
        <v>Manager D</v>
      </c>
    </row>
    <row r="4456" customFormat="false" ht="15" hidden="false" customHeight="false" outlineLevel="0" collapsed="false">
      <c r="A4456" s="0" t="s">
        <v>3988</v>
      </c>
      <c r="B4456" s="13" t="n">
        <v>42920</v>
      </c>
      <c r="C4456" s="13" t="n">
        <v>42922</v>
      </c>
      <c r="D4456" s="14" t="s">
        <v>137</v>
      </c>
      <c r="E4456" s="14" t="s">
        <v>53</v>
      </c>
      <c r="F4456" s="14" t="s">
        <v>63</v>
      </c>
      <c r="G4456" s="14" t="s">
        <v>64</v>
      </c>
      <c r="H4456" s="14" t="s">
        <v>65</v>
      </c>
      <c r="I4456" s="14" t="s">
        <v>73</v>
      </c>
      <c r="J4456" s="14" t="s">
        <v>1241</v>
      </c>
      <c r="K4456" s="15" t="n">
        <v>27.92</v>
      </c>
      <c r="L4456" s="0" t="n">
        <v>4</v>
      </c>
      <c r="M4456" s="16" t="n">
        <v>0</v>
      </c>
      <c r="N4456" s="17" t="n">
        <v>0.5584</v>
      </c>
      <c r="O4456" s="0" t="str">
        <f aca="false">TEXT(B4456,"YYYY-MM")</f>
        <v>2017-07</v>
      </c>
      <c r="P4456" s="18" t="n">
        <f aca="false">IFERROR(N4456/K4456,0)</f>
        <v>0.02</v>
      </c>
      <c r="Q4456" s="0" t="str">
        <f aca="false">IF(M4456=0,"No Discount",IF(M4456&lt;0.2,"Low (1-19%)",IF(M4456&lt;0.4,"Medium (20-39%)","High (40%+)")))</f>
        <v>No Discount</v>
      </c>
      <c r="R4456" s="0" t="str">
        <f aca="false">INDEX('Lookup Tables'!$B$2:$B$5,MATCH(F4456,'Lookup Tables'!$A$2:$A$5,0))</f>
        <v>Manager D</v>
      </c>
    </row>
    <row r="4457" customFormat="false" ht="15" hidden="false" customHeight="false" outlineLevel="0" collapsed="false">
      <c r="A4457" s="0" t="s">
        <v>3990</v>
      </c>
      <c r="B4457" s="13" t="n">
        <v>42616</v>
      </c>
      <c r="C4457" s="13" t="n">
        <v>42621</v>
      </c>
      <c r="D4457" s="14" t="s">
        <v>69</v>
      </c>
      <c r="E4457" s="14" t="s">
        <v>97</v>
      </c>
      <c r="F4457" s="14" t="s">
        <v>63</v>
      </c>
      <c r="G4457" s="14" t="s">
        <v>64</v>
      </c>
      <c r="H4457" s="14" t="s">
        <v>56</v>
      </c>
      <c r="I4457" s="14" t="s">
        <v>59</v>
      </c>
      <c r="J4457" s="14" t="s">
        <v>718</v>
      </c>
      <c r="K4457" s="15" t="n">
        <v>129.568</v>
      </c>
      <c r="L4457" s="0" t="n">
        <v>2</v>
      </c>
      <c r="M4457" s="16" t="n">
        <v>0.2</v>
      </c>
      <c r="N4457" s="17" t="n">
        <v>-12.9568</v>
      </c>
      <c r="O4457" s="0" t="str">
        <f aca="false">TEXT(B4457,"YYYY-MM")</f>
        <v>2016-09</v>
      </c>
      <c r="P4457" s="18" t="n">
        <f aca="false">IFERROR(N4457/K4457,0)</f>
        <v>-0.1</v>
      </c>
      <c r="Q4457" s="0" t="str">
        <f aca="false">IF(M4457=0,"No Discount",IF(M4457&lt;0.2,"Low (1-19%)",IF(M4457&lt;0.4,"Medium (20-39%)","High (40%+)")))</f>
        <v>Medium (20-39%)</v>
      </c>
      <c r="R4457" s="0" t="str">
        <f aca="false">INDEX('Lookup Tables'!$B$2:$B$5,MATCH(F4457,'Lookup Tables'!$A$2:$A$5,0))</f>
        <v>Manager D</v>
      </c>
    </row>
    <row r="4458" customFormat="false" ht="15" hidden="false" customHeight="false" outlineLevel="0" collapsed="false">
      <c r="A4458" s="0" t="s">
        <v>3990</v>
      </c>
      <c r="B4458" s="13" t="n">
        <v>42616</v>
      </c>
      <c r="C4458" s="13" t="n">
        <v>42621</v>
      </c>
      <c r="D4458" s="14" t="s">
        <v>69</v>
      </c>
      <c r="E4458" s="14" t="s">
        <v>97</v>
      </c>
      <c r="F4458" s="14" t="s">
        <v>63</v>
      </c>
      <c r="G4458" s="14" t="s">
        <v>64</v>
      </c>
      <c r="H4458" s="14" t="s">
        <v>65</v>
      </c>
      <c r="I4458" s="14" t="s">
        <v>83</v>
      </c>
      <c r="J4458" s="14" t="s">
        <v>288</v>
      </c>
      <c r="K4458" s="15" t="n">
        <v>6.368</v>
      </c>
      <c r="L4458" s="0" t="n">
        <v>2</v>
      </c>
      <c r="M4458" s="16" t="n">
        <v>0.2</v>
      </c>
      <c r="N4458" s="17" t="n">
        <v>2.1492</v>
      </c>
      <c r="O4458" s="0" t="str">
        <f aca="false">TEXT(B4458,"YYYY-MM")</f>
        <v>2016-09</v>
      </c>
      <c r="P4458" s="18" t="n">
        <f aca="false">IFERROR(N4458/K4458,0)</f>
        <v>0.3375</v>
      </c>
      <c r="Q4458" s="0" t="str">
        <f aca="false">IF(M4458=0,"No Discount",IF(M4458&lt;0.2,"Low (1-19%)",IF(M4458&lt;0.4,"Medium (20-39%)","High (40%+)")))</f>
        <v>Medium (20-39%)</v>
      </c>
      <c r="R4458" s="0" t="str">
        <f aca="false">INDEX('Lookup Tables'!$B$2:$B$5,MATCH(F4458,'Lookup Tables'!$A$2:$A$5,0))</f>
        <v>Manager D</v>
      </c>
    </row>
    <row r="4459" customFormat="false" ht="15" hidden="false" customHeight="false" outlineLevel="0" collapsed="false">
      <c r="A4459" s="0" t="s">
        <v>3991</v>
      </c>
      <c r="B4459" s="13" t="n">
        <v>43319</v>
      </c>
      <c r="C4459" s="13" t="n">
        <v>43324</v>
      </c>
      <c r="D4459" s="14" t="s">
        <v>69</v>
      </c>
      <c r="E4459" s="14" t="s">
        <v>53</v>
      </c>
      <c r="F4459" s="14" t="s">
        <v>63</v>
      </c>
      <c r="G4459" s="14" t="s">
        <v>64</v>
      </c>
      <c r="H4459" s="14" t="s">
        <v>65</v>
      </c>
      <c r="I4459" s="14" t="s">
        <v>91</v>
      </c>
      <c r="J4459" s="14" t="s">
        <v>2234</v>
      </c>
      <c r="K4459" s="15" t="n">
        <v>244.55</v>
      </c>
      <c r="L4459" s="0" t="n">
        <v>5</v>
      </c>
      <c r="M4459" s="16" t="n">
        <v>0</v>
      </c>
      <c r="N4459" s="17" t="n">
        <v>114.9385</v>
      </c>
      <c r="O4459" s="0" t="str">
        <f aca="false">TEXT(B4459,"YYYY-MM")</f>
        <v>2018-08</v>
      </c>
      <c r="P4459" s="18" t="n">
        <f aca="false">IFERROR(N4459/K4459,0)</f>
        <v>0.47</v>
      </c>
      <c r="Q4459" s="0" t="str">
        <f aca="false">IF(M4459=0,"No Discount",IF(M4459&lt;0.2,"Low (1-19%)",IF(M4459&lt;0.4,"Medium (20-39%)","High (40%+)")))</f>
        <v>No Discount</v>
      </c>
      <c r="R4459" s="0" t="str">
        <f aca="false">INDEX('Lookup Tables'!$B$2:$B$5,MATCH(F4459,'Lookup Tables'!$A$2:$A$5,0))</f>
        <v>Manager D</v>
      </c>
    </row>
    <row r="4460" customFormat="false" ht="15" hidden="false" customHeight="false" outlineLevel="0" collapsed="false">
      <c r="A4460" s="0" t="s">
        <v>3992</v>
      </c>
      <c r="B4460" s="13" t="n">
        <v>43172</v>
      </c>
      <c r="C4460" s="13" t="n">
        <v>43179</v>
      </c>
      <c r="D4460" s="14" t="s">
        <v>69</v>
      </c>
      <c r="E4460" s="14" t="s">
        <v>53</v>
      </c>
      <c r="F4460" s="14" t="s">
        <v>63</v>
      </c>
      <c r="G4460" s="14" t="s">
        <v>252</v>
      </c>
      <c r="H4460" s="14" t="s">
        <v>65</v>
      </c>
      <c r="I4460" s="14" t="s">
        <v>303</v>
      </c>
      <c r="J4460" s="14" t="s">
        <v>830</v>
      </c>
      <c r="K4460" s="15" t="n">
        <v>1332.496</v>
      </c>
      <c r="L4460" s="0" t="n">
        <v>2</v>
      </c>
      <c r="M4460" s="16" t="n">
        <v>0.2</v>
      </c>
      <c r="N4460" s="17" t="n">
        <v>-299.8116</v>
      </c>
      <c r="O4460" s="0" t="str">
        <f aca="false">TEXT(B4460,"YYYY-MM")</f>
        <v>2018-03</v>
      </c>
      <c r="P4460" s="18" t="n">
        <f aca="false">IFERROR(N4460/K4460,0)</f>
        <v>-0.225</v>
      </c>
      <c r="Q4460" s="0" t="str">
        <f aca="false">IF(M4460=0,"No Discount",IF(M4460&lt;0.2,"Low (1-19%)",IF(M4460&lt;0.4,"Medium (20-39%)","High (40%+)")))</f>
        <v>Medium (20-39%)</v>
      </c>
      <c r="R4460" s="0" t="str">
        <f aca="false">INDEX('Lookup Tables'!$B$2:$B$5,MATCH(F4460,'Lookup Tables'!$A$2:$A$5,0))</f>
        <v>Manager D</v>
      </c>
    </row>
    <row r="4461" customFormat="false" ht="15" hidden="false" customHeight="false" outlineLevel="0" collapsed="false">
      <c r="A4461" s="0" t="s">
        <v>3993</v>
      </c>
      <c r="B4461" s="13" t="n">
        <v>43371</v>
      </c>
      <c r="C4461" s="13" t="n">
        <v>43374</v>
      </c>
      <c r="D4461" s="14" t="s">
        <v>137</v>
      </c>
      <c r="E4461" s="14" t="s">
        <v>97</v>
      </c>
      <c r="F4461" s="14" t="s">
        <v>63</v>
      </c>
      <c r="G4461" s="14" t="s">
        <v>252</v>
      </c>
      <c r="H4461" s="14" t="s">
        <v>56</v>
      </c>
      <c r="I4461" s="14" t="s">
        <v>76</v>
      </c>
      <c r="J4461" s="14" t="s">
        <v>912</v>
      </c>
      <c r="K4461" s="15" t="n">
        <v>32.776</v>
      </c>
      <c r="L4461" s="0" t="n">
        <v>1</v>
      </c>
      <c r="M4461" s="16" t="n">
        <v>0.2</v>
      </c>
      <c r="N4461" s="17" t="n">
        <v>3.2776</v>
      </c>
      <c r="O4461" s="0" t="str">
        <f aca="false">TEXT(B4461,"YYYY-MM")</f>
        <v>2018-09</v>
      </c>
      <c r="P4461" s="18" t="n">
        <f aca="false">IFERROR(N4461/K4461,0)</f>
        <v>0.1</v>
      </c>
      <c r="Q4461" s="0" t="str">
        <f aca="false">IF(M4461=0,"No Discount",IF(M4461&lt;0.2,"Low (1-19%)",IF(M4461&lt;0.4,"Medium (20-39%)","High (40%+)")))</f>
        <v>Medium (20-39%)</v>
      </c>
      <c r="R4461" s="0" t="str">
        <f aca="false">INDEX('Lookup Tables'!$B$2:$B$5,MATCH(F4461,'Lookup Tables'!$A$2:$A$5,0))</f>
        <v>Manager D</v>
      </c>
    </row>
    <row r="4462" customFormat="false" ht="15" hidden="false" customHeight="false" outlineLevel="0" collapsed="false">
      <c r="A4462" s="0" t="s">
        <v>3993</v>
      </c>
      <c r="B4462" s="13" t="n">
        <v>43371</v>
      </c>
      <c r="C4462" s="13" t="n">
        <v>43374</v>
      </c>
      <c r="D4462" s="14" t="s">
        <v>137</v>
      </c>
      <c r="E4462" s="14" t="s">
        <v>97</v>
      </c>
      <c r="F4462" s="14" t="s">
        <v>63</v>
      </c>
      <c r="G4462" s="14" t="s">
        <v>252</v>
      </c>
      <c r="H4462" s="14" t="s">
        <v>65</v>
      </c>
      <c r="I4462" s="14" t="s">
        <v>73</v>
      </c>
      <c r="J4462" s="14" t="s">
        <v>411</v>
      </c>
      <c r="K4462" s="15" t="n">
        <v>147.184</v>
      </c>
      <c r="L4462" s="0" t="n">
        <v>2</v>
      </c>
      <c r="M4462" s="16" t="n">
        <v>0.2</v>
      </c>
      <c r="N4462" s="17" t="n">
        <v>-29.4368</v>
      </c>
      <c r="O4462" s="0" t="str">
        <f aca="false">TEXT(B4462,"YYYY-MM")</f>
        <v>2018-09</v>
      </c>
      <c r="P4462" s="18" t="n">
        <f aca="false">IFERROR(N4462/K4462,0)</f>
        <v>-0.2</v>
      </c>
      <c r="Q4462" s="0" t="str">
        <f aca="false">IF(M4462=0,"No Discount",IF(M4462&lt;0.2,"Low (1-19%)",IF(M4462&lt;0.4,"Medium (20-39%)","High (40%+)")))</f>
        <v>Medium (20-39%)</v>
      </c>
      <c r="R4462" s="0" t="str">
        <f aca="false">INDEX('Lookup Tables'!$B$2:$B$5,MATCH(F4462,'Lookup Tables'!$A$2:$A$5,0))</f>
        <v>Manager D</v>
      </c>
    </row>
    <row r="4463" customFormat="false" ht="15" hidden="false" customHeight="false" outlineLevel="0" collapsed="false">
      <c r="A4463" s="0" t="s">
        <v>3993</v>
      </c>
      <c r="B4463" s="13" t="n">
        <v>43371</v>
      </c>
      <c r="C4463" s="13" t="n">
        <v>43374</v>
      </c>
      <c r="D4463" s="14" t="s">
        <v>137</v>
      </c>
      <c r="E4463" s="14" t="s">
        <v>97</v>
      </c>
      <c r="F4463" s="14" t="s">
        <v>63</v>
      </c>
      <c r="G4463" s="14" t="s">
        <v>252</v>
      </c>
      <c r="H4463" s="14" t="s">
        <v>80</v>
      </c>
      <c r="I4463" s="14" t="s">
        <v>123</v>
      </c>
      <c r="J4463" s="14" t="s">
        <v>337</v>
      </c>
      <c r="K4463" s="15" t="n">
        <v>54.384</v>
      </c>
      <c r="L4463" s="0" t="n">
        <v>2</v>
      </c>
      <c r="M4463" s="16" t="n">
        <v>0.2</v>
      </c>
      <c r="N4463" s="17" t="n">
        <v>1.3596</v>
      </c>
      <c r="O4463" s="0" t="str">
        <f aca="false">TEXT(B4463,"YYYY-MM")</f>
        <v>2018-09</v>
      </c>
      <c r="P4463" s="18" t="n">
        <f aca="false">IFERROR(N4463/K4463,0)</f>
        <v>0.025</v>
      </c>
      <c r="Q4463" s="0" t="str">
        <f aca="false">IF(M4463=0,"No Discount",IF(M4463&lt;0.2,"Low (1-19%)",IF(M4463&lt;0.4,"Medium (20-39%)","High (40%+)")))</f>
        <v>Medium (20-39%)</v>
      </c>
      <c r="R4463" s="0" t="str">
        <f aca="false">INDEX('Lookup Tables'!$B$2:$B$5,MATCH(F4463,'Lookup Tables'!$A$2:$A$5,0))</f>
        <v>Manager D</v>
      </c>
    </row>
    <row r="4464" customFormat="false" ht="15" hidden="false" customHeight="false" outlineLevel="0" collapsed="false">
      <c r="A4464" s="0" t="s">
        <v>3993</v>
      </c>
      <c r="B4464" s="13" t="n">
        <v>43371</v>
      </c>
      <c r="C4464" s="13" t="n">
        <v>43374</v>
      </c>
      <c r="D4464" s="14" t="s">
        <v>137</v>
      </c>
      <c r="E4464" s="14" t="s">
        <v>97</v>
      </c>
      <c r="F4464" s="14" t="s">
        <v>63</v>
      </c>
      <c r="G4464" s="14" t="s">
        <v>252</v>
      </c>
      <c r="H4464" s="14" t="s">
        <v>65</v>
      </c>
      <c r="I4464" s="14" t="s">
        <v>83</v>
      </c>
      <c r="J4464" s="14" t="s">
        <v>2369</v>
      </c>
      <c r="K4464" s="15" t="n">
        <v>76.776</v>
      </c>
      <c r="L4464" s="0" t="n">
        <v>4</v>
      </c>
      <c r="M4464" s="16" t="n">
        <v>0.7</v>
      </c>
      <c r="N4464" s="17" t="n">
        <v>-58.8616</v>
      </c>
      <c r="O4464" s="0" t="str">
        <f aca="false">TEXT(B4464,"YYYY-MM")</f>
        <v>2018-09</v>
      </c>
      <c r="P4464" s="18" t="n">
        <f aca="false">IFERROR(N4464/K4464,0)</f>
        <v>-0.766666666666667</v>
      </c>
      <c r="Q4464" s="0" t="str">
        <f aca="false">IF(M4464=0,"No Discount",IF(M4464&lt;0.2,"Low (1-19%)",IF(M4464&lt;0.4,"Medium (20-39%)","High (40%+)")))</f>
        <v>High (40%+)</v>
      </c>
      <c r="R4464" s="0" t="str">
        <f aca="false">INDEX('Lookup Tables'!$B$2:$B$5,MATCH(F4464,'Lookup Tables'!$A$2:$A$5,0))</f>
        <v>Manager D</v>
      </c>
    </row>
    <row r="4465" customFormat="false" ht="15" hidden="false" customHeight="false" outlineLevel="0" collapsed="false">
      <c r="A4465" s="0" t="s">
        <v>3993</v>
      </c>
      <c r="B4465" s="13" t="n">
        <v>43371</v>
      </c>
      <c r="C4465" s="13" t="n">
        <v>43374</v>
      </c>
      <c r="D4465" s="14" t="s">
        <v>137</v>
      </c>
      <c r="E4465" s="14" t="s">
        <v>97</v>
      </c>
      <c r="F4465" s="14" t="s">
        <v>63</v>
      </c>
      <c r="G4465" s="14" t="s">
        <v>252</v>
      </c>
      <c r="H4465" s="14" t="s">
        <v>65</v>
      </c>
      <c r="I4465" s="14" t="s">
        <v>91</v>
      </c>
      <c r="J4465" s="14" t="s">
        <v>3994</v>
      </c>
      <c r="K4465" s="15" t="n">
        <v>14.352</v>
      </c>
      <c r="L4465" s="0" t="n">
        <v>3</v>
      </c>
      <c r="M4465" s="16" t="n">
        <v>0.2</v>
      </c>
      <c r="N4465" s="17" t="n">
        <v>5.2026</v>
      </c>
      <c r="O4465" s="0" t="str">
        <f aca="false">TEXT(B4465,"YYYY-MM")</f>
        <v>2018-09</v>
      </c>
      <c r="P4465" s="18" t="n">
        <f aca="false">IFERROR(N4465/K4465,0)</f>
        <v>0.3625</v>
      </c>
      <c r="Q4465" s="0" t="str">
        <f aca="false">IF(M4465=0,"No Discount",IF(M4465&lt;0.2,"Low (1-19%)",IF(M4465&lt;0.4,"Medium (20-39%)","High (40%+)")))</f>
        <v>Medium (20-39%)</v>
      </c>
      <c r="R4465" s="0" t="str">
        <f aca="false">INDEX('Lookup Tables'!$B$2:$B$5,MATCH(F4465,'Lookup Tables'!$A$2:$A$5,0))</f>
        <v>Manager D</v>
      </c>
    </row>
    <row r="4466" customFormat="false" ht="15" hidden="false" customHeight="false" outlineLevel="0" collapsed="false">
      <c r="A4466" s="0" t="s">
        <v>3993</v>
      </c>
      <c r="B4466" s="13" t="n">
        <v>43371</v>
      </c>
      <c r="C4466" s="13" t="n">
        <v>43374</v>
      </c>
      <c r="D4466" s="14" t="s">
        <v>137</v>
      </c>
      <c r="E4466" s="14" t="s">
        <v>97</v>
      </c>
      <c r="F4466" s="14" t="s">
        <v>63</v>
      </c>
      <c r="G4466" s="14" t="s">
        <v>252</v>
      </c>
      <c r="H4466" s="14" t="s">
        <v>65</v>
      </c>
      <c r="I4466" s="14" t="s">
        <v>85</v>
      </c>
      <c r="J4466" s="14" t="s">
        <v>357</v>
      </c>
      <c r="K4466" s="15" t="n">
        <v>209.792</v>
      </c>
      <c r="L4466" s="0" t="n">
        <v>2</v>
      </c>
      <c r="M4466" s="16" t="n">
        <v>0.2</v>
      </c>
      <c r="N4466" s="17" t="n">
        <v>26.224</v>
      </c>
      <c r="O4466" s="0" t="str">
        <f aca="false">TEXT(B4466,"YYYY-MM")</f>
        <v>2018-09</v>
      </c>
      <c r="P4466" s="18" t="n">
        <f aca="false">IFERROR(N4466/K4466,0)</f>
        <v>0.125</v>
      </c>
      <c r="Q4466" s="0" t="str">
        <f aca="false">IF(M4466=0,"No Discount",IF(M4466&lt;0.2,"Low (1-19%)",IF(M4466&lt;0.4,"Medium (20-39%)","High (40%+)")))</f>
        <v>Medium (20-39%)</v>
      </c>
      <c r="R4466" s="0" t="str">
        <f aca="false">INDEX('Lookup Tables'!$B$2:$B$5,MATCH(F4466,'Lookup Tables'!$A$2:$A$5,0))</f>
        <v>Manager D</v>
      </c>
    </row>
    <row r="4467" customFormat="false" ht="15" hidden="false" customHeight="false" outlineLevel="0" collapsed="false">
      <c r="A4467" s="0" t="s">
        <v>3995</v>
      </c>
      <c r="B4467" s="13" t="n">
        <v>42589</v>
      </c>
      <c r="C4467" s="13" t="n">
        <v>42593</v>
      </c>
      <c r="D4467" s="14" t="s">
        <v>69</v>
      </c>
      <c r="E4467" s="14" t="s">
        <v>62</v>
      </c>
      <c r="F4467" s="14" t="s">
        <v>63</v>
      </c>
      <c r="G4467" s="14" t="s">
        <v>3111</v>
      </c>
      <c r="H4467" s="14" t="s">
        <v>65</v>
      </c>
      <c r="I4467" s="14" t="s">
        <v>83</v>
      </c>
      <c r="J4467" s="14" t="s">
        <v>1648</v>
      </c>
      <c r="K4467" s="15" t="n">
        <v>3.304</v>
      </c>
      <c r="L4467" s="0" t="n">
        <v>1</v>
      </c>
      <c r="M4467" s="16" t="n">
        <v>0.2</v>
      </c>
      <c r="N4467" s="17" t="n">
        <v>1.1151</v>
      </c>
      <c r="O4467" s="0" t="str">
        <f aca="false">TEXT(B4467,"YYYY-MM")</f>
        <v>2016-08</v>
      </c>
      <c r="P4467" s="18" t="n">
        <f aca="false">IFERROR(N4467/K4467,0)</f>
        <v>0.3375</v>
      </c>
      <c r="Q4467" s="0" t="str">
        <f aca="false">IF(M4467=0,"No Discount",IF(M4467&lt;0.2,"Low (1-19%)",IF(M4467&lt;0.4,"Medium (20-39%)","High (40%+)")))</f>
        <v>Medium (20-39%)</v>
      </c>
      <c r="R4467" s="0" t="str">
        <f aca="false">INDEX('Lookup Tables'!$B$2:$B$5,MATCH(F4467,'Lookup Tables'!$A$2:$A$5,0))</f>
        <v>Manager D</v>
      </c>
    </row>
    <row r="4468" customFormat="false" ht="15" hidden="false" customHeight="false" outlineLevel="0" collapsed="false">
      <c r="A4468" s="0" t="s">
        <v>3996</v>
      </c>
      <c r="B4468" s="13" t="n">
        <v>43428</v>
      </c>
      <c r="C4468" s="13" t="n">
        <v>43435</v>
      </c>
      <c r="D4468" s="14" t="s">
        <v>69</v>
      </c>
      <c r="E4468" s="14" t="s">
        <v>53</v>
      </c>
      <c r="F4468" s="14" t="s">
        <v>117</v>
      </c>
      <c r="G4468" s="14" t="s">
        <v>170</v>
      </c>
      <c r="H4468" s="14" t="s">
        <v>65</v>
      </c>
      <c r="I4468" s="14" t="s">
        <v>78</v>
      </c>
      <c r="J4468" s="14" t="s">
        <v>1517</v>
      </c>
      <c r="K4468" s="15" t="n">
        <v>16.38</v>
      </c>
      <c r="L4468" s="0" t="n">
        <v>9</v>
      </c>
      <c r="M4468" s="16" t="n">
        <v>0</v>
      </c>
      <c r="N4468" s="17" t="n">
        <v>7.371</v>
      </c>
      <c r="O4468" s="0" t="str">
        <f aca="false">TEXT(B4468,"YYYY-MM")</f>
        <v>2018-11</v>
      </c>
      <c r="P4468" s="18" t="n">
        <f aca="false">IFERROR(N4468/K4468,0)</f>
        <v>0.45</v>
      </c>
      <c r="Q4468" s="0" t="str">
        <f aca="false">IF(M4468=0,"No Discount",IF(M4468&lt;0.2,"Low (1-19%)",IF(M4468&lt;0.4,"Medium (20-39%)","High (40%+)")))</f>
        <v>No Discount</v>
      </c>
      <c r="R4468" s="0" t="str">
        <f aca="false">INDEX('Lookup Tables'!$B$2:$B$5,MATCH(F4468,'Lookup Tables'!$A$2:$A$5,0))</f>
        <v>Manager B</v>
      </c>
    </row>
    <row r="4469" customFormat="false" ht="15" hidden="false" customHeight="false" outlineLevel="0" collapsed="false">
      <c r="A4469" s="0" t="s">
        <v>3996</v>
      </c>
      <c r="B4469" s="13" t="n">
        <v>43428</v>
      </c>
      <c r="C4469" s="13" t="n">
        <v>43435</v>
      </c>
      <c r="D4469" s="14" t="s">
        <v>69</v>
      </c>
      <c r="E4469" s="14" t="s">
        <v>53</v>
      </c>
      <c r="F4469" s="14" t="s">
        <v>117</v>
      </c>
      <c r="G4469" s="14" t="s">
        <v>170</v>
      </c>
      <c r="H4469" s="14" t="s">
        <v>65</v>
      </c>
      <c r="I4469" s="14" t="s">
        <v>129</v>
      </c>
      <c r="J4469" s="14" t="s">
        <v>1745</v>
      </c>
      <c r="K4469" s="15" t="n">
        <v>167.96</v>
      </c>
      <c r="L4469" s="0" t="n">
        <v>2</v>
      </c>
      <c r="M4469" s="16" t="n">
        <v>0</v>
      </c>
      <c r="N4469" s="17" t="n">
        <v>78.9412</v>
      </c>
      <c r="O4469" s="0" t="str">
        <f aca="false">TEXT(B4469,"YYYY-MM")</f>
        <v>2018-11</v>
      </c>
      <c r="P4469" s="18" t="n">
        <f aca="false">IFERROR(N4469/K4469,0)</f>
        <v>0.47</v>
      </c>
      <c r="Q4469" s="0" t="str">
        <f aca="false">IF(M4469=0,"No Discount",IF(M4469&lt;0.2,"Low (1-19%)",IF(M4469&lt;0.4,"Medium (20-39%)","High (40%+)")))</f>
        <v>No Discount</v>
      </c>
      <c r="R4469" s="0" t="str">
        <f aca="false">INDEX('Lookup Tables'!$B$2:$B$5,MATCH(F4469,'Lookup Tables'!$A$2:$A$5,0))</f>
        <v>Manager B</v>
      </c>
    </row>
    <row r="4470" customFormat="false" ht="15" hidden="false" customHeight="false" outlineLevel="0" collapsed="false">
      <c r="A4470" s="0" t="s">
        <v>3996</v>
      </c>
      <c r="B4470" s="13" t="n">
        <v>43428</v>
      </c>
      <c r="C4470" s="13" t="n">
        <v>43435</v>
      </c>
      <c r="D4470" s="14" t="s">
        <v>69</v>
      </c>
      <c r="E4470" s="14" t="s">
        <v>53</v>
      </c>
      <c r="F4470" s="14" t="s">
        <v>117</v>
      </c>
      <c r="G4470" s="14" t="s">
        <v>170</v>
      </c>
      <c r="H4470" s="14" t="s">
        <v>56</v>
      </c>
      <c r="I4470" s="14" t="s">
        <v>57</v>
      </c>
      <c r="J4470" s="14" t="s">
        <v>2624</v>
      </c>
      <c r="K4470" s="15" t="n">
        <v>321.568</v>
      </c>
      <c r="L4470" s="0" t="n">
        <v>2</v>
      </c>
      <c r="M4470" s="16" t="n">
        <v>0.2</v>
      </c>
      <c r="N4470" s="17" t="n">
        <v>-16.0784</v>
      </c>
      <c r="O4470" s="0" t="str">
        <f aca="false">TEXT(B4470,"YYYY-MM")</f>
        <v>2018-11</v>
      </c>
      <c r="P4470" s="18" t="n">
        <f aca="false">IFERROR(N4470/K4470,0)</f>
        <v>-0.05</v>
      </c>
      <c r="Q4470" s="0" t="str">
        <f aca="false">IF(M4470=0,"No Discount",IF(M4470&lt;0.2,"Low (1-19%)",IF(M4470&lt;0.4,"Medium (20-39%)","High (40%+)")))</f>
        <v>Medium (20-39%)</v>
      </c>
      <c r="R4470" s="0" t="str">
        <f aca="false">INDEX('Lookup Tables'!$B$2:$B$5,MATCH(F4470,'Lookup Tables'!$A$2:$A$5,0))</f>
        <v>Manager B</v>
      </c>
    </row>
    <row r="4471" customFormat="false" ht="15" hidden="false" customHeight="false" outlineLevel="0" collapsed="false">
      <c r="A4471" s="0" t="s">
        <v>3996</v>
      </c>
      <c r="B4471" s="13" t="n">
        <v>43428</v>
      </c>
      <c r="C4471" s="13" t="n">
        <v>43435</v>
      </c>
      <c r="D4471" s="14" t="s">
        <v>69</v>
      </c>
      <c r="E4471" s="14" t="s">
        <v>53</v>
      </c>
      <c r="F4471" s="14" t="s">
        <v>117</v>
      </c>
      <c r="G4471" s="14" t="s">
        <v>170</v>
      </c>
      <c r="H4471" s="14" t="s">
        <v>65</v>
      </c>
      <c r="I4471" s="14" t="s">
        <v>91</v>
      </c>
      <c r="J4471" s="14" t="s">
        <v>2254</v>
      </c>
      <c r="K4471" s="15" t="n">
        <v>12.96</v>
      </c>
      <c r="L4471" s="0" t="n">
        <v>2</v>
      </c>
      <c r="M4471" s="16" t="n">
        <v>0</v>
      </c>
      <c r="N4471" s="17" t="n">
        <v>6.2208</v>
      </c>
      <c r="O4471" s="0" t="str">
        <f aca="false">TEXT(B4471,"YYYY-MM")</f>
        <v>2018-11</v>
      </c>
      <c r="P4471" s="18" t="n">
        <f aca="false">IFERROR(N4471/K4471,0)</f>
        <v>0.48</v>
      </c>
      <c r="Q4471" s="0" t="str">
        <f aca="false">IF(M4471=0,"No Discount",IF(M4471&lt;0.2,"Low (1-19%)",IF(M4471&lt;0.4,"Medium (20-39%)","High (40%+)")))</f>
        <v>No Discount</v>
      </c>
      <c r="R4471" s="0" t="str">
        <f aca="false">INDEX('Lookup Tables'!$B$2:$B$5,MATCH(F4471,'Lookup Tables'!$A$2:$A$5,0))</f>
        <v>Manager B</v>
      </c>
    </row>
    <row r="4472" customFormat="false" ht="15" hidden="false" customHeight="false" outlineLevel="0" collapsed="false">
      <c r="A4472" s="0" t="s">
        <v>3997</v>
      </c>
      <c r="B4472" s="13" t="n">
        <v>43228</v>
      </c>
      <c r="C4472" s="13" t="n">
        <v>43232</v>
      </c>
      <c r="D4472" s="14" t="s">
        <v>69</v>
      </c>
      <c r="E4472" s="14" t="s">
        <v>62</v>
      </c>
      <c r="F4472" s="14" t="s">
        <v>117</v>
      </c>
      <c r="G4472" s="14" t="s">
        <v>118</v>
      </c>
      <c r="H4472" s="14" t="s">
        <v>56</v>
      </c>
      <c r="I4472" s="14" t="s">
        <v>59</v>
      </c>
      <c r="J4472" s="14" t="s">
        <v>3329</v>
      </c>
      <c r="K4472" s="15" t="n">
        <v>128.058</v>
      </c>
      <c r="L4472" s="0" t="n">
        <v>3</v>
      </c>
      <c r="M4472" s="16" t="n">
        <v>0.3</v>
      </c>
      <c r="N4472" s="17" t="n">
        <v>-23.7822</v>
      </c>
      <c r="O4472" s="0" t="str">
        <f aca="false">TEXT(B4472,"YYYY-MM")</f>
        <v>2018-05</v>
      </c>
      <c r="P4472" s="18" t="n">
        <f aca="false">IFERROR(N4472/K4472,0)</f>
        <v>-0.185714285714286</v>
      </c>
      <c r="Q4472" s="0" t="str">
        <f aca="false">IF(M4472=0,"No Discount",IF(M4472&lt;0.2,"Low (1-19%)",IF(M4472&lt;0.4,"Medium (20-39%)","High (40%+)")))</f>
        <v>Medium (20-39%)</v>
      </c>
      <c r="R4472" s="0" t="str">
        <f aca="false">INDEX('Lookup Tables'!$B$2:$B$5,MATCH(F4472,'Lookup Tables'!$A$2:$A$5,0))</f>
        <v>Manager B</v>
      </c>
    </row>
    <row r="4473" customFormat="false" ht="15" hidden="false" customHeight="false" outlineLevel="0" collapsed="false">
      <c r="A4473" s="0" t="s">
        <v>3998</v>
      </c>
      <c r="B4473" s="13" t="n">
        <v>43372</v>
      </c>
      <c r="C4473" s="13" t="n">
        <v>43372</v>
      </c>
      <c r="D4473" s="14" t="s">
        <v>606</v>
      </c>
      <c r="E4473" s="14" t="s">
        <v>97</v>
      </c>
      <c r="F4473" s="14" t="s">
        <v>117</v>
      </c>
      <c r="G4473" s="14" t="s">
        <v>269</v>
      </c>
      <c r="H4473" s="14" t="s">
        <v>56</v>
      </c>
      <c r="I4473" s="14" t="s">
        <v>59</v>
      </c>
      <c r="J4473" s="14" t="s">
        <v>2284</v>
      </c>
      <c r="K4473" s="15" t="n">
        <v>63.686</v>
      </c>
      <c r="L4473" s="0" t="n">
        <v>1</v>
      </c>
      <c r="M4473" s="16" t="n">
        <v>0.3</v>
      </c>
      <c r="N4473" s="17" t="n">
        <v>-15.4666</v>
      </c>
      <c r="O4473" s="0" t="str">
        <f aca="false">TEXT(B4473,"YYYY-MM")</f>
        <v>2018-09</v>
      </c>
      <c r="P4473" s="18" t="n">
        <f aca="false">IFERROR(N4473/K4473,0)</f>
        <v>-0.242857142857143</v>
      </c>
      <c r="Q4473" s="0" t="str">
        <f aca="false">IF(M4473=0,"No Discount",IF(M4473&lt;0.2,"Low (1-19%)",IF(M4473&lt;0.4,"Medium (20-39%)","High (40%+)")))</f>
        <v>Medium (20-39%)</v>
      </c>
      <c r="R4473" s="0" t="str">
        <f aca="false">INDEX('Lookup Tables'!$B$2:$B$5,MATCH(F4473,'Lookup Tables'!$A$2:$A$5,0))</f>
        <v>Manager B</v>
      </c>
    </row>
    <row r="4474" customFormat="false" ht="15" hidden="false" customHeight="false" outlineLevel="0" collapsed="false">
      <c r="A4474" s="0" t="s">
        <v>3998</v>
      </c>
      <c r="B4474" s="13" t="n">
        <v>43372</v>
      </c>
      <c r="C4474" s="13" t="n">
        <v>43372</v>
      </c>
      <c r="D4474" s="14" t="s">
        <v>606</v>
      </c>
      <c r="E4474" s="14" t="s">
        <v>97</v>
      </c>
      <c r="F4474" s="14" t="s">
        <v>117</v>
      </c>
      <c r="G4474" s="14" t="s">
        <v>269</v>
      </c>
      <c r="H4474" s="14" t="s">
        <v>80</v>
      </c>
      <c r="I4474" s="14" t="s">
        <v>123</v>
      </c>
      <c r="J4474" s="14" t="s">
        <v>739</v>
      </c>
      <c r="K4474" s="15" t="n">
        <v>239.976</v>
      </c>
      <c r="L4474" s="0" t="n">
        <v>3</v>
      </c>
      <c r="M4474" s="16" t="n">
        <v>0.2</v>
      </c>
      <c r="N4474" s="17" t="n">
        <v>65.9934</v>
      </c>
      <c r="O4474" s="0" t="str">
        <f aca="false">TEXT(B4474,"YYYY-MM")</f>
        <v>2018-09</v>
      </c>
      <c r="P4474" s="18" t="n">
        <f aca="false">IFERROR(N4474/K4474,0)</f>
        <v>0.275</v>
      </c>
      <c r="Q4474" s="0" t="str">
        <f aca="false">IF(M4474=0,"No Discount",IF(M4474&lt;0.2,"Low (1-19%)",IF(M4474&lt;0.4,"Medium (20-39%)","High (40%+)")))</f>
        <v>Medium (20-39%)</v>
      </c>
      <c r="R4474" s="0" t="str">
        <f aca="false">INDEX('Lookup Tables'!$B$2:$B$5,MATCH(F4474,'Lookup Tables'!$A$2:$A$5,0))</f>
        <v>Manager B</v>
      </c>
    </row>
    <row r="4475" customFormat="false" ht="15" hidden="false" customHeight="false" outlineLevel="0" collapsed="false">
      <c r="A4475" s="0" t="s">
        <v>3998</v>
      </c>
      <c r="B4475" s="13" t="n">
        <v>43372</v>
      </c>
      <c r="C4475" s="13" t="n">
        <v>43372</v>
      </c>
      <c r="D4475" s="14" t="s">
        <v>606</v>
      </c>
      <c r="E4475" s="14" t="s">
        <v>97</v>
      </c>
      <c r="F4475" s="14" t="s">
        <v>117</v>
      </c>
      <c r="G4475" s="14" t="s">
        <v>269</v>
      </c>
      <c r="H4475" s="14" t="s">
        <v>56</v>
      </c>
      <c r="I4475" s="14" t="s">
        <v>71</v>
      </c>
      <c r="J4475" s="14" t="s">
        <v>3999</v>
      </c>
      <c r="K4475" s="15" t="n">
        <v>344.22</v>
      </c>
      <c r="L4475" s="0" t="n">
        <v>2</v>
      </c>
      <c r="M4475" s="16" t="n">
        <v>0.4</v>
      </c>
      <c r="N4475" s="17" t="n">
        <v>-189.321</v>
      </c>
      <c r="O4475" s="0" t="str">
        <f aca="false">TEXT(B4475,"YYYY-MM")</f>
        <v>2018-09</v>
      </c>
      <c r="P4475" s="18" t="n">
        <f aca="false">IFERROR(N4475/K4475,0)</f>
        <v>-0.55</v>
      </c>
      <c r="Q4475" s="0" t="str">
        <f aca="false">IF(M4475=0,"No Discount",IF(M4475&lt;0.2,"Low (1-19%)",IF(M4475&lt;0.4,"Medium (20-39%)","High (40%+)")))</f>
        <v>High (40%+)</v>
      </c>
      <c r="R4475" s="0" t="str">
        <f aca="false">INDEX('Lookup Tables'!$B$2:$B$5,MATCH(F4475,'Lookup Tables'!$A$2:$A$5,0))</f>
        <v>Manager B</v>
      </c>
    </row>
    <row r="4476" customFormat="false" ht="15" hidden="false" customHeight="false" outlineLevel="0" collapsed="false">
      <c r="A4476" s="0" t="s">
        <v>3998</v>
      </c>
      <c r="B4476" s="13" t="n">
        <v>43372</v>
      </c>
      <c r="C4476" s="13" t="n">
        <v>43372</v>
      </c>
      <c r="D4476" s="14" t="s">
        <v>606</v>
      </c>
      <c r="E4476" s="14" t="s">
        <v>97</v>
      </c>
      <c r="F4476" s="14" t="s">
        <v>117</v>
      </c>
      <c r="G4476" s="14" t="s">
        <v>269</v>
      </c>
      <c r="H4476" s="14" t="s">
        <v>65</v>
      </c>
      <c r="I4476" s="14" t="s">
        <v>91</v>
      </c>
      <c r="J4476" s="14" t="s">
        <v>2516</v>
      </c>
      <c r="K4476" s="15" t="n">
        <v>15.552</v>
      </c>
      <c r="L4476" s="0" t="n">
        <v>3</v>
      </c>
      <c r="M4476" s="16" t="n">
        <v>0.2</v>
      </c>
      <c r="N4476" s="17" t="n">
        <v>5.4432</v>
      </c>
      <c r="O4476" s="0" t="str">
        <f aca="false">TEXT(B4476,"YYYY-MM")</f>
        <v>2018-09</v>
      </c>
      <c r="P4476" s="18" t="n">
        <f aca="false">IFERROR(N4476/K4476,0)</f>
        <v>0.35</v>
      </c>
      <c r="Q4476" s="0" t="str">
        <f aca="false">IF(M4476=0,"No Discount",IF(M4476&lt;0.2,"Low (1-19%)",IF(M4476&lt;0.4,"Medium (20-39%)","High (40%+)")))</f>
        <v>Medium (20-39%)</v>
      </c>
      <c r="R4476" s="0" t="str">
        <f aca="false">INDEX('Lookup Tables'!$B$2:$B$5,MATCH(F4476,'Lookup Tables'!$A$2:$A$5,0))</f>
        <v>Manager B</v>
      </c>
    </row>
    <row r="4477" customFormat="false" ht="15" hidden="false" customHeight="false" outlineLevel="0" collapsed="false">
      <c r="A4477" s="0" t="s">
        <v>3998</v>
      </c>
      <c r="B4477" s="13" t="n">
        <v>43372</v>
      </c>
      <c r="C4477" s="13" t="n">
        <v>43372</v>
      </c>
      <c r="D4477" s="14" t="s">
        <v>606</v>
      </c>
      <c r="E4477" s="14" t="s">
        <v>97</v>
      </c>
      <c r="F4477" s="14" t="s">
        <v>117</v>
      </c>
      <c r="G4477" s="14" t="s">
        <v>269</v>
      </c>
      <c r="H4477" s="14" t="s">
        <v>56</v>
      </c>
      <c r="I4477" s="14" t="s">
        <v>76</v>
      </c>
      <c r="J4477" s="14" t="s">
        <v>3163</v>
      </c>
      <c r="K4477" s="15" t="n">
        <v>21.248</v>
      </c>
      <c r="L4477" s="0" t="n">
        <v>4</v>
      </c>
      <c r="M4477" s="16" t="n">
        <v>0.2</v>
      </c>
      <c r="N4477" s="17" t="n">
        <v>7.4368</v>
      </c>
      <c r="O4477" s="0" t="str">
        <f aca="false">TEXT(B4477,"YYYY-MM")</f>
        <v>2018-09</v>
      </c>
      <c r="P4477" s="18" t="n">
        <f aca="false">IFERROR(N4477/K4477,0)</f>
        <v>0.35</v>
      </c>
      <c r="Q4477" s="0" t="str">
        <f aca="false">IF(M4477=0,"No Discount",IF(M4477&lt;0.2,"Low (1-19%)",IF(M4477&lt;0.4,"Medium (20-39%)","High (40%+)")))</f>
        <v>Medium (20-39%)</v>
      </c>
      <c r="R4477" s="0" t="str">
        <f aca="false">INDEX('Lookup Tables'!$B$2:$B$5,MATCH(F4477,'Lookup Tables'!$A$2:$A$5,0))</f>
        <v>Manager B</v>
      </c>
    </row>
    <row r="4478" customFormat="false" ht="15" hidden="false" customHeight="false" outlineLevel="0" collapsed="false">
      <c r="A4478" s="0" t="s">
        <v>3998</v>
      </c>
      <c r="B4478" s="13" t="n">
        <v>43372</v>
      </c>
      <c r="C4478" s="13" t="n">
        <v>43372</v>
      </c>
      <c r="D4478" s="14" t="s">
        <v>606</v>
      </c>
      <c r="E4478" s="14" t="s">
        <v>97</v>
      </c>
      <c r="F4478" s="14" t="s">
        <v>117</v>
      </c>
      <c r="G4478" s="14" t="s">
        <v>269</v>
      </c>
      <c r="H4478" s="14" t="s">
        <v>65</v>
      </c>
      <c r="I4478" s="14" t="s">
        <v>91</v>
      </c>
      <c r="J4478" s="14" t="s">
        <v>3693</v>
      </c>
      <c r="K4478" s="15" t="n">
        <v>8.448</v>
      </c>
      <c r="L4478" s="0" t="n">
        <v>2</v>
      </c>
      <c r="M4478" s="16" t="n">
        <v>0.2</v>
      </c>
      <c r="N4478" s="17" t="n">
        <v>2.64</v>
      </c>
      <c r="O4478" s="0" t="str">
        <f aca="false">TEXT(B4478,"YYYY-MM")</f>
        <v>2018-09</v>
      </c>
      <c r="P4478" s="18" t="n">
        <f aca="false">IFERROR(N4478/K4478,0)</f>
        <v>0.3125</v>
      </c>
      <c r="Q4478" s="0" t="str">
        <f aca="false">IF(M4478=0,"No Discount",IF(M4478&lt;0.2,"Low (1-19%)",IF(M4478&lt;0.4,"Medium (20-39%)","High (40%+)")))</f>
        <v>Medium (20-39%)</v>
      </c>
      <c r="R4478" s="0" t="str">
        <f aca="false">INDEX('Lookup Tables'!$B$2:$B$5,MATCH(F4478,'Lookup Tables'!$A$2:$A$5,0))</f>
        <v>Manager B</v>
      </c>
    </row>
    <row r="4479" customFormat="false" ht="15" hidden="false" customHeight="false" outlineLevel="0" collapsed="false">
      <c r="A4479" s="0" t="s">
        <v>4000</v>
      </c>
      <c r="B4479" s="13" t="n">
        <v>43395</v>
      </c>
      <c r="C4479" s="13" t="n">
        <v>43395</v>
      </c>
      <c r="D4479" s="14" t="s">
        <v>606</v>
      </c>
      <c r="E4479" s="14" t="s">
        <v>53</v>
      </c>
      <c r="F4479" s="14" t="s">
        <v>98</v>
      </c>
      <c r="G4479" s="14" t="s">
        <v>331</v>
      </c>
      <c r="H4479" s="14" t="s">
        <v>65</v>
      </c>
      <c r="I4479" s="14" t="s">
        <v>73</v>
      </c>
      <c r="J4479" s="14" t="s">
        <v>4001</v>
      </c>
      <c r="K4479" s="15" t="n">
        <v>333.09</v>
      </c>
      <c r="L4479" s="0" t="n">
        <v>3</v>
      </c>
      <c r="M4479" s="16" t="n">
        <v>0</v>
      </c>
      <c r="N4479" s="17" t="n">
        <v>23.3163</v>
      </c>
      <c r="O4479" s="0" t="str">
        <f aca="false">TEXT(B4479,"YYYY-MM")</f>
        <v>2018-10</v>
      </c>
      <c r="P4479" s="18" t="n">
        <f aca="false">IFERROR(N4479/K4479,0)</f>
        <v>0.07</v>
      </c>
      <c r="Q4479" s="0" t="str">
        <f aca="false">IF(M4479=0,"No Discount",IF(M4479&lt;0.2,"Low (1-19%)",IF(M4479&lt;0.4,"Medium (20-39%)","High (40%+)")))</f>
        <v>No Discount</v>
      </c>
      <c r="R4479" s="0" t="str">
        <f aca="false">INDEX('Lookup Tables'!$B$2:$B$5,MATCH(F4479,'Lookup Tables'!$A$2:$A$5,0))</f>
        <v>Manager A</v>
      </c>
    </row>
    <row r="4480" customFormat="false" ht="15" hidden="false" customHeight="false" outlineLevel="0" collapsed="false">
      <c r="A4480" s="0" t="s">
        <v>4000</v>
      </c>
      <c r="B4480" s="13" t="n">
        <v>43395</v>
      </c>
      <c r="C4480" s="13" t="n">
        <v>43395</v>
      </c>
      <c r="D4480" s="14" t="s">
        <v>606</v>
      </c>
      <c r="E4480" s="14" t="s">
        <v>53</v>
      </c>
      <c r="F4480" s="14" t="s">
        <v>98</v>
      </c>
      <c r="G4480" s="14" t="s">
        <v>331</v>
      </c>
      <c r="H4480" s="14" t="s">
        <v>56</v>
      </c>
      <c r="I4480" s="14" t="s">
        <v>71</v>
      </c>
      <c r="J4480" s="14" t="s">
        <v>429</v>
      </c>
      <c r="K4480" s="15" t="n">
        <v>248.98</v>
      </c>
      <c r="L4480" s="0" t="n">
        <v>2</v>
      </c>
      <c r="M4480" s="16" t="n">
        <v>0</v>
      </c>
      <c r="N4480" s="17" t="n">
        <v>54.7756</v>
      </c>
      <c r="O4480" s="0" t="str">
        <f aca="false">TEXT(B4480,"YYYY-MM")</f>
        <v>2018-10</v>
      </c>
      <c r="P4480" s="18" t="n">
        <f aca="false">IFERROR(N4480/K4480,0)</f>
        <v>0.22</v>
      </c>
      <c r="Q4480" s="0" t="str">
        <f aca="false">IF(M4480=0,"No Discount",IF(M4480&lt;0.2,"Low (1-19%)",IF(M4480&lt;0.4,"Medium (20-39%)","High (40%+)")))</f>
        <v>No Discount</v>
      </c>
      <c r="R4480" s="0" t="str">
        <f aca="false">INDEX('Lookup Tables'!$B$2:$B$5,MATCH(F4480,'Lookup Tables'!$A$2:$A$5,0))</f>
        <v>Manager A</v>
      </c>
    </row>
    <row r="4481" customFormat="false" ht="15" hidden="false" customHeight="false" outlineLevel="0" collapsed="false">
      <c r="A4481" s="0" t="s">
        <v>4002</v>
      </c>
      <c r="B4481" s="13" t="n">
        <v>42087</v>
      </c>
      <c r="C4481" s="13" t="n">
        <v>42091</v>
      </c>
      <c r="D4481" s="14" t="s">
        <v>69</v>
      </c>
      <c r="E4481" s="14" t="s">
        <v>53</v>
      </c>
      <c r="F4481" s="14" t="s">
        <v>117</v>
      </c>
      <c r="G4481" s="14" t="s">
        <v>170</v>
      </c>
      <c r="H4481" s="14" t="s">
        <v>65</v>
      </c>
      <c r="I4481" s="14" t="s">
        <v>91</v>
      </c>
      <c r="J4481" s="14" t="s">
        <v>4003</v>
      </c>
      <c r="K4481" s="15" t="n">
        <v>24.9</v>
      </c>
      <c r="L4481" s="0" t="n">
        <v>5</v>
      </c>
      <c r="M4481" s="16" t="n">
        <v>0</v>
      </c>
      <c r="N4481" s="17" t="n">
        <v>11.703</v>
      </c>
      <c r="O4481" s="0" t="str">
        <f aca="false">TEXT(B4481,"YYYY-MM")</f>
        <v>2015-03</v>
      </c>
      <c r="P4481" s="18" t="n">
        <f aca="false">IFERROR(N4481/K4481,0)</f>
        <v>0.47</v>
      </c>
      <c r="Q4481" s="0" t="str">
        <f aca="false">IF(M4481=0,"No Discount",IF(M4481&lt;0.2,"Low (1-19%)",IF(M4481&lt;0.4,"Medium (20-39%)","High (40%+)")))</f>
        <v>No Discount</v>
      </c>
      <c r="R4481" s="0" t="str">
        <f aca="false">INDEX('Lookup Tables'!$B$2:$B$5,MATCH(F4481,'Lookup Tables'!$A$2:$A$5,0))</f>
        <v>Manager B</v>
      </c>
    </row>
    <row r="4482" customFormat="false" ht="15" hidden="false" customHeight="false" outlineLevel="0" collapsed="false">
      <c r="A4482" s="0" t="s">
        <v>4004</v>
      </c>
      <c r="B4482" s="13" t="n">
        <v>43042</v>
      </c>
      <c r="C4482" s="13" t="n">
        <v>43047</v>
      </c>
      <c r="D4482" s="14" t="s">
        <v>69</v>
      </c>
      <c r="E4482" s="14" t="s">
        <v>53</v>
      </c>
      <c r="F4482" s="14" t="s">
        <v>63</v>
      </c>
      <c r="G4482" s="14" t="s">
        <v>64</v>
      </c>
      <c r="H4482" s="14" t="s">
        <v>65</v>
      </c>
      <c r="I4482" s="14" t="s">
        <v>171</v>
      </c>
      <c r="J4482" s="14" t="s">
        <v>1507</v>
      </c>
      <c r="K4482" s="15" t="n">
        <v>15.26</v>
      </c>
      <c r="L4482" s="0" t="n">
        <v>7</v>
      </c>
      <c r="M4482" s="16" t="n">
        <v>0</v>
      </c>
      <c r="N4482" s="17" t="n">
        <v>5.0358</v>
      </c>
      <c r="O4482" s="0" t="str">
        <f aca="false">TEXT(B4482,"YYYY-MM")</f>
        <v>2017-11</v>
      </c>
      <c r="P4482" s="18" t="n">
        <f aca="false">IFERROR(N4482/K4482,0)</f>
        <v>0.33</v>
      </c>
      <c r="Q4482" s="0" t="str">
        <f aca="false">IF(M4482=0,"No Discount",IF(M4482&lt;0.2,"Low (1-19%)",IF(M4482&lt;0.4,"Medium (20-39%)","High (40%+)")))</f>
        <v>No Discount</v>
      </c>
      <c r="R4482" s="0" t="str">
        <f aca="false">INDEX('Lookup Tables'!$B$2:$B$5,MATCH(F4482,'Lookup Tables'!$A$2:$A$5,0))</f>
        <v>Manager D</v>
      </c>
    </row>
    <row r="4483" customFormat="false" ht="15" hidden="false" customHeight="false" outlineLevel="0" collapsed="false">
      <c r="A4483" s="0" t="s">
        <v>4004</v>
      </c>
      <c r="B4483" s="13" t="n">
        <v>43042</v>
      </c>
      <c r="C4483" s="13" t="n">
        <v>43047</v>
      </c>
      <c r="D4483" s="14" t="s">
        <v>69</v>
      </c>
      <c r="E4483" s="14" t="s">
        <v>53</v>
      </c>
      <c r="F4483" s="14" t="s">
        <v>63</v>
      </c>
      <c r="G4483" s="14" t="s">
        <v>64</v>
      </c>
      <c r="H4483" s="14" t="s">
        <v>65</v>
      </c>
      <c r="I4483" s="14" t="s">
        <v>85</v>
      </c>
      <c r="J4483" s="14" t="s">
        <v>3946</v>
      </c>
      <c r="K4483" s="15" t="n">
        <v>43.32</v>
      </c>
      <c r="L4483" s="0" t="n">
        <v>2</v>
      </c>
      <c r="M4483" s="16" t="n">
        <v>0</v>
      </c>
      <c r="N4483" s="17" t="n">
        <v>14.2956</v>
      </c>
      <c r="O4483" s="0" t="str">
        <f aca="false">TEXT(B4483,"YYYY-MM")</f>
        <v>2017-11</v>
      </c>
      <c r="P4483" s="18" t="n">
        <f aca="false">IFERROR(N4483/K4483,0)</f>
        <v>0.33</v>
      </c>
      <c r="Q4483" s="0" t="str">
        <f aca="false">IF(M4483=0,"No Discount",IF(M4483&lt;0.2,"Low (1-19%)",IF(M4483&lt;0.4,"Medium (20-39%)","High (40%+)")))</f>
        <v>No Discount</v>
      </c>
      <c r="R4483" s="0" t="str">
        <f aca="false">INDEX('Lookup Tables'!$B$2:$B$5,MATCH(F4483,'Lookup Tables'!$A$2:$A$5,0))</f>
        <v>Manager D</v>
      </c>
    </row>
    <row r="4484" customFormat="false" ht="15" hidden="false" customHeight="false" outlineLevel="0" collapsed="false">
      <c r="A4484" s="0" t="s">
        <v>4004</v>
      </c>
      <c r="B4484" s="13" t="n">
        <v>43042</v>
      </c>
      <c r="C4484" s="13" t="n">
        <v>43047</v>
      </c>
      <c r="D4484" s="14" t="s">
        <v>69</v>
      </c>
      <c r="E4484" s="14" t="s">
        <v>53</v>
      </c>
      <c r="F4484" s="14" t="s">
        <v>63</v>
      </c>
      <c r="G4484" s="14" t="s">
        <v>64</v>
      </c>
      <c r="H4484" s="14" t="s">
        <v>65</v>
      </c>
      <c r="I4484" s="14" t="s">
        <v>83</v>
      </c>
      <c r="J4484" s="14" t="s">
        <v>267</v>
      </c>
      <c r="K4484" s="15" t="n">
        <v>43.584</v>
      </c>
      <c r="L4484" s="0" t="n">
        <v>12</v>
      </c>
      <c r="M4484" s="16" t="n">
        <v>0.2</v>
      </c>
      <c r="N4484" s="17" t="n">
        <v>15.7992</v>
      </c>
      <c r="O4484" s="0" t="str">
        <f aca="false">TEXT(B4484,"YYYY-MM")</f>
        <v>2017-11</v>
      </c>
      <c r="P4484" s="18" t="n">
        <f aca="false">IFERROR(N4484/K4484,0)</f>
        <v>0.3625</v>
      </c>
      <c r="Q4484" s="0" t="str">
        <f aca="false">IF(M4484=0,"No Discount",IF(M4484&lt;0.2,"Low (1-19%)",IF(M4484&lt;0.4,"Medium (20-39%)","High (40%+)")))</f>
        <v>Medium (20-39%)</v>
      </c>
      <c r="R4484" s="0" t="str">
        <f aca="false">INDEX('Lookup Tables'!$B$2:$B$5,MATCH(F4484,'Lookup Tables'!$A$2:$A$5,0))</f>
        <v>Manager D</v>
      </c>
    </row>
    <row r="4485" customFormat="false" ht="15" hidden="false" customHeight="false" outlineLevel="0" collapsed="false">
      <c r="A4485" s="0" t="s">
        <v>4004</v>
      </c>
      <c r="B4485" s="13" t="n">
        <v>43042</v>
      </c>
      <c r="C4485" s="13" t="n">
        <v>43047</v>
      </c>
      <c r="D4485" s="14" t="s">
        <v>69</v>
      </c>
      <c r="E4485" s="14" t="s">
        <v>53</v>
      </c>
      <c r="F4485" s="14" t="s">
        <v>63</v>
      </c>
      <c r="G4485" s="14" t="s">
        <v>64</v>
      </c>
      <c r="H4485" s="14" t="s">
        <v>65</v>
      </c>
      <c r="I4485" s="14" t="s">
        <v>91</v>
      </c>
      <c r="J4485" s="14" t="s">
        <v>4005</v>
      </c>
      <c r="K4485" s="15" t="n">
        <v>116.28</v>
      </c>
      <c r="L4485" s="0" t="n">
        <v>3</v>
      </c>
      <c r="M4485" s="16" t="n">
        <v>0</v>
      </c>
      <c r="N4485" s="17" t="n">
        <v>56.9772</v>
      </c>
      <c r="O4485" s="0" t="str">
        <f aca="false">TEXT(B4485,"YYYY-MM")</f>
        <v>2017-11</v>
      </c>
      <c r="P4485" s="18" t="n">
        <f aca="false">IFERROR(N4485/K4485,0)</f>
        <v>0.49</v>
      </c>
      <c r="Q4485" s="0" t="str">
        <f aca="false">IF(M4485=0,"No Discount",IF(M4485&lt;0.2,"Low (1-19%)",IF(M4485&lt;0.4,"Medium (20-39%)","High (40%+)")))</f>
        <v>No Discount</v>
      </c>
      <c r="R4485" s="0" t="str">
        <f aca="false">INDEX('Lookup Tables'!$B$2:$B$5,MATCH(F4485,'Lookup Tables'!$A$2:$A$5,0))</f>
        <v>Manager D</v>
      </c>
    </row>
    <row r="4486" customFormat="false" ht="15" hidden="false" customHeight="false" outlineLevel="0" collapsed="false">
      <c r="A4486" s="0" t="s">
        <v>4004</v>
      </c>
      <c r="B4486" s="13" t="n">
        <v>43042</v>
      </c>
      <c r="C4486" s="13" t="n">
        <v>43047</v>
      </c>
      <c r="D4486" s="14" t="s">
        <v>69</v>
      </c>
      <c r="E4486" s="14" t="s">
        <v>53</v>
      </c>
      <c r="F4486" s="14" t="s">
        <v>63</v>
      </c>
      <c r="G4486" s="14" t="s">
        <v>64</v>
      </c>
      <c r="H4486" s="14" t="s">
        <v>65</v>
      </c>
      <c r="I4486" s="14" t="s">
        <v>83</v>
      </c>
      <c r="J4486" s="14" t="s">
        <v>1239</v>
      </c>
      <c r="K4486" s="15" t="n">
        <v>9.296</v>
      </c>
      <c r="L4486" s="0" t="n">
        <v>2</v>
      </c>
      <c r="M4486" s="16" t="n">
        <v>0.2</v>
      </c>
      <c r="N4486" s="17" t="n">
        <v>3.0212</v>
      </c>
      <c r="O4486" s="0" t="str">
        <f aca="false">TEXT(B4486,"YYYY-MM")</f>
        <v>2017-11</v>
      </c>
      <c r="P4486" s="18" t="n">
        <f aca="false">IFERROR(N4486/K4486,0)</f>
        <v>0.325</v>
      </c>
      <c r="Q4486" s="0" t="str">
        <f aca="false">IF(M4486=0,"No Discount",IF(M4486&lt;0.2,"Low (1-19%)",IF(M4486&lt;0.4,"Medium (20-39%)","High (40%+)")))</f>
        <v>Medium (20-39%)</v>
      </c>
      <c r="R4486" s="0" t="str">
        <f aca="false">INDEX('Lookup Tables'!$B$2:$B$5,MATCH(F4486,'Lookup Tables'!$A$2:$A$5,0))</f>
        <v>Manager D</v>
      </c>
    </row>
    <row r="4487" customFormat="false" ht="15" hidden="false" customHeight="false" outlineLevel="0" collapsed="false">
      <c r="A4487" s="0" t="s">
        <v>4004</v>
      </c>
      <c r="B4487" s="13" t="n">
        <v>43042</v>
      </c>
      <c r="C4487" s="13" t="n">
        <v>43047</v>
      </c>
      <c r="D4487" s="14" t="s">
        <v>69</v>
      </c>
      <c r="E4487" s="14" t="s">
        <v>53</v>
      </c>
      <c r="F4487" s="14" t="s">
        <v>63</v>
      </c>
      <c r="G4487" s="14" t="s">
        <v>64</v>
      </c>
      <c r="H4487" s="14" t="s">
        <v>65</v>
      </c>
      <c r="I4487" s="14" t="s">
        <v>91</v>
      </c>
      <c r="J4487" s="14" t="s">
        <v>2498</v>
      </c>
      <c r="K4487" s="15" t="n">
        <v>19.44</v>
      </c>
      <c r="L4487" s="0" t="n">
        <v>3</v>
      </c>
      <c r="M4487" s="16" t="n">
        <v>0</v>
      </c>
      <c r="N4487" s="17" t="n">
        <v>9.3312</v>
      </c>
      <c r="O4487" s="0" t="str">
        <f aca="false">TEXT(B4487,"YYYY-MM")</f>
        <v>2017-11</v>
      </c>
      <c r="P4487" s="18" t="n">
        <f aca="false">IFERROR(N4487/K4487,0)</f>
        <v>0.48</v>
      </c>
      <c r="Q4487" s="0" t="str">
        <f aca="false">IF(M4487=0,"No Discount",IF(M4487&lt;0.2,"Low (1-19%)",IF(M4487&lt;0.4,"Medium (20-39%)","High (40%+)")))</f>
        <v>No Discount</v>
      </c>
      <c r="R4487" s="0" t="str">
        <f aca="false">INDEX('Lookup Tables'!$B$2:$B$5,MATCH(F4487,'Lookup Tables'!$A$2:$A$5,0))</f>
        <v>Manager D</v>
      </c>
    </row>
    <row r="4488" customFormat="false" ht="15" hidden="false" customHeight="false" outlineLevel="0" collapsed="false">
      <c r="A4488" s="0" t="s">
        <v>4004</v>
      </c>
      <c r="B4488" s="13" t="n">
        <v>43042</v>
      </c>
      <c r="C4488" s="13" t="n">
        <v>43047</v>
      </c>
      <c r="D4488" s="14" t="s">
        <v>69</v>
      </c>
      <c r="E4488" s="14" t="s">
        <v>53</v>
      </c>
      <c r="F4488" s="14" t="s">
        <v>63</v>
      </c>
      <c r="G4488" s="14" t="s">
        <v>64</v>
      </c>
      <c r="H4488" s="14" t="s">
        <v>65</v>
      </c>
      <c r="I4488" s="14" t="s">
        <v>91</v>
      </c>
      <c r="J4488" s="14" t="s">
        <v>1988</v>
      </c>
      <c r="K4488" s="15" t="n">
        <v>314.55</v>
      </c>
      <c r="L4488" s="0" t="n">
        <v>3</v>
      </c>
      <c r="M4488" s="16" t="n">
        <v>0</v>
      </c>
      <c r="N4488" s="17" t="n">
        <v>150.984</v>
      </c>
      <c r="O4488" s="0" t="str">
        <f aca="false">TEXT(B4488,"YYYY-MM")</f>
        <v>2017-11</v>
      </c>
      <c r="P4488" s="18" t="n">
        <f aca="false">IFERROR(N4488/K4488,0)</f>
        <v>0.48</v>
      </c>
      <c r="Q4488" s="0" t="str">
        <f aca="false">IF(M4488=0,"No Discount",IF(M4488&lt;0.2,"Low (1-19%)",IF(M4488&lt;0.4,"Medium (20-39%)","High (40%+)")))</f>
        <v>No Discount</v>
      </c>
      <c r="R4488" s="0" t="str">
        <f aca="false">INDEX('Lookup Tables'!$B$2:$B$5,MATCH(F4488,'Lookup Tables'!$A$2:$A$5,0))</f>
        <v>Manager D</v>
      </c>
    </row>
    <row r="4489" customFormat="false" ht="15" hidden="false" customHeight="false" outlineLevel="0" collapsed="false">
      <c r="A4489" s="0" t="s">
        <v>4006</v>
      </c>
      <c r="B4489" s="13" t="n">
        <v>42618</v>
      </c>
      <c r="C4489" s="13" t="n">
        <v>42624</v>
      </c>
      <c r="D4489" s="14" t="s">
        <v>69</v>
      </c>
      <c r="E4489" s="14" t="s">
        <v>97</v>
      </c>
      <c r="F4489" s="14" t="s">
        <v>98</v>
      </c>
      <c r="G4489" s="14" t="s">
        <v>99</v>
      </c>
      <c r="H4489" s="14" t="s">
        <v>65</v>
      </c>
      <c r="I4489" s="14" t="s">
        <v>83</v>
      </c>
      <c r="J4489" s="14" t="s">
        <v>3297</v>
      </c>
      <c r="K4489" s="15" t="n">
        <v>16.27</v>
      </c>
      <c r="L4489" s="0" t="n">
        <v>5</v>
      </c>
      <c r="M4489" s="16" t="n">
        <v>0.8</v>
      </c>
      <c r="N4489" s="17" t="n">
        <v>-25.2185</v>
      </c>
      <c r="O4489" s="0" t="str">
        <f aca="false">TEXT(B4489,"YYYY-MM")</f>
        <v>2016-09</v>
      </c>
      <c r="P4489" s="18" t="n">
        <f aca="false">IFERROR(N4489/K4489,0)</f>
        <v>-1.55</v>
      </c>
      <c r="Q4489" s="0" t="str">
        <f aca="false">IF(M4489=0,"No Discount",IF(M4489&lt;0.2,"Low (1-19%)",IF(M4489&lt;0.4,"Medium (20-39%)","High (40%+)")))</f>
        <v>High (40%+)</v>
      </c>
      <c r="R4489" s="0" t="str">
        <f aca="false">INDEX('Lookup Tables'!$B$2:$B$5,MATCH(F4489,'Lookup Tables'!$A$2:$A$5,0))</f>
        <v>Manager A</v>
      </c>
    </row>
    <row r="4490" customFormat="false" ht="15" hidden="false" customHeight="false" outlineLevel="0" collapsed="false">
      <c r="A4490" s="0" t="s">
        <v>4006</v>
      </c>
      <c r="B4490" s="13" t="n">
        <v>42618</v>
      </c>
      <c r="C4490" s="13" t="n">
        <v>42624</v>
      </c>
      <c r="D4490" s="14" t="s">
        <v>69</v>
      </c>
      <c r="E4490" s="14" t="s">
        <v>97</v>
      </c>
      <c r="F4490" s="14" t="s">
        <v>98</v>
      </c>
      <c r="G4490" s="14" t="s">
        <v>99</v>
      </c>
      <c r="H4490" s="14" t="s">
        <v>65</v>
      </c>
      <c r="I4490" s="14" t="s">
        <v>303</v>
      </c>
      <c r="J4490" s="14" t="s">
        <v>3227</v>
      </c>
      <c r="K4490" s="15" t="n">
        <v>69.12</v>
      </c>
      <c r="L4490" s="0" t="n">
        <v>9</v>
      </c>
      <c r="M4490" s="16" t="n">
        <v>0.2</v>
      </c>
      <c r="N4490" s="17" t="n">
        <v>-14.688</v>
      </c>
      <c r="O4490" s="0" t="str">
        <f aca="false">TEXT(B4490,"YYYY-MM")</f>
        <v>2016-09</v>
      </c>
      <c r="P4490" s="18" t="n">
        <f aca="false">IFERROR(N4490/K4490,0)</f>
        <v>-0.2125</v>
      </c>
      <c r="Q4490" s="0" t="str">
        <f aca="false">IF(M4490=0,"No Discount",IF(M4490&lt;0.2,"Low (1-19%)",IF(M4490&lt;0.4,"Medium (20-39%)","High (40%+)")))</f>
        <v>Medium (20-39%)</v>
      </c>
      <c r="R4490" s="0" t="str">
        <f aca="false">INDEX('Lookup Tables'!$B$2:$B$5,MATCH(F4490,'Lookup Tables'!$A$2:$A$5,0))</f>
        <v>Manager A</v>
      </c>
    </row>
    <row r="4491" customFormat="false" ht="15" hidden="false" customHeight="false" outlineLevel="0" collapsed="false">
      <c r="A4491" s="0" t="s">
        <v>4006</v>
      </c>
      <c r="B4491" s="13" t="n">
        <v>42618</v>
      </c>
      <c r="C4491" s="13" t="n">
        <v>42624</v>
      </c>
      <c r="D4491" s="14" t="s">
        <v>69</v>
      </c>
      <c r="E4491" s="14" t="s">
        <v>97</v>
      </c>
      <c r="F4491" s="14" t="s">
        <v>98</v>
      </c>
      <c r="G4491" s="14" t="s">
        <v>99</v>
      </c>
      <c r="H4491" s="14" t="s">
        <v>65</v>
      </c>
      <c r="I4491" s="14" t="s">
        <v>83</v>
      </c>
      <c r="J4491" s="14" t="s">
        <v>1774</v>
      </c>
      <c r="K4491" s="15" t="n">
        <v>4.47</v>
      </c>
      <c r="L4491" s="0" t="n">
        <v>3</v>
      </c>
      <c r="M4491" s="16" t="n">
        <v>0.8</v>
      </c>
      <c r="N4491" s="17" t="n">
        <v>-7.8225</v>
      </c>
      <c r="O4491" s="0" t="str">
        <f aca="false">TEXT(B4491,"YYYY-MM")</f>
        <v>2016-09</v>
      </c>
      <c r="P4491" s="18" t="n">
        <f aca="false">IFERROR(N4491/K4491,0)</f>
        <v>-1.75</v>
      </c>
      <c r="Q4491" s="0" t="str">
        <f aca="false">IF(M4491=0,"No Discount",IF(M4491&lt;0.2,"Low (1-19%)",IF(M4491&lt;0.4,"Medium (20-39%)","High (40%+)")))</f>
        <v>High (40%+)</v>
      </c>
      <c r="R4491" s="0" t="str">
        <f aca="false">INDEX('Lookup Tables'!$B$2:$B$5,MATCH(F4491,'Lookup Tables'!$A$2:$A$5,0))</f>
        <v>Manager A</v>
      </c>
    </row>
    <row r="4492" customFormat="false" ht="15" hidden="false" customHeight="false" outlineLevel="0" collapsed="false">
      <c r="A4492" s="0" t="s">
        <v>4007</v>
      </c>
      <c r="B4492" s="13" t="n">
        <v>43326</v>
      </c>
      <c r="C4492" s="13" t="n">
        <v>43333</v>
      </c>
      <c r="D4492" s="14" t="s">
        <v>69</v>
      </c>
      <c r="E4492" s="14" t="s">
        <v>53</v>
      </c>
      <c r="F4492" s="14" t="s">
        <v>63</v>
      </c>
      <c r="G4492" s="14" t="s">
        <v>64</v>
      </c>
      <c r="H4492" s="14" t="s">
        <v>56</v>
      </c>
      <c r="I4492" s="14" t="s">
        <v>71</v>
      </c>
      <c r="J4492" s="14" t="s">
        <v>1087</v>
      </c>
      <c r="K4492" s="15" t="n">
        <v>418.296</v>
      </c>
      <c r="L4492" s="0" t="n">
        <v>3</v>
      </c>
      <c r="M4492" s="16" t="n">
        <v>0.2</v>
      </c>
      <c r="N4492" s="17" t="n">
        <v>5.2287</v>
      </c>
      <c r="O4492" s="0" t="str">
        <f aca="false">TEXT(B4492,"YYYY-MM")</f>
        <v>2018-08</v>
      </c>
      <c r="P4492" s="18" t="n">
        <f aca="false">IFERROR(N4492/K4492,0)</f>
        <v>0.0125</v>
      </c>
      <c r="Q4492" s="0" t="str">
        <f aca="false">IF(M4492=0,"No Discount",IF(M4492&lt;0.2,"Low (1-19%)",IF(M4492&lt;0.4,"Medium (20-39%)","High (40%+)")))</f>
        <v>Medium (20-39%)</v>
      </c>
      <c r="R4492" s="0" t="str">
        <f aca="false">INDEX('Lookup Tables'!$B$2:$B$5,MATCH(F4492,'Lookup Tables'!$A$2:$A$5,0))</f>
        <v>Manager D</v>
      </c>
    </row>
    <row r="4493" customFormat="false" ht="15" hidden="false" customHeight="false" outlineLevel="0" collapsed="false">
      <c r="A4493" s="0" t="s">
        <v>4008</v>
      </c>
      <c r="B4493" s="13" t="n">
        <v>42339</v>
      </c>
      <c r="C4493" s="13" t="n">
        <v>42341</v>
      </c>
      <c r="D4493" s="14" t="s">
        <v>52</v>
      </c>
      <c r="E4493" s="14" t="s">
        <v>53</v>
      </c>
      <c r="F4493" s="14" t="s">
        <v>117</v>
      </c>
      <c r="G4493" s="14" t="s">
        <v>269</v>
      </c>
      <c r="H4493" s="14" t="s">
        <v>80</v>
      </c>
      <c r="I4493" s="14" t="s">
        <v>570</v>
      </c>
      <c r="J4493" s="14" t="s">
        <v>3515</v>
      </c>
      <c r="K4493" s="15" t="n">
        <v>659.988</v>
      </c>
      <c r="L4493" s="0" t="n">
        <v>2</v>
      </c>
      <c r="M4493" s="16" t="n">
        <v>0.4</v>
      </c>
      <c r="N4493" s="17" t="n">
        <v>109.998</v>
      </c>
      <c r="O4493" s="0" t="str">
        <f aca="false">TEXT(B4493,"YYYY-MM")</f>
        <v>2015-12</v>
      </c>
      <c r="P4493" s="18" t="n">
        <f aca="false">IFERROR(N4493/K4493,0)</f>
        <v>0.166666666666667</v>
      </c>
      <c r="Q4493" s="0" t="str">
        <f aca="false">IF(M4493=0,"No Discount",IF(M4493&lt;0.2,"Low (1-19%)",IF(M4493&lt;0.4,"Medium (20-39%)","High (40%+)")))</f>
        <v>High (40%+)</v>
      </c>
      <c r="R4493" s="0" t="str">
        <f aca="false">INDEX('Lookup Tables'!$B$2:$B$5,MATCH(F4493,'Lookup Tables'!$A$2:$A$5,0))</f>
        <v>Manager B</v>
      </c>
    </row>
    <row r="4494" customFormat="false" ht="15" hidden="false" customHeight="false" outlineLevel="0" collapsed="false">
      <c r="A4494" s="0" t="s">
        <v>4008</v>
      </c>
      <c r="B4494" s="13" t="n">
        <v>42339</v>
      </c>
      <c r="C4494" s="13" t="n">
        <v>42341</v>
      </c>
      <c r="D4494" s="14" t="s">
        <v>52</v>
      </c>
      <c r="E4494" s="14" t="s">
        <v>53</v>
      </c>
      <c r="F4494" s="14" t="s">
        <v>117</v>
      </c>
      <c r="G4494" s="14" t="s">
        <v>269</v>
      </c>
      <c r="H4494" s="14" t="s">
        <v>56</v>
      </c>
      <c r="I4494" s="14" t="s">
        <v>76</v>
      </c>
      <c r="J4494" s="14" t="s">
        <v>943</v>
      </c>
      <c r="K4494" s="15" t="n">
        <v>8.128</v>
      </c>
      <c r="L4494" s="0" t="n">
        <v>2</v>
      </c>
      <c r="M4494" s="16" t="n">
        <v>0.2</v>
      </c>
      <c r="N4494" s="17" t="n">
        <v>1.4224</v>
      </c>
      <c r="O4494" s="0" t="str">
        <f aca="false">TEXT(B4494,"YYYY-MM")</f>
        <v>2015-12</v>
      </c>
      <c r="P4494" s="18" t="n">
        <f aca="false">IFERROR(N4494/K4494,0)</f>
        <v>0.175</v>
      </c>
      <c r="Q4494" s="0" t="str">
        <f aca="false">IF(M4494=0,"No Discount",IF(M4494&lt;0.2,"Low (1-19%)",IF(M4494&lt;0.4,"Medium (20-39%)","High (40%+)")))</f>
        <v>Medium (20-39%)</v>
      </c>
      <c r="R4494" s="0" t="str">
        <f aca="false">INDEX('Lookup Tables'!$B$2:$B$5,MATCH(F4494,'Lookup Tables'!$A$2:$A$5,0))</f>
        <v>Manager B</v>
      </c>
    </row>
    <row r="4495" customFormat="false" ht="15" hidden="false" customHeight="false" outlineLevel="0" collapsed="false">
      <c r="A4495" s="0" t="s">
        <v>4008</v>
      </c>
      <c r="B4495" s="13" t="n">
        <v>42339</v>
      </c>
      <c r="C4495" s="13" t="n">
        <v>42341</v>
      </c>
      <c r="D4495" s="14" t="s">
        <v>52</v>
      </c>
      <c r="E4495" s="14" t="s">
        <v>53</v>
      </c>
      <c r="F4495" s="14" t="s">
        <v>117</v>
      </c>
      <c r="G4495" s="14" t="s">
        <v>269</v>
      </c>
      <c r="H4495" s="14" t="s">
        <v>65</v>
      </c>
      <c r="I4495" s="14" t="s">
        <v>91</v>
      </c>
      <c r="J4495" s="14" t="s">
        <v>2254</v>
      </c>
      <c r="K4495" s="15" t="n">
        <v>36.288</v>
      </c>
      <c r="L4495" s="0" t="n">
        <v>7</v>
      </c>
      <c r="M4495" s="16" t="n">
        <v>0.2</v>
      </c>
      <c r="N4495" s="17" t="n">
        <v>12.7008</v>
      </c>
      <c r="O4495" s="0" t="str">
        <f aca="false">TEXT(B4495,"YYYY-MM")</f>
        <v>2015-12</v>
      </c>
      <c r="P4495" s="18" t="n">
        <f aca="false">IFERROR(N4495/K4495,0)</f>
        <v>0.35</v>
      </c>
      <c r="Q4495" s="0" t="str">
        <f aca="false">IF(M4495=0,"No Discount",IF(M4495&lt;0.2,"Low (1-19%)",IF(M4495&lt;0.4,"Medium (20-39%)","High (40%+)")))</f>
        <v>Medium (20-39%)</v>
      </c>
      <c r="R4495" s="0" t="str">
        <f aca="false">INDEX('Lookup Tables'!$B$2:$B$5,MATCH(F4495,'Lookup Tables'!$A$2:$A$5,0))</f>
        <v>Manager B</v>
      </c>
    </row>
    <row r="4496" customFormat="false" ht="15" hidden="false" customHeight="false" outlineLevel="0" collapsed="false">
      <c r="A4496" s="0" t="s">
        <v>4008</v>
      </c>
      <c r="B4496" s="13" t="n">
        <v>42339</v>
      </c>
      <c r="C4496" s="13" t="n">
        <v>42341</v>
      </c>
      <c r="D4496" s="14" t="s">
        <v>52</v>
      </c>
      <c r="E4496" s="14" t="s">
        <v>53</v>
      </c>
      <c r="F4496" s="14" t="s">
        <v>117</v>
      </c>
      <c r="G4496" s="14" t="s">
        <v>269</v>
      </c>
      <c r="H4496" s="14" t="s">
        <v>56</v>
      </c>
      <c r="I4496" s="14" t="s">
        <v>59</v>
      </c>
      <c r="J4496" s="14" t="s">
        <v>691</v>
      </c>
      <c r="K4496" s="15" t="n">
        <v>909.72</v>
      </c>
      <c r="L4496" s="0" t="n">
        <v>6</v>
      </c>
      <c r="M4496" s="16" t="n">
        <v>0.3</v>
      </c>
      <c r="N4496" s="17" t="n">
        <v>-51.984</v>
      </c>
      <c r="O4496" s="0" t="str">
        <f aca="false">TEXT(B4496,"YYYY-MM")</f>
        <v>2015-12</v>
      </c>
      <c r="P4496" s="18" t="n">
        <f aca="false">IFERROR(N4496/K4496,0)</f>
        <v>-0.0571428571428571</v>
      </c>
      <c r="Q4496" s="0" t="str">
        <f aca="false">IF(M4496=0,"No Discount",IF(M4496&lt;0.2,"Low (1-19%)",IF(M4496&lt;0.4,"Medium (20-39%)","High (40%+)")))</f>
        <v>Medium (20-39%)</v>
      </c>
      <c r="R4496" s="0" t="str">
        <f aca="false">INDEX('Lookup Tables'!$B$2:$B$5,MATCH(F4496,'Lookup Tables'!$A$2:$A$5,0))</f>
        <v>Manager B</v>
      </c>
    </row>
    <row r="4497" customFormat="false" ht="15" hidden="false" customHeight="false" outlineLevel="0" collapsed="false">
      <c r="A4497" s="0" t="s">
        <v>4009</v>
      </c>
      <c r="B4497" s="13" t="n">
        <v>43269</v>
      </c>
      <c r="C4497" s="13" t="n">
        <v>43274</v>
      </c>
      <c r="D4497" s="14" t="s">
        <v>69</v>
      </c>
      <c r="E4497" s="14" t="s">
        <v>53</v>
      </c>
      <c r="F4497" s="14" t="s">
        <v>63</v>
      </c>
      <c r="G4497" s="14" t="s">
        <v>64</v>
      </c>
      <c r="H4497" s="14" t="s">
        <v>56</v>
      </c>
      <c r="I4497" s="14" t="s">
        <v>57</v>
      </c>
      <c r="J4497" s="14" t="s">
        <v>1014</v>
      </c>
      <c r="K4497" s="15" t="n">
        <v>917.9235</v>
      </c>
      <c r="L4497" s="0" t="n">
        <v>9</v>
      </c>
      <c r="M4497" s="16" t="n">
        <v>0.15</v>
      </c>
      <c r="N4497" s="17" t="n">
        <v>75.5937</v>
      </c>
      <c r="O4497" s="0" t="str">
        <f aca="false">TEXT(B4497,"YYYY-MM")</f>
        <v>2018-06</v>
      </c>
      <c r="P4497" s="18" t="n">
        <f aca="false">IFERROR(N4497/K4497,0)</f>
        <v>0.0823529411764706</v>
      </c>
      <c r="Q4497" s="0" t="str">
        <f aca="false">IF(M4497=0,"No Discount",IF(M4497&lt;0.2,"Low (1-19%)",IF(M4497&lt;0.4,"Medium (20-39%)","High (40%+)")))</f>
        <v>Low (1-19%)</v>
      </c>
      <c r="R4497" s="0" t="str">
        <f aca="false">INDEX('Lookup Tables'!$B$2:$B$5,MATCH(F4497,'Lookup Tables'!$A$2:$A$5,0))</f>
        <v>Manager D</v>
      </c>
    </row>
    <row r="4498" customFormat="false" ht="15" hidden="false" customHeight="false" outlineLevel="0" collapsed="false">
      <c r="A4498" s="0" t="s">
        <v>4009</v>
      </c>
      <c r="B4498" s="13" t="n">
        <v>43269</v>
      </c>
      <c r="C4498" s="13" t="n">
        <v>43274</v>
      </c>
      <c r="D4498" s="14" t="s">
        <v>69</v>
      </c>
      <c r="E4498" s="14" t="s">
        <v>53</v>
      </c>
      <c r="F4498" s="14" t="s">
        <v>63</v>
      </c>
      <c r="G4498" s="14" t="s">
        <v>64</v>
      </c>
      <c r="H4498" s="14" t="s">
        <v>65</v>
      </c>
      <c r="I4498" s="14" t="s">
        <v>91</v>
      </c>
      <c r="J4498" s="14" t="s">
        <v>611</v>
      </c>
      <c r="K4498" s="15" t="n">
        <v>38.88</v>
      </c>
      <c r="L4498" s="0" t="n">
        <v>6</v>
      </c>
      <c r="M4498" s="16" t="n">
        <v>0</v>
      </c>
      <c r="N4498" s="17" t="n">
        <v>19.0512</v>
      </c>
      <c r="O4498" s="0" t="str">
        <f aca="false">TEXT(B4498,"YYYY-MM")</f>
        <v>2018-06</v>
      </c>
      <c r="P4498" s="18" t="n">
        <f aca="false">IFERROR(N4498/K4498,0)</f>
        <v>0.49</v>
      </c>
      <c r="Q4498" s="0" t="str">
        <f aca="false">IF(M4498=0,"No Discount",IF(M4498&lt;0.2,"Low (1-19%)",IF(M4498&lt;0.4,"Medium (20-39%)","High (40%+)")))</f>
        <v>No Discount</v>
      </c>
      <c r="R4498" s="0" t="str">
        <f aca="false">INDEX('Lookup Tables'!$B$2:$B$5,MATCH(F4498,'Lookup Tables'!$A$2:$A$5,0))</f>
        <v>Manager D</v>
      </c>
    </row>
    <row r="4499" customFormat="false" ht="15" hidden="false" customHeight="false" outlineLevel="0" collapsed="false">
      <c r="A4499" s="0" t="s">
        <v>4010</v>
      </c>
      <c r="B4499" s="13" t="n">
        <v>43436</v>
      </c>
      <c r="C4499" s="13" t="n">
        <v>43443</v>
      </c>
      <c r="D4499" s="14" t="s">
        <v>69</v>
      </c>
      <c r="E4499" s="14" t="s">
        <v>53</v>
      </c>
      <c r="F4499" s="14" t="s">
        <v>117</v>
      </c>
      <c r="G4499" s="14" t="s">
        <v>118</v>
      </c>
      <c r="H4499" s="14" t="s">
        <v>65</v>
      </c>
      <c r="I4499" s="14" t="s">
        <v>83</v>
      </c>
      <c r="J4499" s="14" t="s">
        <v>277</v>
      </c>
      <c r="K4499" s="15" t="n">
        <v>631.176</v>
      </c>
      <c r="L4499" s="0" t="n">
        <v>4</v>
      </c>
      <c r="M4499" s="16" t="n">
        <v>0.7</v>
      </c>
      <c r="N4499" s="17" t="n">
        <v>-462.8624</v>
      </c>
      <c r="O4499" s="0" t="str">
        <f aca="false">TEXT(B4499,"YYYY-MM")</f>
        <v>2018-12</v>
      </c>
      <c r="P4499" s="18" t="n">
        <f aca="false">IFERROR(N4499/K4499,0)</f>
        <v>-0.733333333333333</v>
      </c>
      <c r="Q4499" s="0" t="str">
        <f aca="false">IF(M4499=0,"No Discount",IF(M4499&lt;0.2,"Low (1-19%)",IF(M4499&lt;0.4,"Medium (20-39%)","High (40%+)")))</f>
        <v>High (40%+)</v>
      </c>
      <c r="R4499" s="0" t="str">
        <f aca="false">INDEX('Lookup Tables'!$B$2:$B$5,MATCH(F4499,'Lookup Tables'!$A$2:$A$5,0))</f>
        <v>Manager B</v>
      </c>
    </row>
    <row r="4500" customFormat="false" ht="15" hidden="false" customHeight="false" outlineLevel="0" collapsed="false">
      <c r="A4500" s="0" t="s">
        <v>4011</v>
      </c>
      <c r="B4500" s="13" t="n">
        <v>42329</v>
      </c>
      <c r="C4500" s="13" t="n">
        <v>42334</v>
      </c>
      <c r="D4500" s="14" t="s">
        <v>69</v>
      </c>
      <c r="E4500" s="14" t="s">
        <v>62</v>
      </c>
      <c r="F4500" s="14" t="s">
        <v>63</v>
      </c>
      <c r="G4500" s="14" t="s">
        <v>64</v>
      </c>
      <c r="H4500" s="14" t="s">
        <v>65</v>
      </c>
      <c r="I4500" s="14" t="s">
        <v>91</v>
      </c>
      <c r="J4500" s="14" t="s">
        <v>2186</v>
      </c>
      <c r="K4500" s="15" t="n">
        <v>12.96</v>
      </c>
      <c r="L4500" s="0" t="n">
        <v>2</v>
      </c>
      <c r="M4500" s="16" t="n">
        <v>0</v>
      </c>
      <c r="N4500" s="17" t="n">
        <v>6.2208</v>
      </c>
      <c r="O4500" s="0" t="str">
        <f aca="false">TEXT(B4500,"YYYY-MM")</f>
        <v>2015-11</v>
      </c>
      <c r="P4500" s="18" t="n">
        <f aca="false">IFERROR(N4500/K4500,0)</f>
        <v>0.48</v>
      </c>
      <c r="Q4500" s="0" t="str">
        <f aca="false">IF(M4500=0,"No Discount",IF(M4500&lt;0.2,"Low (1-19%)",IF(M4500&lt;0.4,"Medium (20-39%)","High (40%+)")))</f>
        <v>No Discount</v>
      </c>
      <c r="R4500" s="0" t="str">
        <f aca="false">INDEX('Lookup Tables'!$B$2:$B$5,MATCH(F4500,'Lookup Tables'!$A$2:$A$5,0))</f>
        <v>Manager D</v>
      </c>
    </row>
    <row r="4501" customFormat="false" ht="15" hidden="false" customHeight="false" outlineLevel="0" collapsed="false">
      <c r="A4501" s="0" t="s">
        <v>4012</v>
      </c>
      <c r="B4501" s="13" t="n">
        <v>42835</v>
      </c>
      <c r="C4501" s="13" t="n">
        <v>42841</v>
      </c>
      <c r="D4501" s="14" t="s">
        <v>69</v>
      </c>
      <c r="E4501" s="14" t="s">
        <v>62</v>
      </c>
      <c r="F4501" s="14" t="s">
        <v>63</v>
      </c>
      <c r="G4501" s="14" t="s">
        <v>64</v>
      </c>
      <c r="H4501" s="14" t="s">
        <v>65</v>
      </c>
      <c r="I4501" s="14" t="s">
        <v>91</v>
      </c>
      <c r="J4501" s="14" t="s">
        <v>2516</v>
      </c>
      <c r="K4501" s="15" t="n">
        <v>12.96</v>
      </c>
      <c r="L4501" s="0" t="n">
        <v>2</v>
      </c>
      <c r="M4501" s="16" t="n">
        <v>0</v>
      </c>
      <c r="N4501" s="17" t="n">
        <v>6.2208</v>
      </c>
      <c r="O4501" s="0" t="str">
        <f aca="false">TEXT(B4501,"YYYY-MM")</f>
        <v>2017-04</v>
      </c>
      <c r="P4501" s="18" t="n">
        <f aca="false">IFERROR(N4501/K4501,0)</f>
        <v>0.48</v>
      </c>
      <c r="Q4501" s="0" t="str">
        <f aca="false">IF(M4501=0,"No Discount",IF(M4501&lt;0.2,"Low (1-19%)",IF(M4501&lt;0.4,"Medium (20-39%)","High (40%+)")))</f>
        <v>No Discount</v>
      </c>
      <c r="R4501" s="0" t="str">
        <f aca="false">INDEX('Lookup Tables'!$B$2:$B$5,MATCH(F4501,'Lookup Tables'!$A$2:$A$5,0))</f>
        <v>Manager D</v>
      </c>
    </row>
    <row r="4502" customFormat="false" ht="15" hidden="false" customHeight="false" outlineLevel="0" collapsed="false">
      <c r="A4502" s="0" t="s">
        <v>4012</v>
      </c>
      <c r="B4502" s="13" t="n">
        <v>42835</v>
      </c>
      <c r="C4502" s="13" t="n">
        <v>42841</v>
      </c>
      <c r="D4502" s="14" t="s">
        <v>69</v>
      </c>
      <c r="E4502" s="14" t="s">
        <v>62</v>
      </c>
      <c r="F4502" s="14" t="s">
        <v>63</v>
      </c>
      <c r="G4502" s="14" t="s">
        <v>64</v>
      </c>
      <c r="H4502" s="14" t="s">
        <v>65</v>
      </c>
      <c r="I4502" s="14" t="s">
        <v>83</v>
      </c>
      <c r="J4502" s="14" t="s">
        <v>3036</v>
      </c>
      <c r="K4502" s="15" t="n">
        <v>23.2</v>
      </c>
      <c r="L4502" s="0" t="n">
        <v>5</v>
      </c>
      <c r="M4502" s="16" t="n">
        <v>0.2</v>
      </c>
      <c r="N4502" s="17" t="n">
        <v>8.12</v>
      </c>
      <c r="O4502" s="0" t="str">
        <f aca="false">TEXT(B4502,"YYYY-MM")</f>
        <v>2017-04</v>
      </c>
      <c r="P4502" s="18" t="n">
        <f aca="false">IFERROR(N4502/K4502,0)</f>
        <v>0.35</v>
      </c>
      <c r="Q4502" s="0" t="str">
        <f aca="false">IF(M4502=0,"No Discount",IF(M4502&lt;0.2,"Low (1-19%)",IF(M4502&lt;0.4,"Medium (20-39%)","High (40%+)")))</f>
        <v>Medium (20-39%)</v>
      </c>
      <c r="R4502" s="0" t="str">
        <f aca="false">INDEX('Lookup Tables'!$B$2:$B$5,MATCH(F4502,'Lookup Tables'!$A$2:$A$5,0))</f>
        <v>Manager D</v>
      </c>
    </row>
    <row r="4503" customFormat="false" ht="15" hidden="false" customHeight="false" outlineLevel="0" collapsed="false">
      <c r="A4503" s="0" t="s">
        <v>4013</v>
      </c>
      <c r="B4503" s="13" t="n">
        <v>42185</v>
      </c>
      <c r="C4503" s="13" t="n">
        <v>42189</v>
      </c>
      <c r="D4503" s="14" t="s">
        <v>69</v>
      </c>
      <c r="E4503" s="14" t="s">
        <v>62</v>
      </c>
      <c r="F4503" s="14" t="s">
        <v>98</v>
      </c>
      <c r="G4503" s="14" t="s">
        <v>99</v>
      </c>
      <c r="H4503" s="14" t="s">
        <v>65</v>
      </c>
      <c r="I4503" s="14" t="s">
        <v>91</v>
      </c>
      <c r="J4503" s="14" t="s">
        <v>906</v>
      </c>
      <c r="K4503" s="15" t="n">
        <v>25.92</v>
      </c>
      <c r="L4503" s="0" t="n">
        <v>5</v>
      </c>
      <c r="M4503" s="16" t="n">
        <v>0.2</v>
      </c>
      <c r="N4503" s="17" t="n">
        <v>9.072</v>
      </c>
      <c r="O4503" s="0" t="str">
        <f aca="false">TEXT(B4503,"YYYY-MM")</f>
        <v>2015-06</v>
      </c>
      <c r="P4503" s="18" t="n">
        <f aca="false">IFERROR(N4503/K4503,0)</f>
        <v>0.35</v>
      </c>
      <c r="Q4503" s="0" t="str">
        <f aca="false">IF(M4503=0,"No Discount",IF(M4503&lt;0.2,"Low (1-19%)",IF(M4503&lt;0.4,"Medium (20-39%)","High (40%+)")))</f>
        <v>Medium (20-39%)</v>
      </c>
      <c r="R4503" s="0" t="str">
        <f aca="false">INDEX('Lookup Tables'!$B$2:$B$5,MATCH(F4503,'Lookup Tables'!$A$2:$A$5,0))</f>
        <v>Manager A</v>
      </c>
    </row>
    <row r="4504" customFormat="false" ht="15" hidden="false" customHeight="false" outlineLevel="0" collapsed="false">
      <c r="A4504" s="0" t="s">
        <v>4013</v>
      </c>
      <c r="B4504" s="13" t="n">
        <v>42185</v>
      </c>
      <c r="C4504" s="13" t="n">
        <v>42189</v>
      </c>
      <c r="D4504" s="14" t="s">
        <v>69</v>
      </c>
      <c r="E4504" s="14" t="s">
        <v>62</v>
      </c>
      <c r="F4504" s="14" t="s">
        <v>98</v>
      </c>
      <c r="G4504" s="14" t="s">
        <v>99</v>
      </c>
      <c r="H4504" s="14" t="s">
        <v>65</v>
      </c>
      <c r="I4504" s="14" t="s">
        <v>171</v>
      </c>
      <c r="J4504" s="14" t="s">
        <v>296</v>
      </c>
      <c r="K4504" s="15" t="n">
        <v>21.312</v>
      </c>
      <c r="L4504" s="0" t="n">
        <v>6</v>
      </c>
      <c r="M4504" s="16" t="n">
        <v>0.2</v>
      </c>
      <c r="N4504" s="17" t="n">
        <v>7.1928</v>
      </c>
      <c r="O4504" s="0" t="str">
        <f aca="false">TEXT(B4504,"YYYY-MM")</f>
        <v>2015-06</v>
      </c>
      <c r="P4504" s="18" t="n">
        <f aca="false">IFERROR(N4504/K4504,0)</f>
        <v>0.3375</v>
      </c>
      <c r="Q4504" s="0" t="str">
        <f aca="false">IF(M4504=0,"No Discount",IF(M4504&lt;0.2,"Low (1-19%)",IF(M4504&lt;0.4,"Medium (20-39%)","High (40%+)")))</f>
        <v>Medium (20-39%)</v>
      </c>
      <c r="R4504" s="0" t="str">
        <f aca="false">INDEX('Lookup Tables'!$B$2:$B$5,MATCH(F4504,'Lookup Tables'!$A$2:$A$5,0))</f>
        <v>Manager A</v>
      </c>
    </row>
    <row r="4505" customFormat="false" ht="15" hidden="false" customHeight="false" outlineLevel="0" collapsed="false">
      <c r="A4505" s="0" t="s">
        <v>4014</v>
      </c>
      <c r="B4505" s="13" t="n">
        <v>42362</v>
      </c>
      <c r="C4505" s="13" t="n">
        <v>42367</v>
      </c>
      <c r="D4505" s="14" t="s">
        <v>69</v>
      </c>
      <c r="E4505" s="14" t="s">
        <v>97</v>
      </c>
      <c r="F4505" s="14" t="s">
        <v>63</v>
      </c>
      <c r="G4505" s="14" t="s">
        <v>64</v>
      </c>
      <c r="H4505" s="14" t="s">
        <v>80</v>
      </c>
      <c r="I4505" s="14" t="s">
        <v>81</v>
      </c>
      <c r="J4505" s="14" t="s">
        <v>4015</v>
      </c>
      <c r="K4505" s="15" t="n">
        <v>173.656</v>
      </c>
      <c r="L4505" s="0" t="n">
        <v>7</v>
      </c>
      <c r="M4505" s="16" t="n">
        <v>0.2</v>
      </c>
      <c r="N4505" s="17" t="n">
        <v>17.3656</v>
      </c>
      <c r="O4505" s="0" t="str">
        <f aca="false">TEXT(B4505,"YYYY-MM")</f>
        <v>2015-12</v>
      </c>
      <c r="P4505" s="18" t="n">
        <f aca="false">IFERROR(N4505/K4505,0)</f>
        <v>0.1</v>
      </c>
      <c r="Q4505" s="0" t="str">
        <f aca="false">IF(M4505=0,"No Discount",IF(M4505&lt;0.2,"Low (1-19%)",IF(M4505&lt;0.4,"Medium (20-39%)","High (40%+)")))</f>
        <v>Medium (20-39%)</v>
      </c>
      <c r="R4505" s="0" t="str">
        <f aca="false">INDEX('Lookup Tables'!$B$2:$B$5,MATCH(F4505,'Lookup Tables'!$A$2:$A$5,0))</f>
        <v>Manager D</v>
      </c>
    </row>
    <row r="4506" customFormat="false" ht="15" hidden="false" customHeight="false" outlineLevel="0" collapsed="false">
      <c r="A4506" s="0" t="s">
        <v>4014</v>
      </c>
      <c r="B4506" s="13" t="n">
        <v>42362</v>
      </c>
      <c r="C4506" s="13" t="n">
        <v>42367</v>
      </c>
      <c r="D4506" s="14" t="s">
        <v>69</v>
      </c>
      <c r="E4506" s="14" t="s">
        <v>97</v>
      </c>
      <c r="F4506" s="14" t="s">
        <v>63</v>
      </c>
      <c r="G4506" s="14" t="s">
        <v>64</v>
      </c>
      <c r="H4506" s="14" t="s">
        <v>65</v>
      </c>
      <c r="I4506" s="14" t="s">
        <v>85</v>
      </c>
      <c r="J4506" s="14" t="s">
        <v>2056</v>
      </c>
      <c r="K4506" s="15" t="n">
        <v>361.96</v>
      </c>
      <c r="L4506" s="0" t="n">
        <v>2</v>
      </c>
      <c r="M4506" s="16" t="n">
        <v>0</v>
      </c>
      <c r="N4506" s="17" t="n">
        <v>101.3488</v>
      </c>
      <c r="O4506" s="0" t="str">
        <f aca="false">TEXT(B4506,"YYYY-MM")</f>
        <v>2015-12</v>
      </c>
      <c r="P4506" s="18" t="n">
        <f aca="false">IFERROR(N4506/K4506,0)</f>
        <v>0.28</v>
      </c>
      <c r="Q4506" s="0" t="str">
        <f aca="false">IF(M4506=0,"No Discount",IF(M4506&lt;0.2,"Low (1-19%)",IF(M4506&lt;0.4,"Medium (20-39%)","High (40%+)")))</f>
        <v>No Discount</v>
      </c>
      <c r="R4506" s="0" t="str">
        <f aca="false">INDEX('Lookup Tables'!$B$2:$B$5,MATCH(F4506,'Lookup Tables'!$A$2:$A$5,0))</f>
        <v>Manager D</v>
      </c>
    </row>
    <row r="4507" customFormat="false" ht="15" hidden="false" customHeight="false" outlineLevel="0" collapsed="false">
      <c r="A4507" s="0" t="s">
        <v>4014</v>
      </c>
      <c r="B4507" s="13" t="n">
        <v>42362</v>
      </c>
      <c r="C4507" s="13" t="n">
        <v>42367</v>
      </c>
      <c r="D4507" s="14" t="s">
        <v>69</v>
      </c>
      <c r="E4507" s="14" t="s">
        <v>97</v>
      </c>
      <c r="F4507" s="14" t="s">
        <v>63</v>
      </c>
      <c r="G4507" s="14" t="s">
        <v>64</v>
      </c>
      <c r="H4507" s="14" t="s">
        <v>80</v>
      </c>
      <c r="I4507" s="14" t="s">
        <v>123</v>
      </c>
      <c r="J4507" s="14" t="s">
        <v>629</v>
      </c>
      <c r="K4507" s="15" t="n">
        <v>62.85</v>
      </c>
      <c r="L4507" s="0" t="n">
        <v>3</v>
      </c>
      <c r="M4507" s="16" t="n">
        <v>0</v>
      </c>
      <c r="N4507" s="17" t="n">
        <v>13.1985</v>
      </c>
      <c r="O4507" s="0" t="str">
        <f aca="false">TEXT(B4507,"YYYY-MM")</f>
        <v>2015-12</v>
      </c>
      <c r="P4507" s="18" t="n">
        <f aca="false">IFERROR(N4507/K4507,0)</f>
        <v>0.21</v>
      </c>
      <c r="Q4507" s="0" t="str">
        <f aca="false">IF(M4507=0,"No Discount",IF(M4507&lt;0.2,"Low (1-19%)",IF(M4507&lt;0.4,"Medium (20-39%)","High (40%+)")))</f>
        <v>No Discount</v>
      </c>
      <c r="R4507" s="0" t="str">
        <f aca="false">INDEX('Lookup Tables'!$B$2:$B$5,MATCH(F4507,'Lookup Tables'!$A$2:$A$5,0))</f>
        <v>Manager D</v>
      </c>
    </row>
    <row r="4508" customFormat="false" ht="15" hidden="false" customHeight="false" outlineLevel="0" collapsed="false">
      <c r="A4508" s="0" t="s">
        <v>4014</v>
      </c>
      <c r="B4508" s="13" t="n">
        <v>42362</v>
      </c>
      <c r="C4508" s="13" t="n">
        <v>42367</v>
      </c>
      <c r="D4508" s="14" t="s">
        <v>69</v>
      </c>
      <c r="E4508" s="14" t="s">
        <v>97</v>
      </c>
      <c r="F4508" s="14" t="s">
        <v>63</v>
      </c>
      <c r="G4508" s="14" t="s">
        <v>64</v>
      </c>
      <c r="H4508" s="14" t="s">
        <v>80</v>
      </c>
      <c r="I4508" s="14" t="s">
        <v>81</v>
      </c>
      <c r="J4508" s="14" t="s">
        <v>1127</v>
      </c>
      <c r="K4508" s="15" t="n">
        <v>818.376</v>
      </c>
      <c r="L4508" s="0" t="n">
        <v>3</v>
      </c>
      <c r="M4508" s="16" t="n">
        <v>0.2</v>
      </c>
      <c r="N4508" s="17" t="n">
        <v>51.1485</v>
      </c>
      <c r="O4508" s="0" t="str">
        <f aca="false">TEXT(B4508,"YYYY-MM")</f>
        <v>2015-12</v>
      </c>
      <c r="P4508" s="18" t="n">
        <f aca="false">IFERROR(N4508/K4508,0)</f>
        <v>0.0625</v>
      </c>
      <c r="Q4508" s="0" t="str">
        <f aca="false">IF(M4508=0,"No Discount",IF(M4508&lt;0.2,"Low (1-19%)",IF(M4508&lt;0.4,"Medium (20-39%)","High (40%+)")))</f>
        <v>Medium (20-39%)</v>
      </c>
      <c r="R4508" s="0" t="str">
        <f aca="false">INDEX('Lookup Tables'!$B$2:$B$5,MATCH(F4508,'Lookup Tables'!$A$2:$A$5,0))</f>
        <v>Manager D</v>
      </c>
    </row>
    <row r="4509" customFormat="false" ht="15" hidden="false" customHeight="false" outlineLevel="0" collapsed="false">
      <c r="A4509" s="0" t="s">
        <v>4014</v>
      </c>
      <c r="B4509" s="13" t="n">
        <v>42362</v>
      </c>
      <c r="C4509" s="13" t="n">
        <v>42367</v>
      </c>
      <c r="D4509" s="14" t="s">
        <v>69</v>
      </c>
      <c r="E4509" s="14" t="s">
        <v>97</v>
      </c>
      <c r="F4509" s="14" t="s">
        <v>63</v>
      </c>
      <c r="G4509" s="14" t="s">
        <v>64</v>
      </c>
      <c r="H4509" s="14" t="s">
        <v>65</v>
      </c>
      <c r="I4509" s="14" t="s">
        <v>73</v>
      </c>
      <c r="J4509" s="14" t="s">
        <v>3231</v>
      </c>
      <c r="K4509" s="15" t="n">
        <v>20.34</v>
      </c>
      <c r="L4509" s="0" t="n">
        <v>1</v>
      </c>
      <c r="M4509" s="16" t="n">
        <v>0</v>
      </c>
      <c r="N4509" s="17" t="n">
        <v>0.2034</v>
      </c>
      <c r="O4509" s="0" t="str">
        <f aca="false">TEXT(B4509,"YYYY-MM")</f>
        <v>2015-12</v>
      </c>
      <c r="P4509" s="18" t="n">
        <f aca="false">IFERROR(N4509/K4509,0)</f>
        <v>0.01</v>
      </c>
      <c r="Q4509" s="0" t="str">
        <f aca="false">IF(M4509=0,"No Discount",IF(M4509&lt;0.2,"Low (1-19%)",IF(M4509&lt;0.4,"Medium (20-39%)","High (40%+)")))</f>
        <v>No Discount</v>
      </c>
      <c r="R4509" s="0" t="str">
        <f aca="false">INDEX('Lookup Tables'!$B$2:$B$5,MATCH(F4509,'Lookup Tables'!$A$2:$A$5,0))</f>
        <v>Manager D</v>
      </c>
    </row>
    <row r="4510" customFormat="false" ht="15" hidden="false" customHeight="false" outlineLevel="0" collapsed="false">
      <c r="A4510" s="0" t="s">
        <v>4014</v>
      </c>
      <c r="B4510" s="13" t="n">
        <v>42362</v>
      </c>
      <c r="C4510" s="13" t="n">
        <v>42367</v>
      </c>
      <c r="D4510" s="14" t="s">
        <v>69</v>
      </c>
      <c r="E4510" s="14" t="s">
        <v>97</v>
      </c>
      <c r="F4510" s="14" t="s">
        <v>63</v>
      </c>
      <c r="G4510" s="14" t="s">
        <v>64</v>
      </c>
      <c r="H4510" s="14" t="s">
        <v>56</v>
      </c>
      <c r="I4510" s="14" t="s">
        <v>76</v>
      </c>
      <c r="J4510" s="14" t="s">
        <v>1660</v>
      </c>
      <c r="K4510" s="15" t="n">
        <v>23.99</v>
      </c>
      <c r="L4510" s="0" t="n">
        <v>1</v>
      </c>
      <c r="M4510" s="16" t="n">
        <v>0</v>
      </c>
      <c r="N4510" s="17" t="n">
        <v>5.5177</v>
      </c>
      <c r="O4510" s="0" t="str">
        <f aca="false">TEXT(B4510,"YYYY-MM")</f>
        <v>2015-12</v>
      </c>
      <c r="P4510" s="18" t="n">
        <f aca="false">IFERROR(N4510/K4510,0)</f>
        <v>0.23</v>
      </c>
      <c r="Q4510" s="0" t="str">
        <f aca="false">IF(M4510=0,"No Discount",IF(M4510&lt;0.2,"Low (1-19%)",IF(M4510&lt;0.4,"Medium (20-39%)","High (40%+)")))</f>
        <v>No Discount</v>
      </c>
      <c r="R4510" s="0" t="str">
        <f aca="false">INDEX('Lookup Tables'!$B$2:$B$5,MATCH(F4510,'Lookup Tables'!$A$2:$A$5,0))</f>
        <v>Manager D</v>
      </c>
    </row>
    <row r="4511" customFormat="false" ht="15" hidden="false" customHeight="false" outlineLevel="0" collapsed="false">
      <c r="A4511" s="0" t="s">
        <v>4016</v>
      </c>
      <c r="B4511" s="13" t="n">
        <v>43243</v>
      </c>
      <c r="C4511" s="13" t="n">
        <v>43249</v>
      </c>
      <c r="D4511" s="14" t="s">
        <v>69</v>
      </c>
      <c r="E4511" s="14" t="s">
        <v>53</v>
      </c>
      <c r="F4511" s="14" t="s">
        <v>63</v>
      </c>
      <c r="G4511" s="14" t="s">
        <v>64</v>
      </c>
      <c r="H4511" s="14" t="s">
        <v>56</v>
      </c>
      <c r="I4511" s="14" t="s">
        <v>71</v>
      </c>
      <c r="J4511" s="14" t="s">
        <v>1277</v>
      </c>
      <c r="K4511" s="15" t="n">
        <v>171.288</v>
      </c>
      <c r="L4511" s="0" t="n">
        <v>3</v>
      </c>
      <c r="M4511" s="16" t="n">
        <v>0.2</v>
      </c>
      <c r="N4511" s="17" t="n">
        <v>-6.4233</v>
      </c>
      <c r="O4511" s="0" t="str">
        <f aca="false">TEXT(B4511,"YYYY-MM")</f>
        <v>2018-05</v>
      </c>
      <c r="P4511" s="18" t="n">
        <f aca="false">IFERROR(N4511/K4511,0)</f>
        <v>-0.0375</v>
      </c>
      <c r="Q4511" s="0" t="str">
        <f aca="false">IF(M4511=0,"No Discount",IF(M4511&lt;0.2,"Low (1-19%)",IF(M4511&lt;0.4,"Medium (20-39%)","High (40%+)")))</f>
        <v>Medium (20-39%)</v>
      </c>
      <c r="R4511" s="0" t="str">
        <f aca="false">INDEX('Lookup Tables'!$B$2:$B$5,MATCH(F4511,'Lookup Tables'!$A$2:$A$5,0))</f>
        <v>Manager D</v>
      </c>
    </row>
    <row r="4512" customFormat="false" ht="15" hidden="false" customHeight="false" outlineLevel="0" collapsed="false">
      <c r="A4512" s="0" t="s">
        <v>4017</v>
      </c>
      <c r="B4512" s="13" t="n">
        <v>43049</v>
      </c>
      <c r="C4512" s="13" t="n">
        <v>43053</v>
      </c>
      <c r="D4512" s="14" t="s">
        <v>69</v>
      </c>
      <c r="E4512" s="14" t="s">
        <v>62</v>
      </c>
      <c r="F4512" s="14" t="s">
        <v>98</v>
      </c>
      <c r="G4512" s="14" t="s">
        <v>311</v>
      </c>
      <c r="H4512" s="14" t="s">
        <v>56</v>
      </c>
      <c r="I4512" s="14" t="s">
        <v>76</v>
      </c>
      <c r="J4512" s="14" t="s">
        <v>3684</v>
      </c>
      <c r="K4512" s="15" t="n">
        <v>37.3</v>
      </c>
      <c r="L4512" s="0" t="n">
        <v>2</v>
      </c>
      <c r="M4512" s="16" t="n">
        <v>0</v>
      </c>
      <c r="N4512" s="17" t="n">
        <v>17.158</v>
      </c>
      <c r="O4512" s="0" t="str">
        <f aca="false">TEXT(B4512,"YYYY-MM")</f>
        <v>2017-11</v>
      </c>
      <c r="P4512" s="18" t="n">
        <f aca="false">IFERROR(N4512/K4512,0)</f>
        <v>0.46</v>
      </c>
      <c r="Q4512" s="0" t="str">
        <f aca="false">IF(M4512=0,"No Discount",IF(M4512&lt;0.2,"Low (1-19%)",IF(M4512&lt;0.4,"Medium (20-39%)","High (40%+)")))</f>
        <v>No Discount</v>
      </c>
      <c r="R4512" s="0" t="str">
        <f aca="false">INDEX('Lookup Tables'!$B$2:$B$5,MATCH(F4512,'Lookup Tables'!$A$2:$A$5,0))</f>
        <v>Manager A</v>
      </c>
    </row>
    <row r="4513" customFormat="false" ht="15" hidden="false" customHeight="false" outlineLevel="0" collapsed="false">
      <c r="A4513" s="0" t="s">
        <v>4017</v>
      </c>
      <c r="B4513" s="13" t="n">
        <v>43049</v>
      </c>
      <c r="C4513" s="13" t="n">
        <v>43053</v>
      </c>
      <c r="D4513" s="14" t="s">
        <v>69</v>
      </c>
      <c r="E4513" s="14" t="s">
        <v>62</v>
      </c>
      <c r="F4513" s="14" t="s">
        <v>98</v>
      </c>
      <c r="G4513" s="14" t="s">
        <v>311</v>
      </c>
      <c r="H4513" s="14" t="s">
        <v>65</v>
      </c>
      <c r="I4513" s="14" t="s">
        <v>83</v>
      </c>
      <c r="J4513" s="14" t="s">
        <v>1430</v>
      </c>
      <c r="K4513" s="15" t="n">
        <v>81.96</v>
      </c>
      <c r="L4513" s="0" t="n">
        <v>2</v>
      </c>
      <c r="M4513" s="16" t="n">
        <v>0</v>
      </c>
      <c r="N4513" s="17" t="n">
        <v>39.3408</v>
      </c>
      <c r="O4513" s="0" t="str">
        <f aca="false">TEXT(B4513,"YYYY-MM")</f>
        <v>2017-11</v>
      </c>
      <c r="P4513" s="18" t="n">
        <f aca="false">IFERROR(N4513/K4513,0)</f>
        <v>0.48</v>
      </c>
      <c r="Q4513" s="0" t="str">
        <f aca="false">IF(M4513=0,"No Discount",IF(M4513&lt;0.2,"Low (1-19%)",IF(M4513&lt;0.4,"Medium (20-39%)","High (40%+)")))</f>
        <v>No Discount</v>
      </c>
      <c r="R4513" s="0" t="str">
        <f aca="false">INDEX('Lookup Tables'!$B$2:$B$5,MATCH(F4513,'Lookup Tables'!$A$2:$A$5,0))</f>
        <v>Manager A</v>
      </c>
    </row>
    <row r="4514" customFormat="false" ht="15" hidden="false" customHeight="false" outlineLevel="0" collapsed="false">
      <c r="A4514" s="0" t="s">
        <v>4018</v>
      </c>
      <c r="B4514" s="13" t="n">
        <v>43010</v>
      </c>
      <c r="C4514" s="13" t="n">
        <v>43011</v>
      </c>
      <c r="D4514" s="14" t="s">
        <v>137</v>
      </c>
      <c r="E4514" s="14" t="s">
        <v>53</v>
      </c>
      <c r="F4514" s="14" t="s">
        <v>63</v>
      </c>
      <c r="G4514" s="14" t="s">
        <v>189</v>
      </c>
      <c r="H4514" s="14" t="s">
        <v>65</v>
      </c>
      <c r="I4514" s="14" t="s">
        <v>83</v>
      </c>
      <c r="J4514" s="14" t="s">
        <v>841</v>
      </c>
      <c r="K4514" s="15" t="n">
        <v>54.792</v>
      </c>
      <c r="L4514" s="0" t="n">
        <v>6</v>
      </c>
      <c r="M4514" s="16" t="n">
        <v>0.7</v>
      </c>
      <c r="N4514" s="17" t="n">
        <v>-40.1808</v>
      </c>
      <c r="O4514" s="0" t="str">
        <f aca="false">TEXT(B4514,"YYYY-MM")</f>
        <v>2017-10</v>
      </c>
      <c r="P4514" s="18" t="n">
        <f aca="false">IFERROR(N4514/K4514,0)</f>
        <v>-0.733333333333333</v>
      </c>
      <c r="Q4514" s="0" t="str">
        <f aca="false">IF(M4514=0,"No Discount",IF(M4514&lt;0.2,"Low (1-19%)",IF(M4514&lt;0.4,"Medium (20-39%)","High (40%+)")))</f>
        <v>High (40%+)</v>
      </c>
      <c r="R4514" s="0" t="str">
        <f aca="false">INDEX('Lookup Tables'!$B$2:$B$5,MATCH(F4514,'Lookup Tables'!$A$2:$A$5,0))</f>
        <v>Manager D</v>
      </c>
    </row>
    <row r="4515" customFormat="false" ht="15" hidden="false" customHeight="false" outlineLevel="0" collapsed="false">
      <c r="A4515" s="0" t="s">
        <v>4019</v>
      </c>
      <c r="B4515" s="13" t="n">
        <v>42984</v>
      </c>
      <c r="C4515" s="13" t="n">
        <v>42986</v>
      </c>
      <c r="D4515" s="14" t="s">
        <v>137</v>
      </c>
      <c r="E4515" s="14" t="s">
        <v>53</v>
      </c>
      <c r="F4515" s="14" t="s">
        <v>98</v>
      </c>
      <c r="G4515" s="14" t="s">
        <v>99</v>
      </c>
      <c r="H4515" s="14" t="s">
        <v>65</v>
      </c>
      <c r="I4515" s="14" t="s">
        <v>73</v>
      </c>
      <c r="J4515" s="14" t="s">
        <v>326</v>
      </c>
      <c r="K4515" s="15" t="n">
        <v>10.784</v>
      </c>
      <c r="L4515" s="0" t="n">
        <v>1</v>
      </c>
      <c r="M4515" s="16" t="n">
        <v>0.2</v>
      </c>
      <c r="N4515" s="17" t="n">
        <v>0.8088</v>
      </c>
      <c r="O4515" s="0" t="str">
        <f aca="false">TEXT(B4515,"YYYY-MM")</f>
        <v>2017-09</v>
      </c>
      <c r="P4515" s="18" t="n">
        <f aca="false">IFERROR(N4515/K4515,0)</f>
        <v>0.075</v>
      </c>
      <c r="Q4515" s="0" t="str">
        <f aca="false">IF(M4515=0,"No Discount",IF(M4515&lt;0.2,"Low (1-19%)",IF(M4515&lt;0.4,"Medium (20-39%)","High (40%+)")))</f>
        <v>Medium (20-39%)</v>
      </c>
      <c r="R4515" s="0" t="str">
        <f aca="false">INDEX('Lookup Tables'!$B$2:$B$5,MATCH(F4515,'Lookup Tables'!$A$2:$A$5,0))</f>
        <v>Manager A</v>
      </c>
    </row>
    <row r="4516" customFormat="false" ht="15" hidden="false" customHeight="false" outlineLevel="0" collapsed="false">
      <c r="A4516" s="0" t="s">
        <v>4020</v>
      </c>
      <c r="B4516" s="13" t="n">
        <v>43035</v>
      </c>
      <c r="C4516" s="13" t="n">
        <v>43040</v>
      </c>
      <c r="D4516" s="14" t="s">
        <v>52</v>
      </c>
      <c r="E4516" s="14" t="s">
        <v>53</v>
      </c>
      <c r="F4516" s="14" t="s">
        <v>54</v>
      </c>
      <c r="G4516" s="14" t="s">
        <v>193</v>
      </c>
      <c r="H4516" s="14" t="s">
        <v>56</v>
      </c>
      <c r="I4516" s="14" t="s">
        <v>59</v>
      </c>
      <c r="J4516" s="14" t="s">
        <v>1817</v>
      </c>
      <c r="K4516" s="15" t="n">
        <v>290.98</v>
      </c>
      <c r="L4516" s="0" t="n">
        <v>1</v>
      </c>
      <c r="M4516" s="16" t="n">
        <v>0</v>
      </c>
      <c r="N4516" s="17" t="n">
        <v>75.6548</v>
      </c>
      <c r="O4516" s="0" t="str">
        <f aca="false">TEXT(B4516,"YYYY-MM")</f>
        <v>2017-10</v>
      </c>
      <c r="P4516" s="18" t="n">
        <f aca="false">IFERROR(N4516/K4516,0)</f>
        <v>0.26</v>
      </c>
      <c r="Q4516" s="0" t="str">
        <f aca="false">IF(M4516=0,"No Discount",IF(M4516&lt;0.2,"Low (1-19%)",IF(M4516&lt;0.4,"Medium (20-39%)","High (40%+)")))</f>
        <v>No Discount</v>
      </c>
      <c r="R4516" s="0" t="str">
        <f aca="false">INDEX('Lookup Tables'!$B$2:$B$5,MATCH(F4516,'Lookup Tables'!$A$2:$A$5,0))</f>
        <v>Manager C</v>
      </c>
    </row>
    <row r="4517" customFormat="false" ht="15" hidden="false" customHeight="false" outlineLevel="0" collapsed="false">
      <c r="A4517" s="0" t="s">
        <v>4021</v>
      </c>
      <c r="B4517" s="13" t="n">
        <v>43395</v>
      </c>
      <c r="C4517" s="13" t="n">
        <v>43399</v>
      </c>
      <c r="D4517" s="14" t="s">
        <v>69</v>
      </c>
      <c r="E4517" s="14" t="s">
        <v>97</v>
      </c>
      <c r="F4517" s="14" t="s">
        <v>98</v>
      </c>
      <c r="G4517" s="14" t="s">
        <v>331</v>
      </c>
      <c r="H4517" s="14" t="s">
        <v>65</v>
      </c>
      <c r="I4517" s="14" t="s">
        <v>78</v>
      </c>
      <c r="J4517" s="14" t="s">
        <v>3583</v>
      </c>
      <c r="K4517" s="15" t="n">
        <v>36.44</v>
      </c>
      <c r="L4517" s="0" t="n">
        <v>4</v>
      </c>
      <c r="M4517" s="16" t="n">
        <v>0</v>
      </c>
      <c r="N4517" s="17" t="n">
        <v>12.0252</v>
      </c>
      <c r="O4517" s="0" t="str">
        <f aca="false">TEXT(B4517,"YYYY-MM")</f>
        <v>2018-10</v>
      </c>
      <c r="P4517" s="18" t="n">
        <f aca="false">IFERROR(N4517/K4517,0)</f>
        <v>0.33</v>
      </c>
      <c r="Q4517" s="0" t="str">
        <f aca="false">IF(M4517=0,"No Discount",IF(M4517&lt;0.2,"Low (1-19%)",IF(M4517&lt;0.4,"Medium (20-39%)","High (40%+)")))</f>
        <v>No Discount</v>
      </c>
      <c r="R4517" s="0" t="str">
        <f aca="false">INDEX('Lookup Tables'!$B$2:$B$5,MATCH(F4517,'Lookup Tables'!$A$2:$A$5,0))</f>
        <v>Manager A</v>
      </c>
    </row>
    <row r="4518" customFormat="false" ht="15" hidden="false" customHeight="false" outlineLevel="0" collapsed="false">
      <c r="A4518" s="0" t="s">
        <v>4022</v>
      </c>
      <c r="B4518" s="13" t="n">
        <v>42993</v>
      </c>
      <c r="C4518" s="13" t="n">
        <v>42998</v>
      </c>
      <c r="D4518" s="14" t="s">
        <v>69</v>
      </c>
      <c r="E4518" s="14" t="s">
        <v>53</v>
      </c>
      <c r="F4518" s="14" t="s">
        <v>63</v>
      </c>
      <c r="G4518" s="14" t="s">
        <v>94</v>
      </c>
      <c r="H4518" s="14" t="s">
        <v>65</v>
      </c>
      <c r="I4518" s="14" t="s">
        <v>91</v>
      </c>
      <c r="J4518" s="14" t="s">
        <v>4023</v>
      </c>
      <c r="K4518" s="15" t="n">
        <v>21.4</v>
      </c>
      <c r="L4518" s="0" t="n">
        <v>5</v>
      </c>
      <c r="M4518" s="16" t="n">
        <v>0</v>
      </c>
      <c r="N4518" s="17" t="n">
        <v>10.058</v>
      </c>
      <c r="O4518" s="0" t="str">
        <f aca="false">TEXT(B4518,"YYYY-MM")</f>
        <v>2017-09</v>
      </c>
      <c r="P4518" s="18" t="n">
        <f aca="false">IFERROR(N4518/K4518,0)</f>
        <v>0.47</v>
      </c>
      <c r="Q4518" s="0" t="str">
        <f aca="false">IF(M4518=0,"No Discount",IF(M4518&lt;0.2,"Low (1-19%)",IF(M4518&lt;0.4,"Medium (20-39%)","High (40%+)")))</f>
        <v>No Discount</v>
      </c>
      <c r="R4518" s="0" t="str">
        <f aca="false">INDEX('Lookup Tables'!$B$2:$B$5,MATCH(F4518,'Lookup Tables'!$A$2:$A$5,0))</f>
        <v>Manager D</v>
      </c>
    </row>
    <row r="4519" customFormat="false" ht="15" hidden="false" customHeight="false" outlineLevel="0" collapsed="false">
      <c r="A4519" s="0" t="s">
        <v>4022</v>
      </c>
      <c r="B4519" s="13" t="n">
        <v>42993</v>
      </c>
      <c r="C4519" s="13" t="n">
        <v>42998</v>
      </c>
      <c r="D4519" s="14" t="s">
        <v>69</v>
      </c>
      <c r="E4519" s="14" t="s">
        <v>53</v>
      </c>
      <c r="F4519" s="14" t="s">
        <v>63</v>
      </c>
      <c r="G4519" s="14" t="s">
        <v>94</v>
      </c>
      <c r="H4519" s="14" t="s">
        <v>65</v>
      </c>
      <c r="I4519" s="14" t="s">
        <v>83</v>
      </c>
      <c r="J4519" s="14" t="s">
        <v>937</v>
      </c>
      <c r="K4519" s="15" t="n">
        <v>48.664</v>
      </c>
      <c r="L4519" s="0" t="n">
        <v>7</v>
      </c>
      <c r="M4519" s="16" t="n">
        <v>0.2</v>
      </c>
      <c r="N4519" s="17" t="n">
        <v>15.8158</v>
      </c>
      <c r="O4519" s="0" t="str">
        <f aca="false">TEXT(B4519,"YYYY-MM")</f>
        <v>2017-09</v>
      </c>
      <c r="P4519" s="18" t="n">
        <f aca="false">IFERROR(N4519/K4519,0)</f>
        <v>0.325</v>
      </c>
      <c r="Q4519" s="0" t="str">
        <f aca="false">IF(M4519=0,"No Discount",IF(M4519&lt;0.2,"Low (1-19%)",IF(M4519&lt;0.4,"Medium (20-39%)","High (40%+)")))</f>
        <v>Medium (20-39%)</v>
      </c>
      <c r="R4519" s="0" t="str">
        <f aca="false">INDEX('Lookup Tables'!$B$2:$B$5,MATCH(F4519,'Lookup Tables'!$A$2:$A$5,0))</f>
        <v>Manager D</v>
      </c>
    </row>
    <row r="4520" customFormat="false" ht="15" hidden="false" customHeight="false" outlineLevel="0" collapsed="false">
      <c r="A4520" s="0" t="s">
        <v>4024</v>
      </c>
      <c r="B4520" s="13" t="n">
        <v>43003</v>
      </c>
      <c r="C4520" s="13" t="n">
        <v>43009</v>
      </c>
      <c r="D4520" s="14" t="s">
        <v>69</v>
      </c>
      <c r="E4520" s="14" t="s">
        <v>53</v>
      </c>
      <c r="F4520" s="14" t="s">
        <v>63</v>
      </c>
      <c r="G4520" s="14" t="s">
        <v>64</v>
      </c>
      <c r="H4520" s="14" t="s">
        <v>65</v>
      </c>
      <c r="I4520" s="14" t="s">
        <v>78</v>
      </c>
      <c r="J4520" s="14" t="s">
        <v>344</v>
      </c>
      <c r="K4520" s="15" t="n">
        <v>16.56</v>
      </c>
      <c r="L4520" s="0" t="n">
        <v>4</v>
      </c>
      <c r="M4520" s="16" t="n">
        <v>0</v>
      </c>
      <c r="N4520" s="17" t="n">
        <v>6.9552</v>
      </c>
      <c r="O4520" s="0" t="str">
        <f aca="false">TEXT(B4520,"YYYY-MM")</f>
        <v>2017-09</v>
      </c>
      <c r="P4520" s="18" t="n">
        <f aca="false">IFERROR(N4520/K4520,0)</f>
        <v>0.42</v>
      </c>
      <c r="Q4520" s="0" t="str">
        <f aca="false">IF(M4520=0,"No Discount",IF(M4520&lt;0.2,"Low (1-19%)",IF(M4520&lt;0.4,"Medium (20-39%)","High (40%+)")))</f>
        <v>No Discount</v>
      </c>
      <c r="R4520" s="0" t="str">
        <f aca="false">INDEX('Lookup Tables'!$B$2:$B$5,MATCH(F4520,'Lookup Tables'!$A$2:$A$5,0))</f>
        <v>Manager D</v>
      </c>
    </row>
    <row r="4521" customFormat="false" ht="15" hidden="false" customHeight="false" outlineLevel="0" collapsed="false">
      <c r="A4521" s="0" t="s">
        <v>4025</v>
      </c>
      <c r="B4521" s="13" t="n">
        <v>43261</v>
      </c>
      <c r="C4521" s="13" t="n">
        <v>43265</v>
      </c>
      <c r="D4521" s="14" t="s">
        <v>69</v>
      </c>
      <c r="E4521" s="14" t="s">
        <v>62</v>
      </c>
      <c r="F4521" s="14" t="s">
        <v>54</v>
      </c>
      <c r="G4521" s="14" t="s">
        <v>70</v>
      </c>
      <c r="H4521" s="14" t="s">
        <v>65</v>
      </c>
      <c r="I4521" s="14" t="s">
        <v>73</v>
      </c>
      <c r="J4521" s="14" t="s">
        <v>4026</v>
      </c>
      <c r="K4521" s="15" t="n">
        <v>1347.52</v>
      </c>
      <c r="L4521" s="0" t="n">
        <v>8</v>
      </c>
      <c r="M4521" s="16" t="n">
        <v>0.2</v>
      </c>
      <c r="N4521" s="17" t="n">
        <v>84.22</v>
      </c>
      <c r="O4521" s="0" t="str">
        <f aca="false">TEXT(B4521,"YYYY-MM")</f>
        <v>2018-06</v>
      </c>
      <c r="P4521" s="18" t="n">
        <f aca="false">IFERROR(N4521/K4521,0)</f>
        <v>0.0625</v>
      </c>
      <c r="Q4521" s="0" t="str">
        <f aca="false">IF(M4521=0,"No Discount",IF(M4521&lt;0.2,"Low (1-19%)",IF(M4521&lt;0.4,"Medium (20-39%)","High (40%+)")))</f>
        <v>Medium (20-39%)</v>
      </c>
      <c r="R4521" s="0" t="str">
        <f aca="false">INDEX('Lookup Tables'!$B$2:$B$5,MATCH(F4521,'Lookup Tables'!$A$2:$A$5,0))</f>
        <v>Manager C</v>
      </c>
    </row>
    <row r="4522" customFormat="false" ht="15" hidden="false" customHeight="false" outlineLevel="0" collapsed="false">
      <c r="A4522" s="0" t="s">
        <v>4027</v>
      </c>
      <c r="B4522" s="13" t="n">
        <v>42055</v>
      </c>
      <c r="C4522" s="13" t="n">
        <v>42061</v>
      </c>
      <c r="D4522" s="14" t="s">
        <v>69</v>
      </c>
      <c r="E4522" s="14" t="s">
        <v>62</v>
      </c>
      <c r="F4522" s="14" t="s">
        <v>98</v>
      </c>
      <c r="G4522" s="14" t="s">
        <v>164</v>
      </c>
      <c r="H4522" s="14" t="s">
        <v>80</v>
      </c>
      <c r="I4522" s="14" t="s">
        <v>123</v>
      </c>
      <c r="J4522" s="14" t="s">
        <v>2260</v>
      </c>
      <c r="K4522" s="15" t="n">
        <v>62.31</v>
      </c>
      <c r="L4522" s="0" t="n">
        <v>3</v>
      </c>
      <c r="M4522" s="16" t="n">
        <v>0</v>
      </c>
      <c r="N4522" s="17" t="n">
        <v>22.4316</v>
      </c>
      <c r="O4522" s="0" t="str">
        <f aca="false">TEXT(B4522,"YYYY-MM")</f>
        <v>2015-02</v>
      </c>
      <c r="P4522" s="18" t="n">
        <f aca="false">IFERROR(N4522/K4522,0)</f>
        <v>0.36</v>
      </c>
      <c r="Q4522" s="0" t="str">
        <f aca="false">IF(M4522=0,"No Discount",IF(M4522&lt;0.2,"Low (1-19%)",IF(M4522&lt;0.4,"Medium (20-39%)","High (40%+)")))</f>
        <v>No Discount</v>
      </c>
      <c r="R4522" s="0" t="str">
        <f aca="false">INDEX('Lookup Tables'!$B$2:$B$5,MATCH(F4522,'Lookup Tables'!$A$2:$A$5,0))</f>
        <v>Manager A</v>
      </c>
    </row>
    <row r="4523" customFormat="false" ht="15" hidden="false" customHeight="false" outlineLevel="0" collapsed="false">
      <c r="A4523" s="0" t="s">
        <v>4027</v>
      </c>
      <c r="B4523" s="13" t="n">
        <v>42055</v>
      </c>
      <c r="C4523" s="13" t="n">
        <v>42061</v>
      </c>
      <c r="D4523" s="14" t="s">
        <v>69</v>
      </c>
      <c r="E4523" s="14" t="s">
        <v>62</v>
      </c>
      <c r="F4523" s="14" t="s">
        <v>98</v>
      </c>
      <c r="G4523" s="14" t="s">
        <v>164</v>
      </c>
      <c r="H4523" s="14" t="s">
        <v>56</v>
      </c>
      <c r="I4523" s="14" t="s">
        <v>76</v>
      </c>
      <c r="J4523" s="14" t="s">
        <v>943</v>
      </c>
      <c r="K4523" s="15" t="n">
        <v>20.32</v>
      </c>
      <c r="L4523" s="0" t="n">
        <v>4</v>
      </c>
      <c r="M4523" s="16" t="n">
        <v>0</v>
      </c>
      <c r="N4523" s="17" t="n">
        <v>6.9088</v>
      </c>
      <c r="O4523" s="0" t="str">
        <f aca="false">TEXT(B4523,"YYYY-MM")</f>
        <v>2015-02</v>
      </c>
      <c r="P4523" s="18" t="n">
        <f aca="false">IFERROR(N4523/K4523,0)</f>
        <v>0.34</v>
      </c>
      <c r="Q4523" s="0" t="str">
        <f aca="false">IF(M4523=0,"No Discount",IF(M4523&lt;0.2,"Low (1-19%)",IF(M4523&lt;0.4,"Medium (20-39%)","High (40%+)")))</f>
        <v>No Discount</v>
      </c>
      <c r="R4523" s="0" t="str">
        <f aca="false">INDEX('Lookup Tables'!$B$2:$B$5,MATCH(F4523,'Lookup Tables'!$A$2:$A$5,0))</f>
        <v>Manager A</v>
      </c>
    </row>
    <row r="4524" customFormat="false" ht="15" hidden="false" customHeight="false" outlineLevel="0" collapsed="false">
      <c r="A4524" s="0" t="s">
        <v>4028</v>
      </c>
      <c r="B4524" s="13" t="n">
        <v>43151</v>
      </c>
      <c r="C4524" s="13" t="n">
        <v>43156</v>
      </c>
      <c r="D4524" s="14" t="s">
        <v>52</v>
      </c>
      <c r="E4524" s="14" t="s">
        <v>62</v>
      </c>
      <c r="F4524" s="14" t="s">
        <v>63</v>
      </c>
      <c r="G4524" s="14" t="s">
        <v>252</v>
      </c>
      <c r="H4524" s="14" t="s">
        <v>65</v>
      </c>
      <c r="I4524" s="14" t="s">
        <v>171</v>
      </c>
      <c r="J4524" s="14" t="s">
        <v>296</v>
      </c>
      <c r="K4524" s="15" t="n">
        <v>9.432</v>
      </c>
      <c r="L4524" s="0" t="n">
        <v>3</v>
      </c>
      <c r="M4524" s="16" t="n">
        <v>0.2</v>
      </c>
      <c r="N4524" s="17" t="n">
        <v>3.0654</v>
      </c>
      <c r="O4524" s="0" t="str">
        <f aca="false">TEXT(B4524,"YYYY-MM")</f>
        <v>2018-02</v>
      </c>
      <c r="P4524" s="18" t="n">
        <f aca="false">IFERROR(N4524/K4524,0)</f>
        <v>0.325</v>
      </c>
      <c r="Q4524" s="0" t="str">
        <f aca="false">IF(M4524=0,"No Discount",IF(M4524&lt;0.2,"Low (1-19%)",IF(M4524&lt;0.4,"Medium (20-39%)","High (40%+)")))</f>
        <v>Medium (20-39%)</v>
      </c>
      <c r="R4524" s="0" t="str">
        <f aca="false">INDEX('Lookup Tables'!$B$2:$B$5,MATCH(F4524,'Lookup Tables'!$A$2:$A$5,0))</f>
        <v>Manager D</v>
      </c>
    </row>
    <row r="4525" customFormat="false" ht="15" hidden="false" customHeight="false" outlineLevel="0" collapsed="false">
      <c r="A4525" s="0" t="s">
        <v>4029</v>
      </c>
      <c r="B4525" s="13" t="n">
        <v>42310</v>
      </c>
      <c r="C4525" s="13" t="n">
        <v>42314</v>
      </c>
      <c r="D4525" s="14" t="s">
        <v>69</v>
      </c>
      <c r="E4525" s="14" t="s">
        <v>53</v>
      </c>
      <c r="F4525" s="14" t="s">
        <v>117</v>
      </c>
      <c r="G4525" s="14" t="s">
        <v>170</v>
      </c>
      <c r="H4525" s="14" t="s">
        <v>65</v>
      </c>
      <c r="I4525" s="14" t="s">
        <v>66</v>
      </c>
      <c r="J4525" s="14" t="s">
        <v>1129</v>
      </c>
      <c r="K4525" s="15" t="n">
        <v>34.86</v>
      </c>
      <c r="L4525" s="0" t="n">
        <v>7</v>
      </c>
      <c r="M4525" s="16" t="n">
        <v>0</v>
      </c>
      <c r="N4525" s="17" t="n">
        <v>16.0356</v>
      </c>
      <c r="O4525" s="0" t="str">
        <f aca="false">TEXT(B4525,"YYYY-MM")</f>
        <v>2015-11</v>
      </c>
      <c r="P4525" s="18" t="n">
        <f aca="false">IFERROR(N4525/K4525,0)</f>
        <v>0.46</v>
      </c>
      <c r="Q4525" s="0" t="str">
        <f aca="false">IF(M4525=0,"No Discount",IF(M4525&lt;0.2,"Low (1-19%)",IF(M4525&lt;0.4,"Medium (20-39%)","High (40%+)")))</f>
        <v>No Discount</v>
      </c>
      <c r="R4525" s="0" t="str">
        <f aca="false">INDEX('Lookup Tables'!$B$2:$B$5,MATCH(F4525,'Lookup Tables'!$A$2:$A$5,0))</f>
        <v>Manager B</v>
      </c>
    </row>
    <row r="4526" customFormat="false" ht="15" hidden="false" customHeight="false" outlineLevel="0" collapsed="false">
      <c r="A4526" s="0" t="s">
        <v>4029</v>
      </c>
      <c r="B4526" s="13" t="n">
        <v>42310</v>
      </c>
      <c r="C4526" s="13" t="n">
        <v>42314</v>
      </c>
      <c r="D4526" s="14" t="s">
        <v>69</v>
      </c>
      <c r="E4526" s="14" t="s">
        <v>53</v>
      </c>
      <c r="F4526" s="14" t="s">
        <v>117</v>
      </c>
      <c r="G4526" s="14" t="s">
        <v>170</v>
      </c>
      <c r="H4526" s="14" t="s">
        <v>56</v>
      </c>
      <c r="I4526" s="14" t="s">
        <v>76</v>
      </c>
      <c r="J4526" s="14" t="s">
        <v>1697</v>
      </c>
      <c r="K4526" s="15" t="n">
        <v>89.34</v>
      </c>
      <c r="L4526" s="0" t="n">
        <v>6</v>
      </c>
      <c r="M4526" s="16" t="n">
        <v>0</v>
      </c>
      <c r="N4526" s="17" t="n">
        <v>24.1218</v>
      </c>
      <c r="O4526" s="0" t="str">
        <f aca="false">TEXT(B4526,"YYYY-MM")</f>
        <v>2015-11</v>
      </c>
      <c r="P4526" s="18" t="n">
        <f aca="false">IFERROR(N4526/K4526,0)</f>
        <v>0.27</v>
      </c>
      <c r="Q4526" s="0" t="str">
        <f aca="false">IF(M4526=0,"No Discount",IF(M4526&lt;0.2,"Low (1-19%)",IF(M4526&lt;0.4,"Medium (20-39%)","High (40%+)")))</f>
        <v>No Discount</v>
      </c>
      <c r="R4526" s="0" t="str">
        <f aca="false">INDEX('Lookup Tables'!$B$2:$B$5,MATCH(F4526,'Lookup Tables'!$A$2:$A$5,0))</f>
        <v>Manager B</v>
      </c>
    </row>
    <row r="4527" customFormat="false" ht="15" hidden="false" customHeight="false" outlineLevel="0" collapsed="false">
      <c r="A4527" s="0" t="s">
        <v>4030</v>
      </c>
      <c r="B4527" s="13" t="n">
        <v>43298</v>
      </c>
      <c r="C4527" s="13" t="n">
        <v>43304</v>
      </c>
      <c r="D4527" s="14" t="s">
        <v>69</v>
      </c>
      <c r="E4527" s="14" t="s">
        <v>97</v>
      </c>
      <c r="F4527" s="14" t="s">
        <v>117</v>
      </c>
      <c r="G4527" s="14" t="s">
        <v>170</v>
      </c>
      <c r="H4527" s="14" t="s">
        <v>80</v>
      </c>
      <c r="I4527" s="14" t="s">
        <v>81</v>
      </c>
      <c r="J4527" s="14" t="s">
        <v>333</v>
      </c>
      <c r="K4527" s="15" t="n">
        <v>269.98</v>
      </c>
      <c r="L4527" s="0" t="n">
        <v>2</v>
      </c>
      <c r="M4527" s="16" t="n">
        <v>0</v>
      </c>
      <c r="N4527" s="17" t="n">
        <v>67.495</v>
      </c>
      <c r="O4527" s="0" t="str">
        <f aca="false">TEXT(B4527,"YYYY-MM")</f>
        <v>2018-07</v>
      </c>
      <c r="P4527" s="18" t="n">
        <f aca="false">IFERROR(N4527/K4527,0)</f>
        <v>0.25</v>
      </c>
      <c r="Q4527" s="0" t="str">
        <f aca="false">IF(M4527=0,"No Discount",IF(M4527&lt;0.2,"Low (1-19%)",IF(M4527&lt;0.4,"Medium (20-39%)","High (40%+)")))</f>
        <v>No Discount</v>
      </c>
      <c r="R4527" s="0" t="str">
        <f aca="false">INDEX('Lookup Tables'!$B$2:$B$5,MATCH(F4527,'Lookup Tables'!$A$2:$A$5,0))</f>
        <v>Manager B</v>
      </c>
    </row>
    <row r="4528" customFormat="false" ht="15" hidden="false" customHeight="false" outlineLevel="0" collapsed="false">
      <c r="A4528" s="0" t="s">
        <v>4030</v>
      </c>
      <c r="B4528" s="13" t="n">
        <v>43298</v>
      </c>
      <c r="C4528" s="13" t="n">
        <v>43304</v>
      </c>
      <c r="D4528" s="14" t="s">
        <v>69</v>
      </c>
      <c r="E4528" s="14" t="s">
        <v>97</v>
      </c>
      <c r="F4528" s="14" t="s">
        <v>117</v>
      </c>
      <c r="G4528" s="14" t="s">
        <v>170</v>
      </c>
      <c r="H4528" s="14" t="s">
        <v>65</v>
      </c>
      <c r="I4528" s="14" t="s">
        <v>91</v>
      </c>
      <c r="J4528" s="14" t="s">
        <v>4031</v>
      </c>
      <c r="K4528" s="15" t="n">
        <v>99.9</v>
      </c>
      <c r="L4528" s="0" t="n">
        <v>5</v>
      </c>
      <c r="M4528" s="16" t="n">
        <v>0</v>
      </c>
      <c r="N4528" s="17" t="n">
        <v>47.952</v>
      </c>
      <c r="O4528" s="0" t="str">
        <f aca="false">TEXT(B4528,"YYYY-MM")</f>
        <v>2018-07</v>
      </c>
      <c r="P4528" s="18" t="n">
        <f aca="false">IFERROR(N4528/K4528,0)</f>
        <v>0.48</v>
      </c>
      <c r="Q4528" s="0" t="str">
        <f aca="false">IF(M4528=0,"No Discount",IF(M4528&lt;0.2,"Low (1-19%)",IF(M4528&lt;0.4,"Medium (20-39%)","High (40%+)")))</f>
        <v>No Discount</v>
      </c>
      <c r="R4528" s="0" t="str">
        <f aca="false">INDEX('Lookup Tables'!$B$2:$B$5,MATCH(F4528,'Lookup Tables'!$A$2:$A$5,0))</f>
        <v>Manager B</v>
      </c>
    </row>
    <row r="4529" customFormat="false" ht="15" hidden="false" customHeight="false" outlineLevel="0" collapsed="false">
      <c r="A4529" s="0" t="s">
        <v>4030</v>
      </c>
      <c r="B4529" s="13" t="n">
        <v>43298</v>
      </c>
      <c r="C4529" s="13" t="n">
        <v>43304</v>
      </c>
      <c r="D4529" s="14" t="s">
        <v>69</v>
      </c>
      <c r="E4529" s="14" t="s">
        <v>97</v>
      </c>
      <c r="F4529" s="14" t="s">
        <v>117</v>
      </c>
      <c r="G4529" s="14" t="s">
        <v>170</v>
      </c>
      <c r="H4529" s="14" t="s">
        <v>56</v>
      </c>
      <c r="I4529" s="14" t="s">
        <v>76</v>
      </c>
      <c r="J4529" s="14" t="s">
        <v>2607</v>
      </c>
      <c r="K4529" s="15" t="n">
        <v>39.08</v>
      </c>
      <c r="L4529" s="0" t="n">
        <v>4</v>
      </c>
      <c r="M4529" s="16" t="n">
        <v>0</v>
      </c>
      <c r="N4529" s="17" t="n">
        <v>14.4596</v>
      </c>
      <c r="O4529" s="0" t="str">
        <f aca="false">TEXT(B4529,"YYYY-MM")</f>
        <v>2018-07</v>
      </c>
      <c r="P4529" s="18" t="n">
        <f aca="false">IFERROR(N4529/K4529,0)</f>
        <v>0.37</v>
      </c>
      <c r="Q4529" s="0" t="str">
        <f aca="false">IF(M4529=0,"No Discount",IF(M4529&lt;0.2,"Low (1-19%)",IF(M4529&lt;0.4,"Medium (20-39%)","High (40%+)")))</f>
        <v>No Discount</v>
      </c>
      <c r="R4529" s="0" t="str">
        <f aca="false">INDEX('Lookup Tables'!$B$2:$B$5,MATCH(F4529,'Lookup Tables'!$A$2:$A$5,0))</f>
        <v>Manager B</v>
      </c>
    </row>
    <row r="4530" customFormat="false" ht="15" hidden="false" customHeight="false" outlineLevel="0" collapsed="false">
      <c r="A4530" s="0" t="s">
        <v>4032</v>
      </c>
      <c r="B4530" s="13" t="n">
        <v>43351</v>
      </c>
      <c r="C4530" s="13" t="n">
        <v>43353</v>
      </c>
      <c r="D4530" s="14" t="s">
        <v>52</v>
      </c>
      <c r="E4530" s="14" t="s">
        <v>62</v>
      </c>
      <c r="F4530" s="14" t="s">
        <v>117</v>
      </c>
      <c r="G4530" s="14" t="s">
        <v>269</v>
      </c>
      <c r="H4530" s="14" t="s">
        <v>80</v>
      </c>
      <c r="I4530" s="14" t="s">
        <v>123</v>
      </c>
      <c r="J4530" s="14" t="s">
        <v>2583</v>
      </c>
      <c r="K4530" s="15" t="n">
        <v>116.832</v>
      </c>
      <c r="L4530" s="0" t="n">
        <v>4</v>
      </c>
      <c r="M4530" s="16" t="n">
        <v>0.2</v>
      </c>
      <c r="N4530" s="17" t="n">
        <v>33.5892</v>
      </c>
      <c r="O4530" s="0" t="str">
        <f aca="false">TEXT(B4530,"YYYY-MM")</f>
        <v>2018-09</v>
      </c>
      <c r="P4530" s="18" t="n">
        <f aca="false">IFERROR(N4530/K4530,0)</f>
        <v>0.2875</v>
      </c>
      <c r="Q4530" s="0" t="str">
        <f aca="false">IF(M4530=0,"No Discount",IF(M4530&lt;0.2,"Low (1-19%)",IF(M4530&lt;0.4,"Medium (20-39%)","High (40%+)")))</f>
        <v>Medium (20-39%)</v>
      </c>
      <c r="R4530" s="0" t="str">
        <f aca="false">INDEX('Lookup Tables'!$B$2:$B$5,MATCH(F4530,'Lookup Tables'!$A$2:$A$5,0))</f>
        <v>Manager B</v>
      </c>
    </row>
    <row r="4531" customFormat="false" ht="15" hidden="false" customHeight="false" outlineLevel="0" collapsed="false">
      <c r="A4531" s="0" t="s">
        <v>4033</v>
      </c>
      <c r="B4531" s="13" t="n">
        <v>43053</v>
      </c>
      <c r="C4531" s="13" t="n">
        <v>43057</v>
      </c>
      <c r="D4531" s="14" t="s">
        <v>69</v>
      </c>
      <c r="E4531" s="14" t="s">
        <v>53</v>
      </c>
      <c r="F4531" s="14" t="s">
        <v>98</v>
      </c>
      <c r="G4531" s="14" t="s">
        <v>99</v>
      </c>
      <c r="H4531" s="14" t="s">
        <v>65</v>
      </c>
      <c r="I4531" s="14" t="s">
        <v>83</v>
      </c>
      <c r="J4531" s="14" t="s">
        <v>2294</v>
      </c>
      <c r="K4531" s="15" t="n">
        <v>2.296</v>
      </c>
      <c r="L4531" s="0" t="n">
        <v>2</v>
      </c>
      <c r="M4531" s="16" t="n">
        <v>0.8</v>
      </c>
      <c r="N4531" s="17" t="n">
        <v>-3.9032</v>
      </c>
      <c r="O4531" s="0" t="str">
        <f aca="false">TEXT(B4531,"YYYY-MM")</f>
        <v>2017-11</v>
      </c>
      <c r="P4531" s="18" t="n">
        <f aca="false">IFERROR(N4531/K4531,0)</f>
        <v>-1.7</v>
      </c>
      <c r="Q4531" s="0" t="str">
        <f aca="false">IF(M4531=0,"No Discount",IF(M4531&lt;0.2,"Low (1-19%)",IF(M4531&lt;0.4,"Medium (20-39%)","High (40%+)")))</f>
        <v>High (40%+)</v>
      </c>
      <c r="R4531" s="0" t="str">
        <f aca="false">INDEX('Lookup Tables'!$B$2:$B$5,MATCH(F4531,'Lookup Tables'!$A$2:$A$5,0))</f>
        <v>Manager A</v>
      </c>
    </row>
    <row r="4532" customFormat="false" ht="15" hidden="false" customHeight="false" outlineLevel="0" collapsed="false">
      <c r="A4532" s="0" t="s">
        <v>4034</v>
      </c>
      <c r="B4532" s="13" t="n">
        <v>43053</v>
      </c>
      <c r="C4532" s="13" t="n">
        <v>43056</v>
      </c>
      <c r="D4532" s="14" t="s">
        <v>137</v>
      </c>
      <c r="E4532" s="14" t="s">
        <v>53</v>
      </c>
      <c r="F4532" s="14" t="s">
        <v>117</v>
      </c>
      <c r="G4532" s="14" t="s">
        <v>170</v>
      </c>
      <c r="H4532" s="14" t="s">
        <v>56</v>
      </c>
      <c r="I4532" s="14" t="s">
        <v>59</v>
      </c>
      <c r="J4532" s="14" t="s">
        <v>1112</v>
      </c>
      <c r="K4532" s="15" t="n">
        <v>408.006</v>
      </c>
      <c r="L4532" s="0" t="n">
        <v>2</v>
      </c>
      <c r="M4532" s="16" t="n">
        <v>0.1</v>
      </c>
      <c r="N4532" s="17" t="n">
        <v>72.5344</v>
      </c>
      <c r="O4532" s="0" t="str">
        <f aca="false">TEXT(B4532,"YYYY-MM")</f>
        <v>2017-11</v>
      </c>
      <c r="P4532" s="18" t="n">
        <f aca="false">IFERROR(N4532/K4532,0)</f>
        <v>0.177777777777778</v>
      </c>
      <c r="Q4532" s="0" t="str">
        <f aca="false">IF(M4532=0,"No Discount",IF(M4532&lt;0.2,"Low (1-19%)",IF(M4532&lt;0.4,"Medium (20-39%)","High (40%+)")))</f>
        <v>Low (1-19%)</v>
      </c>
      <c r="R4532" s="0" t="str">
        <f aca="false">INDEX('Lookup Tables'!$B$2:$B$5,MATCH(F4532,'Lookup Tables'!$A$2:$A$5,0))</f>
        <v>Manager B</v>
      </c>
    </row>
    <row r="4533" customFormat="false" ht="15" hidden="false" customHeight="false" outlineLevel="0" collapsed="false">
      <c r="A4533" s="0" t="s">
        <v>4034</v>
      </c>
      <c r="B4533" s="13" t="n">
        <v>43053</v>
      </c>
      <c r="C4533" s="13" t="n">
        <v>43056</v>
      </c>
      <c r="D4533" s="14" t="s">
        <v>137</v>
      </c>
      <c r="E4533" s="14" t="s">
        <v>53</v>
      </c>
      <c r="F4533" s="14" t="s">
        <v>117</v>
      </c>
      <c r="G4533" s="14" t="s">
        <v>170</v>
      </c>
      <c r="H4533" s="14" t="s">
        <v>65</v>
      </c>
      <c r="I4533" s="14" t="s">
        <v>73</v>
      </c>
      <c r="J4533" s="14" t="s">
        <v>326</v>
      </c>
      <c r="K4533" s="15" t="n">
        <v>40.44</v>
      </c>
      <c r="L4533" s="0" t="n">
        <v>3</v>
      </c>
      <c r="M4533" s="16" t="n">
        <v>0</v>
      </c>
      <c r="N4533" s="17" t="n">
        <v>10.5144</v>
      </c>
      <c r="O4533" s="0" t="str">
        <f aca="false">TEXT(B4533,"YYYY-MM")</f>
        <v>2017-11</v>
      </c>
      <c r="P4533" s="18" t="n">
        <f aca="false">IFERROR(N4533/K4533,0)</f>
        <v>0.26</v>
      </c>
      <c r="Q4533" s="0" t="str">
        <f aca="false">IF(M4533=0,"No Discount",IF(M4533&lt;0.2,"Low (1-19%)",IF(M4533&lt;0.4,"Medium (20-39%)","High (40%+)")))</f>
        <v>No Discount</v>
      </c>
      <c r="R4533" s="0" t="str">
        <f aca="false">INDEX('Lookup Tables'!$B$2:$B$5,MATCH(F4533,'Lookup Tables'!$A$2:$A$5,0))</f>
        <v>Manager B</v>
      </c>
    </row>
    <row r="4534" customFormat="false" ht="15" hidden="false" customHeight="false" outlineLevel="0" collapsed="false">
      <c r="A4534" s="0" t="s">
        <v>4035</v>
      </c>
      <c r="B4534" s="13" t="n">
        <v>42287</v>
      </c>
      <c r="C4534" s="13" t="n">
        <v>42287</v>
      </c>
      <c r="D4534" s="14" t="s">
        <v>606</v>
      </c>
      <c r="E4534" s="14" t="s">
        <v>97</v>
      </c>
      <c r="F4534" s="14" t="s">
        <v>63</v>
      </c>
      <c r="G4534" s="14" t="s">
        <v>64</v>
      </c>
      <c r="H4534" s="14" t="s">
        <v>56</v>
      </c>
      <c r="I4534" s="14" t="s">
        <v>59</v>
      </c>
      <c r="J4534" s="14" t="s">
        <v>119</v>
      </c>
      <c r="K4534" s="15" t="n">
        <v>122.352</v>
      </c>
      <c r="L4534" s="0" t="n">
        <v>3</v>
      </c>
      <c r="M4534" s="16" t="n">
        <v>0.2</v>
      </c>
      <c r="N4534" s="17" t="n">
        <v>13.7646</v>
      </c>
      <c r="O4534" s="0" t="str">
        <f aca="false">TEXT(B4534,"YYYY-MM")</f>
        <v>2015-10</v>
      </c>
      <c r="P4534" s="18" t="n">
        <f aca="false">IFERROR(N4534/K4534,0)</f>
        <v>0.1125</v>
      </c>
      <c r="Q4534" s="0" t="str">
        <f aca="false">IF(M4534=0,"No Discount",IF(M4534&lt;0.2,"Low (1-19%)",IF(M4534&lt;0.4,"Medium (20-39%)","High (40%+)")))</f>
        <v>Medium (20-39%)</v>
      </c>
      <c r="R4534" s="0" t="str">
        <f aca="false">INDEX('Lookup Tables'!$B$2:$B$5,MATCH(F4534,'Lookup Tables'!$A$2:$A$5,0))</f>
        <v>Manager D</v>
      </c>
    </row>
    <row r="4535" customFormat="false" ht="15" hidden="false" customHeight="false" outlineLevel="0" collapsed="false">
      <c r="A4535" s="0" t="s">
        <v>4035</v>
      </c>
      <c r="B4535" s="13" t="n">
        <v>42287</v>
      </c>
      <c r="C4535" s="13" t="n">
        <v>42287</v>
      </c>
      <c r="D4535" s="14" t="s">
        <v>606</v>
      </c>
      <c r="E4535" s="14" t="s">
        <v>97</v>
      </c>
      <c r="F4535" s="14" t="s">
        <v>63</v>
      </c>
      <c r="G4535" s="14" t="s">
        <v>64</v>
      </c>
      <c r="H4535" s="14" t="s">
        <v>65</v>
      </c>
      <c r="I4535" s="14" t="s">
        <v>129</v>
      </c>
      <c r="J4535" s="14" t="s">
        <v>1038</v>
      </c>
      <c r="K4535" s="15" t="n">
        <v>15.28</v>
      </c>
      <c r="L4535" s="0" t="n">
        <v>2</v>
      </c>
      <c r="M4535" s="16" t="n">
        <v>0</v>
      </c>
      <c r="N4535" s="17" t="n">
        <v>7.4872</v>
      </c>
      <c r="O4535" s="0" t="str">
        <f aca="false">TEXT(B4535,"YYYY-MM")</f>
        <v>2015-10</v>
      </c>
      <c r="P4535" s="18" t="n">
        <f aca="false">IFERROR(N4535/K4535,0)</f>
        <v>0.49</v>
      </c>
      <c r="Q4535" s="0" t="str">
        <f aca="false">IF(M4535=0,"No Discount",IF(M4535&lt;0.2,"Low (1-19%)",IF(M4535&lt;0.4,"Medium (20-39%)","High (40%+)")))</f>
        <v>No Discount</v>
      </c>
      <c r="R4535" s="0" t="str">
        <f aca="false">INDEX('Lookup Tables'!$B$2:$B$5,MATCH(F4535,'Lookup Tables'!$A$2:$A$5,0))</f>
        <v>Manager D</v>
      </c>
    </row>
    <row r="4536" customFormat="false" ht="15" hidden="false" customHeight="false" outlineLevel="0" collapsed="false">
      <c r="A4536" s="0" t="s">
        <v>4036</v>
      </c>
      <c r="B4536" s="13" t="n">
        <v>42448</v>
      </c>
      <c r="C4536" s="13" t="n">
        <v>42455</v>
      </c>
      <c r="D4536" s="14" t="s">
        <v>69</v>
      </c>
      <c r="E4536" s="14" t="s">
        <v>62</v>
      </c>
      <c r="F4536" s="14" t="s">
        <v>63</v>
      </c>
      <c r="G4536" s="14" t="s">
        <v>64</v>
      </c>
      <c r="H4536" s="14" t="s">
        <v>65</v>
      </c>
      <c r="I4536" s="14" t="s">
        <v>91</v>
      </c>
      <c r="J4536" s="14" t="s">
        <v>659</v>
      </c>
      <c r="K4536" s="15" t="n">
        <v>11.96</v>
      </c>
      <c r="L4536" s="0" t="n">
        <v>2</v>
      </c>
      <c r="M4536" s="16" t="n">
        <v>0</v>
      </c>
      <c r="N4536" s="17" t="n">
        <v>5.8604</v>
      </c>
      <c r="O4536" s="0" t="str">
        <f aca="false">TEXT(B4536,"YYYY-MM")</f>
        <v>2016-03</v>
      </c>
      <c r="P4536" s="18" t="n">
        <f aca="false">IFERROR(N4536/K4536,0)</f>
        <v>0.49</v>
      </c>
      <c r="Q4536" s="0" t="str">
        <f aca="false">IF(M4536=0,"No Discount",IF(M4536&lt;0.2,"Low (1-19%)",IF(M4536&lt;0.4,"Medium (20-39%)","High (40%+)")))</f>
        <v>No Discount</v>
      </c>
      <c r="R4536" s="0" t="str">
        <f aca="false">INDEX('Lookup Tables'!$B$2:$B$5,MATCH(F4536,'Lookup Tables'!$A$2:$A$5,0))</f>
        <v>Manager D</v>
      </c>
    </row>
    <row r="4537" customFormat="false" ht="15" hidden="false" customHeight="false" outlineLevel="0" collapsed="false">
      <c r="A4537" s="0" t="s">
        <v>4037</v>
      </c>
      <c r="B4537" s="13" t="n">
        <v>43289</v>
      </c>
      <c r="C4537" s="13" t="n">
        <v>43293</v>
      </c>
      <c r="D4537" s="14" t="s">
        <v>69</v>
      </c>
      <c r="E4537" s="14" t="s">
        <v>97</v>
      </c>
      <c r="F4537" s="14" t="s">
        <v>63</v>
      </c>
      <c r="G4537" s="14" t="s">
        <v>94</v>
      </c>
      <c r="H4537" s="14" t="s">
        <v>56</v>
      </c>
      <c r="I4537" s="14" t="s">
        <v>76</v>
      </c>
      <c r="J4537" s="14" t="s">
        <v>2334</v>
      </c>
      <c r="K4537" s="15" t="n">
        <v>15.84</v>
      </c>
      <c r="L4537" s="0" t="n">
        <v>3</v>
      </c>
      <c r="M4537" s="16" t="n">
        <v>0</v>
      </c>
      <c r="N4537" s="17" t="n">
        <v>4.9104</v>
      </c>
      <c r="O4537" s="0" t="str">
        <f aca="false">TEXT(B4537,"YYYY-MM")</f>
        <v>2018-07</v>
      </c>
      <c r="P4537" s="18" t="n">
        <f aca="false">IFERROR(N4537/K4537,0)</f>
        <v>0.31</v>
      </c>
      <c r="Q4537" s="0" t="str">
        <f aca="false">IF(M4537=0,"No Discount",IF(M4537&lt;0.2,"Low (1-19%)",IF(M4537&lt;0.4,"Medium (20-39%)","High (40%+)")))</f>
        <v>No Discount</v>
      </c>
      <c r="R4537" s="0" t="str">
        <f aca="false">INDEX('Lookup Tables'!$B$2:$B$5,MATCH(F4537,'Lookup Tables'!$A$2:$A$5,0))</f>
        <v>Manager D</v>
      </c>
    </row>
    <row r="4538" customFormat="false" ht="15" hidden="false" customHeight="false" outlineLevel="0" collapsed="false">
      <c r="A4538" s="0" t="s">
        <v>4037</v>
      </c>
      <c r="B4538" s="13" t="n">
        <v>43289</v>
      </c>
      <c r="C4538" s="13" t="n">
        <v>43293</v>
      </c>
      <c r="D4538" s="14" t="s">
        <v>69</v>
      </c>
      <c r="E4538" s="14" t="s">
        <v>97</v>
      </c>
      <c r="F4538" s="14" t="s">
        <v>63</v>
      </c>
      <c r="G4538" s="14" t="s">
        <v>94</v>
      </c>
      <c r="H4538" s="14" t="s">
        <v>65</v>
      </c>
      <c r="I4538" s="14" t="s">
        <v>83</v>
      </c>
      <c r="J4538" s="14" t="s">
        <v>694</v>
      </c>
      <c r="K4538" s="15" t="n">
        <v>86.376</v>
      </c>
      <c r="L4538" s="0" t="n">
        <v>3</v>
      </c>
      <c r="M4538" s="16" t="n">
        <v>0.2</v>
      </c>
      <c r="N4538" s="17" t="n">
        <v>30.2316</v>
      </c>
      <c r="O4538" s="0" t="str">
        <f aca="false">TEXT(B4538,"YYYY-MM")</f>
        <v>2018-07</v>
      </c>
      <c r="P4538" s="18" t="n">
        <f aca="false">IFERROR(N4538/K4538,0)</f>
        <v>0.35</v>
      </c>
      <c r="Q4538" s="0" t="str">
        <f aca="false">IF(M4538=0,"No Discount",IF(M4538&lt;0.2,"Low (1-19%)",IF(M4538&lt;0.4,"Medium (20-39%)","High (40%+)")))</f>
        <v>Medium (20-39%)</v>
      </c>
      <c r="R4538" s="0" t="str">
        <f aca="false">INDEX('Lookup Tables'!$B$2:$B$5,MATCH(F4538,'Lookup Tables'!$A$2:$A$5,0))</f>
        <v>Manager D</v>
      </c>
    </row>
    <row r="4539" customFormat="false" ht="15" hidden="false" customHeight="false" outlineLevel="0" collapsed="false">
      <c r="A4539" s="0" t="s">
        <v>4037</v>
      </c>
      <c r="B4539" s="13" t="n">
        <v>43289</v>
      </c>
      <c r="C4539" s="13" t="n">
        <v>43293</v>
      </c>
      <c r="D4539" s="14" t="s">
        <v>69</v>
      </c>
      <c r="E4539" s="14" t="s">
        <v>97</v>
      </c>
      <c r="F4539" s="14" t="s">
        <v>63</v>
      </c>
      <c r="G4539" s="14" t="s">
        <v>94</v>
      </c>
      <c r="H4539" s="14" t="s">
        <v>65</v>
      </c>
      <c r="I4539" s="14" t="s">
        <v>78</v>
      </c>
      <c r="J4539" s="14" t="s">
        <v>869</v>
      </c>
      <c r="K4539" s="15" t="n">
        <v>18.24</v>
      </c>
      <c r="L4539" s="0" t="n">
        <v>3</v>
      </c>
      <c r="M4539" s="16" t="n">
        <v>0</v>
      </c>
      <c r="N4539" s="17" t="n">
        <v>6.2016</v>
      </c>
      <c r="O4539" s="0" t="str">
        <f aca="false">TEXT(B4539,"YYYY-MM")</f>
        <v>2018-07</v>
      </c>
      <c r="P4539" s="18" t="n">
        <f aca="false">IFERROR(N4539/K4539,0)</f>
        <v>0.34</v>
      </c>
      <c r="Q4539" s="0" t="str">
        <f aca="false">IF(M4539=0,"No Discount",IF(M4539&lt;0.2,"Low (1-19%)",IF(M4539&lt;0.4,"Medium (20-39%)","High (40%+)")))</f>
        <v>No Discount</v>
      </c>
      <c r="R4539" s="0" t="str">
        <f aca="false">INDEX('Lookup Tables'!$B$2:$B$5,MATCH(F4539,'Lookup Tables'!$A$2:$A$5,0))</f>
        <v>Manager D</v>
      </c>
    </row>
    <row r="4540" customFormat="false" ht="15" hidden="false" customHeight="false" outlineLevel="0" collapsed="false">
      <c r="A4540" s="0" t="s">
        <v>4037</v>
      </c>
      <c r="B4540" s="13" t="n">
        <v>43289</v>
      </c>
      <c r="C4540" s="13" t="n">
        <v>43293</v>
      </c>
      <c r="D4540" s="14" t="s">
        <v>69</v>
      </c>
      <c r="E4540" s="14" t="s">
        <v>97</v>
      </c>
      <c r="F4540" s="14" t="s">
        <v>63</v>
      </c>
      <c r="G4540" s="14" t="s">
        <v>94</v>
      </c>
      <c r="H4540" s="14" t="s">
        <v>65</v>
      </c>
      <c r="I4540" s="14" t="s">
        <v>78</v>
      </c>
      <c r="J4540" s="14" t="s">
        <v>637</v>
      </c>
      <c r="K4540" s="15" t="n">
        <v>13.12</v>
      </c>
      <c r="L4540" s="0" t="n">
        <v>4</v>
      </c>
      <c r="M4540" s="16" t="n">
        <v>0</v>
      </c>
      <c r="N4540" s="17" t="n">
        <v>4.3296</v>
      </c>
      <c r="O4540" s="0" t="str">
        <f aca="false">TEXT(B4540,"YYYY-MM")</f>
        <v>2018-07</v>
      </c>
      <c r="P4540" s="18" t="n">
        <f aca="false">IFERROR(N4540/K4540,0)</f>
        <v>0.33</v>
      </c>
      <c r="Q4540" s="0" t="str">
        <f aca="false">IF(M4540=0,"No Discount",IF(M4540&lt;0.2,"Low (1-19%)",IF(M4540&lt;0.4,"Medium (20-39%)","High (40%+)")))</f>
        <v>No Discount</v>
      </c>
      <c r="R4540" s="0" t="str">
        <f aca="false">INDEX('Lookup Tables'!$B$2:$B$5,MATCH(F4540,'Lookup Tables'!$A$2:$A$5,0))</f>
        <v>Manager D</v>
      </c>
    </row>
    <row r="4541" customFormat="false" ht="15" hidden="false" customHeight="false" outlineLevel="0" collapsed="false">
      <c r="A4541" s="0" t="s">
        <v>4038</v>
      </c>
      <c r="B4541" s="13" t="n">
        <v>42427</v>
      </c>
      <c r="C4541" s="13" t="n">
        <v>42431</v>
      </c>
      <c r="D4541" s="14" t="s">
        <v>69</v>
      </c>
      <c r="E4541" s="14" t="s">
        <v>62</v>
      </c>
      <c r="F4541" s="14" t="s">
        <v>117</v>
      </c>
      <c r="G4541" s="14" t="s">
        <v>649</v>
      </c>
      <c r="H4541" s="14" t="s">
        <v>80</v>
      </c>
      <c r="I4541" s="14" t="s">
        <v>81</v>
      </c>
      <c r="J4541" s="14" t="s">
        <v>905</v>
      </c>
      <c r="K4541" s="15" t="n">
        <v>105.98</v>
      </c>
      <c r="L4541" s="0" t="n">
        <v>2</v>
      </c>
      <c r="M4541" s="16" t="n">
        <v>0</v>
      </c>
      <c r="N4541" s="17" t="n">
        <v>1.0598</v>
      </c>
      <c r="O4541" s="0" t="str">
        <f aca="false">TEXT(B4541,"YYYY-MM")</f>
        <v>2016-02</v>
      </c>
      <c r="P4541" s="18" t="n">
        <f aca="false">IFERROR(N4541/K4541,0)</f>
        <v>0.01</v>
      </c>
      <c r="Q4541" s="0" t="str">
        <f aca="false">IF(M4541=0,"No Discount",IF(M4541&lt;0.2,"Low (1-19%)",IF(M4541&lt;0.4,"Medium (20-39%)","High (40%+)")))</f>
        <v>No Discount</v>
      </c>
      <c r="R4541" s="0" t="str">
        <f aca="false">INDEX('Lookup Tables'!$B$2:$B$5,MATCH(F4541,'Lookup Tables'!$A$2:$A$5,0))</f>
        <v>Manager B</v>
      </c>
    </row>
    <row r="4542" customFormat="false" ht="15" hidden="false" customHeight="false" outlineLevel="0" collapsed="false">
      <c r="A4542" s="0" t="s">
        <v>4038</v>
      </c>
      <c r="B4542" s="13" t="n">
        <v>42427</v>
      </c>
      <c r="C4542" s="13" t="n">
        <v>42431</v>
      </c>
      <c r="D4542" s="14" t="s">
        <v>69</v>
      </c>
      <c r="E4542" s="14" t="s">
        <v>62</v>
      </c>
      <c r="F4542" s="14" t="s">
        <v>117</v>
      </c>
      <c r="G4542" s="14" t="s">
        <v>649</v>
      </c>
      <c r="H4542" s="14" t="s">
        <v>56</v>
      </c>
      <c r="I4542" s="14" t="s">
        <v>71</v>
      </c>
      <c r="J4542" s="14" t="s">
        <v>3307</v>
      </c>
      <c r="K4542" s="15" t="n">
        <v>493.92</v>
      </c>
      <c r="L4542" s="0" t="n">
        <v>7</v>
      </c>
      <c r="M4542" s="16" t="n">
        <v>0.3</v>
      </c>
      <c r="N4542" s="17" t="n">
        <v>-28.224</v>
      </c>
      <c r="O4542" s="0" t="str">
        <f aca="false">TEXT(B4542,"YYYY-MM")</f>
        <v>2016-02</v>
      </c>
      <c r="P4542" s="18" t="n">
        <f aca="false">IFERROR(N4542/K4542,0)</f>
        <v>-0.0571428571428571</v>
      </c>
      <c r="Q4542" s="0" t="str">
        <f aca="false">IF(M4542=0,"No Discount",IF(M4542&lt;0.2,"Low (1-19%)",IF(M4542&lt;0.4,"Medium (20-39%)","High (40%+)")))</f>
        <v>Medium (20-39%)</v>
      </c>
      <c r="R4542" s="0" t="str">
        <f aca="false">INDEX('Lookup Tables'!$B$2:$B$5,MATCH(F4542,'Lookup Tables'!$A$2:$A$5,0))</f>
        <v>Manager B</v>
      </c>
    </row>
    <row r="4543" customFormat="false" ht="15" hidden="false" customHeight="false" outlineLevel="0" collapsed="false">
      <c r="A4543" s="0" t="s">
        <v>4039</v>
      </c>
      <c r="B4543" s="13" t="n">
        <v>43267</v>
      </c>
      <c r="C4543" s="13" t="n">
        <v>43272</v>
      </c>
      <c r="D4543" s="14" t="s">
        <v>69</v>
      </c>
      <c r="E4543" s="14" t="s">
        <v>62</v>
      </c>
      <c r="F4543" s="14" t="s">
        <v>98</v>
      </c>
      <c r="G4543" s="14" t="s">
        <v>146</v>
      </c>
      <c r="H4543" s="14" t="s">
        <v>65</v>
      </c>
      <c r="I4543" s="14" t="s">
        <v>83</v>
      </c>
      <c r="J4543" s="14" t="s">
        <v>101</v>
      </c>
      <c r="K4543" s="15" t="n">
        <v>5.936</v>
      </c>
      <c r="L4543" s="0" t="n">
        <v>7</v>
      </c>
      <c r="M4543" s="16" t="n">
        <v>0.8</v>
      </c>
      <c r="N4543" s="17" t="n">
        <v>-8.904</v>
      </c>
      <c r="O4543" s="0" t="str">
        <f aca="false">TEXT(B4543,"YYYY-MM")</f>
        <v>2018-06</v>
      </c>
      <c r="P4543" s="18" t="n">
        <f aca="false">IFERROR(N4543/K4543,0)</f>
        <v>-1.5</v>
      </c>
      <c r="Q4543" s="0" t="str">
        <f aca="false">IF(M4543=0,"No Discount",IF(M4543&lt;0.2,"Low (1-19%)",IF(M4543&lt;0.4,"Medium (20-39%)","High (40%+)")))</f>
        <v>High (40%+)</v>
      </c>
      <c r="R4543" s="0" t="str">
        <f aca="false">INDEX('Lookup Tables'!$B$2:$B$5,MATCH(F4543,'Lookup Tables'!$A$2:$A$5,0))</f>
        <v>Manager A</v>
      </c>
    </row>
    <row r="4544" customFormat="false" ht="15" hidden="false" customHeight="false" outlineLevel="0" collapsed="false">
      <c r="A4544" s="0" t="s">
        <v>4040</v>
      </c>
      <c r="B4544" s="13" t="n">
        <v>43189</v>
      </c>
      <c r="C4544" s="13" t="n">
        <v>43190</v>
      </c>
      <c r="D4544" s="14" t="s">
        <v>137</v>
      </c>
      <c r="E4544" s="14" t="s">
        <v>53</v>
      </c>
      <c r="F4544" s="14" t="s">
        <v>98</v>
      </c>
      <c r="G4544" s="14" t="s">
        <v>331</v>
      </c>
      <c r="H4544" s="14" t="s">
        <v>65</v>
      </c>
      <c r="I4544" s="14" t="s">
        <v>129</v>
      </c>
      <c r="J4544" s="14" t="s">
        <v>4041</v>
      </c>
      <c r="K4544" s="15" t="n">
        <v>325.86</v>
      </c>
      <c r="L4544" s="0" t="n">
        <v>2</v>
      </c>
      <c r="M4544" s="16" t="n">
        <v>0</v>
      </c>
      <c r="N4544" s="17" t="n">
        <v>149.8956</v>
      </c>
      <c r="O4544" s="0" t="str">
        <f aca="false">TEXT(B4544,"YYYY-MM")</f>
        <v>2018-03</v>
      </c>
      <c r="P4544" s="18" t="n">
        <f aca="false">IFERROR(N4544/K4544,0)</f>
        <v>0.46</v>
      </c>
      <c r="Q4544" s="0" t="str">
        <f aca="false">IF(M4544=0,"No Discount",IF(M4544&lt;0.2,"Low (1-19%)",IF(M4544&lt;0.4,"Medium (20-39%)","High (40%+)")))</f>
        <v>No Discount</v>
      </c>
      <c r="R4544" s="0" t="str">
        <f aca="false">INDEX('Lookup Tables'!$B$2:$B$5,MATCH(F4544,'Lookup Tables'!$A$2:$A$5,0))</f>
        <v>Manager A</v>
      </c>
    </row>
    <row r="4545" customFormat="false" ht="15" hidden="false" customHeight="false" outlineLevel="0" collapsed="false">
      <c r="A4545" s="0" t="s">
        <v>4042</v>
      </c>
      <c r="B4545" s="13" t="n">
        <v>42563</v>
      </c>
      <c r="C4545" s="13" t="n">
        <v>42568</v>
      </c>
      <c r="D4545" s="14" t="s">
        <v>52</v>
      </c>
      <c r="E4545" s="14" t="s">
        <v>53</v>
      </c>
      <c r="F4545" s="14" t="s">
        <v>98</v>
      </c>
      <c r="G4545" s="14" t="s">
        <v>146</v>
      </c>
      <c r="H4545" s="14" t="s">
        <v>56</v>
      </c>
      <c r="I4545" s="14" t="s">
        <v>59</v>
      </c>
      <c r="J4545" s="14" t="s">
        <v>433</v>
      </c>
      <c r="K4545" s="15" t="n">
        <v>383.607</v>
      </c>
      <c r="L4545" s="0" t="n">
        <v>9</v>
      </c>
      <c r="M4545" s="16" t="n">
        <v>0.3</v>
      </c>
      <c r="N4545" s="17" t="n">
        <v>-5.4801</v>
      </c>
      <c r="O4545" s="0" t="str">
        <f aca="false">TEXT(B4545,"YYYY-MM")</f>
        <v>2016-07</v>
      </c>
      <c r="P4545" s="18" t="n">
        <f aca="false">IFERROR(N4545/K4545,0)</f>
        <v>-0.0142857142857143</v>
      </c>
      <c r="Q4545" s="0" t="str">
        <f aca="false">IF(M4545=0,"No Discount",IF(M4545&lt;0.2,"Low (1-19%)",IF(M4545&lt;0.4,"Medium (20-39%)","High (40%+)")))</f>
        <v>Medium (20-39%)</v>
      </c>
      <c r="R4545" s="0" t="str">
        <f aca="false">INDEX('Lookup Tables'!$B$2:$B$5,MATCH(F4545,'Lookup Tables'!$A$2:$A$5,0))</f>
        <v>Manager A</v>
      </c>
    </row>
    <row r="4546" customFormat="false" ht="15" hidden="false" customHeight="false" outlineLevel="0" collapsed="false">
      <c r="A4546" s="0" t="s">
        <v>4042</v>
      </c>
      <c r="B4546" s="13" t="n">
        <v>42563</v>
      </c>
      <c r="C4546" s="13" t="n">
        <v>42568</v>
      </c>
      <c r="D4546" s="14" t="s">
        <v>52</v>
      </c>
      <c r="E4546" s="14" t="s">
        <v>53</v>
      </c>
      <c r="F4546" s="14" t="s">
        <v>98</v>
      </c>
      <c r="G4546" s="14" t="s">
        <v>146</v>
      </c>
      <c r="H4546" s="14" t="s">
        <v>80</v>
      </c>
      <c r="I4546" s="14" t="s">
        <v>81</v>
      </c>
      <c r="J4546" s="14" t="s">
        <v>1635</v>
      </c>
      <c r="K4546" s="15" t="n">
        <v>148.48</v>
      </c>
      <c r="L4546" s="0" t="n">
        <v>2</v>
      </c>
      <c r="M4546" s="16" t="n">
        <v>0.2</v>
      </c>
      <c r="N4546" s="17" t="n">
        <v>16.704</v>
      </c>
      <c r="O4546" s="0" t="str">
        <f aca="false">TEXT(B4546,"YYYY-MM")</f>
        <v>2016-07</v>
      </c>
      <c r="P4546" s="18" t="n">
        <f aca="false">IFERROR(N4546/K4546,0)</f>
        <v>0.1125</v>
      </c>
      <c r="Q4546" s="0" t="str">
        <f aca="false">IF(M4546=0,"No Discount",IF(M4546&lt;0.2,"Low (1-19%)",IF(M4546&lt;0.4,"Medium (20-39%)","High (40%+)")))</f>
        <v>Medium (20-39%)</v>
      </c>
      <c r="R4546" s="0" t="str">
        <f aca="false">INDEX('Lookup Tables'!$B$2:$B$5,MATCH(F4546,'Lookup Tables'!$A$2:$A$5,0))</f>
        <v>Manager A</v>
      </c>
    </row>
    <row r="4547" customFormat="false" ht="15" hidden="false" customHeight="false" outlineLevel="0" collapsed="false">
      <c r="A4547" s="0" t="s">
        <v>4042</v>
      </c>
      <c r="B4547" s="13" t="n">
        <v>42563</v>
      </c>
      <c r="C4547" s="13" t="n">
        <v>42568</v>
      </c>
      <c r="D4547" s="14" t="s">
        <v>52</v>
      </c>
      <c r="E4547" s="14" t="s">
        <v>53</v>
      </c>
      <c r="F4547" s="14" t="s">
        <v>98</v>
      </c>
      <c r="G4547" s="14" t="s">
        <v>146</v>
      </c>
      <c r="H4547" s="14" t="s">
        <v>80</v>
      </c>
      <c r="I4547" s="14" t="s">
        <v>81</v>
      </c>
      <c r="J4547" s="14" t="s">
        <v>3137</v>
      </c>
      <c r="K4547" s="15" t="n">
        <v>537.544</v>
      </c>
      <c r="L4547" s="0" t="n">
        <v>7</v>
      </c>
      <c r="M4547" s="16" t="n">
        <v>0.2</v>
      </c>
      <c r="N4547" s="17" t="n">
        <v>53.7544</v>
      </c>
      <c r="O4547" s="0" t="str">
        <f aca="false">TEXT(B4547,"YYYY-MM")</f>
        <v>2016-07</v>
      </c>
      <c r="P4547" s="18" t="n">
        <f aca="false">IFERROR(N4547/K4547,0)</f>
        <v>0.1</v>
      </c>
      <c r="Q4547" s="0" t="str">
        <f aca="false">IF(M4547=0,"No Discount",IF(M4547&lt;0.2,"Low (1-19%)",IF(M4547&lt;0.4,"Medium (20-39%)","High (40%+)")))</f>
        <v>Medium (20-39%)</v>
      </c>
      <c r="R4547" s="0" t="str">
        <f aca="false">INDEX('Lookup Tables'!$B$2:$B$5,MATCH(F4547,'Lookup Tables'!$A$2:$A$5,0))</f>
        <v>Manager A</v>
      </c>
    </row>
    <row r="4548" customFormat="false" ht="15" hidden="false" customHeight="false" outlineLevel="0" collapsed="false">
      <c r="A4548" s="0" t="s">
        <v>4042</v>
      </c>
      <c r="B4548" s="13" t="n">
        <v>42563</v>
      </c>
      <c r="C4548" s="13" t="n">
        <v>42568</v>
      </c>
      <c r="D4548" s="14" t="s">
        <v>52</v>
      </c>
      <c r="E4548" s="14" t="s">
        <v>53</v>
      </c>
      <c r="F4548" s="14" t="s">
        <v>98</v>
      </c>
      <c r="G4548" s="14" t="s">
        <v>146</v>
      </c>
      <c r="H4548" s="14" t="s">
        <v>65</v>
      </c>
      <c r="I4548" s="14" t="s">
        <v>83</v>
      </c>
      <c r="J4548" s="14" t="s">
        <v>574</v>
      </c>
      <c r="K4548" s="15" t="n">
        <v>1.928</v>
      </c>
      <c r="L4548" s="0" t="n">
        <v>2</v>
      </c>
      <c r="M4548" s="16" t="n">
        <v>0.8</v>
      </c>
      <c r="N4548" s="17" t="n">
        <v>-2.9884</v>
      </c>
      <c r="O4548" s="0" t="str">
        <f aca="false">TEXT(B4548,"YYYY-MM")</f>
        <v>2016-07</v>
      </c>
      <c r="P4548" s="18" t="n">
        <f aca="false">IFERROR(N4548/K4548,0)</f>
        <v>-1.55</v>
      </c>
      <c r="Q4548" s="0" t="str">
        <f aca="false">IF(M4548=0,"No Discount",IF(M4548&lt;0.2,"Low (1-19%)",IF(M4548&lt;0.4,"Medium (20-39%)","High (40%+)")))</f>
        <v>High (40%+)</v>
      </c>
      <c r="R4548" s="0" t="str">
        <f aca="false">INDEX('Lookup Tables'!$B$2:$B$5,MATCH(F4548,'Lookup Tables'!$A$2:$A$5,0))</f>
        <v>Manager A</v>
      </c>
    </row>
    <row r="4549" customFormat="false" ht="15" hidden="false" customHeight="false" outlineLevel="0" collapsed="false">
      <c r="A4549" s="0" t="s">
        <v>4042</v>
      </c>
      <c r="B4549" s="13" t="n">
        <v>42563</v>
      </c>
      <c r="C4549" s="13" t="n">
        <v>42568</v>
      </c>
      <c r="D4549" s="14" t="s">
        <v>52</v>
      </c>
      <c r="E4549" s="14" t="s">
        <v>53</v>
      </c>
      <c r="F4549" s="14" t="s">
        <v>98</v>
      </c>
      <c r="G4549" s="14" t="s">
        <v>146</v>
      </c>
      <c r="H4549" s="14" t="s">
        <v>65</v>
      </c>
      <c r="I4549" s="14" t="s">
        <v>78</v>
      </c>
      <c r="J4549" s="14" t="s">
        <v>1149</v>
      </c>
      <c r="K4549" s="15" t="n">
        <v>6.912</v>
      </c>
      <c r="L4549" s="0" t="n">
        <v>3</v>
      </c>
      <c r="M4549" s="16" t="n">
        <v>0.2</v>
      </c>
      <c r="N4549" s="17" t="n">
        <v>0.6912</v>
      </c>
      <c r="O4549" s="0" t="str">
        <f aca="false">TEXT(B4549,"YYYY-MM")</f>
        <v>2016-07</v>
      </c>
      <c r="P4549" s="18" t="n">
        <f aca="false">IFERROR(N4549/K4549,0)</f>
        <v>0.1</v>
      </c>
      <c r="Q4549" s="0" t="str">
        <f aca="false">IF(M4549=0,"No Discount",IF(M4549&lt;0.2,"Low (1-19%)",IF(M4549&lt;0.4,"Medium (20-39%)","High (40%+)")))</f>
        <v>Medium (20-39%)</v>
      </c>
      <c r="R4549" s="0" t="str">
        <f aca="false">INDEX('Lookup Tables'!$B$2:$B$5,MATCH(F4549,'Lookup Tables'!$A$2:$A$5,0))</f>
        <v>Manager A</v>
      </c>
    </row>
    <row r="4550" customFormat="false" ht="15" hidden="false" customHeight="false" outlineLevel="0" collapsed="false">
      <c r="A4550" s="0" t="s">
        <v>4042</v>
      </c>
      <c r="B4550" s="13" t="n">
        <v>42563</v>
      </c>
      <c r="C4550" s="13" t="n">
        <v>42568</v>
      </c>
      <c r="D4550" s="14" t="s">
        <v>52</v>
      </c>
      <c r="E4550" s="14" t="s">
        <v>53</v>
      </c>
      <c r="F4550" s="14" t="s">
        <v>98</v>
      </c>
      <c r="G4550" s="14" t="s">
        <v>146</v>
      </c>
      <c r="H4550" s="14" t="s">
        <v>56</v>
      </c>
      <c r="I4550" s="14" t="s">
        <v>76</v>
      </c>
      <c r="J4550" s="14" t="s">
        <v>523</v>
      </c>
      <c r="K4550" s="15" t="n">
        <v>7.76</v>
      </c>
      <c r="L4550" s="0" t="n">
        <v>1</v>
      </c>
      <c r="M4550" s="16" t="n">
        <v>0.6</v>
      </c>
      <c r="N4550" s="17" t="n">
        <v>-2.134</v>
      </c>
      <c r="O4550" s="0" t="str">
        <f aca="false">TEXT(B4550,"YYYY-MM")</f>
        <v>2016-07</v>
      </c>
      <c r="P4550" s="18" t="n">
        <f aca="false">IFERROR(N4550/K4550,0)</f>
        <v>-0.275</v>
      </c>
      <c r="Q4550" s="0" t="str">
        <f aca="false">IF(M4550=0,"No Discount",IF(M4550&lt;0.2,"Low (1-19%)",IF(M4550&lt;0.4,"Medium (20-39%)","High (40%+)")))</f>
        <v>High (40%+)</v>
      </c>
      <c r="R4550" s="0" t="str">
        <f aca="false">INDEX('Lookup Tables'!$B$2:$B$5,MATCH(F4550,'Lookup Tables'!$A$2:$A$5,0))</f>
        <v>Manager A</v>
      </c>
    </row>
    <row r="4551" customFormat="false" ht="15" hidden="false" customHeight="false" outlineLevel="0" collapsed="false">
      <c r="A4551" s="0" t="s">
        <v>4042</v>
      </c>
      <c r="B4551" s="13" t="n">
        <v>42563</v>
      </c>
      <c r="C4551" s="13" t="n">
        <v>42568</v>
      </c>
      <c r="D4551" s="14" t="s">
        <v>52</v>
      </c>
      <c r="E4551" s="14" t="s">
        <v>53</v>
      </c>
      <c r="F4551" s="14" t="s">
        <v>98</v>
      </c>
      <c r="G4551" s="14" t="s">
        <v>146</v>
      </c>
      <c r="H4551" s="14" t="s">
        <v>80</v>
      </c>
      <c r="I4551" s="14" t="s">
        <v>81</v>
      </c>
      <c r="J4551" s="14" t="s">
        <v>917</v>
      </c>
      <c r="K4551" s="15" t="n">
        <v>659.168</v>
      </c>
      <c r="L4551" s="0" t="n">
        <v>4</v>
      </c>
      <c r="M4551" s="16" t="n">
        <v>0.2</v>
      </c>
      <c r="N4551" s="17" t="n">
        <v>49.4376</v>
      </c>
      <c r="O4551" s="0" t="str">
        <f aca="false">TEXT(B4551,"YYYY-MM")</f>
        <v>2016-07</v>
      </c>
      <c r="P4551" s="18" t="n">
        <f aca="false">IFERROR(N4551/K4551,0)</f>
        <v>0.075</v>
      </c>
      <c r="Q4551" s="0" t="str">
        <f aca="false">IF(M4551=0,"No Discount",IF(M4551&lt;0.2,"Low (1-19%)",IF(M4551&lt;0.4,"Medium (20-39%)","High (40%+)")))</f>
        <v>Medium (20-39%)</v>
      </c>
      <c r="R4551" s="0" t="str">
        <f aca="false">INDEX('Lookup Tables'!$B$2:$B$5,MATCH(F4551,'Lookup Tables'!$A$2:$A$5,0))</f>
        <v>Manager A</v>
      </c>
    </row>
    <row r="4552" customFormat="false" ht="15" hidden="false" customHeight="false" outlineLevel="0" collapsed="false">
      <c r="A4552" s="0" t="s">
        <v>4043</v>
      </c>
      <c r="B4552" s="13" t="n">
        <v>43220</v>
      </c>
      <c r="C4552" s="13" t="n">
        <v>43222</v>
      </c>
      <c r="D4552" s="14" t="s">
        <v>137</v>
      </c>
      <c r="E4552" s="14" t="s">
        <v>53</v>
      </c>
      <c r="F4552" s="14" t="s">
        <v>117</v>
      </c>
      <c r="G4552" s="14" t="s">
        <v>375</v>
      </c>
      <c r="H4552" s="14" t="s">
        <v>65</v>
      </c>
      <c r="I4552" s="14" t="s">
        <v>66</v>
      </c>
      <c r="J4552" s="14" t="s">
        <v>4044</v>
      </c>
      <c r="K4552" s="15" t="n">
        <v>5.76</v>
      </c>
      <c r="L4552" s="0" t="n">
        <v>2</v>
      </c>
      <c r="M4552" s="16" t="n">
        <v>0</v>
      </c>
      <c r="N4552" s="17" t="n">
        <v>2.8224</v>
      </c>
      <c r="O4552" s="0" t="str">
        <f aca="false">TEXT(B4552,"YYYY-MM")</f>
        <v>2018-04</v>
      </c>
      <c r="P4552" s="18" t="n">
        <f aca="false">IFERROR(N4552/K4552,0)</f>
        <v>0.49</v>
      </c>
      <c r="Q4552" s="0" t="str">
        <f aca="false">IF(M4552=0,"No Discount",IF(M4552&lt;0.2,"Low (1-19%)",IF(M4552&lt;0.4,"Medium (20-39%)","High (40%+)")))</f>
        <v>No Discount</v>
      </c>
      <c r="R4552" s="0" t="str">
        <f aca="false">INDEX('Lookup Tables'!$B$2:$B$5,MATCH(F4552,'Lookup Tables'!$A$2:$A$5,0))</f>
        <v>Manager B</v>
      </c>
    </row>
    <row r="4553" customFormat="false" ht="15" hidden="false" customHeight="false" outlineLevel="0" collapsed="false">
      <c r="A4553" s="0" t="s">
        <v>4045</v>
      </c>
      <c r="B4553" s="13" t="n">
        <v>42198</v>
      </c>
      <c r="C4553" s="13" t="n">
        <v>42202</v>
      </c>
      <c r="D4553" s="14" t="s">
        <v>69</v>
      </c>
      <c r="E4553" s="14" t="s">
        <v>62</v>
      </c>
      <c r="F4553" s="14" t="s">
        <v>63</v>
      </c>
      <c r="G4553" s="14" t="s">
        <v>64</v>
      </c>
      <c r="H4553" s="14" t="s">
        <v>56</v>
      </c>
      <c r="I4553" s="14" t="s">
        <v>71</v>
      </c>
      <c r="J4553" s="14" t="s">
        <v>2295</v>
      </c>
      <c r="K4553" s="15" t="n">
        <v>351.216</v>
      </c>
      <c r="L4553" s="0" t="n">
        <v>3</v>
      </c>
      <c r="M4553" s="16" t="n">
        <v>0.2</v>
      </c>
      <c r="N4553" s="17" t="n">
        <v>4.3902</v>
      </c>
      <c r="O4553" s="0" t="str">
        <f aca="false">TEXT(B4553,"YYYY-MM")</f>
        <v>2015-07</v>
      </c>
      <c r="P4553" s="18" t="n">
        <f aca="false">IFERROR(N4553/K4553,0)</f>
        <v>0.0125</v>
      </c>
      <c r="Q4553" s="0" t="str">
        <f aca="false">IF(M4553=0,"No Discount",IF(M4553&lt;0.2,"Low (1-19%)",IF(M4553&lt;0.4,"Medium (20-39%)","High (40%+)")))</f>
        <v>Medium (20-39%)</v>
      </c>
      <c r="R4553" s="0" t="str">
        <f aca="false">INDEX('Lookup Tables'!$B$2:$B$5,MATCH(F4553,'Lookup Tables'!$A$2:$A$5,0))</f>
        <v>Manager D</v>
      </c>
    </row>
    <row r="4554" customFormat="false" ht="15" hidden="false" customHeight="false" outlineLevel="0" collapsed="false">
      <c r="A4554" s="0" t="s">
        <v>4046</v>
      </c>
      <c r="B4554" s="13" t="n">
        <v>42365</v>
      </c>
      <c r="C4554" s="13" t="n">
        <v>42371</v>
      </c>
      <c r="D4554" s="14" t="s">
        <v>69</v>
      </c>
      <c r="E4554" s="14" t="s">
        <v>53</v>
      </c>
      <c r="F4554" s="14" t="s">
        <v>63</v>
      </c>
      <c r="G4554" s="14" t="s">
        <v>64</v>
      </c>
      <c r="H4554" s="14" t="s">
        <v>56</v>
      </c>
      <c r="I4554" s="14" t="s">
        <v>59</v>
      </c>
      <c r="J4554" s="14" t="s">
        <v>678</v>
      </c>
      <c r="K4554" s="15" t="n">
        <v>230.28</v>
      </c>
      <c r="L4554" s="0" t="n">
        <v>3</v>
      </c>
      <c r="M4554" s="16" t="n">
        <v>0.2</v>
      </c>
      <c r="N4554" s="17" t="n">
        <v>23.028</v>
      </c>
      <c r="O4554" s="0" t="str">
        <f aca="false">TEXT(B4554,"YYYY-MM")</f>
        <v>2015-12</v>
      </c>
      <c r="P4554" s="18" t="n">
        <f aca="false">IFERROR(N4554/K4554,0)</f>
        <v>0.1</v>
      </c>
      <c r="Q4554" s="0" t="str">
        <f aca="false">IF(M4554=0,"No Discount",IF(M4554&lt;0.2,"Low (1-19%)",IF(M4554&lt;0.4,"Medium (20-39%)","High (40%+)")))</f>
        <v>Medium (20-39%)</v>
      </c>
      <c r="R4554" s="0" t="str">
        <f aca="false">INDEX('Lookup Tables'!$B$2:$B$5,MATCH(F4554,'Lookup Tables'!$A$2:$A$5,0))</f>
        <v>Manager D</v>
      </c>
    </row>
    <row r="4555" customFormat="false" ht="15" hidden="false" customHeight="false" outlineLevel="0" collapsed="false">
      <c r="A4555" s="0" t="s">
        <v>4046</v>
      </c>
      <c r="B4555" s="13" t="n">
        <v>42365</v>
      </c>
      <c r="C4555" s="13" t="n">
        <v>42371</v>
      </c>
      <c r="D4555" s="14" t="s">
        <v>69</v>
      </c>
      <c r="E4555" s="14" t="s">
        <v>53</v>
      </c>
      <c r="F4555" s="14" t="s">
        <v>63</v>
      </c>
      <c r="G4555" s="14" t="s">
        <v>64</v>
      </c>
      <c r="H4555" s="14" t="s">
        <v>65</v>
      </c>
      <c r="I4555" s="14" t="s">
        <v>91</v>
      </c>
      <c r="J4555" s="14" t="s">
        <v>1113</v>
      </c>
      <c r="K4555" s="15" t="n">
        <v>12.84</v>
      </c>
      <c r="L4555" s="0" t="n">
        <v>3</v>
      </c>
      <c r="M4555" s="16" t="n">
        <v>0</v>
      </c>
      <c r="N4555" s="17" t="n">
        <v>5.778</v>
      </c>
      <c r="O4555" s="0" t="str">
        <f aca="false">TEXT(B4555,"YYYY-MM")</f>
        <v>2015-12</v>
      </c>
      <c r="P4555" s="18" t="n">
        <f aca="false">IFERROR(N4555/K4555,0)</f>
        <v>0.45</v>
      </c>
      <c r="Q4555" s="0" t="str">
        <f aca="false">IF(M4555=0,"No Discount",IF(M4555&lt;0.2,"Low (1-19%)",IF(M4555&lt;0.4,"Medium (20-39%)","High (40%+)")))</f>
        <v>No Discount</v>
      </c>
      <c r="R4555" s="0" t="str">
        <f aca="false">INDEX('Lookup Tables'!$B$2:$B$5,MATCH(F4555,'Lookup Tables'!$A$2:$A$5,0))</f>
        <v>Manager D</v>
      </c>
    </row>
    <row r="4556" customFormat="false" ht="15" hidden="false" customHeight="false" outlineLevel="0" collapsed="false">
      <c r="A4556" s="0" t="s">
        <v>4047</v>
      </c>
      <c r="B4556" s="13" t="n">
        <v>42793</v>
      </c>
      <c r="C4556" s="13" t="n">
        <v>42795</v>
      </c>
      <c r="D4556" s="14" t="s">
        <v>52</v>
      </c>
      <c r="E4556" s="14" t="s">
        <v>53</v>
      </c>
      <c r="F4556" s="14" t="s">
        <v>98</v>
      </c>
      <c r="G4556" s="14" t="s">
        <v>103</v>
      </c>
      <c r="H4556" s="14" t="s">
        <v>65</v>
      </c>
      <c r="I4556" s="14" t="s">
        <v>83</v>
      </c>
      <c r="J4556" s="14" t="s">
        <v>238</v>
      </c>
      <c r="K4556" s="15" t="n">
        <v>56.82</v>
      </c>
      <c r="L4556" s="0" t="n">
        <v>3</v>
      </c>
      <c r="M4556" s="16" t="n">
        <v>0</v>
      </c>
      <c r="N4556" s="17" t="n">
        <v>28.41</v>
      </c>
      <c r="O4556" s="0" t="str">
        <f aca="false">TEXT(B4556,"YYYY-MM")</f>
        <v>2017-02</v>
      </c>
      <c r="P4556" s="18" t="n">
        <f aca="false">IFERROR(N4556/K4556,0)</f>
        <v>0.5</v>
      </c>
      <c r="Q4556" s="0" t="str">
        <f aca="false">IF(M4556=0,"No Discount",IF(M4556&lt;0.2,"Low (1-19%)",IF(M4556&lt;0.4,"Medium (20-39%)","High (40%+)")))</f>
        <v>No Discount</v>
      </c>
      <c r="R4556" s="0" t="str">
        <f aca="false">INDEX('Lookup Tables'!$B$2:$B$5,MATCH(F4556,'Lookup Tables'!$A$2:$A$5,0))</f>
        <v>Manager A</v>
      </c>
    </row>
    <row r="4557" customFormat="false" ht="15" hidden="false" customHeight="false" outlineLevel="0" collapsed="false">
      <c r="A4557" s="0" t="s">
        <v>4048</v>
      </c>
      <c r="B4557" s="13" t="n">
        <v>42452</v>
      </c>
      <c r="C4557" s="13" t="n">
        <v>42455</v>
      </c>
      <c r="D4557" s="14" t="s">
        <v>137</v>
      </c>
      <c r="E4557" s="14" t="s">
        <v>53</v>
      </c>
      <c r="F4557" s="14" t="s">
        <v>54</v>
      </c>
      <c r="G4557" s="14" t="s">
        <v>222</v>
      </c>
      <c r="H4557" s="14" t="s">
        <v>65</v>
      </c>
      <c r="I4557" s="14" t="s">
        <v>171</v>
      </c>
      <c r="J4557" s="14" t="s">
        <v>296</v>
      </c>
      <c r="K4557" s="15" t="n">
        <v>31.56</v>
      </c>
      <c r="L4557" s="0" t="n">
        <v>4</v>
      </c>
      <c r="M4557" s="16" t="n">
        <v>0</v>
      </c>
      <c r="N4557" s="17" t="n">
        <v>14.202</v>
      </c>
      <c r="O4557" s="0" t="str">
        <f aca="false">TEXT(B4557,"YYYY-MM")</f>
        <v>2016-03</v>
      </c>
      <c r="P4557" s="18" t="n">
        <f aca="false">IFERROR(N4557/K4557,0)</f>
        <v>0.45</v>
      </c>
      <c r="Q4557" s="0" t="str">
        <f aca="false">IF(M4557=0,"No Discount",IF(M4557&lt;0.2,"Low (1-19%)",IF(M4557&lt;0.4,"Medium (20-39%)","High (40%+)")))</f>
        <v>No Discount</v>
      </c>
      <c r="R4557" s="0" t="str">
        <f aca="false">INDEX('Lookup Tables'!$B$2:$B$5,MATCH(F4557,'Lookup Tables'!$A$2:$A$5,0))</f>
        <v>Manager C</v>
      </c>
    </row>
    <row r="4558" customFormat="false" ht="15" hidden="false" customHeight="false" outlineLevel="0" collapsed="false">
      <c r="A4558" s="0" t="s">
        <v>4048</v>
      </c>
      <c r="B4558" s="13" t="n">
        <v>42452</v>
      </c>
      <c r="C4558" s="13" t="n">
        <v>42455</v>
      </c>
      <c r="D4558" s="14" t="s">
        <v>137</v>
      </c>
      <c r="E4558" s="14" t="s">
        <v>53</v>
      </c>
      <c r="F4558" s="14" t="s">
        <v>54</v>
      </c>
      <c r="G4558" s="14" t="s">
        <v>222</v>
      </c>
      <c r="H4558" s="14" t="s">
        <v>65</v>
      </c>
      <c r="I4558" s="14" t="s">
        <v>73</v>
      </c>
      <c r="J4558" s="14" t="s">
        <v>1241</v>
      </c>
      <c r="K4558" s="15" t="n">
        <v>27.92</v>
      </c>
      <c r="L4558" s="0" t="n">
        <v>4</v>
      </c>
      <c r="M4558" s="16" t="n">
        <v>0</v>
      </c>
      <c r="N4558" s="17" t="n">
        <v>0.5584</v>
      </c>
      <c r="O4558" s="0" t="str">
        <f aca="false">TEXT(B4558,"YYYY-MM")</f>
        <v>2016-03</v>
      </c>
      <c r="P4558" s="18" t="n">
        <f aca="false">IFERROR(N4558/K4558,0)</f>
        <v>0.02</v>
      </c>
      <c r="Q4558" s="0" t="str">
        <f aca="false">IF(M4558=0,"No Discount",IF(M4558&lt;0.2,"Low (1-19%)",IF(M4558&lt;0.4,"Medium (20-39%)","High (40%+)")))</f>
        <v>No Discount</v>
      </c>
      <c r="R4558" s="0" t="str">
        <f aca="false">INDEX('Lookup Tables'!$B$2:$B$5,MATCH(F4558,'Lookup Tables'!$A$2:$A$5,0))</f>
        <v>Manager C</v>
      </c>
    </row>
    <row r="4559" customFormat="false" ht="15" hidden="false" customHeight="false" outlineLevel="0" collapsed="false">
      <c r="A4559" s="0" t="s">
        <v>4049</v>
      </c>
      <c r="B4559" s="13" t="n">
        <v>43394</v>
      </c>
      <c r="C4559" s="13" t="n">
        <v>43401</v>
      </c>
      <c r="D4559" s="14" t="s">
        <v>69</v>
      </c>
      <c r="E4559" s="14" t="s">
        <v>53</v>
      </c>
      <c r="F4559" s="14" t="s">
        <v>63</v>
      </c>
      <c r="G4559" s="14" t="s">
        <v>189</v>
      </c>
      <c r="H4559" s="14" t="s">
        <v>65</v>
      </c>
      <c r="I4559" s="14" t="s">
        <v>83</v>
      </c>
      <c r="J4559" s="14" t="s">
        <v>1232</v>
      </c>
      <c r="K4559" s="15" t="n">
        <v>8.559</v>
      </c>
      <c r="L4559" s="0" t="n">
        <v>1</v>
      </c>
      <c r="M4559" s="16" t="n">
        <v>0.7</v>
      </c>
      <c r="N4559" s="17" t="n">
        <v>-6.5619</v>
      </c>
      <c r="O4559" s="0" t="str">
        <f aca="false">TEXT(B4559,"YYYY-MM")</f>
        <v>2018-10</v>
      </c>
      <c r="P4559" s="18" t="n">
        <f aca="false">IFERROR(N4559/K4559,0)</f>
        <v>-0.766666666666667</v>
      </c>
      <c r="Q4559" s="0" t="str">
        <f aca="false">IF(M4559=0,"No Discount",IF(M4559&lt;0.2,"Low (1-19%)",IF(M4559&lt;0.4,"Medium (20-39%)","High (40%+)")))</f>
        <v>High (40%+)</v>
      </c>
      <c r="R4559" s="0" t="str">
        <f aca="false">INDEX('Lookup Tables'!$B$2:$B$5,MATCH(F4559,'Lookup Tables'!$A$2:$A$5,0))</f>
        <v>Manager D</v>
      </c>
    </row>
    <row r="4560" customFormat="false" ht="15" hidden="false" customHeight="false" outlineLevel="0" collapsed="false">
      <c r="A4560" s="0" t="s">
        <v>4050</v>
      </c>
      <c r="B4560" s="13" t="n">
        <v>42369</v>
      </c>
      <c r="C4560" s="13" t="n">
        <v>42374</v>
      </c>
      <c r="D4560" s="14" t="s">
        <v>69</v>
      </c>
      <c r="E4560" s="14" t="s">
        <v>62</v>
      </c>
      <c r="F4560" s="14" t="s">
        <v>98</v>
      </c>
      <c r="G4560" s="14" t="s">
        <v>99</v>
      </c>
      <c r="H4560" s="14" t="s">
        <v>65</v>
      </c>
      <c r="I4560" s="14" t="s">
        <v>129</v>
      </c>
      <c r="J4560" s="14" t="s">
        <v>340</v>
      </c>
      <c r="K4560" s="15" t="n">
        <v>49.568</v>
      </c>
      <c r="L4560" s="0" t="n">
        <v>2</v>
      </c>
      <c r="M4560" s="16" t="n">
        <v>0.2</v>
      </c>
      <c r="N4560" s="17" t="n">
        <v>17.9684</v>
      </c>
      <c r="O4560" s="0" t="str">
        <f aca="false">TEXT(B4560,"YYYY-MM")</f>
        <v>2015-12</v>
      </c>
      <c r="P4560" s="18" t="n">
        <f aca="false">IFERROR(N4560/K4560,0)</f>
        <v>0.3625</v>
      </c>
      <c r="Q4560" s="0" t="str">
        <f aca="false">IF(M4560=0,"No Discount",IF(M4560&lt;0.2,"Low (1-19%)",IF(M4560&lt;0.4,"Medium (20-39%)","High (40%+)")))</f>
        <v>Medium (20-39%)</v>
      </c>
      <c r="R4560" s="0" t="str">
        <f aca="false">INDEX('Lookup Tables'!$B$2:$B$5,MATCH(F4560,'Lookup Tables'!$A$2:$A$5,0))</f>
        <v>Manager A</v>
      </c>
    </row>
    <row r="4561" customFormat="false" ht="15" hidden="false" customHeight="false" outlineLevel="0" collapsed="false">
      <c r="A4561" s="0" t="s">
        <v>4051</v>
      </c>
      <c r="B4561" s="13" t="n">
        <v>42129</v>
      </c>
      <c r="C4561" s="13" t="n">
        <v>42132</v>
      </c>
      <c r="D4561" s="14" t="s">
        <v>137</v>
      </c>
      <c r="E4561" s="14" t="s">
        <v>53</v>
      </c>
      <c r="F4561" s="14" t="s">
        <v>98</v>
      </c>
      <c r="G4561" s="14" t="s">
        <v>99</v>
      </c>
      <c r="H4561" s="14" t="s">
        <v>56</v>
      </c>
      <c r="I4561" s="14" t="s">
        <v>59</v>
      </c>
      <c r="J4561" s="14" t="s">
        <v>187</v>
      </c>
      <c r="K4561" s="15" t="n">
        <v>127.869</v>
      </c>
      <c r="L4561" s="0" t="n">
        <v>3</v>
      </c>
      <c r="M4561" s="16" t="n">
        <v>0.3</v>
      </c>
      <c r="N4561" s="17" t="n">
        <v>-9.1335</v>
      </c>
      <c r="O4561" s="0" t="str">
        <f aca="false">TEXT(B4561,"YYYY-MM")</f>
        <v>2015-05</v>
      </c>
      <c r="P4561" s="18" t="n">
        <f aca="false">IFERROR(N4561/K4561,0)</f>
        <v>-0.0714285714285714</v>
      </c>
      <c r="Q4561" s="0" t="str">
        <f aca="false">IF(M4561=0,"No Discount",IF(M4561&lt;0.2,"Low (1-19%)",IF(M4561&lt;0.4,"Medium (20-39%)","High (40%+)")))</f>
        <v>Medium (20-39%)</v>
      </c>
      <c r="R4561" s="0" t="str">
        <f aca="false">INDEX('Lookup Tables'!$B$2:$B$5,MATCH(F4561,'Lookup Tables'!$A$2:$A$5,0))</f>
        <v>Manager A</v>
      </c>
    </row>
    <row r="4562" customFormat="false" ht="15" hidden="false" customHeight="false" outlineLevel="0" collapsed="false">
      <c r="A4562" s="0" t="s">
        <v>4052</v>
      </c>
      <c r="B4562" s="13" t="n">
        <v>42708</v>
      </c>
      <c r="C4562" s="13" t="n">
        <v>42713</v>
      </c>
      <c r="D4562" s="14" t="s">
        <v>52</v>
      </c>
      <c r="E4562" s="14" t="s">
        <v>62</v>
      </c>
      <c r="F4562" s="14" t="s">
        <v>63</v>
      </c>
      <c r="G4562" s="14" t="s">
        <v>64</v>
      </c>
      <c r="H4562" s="14" t="s">
        <v>65</v>
      </c>
      <c r="I4562" s="14" t="s">
        <v>129</v>
      </c>
      <c r="J4562" s="14" t="s">
        <v>460</v>
      </c>
      <c r="K4562" s="15" t="n">
        <v>271.44</v>
      </c>
      <c r="L4562" s="0" t="n">
        <v>3</v>
      </c>
      <c r="M4562" s="16" t="n">
        <v>0</v>
      </c>
      <c r="N4562" s="17" t="n">
        <v>122.148</v>
      </c>
      <c r="O4562" s="0" t="str">
        <f aca="false">TEXT(B4562,"YYYY-MM")</f>
        <v>2016-12</v>
      </c>
      <c r="P4562" s="18" t="n">
        <f aca="false">IFERROR(N4562/K4562,0)</f>
        <v>0.45</v>
      </c>
      <c r="Q4562" s="0" t="str">
        <f aca="false">IF(M4562=0,"No Discount",IF(M4562&lt;0.2,"Low (1-19%)",IF(M4562&lt;0.4,"Medium (20-39%)","High (40%+)")))</f>
        <v>No Discount</v>
      </c>
      <c r="R4562" s="0" t="str">
        <f aca="false">INDEX('Lookup Tables'!$B$2:$B$5,MATCH(F4562,'Lookup Tables'!$A$2:$A$5,0))</f>
        <v>Manager D</v>
      </c>
    </row>
    <row r="4563" customFormat="false" ht="15" hidden="false" customHeight="false" outlineLevel="0" collapsed="false">
      <c r="A4563" s="0" t="s">
        <v>4052</v>
      </c>
      <c r="B4563" s="13" t="n">
        <v>42708</v>
      </c>
      <c r="C4563" s="13" t="n">
        <v>42713</v>
      </c>
      <c r="D4563" s="14" t="s">
        <v>52</v>
      </c>
      <c r="E4563" s="14" t="s">
        <v>62</v>
      </c>
      <c r="F4563" s="14" t="s">
        <v>63</v>
      </c>
      <c r="G4563" s="14" t="s">
        <v>64</v>
      </c>
      <c r="H4563" s="14" t="s">
        <v>80</v>
      </c>
      <c r="I4563" s="14" t="s">
        <v>81</v>
      </c>
      <c r="J4563" s="14" t="s">
        <v>4053</v>
      </c>
      <c r="K4563" s="15" t="n">
        <v>110.352</v>
      </c>
      <c r="L4563" s="0" t="n">
        <v>3</v>
      </c>
      <c r="M4563" s="16" t="n">
        <v>0.2</v>
      </c>
      <c r="N4563" s="17" t="n">
        <v>8.2764</v>
      </c>
      <c r="O4563" s="0" t="str">
        <f aca="false">TEXT(B4563,"YYYY-MM")</f>
        <v>2016-12</v>
      </c>
      <c r="P4563" s="18" t="n">
        <f aca="false">IFERROR(N4563/K4563,0)</f>
        <v>0.075</v>
      </c>
      <c r="Q4563" s="0" t="str">
        <f aca="false">IF(M4563=0,"No Discount",IF(M4563&lt;0.2,"Low (1-19%)",IF(M4563&lt;0.4,"Medium (20-39%)","High (40%+)")))</f>
        <v>Medium (20-39%)</v>
      </c>
      <c r="R4563" s="0" t="str">
        <f aca="false">INDEX('Lookup Tables'!$B$2:$B$5,MATCH(F4563,'Lookup Tables'!$A$2:$A$5,0))</f>
        <v>Manager D</v>
      </c>
    </row>
    <row r="4564" customFormat="false" ht="15" hidden="false" customHeight="false" outlineLevel="0" collapsed="false">
      <c r="A4564" s="0" t="s">
        <v>4052</v>
      </c>
      <c r="B4564" s="13" t="n">
        <v>42708</v>
      </c>
      <c r="C4564" s="13" t="n">
        <v>42713</v>
      </c>
      <c r="D4564" s="14" t="s">
        <v>52</v>
      </c>
      <c r="E4564" s="14" t="s">
        <v>62</v>
      </c>
      <c r="F4564" s="14" t="s">
        <v>63</v>
      </c>
      <c r="G4564" s="14" t="s">
        <v>64</v>
      </c>
      <c r="H4564" s="14" t="s">
        <v>56</v>
      </c>
      <c r="I4564" s="14" t="s">
        <v>76</v>
      </c>
      <c r="J4564" s="14" t="s">
        <v>4054</v>
      </c>
      <c r="K4564" s="15" t="n">
        <v>36.4</v>
      </c>
      <c r="L4564" s="0" t="n">
        <v>5</v>
      </c>
      <c r="M4564" s="16" t="n">
        <v>0</v>
      </c>
      <c r="N4564" s="17" t="n">
        <v>13.832</v>
      </c>
      <c r="O4564" s="0" t="str">
        <f aca="false">TEXT(B4564,"YYYY-MM")</f>
        <v>2016-12</v>
      </c>
      <c r="P4564" s="18" t="n">
        <f aca="false">IFERROR(N4564/K4564,0)</f>
        <v>0.38</v>
      </c>
      <c r="Q4564" s="0" t="str">
        <f aca="false">IF(M4564=0,"No Discount",IF(M4564&lt;0.2,"Low (1-19%)",IF(M4564&lt;0.4,"Medium (20-39%)","High (40%+)")))</f>
        <v>No Discount</v>
      </c>
      <c r="R4564" s="0" t="str">
        <f aca="false">INDEX('Lookup Tables'!$B$2:$B$5,MATCH(F4564,'Lookup Tables'!$A$2:$A$5,0))</f>
        <v>Manager D</v>
      </c>
    </row>
    <row r="4565" customFormat="false" ht="15" hidden="false" customHeight="false" outlineLevel="0" collapsed="false">
      <c r="A4565" s="0" t="s">
        <v>4055</v>
      </c>
      <c r="B4565" s="13" t="n">
        <v>43369</v>
      </c>
      <c r="C4565" s="13" t="n">
        <v>43373</v>
      </c>
      <c r="D4565" s="14" t="s">
        <v>69</v>
      </c>
      <c r="E4565" s="14" t="s">
        <v>97</v>
      </c>
      <c r="F4565" s="14" t="s">
        <v>54</v>
      </c>
      <c r="G4565" s="14" t="s">
        <v>70</v>
      </c>
      <c r="H4565" s="14" t="s">
        <v>56</v>
      </c>
      <c r="I4565" s="14" t="s">
        <v>59</v>
      </c>
      <c r="J4565" s="14" t="s">
        <v>3589</v>
      </c>
      <c r="K4565" s="15" t="n">
        <v>419.136</v>
      </c>
      <c r="L4565" s="0" t="n">
        <v>4</v>
      </c>
      <c r="M4565" s="16" t="n">
        <v>0.2</v>
      </c>
      <c r="N4565" s="17" t="n">
        <v>-57.6312</v>
      </c>
      <c r="O4565" s="0" t="str">
        <f aca="false">TEXT(B4565,"YYYY-MM")</f>
        <v>2018-09</v>
      </c>
      <c r="P4565" s="18" t="n">
        <f aca="false">IFERROR(N4565/K4565,0)</f>
        <v>-0.1375</v>
      </c>
      <c r="Q4565" s="0" t="str">
        <f aca="false">IF(M4565=0,"No Discount",IF(M4565&lt;0.2,"Low (1-19%)",IF(M4565&lt;0.4,"Medium (20-39%)","High (40%+)")))</f>
        <v>Medium (20-39%)</v>
      </c>
      <c r="R4565" s="0" t="str">
        <f aca="false">INDEX('Lookup Tables'!$B$2:$B$5,MATCH(F4565,'Lookup Tables'!$A$2:$A$5,0))</f>
        <v>Manager C</v>
      </c>
    </row>
    <row r="4566" customFormat="false" ht="15" hidden="false" customHeight="false" outlineLevel="0" collapsed="false">
      <c r="A4566" s="0" t="s">
        <v>4056</v>
      </c>
      <c r="B4566" s="13" t="n">
        <v>42347</v>
      </c>
      <c r="C4566" s="13" t="n">
        <v>42352</v>
      </c>
      <c r="D4566" s="14" t="s">
        <v>69</v>
      </c>
      <c r="E4566" s="14" t="s">
        <v>62</v>
      </c>
      <c r="F4566" s="14" t="s">
        <v>63</v>
      </c>
      <c r="G4566" s="14" t="s">
        <v>189</v>
      </c>
      <c r="H4566" s="14" t="s">
        <v>65</v>
      </c>
      <c r="I4566" s="14" t="s">
        <v>73</v>
      </c>
      <c r="J4566" s="14" t="s">
        <v>1849</v>
      </c>
      <c r="K4566" s="15" t="n">
        <v>100.704</v>
      </c>
      <c r="L4566" s="0" t="n">
        <v>6</v>
      </c>
      <c r="M4566" s="16" t="n">
        <v>0.2</v>
      </c>
      <c r="N4566" s="17" t="n">
        <v>-1.2588</v>
      </c>
      <c r="O4566" s="0" t="str">
        <f aca="false">TEXT(B4566,"YYYY-MM")</f>
        <v>2015-12</v>
      </c>
      <c r="P4566" s="18" t="n">
        <f aca="false">IFERROR(N4566/K4566,0)</f>
        <v>-0.0125</v>
      </c>
      <c r="Q4566" s="0" t="str">
        <f aca="false">IF(M4566=0,"No Discount",IF(M4566&lt;0.2,"Low (1-19%)",IF(M4566&lt;0.4,"Medium (20-39%)","High (40%+)")))</f>
        <v>Medium (20-39%)</v>
      </c>
      <c r="R4566" s="0" t="str">
        <f aca="false">INDEX('Lookup Tables'!$B$2:$B$5,MATCH(F4566,'Lookup Tables'!$A$2:$A$5,0))</f>
        <v>Manager D</v>
      </c>
    </row>
    <row r="4567" customFormat="false" ht="15" hidden="false" customHeight="false" outlineLevel="0" collapsed="false">
      <c r="A4567" s="0" t="s">
        <v>4057</v>
      </c>
      <c r="B4567" s="13" t="n">
        <v>43437</v>
      </c>
      <c r="C4567" s="13" t="n">
        <v>43444</v>
      </c>
      <c r="D4567" s="14" t="s">
        <v>69</v>
      </c>
      <c r="E4567" s="14" t="s">
        <v>53</v>
      </c>
      <c r="F4567" s="14" t="s">
        <v>54</v>
      </c>
      <c r="G4567" s="14" t="s">
        <v>90</v>
      </c>
      <c r="H4567" s="14" t="s">
        <v>65</v>
      </c>
      <c r="I4567" s="14" t="s">
        <v>85</v>
      </c>
      <c r="J4567" s="14" t="s">
        <v>972</v>
      </c>
      <c r="K4567" s="15" t="n">
        <v>45.216</v>
      </c>
      <c r="L4567" s="0" t="n">
        <v>3</v>
      </c>
      <c r="M4567" s="16" t="n">
        <v>0.2</v>
      </c>
      <c r="N4567" s="17" t="n">
        <v>4.5216</v>
      </c>
      <c r="O4567" s="0" t="str">
        <f aca="false">TEXT(B4567,"YYYY-MM")</f>
        <v>2018-12</v>
      </c>
      <c r="P4567" s="18" t="n">
        <f aca="false">IFERROR(N4567/K4567,0)</f>
        <v>0.1</v>
      </c>
      <c r="Q4567" s="0" t="str">
        <f aca="false">IF(M4567=0,"No Discount",IF(M4567&lt;0.2,"Low (1-19%)",IF(M4567&lt;0.4,"Medium (20-39%)","High (40%+)")))</f>
        <v>Medium (20-39%)</v>
      </c>
      <c r="R4567" s="0" t="str">
        <f aca="false">INDEX('Lookup Tables'!$B$2:$B$5,MATCH(F4567,'Lookup Tables'!$A$2:$A$5,0))</f>
        <v>Manager C</v>
      </c>
    </row>
    <row r="4568" customFormat="false" ht="15" hidden="false" customHeight="false" outlineLevel="0" collapsed="false">
      <c r="A4568" s="0" t="s">
        <v>4057</v>
      </c>
      <c r="B4568" s="13" t="n">
        <v>43437</v>
      </c>
      <c r="C4568" s="13" t="n">
        <v>43444</v>
      </c>
      <c r="D4568" s="14" t="s">
        <v>69</v>
      </c>
      <c r="E4568" s="14" t="s">
        <v>53</v>
      </c>
      <c r="F4568" s="14" t="s">
        <v>54</v>
      </c>
      <c r="G4568" s="14" t="s">
        <v>90</v>
      </c>
      <c r="H4568" s="14" t="s">
        <v>65</v>
      </c>
      <c r="I4568" s="14" t="s">
        <v>83</v>
      </c>
      <c r="J4568" s="14" t="s">
        <v>2812</v>
      </c>
      <c r="K4568" s="15" t="n">
        <v>28.782</v>
      </c>
      <c r="L4568" s="0" t="n">
        <v>6</v>
      </c>
      <c r="M4568" s="16" t="n">
        <v>0.7</v>
      </c>
      <c r="N4568" s="17" t="n">
        <v>-21.1068</v>
      </c>
      <c r="O4568" s="0" t="str">
        <f aca="false">TEXT(B4568,"YYYY-MM")</f>
        <v>2018-12</v>
      </c>
      <c r="P4568" s="18" t="n">
        <f aca="false">IFERROR(N4568/K4568,0)</f>
        <v>-0.733333333333333</v>
      </c>
      <c r="Q4568" s="0" t="str">
        <f aca="false">IF(M4568=0,"No Discount",IF(M4568&lt;0.2,"Low (1-19%)",IF(M4568&lt;0.4,"Medium (20-39%)","High (40%+)")))</f>
        <v>High (40%+)</v>
      </c>
      <c r="R4568" s="0" t="str">
        <f aca="false">INDEX('Lookup Tables'!$B$2:$B$5,MATCH(F4568,'Lookup Tables'!$A$2:$A$5,0))</f>
        <v>Manager C</v>
      </c>
    </row>
    <row r="4569" customFormat="false" ht="15" hidden="false" customHeight="false" outlineLevel="0" collapsed="false">
      <c r="A4569" s="0" t="s">
        <v>4057</v>
      </c>
      <c r="B4569" s="13" t="n">
        <v>43437</v>
      </c>
      <c r="C4569" s="13" t="n">
        <v>43444</v>
      </c>
      <c r="D4569" s="14" t="s">
        <v>69</v>
      </c>
      <c r="E4569" s="14" t="s">
        <v>53</v>
      </c>
      <c r="F4569" s="14" t="s">
        <v>54</v>
      </c>
      <c r="G4569" s="14" t="s">
        <v>90</v>
      </c>
      <c r="H4569" s="14" t="s">
        <v>65</v>
      </c>
      <c r="I4569" s="14" t="s">
        <v>91</v>
      </c>
      <c r="J4569" s="14" t="s">
        <v>1479</v>
      </c>
      <c r="K4569" s="15" t="n">
        <v>24.448</v>
      </c>
      <c r="L4569" s="0" t="n">
        <v>4</v>
      </c>
      <c r="M4569" s="16" t="n">
        <v>0.2</v>
      </c>
      <c r="N4569" s="17" t="n">
        <v>8.8624</v>
      </c>
      <c r="O4569" s="0" t="str">
        <f aca="false">TEXT(B4569,"YYYY-MM")</f>
        <v>2018-12</v>
      </c>
      <c r="P4569" s="18" t="n">
        <f aca="false">IFERROR(N4569/K4569,0)</f>
        <v>0.3625</v>
      </c>
      <c r="Q4569" s="0" t="str">
        <f aca="false">IF(M4569=0,"No Discount",IF(M4569&lt;0.2,"Low (1-19%)",IF(M4569&lt;0.4,"Medium (20-39%)","High (40%+)")))</f>
        <v>Medium (20-39%)</v>
      </c>
      <c r="R4569" s="0" t="str">
        <f aca="false">INDEX('Lookup Tables'!$B$2:$B$5,MATCH(F4569,'Lookup Tables'!$A$2:$A$5,0))</f>
        <v>Manager C</v>
      </c>
    </row>
    <row r="4570" customFormat="false" ht="15" hidden="false" customHeight="false" outlineLevel="0" collapsed="false">
      <c r="A4570" s="0" t="s">
        <v>4058</v>
      </c>
      <c r="B4570" s="13" t="n">
        <v>42682</v>
      </c>
      <c r="C4570" s="13" t="n">
        <v>42687</v>
      </c>
      <c r="D4570" s="14" t="s">
        <v>69</v>
      </c>
      <c r="E4570" s="14" t="s">
        <v>53</v>
      </c>
      <c r="F4570" s="14" t="s">
        <v>98</v>
      </c>
      <c r="G4570" s="14" t="s">
        <v>99</v>
      </c>
      <c r="H4570" s="14" t="s">
        <v>65</v>
      </c>
      <c r="I4570" s="14" t="s">
        <v>83</v>
      </c>
      <c r="J4570" s="14" t="s">
        <v>155</v>
      </c>
      <c r="K4570" s="15" t="n">
        <v>10.476</v>
      </c>
      <c r="L4570" s="0" t="n">
        <v>6</v>
      </c>
      <c r="M4570" s="16" t="n">
        <v>0.8</v>
      </c>
      <c r="N4570" s="17" t="n">
        <v>-17.2854</v>
      </c>
      <c r="O4570" s="0" t="str">
        <f aca="false">TEXT(B4570,"YYYY-MM")</f>
        <v>2016-11</v>
      </c>
      <c r="P4570" s="18" t="n">
        <f aca="false">IFERROR(N4570/K4570,0)</f>
        <v>-1.65</v>
      </c>
      <c r="Q4570" s="0" t="str">
        <f aca="false">IF(M4570=0,"No Discount",IF(M4570&lt;0.2,"Low (1-19%)",IF(M4570&lt;0.4,"Medium (20-39%)","High (40%+)")))</f>
        <v>High (40%+)</v>
      </c>
      <c r="R4570" s="0" t="str">
        <f aca="false">INDEX('Lookup Tables'!$B$2:$B$5,MATCH(F4570,'Lookup Tables'!$A$2:$A$5,0))</f>
        <v>Manager A</v>
      </c>
    </row>
    <row r="4571" customFormat="false" ht="15" hidden="false" customHeight="false" outlineLevel="0" collapsed="false">
      <c r="A4571" s="0" t="s">
        <v>4059</v>
      </c>
      <c r="B4571" s="13" t="n">
        <v>42113</v>
      </c>
      <c r="C4571" s="13" t="n">
        <v>42115</v>
      </c>
      <c r="D4571" s="14" t="s">
        <v>52</v>
      </c>
      <c r="E4571" s="14" t="s">
        <v>97</v>
      </c>
      <c r="F4571" s="14" t="s">
        <v>63</v>
      </c>
      <c r="G4571" s="14" t="s">
        <v>64</v>
      </c>
      <c r="H4571" s="14" t="s">
        <v>56</v>
      </c>
      <c r="I4571" s="14" t="s">
        <v>76</v>
      </c>
      <c r="J4571" s="14" t="s">
        <v>3601</v>
      </c>
      <c r="K4571" s="15" t="n">
        <v>76.14</v>
      </c>
      <c r="L4571" s="0" t="n">
        <v>3</v>
      </c>
      <c r="M4571" s="16" t="n">
        <v>0</v>
      </c>
      <c r="N4571" s="17" t="n">
        <v>26.649</v>
      </c>
      <c r="O4571" s="0" t="str">
        <f aca="false">TEXT(B4571,"YYYY-MM")</f>
        <v>2015-04</v>
      </c>
      <c r="P4571" s="18" t="n">
        <f aca="false">IFERROR(N4571/K4571,0)</f>
        <v>0.35</v>
      </c>
      <c r="Q4571" s="0" t="str">
        <f aca="false">IF(M4571=0,"No Discount",IF(M4571&lt;0.2,"Low (1-19%)",IF(M4571&lt;0.4,"Medium (20-39%)","High (40%+)")))</f>
        <v>No Discount</v>
      </c>
      <c r="R4571" s="0" t="str">
        <f aca="false">INDEX('Lookup Tables'!$B$2:$B$5,MATCH(F4571,'Lookup Tables'!$A$2:$A$5,0))</f>
        <v>Manager D</v>
      </c>
    </row>
    <row r="4572" customFormat="false" ht="15" hidden="false" customHeight="false" outlineLevel="0" collapsed="false">
      <c r="A4572" s="0" t="s">
        <v>4060</v>
      </c>
      <c r="B4572" s="13" t="n">
        <v>42515</v>
      </c>
      <c r="C4572" s="13" t="n">
        <v>42517</v>
      </c>
      <c r="D4572" s="14" t="s">
        <v>52</v>
      </c>
      <c r="E4572" s="14" t="s">
        <v>97</v>
      </c>
      <c r="F4572" s="14" t="s">
        <v>98</v>
      </c>
      <c r="G4572" s="14" t="s">
        <v>2114</v>
      </c>
      <c r="H4572" s="14" t="s">
        <v>65</v>
      </c>
      <c r="I4572" s="14" t="s">
        <v>78</v>
      </c>
      <c r="J4572" s="14" t="s">
        <v>3960</v>
      </c>
      <c r="K4572" s="15" t="n">
        <v>21.24</v>
      </c>
      <c r="L4572" s="0" t="n">
        <v>3</v>
      </c>
      <c r="M4572" s="16" t="n">
        <v>0</v>
      </c>
      <c r="N4572" s="17" t="n">
        <v>8.0712</v>
      </c>
      <c r="O4572" s="0" t="str">
        <f aca="false">TEXT(B4572,"YYYY-MM")</f>
        <v>2016-05</v>
      </c>
      <c r="P4572" s="18" t="n">
        <f aca="false">IFERROR(N4572/K4572,0)</f>
        <v>0.38</v>
      </c>
      <c r="Q4572" s="0" t="str">
        <f aca="false">IF(M4572=0,"No Discount",IF(M4572&lt;0.2,"Low (1-19%)",IF(M4572&lt;0.4,"Medium (20-39%)","High (40%+)")))</f>
        <v>No Discount</v>
      </c>
      <c r="R4572" s="0" t="str">
        <f aca="false">INDEX('Lookup Tables'!$B$2:$B$5,MATCH(F4572,'Lookup Tables'!$A$2:$A$5,0))</f>
        <v>Manager A</v>
      </c>
    </row>
    <row r="4573" customFormat="false" ht="15" hidden="false" customHeight="false" outlineLevel="0" collapsed="false">
      <c r="A4573" s="0" t="s">
        <v>4060</v>
      </c>
      <c r="B4573" s="13" t="n">
        <v>42515</v>
      </c>
      <c r="C4573" s="13" t="n">
        <v>42517</v>
      </c>
      <c r="D4573" s="14" t="s">
        <v>52</v>
      </c>
      <c r="E4573" s="14" t="s">
        <v>97</v>
      </c>
      <c r="F4573" s="14" t="s">
        <v>98</v>
      </c>
      <c r="G4573" s="14" t="s">
        <v>2114</v>
      </c>
      <c r="H4573" s="14" t="s">
        <v>65</v>
      </c>
      <c r="I4573" s="14" t="s">
        <v>83</v>
      </c>
      <c r="J4573" s="14" t="s">
        <v>2369</v>
      </c>
      <c r="K4573" s="15" t="n">
        <v>127.96</v>
      </c>
      <c r="L4573" s="0" t="n">
        <v>2</v>
      </c>
      <c r="M4573" s="16" t="n">
        <v>0</v>
      </c>
      <c r="N4573" s="17" t="n">
        <v>60.1412</v>
      </c>
      <c r="O4573" s="0" t="str">
        <f aca="false">TEXT(B4573,"YYYY-MM")</f>
        <v>2016-05</v>
      </c>
      <c r="P4573" s="18" t="n">
        <f aca="false">IFERROR(N4573/K4573,0)</f>
        <v>0.47</v>
      </c>
      <c r="Q4573" s="0" t="str">
        <f aca="false">IF(M4573=0,"No Discount",IF(M4573&lt;0.2,"Low (1-19%)",IF(M4573&lt;0.4,"Medium (20-39%)","High (40%+)")))</f>
        <v>No Discount</v>
      </c>
      <c r="R4573" s="0" t="str">
        <f aca="false">INDEX('Lookup Tables'!$B$2:$B$5,MATCH(F4573,'Lookup Tables'!$A$2:$A$5,0))</f>
        <v>Manager A</v>
      </c>
    </row>
    <row r="4574" customFormat="false" ht="15" hidden="false" customHeight="false" outlineLevel="0" collapsed="false">
      <c r="A4574" s="0" t="s">
        <v>4061</v>
      </c>
      <c r="B4574" s="13" t="n">
        <v>43298</v>
      </c>
      <c r="C4574" s="13" t="n">
        <v>43302</v>
      </c>
      <c r="D4574" s="14" t="s">
        <v>69</v>
      </c>
      <c r="E4574" s="14" t="s">
        <v>97</v>
      </c>
      <c r="F4574" s="14" t="s">
        <v>63</v>
      </c>
      <c r="G4574" s="14" t="s">
        <v>64</v>
      </c>
      <c r="H4574" s="14" t="s">
        <v>80</v>
      </c>
      <c r="I4574" s="14" t="s">
        <v>570</v>
      </c>
      <c r="J4574" s="14" t="s">
        <v>1513</v>
      </c>
      <c r="K4574" s="15" t="n">
        <v>479.984</v>
      </c>
      <c r="L4574" s="0" t="n">
        <v>2</v>
      </c>
      <c r="M4574" s="16" t="n">
        <v>0.2</v>
      </c>
      <c r="N4574" s="17" t="n">
        <v>89.997</v>
      </c>
      <c r="O4574" s="0" t="str">
        <f aca="false">TEXT(B4574,"YYYY-MM")</f>
        <v>2018-07</v>
      </c>
      <c r="P4574" s="18" t="n">
        <f aca="false">IFERROR(N4574/K4574,0)</f>
        <v>0.1875</v>
      </c>
      <c r="Q4574" s="0" t="str">
        <f aca="false">IF(M4574=0,"No Discount",IF(M4574&lt;0.2,"Low (1-19%)",IF(M4574&lt;0.4,"Medium (20-39%)","High (40%+)")))</f>
        <v>Medium (20-39%)</v>
      </c>
      <c r="R4574" s="0" t="str">
        <f aca="false">INDEX('Lookup Tables'!$B$2:$B$5,MATCH(F4574,'Lookup Tables'!$A$2:$A$5,0))</f>
        <v>Manager D</v>
      </c>
    </row>
    <row r="4575" customFormat="false" ht="15" hidden="false" customHeight="false" outlineLevel="0" collapsed="false">
      <c r="A4575" s="0" t="s">
        <v>4062</v>
      </c>
      <c r="B4575" s="13" t="n">
        <v>43081</v>
      </c>
      <c r="C4575" s="13" t="n">
        <v>43087</v>
      </c>
      <c r="D4575" s="14" t="s">
        <v>69</v>
      </c>
      <c r="E4575" s="14" t="s">
        <v>97</v>
      </c>
      <c r="F4575" s="14" t="s">
        <v>98</v>
      </c>
      <c r="G4575" s="14" t="s">
        <v>157</v>
      </c>
      <c r="H4575" s="14" t="s">
        <v>80</v>
      </c>
      <c r="I4575" s="14" t="s">
        <v>81</v>
      </c>
      <c r="J4575" s="14" t="s">
        <v>951</v>
      </c>
      <c r="K4575" s="15" t="n">
        <v>657.93</v>
      </c>
      <c r="L4575" s="0" t="n">
        <v>7</v>
      </c>
      <c r="M4575" s="16" t="n">
        <v>0</v>
      </c>
      <c r="N4575" s="17" t="n">
        <v>184.2204</v>
      </c>
      <c r="O4575" s="0" t="str">
        <f aca="false">TEXT(B4575,"YYYY-MM")</f>
        <v>2017-12</v>
      </c>
      <c r="P4575" s="18" t="n">
        <f aca="false">IFERROR(N4575/K4575,0)</f>
        <v>0.28</v>
      </c>
      <c r="Q4575" s="0" t="str">
        <f aca="false">IF(M4575=0,"No Discount",IF(M4575&lt;0.2,"Low (1-19%)",IF(M4575&lt;0.4,"Medium (20-39%)","High (40%+)")))</f>
        <v>No Discount</v>
      </c>
      <c r="R4575" s="0" t="str">
        <f aca="false">INDEX('Lookup Tables'!$B$2:$B$5,MATCH(F4575,'Lookup Tables'!$A$2:$A$5,0))</f>
        <v>Manager A</v>
      </c>
    </row>
    <row r="4576" customFormat="false" ht="15" hidden="false" customHeight="false" outlineLevel="0" collapsed="false">
      <c r="A4576" s="0" t="s">
        <v>4062</v>
      </c>
      <c r="B4576" s="13" t="n">
        <v>43081</v>
      </c>
      <c r="C4576" s="13" t="n">
        <v>43087</v>
      </c>
      <c r="D4576" s="14" t="s">
        <v>69</v>
      </c>
      <c r="E4576" s="14" t="s">
        <v>97</v>
      </c>
      <c r="F4576" s="14" t="s">
        <v>98</v>
      </c>
      <c r="G4576" s="14" t="s">
        <v>157</v>
      </c>
      <c r="H4576" s="14" t="s">
        <v>56</v>
      </c>
      <c r="I4576" s="14" t="s">
        <v>76</v>
      </c>
      <c r="J4576" s="14" t="s">
        <v>1607</v>
      </c>
      <c r="K4576" s="15" t="n">
        <v>33.48</v>
      </c>
      <c r="L4576" s="0" t="n">
        <v>4</v>
      </c>
      <c r="M4576" s="16" t="n">
        <v>0</v>
      </c>
      <c r="N4576" s="17" t="n">
        <v>8.7048</v>
      </c>
      <c r="O4576" s="0" t="str">
        <f aca="false">TEXT(B4576,"YYYY-MM")</f>
        <v>2017-12</v>
      </c>
      <c r="P4576" s="18" t="n">
        <f aca="false">IFERROR(N4576/K4576,0)</f>
        <v>0.26</v>
      </c>
      <c r="Q4576" s="0" t="str">
        <f aca="false">IF(M4576=0,"No Discount",IF(M4576&lt;0.2,"Low (1-19%)",IF(M4576&lt;0.4,"Medium (20-39%)","High (40%+)")))</f>
        <v>No Discount</v>
      </c>
      <c r="R4576" s="0" t="str">
        <f aca="false">INDEX('Lookup Tables'!$B$2:$B$5,MATCH(F4576,'Lookup Tables'!$A$2:$A$5,0))</f>
        <v>Manager A</v>
      </c>
    </row>
    <row r="4577" customFormat="false" ht="15" hidden="false" customHeight="false" outlineLevel="0" collapsed="false">
      <c r="A4577" s="0" t="s">
        <v>4062</v>
      </c>
      <c r="B4577" s="13" t="n">
        <v>43081</v>
      </c>
      <c r="C4577" s="13" t="n">
        <v>43087</v>
      </c>
      <c r="D4577" s="14" t="s">
        <v>69</v>
      </c>
      <c r="E4577" s="14" t="s">
        <v>97</v>
      </c>
      <c r="F4577" s="14" t="s">
        <v>98</v>
      </c>
      <c r="G4577" s="14" t="s">
        <v>157</v>
      </c>
      <c r="H4577" s="14" t="s">
        <v>65</v>
      </c>
      <c r="I4577" s="14" t="s">
        <v>78</v>
      </c>
      <c r="J4577" s="14" t="s">
        <v>602</v>
      </c>
      <c r="K4577" s="15" t="n">
        <v>13.9</v>
      </c>
      <c r="L4577" s="0" t="n">
        <v>5</v>
      </c>
      <c r="M4577" s="16" t="n">
        <v>0</v>
      </c>
      <c r="N4577" s="17" t="n">
        <v>3.614</v>
      </c>
      <c r="O4577" s="0" t="str">
        <f aca="false">TEXT(B4577,"YYYY-MM")</f>
        <v>2017-12</v>
      </c>
      <c r="P4577" s="18" t="n">
        <f aca="false">IFERROR(N4577/K4577,0)</f>
        <v>0.26</v>
      </c>
      <c r="Q4577" s="0" t="str">
        <f aca="false">IF(M4577=0,"No Discount",IF(M4577&lt;0.2,"Low (1-19%)",IF(M4577&lt;0.4,"Medium (20-39%)","High (40%+)")))</f>
        <v>No Discount</v>
      </c>
      <c r="R4577" s="0" t="str">
        <f aca="false">INDEX('Lookup Tables'!$B$2:$B$5,MATCH(F4577,'Lookup Tables'!$A$2:$A$5,0))</f>
        <v>Manager A</v>
      </c>
    </row>
    <row r="4578" customFormat="false" ht="15" hidden="false" customHeight="false" outlineLevel="0" collapsed="false">
      <c r="A4578" s="0" t="s">
        <v>4062</v>
      </c>
      <c r="B4578" s="13" t="n">
        <v>43081</v>
      </c>
      <c r="C4578" s="13" t="n">
        <v>43087</v>
      </c>
      <c r="D4578" s="14" t="s">
        <v>69</v>
      </c>
      <c r="E4578" s="14" t="s">
        <v>97</v>
      </c>
      <c r="F4578" s="14" t="s">
        <v>98</v>
      </c>
      <c r="G4578" s="14" t="s">
        <v>157</v>
      </c>
      <c r="H4578" s="14" t="s">
        <v>65</v>
      </c>
      <c r="I4578" s="14" t="s">
        <v>73</v>
      </c>
      <c r="J4578" s="14" t="s">
        <v>4063</v>
      </c>
      <c r="K4578" s="15" t="n">
        <v>26.86</v>
      </c>
      <c r="L4578" s="0" t="n">
        <v>2</v>
      </c>
      <c r="M4578" s="16" t="n">
        <v>0</v>
      </c>
      <c r="N4578" s="17" t="n">
        <v>6.715</v>
      </c>
      <c r="O4578" s="0" t="str">
        <f aca="false">TEXT(B4578,"YYYY-MM")</f>
        <v>2017-12</v>
      </c>
      <c r="P4578" s="18" t="n">
        <f aca="false">IFERROR(N4578/K4578,0)</f>
        <v>0.25</v>
      </c>
      <c r="Q4578" s="0" t="str">
        <f aca="false">IF(M4578=0,"No Discount",IF(M4578&lt;0.2,"Low (1-19%)",IF(M4578&lt;0.4,"Medium (20-39%)","High (40%+)")))</f>
        <v>No Discount</v>
      </c>
      <c r="R4578" s="0" t="str">
        <f aca="false">INDEX('Lookup Tables'!$B$2:$B$5,MATCH(F4578,'Lookup Tables'!$A$2:$A$5,0))</f>
        <v>Manager A</v>
      </c>
    </row>
    <row r="4579" customFormat="false" ht="15" hidden="false" customHeight="false" outlineLevel="0" collapsed="false">
      <c r="A4579" s="0" t="s">
        <v>4064</v>
      </c>
      <c r="B4579" s="13" t="n">
        <v>42105</v>
      </c>
      <c r="C4579" s="13" t="n">
        <v>42110</v>
      </c>
      <c r="D4579" s="14" t="s">
        <v>69</v>
      </c>
      <c r="E4579" s="14" t="s">
        <v>53</v>
      </c>
      <c r="F4579" s="14" t="s">
        <v>63</v>
      </c>
      <c r="G4579" s="14" t="s">
        <v>3111</v>
      </c>
      <c r="H4579" s="14" t="s">
        <v>65</v>
      </c>
      <c r="I4579" s="14" t="s">
        <v>83</v>
      </c>
      <c r="J4579" s="14" t="s">
        <v>2328</v>
      </c>
      <c r="K4579" s="15" t="n">
        <v>9.584</v>
      </c>
      <c r="L4579" s="0" t="n">
        <v>1</v>
      </c>
      <c r="M4579" s="16" t="n">
        <v>0.2</v>
      </c>
      <c r="N4579" s="17" t="n">
        <v>3.3544</v>
      </c>
      <c r="O4579" s="0" t="str">
        <f aca="false">TEXT(B4579,"YYYY-MM")</f>
        <v>2015-04</v>
      </c>
      <c r="P4579" s="18" t="n">
        <f aca="false">IFERROR(N4579/K4579,0)</f>
        <v>0.35</v>
      </c>
      <c r="Q4579" s="0" t="str">
        <f aca="false">IF(M4579=0,"No Discount",IF(M4579&lt;0.2,"Low (1-19%)",IF(M4579&lt;0.4,"Medium (20-39%)","High (40%+)")))</f>
        <v>Medium (20-39%)</v>
      </c>
      <c r="R4579" s="0" t="str">
        <f aca="false">INDEX('Lookup Tables'!$B$2:$B$5,MATCH(F4579,'Lookup Tables'!$A$2:$A$5,0))</f>
        <v>Manager D</v>
      </c>
    </row>
    <row r="4580" customFormat="false" ht="15" hidden="false" customHeight="false" outlineLevel="0" collapsed="false">
      <c r="A4580" s="0" t="s">
        <v>4065</v>
      </c>
      <c r="B4580" s="13" t="n">
        <v>42530</v>
      </c>
      <c r="C4580" s="13" t="n">
        <v>42536</v>
      </c>
      <c r="D4580" s="14" t="s">
        <v>69</v>
      </c>
      <c r="E4580" s="14" t="s">
        <v>97</v>
      </c>
      <c r="F4580" s="14" t="s">
        <v>54</v>
      </c>
      <c r="G4580" s="14" t="s">
        <v>193</v>
      </c>
      <c r="H4580" s="14" t="s">
        <v>65</v>
      </c>
      <c r="I4580" s="14" t="s">
        <v>83</v>
      </c>
      <c r="J4580" s="14" t="s">
        <v>794</v>
      </c>
      <c r="K4580" s="15" t="n">
        <v>113.1</v>
      </c>
      <c r="L4580" s="0" t="n">
        <v>3</v>
      </c>
      <c r="M4580" s="16" t="n">
        <v>0</v>
      </c>
      <c r="N4580" s="17" t="n">
        <v>56.55</v>
      </c>
      <c r="O4580" s="0" t="str">
        <f aca="false">TEXT(B4580,"YYYY-MM")</f>
        <v>2016-06</v>
      </c>
      <c r="P4580" s="18" t="n">
        <f aca="false">IFERROR(N4580/K4580,0)</f>
        <v>0.5</v>
      </c>
      <c r="Q4580" s="0" t="str">
        <f aca="false">IF(M4580=0,"No Discount",IF(M4580&lt;0.2,"Low (1-19%)",IF(M4580&lt;0.4,"Medium (20-39%)","High (40%+)")))</f>
        <v>No Discount</v>
      </c>
      <c r="R4580" s="0" t="str">
        <f aca="false">INDEX('Lookup Tables'!$B$2:$B$5,MATCH(F4580,'Lookup Tables'!$A$2:$A$5,0))</f>
        <v>Manager C</v>
      </c>
    </row>
    <row r="4581" customFormat="false" ht="15" hidden="false" customHeight="false" outlineLevel="0" collapsed="false">
      <c r="A4581" s="0" t="s">
        <v>4066</v>
      </c>
      <c r="B4581" s="13" t="n">
        <v>42212</v>
      </c>
      <c r="C4581" s="13" t="n">
        <v>42218</v>
      </c>
      <c r="D4581" s="14" t="s">
        <v>69</v>
      </c>
      <c r="E4581" s="14" t="s">
        <v>62</v>
      </c>
      <c r="F4581" s="14" t="s">
        <v>117</v>
      </c>
      <c r="G4581" s="14" t="s">
        <v>170</v>
      </c>
      <c r="H4581" s="14" t="s">
        <v>65</v>
      </c>
      <c r="I4581" s="14" t="s">
        <v>91</v>
      </c>
      <c r="J4581" s="14" t="s">
        <v>4067</v>
      </c>
      <c r="K4581" s="15" t="n">
        <v>65.78</v>
      </c>
      <c r="L4581" s="0" t="n">
        <v>11</v>
      </c>
      <c r="M4581" s="16" t="n">
        <v>0</v>
      </c>
      <c r="N4581" s="17" t="n">
        <v>32.2322</v>
      </c>
      <c r="O4581" s="0" t="str">
        <f aca="false">TEXT(B4581,"YYYY-MM")</f>
        <v>2015-07</v>
      </c>
      <c r="P4581" s="18" t="n">
        <f aca="false">IFERROR(N4581/K4581,0)</f>
        <v>0.49</v>
      </c>
      <c r="Q4581" s="0" t="str">
        <f aca="false">IF(M4581=0,"No Discount",IF(M4581&lt;0.2,"Low (1-19%)",IF(M4581&lt;0.4,"Medium (20-39%)","High (40%+)")))</f>
        <v>No Discount</v>
      </c>
      <c r="R4581" s="0" t="str">
        <f aca="false">INDEX('Lookup Tables'!$B$2:$B$5,MATCH(F4581,'Lookup Tables'!$A$2:$A$5,0))</f>
        <v>Manager B</v>
      </c>
    </row>
    <row r="4582" customFormat="false" ht="15" hidden="false" customHeight="false" outlineLevel="0" collapsed="false">
      <c r="A4582" s="0" t="s">
        <v>4068</v>
      </c>
      <c r="B4582" s="13" t="n">
        <v>42582</v>
      </c>
      <c r="C4582" s="13" t="n">
        <v>42588</v>
      </c>
      <c r="D4582" s="14" t="s">
        <v>69</v>
      </c>
      <c r="E4582" s="14" t="s">
        <v>62</v>
      </c>
      <c r="F4582" s="14" t="s">
        <v>54</v>
      </c>
      <c r="G4582" s="14" t="s">
        <v>690</v>
      </c>
      <c r="H4582" s="14" t="s">
        <v>80</v>
      </c>
      <c r="I4582" s="14" t="s">
        <v>123</v>
      </c>
      <c r="J4582" s="14" t="s">
        <v>475</v>
      </c>
      <c r="K4582" s="15" t="n">
        <v>239.7</v>
      </c>
      <c r="L4582" s="0" t="n">
        <v>6</v>
      </c>
      <c r="M4582" s="16" t="n">
        <v>0</v>
      </c>
      <c r="N4582" s="17" t="n">
        <v>105.468</v>
      </c>
      <c r="O4582" s="0" t="str">
        <f aca="false">TEXT(B4582,"YYYY-MM")</f>
        <v>2016-07</v>
      </c>
      <c r="P4582" s="18" t="n">
        <f aca="false">IFERROR(N4582/K4582,0)</f>
        <v>0.44</v>
      </c>
      <c r="Q4582" s="0" t="str">
        <f aca="false">IF(M4582=0,"No Discount",IF(M4582&lt;0.2,"Low (1-19%)",IF(M4582&lt;0.4,"Medium (20-39%)","High (40%+)")))</f>
        <v>No Discount</v>
      </c>
      <c r="R4582" s="0" t="str">
        <f aca="false">INDEX('Lookup Tables'!$B$2:$B$5,MATCH(F4582,'Lookup Tables'!$A$2:$A$5,0))</f>
        <v>Manager C</v>
      </c>
    </row>
    <row r="4583" customFormat="false" ht="15" hidden="false" customHeight="false" outlineLevel="0" collapsed="false">
      <c r="A4583" s="0" t="s">
        <v>4069</v>
      </c>
      <c r="B4583" s="13" t="n">
        <v>42997</v>
      </c>
      <c r="C4583" s="13" t="n">
        <v>43000</v>
      </c>
      <c r="D4583" s="14" t="s">
        <v>137</v>
      </c>
      <c r="E4583" s="14" t="s">
        <v>97</v>
      </c>
      <c r="F4583" s="14" t="s">
        <v>117</v>
      </c>
      <c r="G4583" s="14" t="s">
        <v>118</v>
      </c>
      <c r="H4583" s="14" t="s">
        <v>56</v>
      </c>
      <c r="I4583" s="14" t="s">
        <v>76</v>
      </c>
      <c r="J4583" s="14" t="s">
        <v>4070</v>
      </c>
      <c r="K4583" s="15" t="n">
        <v>25.632</v>
      </c>
      <c r="L4583" s="0" t="n">
        <v>3</v>
      </c>
      <c r="M4583" s="16" t="n">
        <v>0.2</v>
      </c>
      <c r="N4583" s="17" t="n">
        <v>3.8448</v>
      </c>
      <c r="O4583" s="0" t="str">
        <f aca="false">TEXT(B4583,"YYYY-MM")</f>
        <v>2017-09</v>
      </c>
      <c r="P4583" s="18" t="n">
        <f aca="false">IFERROR(N4583/K4583,0)</f>
        <v>0.15</v>
      </c>
      <c r="Q4583" s="0" t="str">
        <f aca="false">IF(M4583=0,"No Discount",IF(M4583&lt;0.2,"Low (1-19%)",IF(M4583&lt;0.4,"Medium (20-39%)","High (40%+)")))</f>
        <v>Medium (20-39%)</v>
      </c>
      <c r="R4583" s="0" t="str">
        <f aca="false">INDEX('Lookup Tables'!$B$2:$B$5,MATCH(F4583,'Lookup Tables'!$A$2:$A$5,0))</f>
        <v>Manager B</v>
      </c>
    </row>
    <row r="4584" customFormat="false" ht="15" hidden="false" customHeight="false" outlineLevel="0" collapsed="false">
      <c r="A4584" s="0" t="s">
        <v>4071</v>
      </c>
      <c r="B4584" s="13" t="n">
        <v>42896</v>
      </c>
      <c r="C4584" s="13" t="n">
        <v>42898</v>
      </c>
      <c r="D4584" s="14" t="s">
        <v>137</v>
      </c>
      <c r="E4584" s="14" t="s">
        <v>53</v>
      </c>
      <c r="F4584" s="14" t="s">
        <v>117</v>
      </c>
      <c r="G4584" s="14" t="s">
        <v>118</v>
      </c>
      <c r="H4584" s="14" t="s">
        <v>65</v>
      </c>
      <c r="I4584" s="14" t="s">
        <v>66</v>
      </c>
      <c r="J4584" s="14" t="s">
        <v>3892</v>
      </c>
      <c r="K4584" s="15" t="n">
        <v>23.616</v>
      </c>
      <c r="L4584" s="0" t="n">
        <v>8</v>
      </c>
      <c r="M4584" s="16" t="n">
        <v>0.2</v>
      </c>
      <c r="N4584" s="17" t="n">
        <v>7.9704</v>
      </c>
      <c r="O4584" s="0" t="str">
        <f aca="false">TEXT(B4584,"YYYY-MM")</f>
        <v>2017-06</v>
      </c>
      <c r="P4584" s="18" t="n">
        <f aca="false">IFERROR(N4584/K4584,0)</f>
        <v>0.3375</v>
      </c>
      <c r="Q4584" s="0" t="str">
        <f aca="false">IF(M4584=0,"No Discount",IF(M4584&lt;0.2,"Low (1-19%)",IF(M4584&lt;0.4,"Medium (20-39%)","High (40%+)")))</f>
        <v>Medium (20-39%)</v>
      </c>
      <c r="R4584" s="0" t="str">
        <f aca="false">INDEX('Lookup Tables'!$B$2:$B$5,MATCH(F4584,'Lookup Tables'!$A$2:$A$5,0))</f>
        <v>Manager B</v>
      </c>
    </row>
    <row r="4585" customFormat="false" ht="15" hidden="false" customHeight="false" outlineLevel="0" collapsed="false">
      <c r="A4585" s="0" t="s">
        <v>4072</v>
      </c>
      <c r="B4585" s="13" t="n">
        <v>42973</v>
      </c>
      <c r="C4585" s="13" t="n">
        <v>42975</v>
      </c>
      <c r="D4585" s="14" t="s">
        <v>52</v>
      </c>
      <c r="E4585" s="14" t="s">
        <v>62</v>
      </c>
      <c r="F4585" s="14" t="s">
        <v>63</v>
      </c>
      <c r="G4585" s="14" t="s">
        <v>64</v>
      </c>
      <c r="H4585" s="14" t="s">
        <v>65</v>
      </c>
      <c r="I4585" s="14" t="s">
        <v>78</v>
      </c>
      <c r="J4585" s="14" t="s">
        <v>259</v>
      </c>
      <c r="K4585" s="15" t="n">
        <v>8.26</v>
      </c>
      <c r="L4585" s="0" t="n">
        <v>2</v>
      </c>
      <c r="M4585" s="16" t="n">
        <v>0</v>
      </c>
      <c r="N4585" s="17" t="n">
        <v>3.7996</v>
      </c>
      <c r="O4585" s="0" t="str">
        <f aca="false">TEXT(B4585,"YYYY-MM")</f>
        <v>2017-08</v>
      </c>
      <c r="P4585" s="18" t="n">
        <f aca="false">IFERROR(N4585/K4585,0)</f>
        <v>0.46</v>
      </c>
      <c r="Q4585" s="0" t="str">
        <f aca="false">IF(M4585=0,"No Discount",IF(M4585&lt;0.2,"Low (1-19%)",IF(M4585&lt;0.4,"Medium (20-39%)","High (40%+)")))</f>
        <v>No Discount</v>
      </c>
      <c r="R4585" s="0" t="str">
        <f aca="false">INDEX('Lookup Tables'!$B$2:$B$5,MATCH(F4585,'Lookup Tables'!$A$2:$A$5,0))</f>
        <v>Manager D</v>
      </c>
    </row>
    <row r="4586" customFormat="false" ht="15" hidden="false" customHeight="false" outlineLevel="0" collapsed="false">
      <c r="A4586" s="0" t="s">
        <v>4073</v>
      </c>
      <c r="B4586" s="13" t="n">
        <v>43406</v>
      </c>
      <c r="C4586" s="13" t="n">
        <v>43408</v>
      </c>
      <c r="D4586" s="14" t="s">
        <v>52</v>
      </c>
      <c r="E4586" s="14" t="s">
        <v>97</v>
      </c>
      <c r="F4586" s="14" t="s">
        <v>63</v>
      </c>
      <c r="G4586" s="14" t="s">
        <v>64</v>
      </c>
      <c r="H4586" s="14" t="s">
        <v>65</v>
      </c>
      <c r="I4586" s="14" t="s">
        <v>129</v>
      </c>
      <c r="J4586" s="14" t="s">
        <v>831</v>
      </c>
      <c r="K4586" s="15" t="n">
        <v>76.58</v>
      </c>
      <c r="L4586" s="0" t="n">
        <v>7</v>
      </c>
      <c r="M4586" s="16" t="n">
        <v>0</v>
      </c>
      <c r="N4586" s="17" t="n">
        <v>38.29</v>
      </c>
      <c r="O4586" s="0" t="str">
        <f aca="false">TEXT(B4586,"YYYY-MM")</f>
        <v>2018-11</v>
      </c>
      <c r="P4586" s="18" t="n">
        <f aca="false">IFERROR(N4586/K4586,0)</f>
        <v>0.5</v>
      </c>
      <c r="Q4586" s="0" t="str">
        <f aca="false">IF(M4586=0,"No Discount",IF(M4586&lt;0.2,"Low (1-19%)",IF(M4586&lt;0.4,"Medium (20-39%)","High (40%+)")))</f>
        <v>No Discount</v>
      </c>
      <c r="R4586" s="0" t="str">
        <f aca="false">INDEX('Lookup Tables'!$B$2:$B$5,MATCH(F4586,'Lookup Tables'!$A$2:$A$5,0))</f>
        <v>Manager D</v>
      </c>
    </row>
    <row r="4587" customFormat="false" ht="15" hidden="false" customHeight="false" outlineLevel="0" collapsed="false">
      <c r="A4587" s="0" t="s">
        <v>4073</v>
      </c>
      <c r="B4587" s="13" t="n">
        <v>43406</v>
      </c>
      <c r="C4587" s="13" t="n">
        <v>43408</v>
      </c>
      <c r="D4587" s="14" t="s">
        <v>52</v>
      </c>
      <c r="E4587" s="14" t="s">
        <v>97</v>
      </c>
      <c r="F4587" s="14" t="s">
        <v>63</v>
      </c>
      <c r="G4587" s="14" t="s">
        <v>64</v>
      </c>
      <c r="H4587" s="14" t="s">
        <v>65</v>
      </c>
      <c r="I4587" s="14" t="s">
        <v>78</v>
      </c>
      <c r="J4587" s="14" t="s">
        <v>2467</v>
      </c>
      <c r="K4587" s="15" t="n">
        <v>8.8</v>
      </c>
      <c r="L4587" s="0" t="n">
        <v>5</v>
      </c>
      <c r="M4587" s="16" t="n">
        <v>0</v>
      </c>
      <c r="N4587" s="17" t="n">
        <v>4.224</v>
      </c>
      <c r="O4587" s="0" t="str">
        <f aca="false">TEXT(B4587,"YYYY-MM")</f>
        <v>2018-11</v>
      </c>
      <c r="P4587" s="18" t="n">
        <f aca="false">IFERROR(N4587/K4587,0)</f>
        <v>0.48</v>
      </c>
      <c r="Q4587" s="0" t="str">
        <f aca="false">IF(M4587=0,"No Discount",IF(M4587&lt;0.2,"Low (1-19%)",IF(M4587&lt;0.4,"Medium (20-39%)","High (40%+)")))</f>
        <v>No Discount</v>
      </c>
      <c r="R4587" s="0" t="str">
        <f aca="false">INDEX('Lookup Tables'!$B$2:$B$5,MATCH(F4587,'Lookup Tables'!$A$2:$A$5,0))</f>
        <v>Manager D</v>
      </c>
    </row>
    <row r="4588" customFormat="false" ht="15" hidden="false" customHeight="false" outlineLevel="0" collapsed="false">
      <c r="A4588" s="0" t="s">
        <v>4073</v>
      </c>
      <c r="B4588" s="13" t="n">
        <v>43406</v>
      </c>
      <c r="C4588" s="13" t="n">
        <v>43408</v>
      </c>
      <c r="D4588" s="14" t="s">
        <v>52</v>
      </c>
      <c r="E4588" s="14" t="s">
        <v>97</v>
      </c>
      <c r="F4588" s="14" t="s">
        <v>63</v>
      </c>
      <c r="G4588" s="14" t="s">
        <v>64</v>
      </c>
      <c r="H4588" s="14" t="s">
        <v>65</v>
      </c>
      <c r="I4588" s="14" t="s">
        <v>83</v>
      </c>
      <c r="J4588" s="14" t="s">
        <v>4074</v>
      </c>
      <c r="K4588" s="15" t="n">
        <v>590.352</v>
      </c>
      <c r="L4588" s="0" t="n">
        <v>6</v>
      </c>
      <c r="M4588" s="16" t="n">
        <v>0.2</v>
      </c>
      <c r="N4588" s="17" t="n">
        <v>206.6232</v>
      </c>
      <c r="O4588" s="0" t="str">
        <f aca="false">TEXT(B4588,"YYYY-MM")</f>
        <v>2018-11</v>
      </c>
      <c r="P4588" s="18" t="n">
        <f aca="false">IFERROR(N4588/K4588,0)</f>
        <v>0.35</v>
      </c>
      <c r="Q4588" s="0" t="str">
        <f aca="false">IF(M4588=0,"No Discount",IF(M4588&lt;0.2,"Low (1-19%)",IF(M4588&lt;0.4,"Medium (20-39%)","High (40%+)")))</f>
        <v>Medium (20-39%)</v>
      </c>
      <c r="R4588" s="0" t="str">
        <f aca="false">INDEX('Lookup Tables'!$B$2:$B$5,MATCH(F4588,'Lookup Tables'!$A$2:$A$5,0))</f>
        <v>Manager D</v>
      </c>
    </row>
    <row r="4589" customFormat="false" ht="15" hidden="false" customHeight="false" outlineLevel="0" collapsed="false">
      <c r="A4589" s="0" t="s">
        <v>4073</v>
      </c>
      <c r="B4589" s="13" t="n">
        <v>43406</v>
      </c>
      <c r="C4589" s="13" t="n">
        <v>43408</v>
      </c>
      <c r="D4589" s="14" t="s">
        <v>52</v>
      </c>
      <c r="E4589" s="14" t="s">
        <v>97</v>
      </c>
      <c r="F4589" s="14" t="s">
        <v>63</v>
      </c>
      <c r="G4589" s="14" t="s">
        <v>64</v>
      </c>
      <c r="H4589" s="14" t="s">
        <v>65</v>
      </c>
      <c r="I4589" s="14" t="s">
        <v>171</v>
      </c>
      <c r="J4589" s="14" t="s">
        <v>1435</v>
      </c>
      <c r="K4589" s="15" t="n">
        <v>5.58</v>
      </c>
      <c r="L4589" s="0" t="n">
        <v>3</v>
      </c>
      <c r="M4589" s="16" t="n">
        <v>0</v>
      </c>
      <c r="N4589" s="17" t="n">
        <v>0.1674</v>
      </c>
      <c r="O4589" s="0" t="str">
        <f aca="false">TEXT(B4589,"YYYY-MM")</f>
        <v>2018-11</v>
      </c>
      <c r="P4589" s="18" t="n">
        <f aca="false">IFERROR(N4589/K4589,0)</f>
        <v>0.03</v>
      </c>
      <c r="Q4589" s="0" t="str">
        <f aca="false">IF(M4589=0,"No Discount",IF(M4589&lt;0.2,"Low (1-19%)",IF(M4589&lt;0.4,"Medium (20-39%)","High (40%+)")))</f>
        <v>No Discount</v>
      </c>
      <c r="R4589" s="0" t="str">
        <f aca="false">INDEX('Lookup Tables'!$B$2:$B$5,MATCH(F4589,'Lookup Tables'!$A$2:$A$5,0))</f>
        <v>Manager D</v>
      </c>
    </row>
    <row r="4590" customFormat="false" ht="15" hidden="false" customHeight="false" outlineLevel="0" collapsed="false">
      <c r="A4590" s="0" t="s">
        <v>4073</v>
      </c>
      <c r="B4590" s="13" t="n">
        <v>43406</v>
      </c>
      <c r="C4590" s="13" t="n">
        <v>43408</v>
      </c>
      <c r="D4590" s="14" t="s">
        <v>52</v>
      </c>
      <c r="E4590" s="14" t="s">
        <v>97</v>
      </c>
      <c r="F4590" s="14" t="s">
        <v>63</v>
      </c>
      <c r="G4590" s="14" t="s">
        <v>64</v>
      </c>
      <c r="H4590" s="14" t="s">
        <v>56</v>
      </c>
      <c r="I4590" s="14" t="s">
        <v>76</v>
      </c>
      <c r="J4590" s="14" t="s">
        <v>4075</v>
      </c>
      <c r="K4590" s="15" t="n">
        <v>25.02</v>
      </c>
      <c r="L4590" s="0" t="n">
        <v>3</v>
      </c>
      <c r="M4590" s="16" t="n">
        <v>0</v>
      </c>
      <c r="N4590" s="17" t="n">
        <v>10.5084</v>
      </c>
      <c r="O4590" s="0" t="str">
        <f aca="false">TEXT(B4590,"YYYY-MM")</f>
        <v>2018-11</v>
      </c>
      <c r="P4590" s="18" t="n">
        <f aca="false">IFERROR(N4590/K4590,0)</f>
        <v>0.42</v>
      </c>
      <c r="Q4590" s="0" t="str">
        <f aca="false">IF(M4590=0,"No Discount",IF(M4590&lt;0.2,"Low (1-19%)",IF(M4590&lt;0.4,"Medium (20-39%)","High (40%+)")))</f>
        <v>No Discount</v>
      </c>
      <c r="R4590" s="0" t="str">
        <f aca="false">INDEX('Lookup Tables'!$B$2:$B$5,MATCH(F4590,'Lookup Tables'!$A$2:$A$5,0))</f>
        <v>Manager D</v>
      </c>
    </row>
    <row r="4591" customFormat="false" ht="15" hidden="false" customHeight="false" outlineLevel="0" collapsed="false">
      <c r="A4591" s="0" t="s">
        <v>4073</v>
      </c>
      <c r="B4591" s="13" t="n">
        <v>43406</v>
      </c>
      <c r="C4591" s="13" t="n">
        <v>43408</v>
      </c>
      <c r="D4591" s="14" t="s">
        <v>52</v>
      </c>
      <c r="E4591" s="14" t="s">
        <v>97</v>
      </c>
      <c r="F4591" s="14" t="s">
        <v>63</v>
      </c>
      <c r="G4591" s="14" t="s">
        <v>64</v>
      </c>
      <c r="H4591" s="14" t="s">
        <v>65</v>
      </c>
      <c r="I4591" s="14" t="s">
        <v>73</v>
      </c>
      <c r="J4591" s="14" t="s">
        <v>984</v>
      </c>
      <c r="K4591" s="15" t="n">
        <v>452.55</v>
      </c>
      <c r="L4591" s="0" t="n">
        <v>7</v>
      </c>
      <c r="M4591" s="16" t="n">
        <v>0</v>
      </c>
      <c r="N4591" s="17" t="n">
        <v>22.6275</v>
      </c>
      <c r="O4591" s="0" t="str">
        <f aca="false">TEXT(B4591,"YYYY-MM")</f>
        <v>2018-11</v>
      </c>
      <c r="P4591" s="18" t="n">
        <f aca="false">IFERROR(N4591/K4591,0)</f>
        <v>0.05</v>
      </c>
      <c r="Q4591" s="0" t="str">
        <f aca="false">IF(M4591=0,"No Discount",IF(M4591&lt;0.2,"Low (1-19%)",IF(M4591&lt;0.4,"Medium (20-39%)","High (40%+)")))</f>
        <v>No Discount</v>
      </c>
      <c r="R4591" s="0" t="str">
        <f aca="false">INDEX('Lookup Tables'!$B$2:$B$5,MATCH(F4591,'Lookup Tables'!$A$2:$A$5,0))</f>
        <v>Manager D</v>
      </c>
    </row>
    <row r="4592" customFormat="false" ht="15" hidden="false" customHeight="false" outlineLevel="0" collapsed="false">
      <c r="A4592" s="0" t="s">
        <v>4076</v>
      </c>
      <c r="B4592" s="13" t="n">
        <v>43095</v>
      </c>
      <c r="C4592" s="13" t="n">
        <v>43100</v>
      </c>
      <c r="D4592" s="14" t="s">
        <v>69</v>
      </c>
      <c r="E4592" s="14" t="s">
        <v>62</v>
      </c>
      <c r="F4592" s="14" t="s">
        <v>63</v>
      </c>
      <c r="G4592" s="14" t="s">
        <v>64</v>
      </c>
      <c r="H4592" s="14" t="s">
        <v>65</v>
      </c>
      <c r="I4592" s="14" t="s">
        <v>303</v>
      </c>
      <c r="J4592" s="14" t="s">
        <v>2488</v>
      </c>
      <c r="K4592" s="15" t="n">
        <v>17.76</v>
      </c>
      <c r="L4592" s="0" t="n">
        <v>2</v>
      </c>
      <c r="M4592" s="16" t="n">
        <v>0</v>
      </c>
      <c r="N4592" s="17" t="n">
        <v>4.9728</v>
      </c>
      <c r="O4592" s="0" t="str">
        <f aca="false">TEXT(B4592,"YYYY-MM")</f>
        <v>2017-12</v>
      </c>
      <c r="P4592" s="18" t="n">
        <f aca="false">IFERROR(N4592/K4592,0)</f>
        <v>0.28</v>
      </c>
      <c r="Q4592" s="0" t="str">
        <f aca="false">IF(M4592=0,"No Discount",IF(M4592&lt;0.2,"Low (1-19%)",IF(M4592&lt;0.4,"Medium (20-39%)","High (40%+)")))</f>
        <v>No Discount</v>
      </c>
      <c r="R4592" s="0" t="str">
        <f aca="false">INDEX('Lookup Tables'!$B$2:$B$5,MATCH(F4592,'Lookup Tables'!$A$2:$A$5,0))</f>
        <v>Manager D</v>
      </c>
    </row>
    <row r="4593" customFormat="false" ht="15" hidden="false" customHeight="false" outlineLevel="0" collapsed="false">
      <c r="A4593" s="0" t="s">
        <v>4076</v>
      </c>
      <c r="B4593" s="13" t="n">
        <v>43095</v>
      </c>
      <c r="C4593" s="13" t="n">
        <v>43100</v>
      </c>
      <c r="D4593" s="14" t="s">
        <v>69</v>
      </c>
      <c r="E4593" s="14" t="s">
        <v>62</v>
      </c>
      <c r="F4593" s="14" t="s">
        <v>63</v>
      </c>
      <c r="G4593" s="14" t="s">
        <v>64</v>
      </c>
      <c r="H4593" s="14" t="s">
        <v>80</v>
      </c>
      <c r="I4593" s="14" t="s">
        <v>81</v>
      </c>
      <c r="J4593" s="14" t="s">
        <v>82</v>
      </c>
      <c r="K4593" s="15" t="n">
        <v>302.384</v>
      </c>
      <c r="L4593" s="0" t="n">
        <v>2</v>
      </c>
      <c r="M4593" s="16" t="n">
        <v>0.2</v>
      </c>
      <c r="N4593" s="17" t="n">
        <v>30.2384</v>
      </c>
      <c r="O4593" s="0" t="str">
        <f aca="false">TEXT(B4593,"YYYY-MM")</f>
        <v>2017-12</v>
      </c>
      <c r="P4593" s="18" t="n">
        <f aca="false">IFERROR(N4593/K4593,0)</f>
        <v>0.1</v>
      </c>
      <c r="Q4593" s="0" t="str">
        <f aca="false">IF(M4593=0,"No Discount",IF(M4593&lt;0.2,"Low (1-19%)",IF(M4593&lt;0.4,"Medium (20-39%)","High (40%+)")))</f>
        <v>Medium (20-39%)</v>
      </c>
      <c r="R4593" s="0" t="str">
        <f aca="false">INDEX('Lookup Tables'!$B$2:$B$5,MATCH(F4593,'Lookup Tables'!$A$2:$A$5,0))</f>
        <v>Manager D</v>
      </c>
    </row>
    <row r="4594" customFormat="false" ht="15" hidden="false" customHeight="false" outlineLevel="0" collapsed="false">
      <c r="A4594" s="0" t="s">
        <v>4076</v>
      </c>
      <c r="B4594" s="13" t="n">
        <v>43095</v>
      </c>
      <c r="C4594" s="13" t="n">
        <v>43100</v>
      </c>
      <c r="D4594" s="14" t="s">
        <v>69</v>
      </c>
      <c r="E4594" s="14" t="s">
        <v>62</v>
      </c>
      <c r="F4594" s="14" t="s">
        <v>63</v>
      </c>
      <c r="G4594" s="14" t="s">
        <v>64</v>
      </c>
      <c r="H4594" s="14" t="s">
        <v>56</v>
      </c>
      <c r="I4594" s="14" t="s">
        <v>59</v>
      </c>
      <c r="J4594" s="14" t="s">
        <v>3329</v>
      </c>
      <c r="K4594" s="15" t="n">
        <v>146.352</v>
      </c>
      <c r="L4594" s="0" t="n">
        <v>3</v>
      </c>
      <c r="M4594" s="16" t="n">
        <v>0.2</v>
      </c>
      <c r="N4594" s="17" t="n">
        <v>-5.4882</v>
      </c>
      <c r="O4594" s="0" t="str">
        <f aca="false">TEXT(B4594,"YYYY-MM")</f>
        <v>2017-12</v>
      </c>
      <c r="P4594" s="18" t="n">
        <f aca="false">IFERROR(N4594/K4594,0)</f>
        <v>-0.0375</v>
      </c>
      <c r="Q4594" s="0" t="str">
        <f aca="false">IF(M4594=0,"No Discount",IF(M4594&lt;0.2,"Low (1-19%)",IF(M4594&lt;0.4,"Medium (20-39%)","High (40%+)")))</f>
        <v>Medium (20-39%)</v>
      </c>
      <c r="R4594" s="0" t="str">
        <f aca="false">INDEX('Lookup Tables'!$B$2:$B$5,MATCH(F4594,'Lookup Tables'!$A$2:$A$5,0))</f>
        <v>Manager D</v>
      </c>
    </row>
    <row r="4595" customFormat="false" ht="15" hidden="false" customHeight="false" outlineLevel="0" collapsed="false">
      <c r="A4595" s="0" t="s">
        <v>4076</v>
      </c>
      <c r="B4595" s="13" t="n">
        <v>43095</v>
      </c>
      <c r="C4595" s="13" t="n">
        <v>43100</v>
      </c>
      <c r="D4595" s="14" t="s">
        <v>69</v>
      </c>
      <c r="E4595" s="14" t="s">
        <v>62</v>
      </c>
      <c r="F4595" s="14" t="s">
        <v>63</v>
      </c>
      <c r="G4595" s="14" t="s">
        <v>64</v>
      </c>
      <c r="H4595" s="14" t="s">
        <v>65</v>
      </c>
      <c r="I4595" s="14" t="s">
        <v>85</v>
      </c>
      <c r="J4595" s="14" t="s">
        <v>4077</v>
      </c>
      <c r="K4595" s="15" t="n">
        <v>7.9</v>
      </c>
      <c r="L4595" s="0" t="n">
        <v>2</v>
      </c>
      <c r="M4595" s="16" t="n">
        <v>0</v>
      </c>
      <c r="N4595" s="17" t="n">
        <v>2.054</v>
      </c>
      <c r="O4595" s="0" t="str">
        <f aca="false">TEXT(B4595,"YYYY-MM")</f>
        <v>2017-12</v>
      </c>
      <c r="P4595" s="18" t="n">
        <f aca="false">IFERROR(N4595/K4595,0)</f>
        <v>0.26</v>
      </c>
      <c r="Q4595" s="0" t="str">
        <f aca="false">IF(M4595=0,"No Discount",IF(M4595&lt;0.2,"Low (1-19%)",IF(M4595&lt;0.4,"Medium (20-39%)","High (40%+)")))</f>
        <v>No Discount</v>
      </c>
      <c r="R4595" s="0" t="str">
        <f aca="false">INDEX('Lookup Tables'!$B$2:$B$5,MATCH(F4595,'Lookup Tables'!$A$2:$A$5,0))</f>
        <v>Manager D</v>
      </c>
    </row>
    <row r="4596" customFormat="false" ht="15" hidden="false" customHeight="false" outlineLevel="0" collapsed="false">
      <c r="A4596" s="0" t="s">
        <v>4076</v>
      </c>
      <c r="B4596" s="13" t="n">
        <v>43095</v>
      </c>
      <c r="C4596" s="13" t="n">
        <v>43100</v>
      </c>
      <c r="D4596" s="14" t="s">
        <v>69</v>
      </c>
      <c r="E4596" s="14" t="s">
        <v>62</v>
      </c>
      <c r="F4596" s="14" t="s">
        <v>63</v>
      </c>
      <c r="G4596" s="14" t="s">
        <v>64</v>
      </c>
      <c r="H4596" s="14" t="s">
        <v>56</v>
      </c>
      <c r="I4596" s="14" t="s">
        <v>71</v>
      </c>
      <c r="J4596" s="14" t="s">
        <v>438</v>
      </c>
      <c r="K4596" s="15" t="n">
        <v>902.712</v>
      </c>
      <c r="L4596" s="0" t="n">
        <v>3</v>
      </c>
      <c r="M4596" s="16" t="n">
        <v>0.2</v>
      </c>
      <c r="N4596" s="17" t="n">
        <v>33.8517</v>
      </c>
      <c r="O4596" s="0" t="str">
        <f aca="false">TEXT(B4596,"YYYY-MM")</f>
        <v>2017-12</v>
      </c>
      <c r="P4596" s="18" t="n">
        <f aca="false">IFERROR(N4596/K4596,0)</f>
        <v>0.0375</v>
      </c>
      <c r="Q4596" s="0" t="str">
        <f aca="false">IF(M4596=0,"No Discount",IF(M4596&lt;0.2,"Low (1-19%)",IF(M4596&lt;0.4,"Medium (20-39%)","High (40%+)")))</f>
        <v>Medium (20-39%)</v>
      </c>
      <c r="R4596" s="0" t="str">
        <f aca="false">INDEX('Lookup Tables'!$B$2:$B$5,MATCH(F4596,'Lookup Tables'!$A$2:$A$5,0))</f>
        <v>Manager D</v>
      </c>
    </row>
    <row r="4597" customFormat="false" ht="15" hidden="false" customHeight="false" outlineLevel="0" collapsed="false">
      <c r="A4597" s="0" t="s">
        <v>4076</v>
      </c>
      <c r="B4597" s="13" t="n">
        <v>43095</v>
      </c>
      <c r="C4597" s="13" t="n">
        <v>43100</v>
      </c>
      <c r="D4597" s="14" t="s">
        <v>69</v>
      </c>
      <c r="E4597" s="14" t="s">
        <v>62</v>
      </c>
      <c r="F4597" s="14" t="s">
        <v>63</v>
      </c>
      <c r="G4597" s="14" t="s">
        <v>64</v>
      </c>
      <c r="H4597" s="14" t="s">
        <v>65</v>
      </c>
      <c r="I4597" s="14" t="s">
        <v>78</v>
      </c>
      <c r="J4597" s="14" t="s">
        <v>1144</v>
      </c>
      <c r="K4597" s="15" t="n">
        <v>53.97</v>
      </c>
      <c r="L4597" s="0" t="n">
        <v>3</v>
      </c>
      <c r="M4597" s="16" t="n">
        <v>0</v>
      </c>
      <c r="N4597" s="17" t="n">
        <v>15.1116</v>
      </c>
      <c r="O4597" s="0" t="str">
        <f aca="false">TEXT(B4597,"YYYY-MM")</f>
        <v>2017-12</v>
      </c>
      <c r="P4597" s="18" t="n">
        <f aca="false">IFERROR(N4597/K4597,0)</f>
        <v>0.28</v>
      </c>
      <c r="Q4597" s="0" t="str">
        <f aca="false">IF(M4597=0,"No Discount",IF(M4597&lt;0.2,"Low (1-19%)",IF(M4597&lt;0.4,"Medium (20-39%)","High (40%+)")))</f>
        <v>No Discount</v>
      </c>
      <c r="R4597" s="0" t="str">
        <f aca="false">INDEX('Lookup Tables'!$B$2:$B$5,MATCH(F4597,'Lookup Tables'!$A$2:$A$5,0))</f>
        <v>Manager D</v>
      </c>
    </row>
    <row r="4598" customFormat="false" ht="15" hidden="false" customHeight="false" outlineLevel="0" collapsed="false">
      <c r="A4598" s="0" t="s">
        <v>4078</v>
      </c>
      <c r="B4598" s="13" t="n">
        <v>43074</v>
      </c>
      <c r="C4598" s="13" t="n">
        <v>43079</v>
      </c>
      <c r="D4598" s="14" t="s">
        <v>52</v>
      </c>
      <c r="E4598" s="14" t="s">
        <v>97</v>
      </c>
      <c r="F4598" s="14" t="s">
        <v>117</v>
      </c>
      <c r="G4598" s="14" t="s">
        <v>1386</v>
      </c>
      <c r="H4598" s="14" t="s">
        <v>65</v>
      </c>
      <c r="I4598" s="14" t="s">
        <v>78</v>
      </c>
      <c r="J4598" s="14" t="s">
        <v>1344</v>
      </c>
      <c r="K4598" s="15" t="n">
        <v>33.92</v>
      </c>
      <c r="L4598" s="0" t="n">
        <v>8</v>
      </c>
      <c r="M4598" s="16" t="n">
        <v>0</v>
      </c>
      <c r="N4598" s="17" t="n">
        <v>13.2288</v>
      </c>
      <c r="O4598" s="0" t="str">
        <f aca="false">TEXT(B4598,"YYYY-MM")</f>
        <v>2017-12</v>
      </c>
      <c r="P4598" s="18" t="n">
        <f aca="false">IFERROR(N4598/K4598,0)</f>
        <v>0.39</v>
      </c>
      <c r="Q4598" s="0" t="str">
        <f aca="false">IF(M4598=0,"No Discount",IF(M4598&lt;0.2,"Low (1-19%)",IF(M4598&lt;0.4,"Medium (20-39%)","High (40%+)")))</f>
        <v>No Discount</v>
      </c>
      <c r="R4598" s="0" t="str">
        <f aca="false">INDEX('Lookup Tables'!$B$2:$B$5,MATCH(F4598,'Lookup Tables'!$A$2:$A$5,0))</f>
        <v>Manager B</v>
      </c>
    </row>
    <row r="4599" customFormat="false" ht="15" hidden="false" customHeight="false" outlineLevel="0" collapsed="false">
      <c r="A4599" s="0" t="s">
        <v>4079</v>
      </c>
      <c r="B4599" s="13" t="n">
        <v>43340</v>
      </c>
      <c r="C4599" s="13" t="n">
        <v>43344</v>
      </c>
      <c r="D4599" s="14" t="s">
        <v>69</v>
      </c>
      <c r="E4599" s="14" t="s">
        <v>97</v>
      </c>
      <c r="F4599" s="14" t="s">
        <v>98</v>
      </c>
      <c r="G4599" s="14" t="s">
        <v>103</v>
      </c>
      <c r="H4599" s="14" t="s">
        <v>65</v>
      </c>
      <c r="I4599" s="14" t="s">
        <v>303</v>
      </c>
      <c r="J4599" s="14" t="s">
        <v>914</v>
      </c>
      <c r="K4599" s="15" t="n">
        <v>21.81</v>
      </c>
      <c r="L4599" s="0" t="n">
        <v>3</v>
      </c>
      <c r="M4599" s="16" t="n">
        <v>0</v>
      </c>
      <c r="N4599" s="17" t="n">
        <v>5.8887</v>
      </c>
      <c r="O4599" s="0" t="str">
        <f aca="false">TEXT(B4599,"YYYY-MM")</f>
        <v>2018-08</v>
      </c>
      <c r="P4599" s="18" t="n">
        <f aca="false">IFERROR(N4599/K4599,0)</f>
        <v>0.27</v>
      </c>
      <c r="Q4599" s="0" t="str">
        <f aca="false">IF(M4599=0,"No Discount",IF(M4599&lt;0.2,"Low (1-19%)",IF(M4599&lt;0.4,"Medium (20-39%)","High (40%+)")))</f>
        <v>No Discount</v>
      </c>
      <c r="R4599" s="0" t="str">
        <f aca="false">INDEX('Lookup Tables'!$B$2:$B$5,MATCH(F4599,'Lookup Tables'!$A$2:$A$5,0))</f>
        <v>Manager A</v>
      </c>
    </row>
    <row r="4600" customFormat="false" ht="15" hidden="false" customHeight="false" outlineLevel="0" collapsed="false">
      <c r="A4600" s="0" t="s">
        <v>4079</v>
      </c>
      <c r="B4600" s="13" t="n">
        <v>43340</v>
      </c>
      <c r="C4600" s="13" t="n">
        <v>43344</v>
      </c>
      <c r="D4600" s="14" t="s">
        <v>69</v>
      </c>
      <c r="E4600" s="14" t="s">
        <v>97</v>
      </c>
      <c r="F4600" s="14" t="s">
        <v>98</v>
      </c>
      <c r="G4600" s="14" t="s">
        <v>103</v>
      </c>
      <c r="H4600" s="14" t="s">
        <v>65</v>
      </c>
      <c r="I4600" s="14" t="s">
        <v>85</v>
      </c>
      <c r="J4600" s="14" t="s">
        <v>3424</v>
      </c>
      <c r="K4600" s="15" t="n">
        <v>91.6</v>
      </c>
      <c r="L4600" s="0" t="n">
        <v>5</v>
      </c>
      <c r="M4600" s="16" t="n">
        <v>0</v>
      </c>
      <c r="N4600" s="17" t="n">
        <v>26.564</v>
      </c>
      <c r="O4600" s="0" t="str">
        <f aca="false">TEXT(B4600,"YYYY-MM")</f>
        <v>2018-08</v>
      </c>
      <c r="P4600" s="18" t="n">
        <f aca="false">IFERROR(N4600/K4600,0)</f>
        <v>0.29</v>
      </c>
      <c r="Q4600" s="0" t="str">
        <f aca="false">IF(M4600=0,"No Discount",IF(M4600&lt;0.2,"Low (1-19%)",IF(M4600&lt;0.4,"Medium (20-39%)","High (40%+)")))</f>
        <v>No Discount</v>
      </c>
      <c r="R4600" s="0" t="str">
        <f aca="false">INDEX('Lookup Tables'!$B$2:$B$5,MATCH(F4600,'Lookup Tables'!$A$2:$A$5,0))</f>
        <v>Manager A</v>
      </c>
    </row>
    <row r="4601" customFormat="false" ht="15" hidden="false" customHeight="false" outlineLevel="0" collapsed="false">
      <c r="A4601" s="0" t="s">
        <v>4080</v>
      </c>
      <c r="B4601" s="13" t="n">
        <v>42567</v>
      </c>
      <c r="C4601" s="13" t="n">
        <v>42571</v>
      </c>
      <c r="D4601" s="14" t="s">
        <v>69</v>
      </c>
      <c r="E4601" s="14" t="s">
        <v>97</v>
      </c>
      <c r="F4601" s="14" t="s">
        <v>117</v>
      </c>
      <c r="G4601" s="14" t="s">
        <v>1243</v>
      </c>
      <c r="H4601" s="14" t="s">
        <v>56</v>
      </c>
      <c r="I4601" s="14" t="s">
        <v>59</v>
      </c>
      <c r="J4601" s="14" t="s">
        <v>939</v>
      </c>
      <c r="K4601" s="15" t="n">
        <v>150.98</v>
      </c>
      <c r="L4601" s="0" t="n">
        <v>1</v>
      </c>
      <c r="M4601" s="16" t="n">
        <v>0</v>
      </c>
      <c r="N4601" s="17" t="n">
        <v>43.7842</v>
      </c>
      <c r="O4601" s="0" t="str">
        <f aca="false">TEXT(B4601,"YYYY-MM")</f>
        <v>2016-07</v>
      </c>
      <c r="P4601" s="18" t="n">
        <f aca="false">IFERROR(N4601/K4601,0)</f>
        <v>0.29</v>
      </c>
      <c r="Q4601" s="0" t="str">
        <f aca="false">IF(M4601=0,"No Discount",IF(M4601&lt;0.2,"Low (1-19%)",IF(M4601&lt;0.4,"Medium (20-39%)","High (40%+)")))</f>
        <v>No Discount</v>
      </c>
      <c r="R4601" s="0" t="str">
        <f aca="false">INDEX('Lookup Tables'!$B$2:$B$5,MATCH(F4601,'Lookup Tables'!$A$2:$A$5,0))</f>
        <v>Manager B</v>
      </c>
    </row>
    <row r="4602" customFormat="false" ht="15" hidden="false" customHeight="false" outlineLevel="0" collapsed="false">
      <c r="A4602" s="0" t="s">
        <v>4080</v>
      </c>
      <c r="B4602" s="13" t="n">
        <v>42567</v>
      </c>
      <c r="C4602" s="13" t="n">
        <v>42571</v>
      </c>
      <c r="D4602" s="14" t="s">
        <v>69</v>
      </c>
      <c r="E4602" s="14" t="s">
        <v>97</v>
      </c>
      <c r="F4602" s="14" t="s">
        <v>117</v>
      </c>
      <c r="G4602" s="14" t="s">
        <v>1243</v>
      </c>
      <c r="H4602" s="14" t="s">
        <v>65</v>
      </c>
      <c r="I4602" s="14" t="s">
        <v>129</v>
      </c>
      <c r="J4602" s="14" t="s">
        <v>683</v>
      </c>
      <c r="K4602" s="15" t="n">
        <v>137.25</v>
      </c>
      <c r="L4602" s="0" t="n">
        <v>9</v>
      </c>
      <c r="M4602" s="16" t="n">
        <v>0</v>
      </c>
      <c r="N4602" s="17" t="n">
        <v>63.135</v>
      </c>
      <c r="O4602" s="0" t="str">
        <f aca="false">TEXT(B4602,"YYYY-MM")</f>
        <v>2016-07</v>
      </c>
      <c r="P4602" s="18" t="n">
        <f aca="false">IFERROR(N4602/K4602,0)</f>
        <v>0.46</v>
      </c>
      <c r="Q4602" s="0" t="str">
        <f aca="false">IF(M4602=0,"No Discount",IF(M4602&lt;0.2,"Low (1-19%)",IF(M4602&lt;0.4,"Medium (20-39%)","High (40%+)")))</f>
        <v>No Discount</v>
      </c>
      <c r="R4602" s="0" t="str">
        <f aca="false">INDEX('Lookup Tables'!$B$2:$B$5,MATCH(F4602,'Lookup Tables'!$A$2:$A$5,0))</f>
        <v>Manager B</v>
      </c>
    </row>
    <row r="4603" customFormat="false" ht="15" hidden="false" customHeight="false" outlineLevel="0" collapsed="false">
      <c r="A4603" s="0" t="s">
        <v>4080</v>
      </c>
      <c r="B4603" s="13" t="n">
        <v>42567</v>
      </c>
      <c r="C4603" s="13" t="n">
        <v>42571</v>
      </c>
      <c r="D4603" s="14" t="s">
        <v>69</v>
      </c>
      <c r="E4603" s="14" t="s">
        <v>97</v>
      </c>
      <c r="F4603" s="14" t="s">
        <v>117</v>
      </c>
      <c r="G4603" s="14" t="s">
        <v>1243</v>
      </c>
      <c r="H4603" s="14" t="s">
        <v>65</v>
      </c>
      <c r="I4603" s="14" t="s">
        <v>171</v>
      </c>
      <c r="J4603" s="14" t="s">
        <v>3564</v>
      </c>
      <c r="K4603" s="15" t="n">
        <v>11.52</v>
      </c>
      <c r="L4603" s="0" t="n">
        <v>4</v>
      </c>
      <c r="M4603" s="16" t="n">
        <v>0</v>
      </c>
      <c r="N4603" s="17" t="n">
        <v>5.4144</v>
      </c>
      <c r="O4603" s="0" t="str">
        <f aca="false">TEXT(B4603,"YYYY-MM")</f>
        <v>2016-07</v>
      </c>
      <c r="P4603" s="18" t="n">
        <f aca="false">IFERROR(N4603/K4603,0)</f>
        <v>0.47</v>
      </c>
      <c r="Q4603" s="0" t="str">
        <f aca="false">IF(M4603=0,"No Discount",IF(M4603&lt;0.2,"Low (1-19%)",IF(M4603&lt;0.4,"Medium (20-39%)","High (40%+)")))</f>
        <v>No Discount</v>
      </c>
      <c r="R4603" s="0" t="str">
        <f aca="false">INDEX('Lookup Tables'!$B$2:$B$5,MATCH(F4603,'Lookup Tables'!$A$2:$A$5,0))</f>
        <v>Manager B</v>
      </c>
    </row>
    <row r="4604" customFormat="false" ht="15" hidden="false" customHeight="false" outlineLevel="0" collapsed="false">
      <c r="A4604" s="0" t="s">
        <v>4081</v>
      </c>
      <c r="B4604" s="13" t="n">
        <v>42516</v>
      </c>
      <c r="C4604" s="13" t="n">
        <v>42519</v>
      </c>
      <c r="D4604" s="14" t="s">
        <v>52</v>
      </c>
      <c r="E4604" s="14" t="s">
        <v>97</v>
      </c>
      <c r="F4604" s="14" t="s">
        <v>54</v>
      </c>
      <c r="G4604" s="14" t="s">
        <v>90</v>
      </c>
      <c r="H4604" s="14" t="s">
        <v>65</v>
      </c>
      <c r="I4604" s="14" t="s">
        <v>91</v>
      </c>
      <c r="J4604" s="14" t="s">
        <v>2471</v>
      </c>
      <c r="K4604" s="15" t="n">
        <v>18.272</v>
      </c>
      <c r="L4604" s="0" t="n">
        <v>1</v>
      </c>
      <c r="M4604" s="16" t="n">
        <v>0.2</v>
      </c>
      <c r="N4604" s="17" t="n">
        <v>5.9384</v>
      </c>
      <c r="O4604" s="0" t="str">
        <f aca="false">TEXT(B4604,"YYYY-MM")</f>
        <v>2016-05</v>
      </c>
      <c r="P4604" s="18" t="n">
        <f aca="false">IFERROR(N4604/K4604,0)</f>
        <v>0.325</v>
      </c>
      <c r="Q4604" s="0" t="str">
        <f aca="false">IF(M4604=0,"No Discount",IF(M4604&lt;0.2,"Low (1-19%)",IF(M4604&lt;0.4,"Medium (20-39%)","High (40%+)")))</f>
        <v>Medium (20-39%)</v>
      </c>
      <c r="R4604" s="0" t="str">
        <f aca="false">INDEX('Lookup Tables'!$B$2:$B$5,MATCH(F4604,'Lookup Tables'!$A$2:$A$5,0))</f>
        <v>Manager C</v>
      </c>
    </row>
    <row r="4605" customFormat="false" ht="15" hidden="false" customHeight="false" outlineLevel="0" collapsed="false">
      <c r="A4605" s="0" t="s">
        <v>4081</v>
      </c>
      <c r="B4605" s="13" t="n">
        <v>42516</v>
      </c>
      <c r="C4605" s="13" t="n">
        <v>42519</v>
      </c>
      <c r="D4605" s="14" t="s">
        <v>52</v>
      </c>
      <c r="E4605" s="14" t="s">
        <v>97</v>
      </c>
      <c r="F4605" s="14" t="s">
        <v>54</v>
      </c>
      <c r="G4605" s="14" t="s">
        <v>90</v>
      </c>
      <c r="H4605" s="14" t="s">
        <v>65</v>
      </c>
      <c r="I4605" s="14" t="s">
        <v>91</v>
      </c>
      <c r="J4605" s="14" t="s">
        <v>4082</v>
      </c>
      <c r="K4605" s="15" t="n">
        <v>153.728</v>
      </c>
      <c r="L4605" s="0" t="n">
        <v>4</v>
      </c>
      <c r="M4605" s="16" t="n">
        <v>0.2</v>
      </c>
      <c r="N4605" s="17" t="n">
        <v>53.8048</v>
      </c>
      <c r="O4605" s="0" t="str">
        <f aca="false">TEXT(B4605,"YYYY-MM")</f>
        <v>2016-05</v>
      </c>
      <c r="P4605" s="18" t="n">
        <f aca="false">IFERROR(N4605/K4605,0)</f>
        <v>0.35</v>
      </c>
      <c r="Q4605" s="0" t="str">
        <f aca="false">IF(M4605=0,"No Discount",IF(M4605&lt;0.2,"Low (1-19%)",IF(M4605&lt;0.4,"Medium (20-39%)","High (40%+)")))</f>
        <v>Medium (20-39%)</v>
      </c>
      <c r="R4605" s="0" t="str">
        <f aca="false">INDEX('Lookup Tables'!$B$2:$B$5,MATCH(F4605,'Lookup Tables'!$A$2:$A$5,0))</f>
        <v>Manager C</v>
      </c>
    </row>
    <row r="4606" customFormat="false" ht="15" hidden="false" customHeight="false" outlineLevel="0" collapsed="false">
      <c r="A4606" s="0" t="s">
        <v>4081</v>
      </c>
      <c r="B4606" s="13" t="n">
        <v>42516</v>
      </c>
      <c r="C4606" s="13" t="n">
        <v>42519</v>
      </c>
      <c r="D4606" s="14" t="s">
        <v>52</v>
      </c>
      <c r="E4606" s="14" t="s">
        <v>97</v>
      </c>
      <c r="F4606" s="14" t="s">
        <v>54</v>
      </c>
      <c r="G4606" s="14" t="s">
        <v>90</v>
      </c>
      <c r="H4606" s="14" t="s">
        <v>65</v>
      </c>
      <c r="I4606" s="14" t="s">
        <v>129</v>
      </c>
      <c r="J4606" s="14" t="s">
        <v>1168</v>
      </c>
      <c r="K4606" s="15" t="n">
        <v>12.224</v>
      </c>
      <c r="L4606" s="0" t="n">
        <v>2</v>
      </c>
      <c r="M4606" s="16" t="n">
        <v>0.2</v>
      </c>
      <c r="N4606" s="17" t="n">
        <v>4.4312</v>
      </c>
      <c r="O4606" s="0" t="str">
        <f aca="false">TEXT(B4606,"YYYY-MM")</f>
        <v>2016-05</v>
      </c>
      <c r="P4606" s="18" t="n">
        <f aca="false">IFERROR(N4606/K4606,0)</f>
        <v>0.3625</v>
      </c>
      <c r="Q4606" s="0" t="str">
        <f aca="false">IF(M4606=0,"No Discount",IF(M4606&lt;0.2,"Low (1-19%)",IF(M4606&lt;0.4,"Medium (20-39%)","High (40%+)")))</f>
        <v>Medium (20-39%)</v>
      </c>
      <c r="R4606" s="0" t="str">
        <f aca="false">INDEX('Lookup Tables'!$B$2:$B$5,MATCH(F4606,'Lookup Tables'!$A$2:$A$5,0))</f>
        <v>Manager C</v>
      </c>
    </row>
    <row r="4607" customFormat="false" ht="15" hidden="false" customHeight="false" outlineLevel="0" collapsed="false">
      <c r="A4607" s="0" t="s">
        <v>4081</v>
      </c>
      <c r="B4607" s="13" t="n">
        <v>42516</v>
      </c>
      <c r="C4607" s="13" t="n">
        <v>42519</v>
      </c>
      <c r="D4607" s="14" t="s">
        <v>52</v>
      </c>
      <c r="E4607" s="14" t="s">
        <v>97</v>
      </c>
      <c r="F4607" s="14" t="s">
        <v>54</v>
      </c>
      <c r="G4607" s="14" t="s">
        <v>90</v>
      </c>
      <c r="H4607" s="14" t="s">
        <v>80</v>
      </c>
      <c r="I4607" s="14" t="s">
        <v>123</v>
      </c>
      <c r="J4607" s="14" t="s">
        <v>486</v>
      </c>
      <c r="K4607" s="15" t="n">
        <v>167.944</v>
      </c>
      <c r="L4607" s="0" t="n">
        <v>7</v>
      </c>
      <c r="M4607" s="16" t="n">
        <v>0.2</v>
      </c>
      <c r="N4607" s="17" t="n">
        <v>50.3832</v>
      </c>
      <c r="O4607" s="0" t="str">
        <f aca="false">TEXT(B4607,"YYYY-MM")</f>
        <v>2016-05</v>
      </c>
      <c r="P4607" s="18" t="n">
        <f aca="false">IFERROR(N4607/K4607,0)</f>
        <v>0.3</v>
      </c>
      <c r="Q4607" s="0" t="str">
        <f aca="false">IF(M4607=0,"No Discount",IF(M4607&lt;0.2,"Low (1-19%)",IF(M4607&lt;0.4,"Medium (20-39%)","High (40%+)")))</f>
        <v>Medium (20-39%)</v>
      </c>
      <c r="R4607" s="0" t="str">
        <f aca="false">INDEX('Lookup Tables'!$B$2:$B$5,MATCH(F4607,'Lookup Tables'!$A$2:$A$5,0))</f>
        <v>Manager C</v>
      </c>
    </row>
    <row r="4608" customFormat="false" ht="15" hidden="false" customHeight="false" outlineLevel="0" collapsed="false">
      <c r="A4608" s="0" t="s">
        <v>4083</v>
      </c>
      <c r="B4608" s="13" t="n">
        <v>42518</v>
      </c>
      <c r="C4608" s="13" t="n">
        <v>42523</v>
      </c>
      <c r="D4608" s="14" t="s">
        <v>69</v>
      </c>
      <c r="E4608" s="14" t="s">
        <v>53</v>
      </c>
      <c r="F4608" s="14" t="s">
        <v>117</v>
      </c>
      <c r="G4608" s="14" t="s">
        <v>170</v>
      </c>
      <c r="H4608" s="14" t="s">
        <v>80</v>
      </c>
      <c r="I4608" s="14" t="s">
        <v>81</v>
      </c>
      <c r="J4608" s="14" t="s">
        <v>147</v>
      </c>
      <c r="K4608" s="15" t="n">
        <v>45.99</v>
      </c>
      <c r="L4608" s="0" t="n">
        <v>1</v>
      </c>
      <c r="M4608" s="16" t="n">
        <v>0</v>
      </c>
      <c r="N4608" s="17" t="n">
        <v>13.3371</v>
      </c>
      <c r="O4608" s="0" t="str">
        <f aca="false">TEXT(B4608,"YYYY-MM")</f>
        <v>2016-05</v>
      </c>
      <c r="P4608" s="18" t="n">
        <f aca="false">IFERROR(N4608/K4608,0)</f>
        <v>0.29</v>
      </c>
      <c r="Q4608" s="0" t="str">
        <f aca="false">IF(M4608=0,"No Discount",IF(M4608&lt;0.2,"Low (1-19%)",IF(M4608&lt;0.4,"Medium (20-39%)","High (40%+)")))</f>
        <v>No Discount</v>
      </c>
      <c r="R4608" s="0" t="str">
        <f aca="false">INDEX('Lookup Tables'!$B$2:$B$5,MATCH(F4608,'Lookup Tables'!$A$2:$A$5,0))</f>
        <v>Manager B</v>
      </c>
    </row>
    <row r="4609" customFormat="false" ht="15" hidden="false" customHeight="false" outlineLevel="0" collapsed="false">
      <c r="A4609" s="0" t="s">
        <v>4083</v>
      </c>
      <c r="B4609" s="13" t="n">
        <v>42518</v>
      </c>
      <c r="C4609" s="13" t="n">
        <v>42523</v>
      </c>
      <c r="D4609" s="14" t="s">
        <v>69</v>
      </c>
      <c r="E4609" s="14" t="s">
        <v>53</v>
      </c>
      <c r="F4609" s="14" t="s">
        <v>117</v>
      </c>
      <c r="G4609" s="14" t="s">
        <v>170</v>
      </c>
      <c r="H4609" s="14" t="s">
        <v>65</v>
      </c>
      <c r="I4609" s="14" t="s">
        <v>73</v>
      </c>
      <c r="J4609" s="14" t="s">
        <v>919</v>
      </c>
      <c r="K4609" s="15" t="n">
        <v>535.41</v>
      </c>
      <c r="L4609" s="0" t="n">
        <v>3</v>
      </c>
      <c r="M4609" s="16" t="n">
        <v>0</v>
      </c>
      <c r="N4609" s="17" t="n">
        <v>160.623</v>
      </c>
      <c r="O4609" s="0" t="str">
        <f aca="false">TEXT(B4609,"YYYY-MM")</f>
        <v>2016-05</v>
      </c>
      <c r="P4609" s="18" t="n">
        <f aca="false">IFERROR(N4609/K4609,0)</f>
        <v>0.3</v>
      </c>
      <c r="Q4609" s="0" t="str">
        <f aca="false">IF(M4609=0,"No Discount",IF(M4609&lt;0.2,"Low (1-19%)",IF(M4609&lt;0.4,"Medium (20-39%)","High (40%+)")))</f>
        <v>No Discount</v>
      </c>
      <c r="R4609" s="0" t="str">
        <f aca="false">INDEX('Lookup Tables'!$B$2:$B$5,MATCH(F4609,'Lookup Tables'!$A$2:$A$5,0))</f>
        <v>Manager B</v>
      </c>
    </row>
    <row r="4610" customFormat="false" ht="15" hidden="false" customHeight="false" outlineLevel="0" collapsed="false">
      <c r="A4610" s="0" t="s">
        <v>4083</v>
      </c>
      <c r="B4610" s="13" t="n">
        <v>42518</v>
      </c>
      <c r="C4610" s="13" t="n">
        <v>42523</v>
      </c>
      <c r="D4610" s="14" t="s">
        <v>69</v>
      </c>
      <c r="E4610" s="14" t="s">
        <v>53</v>
      </c>
      <c r="F4610" s="14" t="s">
        <v>117</v>
      </c>
      <c r="G4610" s="14" t="s">
        <v>170</v>
      </c>
      <c r="H4610" s="14" t="s">
        <v>65</v>
      </c>
      <c r="I4610" s="14" t="s">
        <v>83</v>
      </c>
      <c r="J4610" s="14" t="s">
        <v>947</v>
      </c>
      <c r="K4610" s="15" t="n">
        <v>6.096</v>
      </c>
      <c r="L4610" s="0" t="n">
        <v>2</v>
      </c>
      <c r="M4610" s="16" t="n">
        <v>0.2</v>
      </c>
      <c r="N4610" s="17" t="n">
        <v>2.0574</v>
      </c>
      <c r="O4610" s="0" t="str">
        <f aca="false">TEXT(B4610,"YYYY-MM")</f>
        <v>2016-05</v>
      </c>
      <c r="P4610" s="18" t="n">
        <f aca="false">IFERROR(N4610/K4610,0)</f>
        <v>0.3375</v>
      </c>
      <c r="Q4610" s="0" t="str">
        <f aca="false">IF(M4610=0,"No Discount",IF(M4610&lt;0.2,"Low (1-19%)",IF(M4610&lt;0.4,"Medium (20-39%)","High (40%+)")))</f>
        <v>Medium (20-39%)</v>
      </c>
      <c r="R4610" s="0" t="str">
        <f aca="false">INDEX('Lookup Tables'!$B$2:$B$5,MATCH(F4610,'Lookup Tables'!$A$2:$A$5,0))</f>
        <v>Manager B</v>
      </c>
    </row>
    <row r="4611" customFormat="false" ht="15" hidden="false" customHeight="false" outlineLevel="0" collapsed="false">
      <c r="A4611" s="0" t="s">
        <v>4083</v>
      </c>
      <c r="B4611" s="13" t="n">
        <v>42518</v>
      </c>
      <c r="C4611" s="13" t="n">
        <v>42523</v>
      </c>
      <c r="D4611" s="14" t="s">
        <v>69</v>
      </c>
      <c r="E4611" s="14" t="s">
        <v>53</v>
      </c>
      <c r="F4611" s="14" t="s">
        <v>117</v>
      </c>
      <c r="G4611" s="14" t="s">
        <v>170</v>
      </c>
      <c r="H4611" s="14" t="s">
        <v>65</v>
      </c>
      <c r="I4611" s="14" t="s">
        <v>91</v>
      </c>
      <c r="J4611" s="14" t="s">
        <v>2615</v>
      </c>
      <c r="K4611" s="15" t="n">
        <v>45.36</v>
      </c>
      <c r="L4611" s="0" t="n">
        <v>7</v>
      </c>
      <c r="M4611" s="16" t="n">
        <v>0</v>
      </c>
      <c r="N4611" s="17" t="n">
        <v>21.7728</v>
      </c>
      <c r="O4611" s="0" t="str">
        <f aca="false">TEXT(B4611,"YYYY-MM")</f>
        <v>2016-05</v>
      </c>
      <c r="P4611" s="18" t="n">
        <f aca="false">IFERROR(N4611/K4611,0)</f>
        <v>0.48</v>
      </c>
      <c r="Q4611" s="0" t="str">
        <f aca="false">IF(M4611=0,"No Discount",IF(M4611&lt;0.2,"Low (1-19%)",IF(M4611&lt;0.4,"Medium (20-39%)","High (40%+)")))</f>
        <v>No Discount</v>
      </c>
      <c r="R4611" s="0" t="str">
        <f aca="false">INDEX('Lookup Tables'!$B$2:$B$5,MATCH(F4611,'Lookup Tables'!$A$2:$A$5,0))</f>
        <v>Manager B</v>
      </c>
    </row>
    <row r="4612" customFormat="false" ht="15" hidden="false" customHeight="false" outlineLevel="0" collapsed="false">
      <c r="A4612" s="0" t="s">
        <v>4084</v>
      </c>
      <c r="B4612" s="13" t="n">
        <v>43413</v>
      </c>
      <c r="C4612" s="13" t="n">
        <v>43418</v>
      </c>
      <c r="D4612" s="14" t="s">
        <v>69</v>
      </c>
      <c r="E4612" s="14" t="s">
        <v>53</v>
      </c>
      <c r="F4612" s="14" t="s">
        <v>63</v>
      </c>
      <c r="G4612" s="14" t="s">
        <v>64</v>
      </c>
      <c r="H4612" s="14" t="s">
        <v>56</v>
      </c>
      <c r="I4612" s="14" t="s">
        <v>76</v>
      </c>
      <c r="J4612" s="14" t="s">
        <v>603</v>
      </c>
      <c r="K4612" s="15" t="n">
        <v>47.12</v>
      </c>
      <c r="L4612" s="0" t="n">
        <v>8</v>
      </c>
      <c r="M4612" s="16" t="n">
        <v>0</v>
      </c>
      <c r="N4612" s="17" t="n">
        <v>20.7328</v>
      </c>
      <c r="O4612" s="0" t="str">
        <f aca="false">TEXT(B4612,"YYYY-MM")</f>
        <v>2018-11</v>
      </c>
      <c r="P4612" s="18" t="n">
        <f aca="false">IFERROR(N4612/K4612,0)</f>
        <v>0.44</v>
      </c>
      <c r="Q4612" s="0" t="str">
        <f aca="false">IF(M4612=0,"No Discount",IF(M4612&lt;0.2,"Low (1-19%)",IF(M4612&lt;0.4,"Medium (20-39%)","High (40%+)")))</f>
        <v>No Discount</v>
      </c>
      <c r="R4612" s="0" t="str">
        <f aca="false">INDEX('Lookup Tables'!$B$2:$B$5,MATCH(F4612,'Lookup Tables'!$A$2:$A$5,0))</f>
        <v>Manager D</v>
      </c>
    </row>
    <row r="4613" customFormat="false" ht="15" hidden="false" customHeight="false" outlineLevel="0" collapsed="false">
      <c r="A4613" s="0" t="s">
        <v>4085</v>
      </c>
      <c r="B4613" s="13" t="n">
        <v>42759</v>
      </c>
      <c r="C4613" s="13" t="n">
        <v>42761</v>
      </c>
      <c r="D4613" s="14" t="s">
        <v>52</v>
      </c>
      <c r="E4613" s="14" t="s">
        <v>62</v>
      </c>
      <c r="F4613" s="14" t="s">
        <v>54</v>
      </c>
      <c r="G4613" s="14" t="s">
        <v>690</v>
      </c>
      <c r="H4613" s="14" t="s">
        <v>65</v>
      </c>
      <c r="I4613" s="14" t="s">
        <v>83</v>
      </c>
      <c r="J4613" s="14" t="s">
        <v>820</v>
      </c>
      <c r="K4613" s="15" t="n">
        <v>31.36</v>
      </c>
      <c r="L4613" s="0" t="n">
        <v>4</v>
      </c>
      <c r="M4613" s="16" t="n">
        <v>0</v>
      </c>
      <c r="N4613" s="17" t="n">
        <v>15.68</v>
      </c>
      <c r="O4613" s="0" t="str">
        <f aca="false">TEXT(B4613,"YYYY-MM")</f>
        <v>2017-01</v>
      </c>
      <c r="P4613" s="18" t="n">
        <f aca="false">IFERROR(N4613/K4613,0)</f>
        <v>0.5</v>
      </c>
      <c r="Q4613" s="0" t="str">
        <f aca="false">IF(M4613=0,"No Discount",IF(M4613&lt;0.2,"Low (1-19%)",IF(M4613&lt;0.4,"Medium (20-39%)","High (40%+)")))</f>
        <v>No Discount</v>
      </c>
      <c r="R4613" s="0" t="str">
        <f aca="false">INDEX('Lookup Tables'!$B$2:$B$5,MATCH(F4613,'Lookup Tables'!$A$2:$A$5,0))</f>
        <v>Manager C</v>
      </c>
    </row>
    <row r="4614" customFormat="false" ht="15" hidden="false" customHeight="false" outlineLevel="0" collapsed="false">
      <c r="A4614" s="0" t="s">
        <v>4086</v>
      </c>
      <c r="B4614" s="13" t="n">
        <v>43100</v>
      </c>
      <c r="C4614" s="13" t="n">
        <v>43106</v>
      </c>
      <c r="D4614" s="14" t="s">
        <v>69</v>
      </c>
      <c r="E4614" s="14" t="s">
        <v>53</v>
      </c>
      <c r="F4614" s="14" t="s">
        <v>54</v>
      </c>
      <c r="G4614" s="14" t="s">
        <v>70</v>
      </c>
      <c r="H4614" s="14" t="s">
        <v>65</v>
      </c>
      <c r="I4614" s="14" t="s">
        <v>78</v>
      </c>
      <c r="J4614" s="14" t="s">
        <v>723</v>
      </c>
      <c r="K4614" s="15" t="n">
        <v>47.616</v>
      </c>
      <c r="L4614" s="0" t="n">
        <v>3</v>
      </c>
      <c r="M4614" s="16" t="n">
        <v>0.2</v>
      </c>
      <c r="N4614" s="17" t="n">
        <v>3.5712</v>
      </c>
      <c r="O4614" s="0" t="str">
        <f aca="false">TEXT(B4614,"YYYY-MM")</f>
        <v>2017-12</v>
      </c>
      <c r="P4614" s="18" t="n">
        <f aca="false">IFERROR(N4614/K4614,0)</f>
        <v>0.075</v>
      </c>
      <c r="Q4614" s="0" t="str">
        <f aca="false">IF(M4614=0,"No Discount",IF(M4614&lt;0.2,"Low (1-19%)",IF(M4614&lt;0.4,"Medium (20-39%)","High (40%+)")))</f>
        <v>Medium (20-39%)</v>
      </c>
      <c r="R4614" s="0" t="str">
        <f aca="false">INDEX('Lookup Tables'!$B$2:$B$5,MATCH(F4614,'Lookup Tables'!$A$2:$A$5,0))</f>
        <v>Manager C</v>
      </c>
    </row>
    <row r="4615" customFormat="false" ht="15" hidden="false" customHeight="false" outlineLevel="0" collapsed="false">
      <c r="A4615" s="0" t="s">
        <v>4086</v>
      </c>
      <c r="B4615" s="13" t="n">
        <v>43100</v>
      </c>
      <c r="C4615" s="13" t="n">
        <v>43106</v>
      </c>
      <c r="D4615" s="14" t="s">
        <v>69</v>
      </c>
      <c r="E4615" s="14" t="s">
        <v>53</v>
      </c>
      <c r="F4615" s="14" t="s">
        <v>54</v>
      </c>
      <c r="G4615" s="14" t="s">
        <v>70</v>
      </c>
      <c r="H4615" s="14" t="s">
        <v>65</v>
      </c>
      <c r="I4615" s="14" t="s">
        <v>91</v>
      </c>
      <c r="J4615" s="14" t="s">
        <v>1256</v>
      </c>
      <c r="K4615" s="15" t="n">
        <v>23.48</v>
      </c>
      <c r="L4615" s="0" t="n">
        <v>5</v>
      </c>
      <c r="M4615" s="16" t="n">
        <v>0.2</v>
      </c>
      <c r="N4615" s="17" t="n">
        <v>8.218</v>
      </c>
      <c r="O4615" s="0" t="str">
        <f aca="false">TEXT(B4615,"YYYY-MM")</f>
        <v>2017-12</v>
      </c>
      <c r="P4615" s="18" t="n">
        <f aca="false">IFERROR(N4615/K4615,0)</f>
        <v>0.35</v>
      </c>
      <c r="Q4615" s="0" t="str">
        <f aca="false">IF(M4615=0,"No Discount",IF(M4615&lt;0.2,"Low (1-19%)",IF(M4615&lt;0.4,"Medium (20-39%)","High (40%+)")))</f>
        <v>Medium (20-39%)</v>
      </c>
      <c r="R4615" s="0" t="str">
        <f aca="false">INDEX('Lookup Tables'!$B$2:$B$5,MATCH(F4615,'Lookup Tables'!$A$2:$A$5,0))</f>
        <v>Manager C</v>
      </c>
    </row>
    <row r="4616" customFormat="false" ht="15" hidden="false" customHeight="false" outlineLevel="0" collapsed="false">
      <c r="A4616" s="0" t="s">
        <v>4087</v>
      </c>
      <c r="B4616" s="13" t="n">
        <v>42983</v>
      </c>
      <c r="C4616" s="13" t="n">
        <v>42988</v>
      </c>
      <c r="D4616" s="14" t="s">
        <v>69</v>
      </c>
      <c r="E4616" s="14" t="s">
        <v>97</v>
      </c>
      <c r="F4616" s="14" t="s">
        <v>98</v>
      </c>
      <c r="G4616" s="14" t="s">
        <v>99</v>
      </c>
      <c r="H4616" s="14" t="s">
        <v>65</v>
      </c>
      <c r="I4616" s="14" t="s">
        <v>85</v>
      </c>
      <c r="J4616" s="14" t="s">
        <v>970</v>
      </c>
      <c r="K4616" s="15" t="n">
        <v>62.79</v>
      </c>
      <c r="L4616" s="0" t="n">
        <v>3</v>
      </c>
      <c r="M4616" s="16" t="n">
        <v>0.8</v>
      </c>
      <c r="N4616" s="17" t="n">
        <v>-166.3935</v>
      </c>
      <c r="O4616" s="0" t="str">
        <f aca="false">TEXT(B4616,"YYYY-MM")</f>
        <v>2017-09</v>
      </c>
      <c r="P4616" s="18" t="n">
        <f aca="false">IFERROR(N4616/K4616,0)</f>
        <v>-2.65</v>
      </c>
      <c r="Q4616" s="0" t="str">
        <f aca="false">IF(M4616=0,"No Discount",IF(M4616&lt;0.2,"Low (1-19%)",IF(M4616&lt;0.4,"Medium (20-39%)","High (40%+)")))</f>
        <v>High (40%+)</v>
      </c>
      <c r="R4616" s="0" t="str">
        <f aca="false">INDEX('Lookup Tables'!$B$2:$B$5,MATCH(F4616,'Lookup Tables'!$A$2:$A$5,0))</f>
        <v>Manager A</v>
      </c>
    </row>
    <row r="4617" customFormat="false" ht="15" hidden="false" customHeight="false" outlineLevel="0" collapsed="false">
      <c r="A4617" s="0" t="s">
        <v>4087</v>
      </c>
      <c r="B4617" s="13" t="n">
        <v>42983</v>
      </c>
      <c r="C4617" s="13" t="n">
        <v>42988</v>
      </c>
      <c r="D4617" s="14" t="s">
        <v>69</v>
      </c>
      <c r="E4617" s="14" t="s">
        <v>97</v>
      </c>
      <c r="F4617" s="14" t="s">
        <v>98</v>
      </c>
      <c r="G4617" s="14" t="s">
        <v>99</v>
      </c>
      <c r="H4617" s="14" t="s">
        <v>65</v>
      </c>
      <c r="I4617" s="14" t="s">
        <v>171</v>
      </c>
      <c r="J4617" s="14" t="s">
        <v>2925</v>
      </c>
      <c r="K4617" s="15" t="n">
        <v>28.44</v>
      </c>
      <c r="L4617" s="0" t="n">
        <v>9</v>
      </c>
      <c r="M4617" s="16" t="n">
        <v>0.2</v>
      </c>
      <c r="N4617" s="17" t="n">
        <v>4.266</v>
      </c>
      <c r="O4617" s="0" t="str">
        <f aca="false">TEXT(B4617,"YYYY-MM")</f>
        <v>2017-09</v>
      </c>
      <c r="P4617" s="18" t="n">
        <f aca="false">IFERROR(N4617/K4617,0)</f>
        <v>0.15</v>
      </c>
      <c r="Q4617" s="0" t="str">
        <f aca="false">IF(M4617=0,"No Discount",IF(M4617&lt;0.2,"Low (1-19%)",IF(M4617&lt;0.4,"Medium (20-39%)","High (40%+)")))</f>
        <v>Medium (20-39%)</v>
      </c>
      <c r="R4617" s="0" t="str">
        <f aca="false">INDEX('Lookup Tables'!$B$2:$B$5,MATCH(F4617,'Lookup Tables'!$A$2:$A$5,0))</f>
        <v>Manager A</v>
      </c>
    </row>
    <row r="4618" customFormat="false" ht="15" hidden="false" customHeight="false" outlineLevel="0" collapsed="false">
      <c r="A4618" s="0" t="s">
        <v>4088</v>
      </c>
      <c r="B4618" s="13" t="n">
        <v>42617</v>
      </c>
      <c r="C4618" s="13" t="n">
        <v>42620</v>
      </c>
      <c r="D4618" s="14" t="s">
        <v>52</v>
      </c>
      <c r="E4618" s="14" t="s">
        <v>62</v>
      </c>
      <c r="F4618" s="14" t="s">
        <v>98</v>
      </c>
      <c r="G4618" s="14" t="s">
        <v>99</v>
      </c>
      <c r="H4618" s="14" t="s">
        <v>80</v>
      </c>
      <c r="I4618" s="14" t="s">
        <v>123</v>
      </c>
      <c r="J4618" s="14" t="s">
        <v>418</v>
      </c>
      <c r="K4618" s="15" t="n">
        <v>134.376</v>
      </c>
      <c r="L4618" s="0" t="n">
        <v>3</v>
      </c>
      <c r="M4618" s="16" t="n">
        <v>0.2</v>
      </c>
      <c r="N4618" s="17" t="n">
        <v>6.7188</v>
      </c>
      <c r="O4618" s="0" t="str">
        <f aca="false">TEXT(B4618,"YYYY-MM")</f>
        <v>2016-09</v>
      </c>
      <c r="P4618" s="18" t="n">
        <f aca="false">IFERROR(N4618/K4618,0)</f>
        <v>0.05</v>
      </c>
      <c r="Q4618" s="0" t="str">
        <f aca="false">IF(M4618=0,"No Discount",IF(M4618&lt;0.2,"Low (1-19%)",IF(M4618&lt;0.4,"Medium (20-39%)","High (40%+)")))</f>
        <v>Medium (20-39%)</v>
      </c>
      <c r="R4618" s="0" t="str">
        <f aca="false">INDEX('Lookup Tables'!$B$2:$B$5,MATCH(F4618,'Lookup Tables'!$A$2:$A$5,0))</f>
        <v>Manager A</v>
      </c>
    </row>
    <row r="4619" customFormat="false" ht="15" hidden="false" customHeight="false" outlineLevel="0" collapsed="false">
      <c r="A4619" s="0" t="s">
        <v>4089</v>
      </c>
      <c r="B4619" s="13" t="n">
        <v>42634</v>
      </c>
      <c r="C4619" s="13" t="n">
        <v>42639</v>
      </c>
      <c r="D4619" s="14" t="s">
        <v>69</v>
      </c>
      <c r="E4619" s="14" t="s">
        <v>97</v>
      </c>
      <c r="F4619" s="14" t="s">
        <v>117</v>
      </c>
      <c r="G4619" s="14" t="s">
        <v>584</v>
      </c>
      <c r="H4619" s="14" t="s">
        <v>80</v>
      </c>
      <c r="I4619" s="14" t="s">
        <v>81</v>
      </c>
      <c r="J4619" s="14" t="s">
        <v>3366</v>
      </c>
      <c r="K4619" s="15" t="n">
        <v>589.9</v>
      </c>
      <c r="L4619" s="0" t="n">
        <v>2</v>
      </c>
      <c r="M4619" s="16" t="n">
        <v>0</v>
      </c>
      <c r="N4619" s="17" t="n">
        <v>147.475</v>
      </c>
      <c r="O4619" s="0" t="str">
        <f aca="false">TEXT(B4619,"YYYY-MM")</f>
        <v>2016-09</v>
      </c>
      <c r="P4619" s="18" t="n">
        <f aca="false">IFERROR(N4619/K4619,0)</f>
        <v>0.25</v>
      </c>
      <c r="Q4619" s="0" t="str">
        <f aca="false">IF(M4619=0,"No Discount",IF(M4619&lt;0.2,"Low (1-19%)",IF(M4619&lt;0.4,"Medium (20-39%)","High (40%+)")))</f>
        <v>No Discount</v>
      </c>
      <c r="R4619" s="0" t="str">
        <f aca="false">INDEX('Lookup Tables'!$B$2:$B$5,MATCH(F4619,'Lookup Tables'!$A$2:$A$5,0))</f>
        <v>Manager B</v>
      </c>
    </row>
    <row r="4620" customFormat="false" ht="15" hidden="false" customHeight="false" outlineLevel="0" collapsed="false">
      <c r="A4620" s="0" t="s">
        <v>4089</v>
      </c>
      <c r="B4620" s="13" t="n">
        <v>42634</v>
      </c>
      <c r="C4620" s="13" t="n">
        <v>42639</v>
      </c>
      <c r="D4620" s="14" t="s">
        <v>69</v>
      </c>
      <c r="E4620" s="14" t="s">
        <v>97</v>
      </c>
      <c r="F4620" s="14" t="s">
        <v>117</v>
      </c>
      <c r="G4620" s="14" t="s">
        <v>584</v>
      </c>
      <c r="H4620" s="14" t="s">
        <v>56</v>
      </c>
      <c r="I4620" s="14" t="s">
        <v>59</v>
      </c>
      <c r="J4620" s="14" t="s">
        <v>601</v>
      </c>
      <c r="K4620" s="15" t="n">
        <v>542.94</v>
      </c>
      <c r="L4620" s="0" t="n">
        <v>3</v>
      </c>
      <c r="M4620" s="16" t="n">
        <v>0</v>
      </c>
      <c r="N4620" s="17" t="n">
        <v>141.1644</v>
      </c>
      <c r="O4620" s="0" t="str">
        <f aca="false">TEXT(B4620,"YYYY-MM")</f>
        <v>2016-09</v>
      </c>
      <c r="P4620" s="18" t="n">
        <f aca="false">IFERROR(N4620/K4620,0)</f>
        <v>0.26</v>
      </c>
      <c r="Q4620" s="0" t="str">
        <f aca="false">IF(M4620=0,"No Discount",IF(M4620&lt;0.2,"Low (1-19%)",IF(M4620&lt;0.4,"Medium (20-39%)","High (40%+)")))</f>
        <v>No Discount</v>
      </c>
      <c r="R4620" s="0" t="str">
        <f aca="false">INDEX('Lookup Tables'!$B$2:$B$5,MATCH(F4620,'Lookup Tables'!$A$2:$A$5,0))</f>
        <v>Manager B</v>
      </c>
    </row>
    <row r="4621" customFormat="false" ht="15" hidden="false" customHeight="false" outlineLevel="0" collapsed="false">
      <c r="A4621" s="0" t="s">
        <v>4090</v>
      </c>
      <c r="B4621" s="13" t="n">
        <v>43458</v>
      </c>
      <c r="C4621" s="13" t="n">
        <v>43459</v>
      </c>
      <c r="D4621" s="14" t="s">
        <v>137</v>
      </c>
      <c r="E4621" s="14" t="s">
        <v>97</v>
      </c>
      <c r="F4621" s="14" t="s">
        <v>63</v>
      </c>
      <c r="G4621" s="14" t="s">
        <v>64</v>
      </c>
      <c r="H4621" s="14" t="s">
        <v>80</v>
      </c>
      <c r="I4621" s="14" t="s">
        <v>570</v>
      </c>
      <c r="J4621" s="14" t="s">
        <v>571</v>
      </c>
      <c r="K4621" s="15" t="n">
        <v>2879.952</v>
      </c>
      <c r="L4621" s="0" t="n">
        <v>6</v>
      </c>
      <c r="M4621" s="16" t="n">
        <v>0.2</v>
      </c>
      <c r="N4621" s="17" t="n">
        <v>1007.9832</v>
      </c>
      <c r="O4621" s="0" t="str">
        <f aca="false">TEXT(B4621,"YYYY-MM")</f>
        <v>2018-12</v>
      </c>
      <c r="P4621" s="18" t="n">
        <f aca="false">IFERROR(N4621/K4621,0)</f>
        <v>0.35</v>
      </c>
      <c r="Q4621" s="0" t="str">
        <f aca="false">IF(M4621=0,"No Discount",IF(M4621&lt;0.2,"Low (1-19%)",IF(M4621&lt;0.4,"Medium (20-39%)","High (40%+)")))</f>
        <v>Medium (20-39%)</v>
      </c>
      <c r="R4621" s="0" t="str">
        <f aca="false">INDEX('Lookup Tables'!$B$2:$B$5,MATCH(F4621,'Lookup Tables'!$A$2:$A$5,0))</f>
        <v>Manager D</v>
      </c>
    </row>
    <row r="4622" customFormat="false" ht="15" hidden="false" customHeight="false" outlineLevel="0" collapsed="false">
      <c r="A4622" s="0" t="s">
        <v>4090</v>
      </c>
      <c r="B4622" s="13" t="n">
        <v>43458</v>
      </c>
      <c r="C4622" s="13" t="n">
        <v>43459</v>
      </c>
      <c r="D4622" s="14" t="s">
        <v>137</v>
      </c>
      <c r="E4622" s="14" t="s">
        <v>97</v>
      </c>
      <c r="F4622" s="14" t="s">
        <v>63</v>
      </c>
      <c r="G4622" s="14" t="s">
        <v>64</v>
      </c>
      <c r="H4622" s="14" t="s">
        <v>65</v>
      </c>
      <c r="I4622" s="14" t="s">
        <v>83</v>
      </c>
      <c r="J4622" s="14" t="s">
        <v>794</v>
      </c>
      <c r="K4622" s="15" t="n">
        <v>90.48</v>
      </c>
      <c r="L4622" s="0" t="n">
        <v>3</v>
      </c>
      <c r="M4622" s="16" t="n">
        <v>0.2</v>
      </c>
      <c r="N4622" s="17" t="n">
        <v>33.93</v>
      </c>
      <c r="O4622" s="0" t="str">
        <f aca="false">TEXT(B4622,"YYYY-MM")</f>
        <v>2018-12</v>
      </c>
      <c r="P4622" s="18" t="n">
        <f aca="false">IFERROR(N4622/K4622,0)</f>
        <v>0.375</v>
      </c>
      <c r="Q4622" s="0" t="str">
        <f aca="false">IF(M4622=0,"No Discount",IF(M4622&lt;0.2,"Low (1-19%)",IF(M4622&lt;0.4,"Medium (20-39%)","High (40%+)")))</f>
        <v>Medium (20-39%)</v>
      </c>
      <c r="R4622" s="0" t="str">
        <f aca="false">INDEX('Lookup Tables'!$B$2:$B$5,MATCH(F4622,'Lookup Tables'!$A$2:$A$5,0))</f>
        <v>Manager D</v>
      </c>
    </row>
    <row r="4623" customFormat="false" ht="15" hidden="false" customHeight="false" outlineLevel="0" collapsed="false">
      <c r="A4623" s="0" t="s">
        <v>4091</v>
      </c>
      <c r="B4623" s="13" t="n">
        <v>42648</v>
      </c>
      <c r="C4623" s="13" t="n">
        <v>42651</v>
      </c>
      <c r="D4623" s="14" t="s">
        <v>52</v>
      </c>
      <c r="E4623" s="14" t="s">
        <v>62</v>
      </c>
      <c r="F4623" s="14" t="s">
        <v>117</v>
      </c>
      <c r="G4623" s="14" t="s">
        <v>160</v>
      </c>
      <c r="H4623" s="14" t="s">
        <v>65</v>
      </c>
      <c r="I4623" s="14" t="s">
        <v>73</v>
      </c>
      <c r="J4623" s="14" t="s">
        <v>380</v>
      </c>
      <c r="K4623" s="15" t="n">
        <v>77.55</v>
      </c>
      <c r="L4623" s="0" t="n">
        <v>5</v>
      </c>
      <c r="M4623" s="16" t="n">
        <v>0</v>
      </c>
      <c r="N4623" s="17" t="n">
        <v>21.714</v>
      </c>
      <c r="O4623" s="0" t="str">
        <f aca="false">TEXT(B4623,"YYYY-MM")</f>
        <v>2016-10</v>
      </c>
      <c r="P4623" s="18" t="n">
        <f aca="false">IFERROR(N4623/K4623,0)</f>
        <v>0.28</v>
      </c>
      <c r="Q4623" s="0" t="str">
        <f aca="false">IF(M4623=0,"No Discount",IF(M4623&lt;0.2,"Low (1-19%)",IF(M4623&lt;0.4,"Medium (20-39%)","High (40%+)")))</f>
        <v>No Discount</v>
      </c>
      <c r="R4623" s="0" t="str">
        <f aca="false">INDEX('Lookup Tables'!$B$2:$B$5,MATCH(F4623,'Lookup Tables'!$A$2:$A$5,0))</f>
        <v>Manager B</v>
      </c>
    </row>
    <row r="4624" customFormat="false" ht="15" hidden="false" customHeight="false" outlineLevel="0" collapsed="false">
      <c r="A4624" s="0" t="s">
        <v>4092</v>
      </c>
      <c r="B4624" s="13" t="n">
        <v>43352</v>
      </c>
      <c r="C4624" s="13" t="n">
        <v>43357</v>
      </c>
      <c r="D4624" s="14" t="s">
        <v>69</v>
      </c>
      <c r="E4624" s="14" t="s">
        <v>53</v>
      </c>
      <c r="F4624" s="14" t="s">
        <v>54</v>
      </c>
      <c r="G4624" s="14" t="s">
        <v>200</v>
      </c>
      <c r="H4624" s="14" t="s">
        <v>65</v>
      </c>
      <c r="I4624" s="14" t="s">
        <v>303</v>
      </c>
      <c r="J4624" s="14" t="s">
        <v>608</v>
      </c>
      <c r="K4624" s="15" t="n">
        <v>8.832</v>
      </c>
      <c r="L4624" s="0" t="n">
        <v>3</v>
      </c>
      <c r="M4624" s="16" t="n">
        <v>0.2</v>
      </c>
      <c r="N4624" s="17" t="n">
        <v>-1.9872</v>
      </c>
      <c r="O4624" s="0" t="str">
        <f aca="false">TEXT(B4624,"YYYY-MM")</f>
        <v>2018-09</v>
      </c>
      <c r="P4624" s="18" t="n">
        <f aca="false">IFERROR(N4624/K4624,0)</f>
        <v>-0.225</v>
      </c>
      <c r="Q4624" s="0" t="str">
        <f aca="false">IF(M4624=0,"No Discount",IF(M4624&lt;0.2,"Low (1-19%)",IF(M4624&lt;0.4,"Medium (20-39%)","High (40%+)")))</f>
        <v>Medium (20-39%)</v>
      </c>
      <c r="R4624" s="0" t="str">
        <f aca="false">INDEX('Lookup Tables'!$B$2:$B$5,MATCH(F4624,'Lookup Tables'!$A$2:$A$5,0))</f>
        <v>Manager C</v>
      </c>
    </row>
    <row r="4625" customFormat="false" ht="15" hidden="false" customHeight="false" outlineLevel="0" collapsed="false">
      <c r="A4625" s="0" t="s">
        <v>4092</v>
      </c>
      <c r="B4625" s="13" t="n">
        <v>43352</v>
      </c>
      <c r="C4625" s="13" t="n">
        <v>43357</v>
      </c>
      <c r="D4625" s="14" t="s">
        <v>69</v>
      </c>
      <c r="E4625" s="14" t="s">
        <v>53</v>
      </c>
      <c r="F4625" s="14" t="s">
        <v>54</v>
      </c>
      <c r="G4625" s="14" t="s">
        <v>200</v>
      </c>
      <c r="H4625" s="14" t="s">
        <v>65</v>
      </c>
      <c r="I4625" s="14" t="s">
        <v>91</v>
      </c>
      <c r="J4625" s="14" t="s">
        <v>2376</v>
      </c>
      <c r="K4625" s="15" t="n">
        <v>177.536</v>
      </c>
      <c r="L4625" s="0" t="n">
        <v>4</v>
      </c>
      <c r="M4625" s="16" t="n">
        <v>0.2</v>
      </c>
      <c r="N4625" s="17" t="n">
        <v>62.1376</v>
      </c>
      <c r="O4625" s="0" t="str">
        <f aca="false">TEXT(B4625,"YYYY-MM")</f>
        <v>2018-09</v>
      </c>
      <c r="P4625" s="18" t="n">
        <f aca="false">IFERROR(N4625/K4625,0)</f>
        <v>0.35</v>
      </c>
      <c r="Q4625" s="0" t="str">
        <f aca="false">IF(M4625=0,"No Discount",IF(M4625&lt;0.2,"Low (1-19%)",IF(M4625&lt;0.4,"Medium (20-39%)","High (40%+)")))</f>
        <v>Medium (20-39%)</v>
      </c>
      <c r="R4625" s="0" t="str">
        <f aca="false">INDEX('Lookup Tables'!$B$2:$B$5,MATCH(F4625,'Lookup Tables'!$A$2:$A$5,0))</f>
        <v>Manager C</v>
      </c>
    </row>
    <row r="4626" customFormat="false" ht="15" hidden="false" customHeight="false" outlineLevel="0" collapsed="false">
      <c r="A4626" s="0" t="s">
        <v>4092</v>
      </c>
      <c r="B4626" s="13" t="n">
        <v>43352</v>
      </c>
      <c r="C4626" s="13" t="n">
        <v>43357</v>
      </c>
      <c r="D4626" s="14" t="s">
        <v>69</v>
      </c>
      <c r="E4626" s="14" t="s">
        <v>53</v>
      </c>
      <c r="F4626" s="14" t="s">
        <v>54</v>
      </c>
      <c r="G4626" s="14" t="s">
        <v>200</v>
      </c>
      <c r="H4626" s="14" t="s">
        <v>65</v>
      </c>
      <c r="I4626" s="14" t="s">
        <v>73</v>
      </c>
      <c r="J4626" s="14" t="s">
        <v>1368</v>
      </c>
      <c r="K4626" s="15" t="n">
        <v>258.48</v>
      </c>
      <c r="L4626" s="0" t="n">
        <v>2</v>
      </c>
      <c r="M4626" s="16" t="n">
        <v>0.2</v>
      </c>
      <c r="N4626" s="17" t="n">
        <v>-3.231</v>
      </c>
      <c r="O4626" s="0" t="str">
        <f aca="false">TEXT(B4626,"YYYY-MM")</f>
        <v>2018-09</v>
      </c>
      <c r="P4626" s="18" t="n">
        <f aca="false">IFERROR(N4626/K4626,0)</f>
        <v>-0.0125</v>
      </c>
      <c r="Q4626" s="0" t="str">
        <f aca="false">IF(M4626=0,"No Discount",IF(M4626&lt;0.2,"Low (1-19%)",IF(M4626&lt;0.4,"Medium (20-39%)","High (40%+)")))</f>
        <v>Medium (20-39%)</v>
      </c>
      <c r="R4626" s="0" t="str">
        <f aca="false">INDEX('Lookup Tables'!$B$2:$B$5,MATCH(F4626,'Lookup Tables'!$A$2:$A$5,0))</f>
        <v>Manager C</v>
      </c>
    </row>
    <row r="4627" customFormat="false" ht="15" hidden="false" customHeight="false" outlineLevel="0" collapsed="false">
      <c r="A4627" s="0" t="s">
        <v>4092</v>
      </c>
      <c r="B4627" s="13" t="n">
        <v>43352</v>
      </c>
      <c r="C4627" s="13" t="n">
        <v>43357</v>
      </c>
      <c r="D4627" s="14" t="s">
        <v>69</v>
      </c>
      <c r="E4627" s="14" t="s">
        <v>53</v>
      </c>
      <c r="F4627" s="14" t="s">
        <v>54</v>
      </c>
      <c r="G4627" s="14" t="s">
        <v>200</v>
      </c>
      <c r="H4627" s="14" t="s">
        <v>56</v>
      </c>
      <c r="I4627" s="14" t="s">
        <v>76</v>
      </c>
      <c r="J4627" s="14" t="s">
        <v>603</v>
      </c>
      <c r="K4627" s="15" t="n">
        <v>14.136</v>
      </c>
      <c r="L4627" s="0" t="n">
        <v>3</v>
      </c>
      <c r="M4627" s="16" t="n">
        <v>0.2</v>
      </c>
      <c r="N4627" s="17" t="n">
        <v>4.2408</v>
      </c>
      <c r="O4627" s="0" t="str">
        <f aca="false">TEXT(B4627,"YYYY-MM")</f>
        <v>2018-09</v>
      </c>
      <c r="P4627" s="18" t="n">
        <f aca="false">IFERROR(N4627/K4627,0)</f>
        <v>0.3</v>
      </c>
      <c r="Q4627" s="0" t="str">
        <f aca="false">IF(M4627=0,"No Discount",IF(M4627&lt;0.2,"Low (1-19%)",IF(M4627&lt;0.4,"Medium (20-39%)","High (40%+)")))</f>
        <v>Medium (20-39%)</v>
      </c>
      <c r="R4627" s="0" t="str">
        <f aca="false">INDEX('Lookup Tables'!$B$2:$B$5,MATCH(F4627,'Lookup Tables'!$A$2:$A$5,0))</f>
        <v>Manager C</v>
      </c>
    </row>
    <row r="4628" customFormat="false" ht="15" hidden="false" customHeight="false" outlineLevel="0" collapsed="false">
      <c r="A4628" s="0" t="s">
        <v>4093</v>
      </c>
      <c r="B4628" s="13" t="n">
        <v>43052</v>
      </c>
      <c r="C4628" s="13" t="n">
        <v>43057</v>
      </c>
      <c r="D4628" s="14" t="s">
        <v>69</v>
      </c>
      <c r="E4628" s="14" t="s">
        <v>62</v>
      </c>
      <c r="F4628" s="14" t="s">
        <v>117</v>
      </c>
      <c r="G4628" s="14" t="s">
        <v>170</v>
      </c>
      <c r="H4628" s="14" t="s">
        <v>65</v>
      </c>
      <c r="I4628" s="14" t="s">
        <v>73</v>
      </c>
      <c r="J4628" s="14" t="s">
        <v>367</v>
      </c>
      <c r="K4628" s="15" t="n">
        <v>77.55</v>
      </c>
      <c r="L4628" s="0" t="n">
        <v>5</v>
      </c>
      <c r="M4628" s="16" t="n">
        <v>0</v>
      </c>
      <c r="N4628" s="17" t="n">
        <v>20.163</v>
      </c>
      <c r="O4628" s="0" t="str">
        <f aca="false">TEXT(B4628,"YYYY-MM")</f>
        <v>2017-11</v>
      </c>
      <c r="P4628" s="18" t="n">
        <f aca="false">IFERROR(N4628/K4628,0)</f>
        <v>0.26</v>
      </c>
      <c r="Q4628" s="0" t="str">
        <f aca="false">IF(M4628=0,"No Discount",IF(M4628&lt;0.2,"Low (1-19%)",IF(M4628&lt;0.4,"Medium (20-39%)","High (40%+)")))</f>
        <v>No Discount</v>
      </c>
      <c r="R4628" s="0" t="str">
        <f aca="false">INDEX('Lookup Tables'!$B$2:$B$5,MATCH(F4628,'Lookup Tables'!$A$2:$A$5,0))</f>
        <v>Manager B</v>
      </c>
    </row>
    <row r="4629" customFormat="false" ht="15" hidden="false" customHeight="false" outlineLevel="0" collapsed="false">
      <c r="A4629" s="0" t="s">
        <v>4093</v>
      </c>
      <c r="B4629" s="13" t="n">
        <v>43052</v>
      </c>
      <c r="C4629" s="13" t="n">
        <v>43057</v>
      </c>
      <c r="D4629" s="14" t="s">
        <v>69</v>
      </c>
      <c r="E4629" s="14" t="s">
        <v>62</v>
      </c>
      <c r="F4629" s="14" t="s">
        <v>117</v>
      </c>
      <c r="G4629" s="14" t="s">
        <v>170</v>
      </c>
      <c r="H4629" s="14" t="s">
        <v>65</v>
      </c>
      <c r="I4629" s="14" t="s">
        <v>73</v>
      </c>
      <c r="J4629" s="14" t="s">
        <v>495</v>
      </c>
      <c r="K4629" s="15" t="n">
        <v>24.88</v>
      </c>
      <c r="L4629" s="0" t="n">
        <v>2</v>
      </c>
      <c r="M4629" s="16" t="n">
        <v>0</v>
      </c>
      <c r="N4629" s="17" t="n">
        <v>6.9664</v>
      </c>
      <c r="O4629" s="0" t="str">
        <f aca="false">TEXT(B4629,"YYYY-MM")</f>
        <v>2017-11</v>
      </c>
      <c r="P4629" s="18" t="n">
        <f aca="false">IFERROR(N4629/K4629,0)</f>
        <v>0.28</v>
      </c>
      <c r="Q4629" s="0" t="str">
        <f aca="false">IF(M4629=0,"No Discount",IF(M4629&lt;0.2,"Low (1-19%)",IF(M4629&lt;0.4,"Medium (20-39%)","High (40%+)")))</f>
        <v>No Discount</v>
      </c>
      <c r="R4629" s="0" t="str">
        <f aca="false">INDEX('Lookup Tables'!$B$2:$B$5,MATCH(F4629,'Lookup Tables'!$A$2:$A$5,0))</f>
        <v>Manager B</v>
      </c>
    </row>
    <row r="4630" customFormat="false" ht="15" hidden="false" customHeight="false" outlineLevel="0" collapsed="false">
      <c r="A4630" s="0" t="s">
        <v>4093</v>
      </c>
      <c r="B4630" s="13" t="n">
        <v>43052</v>
      </c>
      <c r="C4630" s="13" t="n">
        <v>43057</v>
      </c>
      <c r="D4630" s="14" t="s">
        <v>69</v>
      </c>
      <c r="E4630" s="14" t="s">
        <v>62</v>
      </c>
      <c r="F4630" s="14" t="s">
        <v>117</v>
      </c>
      <c r="G4630" s="14" t="s">
        <v>170</v>
      </c>
      <c r="H4630" s="14" t="s">
        <v>65</v>
      </c>
      <c r="I4630" s="14" t="s">
        <v>78</v>
      </c>
      <c r="J4630" s="14" t="s">
        <v>3098</v>
      </c>
      <c r="K4630" s="15" t="n">
        <v>140.75</v>
      </c>
      <c r="L4630" s="0" t="n">
        <v>5</v>
      </c>
      <c r="M4630" s="16" t="n">
        <v>0</v>
      </c>
      <c r="N4630" s="17" t="n">
        <v>39.41</v>
      </c>
      <c r="O4630" s="0" t="str">
        <f aca="false">TEXT(B4630,"YYYY-MM")</f>
        <v>2017-11</v>
      </c>
      <c r="P4630" s="18" t="n">
        <f aca="false">IFERROR(N4630/K4630,0)</f>
        <v>0.28</v>
      </c>
      <c r="Q4630" s="0" t="str">
        <f aca="false">IF(M4630=0,"No Discount",IF(M4630&lt;0.2,"Low (1-19%)",IF(M4630&lt;0.4,"Medium (20-39%)","High (40%+)")))</f>
        <v>No Discount</v>
      </c>
      <c r="R4630" s="0" t="str">
        <f aca="false">INDEX('Lookup Tables'!$B$2:$B$5,MATCH(F4630,'Lookup Tables'!$A$2:$A$5,0))</f>
        <v>Manager B</v>
      </c>
    </row>
    <row r="4631" customFormat="false" ht="15" hidden="false" customHeight="false" outlineLevel="0" collapsed="false">
      <c r="A4631" s="0" t="s">
        <v>4093</v>
      </c>
      <c r="B4631" s="13" t="n">
        <v>43052</v>
      </c>
      <c r="C4631" s="13" t="n">
        <v>43057</v>
      </c>
      <c r="D4631" s="14" t="s">
        <v>69</v>
      </c>
      <c r="E4631" s="14" t="s">
        <v>62</v>
      </c>
      <c r="F4631" s="14" t="s">
        <v>117</v>
      </c>
      <c r="G4631" s="14" t="s">
        <v>170</v>
      </c>
      <c r="H4631" s="14" t="s">
        <v>65</v>
      </c>
      <c r="I4631" s="14" t="s">
        <v>73</v>
      </c>
      <c r="J4631" s="14" t="s">
        <v>1362</v>
      </c>
      <c r="K4631" s="15" t="n">
        <v>36.63</v>
      </c>
      <c r="L4631" s="0" t="n">
        <v>3</v>
      </c>
      <c r="M4631" s="16" t="n">
        <v>0</v>
      </c>
      <c r="N4631" s="17" t="n">
        <v>9.8901</v>
      </c>
      <c r="O4631" s="0" t="str">
        <f aca="false">TEXT(B4631,"YYYY-MM")</f>
        <v>2017-11</v>
      </c>
      <c r="P4631" s="18" t="n">
        <f aca="false">IFERROR(N4631/K4631,0)</f>
        <v>0.27</v>
      </c>
      <c r="Q4631" s="0" t="str">
        <f aca="false">IF(M4631=0,"No Discount",IF(M4631&lt;0.2,"Low (1-19%)",IF(M4631&lt;0.4,"Medium (20-39%)","High (40%+)")))</f>
        <v>No Discount</v>
      </c>
      <c r="R4631" s="0" t="str">
        <f aca="false">INDEX('Lookup Tables'!$B$2:$B$5,MATCH(F4631,'Lookup Tables'!$A$2:$A$5,0))</f>
        <v>Manager B</v>
      </c>
    </row>
    <row r="4632" customFormat="false" ht="15" hidden="false" customHeight="false" outlineLevel="0" collapsed="false">
      <c r="A4632" s="0" t="s">
        <v>4094</v>
      </c>
      <c r="B4632" s="13" t="n">
        <v>42658</v>
      </c>
      <c r="C4632" s="13" t="n">
        <v>42658</v>
      </c>
      <c r="D4632" s="14" t="s">
        <v>606</v>
      </c>
      <c r="E4632" s="14" t="s">
        <v>53</v>
      </c>
      <c r="F4632" s="14" t="s">
        <v>98</v>
      </c>
      <c r="G4632" s="14" t="s">
        <v>157</v>
      </c>
      <c r="H4632" s="14" t="s">
        <v>56</v>
      </c>
      <c r="I4632" s="14" t="s">
        <v>76</v>
      </c>
      <c r="J4632" s="14" t="s">
        <v>4095</v>
      </c>
      <c r="K4632" s="15" t="n">
        <v>17.14</v>
      </c>
      <c r="L4632" s="0" t="n">
        <v>2</v>
      </c>
      <c r="M4632" s="16" t="n">
        <v>0</v>
      </c>
      <c r="N4632" s="17" t="n">
        <v>6.1704</v>
      </c>
      <c r="O4632" s="0" t="str">
        <f aca="false">TEXT(B4632,"YYYY-MM")</f>
        <v>2016-10</v>
      </c>
      <c r="P4632" s="18" t="n">
        <f aca="false">IFERROR(N4632/K4632,0)</f>
        <v>0.36</v>
      </c>
      <c r="Q4632" s="0" t="str">
        <f aca="false">IF(M4632=0,"No Discount",IF(M4632&lt;0.2,"Low (1-19%)",IF(M4632&lt;0.4,"Medium (20-39%)","High (40%+)")))</f>
        <v>No Discount</v>
      </c>
      <c r="R4632" s="0" t="str">
        <f aca="false">INDEX('Lookup Tables'!$B$2:$B$5,MATCH(F4632,'Lookup Tables'!$A$2:$A$5,0))</f>
        <v>Manager A</v>
      </c>
    </row>
    <row r="4633" customFormat="false" ht="15" hidden="false" customHeight="false" outlineLevel="0" collapsed="false">
      <c r="A4633" s="0" t="s">
        <v>4096</v>
      </c>
      <c r="B4633" s="13" t="n">
        <v>43315</v>
      </c>
      <c r="C4633" s="13" t="n">
        <v>43320</v>
      </c>
      <c r="D4633" s="14" t="s">
        <v>52</v>
      </c>
      <c r="E4633" s="14" t="s">
        <v>53</v>
      </c>
      <c r="F4633" s="14" t="s">
        <v>63</v>
      </c>
      <c r="G4633" s="14" t="s">
        <v>64</v>
      </c>
      <c r="H4633" s="14" t="s">
        <v>65</v>
      </c>
      <c r="I4633" s="14" t="s">
        <v>66</v>
      </c>
      <c r="J4633" s="14" t="s">
        <v>871</v>
      </c>
      <c r="K4633" s="15" t="n">
        <v>51.75</v>
      </c>
      <c r="L4633" s="0" t="n">
        <v>5</v>
      </c>
      <c r="M4633" s="16" t="n">
        <v>0</v>
      </c>
      <c r="N4633" s="17" t="n">
        <v>24.84</v>
      </c>
      <c r="O4633" s="0" t="str">
        <f aca="false">TEXT(B4633,"YYYY-MM")</f>
        <v>2018-08</v>
      </c>
      <c r="P4633" s="18" t="n">
        <f aca="false">IFERROR(N4633/K4633,0)</f>
        <v>0.48</v>
      </c>
      <c r="Q4633" s="0" t="str">
        <f aca="false">IF(M4633=0,"No Discount",IF(M4633&lt;0.2,"Low (1-19%)",IF(M4633&lt;0.4,"Medium (20-39%)","High (40%+)")))</f>
        <v>No Discount</v>
      </c>
      <c r="R4633" s="0" t="str">
        <f aca="false">INDEX('Lookup Tables'!$B$2:$B$5,MATCH(F4633,'Lookup Tables'!$A$2:$A$5,0))</f>
        <v>Manager D</v>
      </c>
    </row>
    <row r="4634" customFormat="false" ht="15" hidden="false" customHeight="false" outlineLevel="0" collapsed="false">
      <c r="A4634" s="0" t="s">
        <v>4096</v>
      </c>
      <c r="B4634" s="13" t="n">
        <v>43315</v>
      </c>
      <c r="C4634" s="13" t="n">
        <v>43320</v>
      </c>
      <c r="D4634" s="14" t="s">
        <v>52</v>
      </c>
      <c r="E4634" s="14" t="s">
        <v>53</v>
      </c>
      <c r="F4634" s="14" t="s">
        <v>63</v>
      </c>
      <c r="G4634" s="14" t="s">
        <v>64</v>
      </c>
      <c r="H4634" s="14" t="s">
        <v>56</v>
      </c>
      <c r="I4634" s="14" t="s">
        <v>76</v>
      </c>
      <c r="J4634" s="14" t="s">
        <v>855</v>
      </c>
      <c r="K4634" s="15" t="n">
        <v>123.96</v>
      </c>
      <c r="L4634" s="0" t="n">
        <v>3</v>
      </c>
      <c r="M4634" s="16" t="n">
        <v>0</v>
      </c>
      <c r="N4634" s="17" t="n">
        <v>11.1564</v>
      </c>
      <c r="O4634" s="0" t="str">
        <f aca="false">TEXT(B4634,"YYYY-MM")</f>
        <v>2018-08</v>
      </c>
      <c r="P4634" s="18" t="n">
        <f aca="false">IFERROR(N4634/K4634,0)</f>
        <v>0.09</v>
      </c>
      <c r="Q4634" s="0" t="str">
        <f aca="false">IF(M4634=0,"No Discount",IF(M4634&lt;0.2,"Low (1-19%)",IF(M4634&lt;0.4,"Medium (20-39%)","High (40%+)")))</f>
        <v>No Discount</v>
      </c>
      <c r="R4634" s="0" t="str">
        <f aca="false">INDEX('Lookup Tables'!$B$2:$B$5,MATCH(F4634,'Lookup Tables'!$A$2:$A$5,0))</f>
        <v>Manager D</v>
      </c>
    </row>
    <row r="4635" customFormat="false" ht="15" hidden="false" customHeight="false" outlineLevel="0" collapsed="false">
      <c r="A4635" s="0" t="s">
        <v>4097</v>
      </c>
      <c r="B4635" s="13" t="n">
        <v>42603</v>
      </c>
      <c r="C4635" s="13" t="n">
        <v>42608</v>
      </c>
      <c r="D4635" s="14" t="s">
        <v>69</v>
      </c>
      <c r="E4635" s="14" t="s">
        <v>62</v>
      </c>
      <c r="F4635" s="14" t="s">
        <v>63</v>
      </c>
      <c r="G4635" s="14" t="s">
        <v>64</v>
      </c>
      <c r="H4635" s="14" t="s">
        <v>56</v>
      </c>
      <c r="I4635" s="14" t="s">
        <v>57</v>
      </c>
      <c r="J4635" s="14" t="s">
        <v>4098</v>
      </c>
      <c r="K4635" s="15" t="n">
        <v>586.398</v>
      </c>
      <c r="L4635" s="0" t="n">
        <v>6</v>
      </c>
      <c r="M4635" s="16" t="n">
        <v>0.15</v>
      </c>
      <c r="N4635" s="17" t="n">
        <v>34.494</v>
      </c>
      <c r="O4635" s="0" t="str">
        <f aca="false">TEXT(B4635,"YYYY-MM")</f>
        <v>2016-08</v>
      </c>
      <c r="P4635" s="18" t="n">
        <f aca="false">IFERROR(N4635/K4635,0)</f>
        <v>0.0588235294117647</v>
      </c>
      <c r="Q4635" s="0" t="str">
        <f aca="false">IF(M4635=0,"No Discount",IF(M4635&lt;0.2,"Low (1-19%)",IF(M4635&lt;0.4,"Medium (20-39%)","High (40%+)")))</f>
        <v>Low (1-19%)</v>
      </c>
      <c r="R4635" s="0" t="str">
        <f aca="false">INDEX('Lookup Tables'!$B$2:$B$5,MATCH(F4635,'Lookup Tables'!$A$2:$A$5,0))</f>
        <v>Manager D</v>
      </c>
    </row>
    <row r="4636" customFormat="false" ht="15" hidden="false" customHeight="false" outlineLevel="0" collapsed="false">
      <c r="A4636" s="0" t="s">
        <v>4097</v>
      </c>
      <c r="B4636" s="13" t="n">
        <v>42603</v>
      </c>
      <c r="C4636" s="13" t="n">
        <v>42608</v>
      </c>
      <c r="D4636" s="14" t="s">
        <v>69</v>
      </c>
      <c r="E4636" s="14" t="s">
        <v>62</v>
      </c>
      <c r="F4636" s="14" t="s">
        <v>63</v>
      </c>
      <c r="G4636" s="14" t="s">
        <v>64</v>
      </c>
      <c r="H4636" s="14" t="s">
        <v>65</v>
      </c>
      <c r="I4636" s="14" t="s">
        <v>73</v>
      </c>
      <c r="J4636" s="14" t="s">
        <v>819</v>
      </c>
      <c r="K4636" s="15" t="n">
        <v>80.98</v>
      </c>
      <c r="L4636" s="0" t="n">
        <v>1</v>
      </c>
      <c r="M4636" s="16" t="n">
        <v>0</v>
      </c>
      <c r="N4636" s="17" t="n">
        <v>3.2392</v>
      </c>
      <c r="O4636" s="0" t="str">
        <f aca="false">TEXT(B4636,"YYYY-MM")</f>
        <v>2016-08</v>
      </c>
      <c r="P4636" s="18" t="n">
        <f aca="false">IFERROR(N4636/K4636,0)</f>
        <v>0.04</v>
      </c>
      <c r="Q4636" s="0" t="str">
        <f aca="false">IF(M4636=0,"No Discount",IF(M4636&lt;0.2,"Low (1-19%)",IF(M4636&lt;0.4,"Medium (20-39%)","High (40%+)")))</f>
        <v>No Discount</v>
      </c>
      <c r="R4636" s="0" t="str">
        <f aca="false">INDEX('Lookup Tables'!$B$2:$B$5,MATCH(F4636,'Lookup Tables'!$A$2:$A$5,0))</f>
        <v>Manager D</v>
      </c>
    </row>
    <row r="4637" customFormat="false" ht="15" hidden="false" customHeight="false" outlineLevel="0" collapsed="false">
      <c r="A4637" s="0" t="s">
        <v>4099</v>
      </c>
      <c r="B4637" s="13" t="n">
        <v>43171</v>
      </c>
      <c r="C4637" s="13" t="n">
        <v>43176</v>
      </c>
      <c r="D4637" s="14" t="s">
        <v>69</v>
      </c>
      <c r="E4637" s="14" t="s">
        <v>62</v>
      </c>
      <c r="F4637" s="14" t="s">
        <v>63</v>
      </c>
      <c r="G4637" s="14" t="s">
        <v>64</v>
      </c>
      <c r="H4637" s="14" t="s">
        <v>65</v>
      </c>
      <c r="I4637" s="14" t="s">
        <v>73</v>
      </c>
      <c r="J4637" s="14" t="s">
        <v>819</v>
      </c>
      <c r="K4637" s="15" t="n">
        <v>242.94</v>
      </c>
      <c r="L4637" s="0" t="n">
        <v>3</v>
      </c>
      <c r="M4637" s="16" t="n">
        <v>0</v>
      </c>
      <c r="N4637" s="17" t="n">
        <v>9.7176</v>
      </c>
      <c r="O4637" s="0" t="str">
        <f aca="false">TEXT(B4637,"YYYY-MM")</f>
        <v>2018-03</v>
      </c>
      <c r="P4637" s="18" t="n">
        <f aca="false">IFERROR(N4637/K4637,0)</f>
        <v>0.04</v>
      </c>
      <c r="Q4637" s="0" t="str">
        <f aca="false">IF(M4637=0,"No Discount",IF(M4637&lt;0.2,"Low (1-19%)",IF(M4637&lt;0.4,"Medium (20-39%)","High (40%+)")))</f>
        <v>No Discount</v>
      </c>
      <c r="R4637" s="0" t="str">
        <f aca="false">INDEX('Lookup Tables'!$B$2:$B$5,MATCH(F4637,'Lookup Tables'!$A$2:$A$5,0))</f>
        <v>Manager D</v>
      </c>
    </row>
    <row r="4638" customFormat="false" ht="15" hidden="false" customHeight="false" outlineLevel="0" collapsed="false">
      <c r="A4638" s="0" t="s">
        <v>4100</v>
      </c>
      <c r="B4638" s="13" t="n">
        <v>43217</v>
      </c>
      <c r="C4638" s="13" t="n">
        <v>43219</v>
      </c>
      <c r="D4638" s="14" t="s">
        <v>137</v>
      </c>
      <c r="E4638" s="14" t="s">
        <v>53</v>
      </c>
      <c r="F4638" s="14" t="s">
        <v>63</v>
      </c>
      <c r="G4638" s="14" t="s">
        <v>64</v>
      </c>
      <c r="H4638" s="14" t="s">
        <v>65</v>
      </c>
      <c r="I4638" s="14" t="s">
        <v>78</v>
      </c>
      <c r="J4638" s="14" t="s">
        <v>547</v>
      </c>
      <c r="K4638" s="15" t="n">
        <v>123.92</v>
      </c>
      <c r="L4638" s="0" t="n">
        <v>4</v>
      </c>
      <c r="M4638" s="16" t="n">
        <v>0</v>
      </c>
      <c r="N4638" s="17" t="n">
        <v>33.4584</v>
      </c>
      <c r="O4638" s="0" t="str">
        <f aca="false">TEXT(B4638,"YYYY-MM")</f>
        <v>2018-04</v>
      </c>
      <c r="P4638" s="18" t="n">
        <f aca="false">IFERROR(N4638/K4638,0)</f>
        <v>0.27</v>
      </c>
      <c r="Q4638" s="0" t="str">
        <f aca="false">IF(M4638=0,"No Discount",IF(M4638&lt;0.2,"Low (1-19%)",IF(M4638&lt;0.4,"Medium (20-39%)","High (40%+)")))</f>
        <v>No Discount</v>
      </c>
      <c r="R4638" s="0" t="str">
        <f aca="false">INDEX('Lookup Tables'!$B$2:$B$5,MATCH(F4638,'Lookup Tables'!$A$2:$A$5,0))</f>
        <v>Manager D</v>
      </c>
    </row>
    <row r="4639" customFormat="false" ht="15" hidden="false" customHeight="false" outlineLevel="0" collapsed="false">
      <c r="A4639" s="0" t="s">
        <v>4100</v>
      </c>
      <c r="B4639" s="13" t="n">
        <v>43217</v>
      </c>
      <c r="C4639" s="13" t="n">
        <v>43219</v>
      </c>
      <c r="D4639" s="14" t="s">
        <v>137</v>
      </c>
      <c r="E4639" s="14" t="s">
        <v>53</v>
      </c>
      <c r="F4639" s="14" t="s">
        <v>63</v>
      </c>
      <c r="G4639" s="14" t="s">
        <v>64</v>
      </c>
      <c r="H4639" s="14" t="s">
        <v>65</v>
      </c>
      <c r="I4639" s="14" t="s">
        <v>78</v>
      </c>
      <c r="J4639" s="14" t="s">
        <v>259</v>
      </c>
      <c r="K4639" s="15" t="n">
        <v>12.39</v>
      </c>
      <c r="L4639" s="0" t="n">
        <v>3</v>
      </c>
      <c r="M4639" s="16" t="n">
        <v>0</v>
      </c>
      <c r="N4639" s="17" t="n">
        <v>5.6994</v>
      </c>
      <c r="O4639" s="0" t="str">
        <f aca="false">TEXT(B4639,"YYYY-MM")</f>
        <v>2018-04</v>
      </c>
      <c r="P4639" s="18" t="n">
        <f aca="false">IFERROR(N4639/K4639,0)</f>
        <v>0.46</v>
      </c>
      <c r="Q4639" s="0" t="str">
        <f aca="false">IF(M4639=0,"No Discount",IF(M4639&lt;0.2,"Low (1-19%)",IF(M4639&lt;0.4,"Medium (20-39%)","High (40%+)")))</f>
        <v>No Discount</v>
      </c>
      <c r="R4639" s="0" t="str">
        <f aca="false">INDEX('Lookup Tables'!$B$2:$B$5,MATCH(F4639,'Lookup Tables'!$A$2:$A$5,0))</f>
        <v>Manager D</v>
      </c>
    </row>
    <row r="4640" customFormat="false" ht="15" hidden="false" customHeight="false" outlineLevel="0" collapsed="false">
      <c r="A4640" s="0" t="s">
        <v>4100</v>
      </c>
      <c r="B4640" s="13" t="n">
        <v>43217</v>
      </c>
      <c r="C4640" s="13" t="n">
        <v>43219</v>
      </c>
      <c r="D4640" s="14" t="s">
        <v>137</v>
      </c>
      <c r="E4640" s="14" t="s">
        <v>53</v>
      </c>
      <c r="F4640" s="14" t="s">
        <v>63</v>
      </c>
      <c r="G4640" s="14" t="s">
        <v>64</v>
      </c>
      <c r="H4640" s="14" t="s">
        <v>65</v>
      </c>
      <c r="I4640" s="14" t="s">
        <v>78</v>
      </c>
      <c r="J4640" s="14" t="s">
        <v>3482</v>
      </c>
      <c r="K4640" s="15" t="n">
        <v>47.3</v>
      </c>
      <c r="L4640" s="0" t="n">
        <v>2</v>
      </c>
      <c r="M4640" s="16" t="n">
        <v>0</v>
      </c>
      <c r="N4640" s="17" t="n">
        <v>12.298</v>
      </c>
      <c r="O4640" s="0" t="str">
        <f aca="false">TEXT(B4640,"YYYY-MM")</f>
        <v>2018-04</v>
      </c>
      <c r="P4640" s="18" t="n">
        <f aca="false">IFERROR(N4640/K4640,0)</f>
        <v>0.26</v>
      </c>
      <c r="Q4640" s="0" t="str">
        <f aca="false">IF(M4640=0,"No Discount",IF(M4640&lt;0.2,"Low (1-19%)",IF(M4640&lt;0.4,"Medium (20-39%)","High (40%+)")))</f>
        <v>No Discount</v>
      </c>
      <c r="R4640" s="0" t="str">
        <f aca="false">INDEX('Lookup Tables'!$B$2:$B$5,MATCH(F4640,'Lookup Tables'!$A$2:$A$5,0))</f>
        <v>Manager D</v>
      </c>
    </row>
    <row r="4641" customFormat="false" ht="15" hidden="false" customHeight="false" outlineLevel="0" collapsed="false">
      <c r="A4641" s="0" t="s">
        <v>4101</v>
      </c>
      <c r="B4641" s="13" t="n">
        <v>42989</v>
      </c>
      <c r="C4641" s="13" t="n">
        <v>42994</v>
      </c>
      <c r="D4641" s="14" t="s">
        <v>69</v>
      </c>
      <c r="E4641" s="14" t="s">
        <v>53</v>
      </c>
      <c r="F4641" s="14" t="s">
        <v>54</v>
      </c>
      <c r="G4641" s="14" t="s">
        <v>193</v>
      </c>
      <c r="H4641" s="14" t="s">
        <v>80</v>
      </c>
      <c r="I4641" s="14" t="s">
        <v>570</v>
      </c>
      <c r="J4641" s="14" t="s">
        <v>4102</v>
      </c>
      <c r="K4641" s="15" t="n">
        <v>1599.92</v>
      </c>
      <c r="L4641" s="0" t="n">
        <v>8</v>
      </c>
      <c r="M4641" s="16" t="n">
        <v>0</v>
      </c>
      <c r="N4641" s="17" t="n">
        <v>751.9624</v>
      </c>
      <c r="O4641" s="0" t="str">
        <f aca="false">TEXT(B4641,"YYYY-MM")</f>
        <v>2017-09</v>
      </c>
      <c r="P4641" s="18" t="n">
        <f aca="false">IFERROR(N4641/K4641,0)</f>
        <v>0.47</v>
      </c>
      <c r="Q4641" s="0" t="str">
        <f aca="false">IF(M4641=0,"No Discount",IF(M4641&lt;0.2,"Low (1-19%)",IF(M4641&lt;0.4,"Medium (20-39%)","High (40%+)")))</f>
        <v>No Discount</v>
      </c>
      <c r="R4641" s="0" t="str">
        <f aca="false">INDEX('Lookup Tables'!$B$2:$B$5,MATCH(F4641,'Lookup Tables'!$A$2:$A$5,0))</f>
        <v>Manager C</v>
      </c>
    </row>
    <row r="4642" customFormat="false" ht="15" hidden="false" customHeight="false" outlineLevel="0" collapsed="false">
      <c r="A4642" s="0" t="s">
        <v>4101</v>
      </c>
      <c r="B4642" s="13" t="n">
        <v>42989</v>
      </c>
      <c r="C4642" s="13" t="n">
        <v>42994</v>
      </c>
      <c r="D4642" s="14" t="s">
        <v>69</v>
      </c>
      <c r="E4642" s="14" t="s">
        <v>53</v>
      </c>
      <c r="F4642" s="14" t="s">
        <v>54</v>
      </c>
      <c r="G4642" s="14" t="s">
        <v>193</v>
      </c>
      <c r="H4642" s="14" t="s">
        <v>65</v>
      </c>
      <c r="I4642" s="14" t="s">
        <v>129</v>
      </c>
      <c r="J4642" s="14" t="s">
        <v>3103</v>
      </c>
      <c r="K4642" s="15" t="n">
        <v>11.09</v>
      </c>
      <c r="L4642" s="0" t="n">
        <v>1</v>
      </c>
      <c r="M4642" s="16" t="n">
        <v>0</v>
      </c>
      <c r="N4642" s="17" t="n">
        <v>5.4341</v>
      </c>
      <c r="O4642" s="0" t="str">
        <f aca="false">TEXT(B4642,"YYYY-MM")</f>
        <v>2017-09</v>
      </c>
      <c r="P4642" s="18" t="n">
        <f aca="false">IFERROR(N4642/K4642,0)</f>
        <v>0.49</v>
      </c>
      <c r="Q4642" s="0" t="str">
        <f aca="false">IF(M4642=0,"No Discount",IF(M4642&lt;0.2,"Low (1-19%)",IF(M4642&lt;0.4,"Medium (20-39%)","High (40%+)")))</f>
        <v>No Discount</v>
      </c>
      <c r="R4642" s="0" t="str">
        <f aca="false">INDEX('Lookup Tables'!$B$2:$B$5,MATCH(F4642,'Lookup Tables'!$A$2:$A$5,0))</f>
        <v>Manager C</v>
      </c>
    </row>
    <row r="4643" customFormat="false" ht="15" hidden="false" customHeight="false" outlineLevel="0" collapsed="false">
      <c r="A4643" s="0" t="s">
        <v>4103</v>
      </c>
      <c r="B4643" s="13" t="n">
        <v>43395</v>
      </c>
      <c r="C4643" s="13" t="n">
        <v>43397</v>
      </c>
      <c r="D4643" s="14" t="s">
        <v>52</v>
      </c>
      <c r="E4643" s="14" t="s">
        <v>53</v>
      </c>
      <c r="F4643" s="14" t="s">
        <v>63</v>
      </c>
      <c r="G4643" s="14" t="s">
        <v>252</v>
      </c>
      <c r="H4643" s="14" t="s">
        <v>65</v>
      </c>
      <c r="I4643" s="14" t="s">
        <v>83</v>
      </c>
      <c r="J4643" s="14" t="s">
        <v>797</v>
      </c>
      <c r="K4643" s="15" t="n">
        <v>3.168</v>
      </c>
      <c r="L4643" s="0" t="n">
        <v>4</v>
      </c>
      <c r="M4643" s="16" t="n">
        <v>0.7</v>
      </c>
      <c r="N4643" s="17" t="n">
        <v>-2.5344</v>
      </c>
      <c r="O4643" s="0" t="str">
        <f aca="false">TEXT(B4643,"YYYY-MM")</f>
        <v>2018-10</v>
      </c>
      <c r="P4643" s="18" t="n">
        <f aca="false">IFERROR(N4643/K4643,0)</f>
        <v>-0.8</v>
      </c>
      <c r="Q4643" s="0" t="str">
        <f aca="false">IF(M4643=0,"No Discount",IF(M4643&lt;0.2,"Low (1-19%)",IF(M4643&lt;0.4,"Medium (20-39%)","High (40%+)")))</f>
        <v>High (40%+)</v>
      </c>
      <c r="R4643" s="0" t="str">
        <f aca="false">INDEX('Lookup Tables'!$B$2:$B$5,MATCH(F4643,'Lookup Tables'!$A$2:$A$5,0))</f>
        <v>Manager D</v>
      </c>
    </row>
    <row r="4644" customFormat="false" ht="15" hidden="false" customHeight="false" outlineLevel="0" collapsed="false">
      <c r="A4644" s="0" t="s">
        <v>4103</v>
      </c>
      <c r="B4644" s="13" t="n">
        <v>43395</v>
      </c>
      <c r="C4644" s="13" t="n">
        <v>43397</v>
      </c>
      <c r="D4644" s="14" t="s">
        <v>52</v>
      </c>
      <c r="E4644" s="14" t="s">
        <v>53</v>
      </c>
      <c r="F4644" s="14" t="s">
        <v>63</v>
      </c>
      <c r="G4644" s="14" t="s">
        <v>252</v>
      </c>
      <c r="H4644" s="14" t="s">
        <v>56</v>
      </c>
      <c r="I4644" s="14" t="s">
        <v>59</v>
      </c>
      <c r="J4644" s="14" t="s">
        <v>4104</v>
      </c>
      <c r="K4644" s="15" t="n">
        <v>579.136</v>
      </c>
      <c r="L4644" s="0" t="n">
        <v>4</v>
      </c>
      <c r="M4644" s="16" t="n">
        <v>0.2</v>
      </c>
      <c r="N4644" s="17" t="n">
        <v>-28.9568</v>
      </c>
      <c r="O4644" s="0" t="str">
        <f aca="false">TEXT(B4644,"YYYY-MM")</f>
        <v>2018-10</v>
      </c>
      <c r="P4644" s="18" t="n">
        <f aca="false">IFERROR(N4644/K4644,0)</f>
        <v>-0.05</v>
      </c>
      <c r="Q4644" s="0" t="str">
        <f aca="false">IF(M4644=0,"No Discount",IF(M4644&lt;0.2,"Low (1-19%)",IF(M4644&lt;0.4,"Medium (20-39%)","High (40%+)")))</f>
        <v>Medium (20-39%)</v>
      </c>
      <c r="R4644" s="0" t="str">
        <f aca="false">INDEX('Lookup Tables'!$B$2:$B$5,MATCH(F4644,'Lookup Tables'!$A$2:$A$5,0))</f>
        <v>Manager D</v>
      </c>
    </row>
    <row r="4645" customFormat="false" ht="15" hidden="false" customHeight="false" outlineLevel="0" collapsed="false">
      <c r="A4645" s="0" t="s">
        <v>4105</v>
      </c>
      <c r="B4645" s="13" t="n">
        <v>42584</v>
      </c>
      <c r="C4645" s="13" t="n">
        <v>42588</v>
      </c>
      <c r="D4645" s="14" t="s">
        <v>69</v>
      </c>
      <c r="E4645" s="14" t="s">
        <v>53</v>
      </c>
      <c r="F4645" s="14" t="s">
        <v>63</v>
      </c>
      <c r="G4645" s="14" t="s">
        <v>94</v>
      </c>
      <c r="H4645" s="14" t="s">
        <v>65</v>
      </c>
      <c r="I4645" s="14" t="s">
        <v>83</v>
      </c>
      <c r="J4645" s="14" t="s">
        <v>2834</v>
      </c>
      <c r="K4645" s="15" t="n">
        <v>6.368</v>
      </c>
      <c r="L4645" s="0" t="n">
        <v>2</v>
      </c>
      <c r="M4645" s="16" t="n">
        <v>0.2</v>
      </c>
      <c r="N4645" s="17" t="n">
        <v>2.1492</v>
      </c>
      <c r="O4645" s="0" t="str">
        <f aca="false">TEXT(B4645,"YYYY-MM")</f>
        <v>2016-08</v>
      </c>
      <c r="P4645" s="18" t="n">
        <f aca="false">IFERROR(N4645/K4645,0)</f>
        <v>0.3375</v>
      </c>
      <c r="Q4645" s="0" t="str">
        <f aca="false">IF(M4645=0,"No Discount",IF(M4645&lt;0.2,"Low (1-19%)",IF(M4645&lt;0.4,"Medium (20-39%)","High (40%+)")))</f>
        <v>Medium (20-39%)</v>
      </c>
      <c r="R4645" s="0" t="str">
        <f aca="false">INDEX('Lookup Tables'!$B$2:$B$5,MATCH(F4645,'Lookup Tables'!$A$2:$A$5,0))</f>
        <v>Manager D</v>
      </c>
    </row>
    <row r="4646" customFormat="false" ht="15" hidden="false" customHeight="false" outlineLevel="0" collapsed="false">
      <c r="A4646" s="0" t="s">
        <v>4105</v>
      </c>
      <c r="B4646" s="13" t="n">
        <v>42584</v>
      </c>
      <c r="C4646" s="13" t="n">
        <v>42588</v>
      </c>
      <c r="D4646" s="14" t="s">
        <v>69</v>
      </c>
      <c r="E4646" s="14" t="s">
        <v>53</v>
      </c>
      <c r="F4646" s="14" t="s">
        <v>63</v>
      </c>
      <c r="G4646" s="14" t="s">
        <v>94</v>
      </c>
      <c r="H4646" s="14" t="s">
        <v>80</v>
      </c>
      <c r="I4646" s="14" t="s">
        <v>345</v>
      </c>
      <c r="J4646" s="14" t="s">
        <v>3154</v>
      </c>
      <c r="K4646" s="15" t="n">
        <v>558.4</v>
      </c>
      <c r="L4646" s="0" t="n">
        <v>2</v>
      </c>
      <c r="M4646" s="16" t="n">
        <v>0.2</v>
      </c>
      <c r="N4646" s="17" t="n">
        <v>41.88</v>
      </c>
      <c r="O4646" s="0" t="str">
        <f aca="false">TEXT(B4646,"YYYY-MM")</f>
        <v>2016-08</v>
      </c>
      <c r="P4646" s="18" t="n">
        <f aca="false">IFERROR(N4646/K4646,0)</f>
        <v>0.075</v>
      </c>
      <c r="Q4646" s="0" t="str">
        <f aca="false">IF(M4646=0,"No Discount",IF(M4646&lt;0.2,"Low (1-19%)",IF(M4646&lt;0.4,"Medium (20-39%)","High (40%+)")))</f>
        <v>Medium (20-39%)</v>
      </c>
      <c r="R4646" s="0" t="str">
        <f aca="false">INDEX('Lookup Tables'!$B$2:$B$5,MATCH(F4646,'Lookup Tables'!$A$2:$A$5,0))</f>
        <v>Manager D</v>
      </c>
    </row>
    <row r="4647" customFormat="false" ht="15" hidden="false" customHeight="false" outlineLevel="0" collapsed="false">
      <c r="A4647" s="0" t="s">
        <v>4106</v>
      </c>
      <c r="B4647" s="13" t="n">
        <v>42959</v>
      </c>
      <c r="C4647" s="13" t="n">
        <v>42963</v>
      </c>
      <c r="D4647" s="14" t="s">
        <v>69</v>
      </c>
      <c r="E4647" s="14" t="s">
        <v>97</v>
      </c>
      <c r="F4647" s="14" t="s">
        <v>117</v>
      </c>
      <c r="G4647" s="14" t="s">
        <v>170</v>
      </c>
      <c r="H4647" s="14" t="s">
        <v>56</v>
      </c>
      <c r="I4647" s="14" t="s">
        <v>59</v>
      </c>
      <c r="J4647" s="14" t="s">
        <v>734</v>
      </c>
      <c r="K4647" s="15" t="n">
        <v>145.764</v>
      </c>
      <c r="L4647" s="0" t="n">
        <v>2</v>
      </c>
      <c r="M4647" s="16" t="n">
        <v>0.1</v>
      </c>
      <c r="N4647" s="17" t="n">
        <v>-8.098</v>
      </c>
      <c r="O4647" s="0" t="str">
        <f aca="false">TEXT(B4647,"YYYY-MM")</f>
        <v>2017-08</v>
      </c>
      <c r="P4647" s="18" t="n">
        <f aca="false">IFERROR(N4647/K4647,0)</f>
        <v>-0.0555555555555556</v>
      </c>
      <c r="Q4647" s="0" t="str">
        <f aca="false">IF(M4647=0,"No Discount",IF(M4647&lt;0.2,"Low (1-19%)",IF(M4647&lt;0.4,"Medium (20-39%)","High (40%+)")))</f>
        <v>Low (1-19%)</v>
      </c>
      <c r="R4647" s="0" t="str">
        <f aca="false">INDEX('Lookup Tables'!$B$2:$B$5,MATCH(F4647,'Lookup Tables'!$A$2:$A$5,0))</f>
        <v>Manager B</v>
      </c>
    </row>
    <row r="4648" customFormat="false" ht="15" hidden="false" customHeight="false" outlineLevel="0" collapsed="false">
      <c r="A4648" s="0" t="s">
        <v>4107</v>
      </c>
      <c r="B4648" s="13" t="n">
        <v>42154</v>
      </c>
      <c r="C4648" s="13" t="n">
        <v>42160</v>
      </c>
      <c r="D4648" s="14" t="s">
        <v>69</v>
      </c>
      <c r="E4648" s="14" t="s">
        <v>62</v>
      </c>
      <c r="F4648" s="14" t="s">
        <v>54</v>
      </c>
      <c r="G4648" s="14" t="s">
        <v>193</v>
      </c>
      <c r="H4648" s="14" t="s">
        <v>65</v>
      </c>
      <c r="I4648" s="14" t="s">
        <v>91</v>
      </c>
      <c r="J4648" s="14" t="s">
        <v>1248</v>
      </c>
      <c r="K4648" s="15" t="n">
        <v>13.62</v>
      </c>
      <c r="L4648" s="0" t="n">
        <v>3</v>
      </c>
      <c r="M4648" s="16" t="n">
        <v>0</v>
      </c>
      <c r="N4648" s="17" t="n">
        <v>6.129</v>
      </c>
      <c r="O4648" s="0" t="str">
        <f aca="false">TEXT(B4648,"YYYY-MM")</f>
        <v>2015-05</v>
      </c>
      <c r="P4648" s="18" t="n">
        <f aca="false">IFERROR(N4648/K4648,0)</f>
        <v>0.45</v>
      </c>
      <c r="Q4648" s="0" t="str">
        <f aca="false">IF(M4648=0,"No Discount",IF(M4648&lt;0.2,"Low (1-19%)",IF(M4648&lt;0.4,"Medium (20-39%)","High (40%+)")))</f>
        <v>No Discount</v>
      </c>
      <c r="R4648" s="0" t="str">
        <f aca="false">INDEX('Lookup Tables'!$B$2:$B$5,MATCH(F4648,'Lookup Tables'!$A$2:$A$5,0))</f>
        <v>Manager C</v>
      </c>
    </row>
    <row r="4649" customFormat="false" ht="15" hidden="false" customHeight="false" outlineLevel="0" collapsed="false">
      <c r="A4649" s="0" t="s">
        <v>4108</v>
      </c>
      <c r="B4649" s="13" t="n">
        <v>42851</v>
      </c>
      <c r="C4649" s="13" t="n">
        <v>42856</v>
      </c>
      <c r="D4649" s="14" t="s">
        <v>69</v>
      </c>
      <c r="E4649" s="14" t="s">
        <v>97</v>
      </c>
      <c r="F4649" s="14" t="s">
        <v>117</v>
      </c>
      <c r="G4649" s="14" t="s">
        <v>170</v>
      </c>
      <c r="H4649" s="14" t="s">
        <v>56</v>
      </c>
      <c r="I4649" s="14" t="s">
        <v>59</v>
      </c>
      <c r="J4649" s="14" t="s">
        <v>3551</v>
      </c>
      <c r="K4649" s="15" t="n">
        <v>434.646</v>
      </c>
      <c r="L4649" s="0" t="n">
        <v>3</v>
      </c>
      <c r="M4649" s="16" t="n">
        <v>0.1</v>
      </c>
      <c r="N4649" s="17" t="n">
        <v>62.7822</v>
      </c>
      <c r="O4649" s="0" t="str">
        <f aca="false">TEXT(B4649,"YYYY-MM")</f>
        <v>2017-04</v>
      </c>
      <c r="P4649" s="18" t="n">
        <f aca="false">IFERROR(N4649/K4649,0)</f>
        <v>0.144444444444444</v>
      </c>
      <c r="Q4649" s="0" t="str">
        <f aca="false">IF(M4649=0,"No Discount",IF(M4649&lt;0.2,"Low (1-19%)",IF(M4649&lt;0.4,"Medium (20-39%)","High (40%+)")))</f>
        <v>Low (1-19%)</v>
      </c>
      <c r="R4649" s="0" t="str">
        <f aca="false">INDEX('Lookup Tables'!$B$2:$B$5,MATCH(F4649,'Lookup Tables'!$A$2:$A$5,0))</f>
        <v>Manager B</v>
      </c>
    </row>
    <row r="4650" customFormat="false" ht="15" hidden="false" customHeight="false" outlineLevel="0" collapsed="false">
      <c r="A4650" s="0" t="s">
        <v>4109</v>
      </c>
      <c r="B4650" s="13" t="n">
        <v>43234</v>
      </c>
      <c r="C4650" s="13" t="n">
        <v>43239</v>
      </c>
      <c r="D4650" s="14" t="s">
        <v>69</v>
      </c>
      <c r="E4650" s="14" t="s">
        <v>62</v>
      </c>
      <c r="F4650" s="14" t="s">
        <v>63</v>
      </c>
      <c r="G4650" s="14" t="s">
        <v>94</v>
      </c>
      <c r="H4650" s="14" t="s">
        <v>65</v>
      </c>
      <c r="I4650" s="14" t="s">
        <v>91</v>
      </c>
      <c r="J4650" s="14" t="s">
        <v>4110</v>
      </c>
      <c r="K4650" s="15" t="n">
        <v>440.19</v>
      </c>
      <c r="L4650" s="0" t="n">
        <v>9</v>
      </c>
      <c r="M4650" s="16" t="n">
        <v>0</v>
      </c>
      <c r="N4650" s="17" t="n">
        <v>206.8893</v>
      </c>
      <c r="O4650" s="0" t="str">
        <f aca="false">TEXT(B4650,"YYYY-MM")</f>
        <v>2018-05</v>
      </c>
      <c r="P4650" s="18" t="n">
        <f aca="false">IFERROR(N4650/K4650,0)</f>
        <v>0.47</v>
      </c>
      <c r="Q4650" s="0" t="str">
        <f aca="false">IF(M4650=0,"No Discount",IF(M4650&lt;0.2,"Low (1-19%)",IF(M4650&lt;0.4,"Medium (20-39%)","High (40%+)")))</f>
        <v>No Discount</v>
      </c>
      <c r="R4650" s="0" t="str">
        <f aca="false">INDEX('Lookup Tables'!$B$2:$B$5,MATCH(F4650,'Lookup Tables'!$A$2:$A$5,0))</f>
        <v>Manager D</v>
      </c>
    </row>
    <row r="4651" customFormat="false" ht="15" hidden="false" customHeight="false" outlineLevel="0" collapsed="false">
      <c r="A4651" s="0" t="s">
        <v>4109</v>
      </c>
      <c r="B4651" s="13" t="n">
        <v>43234</v>
      </c>
      <c r="C4651" s="13" t="n">
        <v>43239</v>
      </c>
      <c r="D4651" s="14" t="s">
        <v>69</v>
      </c>
      <c r="E4651" s="14" t="s">
        <v>62</v>
      </c>
      <c r="F4651" s="14" t="s">
        <v>63</v>
      </c>
      <c r="G4651" s="14" t="s">
        <v>94</v>
      </c>
      <c r="H4651" s="14" t="s">
        <v>65</v>
      </c>
      <c r="I4651" s="14" t="s">
        <v>303</v>
      </c>
      <c r="J4651" s="14" t="s">
        <v>898</v>
      </c>
      <c r="K4651" s="15" t="n">
        <v>64.4</v>
      </c>
      <c r="L4651" s="0" t="n">
        <v>5</v>
      </c>
      <c r="M4651" s="16" t="n">
        <v>0</v>
      </c>
      <c r="N4651" s="17" t="n">
        <v>1.932</v>
      </c>
      <c r="O4651" s="0" t="str">
        <f aca="false">TEXT(B4651,"YYYY-MM")</f>
        <v>2018-05</v>
      </c>
      <c r="P4651" s="18" t="n">
        <f aca="false">IFERROR(N4651/K4651,0)</f>
        <v>0.03</v>
      </c>
      <c r="Q4651" s="0" t="str">
        <f aca="false">IF(M4651=0,"No Discount",IF(M4651&lt;0.2,"Low (1-19%)",IF(M4651&lt;0.4,"Medium (20-39%)","High (40%+)")))</f>
        <v>No Discount</v>
      </c>
      <c r="R4651" s="0" t="str">
        <f aca="false">INDEX('Lookup Tables'!$B$2:$B$5,MATCH(F4651,'Lookup Tables'!$A$2:$A$5,0))</f>
        <v>Manager D</v>
      </c>
    </row>
    <row r="4652" customFormat="false" ht="15" hidden="false" customHeight="false" outlineLevel="0" collapsed="false">
      <c r="A4652" s="0" t="s">
        <v>4111</v>
      </c>
      <c r="B4652" s="13" t="n">
        <v>43198</v>
      </c>
      <c r="C4652" s="13" t="n">
        <v>43202</v>
      </c>
      <c r="D4652" s="14" t="s">
        <v>69</v>
      </c>
      <c r="E4652" s="14" t="s">
        <v>97</v>
      </c>
      <c r="F4652" s="14" t="s">
        <v>63</v>
      </c>
      <c r="G4652" s="14" t="s">
        <v>64</v>
      </c>
      <c r="H4652" s="14" t="s">
        <v>65</v>
      </c>
      <c r="I4652" s="14" t="s">
        <v>91</v>
      </c>
      <c r="J4652" s="14" t="s">
        <v>2234</v>
      </c>
      <c r="K4652" s="15" t="n">
        <v>244.55</v>
      </c>
      <c r="L4652" s="0" t="n">
        <v>5</v>
      </c>
      <c r="M4652" s="16" t="n">
        <v>0</v>
      </c>
      <c r="N4652" s="17" t="n">
        <v>114.9385</v>
      </c>
      <c r="O4652" s="0" t="str">
        <f aca="false">TEXT(B4652,"YYYY-MM")</f>
        <v>2018-04</v>
      </c>
      <c r="P4652" s="18" t="n">
        <f aca="false">IFERROR(N4652/K4652,0)</f>
        <v>0.47</v>
      </c>
      <c r="Q4652" s="0" t="str">
        <f aca="false">IF(M4652=0,"No Discount",IF(M4652&lt;0.2,"Low (1-19%)",IF(M4652&lt;0.4,"Medium (20-39%)","High (40%+)")))</f>
        <v>No Discount</v>
      </c>
      <c r="R4652" s="0" t="str">
        <f aca="false">INDEX('Lookup Tables'!$B$2:$B$5,MATCH(F4652,'Lookup Tables'!$A$2:$A$5,0))</f>
        <v>Manager D</v>
      </c>
    </row>
    <row r="4653" customFormat="false" ht="15" hidden="false" customHeight="false" outlineLevel="0" collapsed="false">
      <c r="A4653" s="0" t="s">
        <v>4111</v>
      </c>
      <c r="B4653" s="13" t="n">
        <v>43198</v>
      </c>
      <c r="C4653" s="13" t="n">
        <v>43202</v>
      </c>
      <c r="D4653" s="14" t="s">
        <v>69</v>
      </c>
      <c r="E4653" s="14" t="s">
        <v>97</v>
      </c>
      <c r="F4653" s="14" t="s">
        <v>63</v>
      </c>
      <c r="G4653" s="14" t="s">
        <v>64</v>
      </c>
      <c r="H4653" s="14" t="s">
        <v>65</v>
      </c>
      <c r="I4653" s="14" t="s">
        <v>91</v>
      </c>
      <c r="J4653" s="14" t="s">
        <v>2948</v>
      </c>
      <c r="K4653" s="15" t="n">
        <v>195.76</v>
      </c>
      <c r="L4653" s="0" t="n">
        <v>4</v>
      </c>
      <c r="M4653" s="16" t="n">
        <v>0</v>
      </c>
      <c r="N4653" s="17" t="n">
        <v>97.88</v>
      </c>
      <c r="O4653" s="0" t="str">
        <f aca="false">TEXT(B4653,"YYYY-MM")</f>
        <v>2018-04</v>
      </c>
      <c r="P4653" s="18" t="n">
        <f aca="false">IFERROR(N4653/K4653,0)</f>
        <v>0.5</v>
      </c>
      <c r="Q4653" s="0" t="str">
        <f aca="false">IF(M4653=0,"No Discount",IF(M4653&lt;0.2,"Low (1-19%)",IF(M4653&lt;0.4,"Medium (20-39%)","High (40%+)")))</f>
        <v>No Discount</v>
      </c>
      <c r="R4653" s="0" t="str">
        <f aca="false">INDEX('Lookup Tables'!$B$2:$B$5,MATCH(F4653,'Lookup Tables'!$A$2:$A$5,0))</f>
        <v>Manager D</v>
      </c>
    </row>
    <row r="4654" customFormat="false" ht="15" hidden="false" customHeight="false" outlineLevel="0" collapsed="false">
      <c r="A4654" s="0" t="s">
        <v>4112</v>
      </c>
      <c r="B4654" s="13" t="n">
        <v>43148</v>
      </c>
      <c r="C4654" s="13" t="n">
        <v>43154</v>
      </c>
      <c r="D4654" s="14" t="s">
        <v>69</v>
      </c>
      <c r="E4654" s="14" t="s">
        <v>97</v>
      </c>
      <c r="F4654" s="14" t="s">
        <v>117</v>
      </c>
      <c r="G4654" s="14" t="s">
        <v>391</v>
      </c>
      <c r="H4654" s="14" t="s">
        <v>65</v>
      </c>
      <c r="I4654" s="14" t="s">
        <v>91</v>
      </c>
      <c r="J4654" s="14" t="s">
        <v>1845</v>
      </c>
      <c r="K4654" s="15" t="n">
        <v>11.76</v>
      </c>
      <c r="L4654" s="0" t="n">
        <v>2</v>
      </c>
      <c r="M4654" s="16" t="n">
        <v>0</v>
      </c>
      <c r="N4654" s="17" t="n">
        <v>5.7624</v>
      </c>
      <c r="O4654" s="0" t="str">
        <f aca="false">TEXT(B4654,"YYYY-MM")</f>
        <v>2018-02</v>
      </c>
      <c r="P4654" s="18" t="n">
        <f aca="false">IFERROR(N4654/K4654,0)</f>
        <v>0.49</v>
      </c>
      <c r="Q4654" s="0" t="str">
        <f aca="false">IF(M4654=0,"No Discount",IF(M4654&lt;0.2,"Low (1-19%)",IF(M4654&lt;0.4,"Medium (20-39%)","High (40%+)")))</f>
        <v>No Discount</v>
      </c>
      <c r="R4654" s="0" t="str">
        <f aca="false">INDEX('Lookup Tables'!$B$2:$B$5,MATCH(F4654,'Lookup Tables'!$A$2:$A$5,0))</f>
        <v>Manager B</v>
      </c>
    </row>
    <row r="4655" customFormat="false" ht="15" hidden="false" customHeight="false" outlineLevel="0" collapsed="false">
      <c r="A4655" s="0" t="s">
        <v>4112</v>
      </c>
      <c r="B4655" s="13" t="n">
        <v>43148</v>
      </c>
      <c r="C4655" s="13" t="n">
        <v>43154</v>
      </c>
      <c r="D4655" s="14" t="s">
        <v>69</v>
      </c>
      <c r="E4655" s="14" t="s">
        <v>97</v>
      </c>
      <c r="F4655" s="14" t="s">
        <v>117</v>
      </c>
      <c r="G4655" s="14" t="s">
        <v>391</v>
      </c>
      <c r="H4655" s="14" t="s">
        <v>65</v>
      </c>
      <c r="I4655" s="14" t="s">
        <v>73</v>
      </c>
      <c r="J4655" s="14" t="s">
        <v>2519</v>
      </c>
      <c r="K4655" s="15" t="n">
        <v>166.45</v>
      </c>
      <c r="L4655" s="0" t="n">
        <v>5</v>
      </c>
      <c r="M4655" s="16" t="n">
        <v>0</v>
      </c>
      <c r="N4655" s="17" t="n">
        <v>39.948</v>
      </c>
      <c r="O4655" s="0" t="str">
        <f aca="false">TEXT(B4655,"YYYY-MM")</f>
        <v>2018-02</v>
      </c>
      <c r="P4655" s="18" t="n">
        <f aca="false">IFERROR(N4655/K4655,0)</f>
        <v>0.24</v>
      </c>
      <c r="Q4655" s="0" t="str">
        <f aca="false">IF(M4655=0,"No Discount",IF(M4655&lt;0.2,"Low (1-19%)",IF(M4655&lt;0.4,"Medium (20-39%)","High (40%+)")))</f>
        <v>No Discount</v>
      </c>
      <c r="R4655" s="0" t="str">
        <f aca="false">INDEX('Lookup Tables'!$B$2:$B$5,MATCH(F4655,'Lookup Tables'!$A$2:$A$5,0))</f>
        <v>Manager B</v>
      </c>
    </row>
    <row r="4656" customFormat="false" ht="15" hidden="false" customHeight="false" outlineLevel="0" collapsed="false">
      <c r="A4656" s="0" t="s">
        <v>4113</v>
      </c>
      <c r="B4656" s="13" t="n">
        <v>43275</v>
      </c>
      <c r="C4656" s="13" t="n">
        <v>43277</v>
      </c>
      <c r="D4656" s="14" t="s">
        <v>52</v>
      </c>
      <c r="E4656" s="14" t="s">
        <v>53</v>
      </c>
      <c r="F4656" s="14" t="s">
        <v>63</v>
      </c>
      <c r="G4656" s="14" t="s">
        <v>64</v>
      </c>
      <c r="H4656" s="14" t="s">
        <v>65</v>
      </c>
      <c r="I4656" s="14" t="s">
        <v>171</v>
      </c>
      <c r="J4656" s="14" t="s">
        <v>3564</v>
      </c>
      <c r="K4656" s="15" t="n">
        <v>2.88</v>
      </c>
      <c r="L4656" s="0" t="n">
        <v>1</v>
      </c>
      <c r="M4656" s="16" t="n">
        <v>0</v>
      </c>
      <c r="N4656" s="17" t="n">
        <v>1.3536</v>
      </c>
      <c r="O4656" s="0" t="str">
        <f aca="false">TEXT(B4656,"YYYY-MM")</f>
        <v>2018-06</v>
      </c>
      <c r="P4656" s="18" t="n">
        <f aca="false">IFERROR(N4656/K4656,0)</f>
        <v>0.47</v>
      </c>
      <c r="Q4656" s="0" t="str">
        <f aca="false">IF(M4656=0,"No Discount",IF(M4656&lt;0.2,"Low (1-19%)",IF(M4656&lt;0.4,"Medium (20-39%)","High (40%+)")))</f>
        <v>No Discount</v>
      </c>
      <c r="R4656" s="0" t="str">
        <f aca="false">INDEX('Lookup Tables'!$B$2:$B$5,MATCH(F4656,'Lookup Tables'!$A$2:$A$5,0))</f>
        <v>Manager D</v>
      </c>
    </row>
    <row r="4657" customFormat="false" ht="15" hidden="false" customHeight="false" outlineLevel="0" collapsed="false">
      <c r="A4657" s="0" t="s">
        <v>4114</v>
      </c>
      <c r="B4657" s="13" t="n">
        <v>42129</v>
      </c>
      <c r="C4657" s="13" t="n">
        <v>42134</v>
      </c>
      <c r="D4657" s="14" t="s">
        <v>69</v>
      </c>
      <c r="E4657" s="14" t="s">
        <v>62</v>
      </c>
      <c r="F4657" s="14" t="s">
        <v>98</v>
      </c>
      <c r="G4657" s="14" t="s">
        <v>146</v>
      </c>
      <c r="H4657" s="14" t="s">
        <v>65</v>
      </c>
      <c r="I4657" s="14" t="s">
        <v>73</v>
      </c>
      <c r="J4657" s="14" t="s">
        <v>228</v>
      </c>
      <c r="K4657" s="15" t="n">
        <v>45.248</v>
      </c>
      <c r="L4657" s="0" t="n">
        <v>2</v>
      </c>
      <c r="M4657" s="16" t="n">
        <v>0.2</v>
      </c>
      <c r="N4657" s="17" t="n">
        <v>3.9592</v>
      </c>
      <c r="O4657" s="0" t="str">
        <f aca="false">TEXT(B4657,"YYYY-MM")</f>
        <v>2015-05</v>
      </c>
      <c r="P4657" s="18" t="n">
        <f aca="false">IFERROR(N4657/K4657,0)</f>
        <v>0.0875</v>
      </c>
      <c r="Q4657" s="0" t="str">
        <f aca="false">IF(M4657=0,"No Discount",IF(M4657&lt;0.2,"Low (1-19%)",IF(M4657&lt;0.4,"Medium (20-39%)","High (40%+)")))</f>
        <v>Medium (20-39%)</v>
      </c>
      <c r="R4657" s="0" t="str">
        <f aca="false">INDEX('Lookup Tables'!$B$2:$B$5,MATCH(F4657,'Lookup Tables'!$A$2:$A$5,0))</f>
        <v>Manager A</v>
      </c>
    </row>
    <row r="4658" customFormat="false" ht="15" hidden="false" customHeight="false" outlineLevel="0" collapsed="false">
      <c r="A4658" s="0" t="s">
        <v>4115</v>
      </c>
      <c r="B4658" s="13" t="n">
        <v>42493</v>
      </c>
      <c r="C4658" s="13" t="n">
        <v>42497</v>
      </c>
      <c r="D4658" s="14" t="s">
        <v>69</v>
      </c>
      <c r="E4658" s="14" t="s">
        <v>53</v>
      </c>
      <c r="F4658" s="14" t="s">
        <v>117</v>
      </c>
      <c r="G4658" s="14" t="s">
        <v>118</v>
      </c>
      <c r="H4658" s="14" t="s">
        <v>65</v>
      </c>
      <c r="I4658" s="14" t="s">
        <v>78</v>
      </c>
      <c r="J4658" s="14" t="s">
        <v>1291</v>
      </c>
      <c r="K4658" s="15" t="n">
        <v>59.904</v>
      </c>
      <c r="L4658" s="0" t="n">
        <v>2</v>
      </c>
      <c r="M4658" s="16" t="n">
        <v>0.2</v>
      </c>
      <c r="N4658" s="17" t="n">
        <v>14.2272</v>
      </c>
      <c r="O4658" s="0" t="str">
        <f aca="false">TEXT(B4658,"YYYY-MM")</f>
        <v>2016-05</v>
      </c>
      <c r="P4658" s="18" t="n">
        <f aca="false">IFERROR(N4658/K4658,0)</f>
        <v>0.2375</v>
      </c>
      <c r="Q4658" s="0" t="str">
        <f aca="false">IF(M4658=0,"No Discount",IF(M4658&lt;0.2,"Low (1-19%)",IF(M4658&lt;0.4,"Medium (20-39%)","High (40%+)")))</f>
        <v>Medium (20-39%)</v>
      </c>
      <c r="R4658" s="0" t="str">
        <f aca="false">INDEX('Lookup Tables'!$B$2:$B$5,MATCH(F4658,'Lookup Tables'!$A$2:$A$5,0))</f>
        <v>Manager B</v>
      </c>
    </row>
    <row r="4659" customFormat="false" ht="15" hidden="false" customHeight="false" outlineLevel="0" collapsed="false">
      <c r="A4659" s="0" t="s">
        <v>4115</v>
      </c>
      <c r="B4659" s="13" t="n">
        <v>42493</v>
      </c>
      <c r="C4659" s="13" t="n">
        <v>42497</v>
      </c>
      <c r="D4659" s="14" t="s">
        <v>69</v>
      </c>
      <c r="E4659" s="14" t="s">
        <v>53</v>
      </c>
      <c r="F4659" s="14" t="s">
        <v>117</v>
      </c>
      <c r="G4659" s="14" t="s">
        <v>118</v>
      </c>
      <c r="H4659" s="14" t="s">
        <v>65</v>
      </c>
      <c r="I4659" s="14" t="s">
        <v>85</v>
      </c>
      <c r="J4659" s="14" t="s">
        <v>1176</v>
      </c>
      <c r="K4659" s="15" t="n">
        <v>23.696</v>
      </c>
      <c r="L4659" s="0" t="n">
        <v>2</v>
      </c>
      <c r="M4659" s="16" t="n">
        <v>0.2</v>
      </c>
      <c r="N4659" s="17" t="n">
        <v>6.5164</v>
      </c>
      <c r="O4659" s="0" t="str">
        <f aca="false">TEXT(B4659,"YYYY-MM")</f>
        <v>2016-05</v>
      </c>
      <c r="P4659" s="18" t="n">
        <f aca="false">IFERROR(N4659/K4659,0)</f>
        <v>0.275</v>
      </c>
      <c r="Q4659" s="0" t="str">
        <f aca="false">IF(M4659=0,"No Discount",IF(M4659&lt;0.2,"Low (1-19%)",IF(M4659&lt;0.4,"Medium (20-39%)","High (40%+)")))</f>
        <v>Medium (20-39%)</v>
      </c>
      <c r="R4659" s="0" t="str">
        <f aca="false">INDEX('Lookup Tables'!$B$2:$B$5,MATCH(F4659,'Lookup Tables'!$A$2:$A$5,0))</f>
        <v>Manager B</v>
      </c>
    </row>
    <row r="4660" customFormat="false" ht="15" hidden="false" customHeight="false" outlineLevel="0" collapsed="false">
      <c r="A4660" s="0" t="s">
        <v>4115</v>
      </c>
      <c r="B4660" s="13" t="n">
        <v>42493</v>
      </c>
      <c r="C4660" s="13" t="n">
        <v>42497</v>
      </c>
      <c r="D4660" s="14" t="s">
        <v>69</v>
      </c>
      <c r="E4660" s="14" t="s">
        <v>53</v>
      </c>
      <c r="F4660" s="14" t="s">
        <v>117</v>
      </c>
      <c r="G4660" s="14" t="s">
        <v>118</v>
      </c>
      <c r="H4660" s="14" t="s">
        <v>65</v>
      </c>
      <c r="I4660" s="14" t="s">
        <v>91</v>
      </c>
      <c r="J4660" s="14" t="s">
        <v>710</v>
      </c>
      <c r="K4660" s="15" t="n">
        <v>7.968</v>
      </c>
      <c r="L4660" s="0" t="n">
        <v>2</v>
      </c>
      <c r="M4660" s="16" t="n">
        <v>0.2</v>
      </c>
      <c r="N4660" s="17" t="n">
        <v>2.8884</v>
      </c>
      <c r="O4660" s="0" t="str">
        <f aca="false">TEXT(B4660,"YYYY-MM")</f>
        <v>2016-05</v>
      </c>
      <c r="P4660" s="18" t="n">
        <f aca="false">IFERROR(N4660/K4660,0)</f>
        <v>0.3625</v>
      </c>
      <c r="Q4660" s="0" t="str">
        <f aca="false">IF(M4660=0,"No Discount",IF(M4660&lt;0.2,"Low (1-19%)",IF(M4660&lt;0.4,"Medium (20-39%)","High (40%+)")))</f>
        <v>Medium (20-39%)</v>
      </c>
      <c r="R4660" s="0" t="str">
        <f aca="false">INDEX('Lookup Tables'!$B$2:$B$5,MATCH(F4660,'Lookup Tables'!$A$2:$A$5,0))</f>
        <v>Manager B</v>
      </c>
    </row>
    <row r="4661" customFormat="false" ht="15" hidden="false" customHeight="false" outlineLevel="0" collapsed="false">
      <c r="A4661" s="0" t="s">
        <v>4115</v>
      </c>
      <c r="B4661" s="13" t="n">
        <v>42493</v>
      </c>
      <c r="C4661" s="13" t="n">
        <v>42497</v>
      </c>
      <c r="D4661" s="14" t="s">
        <v>69</v>
      </c>
      <c r="E4661" s="14" t="s">
        <v>53</v>
      </c>
      <c r="F4661" s="14" t="s">
        <v>117</v>
      </c>
      <c r="G4661" s="14" t="s">
        <v>118</v>
      </c>
      <c r="H4661" s="14" t="s">
        <v>65</v>
      </c>
      <c r="I4661" s="14" t="s">
        <v>85</v>
      </c>
      <c r="J4661" s="14" t="s">
        <v>400</v>
      </c>
      <c r="K4661" s="15" t="n">
        <v>18.2</v>
      </c>
      <c r="L4661" s="0" t="n">
        <v>7</v>
      </c>
      <c r="M4661" s="16" t="n">
        <v>0.2</v>
      </c>
      <c r="N4661" s="17" t="n">
        <v>2.0475</v>
      </c>
      <c r="O4661" s="0" t="str">
        <f aca="false">TEXT(B4661,"YYYY-MM")</f>
        <v>2016-05</v>
      </c>
      <c r="P4661" s="18" t="n">
        <f aca="false">IFERROR(N4661/K4661,0)</f>
        <v>0.1125</v>
      </c>
      <c r="Q4661" s="0" t="str">
        <f aca="false">IF(M4661=0,"No Discount",IF(M4661&lt;0.2,"Low (1-19%)",IF(M4661&lt;0.4,"Medium (20-39%)","High (40%+)")))</f>
        <v>Medium (20-39%)</v>
      </c>
      <c r="R4661" s="0" t="str">
        <f aca="false">INDEX('Lookup Tables'!$B$2:$B$5,MATCH(F4661,'Lookup Tables'!$A$2:$A$5,0))</f>
        <v>Manager B</v>
      </c>
    </row>
    <row r="4662" customFormat="false" ht="15" hidden="false" customHeight="false" outlineLevel="0" collapsed="false">
      <c r="A4662" s="0" t="s">
        <v>4115</v>
      </c>
      <c r="B4662" s="13" t="n">
        <v>42493</v>
      </c>
      <c r="C4662" s="13" t="n">
        <v>42497</v>
      </c>
      <c r="D4662" s="14" t="s">
        <v>69</v>
      </c>
      <c r="E4662" s="14" t="s">
        <v>53</v>
      </c>
      <c r="F4662" s="14" t="s">
        <v>117</v>
      </c>
      <c r="G4662" s="14" t="s">
        <v>118</v>
      </c>
      <c r="H4662" s="14" t="s">
        <v>80</v>
      </c>
      <c r="I4662" s="14" t="s">
        <v>123</v>
      </c>
      <c r="J4662" s="14" t="s">
        <v>4116</v>
      </c>
      <c r="K4662" s="15" t="n">
        <v>27.552</v>
      </c>
      <c r="L4662" s="0" t="n">
        <v>3</v>
      </c>
      <c r="M4662" s="16" t="n">
        <v>0.2</v>
      </c>
      <c r="N4662" s="17" t="n">
        <v>-0.3444</v>
      </c>
      <c r="O4662" s="0" t="str">
        <f aca="false">TEXT(B4662,"YYYY-MM")</f>
        <v>2016-05</v>
      </c>
      <c r="P4662" s="18" t="n">
        <f aca="false">IFERROR(N4662/K4662,0)</f>
        <v>-0.0125</v>
      </c>
      <c r="Q4662" s="0" t="str">
        <f aca="false">IF(M4662=0,"No Discount",IF(M4662&lt;0.2,"Low (1-19%)",IF(M4662&lt;0.4,"Medium (20-39%)","High (40%+)")))</f>
        <v>Medium (20-39%)</v>
      </c>
      <c r="R4662" s="0" t="str">
        <f aca="false">INDEX('Lookup Tables'!$B$2:$B$5,MATCH(F4662,'Lookup Tables'!$A$2:$A$5,0))</f>
        <v>Manager B</v>
      </c>
    </row>
    <row r="4663" customFormat="false" ht="15" hidden="false" customHeight="false" outlineLevel="0" collapsed="false">
      <c r="A4663" s="0" t="s">
        <v>4115</v>
      </c>
      <c r="B4663" s="13" t="n">
        <v>42493</v>
      </c>
      <c r="C4663" s="13" t="n">
        <v>42497</v>
      </c>
      <c r="D4663" s="14" t="s">
        <v>69</v>
      </c>
      <c r="E4663" s="14" t="s">
        <v>53</v>
      </c>
      <c r="F4663" s="14" t="s">
        <v>117</v>
      </c>
      <c r="G4663" s="14" t="s">
        <v>118</v>
      </c>
      <c r="H4663" s="14" t="s">
        <v>56</v>
      </c>
      <c r="I4663" s="14" t="s">
        <v>59</v>
      </c>
      <c r="J4663" s="14" t="s">
        <v>455</v>
      </c>
      <c r="K4663" s="15" t="n">
        <v>844.116</v>
      </c>
      <c r="L4663" s="0" t="n">
        <v>6</v>
      </c>
      <c r="M4663" s="16" t="n">
        <v>0.3</v>
      </c>
      <c r="N4663" s="17" t="n">
        <v>-36.1764</v>
      </c>
      <c r="O4663" s="0" t="str">
        <f aca="false">TEXT(B4663,"YYYY-MM")</f>
        <v>2016-05</v>
      </c>
      <c r="P4663" s="18" t="n">
        <f aca="false">IFERROR(N4663/K4663,0)</f>
        <v>-0.0428571428571429</v>
      </c>
      <c r="Q4663" s="0" t="str">
        <f aca="false">IF(M4663=0,"No Discount",IF(M4663&lt;0.2,"Low (1-19%)",IF(M4663&lt;0.4,"Medium (20-39%)","High (40%+)")))</f>
        <v>Medium (20-39%)</v>
      </c>
      <c r="R4663" s="0" t="str">
        <f aca="false">INDEX('Lookup Tables'!$B$2:$B$5,MATCH(F4663,'Lookup Tables'!$A$2:$A$5,0))</f>
        <v>Manager B</v>
      </c>
    </row>
    <row r="4664" customFormat="false" ht="15" hidden="false" customHeight="false" outlineLevel="0" collapsed="false">
      <c r="A4664" s="0" t="s">
        <v>4115</v>
      </c>
      <c r="B4664" s="13" t="n">
        <v>42493</v>
      </c>
      <c r="C4664" s="13" t="n">
        <v>42497</v>
      </c>
      <c r="D4664" s="14" t="s">
        <v>69</v>
      </c>
      <c r="E4664" s="14" t="s">
        <v>53</v>
      </c>
      <c r="F4664" s="14" t="s">
        <v>117</v>
      </c>
      <c r="G4664" s="14" t="s">
        <v>118</v>
      </c>
      <c r="H4664" s="14" t="s">
        <v>65</v>
      </c>
      <c r="I4664" s="14" t="s">
        <v>73</v>
      </c>
      <c r="J4664" s="14" t="s">
        <v>1624</v>
      </c>
      <c r="K4664" s="15" t="n">
        <v>76.752</v>
      </c>
      <c r="L4664" s="0" t="n">
        <v>3</v>
      </c>
      <c r="M4664" s="16" t="n">
        <v>0.2</v>
      </c>
      <c r="N4664" s="17" t="n">
        <v>-9.594</v>
      </c>
      <c r="O4664" s="0" t="str">
        <f aca="false">TEXT(B4664,"YYYY-MM")</f>
        <v>2016-05</v>
      </c>
      <c r="P4664" s="18" t="n">
        <f aca="false">IFERROR(N4664/K4664,0)</f>
        <v>-0.125</v>
      </c>
      <c r="Q4664" s="0" t="str">
        <f aca="false">IF(M4664=0,"No Discount",IF(M4664&lt;0.2,"Low (1-19%)",IF(M4664&lt;0.4,"Medium (20-39%)","High (40%+)")))</f>
        <v>Medium (20-39%)</v>
      </c>
      <c r="R4664" s="0" t="str">
        <f aca="false">INDEX('Lookup Tables'!$B$2:$B$5,MATCH(F4664,'Lookup Tables'!$A$2:$A$5,0))</f>
        <v>Manager B</v>
      </c>
    </row>
    <row r="4665" customFormat="false" ht="15" hidden="false" customHeight="false" outlineLevel="0" collapsed="false">
      <c r="A4665" s="0" t="s">
        <v>4117</v>
      </c>
      <c r="B4665" s="13" t="n">
        <v>42996</v>
      </c>
      <c r="C4665" s="13" t="n">
        <v>43000</v>
      </c>
      <c r="D4665" s="14" t="s">
        <v>69</v>
      </c>
      <c r="E4665" s="14" t="s">
        <v>53</v>
      </c>
      <c r="F4665" s="14" t="s">
        <v>54</v>
      </c>
      <c r="G4665" s="14" t="s">
        <v>70</v>
      </c>
      <c r="H4665" s="14" t="s">
        <v>65</v>
      </c>
      <c r="I4665" s="14" t="s">
        <v>66</v>
      </c>
      <c r="J4665" s="14" t="s">
        <v>965</v>
      </c>
      <c r="K4665" s="15" t="n">
        <v>3</v>
      </c>
      <c r="L4665" s="0" t="n">
        <v>1</v>
      </c>
      <c r="M4665" s="16" t="n">
        <v>0.2</v>
      </c>
      <c r="N4665" s="17" t="n">
        <v>1.05</v>
      </c>
      <c r="O4665" s="0" t="str">
        <f aca="false">TEXT(B4665,"YYYY-MM")</f>
        <v>2017-09</v>
      </c>
      <c r="P4665" s="18" t="n">
        <f aca="false">IFERROR(N4665/K4665,0)</f>
        <v>0.35</v>
      </c>
      <c r="Q4665" s="0" t="str">
        <f aca="false">IF(M4665=0,"No Discount",IF(M4665&lt;0.2,"Low (1-19%)",IF(M4665&lt;0.4,"Medium (20-39%)","High (40%+)")))</f>
        <v>Medium (20-39%)</v>
      </c>
      <c r="R4665" s="0" t="str">
        <f aca="false">INDEX('Lookup Tables'!$B$2:$B$5,MATCH(F4665,'Lookup Tables'!$A$2:$A$5,0))</f>
        <v>Manager C</v>
      </c>
    </row>
    <row r="4666" customFormat="false" ht="15" hidden="false" customHeight="false" outlineLevel="0" collapsed="false">
      <c r="A4666" s="0" t="s">
        <v>4118</v>
      </c>
      <c r="B4666" s="13" t="n">
        <v>43000</v>
      </c>
      <c r="C4666" s="13" t="n">
        <v>43004</v>
      </c>
      <c r="D4666" s="14" t="s">
        <v>69</v>
      </c>
      <c r="E4666" s="14" t="s">
        <v>53</v>
      </c>
      <c r="F4666" s="14" t="s">
        <v>54</v>
      </c>
      <c r="G4666" s="14" t="s">
        <v>70</v>
      </c>
      <c r="H4666" s="14" t="s">
        <v>65</v>
      </c>
      <c r="I4666" s="14" t="s">
        <v>83</v>
      </c>
      <c r="J4666" s="14" t="s">
        <v>1350</v>
      </c>
      <c r="K4666" s="15" t="n">
        <v>7.506</v>
      </c>
      <c r="L4666" s="0" t="n">
        <v>9</v>
      </c>
      <c r="M4666" s="16" t="n">
        <v>0.7</v>
      </c>
      <c r="N4666" s="17" t="n">
        <v>-6.0048</v>
      </c>
      <c r="O4666" s="0" t="str">
        <f aca="false">TEXT(B4666,"YYYY-MM")</f>
        <v>2017-09</v>
      </c>
      <c r="P4666" s="18" t="n">
        <f aca="false">IFERROR(N4666/K4666,0)</f>
        <v>-0.8</v>
      </c>
      <c r="Q4666" s="0" t="str">
        <f aca="false">IF(M4666=0,"No Discount",IF(M4666&lt;0.2,"Low (1-19%)",IF(M4666&lt;0.4,"Medium (20-39%)","High (40%+)")))</f>
        <v>High (40%+)</v>
      </c>
      <c r="R4666" s="0" t="str">
        <f aca="false">INDEX('Lookup Tables'!$B$2:$B$5,MATCH(F4666,'Lookup Tables'!$A$2:$A$5,0))</f>
        <v>Manager C</v>
      </c>
    </row>
    <row r="4667" customFormat="false" ht="15" hidden="false" customHeight="false" outlineLevel="0" collapsed="false">
      <c r="A4667" s="0" t="s">
        <v>4118</v>
      </c>
      <c r="B4667" s="13" t="n">
        <v>43000</v>
      </c>
      <c r="C4667" s="13" t="n">
        <v>43004</v>
      </c>
      <c r="D4667" s="14" t="s">
        <v>69</v>
      </c>
      <c r="E4667" s="14" t="s">
        <v>53</v>
      </c>
      <c r="F4667" s="14" t="s">
        <v>54</v>
      </c>
      <c r="G4667" s="14" t="s">
        <v>70</v>
      </c>
      <c r="H4667" s="14" t="s">
        <v>65</v>
      </c>
      <c r="I4667" s="14" t="s">
        <v>66</v>
      </c>
      <c r="J4667" s="14" t="s">
        <v>599</v>
      </c>
      <c r="K4667" s="15" t="n">
        <v>16.56</v>
      </c>
      <c r="L4667" s="0" t="n">
        <v>2</v>
      </c>
      <c r="M4667" s="16" t="n">
        <v>0.2</v>
      </c>
      <c r="N4667" s="17" t="n">
        <v>5.796</v>
      </c>
      <c r="O4667" s="0" t="str">
        <f aca="false">TEXT(B4667,"YYYY-MM")</f>
        <v>2017-09</v>
      </c>
      <c r="P4667" s="18" t="n">
        <f aca="false">IFERROR(N4667/K4667,0)</f>
        <v>0.35</v>
      </c>
      <c r="Q4667" s="0" t="str">
        <f aca="false">IF(M4667=0,"No Discount",IF(M4667&lt;0.2,"Low (1-19%)",IF(M4667&lt;0.4,"Medium (20-39%)","High (40%+)")))</f>
        <v>Medium (20-39%)</v>
      </c>
      <c r="R4667" s="0" t="str">
        <f aca="false">INDEX('Lookup Tables'!$B$2:$B$5,MATCH(F4667,'Lookup Tables'!$A$2:$A$5,0))</f>
        <v>Manager C</v>
      </c>
    </row>
    <row r="4668" customFormat="false" ht="15" hidden="false" customHeight="false" outlineLevel="0" collapsed="false">
      <c r="A4668" s="0" t="s">
        <v>4119</v>
      </c>
      <c r="B4668" s="13" t="n">
        <v>42745</v>
      </c>
      <c r="C4668" s="13" t="n">
        <v>42752</v>
      </c>
      <c r="D4668" s="14" t="s">
        <v>69</v>
      </c>
      <c r="E4668" s="14" t="s">
        <v>62</v>
      </c>
      <c r="F4668" s="14" t="s">
        <v>63</v>
      </c>
      <c r="G4668" s="14" t="s">
        <v>94</v>
      </c>
      <c r="H4668" s="14" t="s">
        <v>56</v>
      </c>
      <c r="I4668" s="14" t="s">
        <v>76</v>
      </c>
      <c r="J4668" s="14" t="s">
        <v>1587</v>
      </c>
      <c r="K4668" s="15" t="n">
        <v>79.92</v>
      </c>
      <c r="L4668" s="0" t="n">
        <v>4</v>
      </c>
      <c r="M4668" s="16" t="n">
        <v>0</v>
      </c>
      <c r="N4668" s="17" t="n">
        <v>34.3656</v>
      </c>
      <c r="O4668" s="0" t="str">
        <f aca="false">TEXT(B4668,"YYYY-MM")</f>
        <v>2017-01</v>
      </c>
      <c r="P4668" s="18" t="n">
        <f aca="false">IFERROR(N4668/K4668,0)</f>
        <v>0.43</v>
      </c>
      <c r="Q4668" s="0" t="str">
        <f aca="false">IF(M4668=0,"No Discount",IF(M4668&lt;0.2,"Low (1-19%)",IF(M4668&lt;0.4,"Medium (20-39%)","High (40%+)")))</f>
        <v>No Discount</v>
      </c>
      <c r="R4668" s="0" t="str">
        <f aca="false">INDEX('Lookup Tables'!$B$2:$B$5,MATCH(F4668,'Lookup Tables'!$A$2:$A$5,0))</f>
        <v>Manager D</v>
      </c>
    </row>
    <row r="4669" customFormat="false" ht="15" hidden="false" customHeight="false" outlineLevel="0" collapsed="false">
      <c r="A4669" s="0" t="s">
        <v>4119</v>
      </c>
      <c r="B4669" s="13" t="n">
        <v>42745</v>
      </c>
      <c r="C4669" s="13" t="n">
        <v>42752</v>
      </c>
      <c r="D4669" s="14" t="s">
        <v>69</v>
      </c>
      <c r="E4669" s="14" t="s">
        <v>62</v>
      </c>
      <c r="F4669" s="14" t="s">
        <v>63</v>
      </c>
      <c r="G4669" s="14" t="s">
        <v>94</v>
      </c>
      <c r="H4669" s="14" t="s">
        <v>80</v>
      </c>
      <c r="I4669" s="14" t="s">
        <v>123</v>
      </c>
      <c r="J4669" s="14" t="s">
        <v>632</v>
      </c>
      <c r="K4669" s="15" t="n">
        <v>69.98</v>
      </c>
      <c r="L4669" s="0" t="n">
        <v>2</v>
      </c>
      <c r="M4669" s="16" t="n">
        <v>0</v>
      </c>
      <c r="N4669" s="17" t="n">
        <v>13.2962</v>
      </c>
      <c r="O4669" s="0" t="str">
        <f aca="false">TEXT(B4669,"YYYY-MM")</f>
        <v>2017-01</v>
      </c>
      <c r="P4669" s="18" t="n">
        <f aca="false">IFERROR(N4669/K4669,0)</f>
        <v>0.19</v>
      </c>
      <c r="Q4669" s="0" t="str">
        <f aca="false">IF(M4669=0,"No Discount",IF(M4669&lt;0.2,"Low (1-19%)",IF(M4669&lt;0.4,"Medium (20-39%)","High (40%+)")))</f>
        <v>No Discount</v>
      </c>
      <c r="R4669" s="0" t="str">
        <f aca="false">INDEX('Lookup Tables'!$B$2:$B$5,MATCH(F4669,'Lookup Tables'!$A$2:$A$5,0))</f>
        <v>Manager D</v>
      </c>
    </row>
    <row r="4670" customFormat="false" ht="15" hidden="false" customHeight="false" outlineLevel="0" collapsed="false">
      <c r="A4670" s="0" t="s">
        <v>4120</v>
      </c>
      <c r="B4670" s="13" t="n">
        <v>43226</v>
      </c>
      <c r="C4670" s="13" t="n">
        <v>43231</v>
      </c>
      <c r="D4670" s="14" t="s">
        <v>69</v>
      </c>
      <c r="E4670" s="14" t="s">
        <v>62</v>
      </c>
      <c r="F4670" s="14" t="s">
        <v>98</v>
      </c>
      <c r="G4670" s="14" t="s">
        <v>99</v>
      </c>
      <c r="H4670" s="14" t="s">
        <v>65</v>
      </c>
      <c r="I4670" s="14" t="s">
        <v>83</v>
      </c>
      <c r="J4670" s="14" t="s">
        <v>980</v>
      </c>
      <c r="K4670" s="15" t="n">
        <v>11.06</v>
      </c>
      <c r="L4670" s="0" t="n">
        <v>10</v>
      </c>
      <c r="M4670" s="16" t="n">
        <v>0.8</v>
      </c>
      <c r="N4670" s="17" t="n">
        <v>-18.802</v>
      </c>
      <c r="O4670" s="0" t="str">
        <f aca="false">TEXT(B4670,"YYYY-MM")</f>
        <v>2018-05</v>
      </c>
      <c r="P4670" s="18" t="n">
        <f aca="false">IFERROR(N4670/K4670,0)</f>
        <v>-1.7</v>
      </c>
      <c r="Q4670" s="0" t="str">
        <f aca="false">IF(M4670=0,"No Discount",IF(M4670&lt;0.2,"Low (1-19%)",IF(M4670&lt;0.4,"Medium (20-39%)","High (40%+)")))</f>
        <v>High (40%+)</v>
      </c>
      <c r="R4670" s="0" t="str">
        <f aca="false">INDEX('Lookup Tables'!$B$2:$B$5,MATCH(F4670,'Lookup Tables'!$A$2:$A$5,0))</f>
        <v>Manager A</v>
      </c>
    </row>
    <row r="4671" customFormat="false" ht="15" hidden="false" customHeight="false" outlineLevel="0" collapsed="false">
      <c r="A4671" s="0" t="s">
        <v>4120</v>
      </c>
      <c r="B4671" s="13" t="n">
        <v>43226</v>
      </c>
      <c r="C4671" s="13" t="n">
        <v>43231</v>
      </c>
      <c r="D4671" s="14" t="s">
        <v>69</v>
      </c>
      <c r="E4671" s="14" t="s">
        <v>62</v>
      </c>
      <c r="F4671" s="14" t="s">
        <v>98</v>
      </c>
      <c r="G4671" s="14" t="s">
        <v>99</v>
      </c>
      <c r="H4671" s="14" t="s">
        <v>56</v>
      </c>
      <c r="I4671" s="14" t="s">
        <v>57</v>
      </c>
      <c r="J4671" s="14" t="s">
        <v>755</v>
      </c>
      <c r="K4671" s="15" t="n">
        <v>623.4648</v>
      </c>
      <c r="L4671" s="0" t="n">
        <v>7</v>
      </c>
      <c r="M4671" s="16" t="n">
        <v>0.32</v>
      </c>
      <c r="N4671" s="17" t="n">
        <v>-119.1918</v>
      </c>
      <c r="O4671" s="0" t="str">
        <f aca="false">TEXT(B4671,"YYYY-MM")</f>
        <v>2018-05</v>
      </c>
      <c r="P4671" s="18" t="n">
        <f aca="false">IFERROR(N4671/K4671,0)</f>
        <v>-0.191176470588235</v>
      </c>
      <c r="Q4671" s="0" t="str">
        <f aca="false">IF(M4671=0,"No Discount",IF(M4671&lt;0.2,"Low (1-19%)",IF(M4671&lt;0.4,"Medium (20-39%)","High (40%+)")))</f>
        <v>Medium (20-39%)</v>
      </c>
      <c r="R4671" s="0" t="str">
        <f aca="false">INDEX('Lookup Tables'!$B$2:$B$5,MATCH(F4671,'Lookup Tables'!$A$2:$A$5,0))</f>
        <v>Manager A</v>
      </c>
    </row>
    <row r="4672" customFormat="false" ht="15" hidden="false" customHeight="false" outlineLevel="0" collapsed="false">
      <c r="A4672" s="0" t="s">
        <v>4120</v>
      </c>
      <c r="B4672" s="13" t="n">
        <v>43226</v>
      </c>
      <c r="C4672" s="13" t="n">
        <v>43231</v>
      </c>
      <c r="D4672" s="14" t="s">
        <v>69</v>
      </c>
      <c r="E4672" s="14" t="s">
        <v>62</v>
      </c>
      <c r="F4672" s="14" t="s">
        <v>98</v>
      </c>
      <c r="G4672" s="14" t="s">
        <v>99</v>
      </c>
      <c r="H4672" s="14" t="s">
        <v>65</v>
      </c>
      <c r="I4672" s="14" t="s">
        <v>73</v>
      </c>
      <c r="J4672" s="14" t="s">
        <v>3984</v>
      </c>
      <c r="K4672" s="15" t="n">
        <v>772.68</v>
      </c>
      <c r="L4672" s="0" t="n">
        <v>5</v>
      </c>
      <c r="M4672" s="16" t="n">
        <v>0.2</v>
      </c>
      <c r="N4672" s="17" t="n">
        <v>-57.951</v>
      </c>
      <c r="O4672" s="0" t="str">
        <f aca="false">TEXT(B4672,"YYYY-MM")</f>
        <v>2018-05</v>
      </c>
      <c r="P4672" s="18" t="n">
        <f aca="false">IFERROR(N4672/K4672,0)</f>
        <v>-0.075</v>
      </c>
      <c r="Q4672" s="0" t="str">
        <f aca="false">IF(M4672=0,"No Discount",IF(M4672&lt;0.2,"Low (1-19%)",IF(M4672&lt;0.4,"Medium (20-39%)","High (40%+)")))</f>
        <v>Medium (20-39%)</v>
      </c>
      <c r="R4672" s="0" t="str">
        <f aca="false">INDEX('Lookup Tables'!$B$2:$B$5,MATCH(F4672,'Lookup Tables'!$A$2:$A$5,0))</f>
        <v>Manager A</v>
      </c>
    </row>
    <row r="4673" customFormat="false" ht="15" hidden="false" customHeight="false" outlineLevel="0" collapsed="false">
      <c r="A4673" s="0" t="s">
        <v>4121</v>
      </c>
      <c r="B4673" s="13" t="n">
        <v>42947</v>
      </c>
      <c r="C4673" s="13" t="n">
        <v>42953</v>
      </c>
      <c r="D4673" s="14" t="s">
        <v>69</v>
      </c>
      <c r="E4673" s="14" t="s">
        <v>53</v>
      </c>
      <c r="F4673" s="14" t="s">
        <v>98</v>
      </c>
      <c r="G4673" s="14" t="s">
        <v>157</v>
      </c>
      <c r="H4673" s="14" t="s">
        <v>65</v>
      </c>
      <c r="I4673" s="14" t="s">
        <v>85</v>
      </c>
      <c r="J4673" s="14" t="s">
        <v>2159</v>
      </c>
      <c r="K4673" s="15" t="n">
        <v>283.14</v>
      </c>
      <c r="L4673" s="0" t="n">
        <v>4</v>
      </c>
      <c r="M4673" s="16" t="n">
        <v>0.1</v>
      </c>
      <c r="N4673" s="17" t="n">
        <v>72.358</v>
      </c>
      <c r="O4673" s="0" t="str">
        <f aca="false">TEXT(B4673,"YYYY-MM")</f>
        <v>2017-07</v>
      </c>
      <c r="P4673" s="18" t="n">
        <f aca="false">IFERROR(N4673/K4673,0)</f>
        <v>0.255555555555556</v>
      </c>
      <c r="Q4673" s="0" t="str">
        <f aca="false">IF(M4673=0,"No Discount",IF(M4673&lt;0.2,"Low (1-19%)",IF(M4673&lt;0.4,"Medium (20-39%)","High (40%+)")))</f>
        <v>Low (1-19%)</v>
      </c>
      <c r="R4673" s="0" t="str">
        <f aca="false">INDEX('Lookup Tables'!$B$2:$B$5,MATCH(F4673,'Lookup Tables'!$A$2:$A$5,0))</f>
        <v>Manager A</v>
      </c>
    </row>
    <row r="4674" customFormat="false" ht="15" hidden="false" customHeight="false" outlineLevel="0" collapsed="false">
      <c r="A4674" s="0" t="s">
        <v>4121</v>
      </c>
      <c r="B4674" s="13" t="n">
        <v>42947</v>
      </c>
      <c r="C4674" s="13" t="n">
        <v>42953</v>
      </c>
      <c r="D4674" s="14" t="s">
        <v>69</v>
      </c>
      <c r="E4674" s="14" t="s">
        <v>53</v>
      </c>
      <c r="F4674" s="14" t="s">
        <v>98</v>
      </c>
      <c r="G4674" s="14" t="s">
        <v>157</v>
      </c>
      <c r="H4674" s="14" t="s">
        <v>80</v>
      </c>
      <c r="I4674" s="14" t="s">
        <v>81</v>
      </c>
      <c r="J4674" s="14" t="s">
        <v>989</v>
      </c>
      <c r="K4674" s="15" t="n">
        <v>635.96</v>
      </c>
      <c r="L4674" s="0" t="n">
        <v>4</v>
      </c>
      <c r="M4674" s="16" t="n">
        <v>0</v>
      </c>
      <c r="N4674" s="17" t="n">
        <v>165.3496</v>
      </c>
      <c r="O4674" s="0" t="str">
        <f aca="false">TEXT(B4674,"YYYY-MM")</f>
        <v>2017-07</v>
      </c>
      <c r="P4674" s="18" t="n">
        <f aca="false">IFERROR(N4674/K4674,0)</f>
        <v>0.26</v>
      </c>
      <c r="Q4674" s="0" t="str">
        <f aca="false">IF(M4674=0,"No Discount",IF(M4674&lt;0.2,"Low (1-19%)",IF(M4674&lt;0.4,"Medium (20-39%)","High (40%+)")))</f>
        <v>No Discount</v>
      </c>
      <c r="R4674" s="0" t="str">
        <f aca="false">INDEX('Lookup Tables'!$B$2:$B$5,MATCH(F4674,'Lookup Tables'!$A$2:$A$5,0))</f>
        <v>Manager A</v>
      </c>
    </row>
    <row r="4675" customFormat="false" ht="15" hidden="false" customHeight="false" outlineLevel="0" collapsed="false">
      <c r="A4675" s="0" t="s">
        <v>4121</v>
      </c>
      <c r="B4675" s="13" t="n">
        <v>42947</v>
      </c>
      <c r="C4675" s="13" t="n">
        <v>42953</v>
      </c>
      <c r="D4675" s="14" t="s">
        <v>69</v>
      </c>
      <c r="E4675" s="14" t="s">
        <v>53</v>
      </c>
      <c r="F4675" s="14" t="s">
        <v>98</v>
      </c>
      <c r="G4675" s="14" t="s">
        <v>157</v>
      </c>
      <c r="H4675" s="14" t="s">
        <v>80</v>
      </c>
      <c r="I4675" s="14" t="s">
        <v>81</v>
      </c>
      <c r="J4675" s="14" t="s">
        <v>2460</v>
      </c>
      <c r="K4675" s="15" t="n">
        <v>118.99</v>
      </c>
      <c r="L4675" s="0" t="n">
        <v>1</v>
      </c>
      <c r="M4675" s="16" t="n">
        <v>0</v>
      </c>
      <c r="N4675" s="17" t="n">
        <v>33.3172</v>
      </c>
      <c r="O4675" s="0" t="str">
        <f aca="false">TEXT(B4675,"YYYY-MM")</f>
        <v>2017-07</v>
      </c>
      <c r="P4675" s="18" t="n">
        <f aca="false">IFERROR(N4675/K4675,0)</f>
        <v>0.28</v>
      </c>
      <c r="Q4675" s="0" t="str">
        <f aca="false">IF(M4675=0,"No Discount",IF(M4675&lt;0.2,"Low (1-19%)",IF(M4675&lt;0.4,"Medium (20-39%)","High (40%+)")))</f>
        <v>No Discount</v>
      </c>
      <c r="R4675" s="0" t="str">
        <f aca="false">INDEX('Lookup Tables'!$B$2:$B$5,MATCH(F4675,'Lookup Tables'!$A$2:$A$5,0))</f>
        <v>Manager A</v>
      </c>
    </row>
    <row r="4676" customFormat="false" ht="15" hidden="false" customHeight="false" outlineLevel="0" collapsed="false">
      <c r="A4676" s="0" t="s">
        <v>4121</v>
      </c>
      <c r="B4676" s="13" t="n">
        <v>42947</v>
      </c>
      <c r="C4676" s="13" t="n">
        <v>42953</v>
      </c>
      <c r="D4676" s="14" t="s">
        <v>69</v>
      </c>
      <c r="E4676" s="14" t="s">
        <v>53</v>
      </c>
      <c r="F4676" s="14" t="s">
        <v>98</v>
      </c>
      <c r="G4676" s="14" t="s">
        <v>157</v>
      </c>
      <c r="H4676" s="14" t="s">
        <v>56</v>
      </c>
      <c r="I4676" s="14" t="s">
        <v>76</v>
      </c>
      <c r="J4676" s="14" t="s">
        <v>516</v>
      </c>
      <c r="K4676" s="15" t="n">
        <v>272.94</v>
      </c>
      <c r="L4676" s="0" t="n">
        <v>3</v>
      </c>
      <c r="M4676" s="16" t="n">
        <v>0</v>
      </c>
      <c r="N4676" s="17" t="n">
        <v>30.0234</v>
      </c>
      <c r="O4676" s="0" t="str">
        <f aca="false">TEXT(B4676,"YYYY-MM")</f>
        <v>2017-07</v>
      </c>
      <c r="P4676" s="18" t="n">
        <f aca="false">IFERROR(N4676/K4676,0)</f>
        <v>0.11</v>
      </c>
      <c r="Q4676" s="0" t="str">
        <f aca="false">IF(M4676=0,"No Discount",IF(M4676&lt;0.2,"Low (1-19%)",IF(M4676&lt;0.4,"Medium (20-39%)","High (40%+)")))</f>
        <v>No Discount</v>
      </c>
      <c r="R4676" s="0" t="str">
        <f aca="false">INDEX('Lookup Tables'!$B$2:$B$5,MATCH(F4676,'Lookup Tables'!$A$2:$A$5,0))</f>
        <v>Manager A</v>
      </c>
    </row>
    <row r="4677" customFormat="false" ht="15" hidden="false" customHeight="false" outlineLevel="0" collapsed="false">
      <c r="A4677" s="0" t="s">
        <v>4122</v>
      </c>
      <c r="B4677" s="13" t="n">
        <v>43186</v>
      </c>
      <c r="C4677" s="13" t="n">
        <v>43188</v>
      </c>
      <c r="D4677" s="14" t="s">
        <v>52</v>
      </c>
      <c r="E4677" s="14" t="s">
        <v>53</v>
      </c>
      <c r="F4677" s="14" t="s">
        <v>117</v>
      </c>
      <c r="G4677" s="14" t="s">
        <v>118</v>
      </c>
      <c r="H4677" s="14" t="s">
        <v>56</v>
      </c>
      <c r="I4677" s="14" t="s">
        <v>76</v>
      </c>
      <c r="J4677" s="14" t="s">
        <v>2964</v>
      </c>
      <c r="K4677" s="15" t="n">
        <v>15.008</v>
      </c>
      <c r="L4677" s="0" t="n">
        <v>2</v>
      </c>
      <c r="M4677" s="16" t="n">
        <v>0.2</v>
      </c>
      <c r="N4677" s="17" t="n">
        <v>1.5008</v>
      </c>
      <c r="O4677" s="0" t="str">
        <f aca="false">TEXT(B4677,"YYYY-MM")</f>
        <v>2018-03</v>
      </c>
      <c r="P4677" s="18" t="n">
        <f aca="false">IFERROR(N4677/K4677,0)</f>
        <v>0.1</v>
      </c>
      <c r="Q4677" s="0" t="str">
        <f aca="false">IF(M4677=0,"No Discount",IF(M4677&lt;0.2,"Low (1-19%)",IF(M4677&lt;0.4,"Medium (20-39%)","High (40%+)")))</f>
        <v>Medium (20-39%)</v>
      </c>
      <c r="R4677" s="0" t="str">
        <f aca="false">INDEX('Lookup Tables'!$B$2:$B$5,MATCH(F4677,'Lookup Tables'!$A$2:$A$5,0))</f>
        <v>Manager B</v>
      </c>
    </row>
    <row r="4678" customFormat="false" ht="15" hidden="false" customHeight="false" outlineLevel="0" collapsed="false">
      <c r="A4678" s="0" t="s">
        <v>4123</v>
      </c>
      <c r="B4678" s="13" t="n">
        <v>42077</v>
      </c>
      <c r="C4678" s="13" t="n">
        <v>42082</v>
      </c>
      <c r="D4678" s="14" t="s">
        <v>69</v>
      </c>
      <c r="E4678" s="14" t="s">
        <v>53</v>
      </c>
      <c r="F4678" s="14" t="s">
        <v>63</v>
      </c>
      <c r="G4678" s="14" t="s">
        <v>106</v>
      </c>
      <c r="H4678" s="14" t="s">
        <v>65</v>
      </c>
      <c r="I4678" s="14" t="s">
        <v>83</v>
      </c>
      <c r="J4678" s="14" t="s">
        <v>2644</v>
      </c>
      <c r="K4678" s="15" t="n">
        <v>33.088</v>
      </c>
      <c r="L4678" s="0" t="n">
        <v>4</v>
      </c>
      <c r="M4678" s="16" t="n">
        <v>0.2</v>
      </c>
      <c r="N4678" s="17" t="n">
        <v>11.1672</v>
      </c>
      <c r="O4678" s="0" t="str">
        <f aca="false">TEXT(B4678,"YYYY-MM")</f>
        <v>2015-03</v>
      </c>
      <c r="P4678" s="18" t="n">
        <f aca="false">IFERROR(N4678/K4678,0)</f>
        <v>0.3375</v>
      </c>
      <c r="Q4678" s="0" t="str">
        <f aca="false">IF(M4678=0,"No Discount",IF(M4678&lt;0.2,"Low (1-19%)",IF(M4678&lt;0.4,"Medium (20-39%)","High (40%+)")))</f>
        <v>Medium (20-39%)</v>
      </c>
      <c r="R4678" s="0" t="str">
        <f aca="false">INDEX('Lookup Tables'!$B$2:$B$5,MATCH(F4678,'Lookup Tables'!$A$2:$A$5,0))</f>
        <v>Manager D</v>
      </c>
    </row>
    <row r="4679" customFormat="false" ht="15" hidden="false" customHeight="false" outlineLevel="0" collapsed="false">
      <c r="A4679" s="0" t="s">
        <v>4123</v>
      </c>
      <c r="B4679" s="13" t="n">
        <v>42077</v>
      </c>
      <c r="C4679" s="13" t="n">
        <v>42082</v>
      </c>
      <c r="D4679" s="14" t="s">
        <v>69</v>
      </c>
      <c r="E4679" s="14" t="s">
        <v>53</v>
      </c>
      <c r="F4679" s="14" t="s">
        <v>63</v>
      </c>
      <c r="G4679" s="14" t="s">
        <v>106</v>
      </c>
      <c r="H4679" s="14" t="s">
        <v>65</v>
      </c>
      <c r="I4679" s="14" t="s">
        <v>73</v>
      </c>
      <c r="J4679" s="14" t="s">
        <v>819</v>
      </c>
      <c r="K4679" s="15" t="n">
        <v>80.98</v>
      </c>
      <c r="L4679" s="0" t="n">
        <v>1</v>
      </c>
      <c r="M4679" s="16" t="n">
        <v>0</v>
      </c>
      <c r="N4679" s="17" t="n">
        <v>3.2392</v>
      </c>
      <c r="O4679" s="0" t="str">
        <f aca="false">TEXT(B4679,"YYYY-MM")</f>
        <v>2015-03</v>
      </c>
      <c r="P4679" s="18" t="n">
        <f aca="false">IFERROR(N4679/K4679,0)</f>
        <v>0.04</v>
      </c>
      <c r="Q4679" s="0" t="str">
        <f aca="false">IF(M4679=0,"No Discount",IF(M4679&lt;0.2,"Low (1-19%)",IF(M4679&lt;0.4,"Medium (20-39%)","High (40%+)")))</f>
        <v>No Discount</v>
      </c>
      <c r="R4679" s="0" t="str">
        <f aca="false">INDEX('Lookup Tables'!$B$2:$B$5,MATCH(F4679,'Lookup Tables'!$A$2:$A$5,0))</f>
        <v>Manager D</v>
      </c>
    </row>
    <row r="4680" customFormat="false" ht="15" hidden="false" customHeight="false" outlineLevel="0" collapsed="false">
      <c r="A4680" s="0" t="s">
        <v>4123</v>
      </c>
      <c r="B4680" s="13" t="n">
        <v>42077</v>
      </c>
      <c r="C4680" s="13" t="n">
        <v>42082</v>
      </c>
      <c r="D4680" s="14" t="s">
        <v>69</v>
      </c>
      <c r="E4680" s="14" t="s">
        <v>53</v>
      </c>
      <c r="F4680" s="14" t="s">
        <v>63</v>
      </c>
      <c r="G4680" s="14" t="s">
        <v>106</v>
      </c>
      <c r="H4680" s="14" t="s">
        <v>80</v>
      </c>
      <c r="I4680" s="14" t="s">
        <v>123</v>
      </c>
      <c r="J4680" s="14" t="s">
        <v>4124</v>
      </c>
      <c r="K4680" s="15" t="n">
        <v>82.8</v>
      </c>
      <c r="L4680" s="0" t="n">
        <v>12</v>
      </c>
      <c r="M4680" s="16" t="n">
        <v>0</v>
      </c>
      <c r="N4680" s="17" t="n">
        <v>6.624</v>
      </c>
      <c r="O4680" s="0" t="str">
        <f aca="false">TEXT(B4680,"YYYY-MM")</f>
        <v>2015-03</v>
      </c>
      <c r="P4680" s="18" t="n">
        <f aca="false">IFERROR(N4680/K4680,0)</f>
        <v>0.08</v>
      </c>
      <c r="Q4680" s="0" t="str">
        <f aca="false">IF(M4680=0,"No Discount",IF(M4680&lt;0.2,"Low (1-19%)",IF(M4680&lt;0.4,"Medium (20-39%)","High (40%+)")))</f>
        <v>No Discount</v>
      </c>
      <c r="R4680" s="0" t="str">
        <f aca="false">INDEX('Lookup Tables'!$B$2:$B$5,MATCH(F4680,'Lookup Tables'!$A$2:$A$5,0))</f>
        <v>Manager D</v>
      </c>
    </row>
    <row r="4681" customFormat="false" ht="15" hidden="false" customHeight="false" outlineLevel="0" collapsed="false">
      <c r="A4681" s="0" t="s">
        <v>4123</v>
      </c>
      <c r="B4681" s="13" t="n">
        <v>42077</v>
      </c>
      <c r="C4681" s="13" t="n">
        <v>42082</v>
      </c>
      <c r="D4681" s="14" t="s">
        <v>69</v>
      </c>
      <c r="E4681" s="14" t="s">
        <v>53</v>
      </c>
      <c r="F4681" s="14" t="s">
        <v>63</v>
      </c>
      <c r="G4681" s="14" t="s">
        <v>106</v>
      </c>
      <c r="H4681" s="14" t="s">
        <v>65</v>
      </c>
      <c r="I4681" s="14" t="s">
        <v>73</v>
      </c>
      <c r="J4681" s="14" t="s">
        <v>1204</v>
      </c>
      <c r="K4681" s="15" t="n">
        <v>21.36</v>
      </c>
      <c r="L4681" s="0" t="n">
        <v>2</v>
      </c>
      <c r="M4681" s="16" t="n">
        <v>0</v>
      </c>
      <c r="N4681" s="17" t="n">
        <v>5.7672</v>
      </c>
      <c r="O4681" s="0" t="str">
        <f aca="false">TEXT(B4681,"YYYY-MM")</f>
        <v>2015-03</v>
      </c>
      <c r="P4681" s="18" t="n">
        <f aca="false">IFERROR(N4681/K4681,0)</f>
        <v>0.27</v>
      </c>
      <c r="Q4681" s="0" t="str">
        <f aca="false">IF(M4681=0,"No Discount",IF(M4681&lt;0.2,"Low (1-19%)",IF(M4681&lt;0.4,"Medium (20-39%)","High (40%+)")))</f>
        <v>No Discount</v>
      </c>
      <c r="R4681" s="0" t="str">
        <f aca="false">INDEX('Lookup Tables'!$B$2:$B$5,MATCH(F4681,'Lookup Tables'!$A$2:$A$5,0))</f>
        <v>Manager D</v>
      </c>
    </row>
    <row r="4682" customFormat="false" ht="15" hidden="false" customHeight="false" outlineLevel="0" collapsed="false">
      <c r="A4682" s="0" t="s">
        <v>4123</v>
      </c>
      <c r="B4682" s="13" t="n">
        <v>42077</v>
      </c>
      <c r="C4682" s="13" t="n">
        <v>42082</v>
      </c>
      <c r="D4682" s="14" t="s">
        <v>69</v>
      </c>
      <c r="E4682" s="14" t="s">
        <v>53</v>
      </c>
      <c r="F4682" s="14" t="s">
        <v>63</v>
      </c>
      <c r="G4682" s="14" t="s">
        <v>106</v>
      </c>
      <c r="H4682" s="14" t="s">
        <v>65</v>
      </c>
      <c r="I4682" s="14" t="s">
        <v>83</v>
      </c>
      <c r="J4682" s="14" t="s">
        <v>3484</v>
      </c>
      <c r="K4682" s="15" t="n">
        <v>62.048</v>
      </c>
      <c r="L4682" s="0" t="n">
        <v>2</v>
      </c>
      <c r="M4682" s="16" t="n">
        <v>0.2</v>
      </c>
      <c r="N4682" s="17" t="n">
        <v>20.1656</v>
      </c>
      <c r="O4682" s="0" t="str">
        <f aca="false">TEXT(B4682,"YYYY-MM")</f>
        <v>2015-03</v>
      </c>
      <c r="P4682" s="18" t="n">
        <f aca="false">IFERROR(N4682/K4682,0)</f>
        <v>0.325</v>
      </c>
      <c r="Q4682" s="0" t="str">
        <f aca="false">IF(M4682=0,"No Discount",IF(M4682&lt;0.2,"Low (1-19%)",IF(M4682&lt;0.4,"Medium (20-39%)","High (40%+)")))</f>
        <v>Medium (20-39%)</v>
      </c>
      <c r="R4682" s="0" t="str">
        <f aca="false">INDEX('Lookup Tables'!$B$2:$B$5,MATCH(F4682,'Lookup Tables'!$A$2:$A$5,0))</f>
        <v>Manager D</v>
      </c>
    </row>
    <row r="4683" customFormat="false" ht="15" hidden="false" customHeight="false" outlineLevel="0" collapsed="false">
      <c r="A4683" s="0" t="s">
        <v>4125</v>
      </c>
      <c r="B4683" s="13" t="n">
        <v>42930</v>
      </c>
      <c r="C4683" s="13" t="n">
        <v>42934</v>
      </c>
      <c r="D4683" s="14" t="s">
        <v>52</v>
      </c>
      <c r="E4683" s="14" t="s">
        <v>53</v>
      </c>
      <c r="F4683" s="14" t="s">
        <v>117</v>
      </c>
      <c r="G4683" s="14" t="s">
        <v>170</v>
      </c>
      <c r="H4683" s="14" t="s">
        <v>65</v>
      </c>
      <c r="I4683" s="14" t="s">
        <v>171</v>
      </c>
      <c r="J4683" s="14" t="s">
        <v>2600</v>
      </c>
      <c r="K4683" s="15" t="n">
        <v>29.61</v>
      </c>
      <c r="L4683" s="0" t="n">
        <v>9</v>
      </c>
      <c r="M4683" s="16" t="n">
        <v>0</v>
      </c>
      <c r="N4683" s="17" t="n">
        <v>13.3245</v>
      </c>
      <c r="O4683" s="0" t="str">
        <f aca="false">TEXT(B4683,"YYYY-MM")</f>
        <v>2017-07</v>
      </c>
      <c r="P4683" s="18" t="n">
        <f aca="false">IFERROR(N4683/K4683,0)</f>
        <v>0.45</v>
      </c>
      <c r="Q4683" s="0" t="str">
        <f aca="false">IF(M4683=0,"No Discount",IF(M4683&lt;0.2,"Low (1-19%)",IF(M4683&lt;0.4,"Medium (20-39%)","High (40%+)")))</f>
        <v>No Discount</v>
      </c>
      <c r="R4683" s="0" t="str">
        <f aca="false">INDEX('Lookup Tables'!$B$2:$B$5,MATCH(F4683,'Lookup Tables'!$A$2:$A$5,0))</f>
        <v>Manager B</v>
      </c>
    </row>
    <row r="4684" customFormat="false" ht="15" hidden="false" customHeight="false" outlineLevel="0" collapsed="false">
      <c r="A4684" s="0" t="s">
        <v>4126</v>
      </c>
      <c r="B4684" s="13" t="n">
        <v>43070</v>
      </c>
      <c r="C4684" s="13" t="n">
        <v>43070</v>
      </c>
      <c r="D4684" s="14" t="s">
        <v>606</v>
      </c>
      <c r="E4684" s="14" t="s">
        <v>53</v>
      </c>
      <c r="F4684" s="14" t="s">
        <v>54</v>
      </c>
      <c r="G4684" s="14" t="s">
        <v>90</v>
      </c>
      <c r="H4684" s="14" t="s">
        <v>80</v>
      </c>
      <c r="I4684" s="14" t="s">
        <v>81</v>
      </c>
      <c r="J4684" s="14" t="s">
        <v>2290</v>
      </c>
      <c r="K4684" s="15" t="n">
        <v>863.928</v>
      </c>
      <c r="L4684" s="0" t="n">
        <v>9</v>
      </c>
      <c r="M4684" s="16" t="n">
        <v>0.2</v>
      </c>
      <c r="N4684" s="17" t="n">
        <v>86.3928</v>
      </c>
      <c r="O4684" s="0" t="str">
        <f aca="false">TEXT(B4684,"YYYY-MM")</f>
        <v>2017-12</v>
      </c>
      <c r="P4684" s="18" t="n">
        <f aca="false">IFERROR(N4684/K4684,0)</f>
        <v>0.1</v>
      </c>
      <c r="Q4684" s="0" t="str">
        <f aca="false">IF(M4684=0,"No Discount",IF(M4684&lt;0.2,"Low (1-19%)",IF(M4684&lt;0.4,"Medium (20-39%)","High (40%+)")))</f>
        <v>Medium (20-39%)</v>
      </c>
      <c r="R4684" s="0" t="str">
        <f aca="false">INDEX('Lookup Tables'!$B$2:$B$5,MATCH(F4684,'Lookup Tables'!$A$2:$A$5,0))</f>
        <v>Manager C</v>
      </c>
    </row>
    <row r="4685" customFormat="false" ht="15" hidden="false" customHeight="false" outlineLevel="0" collapsed="false">
      <c r="A4685" s="0" t="s">
        <v>4127</v>
      </c>
      <c r="B4685" s="13" t="n">
        <v>42976</v>
      </c>
      <c r="C4685" s="13" t="n">
        <v>42981</v>
      </c>
      <c r="D4685" s="14" t="s">
        <v>69</v>
      </c>
      <c r="E4685" s="14" t="s">
        <v>62</v>
      </c>
      <c r="F4685" s="14" t="s">
        <v>117</v>
      </c>
      <c r="G4685" s="14" t="s">
        <v>118</v>
      </c>
      <c r="H4685" s="14" t="s">
        <v>56</v>
      </c>
      <c r="I4685" s="14" t="s">
        <v>71</v>
      </c>
      <c r="J4685" s="14" t="s">
        <v>3307</v>
      </c>
      <c r="K4685" s="15" t="n">
        <v>241.92</v>
      </c>
      <c r="L4685" s="0" t="n">
        <v>4</v>
      </c>
      <c r="M4685" s="16" t="n">
        <v>0.4</v>
      </c>
      <c r="N4685" s="17" t="n">
        <v>-56.448</v>
      </c>
      <c r="O4685" s="0" t="str">
        <f aca="false">TEXT(B4685,"YYYY-MM")</f>
        <v>2017-08</v>
      </c>
      <c r="P4685" s="18" t="n">
        <f aca="false">IFERROR(N4685/K4685,0)</f>
        <v>-0.233333333333333</v>
      </c>
      <c r="Q4685" s="0" t="str">
        <f aca="false">IF(M4685=0,"No Discount",IF(M4685&lt;0.2,"Low (1-19%)",IF(M4685&lt;0.4,"Medium (20-39%)","High (40%+)")))</f>
        <v>High (40%+)</v>
      </c>
      <c r="R4685" s="0" t="str">
        <f aca="false">INDEX('Lookup Tables'!$B$2:$B$5,MATCH(F4685,'Lookup Tables'!$A$2:$A$5,0))</f>
        <v>Manager B</v>
      </c>
    </row>
    <row r="4686" customFormat="false" ht="15" hidden="false" customHeight="false" outlineLevel="0" collapsed="false">
      <c r="A4686" s="0" t="s">
        <v>4127</v>
      </c>
      <c r="B4686" s="13" t="n">
        <v>42976</v>
      </c>
      <c r="C4686" s="13" t="n">
        <v>42981</v>
      </c>
      <c r="D4686" s="14" t="s">
        <v>69</v>
      </c>
      <c r="E4686" s="14" t="s">
        <v>62</v>
      </c>
      <c r="F4686" s="14" t="s">
        <v>117</v>
      </c>
      <c r="G4686" s="14" t="s">
        <v>118</v>
      </c>
      <c r="H4686" s="14" t="s">
        <v>56</v>
      </c>
      <c r="I4686" s="14" t="s">
        <v>57</v>
      </c>
      <c r="J4686" s="14" t="s">
        <v>3822</v>
      </c>
      <c r="K4686" s="15" t="n">
        <v>163.88</v>
      </c>
      <c r="L4686" s="0" t="n">
        <v>4</v>
      </c>
      <c r="M4686" s="16" t="n">
        <v>0.5</v>
      </c>
      <c r="N4686" s="17" t="n">
        <v>-81.94</v>
      </c>
      <c r="O4686" s="0" t="str">
        <f aca="false">TEXT(B4686,"YYYY-MM")</f>
        <v>2017-08</v>
      </c>
      <c r="P4686" s="18" t="n">
        <f aca="false">IFERROR(N4686/K4686,0)</f>
        <v>-0.5</v>
      </c>
      <c r="Q4686" s="0" t="str">
        <f aca="false">IF(M4686=0,"No Discount",IF(M4686&lt;0.2,"Low (1-19%)",IF(M4686&lt;0.4,"Medium (20-39%)","High (40%+)")))</f>
        <v>High (40%+)</v>
      </c>
      <c r="R4686" s="0" t="str">
        <f aca="false">INDEX('Lookup Tables'!$B$2:$B$5,MATCH(F4686,'Lookup Tables'!$A$2:$A$5,0))</f>
        <v>Manager B</v>
      </c>
    </row>
    <row r="4687" customFormat="false" ht="15" hidden="false" customHeight="false" outlineLevel="0" collapsed="false">
      <c r="A4687" s="0" t="s">
        <v>4127</v>
      </c>
      <c r="B4687" s="13" t="n">
        <v>42976</v>
      </c>
      <c r="C4687" s="13" t="n">
        <v>42981</v>
      </c>
      <c r="D4687" s="14" t="s">
        <v>69</v>
      </c>
      <c r="E4687" s="14" t="s">
        <v>62</v>
      </c>
      <c r="F4687" s="14" t="s">
        <v>117</v>
      </c>
      <c r="G4687" s="14" t="s">
        <v>118</v>
      </c>
      <c r="H4687" s="14" t="s">
        <v>65</v>
      </c>
      <c r="I4687" s="14" t="s">
        <v>83</v>
      </c>
      <c r="J4687" s="14" t="s">
        <v>1239</v>
      </c>
      <c r="K4687" s="15" t="n">
        <v>3.486</v>
      </c>
      <c r="L4687" s="0" t="n">
        <v>2</v>
      </c>
      <c r="M4687" s="16" t="n">
        <v>0.7</v>
      </c>
      <c r="N4687" s="17" t="n">
        <v>-2.7888</v>
      </c>
      <c r="O4687" s="0" t="str">
        <f aca="false">TEXT(B4687,"YYYY-MM")</f>
        <v>2017-08</v>
      </c>
      <c r="P4687" s="18" t="n">
        <f aca="false">IFERROR(N4687/K4687,0)</f>
        <v>-0.8</v>
      </c>
      <c r="Q4687" s="0" t="str">
        <f aca="false">IF(M4687=0,"No Discount",IF(M4687&lt;0.2,"Low (1-19%)",IF(M4687&lt;0.4,"Medium (20-39%)","High (40%+)")))</f>
        <v>High (40%+)</v>
      </c>
      <c r="R4687" s="0" t="str">
        <f aca="false">INDEX('Lookup Tables'!$B$2:$B$5,MATCH(F4687,'Lookup Tables'!$A$2:$A$5,0))</f>
        <v>Manager B</v>
      </c>
    </row>
    <row r="4688" customFormat="false" ht="15" hidden="false" customHeight="false" outlineLevel="0" collapsed="false">
      <c r="A4688" s="0" t="s">
        <v>4127</v>
      </c>
      <c r="B4688" s="13" t="n">
        <v>42976</v>
      </c>
      <c r="C4688" s="13" t="n">
        <v>42981</v>
      </c>
      <c r="D4688" s="14" t="s">
        <v>69</v>
      </c>
      <c r="E4688" s="14" t="s">
        <v>62</v>
      </c>
      <c r="F4688" s="14" t="s">
        <v>117</v>
      </c>
      <c r="G4688" s="14" t="s">
        <v>118</v>
      </c>
      <c r="H4688" s="14" t="s">
        <v>65</v>
      </c>
      <c r="I4688" s="14" t="s">
        <v>171</v>
      </c>
      <c r="J4688" s="14" t="s">
        <v>1743</v>
      </c>
      <c r="K4688" s="15" t="n">
        <v>10.584</v>
      </c>
      <c r="L4688" s="0" t="n">
        <v>7</v>
      </c>
      <c r="M4688" s="16" t="n">
        <v>0.2</v>
      </c>
      <c r="N4688" s="17" t="n">
        <v>-2.3814</v>
      </c>
      <c r="O4688" s="0" t="str">
        <f aca="false">TEXT(B4688,"YYYY-MM")</f>
        <v>2017-08</v>
      </c>
      <c r="P4688" s="18" t="n">
        <f aca="false">IFERROR(N4688/K4688,0)</f>
        <v>-0.225</v>
      </c>
      <c r="Q4688" s="0" t="str">
        <f aca="false">IF(M4688=0,"No Discount",IF(M4688&lt;0.2,"Low (1-19%)",IF(M4688&lt;0.4,"Medium (20-39%)","High (40%+)")))</f>
        <v>Medium (20-39%)</v>
      </c>
      <c r="R4688" s="0" t="str">
        <f aca="false">INDEX('Lookup Tables'!$B$2:$B$5,MATCH(F4688,'Lookup Tables'!$A$2:$A$5,0))</f>
        <v>Manager B</v>
      </c>
    </row>
    <row r="4689" customFormat="false" ht="15" hidden="false" customHeight="false" outlineLevel="0" collapsed="false">
      <c r="A4689" s="0" t="s">
        <v>4128</v>
      </c>
      <c r="B4689" s="13" t="n">
        <v>42910</v>
      </c>
      <c r="C4689" s="13" t="n">
        <v>42916</v>
      </c>
      <c r="D4689" s="14" t="s">
        <v>69</v>
      </c>
      <c r="E4689" s="14" t="s">
        <v>53</v>
      </c>
      <c r="F4689" s="14" t="s">
        <v>98</v>
      </c>
      <c r="G4689" s="14" t="s">
        <v>164</v>
      </c>
      <c r="H4689" s="14" t="s">
        <v>80</v>
      </c>
      <c r="I4689" s="14" t="s">
        <v>81</v>
      </c>
      <c r="J4689" s="14" t="s">
        <v>4129</v>
      </c>
      <c r="K4689" s="15" t="n">
        <v>440.91</v>
      </c>
      <c r="L4689" s="0" t="n">
        <v>9</v>
      </c>
      <c r="M4689" s="16" t="n">
        <v>0</v>
      </c>
      <c r="N4689" s="17" t="n">
        <v>123.4548</v>
      </c>
      <c r="O4689" s="0" t="str">
        <f aca="false">TEXT(B4689,"YYYY-MM")</f>
        <v>2017-06</v>
      </c>
      <c r="P4689" s="18" t="n">
        <f aca="false">IFERROR(N4689/K4689,0)</f>
        <v>0.28</v>
      </c>
      <c r="Q4689" s="0" t="str">
        <f aca="false">IF(M4689=0,"No Discount",IF(M4689&lt;0.2,"Low (1-19%)",IF(M4689&lt;0.4,"Medium (20-39%)","High (40%+)")))</f>
        <v>No Discount</v>
      </c>
      <c r="R4689" s="0" t="str">
        <f aca="false">INDEX('Lookup Tables'!$B$2:$B$5,MATCH(F4689,'Lookup Tables'!$A$2:$A$5,0))</f>
        <v>Manager A</v>
      </c>
    </row>
    <row r="4690" customFormat="false" ht="15" hidden="false" customHeight="false" outlineLevel="0" collapsed="false">
      <c r="A4690" s="0" t="s">
        <v>4130</v>
      </c>
      <c r="B4690" s="13" t="n">
        <v>43189</v>
      </c>
      <c r="C4690" s="13" t="n">
        <v>43193</v>
      </c>
      <c r="D4690" s="14" t="s">
        <v>69</v>
      </c>
      <c r="E4690" s="14" t="s">
        <v>53</v>
      </c>
      <c r="F4690" s="14" t="s">
        <v>117</v>
      </c>
      <c r="G4690" s="14" t="s">
        <v>118</v>
      </c>
      <c r="H4690" s="14" t="s">
        <v>65</v>
      </c>
      <c r="I4690" s="14" t="s">
        <v>83</v>
      </c>
      <c r="J4690" s="14" t="s">
        <v>132</v>
      </c>
      <c r="K4690" s="15" t="n">
        <v>5.715</v>
      </c>
      <c r="L4690" s="0" t="n">
        <v>5</v>
      </c>
      <c r="M4690" s="16" t="n">
        <v>0.7</v>
      </c>
      <c r="N4690" s="17" t="n">
        <v>-4.7625</v>
      </c>
      <c r="O4690" s="0" t="str">
        <f aca="false">TEXT(B4690,"YYYY-MM")</f>
        <v>2018-03</v>
      </c>
      <c r="P4690" s="18" t="n">
        <f aca="false">IFERROR(N4690/K4690,0)</f>
        <v>-0.833333333333333</v>
      </c>
      <c r="Q4690" s="0" t="str">
        <f aca="false">IF(M4690=0,"No Discount",IF(M4690&lt;0.2,"Low (1-19%)",IF(M4690&lt;0.4,"Medium (20-39%)","High (40%+)")))</f>
        <v>High (40%+)</v>
      </c>
      <c r="R4690" s="0" t="str">
        <f aca="false">INDEX('Lookup Tables'!$B$2:$B$5,MATCH(F4690,'Lookup Tables'!$A$2:$A$5,0))</f>
        <v>Manager B</v>
      </c>
    </row>
    <row r="4691" customFormat="false" ht="15" hidden="false" customHeight="false" outlineLevel="0" collapsed="false">
      <c r="A4691" s="0" t="s">
        <v>4131</v>
      </c>
      <c r="B4691" s="13" t="n">
        <v>42358</v>
      </c>
      <c r="C4691" s="13" t="n">
        <v>42360</v>
      </c>
      <c r="D4691" s="14" t="s">
        <v>137</v>
      </c>
      <c r="E4691" s="14" t="s">
        <v>53</v>
      </c>
      <c r="F4691" s="14" t="s">
        <v>63</v>
      </c>
      <c r="G4691" s="14" t="s">
        <v>189</v>
      </c>
      <c r="H4691" s="14" t="s">
        <v>56</v>
      </c>
      <c r="I4691" s="14" t="s">
        <v>76</v>
      </c>
      <c r="J4691" s="14" t="s">
        <v>2856</v>
      </c>
      <c r="K4691" s="15" t="n">
        <v>51.968</v>
      </c>
      <c r="L4691" s="0" t="n">
        <v>2</v>
      </c>
      <c r="M4691" s="16" t="n">
        <v>0.2</v>
      </c>
      <c r="N4691" s="17" t="n">
        <v>10.3936</v>
      </c>
      <c r="O4691" s="0" t="str">
        <f aca="false">TEXT(B4691,"YYYY-MM")</f>
        <v>2015-12</v>
      </c>
      <c r="P4691" s="18" t="n">
        <f aca="false">IFERROR(N4691/K4691,0)</f>
        <v>0.2</v>
      </c>
      <c r="Q4691" s="0" t="str">
        <f aca="false">IF(M4691=0,"No Discount",IF(M4691&lt;0.2,"Low (1-19%)",IF(M4691&lt;0.4,"Medium (20-39%)","High (40%+)")))</f>
        <v>Medium (20-39%)</v>
      </c>
      <c r="R4691" s="0" t="str">
        <f aca="false">INDEX('Lookup Tables'!$B$2:$B$5,MATCH(F4691,'Lookup Tables'!$A$2:$A$5,0))</f>
        <v>Manager D</v>
      </c>
    </row>
    <row r="4692" customFormat="false" ht="15" hidden="false" customHeight="false" outlineLevel="0" collapsed="false">
      <c r="A4692" s="0" t="s">
        <v>4131</v>
      </c>
      <c r="B4692" s="13" t="n">
        <v>42358</v>
      </c>
      <c r="C4692" s="13" t="n">
        <v>42360</v>
      </c>
      <c r="D4692" s="14" t="s">
        <v>137</v>
      </c>
      <c r="E4692" s="14" t="s">
        <v>53</v>
      </c>
      <c r="F4692" s="14" t="s">
        <v>63</v>
      </c>
      <c r="G4692" s="14" t="s">
        <v>189</v>
      </c>
      <c r="H4692" s="14" t="s">
        <v>80</v>
      </c>
      <c r="I4692" s="14" t="s">
        <v>123</v>
      </c>
      <c r="J4692" s="14" t="s">
        <v>486</v>
      </c>
      <c r="K4692" s="15" t="n">
        <v>71.976</v>
      </c>
      <c r="L4692" s="0" t="n">
        <v>3</v>
      </c>
      <c r="M4692" s="16" t="n">
        <v>0.2</v>
      </c>
      <c r="N4692" s="17" t="n">
        <v>21.5928</v>
      </c>
      <c r="O4692" s="0" t="str">
        <f aca="false">TEXT(B4692,"YYYY-MM")</f>
        <v>2015-12</v>
      </c>
      <c r="P4692" s="18" t="n">
        <f aca="false">IFERROR(N4692/K4692,0)</f>
        <v>0.3</v>
      </c>
      <c r="Q4692" s="0" t="str">
        <f aca="false">IF(M4692=0,"No Discount",IF(M4692&lt;0.2,"Low (1-19%)",IF(M4692&lt;0.4,"Medium (20-39%)","High (40%+)")))</f>
        <v>Medium (20-39%)</v>
      </c>
      <c r="R4692" s="0" t="str">
        <f aca="false">INDEX('Lookup Tables'!$B$2:$B$5,MATCH(F4692,'Lookup Tables'!$A$2:$A$5,0))</f>
        <v>Manager D</v>
      </c>
    </row>
    <row r="4693" customFormat="false" ht="15" hidden="false" customHeight="false" outlineLevel="0" collapsed="false">
      <c r="A4693" s="0" t="s">
        <v>4131</v>
      </c>
      <c r="B4693" s="13" t="n">
        <v>42358</v>
      </c>
      <c r="C4693" s="13" t="n">
        <v>42360</v>
      </c>
      <c r="D4693" s="14" t="s">
        <v>137</v>
      </c>
      <c r="E4693" s="14" t="s">
        <v>53</v>
      </c>
      <c r="F4693" s="14" t="s">
        <v>63</v>
      </c>
      <c r="G4693" s="14" t="s">
        <v>189</v>
      </c>
      <c r="H4693" s="14" t="s">
        <v>56</v>
      </c>
      <c r="I4693" s="14" t="s">
        <v>59</v>
      </c>
      <c r="J4693" s="14" t="s">
        <v>432</v>
      </c>
      <c r="K4693" s="15" t="n">
        <v>242.352</v>
      </c>
      <c r="L4693" s="0" t="n">
        <v>3</v>
      </c>
      <c r="M4693" s="16" t="n">
        <v>0.2</v>
      </c>
      <c r="N4693" s="17" t="n">
        <v>-42.4116</v>
      </c>
      <c r="O4693" s="0" t="str">
        <f aca="false">TEXT(B4693,"YYYY-MM")</f>
        <v>2015-12</v>
      </c>
      <c r="P4693" s="18" t="n">
        <f aca="false">IFERROR(N4693/K4693,0)</f>
        <v>-0.175</v>
      </c>
      <c r="Q4693" s="0" t="str">
        <f aca="false">IF(M4693=0,"No Discount",IF(M4693&lt;0.2,"Low (1-19%)",IF(M4693&lt;0.4,"Medium (20-39%)","High (40%+)")))</f>
        <v>Medium (20-39%)</v>
      </c>
      <c r="R4693" s="0" t="str">
        <f aca="false">INDEX('Lookup Tables'!$B$2:$B$5,MATCH(F4693,'Lookup Tables'!$A$2:$A$5,0))</f>
        <v>Manager D</v>
      </c>
    </row>
    <row r="4694" customFormat="false" ht="15" hidden="false" customHeight="false" outlineLevel="0" collapsed="false">
      <c r="A4694" s="0" t="s">
        <v>4131</v>
      </c>
      <c r="B4694" s="13" t="n">
        <v>42358</v>
      </c>
      <c r="C4694" s="13" t="n">
        <v>42360</v>
      </c>
      <c r="D4694" s="14" t="s">
        <v>137</v>
      </c>
      <c r="E4694" s="14" t="s">
        <v>53</v>
      </c>
      <c r="F4694" s="14" t="s">
        <v>63</v>
      </c>
      <c r="G4694" s="14" t="s">
        <v>189</v>
      </c>
      <c r="H4694" s="14" t="s">
        <v>65</v>
      </c>
      <c r="I4694" s="14" t="s">
        <v>91</v>
      </c>
      <c r="J4694" s="14" t="s">
        <v>2376</v>
      </c>
      <c r="K4694" s="15" t="n">
        <v>221.92</v>
      </c>
      <c r="L4694" s="0" t="n">
        <v>5</v>
      </c>
      <c r="M4694" s="16" t="n">
        <v>0.2</v>
      </c>
      <c r="N4694" s="17" t="n">
        <v>77.672</v>
      </c>
      <c r="O4694" s="0" t="str">
        <f aca="false">TEXT(B4694,"YYYY-MM")</f>
        <v>2015-12</v>
      </c>
      <c r="P4694" s="18" t="n">
        <f aca="false">IFERROR(N4694/K4694,0)</f>
        <v>0.35</v>
      </c>
      <c r="Q4694" s="0" t="str">
        <f aca="false">IF(M4694=0,"No Discount",IF(M4694&lt;0.2,"Low (1-19%)",IF(M4694&lt;0.4,"Medium (20-39%)","High (40%+)")))</f>
        <v>Medium (20-39%)</v>
      </c>
      <c r="R4694" s="0" t="str">
        <f aca="false">INDEX('Lookup Tables'!$B$2:$B$5,MATCH(F4694,'Lookup Tables'!$A$2:$A$5,0))</f>
        <v>Manager D</v>
      </c>
    </row>
    <row r="4695" customFormat="false" ht="15" hidden="false" customHeight="false" outlineLevel="0" collapsed="false">
      <c r="A4695" s="0" t="s">
        <v>4131</v>
      </c>
      <c r="B4695" s="13" t="n">
        <v>42358</v>
      </c>
      <c r="C4695" s="13" t="n">
        <v>42360</v>
      </c>
      <c r="D4695" s="14" t="s">
        <v>137</v>
      </c>
      <c r="E4695" s="14" t="s">
        <v>53</v>
      </c>
      <c r="F4695" s="14" t="s">
        <v>63</v>
      </c>
      <c r="G4695" s="14" t="s">
        <v>189</v>
      </c>
      <c r="H4695" s="14" t="s">
        <v>65</v>
      </c>
      <c r="I4695" s="14" t="s">
        <v>91</v>
      </c>
      <c r="J4695" s="14" t="s">
        <v>2945</v>
      </c>
      <c r="K4695" s="15" t="n">
        <v>8.448</v>
      </c>
      <c r="L4695" s="0" t="n">
        <v>2</v>
      </c>
      <c r="M4695" s="16" t="n">
        <v>0.2</v>
      </c>
      <c r="N4695" s="17" t="n">
        <v>2.64</v>
      </c>
      <c r="O4695" s="0" t="str">
        <f aca="false">TEXT(B4695,"YYYY-MM")</f>
        <v>2015-12</v>
      </c>
      <c r="P4695" s="18" t="n">
        <f aca="false">IFERROR(N4695/K4695,0)</f>
        <v>0.3125</v>
      </c>
      <c r="Q4695" s="0" t="str">
        <f aca="false">IF(M4695=0,"No Discount",IF(M4695&lt;0.2,"Low (1-19%)",IF(M4695&lt;0.4,"Medium (20-39%)","High (40%+)")))</f>
        <v>Medium (20-39%)</v>
      </c>
      <c r="R4695" s="0" t="str">
        <f aca="false">INDEX('Lookup Tables'!$B$2:$B$5,MATCH(F4695,'Lookup Tables'!$A$2:$A$5,0))</f>
        <v>Manager D</v>
      </c>
    </row>
    <row r="4696" customFormat="false" ht="15" hidden="false" customHeight="false" outlineLevel="0" collapsed="false">
      <c r="A4696" s="0" t="s">
        <v>4132</v>
      </c>
      <c r="B4696" s="13" t="n">
        <v>42721</v>
      </c>
      <c r="C4696" s="13" t="n">
        <v>42721</v>
      </c>
      <c r="D4696" s="14" t="s">
        <v>606</v>
      </c>
      <c r="E4696" s="14" t="s">
        <v>53</v>
      </c>
      <c r="F4696" s="14" t="s">
        <v>98</v>
      </c>
      <c r="G4696" s="14" t="s">
        <v>157</v>
      </c>
      <c r="H4696" s="14" t="s">
        <v>65</v>
      </c>
      <c r="I4696" s="14" t="s">
        <v>83</v>
      </c>
      <c r="J4696" s="14" t="s">
        <v>1393</v>
      </c>
      <c r="K4696" s="15" t="n">
        <v>29.52</v>
      </c>
      <c r="L4696" s="0" t="n">
        <v>4</v>
      </c>
      <c r="M4696" s="16" t="n">
        <v>0</v>
      </c>
      <c r="N4696" s="17" t="n">
        <v>14.4648</v>
      </c>
      <c r="O4696" s="0" t="str">
        <f aca="false">TEXT(B4696,"YYYY-MM")</f>
        <v>2016-12</v>
      </c>
      <c r="P4696" s="18" t="n">
        <f aca="false">IFERROR(N4696/K4696,0)</f>
        <v>0.49</v>
      </c>
      <c r="Q4696" s="0" t="str">
        <f aca="false">IF(M4696=0,"No Discount",IF(M4696&lt;0.2,"Low (1-19%)",IF(M4696&lt;0.4,"Medium (20-39%)","High (40%+)")))</f>
        <v>No Discount</v>
      </c>
      <c r="R4696" s="0" t="str">
        <f aca="false">INDEX('Lookup Tables'!$B$2:$B$5,MATCH(F4696,'Lookup Tables'!$A$2:$A$5,0))</f>
        <v>Manager A</v>
      </c>
    </row>
    <row r="4697" customFormat="false" ht="15" hidden="false" customHeight="false" outlineLevel="0" collapsed="false">
      <c r="A4697" s="0" t="s">
        <v>4132</v>
      </c>
      <c r="B4697" s="13" t="n">
        <v>42721</v>
      </c>
      <c r="C4697" s="13" t="n">
        <v>42721</v>
      </c>
      <c r="D4697" s="14" t="s">
        <v>606</v>
      </c>
      <c r="E4697" s="14" t="s">
        <v>53</v>
      </c>
      <c r="F4697" s="14" t="s">
        <v>98</v>
      </c>
      <c r="G4697" s="14" t="s">
        <v>157</v>
      </c>
      <c r="H4697" s="14" t="s">
        <v>56</v>
      </c>
      <c r="I4697" s="14" t="s">
        <v>59</v>
      </c>
      <c r="J4697" s="14" t="s">
        <v>1665</v>
      </c>
      <c r="K4697" s="15" t="n">
        <v>302.94</v>
      </c>
      <c r="L4697" s="0" t="n">
        <v>3</v>
      </c>
      <c r="M4697" s="16" t="n">
        <v>0</v>
      </c>
      <c r="N4697" s="17" t="n">
        <v>48.4704</v>
      </c>
      <c r="O4697" s="0" t="str">
        <f aca="false">TEXT(B4697,"YYYY-MM")</f>
        <v>2016-12</v>
      </c>
      <c r="P4697" s="18" t="n">
        <f aca="false">IFERROR(N4697/K4697,0)</f>
        <v>0.16</v>
      </c>
      <c r="Q4697" s="0" t="str">
        <f aca="false">IF(M4697=0,"No Discount",IF(M4697&lt;0.2,"Low (1-19%)",IF(M4697&lt;0.4,"Medium (20-39%)","High (40%+)")))</f>
        <v>No Discount</v>
      </c>
      <c r="R4697" s="0" t="str">
        <f aca="false">INDEX('Lookup Tables'!$B$2:$B$5,MATCH(F4697,'Lookup Tables'!$A$2:$A$5,0))</f>
        <v>Manager A</v>
      </c>
    </row>
    <row r="4698" customFormat="false" ht="15" hidden="false" customHeight="false" outlineLevel="0" collapsed="false">
      <c r="A4698" s="0" t="s">
        <v>4132</v>
      </c>
      <c r="B4698" s="13" t="n">
        <v>42721</v>
      </c>
      <c r="C4698" s="13" t="n">
        <v>42721</v>
      </c>
      <c r="D4698" s="14" t="s">
        <v>606</v>
      </c>
      <c r="E4698" s="14" t="s">
        <v>53</v>
      </c>
      <c r="F4698" s="14" t="s">
        <v>98</v>
      </c>
      <c r="G4698" s="14" t="s">
        <v>157</v>
      </c>
      <c r="H4698" s="14" t="s">
        <v>56</v>
      </c>
      <c r="I4698" s="14" t="s">
        <v>59</v>
      </c>
      <c r="J4698" s="14" t="s">
        <v>3038</v>
      </c>
      <c r="K4698" s="15" t="n">
        <v>142.36</v>
      </c>
      <c r="L4698" s="0" t="n">
        <v>2</v>
      </c>
      <c r="M4698" s="16" t="n">
        <v>0</v>
      </c>
      <c r="N4698" s="17" t="n">
        <v>38.4372</v>
      </c>
      <c r="O4698" s="0" t="str">
        <f aca="false">TEXT(B4698,"YYYY-MM")</f>
        <v>2016-12</v>
      </c>
      <c r="P4698" s="18" t="n">
        <f aca="false">IFERROR(N4698/K4698,0)</f>
        <v>0.27</v>
      </c>
      <c r="Q4698" s="0" t="str">
        <f aca="false">IF(M4698=0,"No Discount",IF(M4698&lt;0.2,"Low (1-19%)",IF(M4698&lt;0.4,"Medium (20-39%)","High (40%+)")))</f>
        <v>No Discount</v>
      </c>
      <c r="R4698" s="0" t="str">
        <f aca="false">INDEX('Lookup Tables'!$B$2:$B$5,MATCH(F4698,'Lookup Tables'!$A$2:$A$5,0))</f>
        <v>Manager A</v>
      </c>
    </row>
    <row r="4699" customFormat="false" ht="15" hidden="false" customHeight="false" outlineLevel="0" collapsed="false">
      <c r="A4699" s="0" t="s">
        <v>4132</v>
      </c>
      <c r="B4699" s="13" t="n">
        <v>42721</v>
      </c>
      <c r="C4699" s="13" t="n">
        <v>42721</v>
      </c>
      <c r="D4699" s="14" t="s">
        <v>606</v>
      </c>
      <c r="E4699" s="14" t="s">
        <v>53</v>
      </c>
      <c r="F4699" s="14" t="s">
        <v>98</v>
      </c>
      <c r="G4699" s="14" t="s">
        <v>157</v>
      </c>
      <c r="H4699" s="14" t="s">
        <v>56</v>
      </c>
      <c r="I4699" s="14" t="s">
        <v>59</v>
      </c>
      <c r="J4699" s="14" t="s">
        <v>355</v>
      </c>
      <c r="K4699" s="15" t="n">
        <v>546.66</v>
      </c>
      <c r="L4699" s="0" t="n">
        <v>9</v>
      </c>
      <c r="M4699" s="16" t="n">
        <v>0</v>
      </c>
      <c r="N4699" s="17" t="n">
        <v>136.665</v>
      </c>
      <c r="O4699" s="0" t="str">
        <f aca="false">TEXT(B4699,"YYYY-MM")</f>
        <v>2016-12</v>
      </c>
      <c r="P4699" s="18" t="n">
        <f aca="false">IFERROR(N4699/K4699,0)</f>
        <v>0.25</v>
      </c>
      <c r="Q4699" s="0" t="str">
        <f aca="false">IF(M4699=0,"No Discount",IF(M4699&lt;0.2,"Low (1-19%)",IF(M4699&lt;0.4,"Medium (20-39%)","High (40%+)")))</f>
        <v>No Discount</v>
      </c>
      <c r="R4699" s="0" t="str">
        <f aca="false">INDEX('Lookup Tables'!$B$2:$B$5,MATCH(F4699,'Lookup Tables'!$A$2:$A$5,0))</f>
        <v>Manager A</v>
      </c>
    </row>
    <row r="4700" customFormat="false" ht="15" hidden="false" customHeight="false" outlineLevel="0" collapsed="false">
      <c r="A4700" s="0" t="s">
        <v>4132</v>
      </c>
      <c r="B4700" s="13" t="n">
        <v>42721</v>
      </c>
      <c r="C4700" s="13" t="n">
        <v>42721</v>
      </c>
      <c r="D4700" s="14" t="s">
        <v>606</v>
      </c>
      <c r="E4700" s="14" t="s">
        <v>53</v>
      </c>
      <c r="F4700" s="14" t="s">
        <v>98</v>
      </c>
      <c r="G4700" s="14" t="s">
        <v>157</v>
      </c>
      <c r="H4700" s="14" t="s">
        <v>56</v>
      </c>
      <c r="I4700" s="14" t="s">
        <v>76</v>
      </c>
      <c r="J4700" s="14" t="s">
        <v>3022</v>
      </c>
      <c r="K4700" s="15" t="n">
        <v>212.13</v>
      </c>
      <c r="L4700" s="0" t="n">
        <v>3</v>
      </c>
      <c r="M4700" s="16" t="n">
        <v>0</v>
      </c>
      <c r="N4700" s="17" t="n">
        <v>14.8491</v>
      </c>
      <c r="O4700" s="0" t="str">
        <f aca="false">TEXT(B4700,"YYYY-MM")</f>
        <v>2016-12</v>
      </c>
      <c r="P4700" s="18" t="n">
        <f aca="false">IFERROR(N4700/K4700,0)</f>
        <v>0.07</v>
      </c>
      <c r="Q4700" s="0" t="str">
        <f aca="false">IF(M4700=0,"No Discount",IF(M4700&lt;0.2,"Low (1-19%)",IF(M4700&lt;0.4,"Medium (20-39%)","High (40%+)")))</f>
        <v>No Discount</v>
      </c>
      <c r="R4700" s="0" t="str">
        <f aca="false">INDEX('Lookup Tables'!$B$2:$B$5,MATCH(F4700,'Lookup Tables'!$A$2:$A$5,0))</f>
        <v>Manager A</v>
      </c>
    </row>
    <row r="4701" customFormat="false" ht="15" hidden="false" customHeight="false" outlineLevel="0" collapsed="false">
      <c r="A4701" s="0" t="s">
        <v>4133</v>
      </c>
      <c r="B4701" s="13" t="n">
        <v>43231</v>
      </c>
      <c r="C4701" s="13" t="n">
        <v>43237</v>
      </c>
      <c r="D4701" s="14" t="s">
        <v>69</v>
      </c>
      <c r="E4701" s="14" t="s">
        <v>97</v>
      </c>
      <c r="F4701" s="14" t="s">
        <v>98</v>
      </c>
      <c r="G4701" s="14" t="s">
        <v>99</v>
      </c>
      <c r="H4701" s="14" t="s">
        <v>65</v>
      </c>
      <c r="I4701" s="14" t="s">
        <v>78</v>
      </c>
      <c r="J4701" s="14" t="s">
        <v>3688</v>
      </c>
      <c r="K4701" s="15" t="n">
        <v>5.248</v>
      </c>
      <c r="L4701" s="0" t="n">
        <v>2</v>
      </c>
      <c r="M4701" s="16" t="n">
        <v>0.2</v>
      </c>
      <c r="N4701" s="17" t="n">
        <v>0.5904</v>
      </c>
      <c r="O4701" s="0" t="str">
        <f aca="false">TEXT(B4701,"YYYY-MM")</f>
        <v>2018-05</v>
      </c>
      <c r="P4701" s="18" t="n">
        <f aca="false">IFERROR(N4701/K4701,0)</f>
        <v>0.1125</v>
      </c>
      <c r="Q4701" s="0" t="str">
        <f aca="false">IF(M4701=0,"No Discount",IF(M4701&lt;0.2,"Low (1-19%)",IF(M4701&lt;0.4,"Medium (20-39%)","High (40%+)")))</f>
        <v>Medium (20-39%)</v>
      </c>
      <c r="R4701" s="0" t="str">
        <f aca="false">INDEX('Lookup Tables'!$B$2:$B$5,MATCH(F4701,'Lookup Tables'!$A$2:$A$5,0))</f>
        <v>Manager A</v>
      </c>
    </row>
    <row r="4702" customFormat="false" ht="15" hidden="false" customHeight="false" outlineLevel="0" collapsed="false">
      <c r="A4702" s="0" t="s">
        <v>4133</v>
      </c>
      <c r="B4702" s="13" t="n">
        <v>43231</v>
      </c>
      <c r="C4702" s="13" t="n">
        <v>43237</v>
      </c>
      <c r="D4702" s="14" t="s">
        <v>69</v>
      </c>
      <c r="E4702" s="14" t="s">
        <v>97</v>
      </c>
      <c r="F4702" s="14" t="s">
        <v>98</v>
      </c>
      <c r="G4702" s="14" t="s">
        <v>99</v>
      </c>
      <c r="H4702" s="14" t="s">
        <v>65</v>
      </c>
      <c r="I4702" s="14" t="s">
        <v>73</v>
      </c>
      <c r="J4702" s="14" t="s">
        <v>481</v>
      </c>
      <c r="K4702" s="15" t="n">
        <v>74.416</v>
      </c>
      <c r="L4702" s="0" t="n">
        <v>2</v>
      </c>
      <c r="M4702" s="16" t="n">
        <v>0.2</v>
      </c>
      <c r="N4702" s="17" t="n">
        <v>-14.8832</v>
      </c>
      <c r="O4702" s="0" t="str">
        <f aca="false">TEXT(B4702,"YYYY-MM")</f>
        <v>2018-05</v>
      </c>
      <c r="P4702" s="18" t="n">
        <f aca="false">IFERROR(N4702/K4702,0)</f>
        <v>-0.2</v>
      </c>
      <c r="Q4702" s="0" t="str">
        <f aca="false">IF(M4702=0,"No Discount",IF(M4702&lt;0.2,"Low (1-19%)",IF(M4702&lt;0.4,"Medium (20-39%)","High (40%+)")))</f>
        <v>Medium (20-39%)</v>
      </c>
      <c r="R4702" s="0" t="str">
        <f aca="false">INDEX('Lookup Tables'!$B$2:$B$5,MATCH(F4702,'Lookup Tables'!$A$2:$A$5,0))</f>
        <v>Manager A</v>
      </c>
    </row>
    <row r="4703" customFormat="false" ht="15" hidden="false" customHeight="false" outlineLevel="0" collapsed="false">
      <c r="A4703" s="0" t="s">
        <v>4133</v>
      </c>
      <c r="B4703" s="13" t="n">
        <v>43231</v>
      </c>
      <c r="C4703" s="13" t="n">
        <v>43237</v>
      </c>
      <c r="D4703" s="14" t="s">
        <v>69</v>
      </c>
      <c r="E4703" s="14" t="s">
        <v>97</v>
      </c>
      <c r="F4703" s="14" t="s">
        <v>98</v>
      </c>
      <c r="G4703" s="14" t="s">
        <v>99</v>
      </c>
      <c r="H4703" s="14" t="s">
        <v>65</v>
      </c>
      <c r="I4703" s="14" t="s">
        <v>91</v>
      </c>
      <c r="J4703" s="14" t="s">
        <v>1113</v>
      </c>
      <c r="K4703" s="15" t="n">
        <v>6.848</v>
      </c>
      <c r="L4703" s="0" t="n">
        <v>2</v>
      </c>
      <c r="M4703" s="16" t="n">
        <v>0.2</v>
      </c>
      <c r="N4703" s="17" t="n">
        <v>2.14</v>
      </c>
      <c r="O4703" s="0" t="str">
        <f aca="false">TEXT(B4703,"YYYY-MM")</f>
        <v>2018-05</v>
      </c>
      <c r="P4703" s="18" t="n">
        <f aca="false">IFERROR(N4703/K4703,0)</f>
        <v>0.3125</v>
      </c>
      <c r="Q4703" s="0" t="str">
        <f aca="false">IF(M4703=0,"No Discount",IF(M4703&lt;0.2,"Low (1-19%)",IF(M4703&lt;0.4,"Medium (20-39%)","High (40%+)")))</f>
        <v>Medium (20-39%)</v>
      </c>
      <c r="R4703" s="0" t="str">
        <f aca="false">INDEX('Lookup Tables'!$B$2:$B$5,MATCH(F4703,'Lookup Tables'!$A$2:$A$5,0))</f>
        <v>Manager A</v>
      </c>
    </row>
    <row r="4704" customFormat="false" ht="15" hidden="false" customHeight="false" outlineLevel="0" collapsed="false">
      <c r="A4704" s="0" t="s">
        <v>4133</v>
      </c>
      <c r="B4704" s="13" t="n">
        <v>43231</v>
      </c>
      <c r="C4704" s="13" t="n">
        <v>43237</v>
      </c>
      <c r="D4704" s="14" t="s">
        <v>69</v>
      </c>
      <c r="E4704" s="14" t="s">
        <v>97</v>
      </c>
      <c r="F4704" s="14" t="s">
        <v>98</v>
      </c>
      <c r="G4704" s="14" t="s">
        <v>99</v>
      </c>
      <c r="H4704" s="14" t="s">
        <v>56</v>
      </c>
      <c r="I4704" s="14" t="s">
        <v>76</v>
      </c>
      <c r="J4704" s="14" t="s">
        <v>557</v>
      </c>
      <c r="K4704" s="15" t="n">
        <v>7.996</v>
      </c>
      <c r="L4704" s="0" t="n">
        <v>1</v>
      </c>
      <c r="M4704" s="16" t="n">
        <v>0.6</v>
      </c>
      <c r="N4704" s="17" t="n">
        <v>-6.9965</v>
      </c>
      <c r="O4704" s="0" t="str">
        <f aca="false">TEXT(B4704,"YYYY-MM")</f>
        <v>2018-05</v>
      </c>
      <c r="P4704" s="18" t="n">
        <f aca="false">IFERROR(N4704/K4704,0)</f>
        <v>-0.875</v>
      </c>
      <c r="Q4704" s="0" t="str">
        <f aca="false">IF(M4704=0,"No Discount",IF(M4704&lt;0.2,"Low (1-19%)",IF(M4704&lt;0.4,"Medium (20-39%)","High (40%+)")))</f>
        <v>High (40%+)</v>
      </c>
      <c r="R4704" s="0" t="str">
        <f aca="false">INDEX('Lookup Tables'!$B$2:$B$5,MATCH(F4704,'Lookup Tables'!$A$2:$A$5,0))</f>
        <v>Manager A</v>
      </c>
    </row>
    <row r="4705" customFormat="false" ht="15" hidden="false" customHeight="false" outlineLevel="0" collapsed="false">
      <c r="A4705" s="0" t="s">
        <v>4134</v>
      </c>
      <c r="B4705" s="13" t="n">
        <v>42910</v>
      </c>
      <c r="C4705" s="13" t="n">
        <v>42914</v>
      </c>
      <c r="D4705" s="14" t="s">
        <v>69</v>
      </c>
      <c r="E4705" s="14" t="s">
        <v>62</v>
      </c>
      <c r="F4705" s="14" t="s">
        <v>98</v>
      </c>
      <c r="G4705" s="14" t="s">
        <v>99</v>
      </c>
      <c r="H4705" s="14" t="s">
        <v>65</v>
      </c>
      <c r="I4705" s="14" t="s">
        <v>85</v>
      </c>
      <c r="J4705" s="14" t="s">
        <v>2066</v>
      </c>
      <c r="K4705" s="15" t="n">
        <v>8.712</v>
      </c>
      <c r="L4705" s="0" t="n">
        <v>2</v>
      </c>
      <c r="M4705" s="16" t="n">
        <v>0.8</v>
      </c>
      <c r="N4705" s="17" t="n">
        <v>-19.602</v>
      </c>
      <c r="O4705" s="0" t="str">
        <f aca="false">TEXT(B4705,"YYYY-MM")</f>
        <v>2017-06</v>
      </c>
      <c r="P4705" s="18" t="n">
        <f aca="false">IFERROR(N4705/K4705,0)</f>
        <v>-2.25</v>
      </c>
      <c r="Q4705" s="0" t="str">
        <f aca="false">IF(M4705=0,"No Discount",IF(M4705&lt;0.2,"Low (1-19%)",IF(M4705&lt;0.4,"Medium (20-39%)","High (40%+)")))</f>
        <v>High (40%+)</v>
      </c>
      <c r="R4705" s="0" t="str">
        <f aca="false">INDEX('Lookup Tables'!$B$2:$B$5,MATCH(F4705,'Lookup Tables'!$A$2:$A$5,0))</f>
        <v>Manager A</v>
      </c>
    </row>
    <row r="4706" customFormat="false" ht="15" hidden="false" customHeight="false" outlineLevel="0" collapsed="false">
      <c r="A4706" s="0" t="s">
        <v>4135</v>
      </c>
      <c r="B4706" s="13" t="n">
        <v>42872</v>
      </c>
      <c r="C4706" s="13" t="n">
        <v>42873</v>
      </c>
      <c r="D4706" s="14" t="s">
        <v>137</v>
      </c>
      <c r="E4706" s="14" t="s">
        <v>53</v>
      </c>
      <c r="F4706" s="14" t="s">
        <v>117</v>
      </c>
      <c r="G4706" s="14" t="s">
        <v>375</v>
      </c>
      <c r="H4706" s="14" t="s">
        <v>65</v>
      </c>
      <c r="I4706" s="14" t="s">
        <v>303</v>
      </c>
      <c r="J4706" s="14" t="s">
        <v>1167</v>
      </c>
      <c r="K4706" s="15" t="n">
        <v>65.17</v>
      </c>
      <c r="L4706" s="0" t="n">
        <v>7</v>
      </c>
      <c r="M4706" s="16" t="n">
        <v>0</v>
      </c>
      <c r="N4706" s="17" t="n">
        <v>18.8993</v>
      </c>
      <c r="O4706" s="0" t="str">
        <f aca="false">TEXT(B4706,"YYYY-MM")</f>
        <v>2017-05</v>
      </c>
      <c r="P4706" s="18" t="n">
        <f aca="false">IFERROR(N4706/K4706,0)</f>
        <v>0.29</v>
      </c>
      <c r="Q4706" s="0" t="str">
        <f aca="false">IF(M4706=0,"No Discount",IF(M4706&lt;0.2,"Low (1-19%)",IF(M4706&lt;0.4,"Medium (20-39%)","High (40%+)")))</f>
        <v>No Discount</v>
      </c>
      <c r="R4706" s="0" t="str">
        <f aca="false">INDEX('Lookup Tables'!$B$2:$B$5,MATCH(F4706,'Lookup Tables'!$A$2:$A$5,0))</f>
        <v>Manager B</v>
      </c>
    </row>
    <row r="4707" customFormat="false" ht="15" hidden="false" customHeight="false" outlineLevel="0" collapsed="false">
      <c r="A4707" s="0" t="s">
        <v>4135</v>
      </c>
      <c r="B4707" s="13" t="n">
        <v>42872</v>
      </c>
      <c r="C4707" s="13" t="n">
        <v>42873</v>
      </c>
      <c r="D4707" s="14" t="s">
        <v>137</v>
      </c>
      <c r="E4707" s="14" t="s">
        <v>53</v>
      </c>
      <c r="F4707" s="14" t="s">
        <v>117</v>
      </c>
      <c r="G4707" s="14" t="s">
        <v>375</v>
      </c>
      <c r="H4707" s="14" t="s">
        <v>65</v>
      </c>
      <c r="I4707" s="14" t="s">
        <v>66</v>
      </c>
      <c r="J4707" s="14" t="s">
        <v>332</v>
      </c>
      <c r="K4707" s="15" t="n">
        <v>14.62</v>
      </c>
      <c r="L4707" s="0" t="n">
        <v>2</v>
      </c>
      <c r="M4707" s="16" t="n">
        <v>0</v>
      </c>
      <c r="N4707" s="17" t="n">
        <v>6.8714</v>
      </c>
      <c r="O4707" s="0" t="str">
        <f aca="false">TEXT(B4707,"YYYY-MM")</f>
        <v>2017-05</v>
      </c>
      <c r="P4707" s="18" t="n">
        <f aca="false">IFERROR(N4707/K4707,0)</f>
        <v>0.47</v>
      </c>
      <c r="Q4707" s="0" t="str">
        <f aca="false">IF(M4707=0,"No Discount",IF(M4707&lt;0.2,"Low (1-19%)",IF(M4707&lt;0.4,"Medium (20-39%)","High (40%+)")))</f>
        <v>No Discount</v>
      </c>
      <c r="R4707" s="0" t="str">
        <f aca="false">INDEX('Lookup Tables'!$B$2:$B$5,MATCH(F4707,'Lookup Tables'!$A$2:$A$5,0))</f>
        <v>Manager B</v>
      </c>
    </row>
    <row r="4708" customFormat="false" ht="15" hidden="false" customHeight="false" outlineLevel="0" collapsed="false">
      <c r="A4708" s="0" t="s">
        <v>4135</v>
      </c>
      <c r="B4708" s="13" t="n">
        <v>42872</v>
      </c>
      <c r="C4708" s="13" t="n">
        <v>42873</v>
      </c>
      <c r="D4708" s="14" t="s">
        <v>137</v>
      </c>
      <c r="E4708" s="14" t="s">
        <v>53</v>
      </c>
      <c r="F4708" s="14" t="s">
        <v>117</v>
      </c>
      <c r="G4708" s="14" t="s">
        <v>375</v>
      </c>
      <c r="H4708" s="14" t="s">
        <v>56</v>
      </c>
      <c r="I4708" s="14" t="s">
        <v>76</v>
      </c>
      <c r="J4708" s="14" t="s">
        <v>1404</v>
      </c>
      <c r="K4708" s="15" t="n">
        <v>173.24</v>
      </c>
      <c r="L4708" s="0" t="n">
        <v>4</v>
      </c>
      <c r="M4708" s="16" t="n">
        <v>0</v>
      </c>
      <c r="N4708" s="17" t="n">
        <v>17.324</v>
      </c>
      <c r="O4708" s="0" t="str">
        <f aca="false">TEXT(B4708,"YYYY-MM")</f>
        <v>2017-05</v>
      </c>
      <c r="P4708" s="18" t="n">
        <f aca="false">IFERROR(N4708/K4708,0)</f>
        <v>0.1</v>
      </c>
      <c r="Q4708" s="0" t="str">
        <f aca="false">IF(M4708=0,"No Discount",IF(M4708&lt;0.2,"Low (1-19%)",IF(M4708&lt;0.4,"Medium (20-39%)","High (40%+)")))</f>
        <v>No Discount</v>
      </c>
      <c r="R4708" s="0" t="str">
        <f aca="false">INDEX('Lookup Tables'!$B$2:$B$5,MATCH(F4708,'Lookup Tables'!$A$2:$A$5,0))</f>
        <v>Manager B</v>
      </c>
    </row>
    <row r="4709" customFormat="false" ht="15" hidden="false" customHeight="false" outlineLevel="0" collapsed="false">
      <c r="A4709" s="0" t="s">
        <v>4136</v>
      </c>
      <c r="B4709" s="13" t="n">
        <v>43280</v>
      </c>
      <c r="C4709" s="13" t="n">
        <v>43281</v>
      </c>
      <c r="D4709" s="14" t="s">
        <v>137</v>
      </c>
      <c r="E4709" s="14" t="s">
        <v>53</v>
      </c>
      <c r="F4709" s="14" t="s">
        <v>63</v>
      </c>
      <c r="G4709" s="14" t="s">
        <v>64</v>
      </c>
      <c r="H4709" s="14" t="s">
        <v>65</v>
      </c>
      <c r="I4709" s="14" t="s">
        <v>83</v>
      </c>
      <c r="J4709" s="14" t="s">
        <v>2243</v>
      </c>
      <c r="K4709" s="15" t="n">
        <v>895.92</v>
      </c>
      <c r="L4709" s="0" t="n">
        <v>5</v>
      </c>
      <c r="M4709" s="16" t="n">
        <v>0.2</v>
      </c>
      <c r="N4709" s="17" t="n">
        <v>302.373</v>
      </c>
      <c r="O4709" s="0" t="str">
        <f aca="false">TEXT(B4709,"YYYY-MM")</f>
        <v>2018-06</v>
      </c>
      <c r="P4709" s="18" t="n">
        <f aca="false">IFERROR(N4709/K4709,0)</f>
        <v>0.3375</v>
      </c>
      <c r="Q4709" s="0" t="str">
        <f aca="false">IF(M4709=0,"No Discount",IF(M4709&lt;0.2,"Low (1-19%)",IF(M4709&lt;0.4,"Medium (20-39%)","High (40%+)")))</f>
        <v>Medium (20-39%)</v>
      </c>
      <c r="R4709" s="0" t="str">
        <f aca="false">INDEX('Lookup Tables'!$B$2:$B$5,MATCH(F4709,'Lookup Tables'!$A$2:$A$5,0))</f>
        <v>Manager D</v>
      </c>
    </row>
    <row r="4710" customFormat="false" ht="15" hidden="false" customHeight="false" outlineLevel="0" collapsed="false">
      <c r="A4710" s="0" t="s">
        <v>4136</v>
      </c>
      <c r="B4710" s="13" t="n">
        <v>43280</v>
      </c>
      <c r="C4710" s="13" t="n">
        <v>43281</v>
      </c>
      <c r="D4710" s="14" t="s">
        <v>137</v>
      </c>
      <c r="E4710" s="14" t="s">
        <v>53</v>
      </c>
      <c r="F4710" s="14" t="s">
        <v>63</v>
      </c>
      <c r="G4710" s="14" t="s">
        <v>64</v>
      </c>
      <c r="H4710" s="14" t="s">
        <v>65</v>
      </c>
      <c r="I4710" s="14" t="s">
        <v>73</v>
      </c>
      <c r="J4710" s="14" t="s">
        <v>289</v>
      </c>
      <c r="K4710" s="15" t="n">
        <v>130.71</v>
      </c>
      <c r="L4710" s="0" t="n">
        <v>3</v>
      </c>
      <c r="M4710" s="16" t="n">
        <v>0</v>
      </c>
      <c r="N4710" s="17" t="n">
        <v>39.213</v>
      </c>
      <c r="O4710" s="0" t="str">
        <f aca="false">TEXT(B4710,"YYYY-MM")</f>
        <v>2018-06</v>
      </c>
      <c r="P4710" s="18" t="n">
        <f aca="false">IFERROR(N4710/K4710,0)</f>
        <v>0.3</v>
      </c>
      <c r="Q4710" s="0" t="str">
        <f aca="false">IF(M4710=0,"No Discount",IF(M4710&lt;0.2,"Low (1-19%)",IF(M4710&lt;0.4,"Medium (20-39%)","High (40%+)")))</f>
        <v>No Discount</v>
      </c>
      <c r="R4710" s="0" t="str">
        <f aca="false">INDEX('Lookup Tables'!$B$2:$B$5,MATCH(F4710,'Lookup Tables'!$A$2:$A$5,0))</f>
        <v>Manager D</v>
      </c>
    </row>
    <row r="4711" customFormat="false" ht="15" hidden="false" customHeight="false" outlineLevel="0" collapsed="false">
      <c r="A4711" s="0" t="s">
        <v>4136</v>
      </c>
      <c r="B4711" s="13" t="n">
        <v>43280</v>
      </c>
      <c r="C4711" s="13" t="n">
        <v>43281</v>
      </c>
      <c r="D4711" s="14" t="s">
        <v>137</v>
      </c>
      <c r="E4711" s="14" t="s">
        <v>53</v>
      </c>
      <c r="F4711" s="14" t="s">
        <v>63</v>
      </c>
      <c r="G4711" s="14" t="s">
        <v>64</v>
      </c>
      <c r="H4711" s="14" t="s">
        <v>65</v>
      </c>
      <c r="I4711" s="14" t="s">
        <v>78</v>
      </c>
      <c r="J4711" s="14" t="s">
        <v>1450</v>
      </c>
      <c r="K4711" s="15" t="n">
        <v>11.68</v>
      </c>
      <c r="L4711" s="0" t="n">
        <v>2</v>
      </c>
      <c r="M4711" s="16" t="n">
        <v>0</v>
      </c>
      <c r="N4711" s="17" t="n">
        <v>3.0368</v>
      </c>
      <c r="O4711" s="0" t="str">
        <f aca="false">TEXT(B4711,"YYYY-MM")</f>
        <v>2018-06</v>
      </c>
      <c r="P4711" s="18" t="n">
        <f aca="false">IFERROR(N4711/K4711,0)</f>
        <v>0.26</v>
      </c>
      <c r="Q4711" s="0" t="str">
        <f aca="false">IF(M4711=0,"No Discount",IF(M4711&lt;0.2,"Low (1-19%)",IF(M4711&lt;0.4,"Medium (20-39%)","High (40%+)")))</f>
        <v>No Discount</v>
      </c>
      <c r="R4711" s="0" t="str">
        <f aca="false">INDEX('Lookup Tables'!$B$2:$B$5,MATCH(F4711,'Lookup Tables'!$A$2:$A$5,0))</f>
        <v>Manager D</v>
      </c>
    </row>
    <row r="4712" customFormat="false" ht="15" hidden="false" customHeight="false" outlineLevel="0" collapsed="false">
      <c r="A4712" s="0" t="s">
        <v>4136</v>
      </c>
      <c r="B4712" s="13" t="n">
        <v>43280</v>
      </c>
      <c r="C4712" s="13" t="n">
        <v>43281</v>
      </c>
      <c r="D4712" s="14" t="s">
        <v>137</v>
      </c>
      <c r="E4712" s="14" t="s">
        <v>53</v>
      </c>
      <c r="F4712" s="14" t="s">
        <v>63</v>
      </c>
      <c r="G4712" s="14" t="s">
        <v>64</v>
      </c>
      <c r="H4712" s="14" t="s">
        <v>80</v>
      </c>
      <c r="I4712" s="14" t="s">
        <v>123</v>
      </c>
      <c r="J4712" s="14" t="s">
        <v>2260</v>
      </c>
      <c r="K4712" s="15" t="n">
        <v>62.31</v>
      </c>
      <c r="L4712" s="0" t="n">
        <v>3</v>
      </c>
      <c r="M4712" s="16" t="n">
        <v>0</v>
      </c>
      <c r="N4712" s="17" t="n">
        <v>22.4316</v>
      </c>
      <c r="O4712" s="0" t="str">
        <f aca="false">TEXT(B4712,"YYYY-MM")</f>
        <v>2018-06</v>
      </c>
      <c r="P4712" s="18" t="n">
        <f aca="false">IFERROR(N4712/K4712,0)</f>
        <v>0.36</v>
      </c>
      <c r="Q4712" s="0" t="str">
        <f aca="false">IF(M4712=0,"No Discount",IF(M4712&lt;0.2,"Low (1-19%)",IF(M4712&lt;0.4,"Medium (20-39%)","High (40%+)")))</f>
        <v>No Discount</v>
      </c>
      <c r="R4712" s="0" t="str">
        <f aca="false">INDEX('Lookup Tables'!$B$2:$B$5,MATCH(F4712,'Lookup Tables'!$A$2:$A$5,0))</f>
        <v>Manager D</v>
      </c>
    </row>
    <row r="4713" customFormat="false" ht="15" hidden="false" customHeight="false" outlineLevel="0" collapsed="false">
      <c r="A4713" s="0" t="s">
        <v>4137</v>
      </c>
      <c r="B4713" s="13" t="n">
        <v>42094</v>
      </c>
      <c r="C4713" s="13" t="n">
        <v>42094</v>
      </c>
      <c r="D4713" s="14" t="s">
        <v>606</v>
      </c>
      <c r="E4713" s="14" t="s">
        <v>53</v>
      </c>
      <c r="F4713" s="14" t="s">
        <v>117</v>
      </c>
      <c r="G4713" s="14" t="s">
        <v>118</v>
      </c>
      <c r="H4713" s="14" t="s">
        <v>65</v>
      </c>
      <c r="I4713" s="14" t="s">
        <v>83</v>
      </c>
      <c r="J4713" s="14" t="s">
        <v>1427</v>
      </c>
      <c r="K4713" s="15" t="n">
        <v>0.852</v>
      </c>
      <c r="L4713" s="0" t="n">
        <v>1</v>
      </c>
      <c r="M4713" s="16" t="n">
        <v>0.7</v>
      </c>
      <c r="N4713" s="17" t="n">
        <v>-0.5964</v>
      </c>
      <c r="O4713" s="0" t="str">
        <f aca="false">TEXT(B4713,"YYYY-MM")</f>
        <v>2015-03</v>
      </c>
      <c r="P4713" s="18" t="n">
        <f aca="false">IFERROR(N4713/K4713,0)</f>
        <v>-0.7</v>
      </c>
      <c r="Q4713" s="0" t="str">
        <f aca="false">IF(M4713=0,"No Discount",IF(M4713&lt;0.2,"Low (1-19%)",IF(M4713&lt;0.4,"Medium (20-39%)","High (40%+)")))</f>
        <v>High (40%+)</v>
      </c>
      <c r="R4713" s="0" t="str">
        <f aca="false">INDEX('Lookup Tables'!$B$2:$B$5,MATCH(F4713,'Lookup Tables'!$A$2:$A$5,0))</f>
        <v>Manager B</v>
      </c>
    </row>
    <row r="4714" customFormat="false" ht="15" hidden="false" customHeight="false" outlineLevel="0" collapsed="false">
      <c r="A4714" s="0" t="s">
        <v>4138</v>
      </c>
      <c r="B4714" s="13" t="n">
        <v>42354</v>
      </c>
      <c r="C4714" s="13" t="n">
        <v>42359</v>
      </c>
      <c r="D4714" s="14" t="s">
        <v>69</v>
      </c>
      <c r="E4714" s="14" t="s">
        <v>53</v>
      </c>
      <c r="F4714" s="14" t="s">
        <v>98</v>
      </c>
      <c r="G4714" s="14" t="s">
        <v>99</v>
      </c>
      <c r="H4714" s="14" t="s">
        <v>65</v>
      </c>
      <c r="I4714" s="14" t="s">
        <v>91</v>
      </c>
      <c r="J4714" s="14" t="s">
        <v>1458</v>
      </c>
      <c r="K4714" s="15" t="n">
        <v>36.288</v>
      </c>
      <c r="L4714" s="0" t="n">
        <v>7</v>
      </c>
      <c r="M4714" s="16" t="n">
        <v>0.2</v>
      </c>
      <c r="N4714" s="17" t="n">
        <v>12.7008</v>
      </c>
      <c r="O4714" s="0" t="str">
        <f aca="false">TEXT(B4714,"YYYY-MM")</f>
        <v>2015-12</v>
      </c>
      <c r="P4714" s="18" t="n">
        <f aca="false">IFERROR(N4714/K4714,0)</f>
        <v>0.35</v>
      </c>
      <c r="Q4714" s="0" t="str">
        <f aca="false">IF(M4714=0,"No Discount",IF(M4714&lt;0.2,"Low (1-19%)",IF(M4714&lt;0.4,"Medium (20-39%)","High (40%+)")))</f>
        <v>Medium (20-39%)</v>
      </c>
      <c r="R4714" s="0" t="str">
        <f aca="false">INDEX('Lookup Tables'!$B$2:$B$5,MATCH(F4714,'Lookup Tables'!$A$2:$A$5,0))</f>
        <v>Manager A</v>
      </c>
    </row>
    <row r="4715" customFormat="false" ht="15" hidden="false" customHeight="false" outlineLevel="0" collapsed="false">
      <c r="A4715" s="0" t="s">
        <v>4138</v>
      </c>
      <c r="B4715" s="13" t="n">
        <v>42354</v>
      </c>
      <c r="C4715" s="13" t="n">
        <v>42359</v>
      </c>
      <c r="D4715" s="14" t="s">
        <v>69</v>
      </c>
      <c r="E4715" s="14" t="s">
        <v>53</v>
      </c>
      <c r="F4715" s="14" t="s">
        <v>98</v>
      </c>
      <c r="G4715" s="14" t="s">
        <v>99</v>
      </c>
      <c r="H4715" s="14" t="s">
        <v>56</v>
      </c>
      <c r="I4715" s="14" t="s">
        <v>76</v>
      </c>
      <c r="J4715" s="14" t="s">
        <v>3022</v>
      </c>
      <c r="K4715" s="15" t="n">
        <v>56.568</v>
      </c>
      <c r="L4715" s="0" t="n">
        <v>2</v>
      </c>
      <c r="M4715" s="16" t="n">
        <v>0.6</v>
      </c>
      <c r="N4715" s="17" t="n">
        <v>-74.9526</v>
      </c>
      <c r="O4715" s="0" t="str">
        <f aca="false">TEXT(B4715,"YYYY-MM")</f>
        <v>2015-12</v>
      </c>
      <c r="P4715" s="18" t="n">
        <f aca="false">IFERROR(N4715/K4715,0)</f>
        <v>-1.325</v>
      </c>
      <c r="Q4715" s="0" t="str">
        <f aca="false">IF(M4715=0,"No Discount",IF(M4715&lt;0.2,"Low (1-19%)",IF(M4715&lt;0.4,"Medium (20-39%)","High (40%+)")))</f>
        <v>High (40%+)</v>
      </c>
      <c r="R4715" s="0" t="str">
        <f aca="false">INDEX('Lookup Tables'!$B$2:$B$5,MATCH(F4715,'Lookup Tables'!$A$2:$A$5,0))</f>
        <v>Manager A</v>
      </c>
    </row>
    <row r="4716" customFormat="false" ht="15" hidden="false" customHeight="false" outlineLevel="0" collapsed="false">
      <c r="A4716" s="0" t="s">
        <v>4139</v>
      </c>
      <c r="B4716" s="13" t="n">
        <v>43238</v>
      </c>
      <c r="C4716" s="13" t="n">
        <v>43240</v>
      </c>
      <c r="D4716" s="14" t="s">
        <v>137</v>
      </c>
      <c r="E4716" s="14" t="s">
        <v>53</v>
      </c>
      <c r="F4716" s="14" t="s">
        <v>63</v>
      </c>
      <c r="G4716" s="14" t="s">
        <v>237</v>
      </c>
      <c r="H4716" s="14" t="s">
        <v>80</v>
      </c>
      <c r="I4716" s="14" t="s">
        <v>81</v>
      </c>
      <c r="J4716" s="14" t="s">
        <v>3158</v>
      </c>
      <c r="K4716" s="15" t="n">
        <v>344.704</v>
      </c>
      <c r="L4716" s="0" t="n">
        <v>2</v>
      </c>
      <c r="M4716" s="16" t="n">
        <v>0.2</v>
      </c>
      <c r="N4716" s="17" t="n">
        <v>38.7792</v>
      </c>
      <c r="O4716" s="0" t="str">
        <f aca="false">TEXT(B4716,"YYYY-MM")</f>
        <v>2018-05</v>
      </c>
      <c r="P4716" s="18" t="n">
        <f aca="false">IFERROR(N4716/K4716,0)</f>
        <v>0.1125</v>
      </c>
      <c r="Q4716" s="0" t="str">
        <f aca="false">IF(M4716=0,"No Discount",IF(M4716&lt;0.2,"Low (1-19%)",IF(M4716&lt;0.4,"Medium (20-39%)","High (40%+)")))</f>
        <v>Medium (20-39%)</v>
      </c>
      <c r="R4716" s="0" t="str">
        <f aca="false">INDEX('Lookup Tables'!$B$2:$B$5,MATCH(F4716,'Lookup Tables'!$A$2:$A$5,0))</f>
        <v>Manager D</v>
      </c>
    </row>
    <row r="4717" customFormat="false" ht="15" hidden="false" customHeight="false" outlineLevel="0" collapsed="false">
      <c r="A4717" s="0" t="s">
        <v>4140</v>
      </c>
      <c r="B4717" s="13" t="n">
        <v>42502</v>
      </c>
      <c r="C4717" s="13" t="n">
        <v>42506</v>
      </c>
      <c r="D4717" s="14" t="s">
        <v>69</v>
      </c>
      <c r="E4717" s="14" t="s">
        <v>53</v>
      </c>
      <c r="F4717" s="14" t="s">
        <v>63</v>
      </c>
      <c r="G4717" s="14" t="s">
        <v>252</v>
      </c>
      <c r="H4717" s="14" t="s">
        <v>80</v>
      </c>
      <c r="I4717" s="14" t="s">
        <v>81</v>
      </c>
      <c r="J4717" s="14" t="s">
        <v>1961</v>
      </c>
      <c r="K4717" s="15" t="n">
        <v>201.584</v>
      </c>
      <c r="L4717" s="0" t="n">
        <v>2</v>
      </c>
      <c r="M4717" s="16" t="n">
        <v>0.2</v>
      </c>
      <c r="N4717" s="17" t="n">
        <v>20.1584</v>
      </c>
      <c r="O4717" s="0" t="str">
        <f aca="false">TEXT(B4717,"YYYY-MM")</f>
        <v>2016-05</v>
      </c>
      <c r="P4717" s="18" t="n">
        <f aca="false">IFERROR(N4717/K4717,0)</f>
        <v>0.1</v>
      </c>
      <c r="Q4717" s="0" t="str">
        <f aca="false">IF(M4717=0,"No Discount",IF(M4717&lt;0.2,"Low (1-19%)",IF(M4717&lt;0.4,"Medium (20-39%)","High (40%+)")))</f>
        <v>Medium (20-39%)</v>
      </c>
      <c r="R4717" s="0" t="str">
        <f aca="false">INDEX('Lookup Tables'!$B$2:$B$5,MATCH(F4717,'Lookup Tables'!$A$2:$A$5,0))</f>
        <v>Manager D</v>
      </c>
    </row>
    <row r="4718" customFormat="false" ht="15" hidden="false" customHeight="false" outlineLevel="0" collapsed="false">
      <c r="A4718" s="0" t="s">
        <v>4141</v>
      </c>
      <c r="B4718" s="13" t="n">
        <v>43437</v>
      </c>
      <c r="C4718" s="13" t="n">
        <v>43441</v>
      </c>
      <c r="D4718" s="14" t="s">
        <v>52</v>
      </c>
      <c r="E4718" s="14" t="s">
        <v>97</v>
      </c>
      <c r="F4718" s="14" t="s">
        <v>63</v>
      </c>
      <c r="G4718" s="14" t="s">
        <v>94</v>
      </c>
      <c r="H4718" s="14" t="s">
        <v>56</v>
      </c>
      <c r="I4718" s="14" t="s">
        <v>71</v>
      </c>
      <c r="J4718" s="14" t="s">
        <v>1748</v>
      </c>
      <c r="K4718" s="15" t="n">
        <v>521.96</v>
      </c>
      <c r="L4718" s="0" t="n">
        <v>2</v>
      </c>
      <c r="M4718" s="16" t="n">
        <v>0</v>
      </c>
      <c r="N4718" s="17" t="n">
        <v>88.7332</v>
      </c>
      <c r="O4718" s="0" t="str">
        <f aca="false">TEXT(B4718,"YYYY-MM")</f>
        <v>2018-12</v>
      </c>
      <c r="P4718" s="18" t="n">
        <f aca="false">IFERROR(N4718/K4718,0)</f>
        <v>0.17</v>
      </c>
      <c r="Q4718" s="0" t="str">
        <f aca="false">IF(M4718=0,"No Discount",IF(M4718&lt;0.2,"Low (1-19%)",IF(M4718&lt;0.4,"Medium (20-39%)","High (40%+)")))</f>
        <v>No Discount</v>
      </c>
      <c r="R4718" s="0" t="str">
        <f aca="false">INDEX('Lookup Tables'!$B$2:$B$5,MATCH(F4718,'Lookup Tables'!$A$2:$A$5,0))</f>
        <v>Manager D</v>
      </c>
    </row>
    <row r="4719" customFormat="false" ht="15" hidden="false" customHeight="false" outlineLevel="0" collapsed="false">
      <c r="A4719" s="0" t="s">
        <v>4142</v>
      </c>
      <c r="B4719" s="13" t="n">
        <v>42716</v>
      </c>
      <c r="C4719" s="13" t="n">
        <v>42721</v>
      </c>
      <c r="D4719" s="14" t="s">
        <v>69</v>
      </c>
      <c r="E4719" s="14" t="s">
        <v>53</v>
      </c>
      <c r="F4719" s="14" t="s">
        <v>117</v>
      </c>
      <c r="G4719" s="14" t="s">
        <v>1243</v>
      </c>
      <c r="H4719" s="14" t="s">
        <v>65</v>
      </c>
      <c r="I4719" s="14" t="s">
        <v>78</v>
      </c>
      <c r="J4719" s="14" t="s">
        <v>801</v>
      </c>
      <c r="K4719" s="15" t="n">
        <v>8.22</v>
      </c>
      <c r="L4719" s="0" t="n">
        <v>3</v>
      </c>
      <c r="M4719" s="16" t="n">
        <v>0</v>
      </c>
      <c r="N4719" s="17" t="n">
        <v>2.2194</v>
      </c>
      <c r="O4719" s="0" t="str">
        <f aca="false">TEXT(B4719,"YYYY-MM")</f>
        <v>2016-12</v>
      </c>
      <c r="P4719" s="18" t="n">
        <f aca="false">IFERROR(N4719/K4719,0)</f>
        <v>0.27</v>
      </c>
      <c r="Q4719" s="0" t="str">
        <f aca="false">IF(M4719=0,"No Discount",IF(M4719&lt;0.2,"Low (1-19%)",IF(M4719&lt;0.4,"Medium (20-39%)","High (40%+)")))</f>
        <v>No Discount</v>
      </c>
      <c r="R4719" s="0" t="str">
        <f aca="false">INDEX('Lookup Tables'!$B$2:$B$5,MATCH(F4719,'Lookup Tables'!$A$2:$A$5,0))</f>
        <v>Manager B</v>
      </c>
    </row>
    <row r="4720" customFormat="false" ht="15" hidden="false" customHeight="false" outlineLevel="0" collapsed="false">
      <c r="A4720" s="0" t="s">
        <v>4143</v>
      </c>
      <c r="B4720" s="13" t="n">
        <v>42653</v>
      </c>
      <c r="C4720" s="13" t="n">
        <v>42654</v>
      </c>
      <c r="D4720" s="14" t="s">
        <v>137</v>
      </c>
      <c r="E4720" s="14" t="s">
        <v>62</v>
      </c>
      <c r="F4720" s="14" t="s">
        <v>63</v>
      </c>
      <c r="G4720" s="14" t="s">
        <v>64</v>
      </c>
      <c r="H4720" s="14" t="s">
        <v>65</v>
      </c>
      <c r="I4720" s="14" t="s">
        <v>91</v>
      </c>
      <c r="J4720" s="14" t="s">
        <v>907</v>
      </c>
      <c r="K4720" s="15" t="n">
        <v>45.36</v>
      </c>
      <c r="L4720" s="0" t="n">
        <v>7</v>
      </c>
      <c r="M4720" s="16" t="n">
        <v>0</v>
      </c>
      <c r="N4720" s="17" t="n">
        <v>21.7728</v>
      </c>
      <c r="O4720" s="0" t="str">
        <f aca="false">TEXT(B4720,"YYYY-MM")</f>
        <v>2016-10</v>
      </c>
      <c r="P4720" s="18" t="n">
        <f aca="false">IFERROR(N4720/K4720,0)</f>
        <v>0.48</v>
      </c>
      <c r="Q4720" s="0" t="str">
        <f aca="false">IF(M4720=0,"No Discount",IF(M4720&lt;0.2,"Low (1-19%)",IF(M4720&lt;0.4,"Medium (20-39%)","High (40%+)")))</f>
        <v>No Discount</v>
      </c>
      <c r="R4720" s="0" t="str">
        <f aca="false">INDEX('Lookup Tables'!$B$2:$B$5,MATCH(F4720,'Lookup Tables'!$A$2:$A$5,0))</f>
        <v>Manager D</v>
      </c>
    </row>
    <row r="4721" customFormat="false" ht="15" hidden="false" customHeight="false" outlineLevel="0" collapsed="false">
      <c r="A4721" s="0" t="s">
        <v>4144</v>
      </c>
      <c r="B4721" s="13" t="n">
        <v>42478</v>
      </c>
      <c r="C4721" s="13" t="n">
        <v>42480</v>
      </c>
      <c r="D4721" s="14" t="s">
        <v>52</v>
      </c>
      <c r="E4721" s="14" t="s">
        <v>97</v>
      </c>
      <c r="F4721" s="14" t="s">
        <v>63</v>
      </c>
      <c r="G4721" s="14" t="s">
        <v>64</v>
      </c>
      <c r="H4721" s="14" t="s">
        <v>65</v>
      </c>
      <c r="I4721" s="14" t="s">
        <v>73</v>
      </c>
      <c r="J4721" s="14" t="s">
        <v>521</v>
      </c>
      <c r="K4721" s="15" t="n">
        <v>947.17</v>
      </c>
      <c r="L4721" s="0" t="n">
        <v>7</v>
      </c>
      <c r="M4721" s="16" t="n">
        <v>0</v>
      </c>
      <c r="N4721" s="17" t="n">
        <v>9.4717</v>
      </c>
      <c r="O4721" s="0" t="str">
        <f aca="false">TEXT(B4721,"YYYY-MM")</f>
        <v>2016-04</v>
      </c>
      <c r="P4721" s="18" t="n">
        <f aca="false">IFERROR(N4721/K4721,0)</f>
        <v>0.01</v>
      </c>
      <c r="Q4721" s="0" t="str">
        <f aca="false">IF(M4721=0,"No Discount",IF(M4721&lt;0.2,"Low (1-19%)",IF(M4721&lt;0.4,"Medium (20-39%)","High (40%+)")))</f>
        <v>No Discount</v>
      </c>
      <c r="R4721" s="0" t="str">
        <f aca="false">INDEX('Lookup Tables'!$B$2:$B$5,MATCH(F4721,'Lookup Tables'!$A$2:$A$5,0))</f>
        <v>Manager D</v>
      </c>
    </row>
    <row r="4722" customFormat="false" ht="15" hidden="false" customHeight="false" outlineLevel="0" collapsed="false">
      <c r="A4722" s="0" t="s">
        <v>4144</v>
      </c>
      <c r="B4722" s="13" t="n">
        <v>42478</v>
      </c>
      <c r="C4722" s="13" t="n">
        <v>42480</v>
      </c>
      <c r="D4722" s="14" t="s">
        <v>52</v>
      </c>
      <c r="E4722" s="14" t="s">
        <v>97</v>
      </c>
      <c r="F4722" s="14" t="s">
        <v>63</v>
      </c>
      <c r="G4722" s="14" t="s">
        <v>64</v>
      </c>
      <c r="H4722" s="14" t="s">
        <v>65</v>
      </c>
      <c r="I4722" s="14" t="s">
        <v>91</v>
      </c>
      <c r="J4722" s="14" t="s">
        <v>4145</v>
      </c>
      <c r="K4722" s="15" t="n">
        <v>61.96</v>
      </c>
      <c r="L4722" s="0" t="n">
        <v>2</v>
      </c>
      <c r="M4722" s="16" t="n">
        <v>0</v>
      </c>
      <c r="N4722" s="17" t="n">
        <v>27.882</v>
      </c>
      <c r="O4722" s="0" t="str">
        <f aca="false">TEXT(B4722,"YYYY-MM")</f>
        <v>2016-04</v>
      </c>
      <c r="P4722" s="18" t="n">
        <f aca="false">IFERROR(N4722/K4722,0)</f>
        <v>0.45</v>
      </c>
      <c r="Q4722" s="0" t="str">
        <f aca="false">IF(M4722=0,"No Discount",IF(M4722&lt;0.2,"Low (1-19%)",IF(M4722&lt;0.4,"Medium (20-39%)","High (40%+)")))</f>
        <v>No Discount</v>
      </c>
      <c r="R4722" s="0" t="str">
        <f aca="false">INDEX('Lookup Tables'!$B$2:$B$5,MATCH(F4722,'Lookup Tables'!$A$2:$A$5,0))</f>
        <v>Manager D</v>
      </c>
    </row>
    <row r="4723" customFormat="false" ht="15" hidden="false" customHeight="false" outlineLevel="0" collapsed="false">
      <c r="A4723" s="0" t="s">
        <v>4146</v>
      </c>
      <c r="B4723" s="13" t="n">
        <v>42162</v>
      </c>
      <c r="C4723" s="13" t="n">
        <v>42166</v>
      </c>
      <c r="D4723" s="14" t="s">
        <v>52</v>
      </c>
      <c r="E4723" s="14" t="s">
        <v>53</v>
      </c>
      <c r="F4723" s="14" t="s">
        <v>98</v>
      </c>
      <c r="G4723" s="14" t="s">
        <v>146</v>
      </c>
      <c r="H4723" s="14" t="s">
        <v>56</v>
      </c>
      <c r="I4723" s="14" t="s">
        <v>71</v>
      </c>
      <c r="J4723" s="14" t="s">
        <v>667</v>
      </c>
      <c r="K4723" s="15" t="n">
        <v>268.935</v>
      </c>
      <c r="L4723" s="0" t="n">
        <v>3</v>
      </c>
      <c r="M4723" s="16" t="n">
        <v>0.5</v>
      </c>
      <c r="N4723" s="17" t="n">
        <v>-209.7693</v>
      </c>
      <c r="O4723" s="0" t="str">
        <f aca="false">TEXT(B4723,"YYYY-MM")</f>
        <v>2015-06</v>
      </c>
      <c r="P4723" s="18" t="n">
        <f aca="false">IFERROR(N4723/K4723,0)</f>
        <v>-0.78</v>
      </c>
      <c r="Q4723" s="0" t="str">
        <f aca="false">IF(M4723=0,"No Discount",IF(M4723&lt;0.2,"Low (1-19%)",IF(M4723&lt;0.4,"Medium (20-39%)","High (40%+)")))</f>
        <v>High (40%+)</v>
      </c>
      <c r="R4723" s="0" t="str">
        <f aca="false">INDEX('Lookup Tables'!$B$2:$B$5,MATCH(F4723,'Lookup Tables'!$A$2:$A$5,0))</f>
        <v>Manager A</v>
      </c>
    </row>
    <row r="4724" customFormat="false" ht="15" hidden="false" customHeight="false" outlineLevel="0" collapsed="false">
      <c r="A4724" s="0" t="s">
        <v>4147</v>
      </c>
      <c r="B4724" s="13" t="n">
        <v>43344</v>
      </c>
      <c r="C4724" s="13" t="n">
        <v>43350</v>
      </c>
      <c r="D4724" s="14" t="s">
        <v>69</v>
      </c>
      <c r="E4724" s="14" t="s">
        <v>97</v>
      </c>
      <c r="F4724" s="14" t="s">
        <v>63</v>
      </c>
      <c r="G4724" s="14" t="s">
        <v>94</v>
      </c>
      <c r="H4724" s="14" t="s">
        <v>65</v>
      </c>
      <c r="I4724" s="14" t="s">
        <v>78</v>
      </c>
      <c r="J4724" s="14" t="s">
        <v>1387</v>
      </c>
      <c r="K4724" s="15" t="n">
        <v>7.58</v>
      </c>
      <c r="L4724" s="0" t="n">
        <v>1</v>
      </c>
      <c r="M4724" s="16" t="n">
        <v>0</v>
      </c>
      <c r="N4724" s="17" t="n">
        <v>2.9562</v>
      </c>
      <c r="O4724" s="0" t="str">
        <f aca="false">TEXT(B4724,"YYYY-MM")</f>
        <v>2018-09</v>
      </c>
      <c r="P4724" s="18" t="n">
        <f aca="false">IFERROR(N4724/K4724,0)</f>
        <v>0.39</v>
      </c>
      <c r="Q4724" s="0" t="str">
        <f aca="false">IF(M4724=0,"No Discount",IF(M4724&lt;0.2,"Low (1-19%)",IF(M4724&lt;0.4,"Medium (20-39%)","High (40%+)")))</f>
        <v>No Discount</v>
      </c>
      <c r="R4724" s="0" t="str">
        <f aca="false">INDEX('Lookup Tables'!$B$2:$B$5,MATCH(F4724,'Lookup Tables'!$A$2:$A$5,0))</f>
        <v>Manager D</v>
      </c>
    </row>
    <row r="4725" customFormat="false" ht="15" hidden="false" customHeight="false" outlineLevel="0" collapsed="false">
      <c r="A4725" s="0" t="s">
        <v>4148</v>
      </c>
      <c r="B4725" s="13" t="n">
        <v>42877</v>
      </c>
      <c r="C4725" s="13" t="n">
        <v>42877</v>
      </c>
      <c r="D4725" s="14" t="s">
        <v>606</v>
      </c>
      <c r="E4725" s="14" t="s">
        <v>53</v>
      </c>
      <c r="F4725" s="14" t="s">
        <v>54</v>
      </c>
      <c r="G4725" s="14" t="s">
        <v>597</v>
      </c>
      <c r="H4725" s="14" t="s">
        <v>65</v>
      </c>
      <c r="I4725" s="14" t="s">
        <v>66</v>
      </c>
      <c r="J4725" s="14" t="s">
        <v>925</v>
      </c>
      <c r="K4725" s="15" t="n">
        <v>14.73</v>
      </c>
      <c r="L4725" s="0" t="n">
        <v>3</v>
      </c>
      <c r="M4725" s="16" t="n">
        <v>0</v>
      </c>
      <c r="N4725" s="17" t="n">
        <v>7.2177</v>
      </c>
      <c r="O4725" s="0" t="str">
        <f aca="false">TEXT(B4725,"YYYY-MM")</f>
        <v>2017-05</v>
      </c>
      <c r="P4725" s="18" t="n">
        <f aca="false">IFERROR(N4725/K4725,0)</f>
        <v>0.49</v>
      </c>
      <c r="Q4725" s="0" t="str">
        <f aca="false">IF(M4725=0,"No Discount",IF(M4725&lt;0.2,"Low (1-19%)",IF(M4725&lt;0.4,"Medium (20-39%)","High (40%+)")))</f>
        <v>No Discount</v>
      </c>
      <c r="R4725" s="0" t="str">
        <f aca="false">INDEX('Lookup Tables'!$B$2:$B$5,MATCH(F4725,'Lookup Tables'!$A$2:$A$5,0))</f>
        <v>Manager C</v>
      </c>
    </row>
    <row r="4726" customFormat="false" ht="15" hidden="false" customHeight="false" outlineLevel="0" collapsed="false">
      <c r="A4726" s="0" t="s">
        <v>4149</v>
      </c>
      <c r="B4726" s="13" t="n">
        <v>43050</v>
      </c>
      <c r="C4726" s="13" t="n">
        <v>43054</v>
      </c>
      <c r="D4726" s="14" t="s">
        <v>69</v>
      </c>
      <c r="E4726" s="14" t="s">
        <v>97</v>
      </c>
      <c r="F4726" s="14" t="s">
        <v>54</v>
      </c>
      <c r="G4726" s="14" t="s">
        <v>70</v>
      </c>
      <c r="H4726" s="14" t="s">
        <v>65</v>
      </c>
      <c r="I4726" s="14" t="s">
        <v>83</v>
      </c>
      <c r="J4726" s="14" t="s">
        <v>235</v>
      </c>
      <c r="K4726" s="15" t="n">
        <v>9.888</v>
      </c>
      <c r="L4726" s="0" t="n">
        <v>2</v>
      </c>
      <c r="M4726" s="16" t="n">
        <v>0.7</v>
      </c>
      <c r="N4726" s="17" t="n">
        <v>-6.9216</v>
      </c>
      <c r="O4726" s="0" t="str">
        <f aca="false">TEXT(B4726,"YYYY-MM")</f>
        <v>2017-11</v>
      </c>
      <c r="P4726" s="18" t="n">
        <f aca="false">IFERROR(N4726/K4726,0)</f>
        <v>-0.7</v>
      </c>
      <c r="Q4726" s="0" t="str">
        <f aca="false">IF(M4726=0,"No Discount",IF(M4726&lt;0.2,"Low (1-19%)",IF(M4726&lt;0.4,"Medium (20-39%)","High (40%+)")))</f>
        <v>High (40%+)</v>
      </c>
      <c r="R4726" s="0" t="str">
        <f aca="false">INDEX('Lookup Tables'!$B$2:$B$5,MATCH(F4726,'Lookup Tables'!$A$2:$A$5,0))</f>
        <v>Manager C</v>
      </c>
    </row>
    <row r="4727" customFormat="false" ht="15" hidden="false" customHeight="false" outlineLevel="0" collapsed="false">
      <c r="A4727" s="0" t="s">
        <v>4149</v>
      </c>
      <c r="B4727" s="13" t="n">
        <v>43050</v>
      </c>
      <c r="C4727" s="13" t="n">
        <v>43054</v>
      </c>
      <c r="D4727" s="14" t="s">
        <v>69</v>
      </c>
      <c r="E4727" s="14" t="s">
        <v>97</v>
      </c>
      <c r="F4727" s="14" t="s">
        <v>54</v>
      </c>
      <c r="G4727" s="14" t="s">
        <v>70</v>
      </c>
      <c r="H4727" s="14" t="s">
        <v>65</v>
      </c>
      <c r="I4727" s="14" t="s">
        <v>85</v>
      </c>
      <c r="J4727" s="14" t="s">
        <v>312</v>
      </c>
      <c r="K4727" s="15" t="n">
        <v>671.544</v>
      </c>
      <c r="L4727" s="0" t="n">
        <v>3</v>
      </c>
      <c r="M4727" s="16" t="n">
        <v>0.2</v>
      </c>
      <c r="N4727" s="17" t="n">
        <v>50.3658</v>
      </c>
      <c r="O4727" s="0" t="str">
        <f aca="false">TEXT(B4727,"YYYY-MM")</f>
        <v>2017-11</v>
      </c>
      <c r="P4727" s="18" t="n">
        <f aca="false">IFERROR(N4727/K4727,0)</f>
        <v>0.075</v>
      </c>
      <c r="Q4727" s="0" t="str">
        <f aca="false">IF(M4727=0,"No Discount",IF(M4727&lt;0.2,"Low (1-19%)",IF(M4727&lt;0.4,"Medium (20-39%)","High (40%+)")))</f>
        <v>Medium (20-39%)</v>
      </c>
      <c r="R4727" s="0" t="str">
        <f aca="false">INDEX('Lookup Tables'!$B$2:$B$5,MATCH(F4727,'Lookup Tables'!$A$2:$A$5,0))</f>
        <v>Manager C</v>
      </c>
    </row>
    <row r="4728" customFormat="false" ht="15" hidden="false" customHeight="false" outlineLevel="0" collapsed="false">
      <c r="A4728" s="0" t="s">
        <v>4150</v>
      </c>
      <c r="B4728" s="13" t="n">
        <v>42333</v>
      </c>
      <c r="C4728" s="13" t="n">
        <v>42337</v>
      </c>
      <c r="D4728" s="14" t="s">
        <v>52</v>
      </c>
      <c r="E4728" s="14" t="s">
        <v>97</v>
      </c>
      <c r="F4728" s="14" t="s">
        <v>117</v>
      </c>
      <c r="G4728" s="14" t="s">
        <v>170</v>
      </c>
      <c r="H4728" s="14" t="s">
        <v>65</v>
      </c>
      <c r="I4728" s="14" t="s">
        <v>73</v>
      </c>
      <c r="J4728" s="14" t="s">
        <v>2708</v>
      </c>
      <c r="K4728" s="15" t="n">
        <v>1117.92</v>
      </c>
      <c r="L4728" s="0" t="n">
        <v>4</v>
      </c>
      <c r="M4728" s="16" t="n">
        <v>0</v>
      </c>
      <c r="N4728" s="17" t="n">
        <v>55.896</v>
      </c>
      <c r="O4728" s="0" t="str">
        <f aca="false">TEXT(B4728,"YYYY-MM")</f>
        <v>2015-11</v>
      </c>
      <c r="P4728" s="18" t="n">
        <f aca="false">IFERROR(N4728/K4728,0)</f>
        <v>0.05</v>
      </c>
      <c r="Q4728" s="0" t="str">
        <f aca="false">IF(M4728=0,"No Discount",IF(M4728&lt;0.2,"Low (1-19%)",IF(M4728&lt;0.4,"Medium (20-39%)","High (40%+)")))</f>
        <v>No Discount</v>
      </c>
      <c r="R4728" s="0" t="str">
        <f aca="false">INDEX('Lookup Tables'!$B$2:$B$5,MATCH(F4728,'Lookup Tables'!$A$2:$A$5,0))</f>
        <v>Manager B</v>
      </c>
    </row>
    <row r="4729" customFormat="false" ht="15" hidden="false" customHeight="false" outlineLevel="0" collapsed="false">
      <c r="A4729" s="0" t="s">
        <v>4150</v>
      </c>
      <c r="B4729" s="13" t="n">
        <v>42333</v>
      </c>
      <c r="C4729" s="13" t="n">
        <v>42337</v>
      </c>
      <c r="D4729" s="14" t="s">
        <v>52</v>
      </c>
      <c r="E4729" s="14" t="s">
        <v>97</v>
      </c>
      <c r="F4729" s="14" t="s">
        <v>117</v>
      </c>
      <c r="G4729" s="14" t="s">
        <v>170</v>
      </c>
      <c r="H4729" s="14" t="s">
        <v>56</v>
      </c>
      <c r="I4729" s="14" t="s">
        <v>57</v>
      </c>
      <c r="J4729" s="14" t="s">
        <v>2088</v>
      </c>
      <c r="K4729" s="15" t="n">
        <v>275.952</v>
      </c>
      <c r="L4729" s="0" t="n">
        <v>3</v>
      </c>
      <c r="M4729" s="16" t="n">
        <v>0.2</v>
      </c>
      <c r="N4729" s="17" t="n">
        <v>-37.9434</v>
      </c>
      <c r="O4729" s="0" t="str">
        <f aca="false">TEXT(B4729,"YYYY-MM")</f>
        <v>2015-11</v>
      </c>
      <c r="P4729" s="18" t="n">
        <f aca="false">IFERROR(N4729/K4729,0)</f>
        <v>-0.1375</v>
      </c>
      <c r="Q4729" s="0" t="str">
        <f aca="false">IF(M4729=0,"No Discount",IF(M4729&lt;0.2,"Low (1-19%)",IF(M4729&lt;0.4,"Medium (20-39%)","High (40%+)")))</f>
        <v>Medium (20-39%)</v>
      </c>
      <c r="R4729" s="0" t="str">
        <f aca="false">INDEX('Lookup Tables'!$B$2:$B$5,MATCH(F4729,'Lookup Tables'!$A$2:$A$5,0))</f>
        <v>Manager B</v>
      </c>
    </row>
    <row r="4730" customFormat="false" ht="15" hidden="false" customHeight="false" outlineLevel="0" collapsed="false">
      <c r="A4730" s="0" t="s">
        <v>4151</v>
      </c>
      <c r="B4730" s="13" t="n">
        <v>42315</v>
      </c>
      <c r="C4730" s="13" t="n">
        <v>42320</v>
      </c>
      <c r="D4730" s="14" t="s">
        <v>69</v>
      </c>
      <c r="E4730" s="14" t="s">
        <v>53</v>
      </c>
      <c r="F4730" s="14" t="s">
        <v>63</v>
      </c>
      <c r="G4730" s="14" t="s">
        <v>64</v>
      </c>
      <c r="H4730" s="14" t="s">
        <v>65</v>
      </c>
      <c r="I4730" s="14" t="s">
        <v>83</v>
      </c>
      <c r="J4730" s="14" t="s">
        <v>1269</v>
      </c>
      <c r="K4730" s="15" t="n">
        <v>123.144</v>
      </c>
      <c r="L4730" s="0" t="n">
        <v>7</v>
      </c>
      <c r="M4730" s="16" t="n">
        <v>0.2</v>
      </c>
      <c r="N4730" s="17" t="n">
        <v>46.179</v>
      </c>
      <c r="O4730" s="0" t="str">
        <f aca="false">TEXT(B4730,"YYYY-MM")</f>
        <v>2015-11</v>
      </c>
      <c r="P4730" s="18" t="n">
        <f aca="false">IFERROR(N4730/K4730,0)</f>
        <v>0.375</v>
      </c>
      <c r="Q4730" s="0" t="str">
        <f aca="false">IF(M4730=0,"No Discount",IF(M4730&lt;0.2,"Low (1-19%)",IF(M4730&lt;0.4,"Medium (20-39%)","High (40%+)")))</f>
        <v>Medium (20-39%)</v>
      </c>
      <c r="R4730" s="0" t="str">
        <f aca="false">INDEX('Lookup Tables'!$B$2:$B$5,MATCH(F4730,'Lookup Tables'!$A$2:$A$5,0))</f>
        <v>Manager D</v>
      </c>
    </row>
    <row r="4731" customFormat="false" ht="15" hidden="false" customHeight="false" outlineLevel="0" collapsed="false">
      <c r="A4731" s="0" t="s">
        <v>4152</v>
      </c>
      <c r="B4731" s="13" t="n">
        <v>42934</v>
      </c>
      <c r="C4731" s="13" t="n">
        <v>42939</v>
      </c>
      <c r="D4731" s="14" t="s">
        <v>52</v>
      </c>
      <c r="E4731" s="14" t="s">
        <v>53</v>
      </c>
      <c r="F4731" s="14" t="s">
        <v>98</v>
      </c>
      <c r="G4731" s="14" t="s">
        <v>99</v>
      </c>
      <c r="H4731" s="14" t="s">
        <v>80</v>
      </c>
      <c r="I4731" s="14" t="s">
        <v>123</v>
      </c>
      <c r="J4731" s="14" t="s">
        <v>4153</v>
      </c>
      <c r="K4731" s="15" t="n">
        <v>15.576</v>
      </c>
      <c r="L4731" s="0" t="n">
        <v>3</v>
      </c>
      <c r="M4731" s="16" t="n">
        <v>0.2</v>
      </c>
      <c r="N4731" s="17" t="n">
        <v>3.3099</v>
      </c>
      <c r="O4731" s="0" t="str">
        <f aca="false">TEXT(B4731,"YYYY-MM")</f>
        <v>2017-07</v>
      </c>
      <c r="P4731" s="18" t="n">
        <f aca="false">IFERROR(N4731/K4731,0)</f>
        <v>0.2125</v>
      </c>
      <c r="Q4731" s="0" t="str">
        <f aca="false">IF(M4731=0,"No Discount",IF(M4731&lt;0.2,"Low (1-19%)",IF(M4731&lt;0.4,"Medium (20-39%)","High (40%+)")))</f>
        <v>Medium (20-39%)</v>
      </c>
      <c r="R4731" s="0" t="str">
        <f aca="false">INDEX('Lookup Tables'!$B$2:$B$5,MATCH(F4731,'Lookup Tables'!$A$2:$A$5,0))</f>
        <v>Manager A</v>
      </c>
    </row>
    <row r="4732" customFormat="false" ht="15" hidden="false" customHeight="false" outlineLevel="0" collapsed="false">
      <c r="A4732" s="0" t="s">
        <v>4154</v>
      </c>
      <c r="B4732" s="13" t="n">
        <v>42458</v>
      </c>
      <c r="C4732" s="13" t="n">
        <v>42460</v>
      </c>
      <c r="D4732" s="14" t="s">
        <v>52</v>
      </c>
      <c r="E4732" s="14" t="s">
        <v>53</v>
      </c>
      <c r="F4732" s="14" t="s">
        <v>63</v>
      </c>
      <c r="G4732" s="14" t="s">
        <v>64</v>
      </c>
      <c r="H4732" s="14" t="s">
        <v>65</v>
      </c>
      <c r="I4732" s="14" t="s">
        <v>91</v>
      </c>
      <c r="J4732" s="14" t="s">
        <v>299</v>
      </c>
      <c r="K4732" s="15" t="n">
        <v>212.64</v>
      </c>
      <c r="L4732" s="0" t="n">
        <v>6</v>
      </c>
      <c r="M4732" s="16" t="n">
        <v>0</v>
      </c>
      <c r="N4732" s="17" t="n">
        <v>99.9408</v>
      </c>
      <c r="O4732" s="0" t="str">
        <f aca="false">TEXT(B4732,"YYYY-MM")</f>
        <v>2016-03</v>
      </c>
      <c r="P4732" s="18" t="n">
        <f aca="false">IFERROR(N4732/K4732,0)</f>
        <v>0.47</v>
      </c>
      <c r="Q4732" s="0" t="str">
        <f aca="false">IF(M4732=0,"No Discount",IF(M4732&lt;0.2,"Low (1-19%)",IF(M4732&lt;0.4,"Medium (20-39%)","High (40%+)")))</f>
        <v>No Discount</v>
      </c>
      <c r="R4732" s="0" t="str">
        <f aca="false">INDEX('Lookup Tables'!$B$2:$B$5,MATCH(F4732,'Lookup Tables'!$A$2:$A$5,0))</f>
        <v>Manager D</v>
      </c>
    </row>
    <row r="4733" customFormat="false" ht="15" hidden="false" customHeight="false" outlineLevel="0" collapsed="false">
      <c r="A4733" s="0" t="s">
        <v>4154</v>
      </c>
      <c r="B4733" s="13" t="n">
        <v>42458</v>
      </c>
      <c r="C4733" s="13" t="n">
        <v>42460</v>
      </c>
      <c r="D4733" s="14" t="s">
        <v>52</v>
      </c>
      <c r="E4733" s="14" t="s">
        <v>53</v>
      </c>
      <c r="F4733" s="14" t="s">
        <v>63</v>
      </c>
      <c r="G4733" s="14" t="s">
        <v>64</v>
      </c>
      <c r="H4733" s="14" t="s">
        <v>65</v>
      </c>
      <c r="I4733" s="14" t="s">
        <v>91</v>
      </c>
      <c r="J4733" s="14" t="s">
        <v>2103</v>
      </c>
      <c r="K4733" s="15" t="n">
        <v>9.87</v>
      </c>
      <c r="L4733" s="0" t="n">
        <v>3</v>
      </c>
      <c r="M4733" s="16" t="n">
        <v>0</v>
      </c>
      <c r="N4733" s="17" t="n">
        <v>4.5402</v>
      </c>
      <c r="O4733" s="0" t="str">
        <f aca="false">TEXT(B4733,"YYYY-MM")</f>
        <v>2016-03</v>
      </c>
      <c r="P4733" s="18" t="n">
        <f aca="false">IFERROR(N4733/K4733,0)</f>
        <v>0.46</v>
      </c>
      <c r="Q4733" s="0" t="str">
        <f aca="false">IF(M4733=0,"No Discount",IF(M4733&lt;0.2,"Low (1-19%)",IF(M4733&lt;0.4,"Medium (20-39%)","High (40%+)")))</f>
        <v>No Discount</v>
      </c>
      <c r="R4733" s="0" t="str">
        <f aca="false">INDEX('Lookup Tables'!$B$2:$B$5,MATCH(F4733,'Lookup Tables'!$A$2:$A$5,0))</f>
        <v>Manager D</v>
      </c>
    </row>
    <row r="4734" customFormat="false" ht="15" hidden="false" customHeight="false" outlineLevel="0" collapsed="false">
      <c r="A4734" s="0" t="s">
        <v>4154</v>
      </c>
      <c r="B4734" s="13" t="n">
        <v>42458</v>
      </c>
      <c r="C4734" s="13" t="n">
        <v>42460</v>
      </c>
      <c r="D4734" s="14" t="s">
        <v>52</v>
      </c>
      <c r="E4734" s="14" t="s">
        <v>53</v>
      </c>
      <c r="F4734" s="14" t="s">
        <v>63</v>
      </c>
      <c r="G4734" s="14" t="s">
        <v>64</v>
      </c>
      <c r="H4734" s="14" t="s">
        <v>80</v>
      </c>
      <c r="I4734" s="14" t="s">
        <v>123</v>
      </c>
      <c r="J4734" s="14" t="s">
        <v>1674</v>
      </c>
      <c r="K4734" s="15" t="n">
        <v>53.25</v>
      </c>
      <c r="L4734" s="0" t="n">
        <v>3</v>
      </c>
      <c r="M4734" s="16" t="n">
        <v>0</v>
      </c>
      <c r="N4734" s="17" t="n">
        <v>20.7675</v>
      </c>
      <c r="O4734" s="0" t="str">
        <f aca="false">TEXT(B4734,"YYYY-MM")</f>
        <v>2016-03</v>
      </c>
      <c r="P4734" s="18" t="n">
        <f aca="false">IFERROR(N4734/K4734,0)</f>
        <v>0.39</v>
      </c>
      <c r="Q4734" s="0" t="str">
        <f aca="false">IF(M4734=0,"No Discount",IF(M4734&lt;0.2,"Low (1-19%)",IF(M4734&lt;0.4,"Medium (20-39%)","High (40%+)")))</f>
        <v>No Discount</v>
      </c>
      <c r="R4734" s="0" t="str">
        <f aca="false">INDEX('Lookup Tables'!$B$2:$B$5,MATCH(F4734,'Lookup Tables'!$A$2:$A$5,0))</f>
        <v>Manager D</v>
      </c>
    </row>
    <row r="4735" customFormat="false" ht="15" hidden="false" customHeight="false" outlineLevel="0" collapsed="false">
      <c r="A4735" s="0" t="s">
        <v>4154</v>
      </c>
      <c r="B4735" s="13" t="n">
        <v>42458</v>
      </c>
      <c r="C4735" s="13" t="n">
        <v>42460</v>
      </c>
      <c r="D4735" s="14" t="s">
        <v>52</v>
      </c>
      <c r="E4735" s="14" t="s">
        <v>53</v>
      </c>
      <c r="F4735" s="14" t="s">
        <v>63</v>
      </c>
      <c r="G4735" s="14" t="s">
        <v>64</v>
      </c>
      <c r="H4735" s="14" t="s">
        <v>56</v>
      </c>
      <c r="I4735" s="14" t="s">
        <v>76</v>
      </c>
      <c r="J4735" s="14" t="s">
        <v>3163</v>
      </c>
      <c r="K4735" s="15" t="n">
        <v>19.92</v>
      </c>
      <c r="L4735" s="0" t="n">
        <v>3</v>
      </c>
      <c r="M4735" s="16" t="n">
        <v>0</v>
      </c>
      <c r="N4735" s="17" t="n">
        <v>9.5616</v>
      </c>
      <c r="O4735" s="0" t="str">
        <f aca="false">TEXT(B4735,"YYYY-MM")</f>
        <v>2016-03</v>
      </c>
      <c r="P4735" s="18" t="n">
        <f aca="false">IFERROR(N4735/K4735,0)</f>
        <v>0.48</v>
      </c>
      <c r="Q4735" s="0" t="str">
        <f aca="false">IF(M4735=0,"No Discount",IF(M4735&lt;0.2,"Low (1-19%)",IF(M4735&lt;0.4,"Medium (20-39%)","High (40%+)")))</f>
        <v>No Discount</v>
      </c>
      <c r="R4735" s="0" t="str">
        <f aca="false">INDEX('Lookup Tables'!$B$2:$B$5,MATCH(F4735,'Lookup Tables'!$A$2:$A$5,0))</f>
        <v>Manager D</v>
      </c>
    </row>
    <row r="4736" customFormat="false" ht="15" hidden="false" customHeight="false" outlineLevel="0" collapsed="false">
      <c r="A4736" s="0" t="s">
        <v>4155</v>
      </c>
      <c r="B4736" s="13" t="n">
        <v>42832</v>
      </c>
      <c r="C4736" s="13" t="n">
        <v>42837</v>
      </c>
      <c r="D4736" s="14" t="s">
        <v>69</v>
      </c>
      <c r="E4736" s="14" t="s">
        <v>62</v>
      </c>
      <c r="F4736" s="14" t="s">
        <v>117</v>
      </c>
      <c r="G4736" s="14" t="s">
        <v>170</v>
      </c>
      <c r="H4736" s="14" t="s">
        <v>56</v>
      </c>
      <c r="I4736" s="14" t="s">
        <v>59</v>
      </c>
      <c r="J4736" s="14" t="s">
        <v>60</v>
      </c>
      <c r="K4736" s="15" t="n">
        <v>658.746</v>
      </c>
      <c r="L4736" s="0" t="n">
        <v>3</v>
      </c>
      <c r="M4736" s="16" t="n">
        <v>0.1</v>
      </c>
      <c r="N4736" s="17" t="n">
        <v>146.388</v>
      </c>
      <c r="O4736" s="0" t="str">
        <f aca="false">TEXT(B4736,"YYYY-MM")</f>
        <v>2017-04</v>
      </c>
      <c r="P4736" s="18" t="n">
        <f aca="false">IFERROR(N4736/K4736,0)</f>
        <v>0.222222222222222</v>
      </c>
      <c r="Q4736" s="0" t="str">
        <f aca="false">IF(M4736=0,"No Discount",IF(M4736&lt;0.2,"Low (1-19%)",IF(M4736&lt;0.4,"Medium (20-39%)","High (40%+)")))</f>
        <v>Low (1-19%)</v>
      </c>
      <c r="R4736" s="0" t="str">
        <f aca="false">INDEX('Lookup Tables'!$B$2:$B$5,MATCH(F4736,'Lookup Tables'!$A$2:$A$5,0))</f>
        <v>Manager B</v>
      </c>
    </row>
    <row r="4737" customFormat="false" ht="15" hidden="false" customHeight="false" outlineLevel="0" collapsed="false">
      <c r="A4737" s="0" t="s">
        <v>4156</v>
      </c>
      <c r="B4737" s="13" t="n">
        <v>42534</v>
      </c>
      <c r="C4737" s="13" t="n">
        <v>42540</v>
      </c>
      <c r="D4737" s="14" t="s">
        <v>69</v>
      </c>
      <c r="E4737" s="14" t="s">
        <v>97</v>
      </c>
      <c r="F4737" s="14" t="s">
        <v>117</v>
      </c>
      <c r="G4737" s="14" t="s">
        <v>2502</v>
      </c>
      <c r="H4737" s="14" t="s">
        <v>65</v>
      </c>
      <c r="I4737" s="14" t="s">
        <v>83</v>
      </c>
      <c r="J4737" s="14" t="s">
        <v>1648</v>
      </c>
      <c r="K4737" s="15" t="n">
        <v>8.26</v>
      </c>
      <c r="L4737" s="0" t="n">
        <v>2</v>
      </c>
      <c r="M4737" s="16" t="n">
        <v>0</v>
      </c>
      <c r="N4737" s="17" t="n">
        <v>3.8822</v>
      </c>
      <c r="O4737" s="0" t="str">
        <f aca="false">TEXT(B4737,"YYYY-MM")</f>
        <v>2016-06</v>
      </c>
      <c r="P4737" s="18" t="n">
        <f aca="false">IFERROR(N4737/K4737,0)</f>
        <v>0.47</v>
      </c>
      <c r="Q4737" s="0" t="str">
        <f aca="false">IF(M4737=0,"No Discount",IF(M4737&lt;0.2,"Low (1-19%)",IF(M4737&lt;0.4,"Medium (20-39%)","High (40%+)")))</f>
        <v>No Discount</v>
      </c>
      <c r="R4737" s="0" t="str">
        <f aca="false">INDEX('Lookup Tables'!$B$2:$B$5,MATCH(F4737,'Lookup Tables'!$A$2:$A$5,0))</f>
        <v>Manager B</v>
      </c>
    </row>
    <row r="4738" customFormat="false" ht="15" hidden="false" customHeight="false" outlineLevel="0" collapsed="false">
      <c r="A4738" s="0" t="s">
        <v>4156</v>
      </c>
      <c r="B4738" s="13" t="n">
        <v>42534</v>
      </c>
      <c r="C4738" s="13" t="n">
        <v>42540</v>
      </c>
      <c r="D4738" s="14" t="s">
        <v>69</v>
      </c>
      <c r="E4738" s="14" t="s">
        <v>97</v>
      </c>
      <c r="F4738" s="14" t="s">
        <v>117</v>
      </c>
      <c r="G4738" s="14" t="s">
        <v>2502</v>
      </c>
      <c r="H4738" s="14" t="s">
        <v>65</v>
      </c>
      <c r="I4738" s="14" t="s">
        <v>83</v>
      </c>
      <c r="J4738" s="14" t="s">
        <v>934</v>
      </c>
      <c r="K4738" s="15" t="n">
        <v>29.84</v>
      </c>
      <c r="L4738" s="0" t="n">
        <v>2</v>
      </c>
      <c r="M4738" s="16" t="n">
        <v>0</v>
      </c>
      <c r="N4738" s="17" t="n">
        <v>13.428</v>
      </c>
      <c r="O4738" s="0" t="str">
        <f aca="false">TEXT(B4738,"YYYY-MM")</f>
        <v>2016-06</v>
      </c>
      <c r="P4738" s="18" t="n">
        <f aca="false">IFERROR(N4738/K4738,0)</f>
        <v>0.45</v>
      </c>
      <c r="Q4738" s="0" t="str">
        <f aca="false">IF(M4738=0,"No Discount",IF(M4738&lt;0.2,"Low (1-19%)",IF(M4738&lt;0.4,"Medium (20-39%)","High (40%+)")))</f>
        <v>No Discount</v>
      </c>
      <c r="R4738" s="0" t="str">
        <f aca="false">INDEX('Lookup Tables'!$B$2:$B$5,MATCH(F4738,'Lookup Tables'!$A$2:$A$5,0))</f>
        <v>Manager B</v>
      </c>
    </row>
    <row r="4739" customFormat="false" ht="15" hidden="false" customHeight="false" outlineLevel="0" collapsed="false">
      <c r="A4739" s="0" t="s">
        <v>4156</v>
      </c>
      <c r="B4739" s="13" t="n">
        <v>42534</v>
      </c>
      <c r="C4739" s="13" t="n">
        <v>42540</v>
      </c>
      <c r="D4739" s="14" t="s">
        <v>69</v>
      </c>
      <c r="E4739" s="14" t="s">
        <v>97</v>
      </c>
      <c r="F4739" s="14" t="s">
        <v>117</v>
      </c>
      <c r="G4739" s="14" t="s">
        <v>2502</v>
      </c>
      <c r="H4739" s="14" t="s">
        <v>80</v>
      </c>
      <c r="I4739" s="14" t="s">
        <v>123</v>
      </c>
      <c r="J4739" s="14" t="s">
        <v>337</v>
      </c>
      <c r="K4739" s="15" t="n">
        <v>67.98</v>
      </c>
      <c r="L4739" s="0" t="n">
        <v>2</v>
      </c>
      <c r="M4739" s="16" t="n">
        <v>0</v>
      </c>
      <c r="N4739" s="17" t="n">
        <v>14.9556</v>
      </c>
      <c r="O4739" s="0" t="str">
        <f aca="false">TEXT(B4739,"YYYY-MM")</f>
        <v>2016-06</v>
      </c>
      <c r="P4739" s="18" t="n">
        <f aca="false">IFERROR(N4739/K4739,0)</f>
        <v>0.22</v>
      </c>
      <c r="Q4739" s="0" t="str">
        <f aca="false">IF(M4739=0,"No Discount",IF(M4739&lt;0.2,"Low (1-19%)",IF(M4739&lt;0.4,"Medium (20-39%)","High (40%+)")))</f>
        <v>No Discount</v>
      </c>
      <c r="R4739" s="0" t="str">
        <f aca="false">INDEX('Lookup Tables'!$B$2:$B$5,MATCH(F4739,'Lookup Tables'!$A$2:$A$5,0))</f>
        <v>Manager B</v>
      </c>
    </row>
    <row r="4740" customFormat="false" ht="15" hidden="false" customHeight="false" outlineLevel="0" collapsed="false">
      <c r="A4740" s="0" t="s">
        <v>4157</v>
      </c>
      <c r="B4740" s="13" t="n">
        <v>42418</v>
      </c>
      <c r="C4740" s="13" t="n">
        <v>42424</v>
      </c>
      <c r="D4740" s="14" t="s">
        <v>69</v>
      </c>
      <c r="E4740" s="14" t="s">
        <v>53</v>
      </c>
      <c r="F4740" s="14" t="s">
        <v>63</v>
      </c>
      <c r="G4740" s="14" t="s">
        <v>64</v>
      </c>
      <c r="H4740" s="14" t="s">
        <v>65</v>
      </c>
      <c r="I4740" s="14" t="s">
        <v>66</v>
      </c>
      <c r="J4740" s="14" t="s">
        <v>1023</v>
      </c>
      <c r="K4740" s="15" t="n">
        <v>61.06</v>
      </c>
      <c r="L4740" s="0" t="n">
        <v>2</v>
      </c>
      <c r="M4740" s="16" t="n">
        <v>0</v>
      </c>
      <c r="N4740" s="17" t="n">
        <v>28.0876</v>
      </c>
      <c r="O4740" s="0" t="str">
        <f aca="false">TEXT(B4740,"YYYY-MM")</f>
        <v>2016-02</v>
      </c>
      <c r="P4740" s="18" t="n">
        <f aca="false">IFERROR(N4740/K4740,0)</f>
        <v>0.46</v>
      </c>
      <c r="Q4740" s="0" t="str">
        <f aca="false">IF(M4740=0,"No Discount",IF(M4740&lt;0.2,"Low (1-19%)",IF(M4740&lt;0.4,"Medium (20-39%)","High (40%+)")))</f>
        <v>No Discount</v>
      </c>
      <c r="R4740" s="0" t="str">
        <f aca="false">INDEX('Lookup Tables'!$B$2:$B$5,MATCH(F4740,'Lookup Tables'!$A$2:$A$5,0))</f>
        <v>Manager D</v>
      </c>
    </row>
    <row r="4741" customFormat="false" ht="15" hidden="false" customHeight="false" outlineLevel="0" collapsed="false">
      <c r="A4741" s="0" t="s">
        <v>4157</v>
      </c>
      <c r="B4741" s="13" t="n">
        <v>42418</v>
      </c>
      <c r="C4741" s="13" t="n">
        <v>42424</v>
      </c>
      <c r="D4741" s="14" t="s">
        <v>69</v>
      </c>
      <c r="E4741" s="14" t="s">
        <v>53</v>
      </c>
      <c r="F4741" s="14" t="s">
        <v>63</v>
      </c>
      <c r="G4741" s="14" t="s">
        <v>64</v>
      </c>
      <c r="H4741" s="14" t="s">
        <v>56</v>
      </c>
      <c r="I4741" s="14" t="s">
        <v>71</v>
      </c>
      <c r="J4741" s="14" t="s">
        <v>1749</v>
      </c>
      <c r="K4741" s="15" t="n">
        <v>35.544</v>
      </c>
      <c r="L4741" s="0" t="n">
        <v>1</v>
      </c>
      <c r="M4741" s="16" t="n">
        <v>0.2</v>
      </c>
      <c r="N4741" s="17" t="n">
        <v>-0.8886</v>
      </c>
      <c r="O4741" s="0" t="str">
        <f aca="false">TEXT(B4741,"YYYY-MM")</f>
        <v>2016-02</v>
      </c>
      <c r="P4741" s="18" t="n">
        <f aca="false">IFERROR(N4741/K4741,0)</f>
        <v>-0.025</v>
      </c>
      <c r="Q4741" s="0" t="str">
        <f aca="false">IF(M4741=0,"No Discount",IF(M4741&lt;0.2,"Low (1-19%)",IF(M4741&lt;0.4,"Medium (20-39%)","High (40%+)")))</f>
        <v>Medium (20-39%)</v>
      </c>
      <c r="R4741" s="0" t="str">
        <f aca="false">INDEX('Lookup Tables'!$B$2:$B$5,MATCH(F4741,'Lookup Tables'!$A$2:$A$5,0))</f>
        <v>Manager D</v>
      </c>
    </row>
    <row r="4742" customFormat="false" ht="15" hidden="false" customHeight="false" outlineLevel="0" collapsed="false">
      <c r="A4742" s="0" t="s">
        <v>4158</v>
      </c>
      <c r="B4742" s="13" t="n">
        <v>43416</v>
      </c>
      <c r="C4742" s="13" t="n">
        <v>43420</v>
      </c>
      <c r="D4742" s="14" t="s">
        <v>69</v>
      </c>
      <c r="E4742" s="14" t="s">
        <v>53</v>
      </c>
      <c r="F4742" s="14" t="s">
        <v>63</v>
      </c>
      <c r="G4742" s="14" t="s">
        <v>94</v>
      </c>
      <c r="H4742" s="14" t="s">
        <v>65</v>
      </c>
      <c r="I4742" s="14" t="s">
        <v>66</v>
      </c>
      <c r="J4742" s="14" t="s">
        <v>1216</v>
      </c>
      <c r="K4742" s="15" t="n">
        <v>9.96</v>
      </c>
      <c r="L4742" s="0" t="n">
        <v>2</v>
      </c>
      <c r="M4742" s="16" t="n">
        <v>0</v>
      </c>
      <c r="N4742" s="17" t="n">
        <v>4.5816</v>
      </c>
      <c r="O4742" s="0" t="str">
        <f aca="false">TEXT(B4742,"YYYY-MM")</f>
        <v>2018-11</v>
      </c>
      <c r="P4742" s="18" t="n">
        <f aca="false">IFERROR(N4742/K4742,0)</f>
        <v>0.46</v>
      </c>
      <c r="Q4742" s="0" t="str">
        <f aca="false">IF(M4742=0,"No Discount",IF(M4742&lt;0.2,"Low (1-19%)",IF(M4742&lt;0.4,"Medium (20-39%)","High (40%+)")))</f>
        <v>No Discount</v>
      </c>
      <c r="R4742" s="0" t="str">
        <f aca="false">INDEX('Lookup Tables'!$B$2:$B$5,MATCH(F4742,'Lookup Tables'!$A$2:$A$5,0))</f>
        <v>Manager D</v>
      </c>
    </row>
    <row r="4743" customFormat="false" ht="15" hidden="false" customHeight="false" outlineLevel="0" collapsed="false">
      <c r="A4743" s="0" t="s">
        <v>4158</v>
      </c>
      <c r="B4743" s="13" t="n">
        <v>43416</v>
      </c>
      <c r="C4743" s="13" t="n">
        <v>43420</v>
      </c>
      <c r="D4743" s="14" t="s">
        <v>69</v>
      </c>
      <c r="E4743" s="14" t="s">
        <v>53</v>
      </c>
      <c r="F4743" s="14" t="s">
        <v>63</v>
      </c>
      <c r="G4743" s="14" t="s">
        <v>94</v>
      </c>
      <c r="H4743" s="14" t="s">
        <v>65</v>
      </c>
      <c r="I4743" s="14" t="s">
        <v>78</v>
      </c>
      <c r="J4743" s="14" t="s">
        <v>2597</v>
      </c>
      <c r="K4743" s="15" t="n">
        <v>9.21</v>
      </c>
      <c r="L4743" s="0" t="n">
        <v>3</v>
      </c>
      <c r="M4743" s="16" t="n">
        <v>0</v>
      </c>
      <c r="N4743" s="17" t="n">
        <v>2.3025</v>
      </c>
      <c r="O4743" s="0" t="str">
        <f aca="false">TEXT(B4743,"YYYY-MM")</f>
        <v>2018-11</v>
      </c>
      <c r="P4743" s="18" t="n">
        <f aca="false">IFERROR(N4743/K4743,0)</f>
        <v>0.25</v>
      </c>
      <c r="Q4743" s="0" t="str">
        <f aca="false">IF(M4743=0,"No Discount",IF(M4743&lt;0.2,"Low (1-19%)",IF(M4743&lt;0.4,"Medium (20-39%)","High (40%+)")))</f>
        <v>No Discount</v>
      </c>
      <c r="R4743" s="0" t="str">
        <f aca="false">INDEX('Lookup Tables'!$B$2:$B$5,MATCH(F4743,'Lookup Tables'!$A$2:$A$5,0))</f>
        <v>Manager D</v>
      </c>
    </row>
    <row r="4744" customFormat="false" ht="15" hidden="false" customHeight="false" outlineLevel="0" collapsed="false">
      <c r="A4744" s="0" t="s">
        <v>4158</v>
      </c>
      <c r="B4744" s="13" t="n">
        <v>43416</v>
      </c>
      <c r="C4744" s="13" t="n">
        <v>43420</v>
      </c>
      <c r="D4744" s="14" t="s">
        <v>69</v>
      </c>
      <c r="E4744" s="14" t="s">
        <v>53</v>
      </c>
      <c r="F4744" s="14" t="s">
        <v>63</v>
      </c>
      <c r="G4744" s="14" t="s">
        <v>94</v>
      </c>
      <c r="H4744" s="14" t="s">
        <v>65</v>
      </c>
      <c r="I4744" s="14" t="s">
        <v>303</v>
      </c>
      <c r="J4744" s="14" t="s">
        <v>1167</v>
      </c>
      <c r="K4744" s="15" t="n">
        <v>27.93</v>
      </c>
      <c r="L4744" s="0" t="n">
        <v>3</v>
      </c>
      <c r="M4744" s="16" t="n">
        <v>0</v>
      </c>
      <c r="N4744" s="17" t="n">
        <v>8.0997</v>
      </c>
      <c r="O4744" s="0" t="str">
        <f aca="false">TEXT(B4744,"YYYY-MM")</f>
        <v>2018-11</v>
      </c>
      <c r="P4744" s="18" t="n">
        <f aca="false">IFERROR(N4744/K4744,0)</f>
        <v>0.29</v>
      </c>
      <c r="Q4744" s="0" t="str">
        <f aca="false">IF(M4744=0,"No Discount",IF(M4744&lt;0.2,"Low (1-19%)",IF(M4744&lt;0.4,"Medium (20-39%)","High (40%+)")))</f>
        <v>No Discount</v>
      </c>
      <c r="R4744" s="0" t="str">
        <f aca="false">INDEX('Lookup Tables'!$B$2:$B$5,MATCH(F4744,'Lookup Tables'!$A$2:$A$5,0))</f>
        <v>Manager D</v>
      </c>
    </row>
    <row r="4745" customFormat="false" ht="15" hidden="false" customHeight="false" outlineLevel="0" collapsed="false">
      <c r="A4745" s="0" t="s">
        <v>4159</v>
      </c>
      <c r="B4745" s="13" t="n">
        <v>43164</v>
      </c>
      <c r="C4745" s="13" t="n">
        <v>43164</v>
      </c>
      <c r="D4745" s="14" t="s">
        <v>606</v>
      </c>
      <c r="E4745" s="14" t="s">
        <v>53</v>
      </c>
      <c r="F4745" s="14" t="s">
        <v>98</v>
      </c>
      <c r="G4745" s="14" t="s">
        <v>153</v>
      </c>
      <c r="H4745" s="14" t="s">
        <v>65</v>
      </c>
      <c r="I4745" s="14" t="s">
        <v>171</v>
      </c>
      <c r="J4745" s="14" t="s">
        <v>2925</v>
      </c>
      <c r="K4745" s="15" t="n">
        <v>7.9</v>
      </c>
      <c r="L4745" s="0" t="n">
        <v>2</v>
      </c>
      <c r="M4745" s="16" t="n">
        <v>0</v>
      </c>
      <c r="N4745" s="17" t="n">
        <v>2.528</v>
      </c>
      <c r="O4745" s="0" t="str">
        <f aca="false">TEXT(B4745,"YYYY-MM")</f>
        <v>2018-03</v>
      </c>
      <c r="P4745" s="18" t="n">
        <f aca="false">IFERROR(N4745/K4745,0)</f>
        <v>0.32</v>
      </c>
      <c r="Q4745" s="0" t="str">
        <f aca="false">IF(M4745=0,"No Discount",IF(M4745&lt;0.2,"Low (1-19%)",IF(M4745&lt;0.4,"Medium (20-39%)","High (40%+)")))</f>
        <v>No Discount</v>
      </c>
      <c r="R4745" s="0" t="str">
        <f aca="false">INDEX('Lookup Tables'!$B$2:$B$5,MATCH(F4745,'Lookup Tables'!$A$2:$A$5,0))</f>
        <v>Manager A</v>
      </c>
    </row>
    <row r="4746" customFormat="false" ht="15" hidden="false" customHeight="false" outlineLevel="0" collapsed="false">
      <c r="A4746" s="0" t="s">
        <v>4159</v>
      </c>
      <c r="B4746" s="13" t="n">
        <v>43164</v>
      </c>
      <c r="C4746" s="13" t="n">
        <v>43164</v>
      </c>
      <c r="D4746" s="14" t="s">
        <v>606</v>
      </c>
      <c r="E4746" s="14" t="s">
        <v>53</v>
      </c>
      <c r="F4746" s="14" t="s">
        <v>98</v>
      </c>
      <c r="G4746" s="14" t="s">
        <v>153</v>
      </c>
      <c r="H4746" s="14" t="s">
        <v>65</v>
      </c>
      <c r="I4746" s="14" t="s">
        <v>73</v>
      </c>
      <c r="J4746" s="14" t="s">
        <v>2097</v>
      </c>
      <c r="K4746" s="15" t="n">
        <v>221.16</v>
      </c>
      <c r="L4746" s="0" t="n">
        <v>4</v>
      </c>
      <c r="M4746" s="16" t="n">
        <v>0</v>
      </c>
      <c r="N4746" s="17" t="n">
        <v>57.5016</v>
      </c>
      <c r="O4746" s="0" t="str">
        <f aca="false">TEXT(B4746,"YYYY-MM")</f>
        <v>2018-03</v>
      </c>
      <c r="P4746" s="18" t="n">
        <f aca="false">IFERROR(N4746/K4746,0)</f>
        <v>0.26</v>
      </c>
      <c r="Q4746" s="0" t="str">
        <f aca="false">IF(M4746=0,"No Discount",IF(M4746&lt;0.2,"Low (1-19%)",IF(M4746&lt;0.4,"Medium (20-39%)","High (40%+)")))</f>
        <v>No Discount</v>
      </c>
      <c r="R4746" s="0" t="str">
        <f aca="false">INDEX('Lookup Tables'!$B$2:$B$5,MATCH(F4746,'Lookup Tables'!$A$2:$A$5,0))</f>
        <v>Manager A</v>
      </c>
    </row>
    <row r="4747" customFormat="false" ht="15" hidden="false" customHeight="false" outlineLevel="0" collapsed="false">
      <c r="A4747" s="0" t="s">
        <v>4159</v>
      </c>
      <c r="B4747" s="13" t="n">
        <v>43164</v>
      </c>
      <c r="C4747" s="13" t="n">
        <v>43164</v>
      </c>
      <c r="D4747" s="14" t="s">
        <v>606</v>
      </c>
      <c r="E4747" s="14" t="s">
        <v>53</v>
      </c>
      <c r="F4747" s="14" t="s">
        <v>98</v>
      </c>
      <c r="G4747" s="14" t="s">
        <v>153</v>
      </c>
      <c r="H4747" s="14" t="s">
        <v>65</v>
      </c>
      <c r="I4747" s="14" t="s">
        <v>83</v>
      </c>
      <c r="J4747" s="14" t="s">
        <v>1179</v>
      </c>
      <c r="K4747" s="15" t="n">
        <v>127.96</v>
      </c>
      <c r="L4747" s="0" t="n">
        <v>2</v>
      </c>
      <c r="M4747" s="16" t="n">
        <v>0</v>
      </c>
      <c r="N4747" s="17" t="n">
        <v>62.7004</v>
      </c>
      <c r="O4747" s="0" t="str">
        <f aca="false">TEXT(B4747,"YYYY-MM")</f>
        <v>2018-03</v>
      </c>
      <c r="P4747" s="18" t="n">
        <f aca="false">IFERROR(N4747/K4747,0)</f>
        <v>0.49</v>
      </c>
      <c r="Q4747" s="0" t="str">
        <f aca="false">IF(M4747=0,"No Discount",IF(M4747&lt;0.2,"Low (1-19%)",IF(M4747&lt;0.4,"Medium (20-39%)","High (40%+)")))</f>
        <v>No Discount</v>
      </c>
      <c r="R4747" s="0" t="str">
        <f aca="false">INDEX('Lookup Tables'!$B$2:$B$5,MATCH(F4747,'Lookup Tables'!$A$2:$A$5,0))</f>
        <v>Manager A</v>
      </c>
    </row>
    <row r="4748" customFormat="false" ht="15" hidden="false" customHeight="false" outlineLevel="0" collapsed="false">
      <c r="A4748" s="0" t="s">
        <v>4159</v>
      </c>
      <c r="B4748" s="13" t="n">
        <v>43164</v>
      </c>
      <c r="C4748" s="13" t="n">
        <v>43164</v>
      </c>
      <c r="D4748" s="14" t="s">
        <v>606</v>
      </c>
      <c r="E4748" s="14" t="s">
        <v>53</v>
      </c>
      <c r="F4748" s="14" t="s">
        <v>98</v>
      </c>
      <c r="G4748" s="14" t="s">
        <v>153</v>
      </c>
      <c r="H4748" s="14" t="s">
        <v>65</v>
      </c>
      <c r="I4748" s="14" t="s">
        <v>83</v>
      </c>
      <c r="J4748" s="14" t="s">
        <v>1429</v>
      </c>
      <c r="K4748" s="15" t="n">
        <v>18.69</v>
      </c>
      <c r="L4748" s="0" t="n">
        <v>3</v>
      </c>
      <c r="M4748" s="16" t="n">
        <v>0</v>
      </c>
      <c r="N4748" s="17" t="n">
        <v>9.1581</v>
      </c>
      <c r="O4748" s="0" t="str">
        <f aca="false">TEXT(B4748,"YYYY-MM")</f>
        <v>2018-03</v>
      </c>
      <c r="P4748" s="18" t="n">
        <f aca="false">IFERROR(N4748/K4748,0)</f>
        <v>0.49</v>
      </c>
      <c r="Q4748" s="0" t="str">
        <f aca="false">IF(M4748=0,"No Discount",IF(M4748&lt;0.2,"Low (1-19%)",IF(M4748&lt;0.4,"Medium (20-39%)","High (40%+)")))</f>
        <v>No Discount</v>
      </c>
      <c r="R4748" s="0" t="str">
        <f aca="false">INDEX('Lookup Tables'!$B$2:$B$5,MATCH(F4748,'Lookup Tables'!$A$2:$A$5,0))</f>
        <v>Manager A</v>
      </c>
    </row>
    <row r="4749" customFormat="false" ht="15" hidden="false" customHeight="false" outlineLevel="0" collapsed="false">
      <c r="A4749" s="0" t="s">
        <v>4160</v>
      </c>
      <c r="B4749" s="13" t="n">
        <v>42797</v>
      </c>
      <c r="C4749" s="13" t="n">
        <v>42797</v>
      </c>
      <c r="D4749" s="14" t="s">
        <v>606</v>
      </c>
      <c r="E4749" s="14" t="s">
        <v>62</v>
      </c>
      <c r="F4749" s="14" t="s">
        <v>63</v>
      </c>
      <c r="G4749" s="14" t="s">
        <v>64</v>
      </c>
      <c r="H4749" s="14" t="s">
        <v>65</v>
      </c>
      <c r="I4749" s="14" t="s">
        <v>303</v>
      </c>
      <c r="J4749" s="14" t="s">
        <v>3498</v>
      </c>
      <c r="K4749" s="15" t="n">
        <v>25.35</v>
      </c>
      <c r="L4749" s="0" t="n">
        <v>3</v>
      </c>
      <c r="M4749" s="16" t="n">
        <v>0</v>
      </c>
      <c r="N4749" s="17" t="n">
        <v>7.605</v>
      </c>
      <c r="O4749" s="0" t="str">
        <f aca="false">TEXT(B4749,"YYYY-MM")</f>
        <v>2017-03</v>
      </c>
      <c r="P4749" s="18" t="n">
        <f aca="false">IFERROR(N4749/K4749,0)</f>
        <v>0.3</v>
      </c>
      <c r="Q4749" s="0" t="str">
        <f aca="false">IF(M4749=0,"No Discount",IF(M4749&lt;0.2,"Low (1-19%)",IF(M4749&lt;0.4,"Medium (20-39%)","High (40%+)")))</f>
        <v>No Discount</v>
      </c>
      <c r="R4749" s="0" t="str">
        <f aca="false">INDEX('Lookup Tables'!$B$2:$B$5,MATCH(F4749,'Lookup Tables'!$A$2:$A$5,0))</f>
        <v>Manager D</v>
      </c>
    </row>
    <row r="4750" customFormat="false" ht="15" hidden="false" customHeight="false" outlineLevel="0" collapsed="false">
      <c r="A4750" s="0" t="s">
        <v>4160</v>
      </c>
      <c r="B4750" s="13" t="n">
        <v>42797</v>
      </c>
      <c r="C4750" s="13" t="n">
        <v>42797</v>
      </c>
      <c r="D4750" s="14" t="s">
        <v>606</v>
      </c>
      <c r="E4750" s="14" t="s">
        <v>62</v>
      </c>
      <c r="F4750" s="14" t="s">
        <v>63</v>
      </c>
      <c r="G4750" s="14" t="s">
        <v>64</v>
      </c>
      <c r="H4750" s="14" t="s">
        <v>56</v>
      </c>
      <c r="I4750" s="14" t="s">
        <v>76</v>
      </c>
      <c r="J4750" s="14" t="s">
        <v>3311</v>
      </c>
      <c r="K4750" s="15" t="n">
        <v>35.28</v>
      </c>
      <c r="L4750" s="0" t="n">
        <v>3</v>
      </c>
      <c r="M4750" s="16" t="n">
        <v>0</v>
      </c>
      <c r="N4750" s="17" t="n">
        <v>11.9952</v>
      </c>
      <c r="O4750" s="0" t="str">
        <f aca="false">TEXT(B4750,"YYYY-MM")</f>
        <v>2017-03</v>
      </c>
      <c r="P4750" s="18" t="n">
        <f aca="false">IFERROR(N4750/K4750,0)</f>
        <v>0.34</v>
      </c>
      <c r="Q4750" s="0" t="str">
        <f aca="false">IF(M4750=0,"No Discount",IF(M4750&lt;0.2,"Low (1-19%)",IF(M4750&lt;0.4,"Medium (20-39%)","High (40%+)")))</f>
        <v>No Discount</v>
      </c>
      <c r="R4750" s="0" t="str">
        <f aca="false">INDEX('Lookup Tables'!$B$2:$B$5,MATCH(F4750,'Lookup Tables'!$A$2:$A$5,0))</f>
        <v>Manager D</v>
      </c>
    </row>
    <row r="4751" customFormat="false" ht="15" hidden="false" customHeight="false" outlineLevel="0" collapsed="false">
      <c r="A4751" s="0" t="s">
        <v>4161</v>
      </c>
      <c r="B4751" s="13" t="n">
        <v>43093</v>
      </c>
      <c r="C4751" s="13" t="n">
        <v>43094</v>
      </c>
      <c r="D4751" s="14" t="s">
        <v>137</v>
      </c>
      <c r="E4751" s="14" t="s">
        <v>62</v>
      </c>
      <c r="F4751" s="14" t="s">
        <v>63</v>
      </c>
      <c r="G4751" s="14" t="s">
        <v>94</v>
      </c>
      <c r="H4751" s="14" t="s">
        <v>65</v>
      </c>
      <c r="I4751" s="14" t="s">
        <v>91</v>
      </c>
      <c r="J4751" s="14" t="s">
        <v>858</v>
      </c>
      <c r="K4751" s="15" t="n">
        <v>33.4</v>
      </c>
      <c r="L4751" s="0" t="n">
        <v>5</v>
      </c>
      <c r="M4751" s="16" t="n">
        <v>0</v>
      </c>
      <c r="N4751" s="17" t="n">
        <v>16.032</v>
      </c>
      <c r="O4751" s="0" t="str">
        <f aca="false">TEXT(B4751,"YYYY-MM")</f>
        <v>2017-12</v>
      </c>
      <c r="P4751" s="18" t="n">
        <f aca="false">IFERROR(N4751/K4751,0)</f>
        <v>0.48</v>
      </c>
      <c r="Q4751" s="0" t="str">
        <f aca="false">IF(M4751=0,"No Discount",IF(M4751&lt;0.2,"Low (1-19%)",IF(M4751&lt;0.4,"Medium (20-39%)","High (40%+)")))</f>
        <v>No Discount</v>
      </c>
      <c r="R4751" s="0" t="str">
        <f aca="false">INDEX('Lookup Tables'!$B$2:$B$5,MATCH(F4751,'Lookup Tables'!$A$2:$A$5,0))</f>
        <v>Manager D</v>
      </c>
    </row>
    <row r="4752" customFormat="false" ht="15" hidden="false" customHeight="false" outlineLevel="0" collapsed="false">
      <c r="A4752" s="0" t="s">
        <v>4162</v>
      </c>
      <c r="B4752" s="13" t="n">
        <v>43015</v>
      </c>
      <c r="C4752" s="13" t="n">
        <v>43017</v>
      </c>
      <c r="D4752" s="14" t="s">
        <v>137</v>
      </c>
      <c r="E4752" s="14" t="s">
        <v>62</v>
      </c>
      <c r="F4752" s="14" t="s">
        <v>63</v>
      </c>
      <c r="G4752" s="14" t="s">
        <v>94</v>
      </c>
      <c r="H4752" s="14" t="s">
        <v>80</v>
      </c>
      <c r="I4752" s="14" t="s">
        <v>345</v>
      </c>
      <c r="J4752" s="14" t="s">
        <v>3154</v>
      </c>
      <c r="K4752" s="15" t="n">
        <v>837.6</v>
      </c>
      <c r="L4752" s="0" t="n">
        <v>3</v>
      </c>
      <c r="M4752" s="16" t="n">
        <v>0.2</v>
      </c>
      <c r="N4752" s="17" t="n">
        <v>62.82</v>
      </c>
      <c r="O4752" s="0" t="str">
        <f aca="false">TEXT(B4752,"YYYY-MM")</f>
        <v>2017-10</v>
      </c>
      <c r="P4752" s="18" t="n">
        <f aca="false">IFERROR(N4752/K4752,0)</f>
        <v>0.075</v>
      </c>
      <c r="Q4752" s="0" t="str">
        <f aca="false">IF(M4752=0,"No Discount",IF(M4752&lt;0.2,"Low (1-19%)",IF(M4752&lt;0.4,"Medium (20-39%)","High (40%+)")))</f>
        <v>Medium (20-39%)</v>
      </c>
      <c r="R4752" s="0" t="str">
        <f aca="false">INDEX('Lookup Tables'!$B$2:$B$5,MATCH(F4752,'Lookup Tables'!$A$2:$A$5,0))</f>
        <v>Manager D</v>
      </c>
    </row>
    <row r="4753" customFormat="false" ht="15" hidden="false" customHeight="false" outlineLevel="0" collapsed="false">
      <c r="A4753" s="0" t="s">
        <v>4163</v>
      </c>
      <c r="B4753" s="13" t="n">
        <v>43078</v>
      </c>
      <c r="C4753" s="13" t="n">
        <v>43082</v>
      </c>
      <c r="D4753" s="14" t="s">
        <v>69</v>
      </c>
      <c r="E4753" s="14" t="s">
        <v>53</v>
      </c>
      <c r="F4753" s="14" t="s">
        <v>54</v>
      </c>
      <c r="G4753" s="14" t="s">
        <v>200</v>
      </c>
      <c r="H4753" s="14" t="s">
        <v>80</v>
      </c>
      <c r="I4753" s="14" t="s">
        <v>81</v>
      </c>
      <c r="J4753" s="14" t="s">
        <v>1927</v>
      </c>
      <c r="K4753" s="15" t="n">
        <v>40.68</v>
      </c>
      <c r="L4753" s="0" t="n">
        <v>3</v>
      </c>
      <c r="M4753" s="16" t="n">
        <v>0.2</v>
      </c>
      <c r="N4753" s="17" t="n">
        <v>-9.153</v>
      </c>
      <c r="O4753" s="0" t="str">
        <f aca="false">TEXT(B4753,"YYYY-MM")</f>
        <v>2017-12</v>
      </c>
      <c r="P4753" s="18" t="n">
        <f aca="false">IFERROR(N4753/K4753,0)</f>
        <v>-0.225</v>
      </c>
      <c r="Q4753" s="0" t="str">
        <f aca="false">IF(M4753=0,"No Discount",IF(M4753&lt;0.2,"Low (1-19%)",IF(M4753&lt;0.4,"Medium (20-39%)","High (40%+)")))</f>
        <v>Medium (20-39%)</v>
      </c>
      <c r="R4753" s="0" t="str">
        <f aca="false">INDEX('Lookup Tables'!$B$2:$B$5,MATCH(F4753,'Lookup Tables'!$A$2:$A$5,0))</f>
        <v>Manager C</v>
      </c>
    </row>
    <row r="4754" customFormat="false" ht="15" hidden="false" customHeight="false" outlineLevel="0" collapsed="false">
      <c r="A4754" s="0" t="s">
        <v>4164</v>
      </c>
      <c r="B4754" s="13" t="n">
        <v>43424</v>
      </c>
      <c r="C4754" s="13" t="n">
        <v>43428</v>
      </c>
      <c r="D4754" s="14" t="s">
        <v>69</v>
      </c>
      <c r="E4754" s="14" t="s">
        <v>53</v>
      </c>
      <c r="F4754" s="14" t="s">
        <v>54</v>
      </c>
      <c r="G4754" s="14" t="s">
        <v>200</v>
      </c>
      <c r="H4754" s="14" t="s">
        <v>56</v>
      </c>
      <c r="I4754" s="14" t="s">
        <v>59</v>
      </c>
      <c r="J4754" s="14" t="s">
        <v>955</v>
      </c>
      <c r="K4754" s="15" t="n">
        <v>209.568</v>
      </c>
      <c r="L4754" s="0" t="n">
        <v>2</v>
      </c>
      <c r="M4754" s="16" t="n">
        <v>0.2</v>
      </c>
      <c r="N4754" s="17" t="n">
        <v>-23.5764</v>
      </c>
      <c r="O4754" s="0" t="str">
        <f aca="false">TEXT(B4754,"YYYY-MM")</f>
        <v>2018-11</v>
      </c>
      <c r="P4754" s="18" t="n">
        <f aca="false">IFERROR(N4754/K4754,0)</f>
        <v>-0.1125</v>
      </c>
      <c r="Q4754" s="0" t="str">
        <f aca="false">IF(M4754=0,"No Discount",IF(M4754&lt;0.2,"Low (1-19%)",IF(M4754&lt;0.4,"Medium (20-39%)","High (40%+)")))</f>
        <v>Medium (20-39%)</v>
      </c>
      <c r="R4754" s="0" t="str">
        <f aca="false">INDEX('Lookup Tables'!$B$2:$B$5,MATCH(F4754,'Lookup Tables'!$A$2:$A$5,0))</f>
        <v>Manager C</v>
      </c>
    </row>
    <row r="4755" customFormat="false" ht="15" hidden="false" customHeight="false" outlineLevel="0" collapsed="false">
      <c r="A4755" s="0" t="s">
        <v>4165</v>
      </c>
      <c r="B4755" s="13" t="n">
        <v>42716</v>
      </c>
      <c r="C4755" s="13" t="n">
        <v>42720</v>
      </c>
      <c r="D4755" s="14" t="s">
        <v>69</v>
      </c>
      <c r="E4755" s="14" t="s">
        <v>53</v>
      </c>
      <c r="F4755" s="14" t="s">
        <v>98</v>
      </c>
      <c r="G4755" s="14" t="s">
        <v>99</v>
      </c>
      <c r="H4755" s="14" t="s">
        <v>80</v>
      </c>
      <c r="I4755" s="14" t="s">
        <v>123</v>
      </c>
      <c r="J4755" s="14" t="s">
        <v>4166</v>
      </c>
      <c r="K4755" s="15" t="n">
        <v>22.368</v>
      </c>
      <c r="L4755" s="0" t="n">
        <v>4</v>
      </c>
      <c r="M4755" s="16" t="n">
        <v>0.2</v>
      </c>
      <c r="N4755" s="17" t="n">
        <v>6.4308</v>
      </c>
      <c r="O4755" s="0" t="str">
        <f aca="false">TEXT(B4755,"YYYY-MM")</f>
        <v>2016-12</v>
      </c>
      <c r="P4755" s="18" t="n">
        <f aca="false">IFERROR(N4755/K4755,0)</f>
        <v>0.2875</v>
      </c>
      <c r="Q4755" s="0" t="str">
        <f aca="false">IF(M4755=0,"No Discount",IF(M4755&lt;0.2,"Low (1-19%)",IF(M4755&lt;0.4,"Medium (20-39%)","High (40%+)")))</f>
        <v>Medium (20-39%)</v>
      </c>
      <c r="R4755" s="0" t="str">
        <f aca="false">INDEX('Lookup Tables'!$B$2:$B$5,MATCH(F4755,'Lookup Tables'!$A$2:$A$5,0))</f>
        <v>Manager A</v>
      </c>
    </row>
    <row r="4756" customFormat="false" ht="15" hidden="false" customHeight="false" outlineLevel="0" collapsed="false">
      <c r="A4756" s="0" t="s">
        <v>4167</v>
      </c>
      <c r="B4756" s="13" t="n">
        <v>43134</v>
      </c>
      <c r="C4756" s="13" t="n">
        <v>43139</v>
      </c>
      <c r="D4756" s="14" t="s">
        <v>69</v>
      </c>
      <c r="E4756" s="14" t="s">
        <v>53</v>
      </c>
      <c r="F4756" s="14" t="s">
        <v>54</v>
      </c>
      <c r="G4756" s="14" t="s">
        <v>70</v>
      </c>
      <c r="H4756" s="14" t="s">
        <v>65</v>
      </c>
      <c r="I4756" s="14" t="s">
        <v>83</v>
      </c>
      <c r="J4756" s="14" t="s">
        <v>1106</v>
      </c>
      <c r="K4756" s="15" t="n">
        <v>3.882</v>
      </c>
      <c r="L4756" s="0" t="n">
        <v>2</v>
      </c>
      <c r="M4756" s="16" t="n">
        <v>0.7</v>
      </c>
      <c r="N4756" s="17" t="n">
        <v>-2.588</v>
      </c>
      <c r="O4756" s="0" t="str">
        <f aca="false">TEXT(B4756,"YYYY-MM")</f>
        <v>2018-02</v>
      </c>
      <c r="P4756" s="18" t="n">
        <f aca="false">IFERROR(N4756/K4756,0)</f>
        <v>-0.666666666666667</v>
      </c>
      <c r="Q4756" s="0" t="str">
        <f aca="false">IF(M4756=0,"No Discount",IF(M4756&lt;0.2,"Low (1-19%)",IF(M4756&lt;0.4,"Medium (20-39%)","High (40%+)")))</f>
        <v>High (40%+)</v>
      </c>
      <c r="R4756" s="0" t="str">
        <f aca="false">INDEX('Lookup Tables'!$B$2:$B$5,MATCH(F4756,'Lookup Tables'!$A$2:$A$5,0))</f>
        <v>Manager C</v>
      </c>
    </row>
    <row r="4757" customFormat="false" ht="15" hidden="false" customHeight="false" outlineLevel="0" collapsed="false">
      <c r="A4757" s="0" t="s">
        <v>4167</v>
      </c>
      <c r="B4757" s="13" t="n">
        <v>43134</v>
      </c>
      <c r="C4757" s="13" t="n">
        <v>43139</v>
      </c>
      <c r="D4757" s="14" t="s">
        <v>69</v>
      </c>
      <c r="E4757" s="14" t="s">
        <v>53</v>
      </c>
      <c r="F4757" s="14" t="s">
        <v>54</v>
      </c>
      <c r="G4757" s="14" t="s">
        <v>70</v>
      </c>
      <c r="H4757" s="14" t="s">
        <v>65</v>
      </c>
      <c r="I4757" s="14" t="s">
        <v>91</v>
      </c>
      <c r="J4757" s="14" t="s">
        <v>4168</v>
      </c>
      <c r="K4757" s="15" t="n">
        <v>115.296</v>
      </c>
      <c r="L4757" s="0" t="n">
        <v>3</v>
      </c>
      <c r="M4757" s="16" t="n">
        <v>0.2</v>
      </c>
      <c r="N4757" s="17" t="n">
        <v>40.3536</v>
      </c>
      <c r="O4757" s="0" t="str">
        <f aca="false">TEXT(B4757,"YYYY-MM")</f>
        <v>2018-02</v>
      </c>
      <c r="P4757" s="18" t="n">
        <f aca="false">IFERROR(N4757/K4757,0)</f>
        <v>0.35</v>
      </c>
      <c r="Q4757" s="0" t="str">
        <f aca="false">IF(M4757=0,"No Discount",IF(M4757&lt;0.2,"Low (1-19%)",IF(M4757&lt;0.4,"Medium (20-39%)","High (40%+)")))</f>
        <v>Medium (20-39%)</v>
      </c>
      <c r="R4757" s="0" t="str">
        <f aca="false">INDEX('Lookup Tables'!$B$2:$B$5,MATCH(F4757,'Lookup Tables'!$A$2:$A$5,0))</f>
        <v>Manager C</v>
      </c>
    </row>
    <row r="4758" customFormat="false" ht="15" hidden="false" customHeight="false" outlineLevel="0" collapsed="false">
      <c r="A4758" s="0" t="s">
        <v>4169</v>
      </c>
      <c r="B4758" s="13" t="n">
        <v>43364</v>
      </c>
      <c r="C4758" s="13" t="n">
        <v>43368</v>
      </c>
      <c r="D4758" s="14" t="s">
        <v>69</v>
      </c>
      <c r="E4758" s="14" t="s">
        <v>53</v>
      </c>
      <c r="F4758" s="14" t="s">
        <v>117</v>
      </c>
      <c r="G4758" s="14" t="s">
        <v>118</v>
      </c>
      <c r="H4758" s="14" t="s">
        <v>65</v>
      </c>
      <c r="I4758" s="14" t="s">
        <v>83</v>
      </c>
      <c r="J4758" s="14" t="s">
        <v>2579</v>
      </c>
      <c r="K4758" s="15" t="n">
        <v>1.908</v>
      </c>
      <c r="L4758" s="0" t="n">
        <v>2</v>
      </c>
      <c r="M4758" s="16" t="n">
        <v>0.7</v>
      </c>
      <c r="N4758" s="17" t="n">
        <v>-1.5264</v>
      </c>
      <c r="O4758" s="0" t="str">
        <f aca="false">TEXT(B4758,"YYYY-MM")</f>
        <v>2018-09</v>
      </c>
      <c r="P4758" s="18" t="n">
        <f aca="false">IFERROR(N4758/K4758,0)</f>
        <v>-0.8</v>
      </c>
      <c r="Q4758" s="0" t="str">
        <f aca="false">IF(M4758=0,"No Discount",IF(M4758&lt;0.2,"Low (1-19%)",IF(M4758&lt;0.4,"Medium (20-39%)","High (40%+)")))</f>
        <v>High (40%+)</v>
      </c>
      <c r="R4758" s="0" t="str">
        <f aca="false">INDEX('Lookup Tables'!$B$2:$B$5,MATCH(F4758,'Lookup Tables'!$A$2:$A$5,0))</f>
        <v>Manager B</v>
      </c>
    </row>
    <row r="4759" customFormat="false" ht="15" hidden="false" customHeight="false" outlineLevel="0" collapsed="false">
      <c r="A4759" s="0" t="s">
        <v>4170</v>
      </c>
      <c r="B4759" s="13" t="n">
        <v>43220</v>
      </c>
      <c r="C4759" s="13" t="n">
        <v>43225</v>
      </c>
      <c r="D4759" s="14" t="s">
        <v>69</v>
      </c>
      <c r="E4759" s="14" t="s">
        <v>97</v>
      </c>
      <c r="F4759" s="14" t="s">
        <v>98</v>
      </c>
      <c r="G4759" s="14" t="s">
        <v>146</v>
      </c>
      <c r="H4759" s="14" t="s">
        <v>65</v>
      </c>
      <c r="I4759" s="14" t="s">
        <v>83</v>
      </c>
      <c r="J4759" s="14" t="s">
        <v>1025</v>
      </c>
      <c r="K4759" s="15" t="n">
        <v>43.372</v>
      </c>
      <c r="L4759" s="0" t="n">
        <v>7</v>
      </c>
      <c r="M4759" s="16" t="n">
        <v>0.8</v>
      </c>
      <c r="N4759" s="17" t="n">
        <v>-69.3952</v>
      </c>
      <c r="O4759" s="0" t="str">
        <f aca="false">TEXT(B4759,"YYYY-MM")</f>
        <v>2018-04</v>
      </c>
      <c r="P4759" s="18" t="n">
        <f aca="false">IFERROR(N4759/K4759,0)</f>
        <v>-1.6</v>
      </c>
      <c r="Q4759" s="0" t="str">
        <f aca="false">IF(M4759=0,"No Discount",IF(M4759&lt;0.2,"Low (1-19%)",IF(M4759&lt;0.4,"Medium (20-39%)","High (40%+)")))</f>
        <v>High (40%+)</v>
      </c>
      <c r="R4759" s="0" t="str">
        <f aca="false">INDEX('Lookup Tables'!$B$2:$B$5,MATCH(F4759,'Lookup Tables'!$A$2:$A$5,0))</f>
        <v>Manager A</v>
      </c>
    </row>
    <row r="4760" customFormat="false" ht="15" hidden="false" customHeight="false" outlineLevel="0" collapsed="false">
      <c r="A4760" s="0" t="s">
        <v>4171</v>
      </c>
      <c r="B4760" s="13" t="n">
        <v>42311</v>
      </c>
      <c r="C4760" s="13" t="n">
        <v>42315</v>
      </c>
      <c r="D4760" s="14" t="s">
        <v>69</v>
      </c>
      <c r="E4760" s="14" t="s">
        <v>53</v>
      </c>
      <c r="F4760" s="14" t="s">
        <v>117</v>
      </c>
      <c r="G4760" s="14" t="s">
        <v>170</v>
      </c>
      <c r="H4760" s="14" t="s">
        <v>80</v>
      </c>
      <c r="I4760" s="14" t="s">
        <v>81</v>
      </c>
      <c r="J4760" s="14" t="s">
        <v>837</v>
      </c>
      <c r="K4760" s="15" t="n">
        <v>783.96</v>
      </c>
      <c r="L4760" s="0" t="n">
        <v>4</v>
      </c>
      <c r="M4760" s="16" t="n">
        <v>0</v>
      </c>
      <c r="N4760" s="17" t="n">
        <v>219.5088</v>
      </c>
      <c r="O4760" s="0" t="str">
        <f aca="false">TEXT(B4760,"YYYY-MM")</f>
        <v>2015-11</v>
      </c>
      <c r="P4760" s="18" t="n">
        <f aca="false">IFERROR(N4760/K4760,0)</f>
        <v>0.28</v>
      </c>
      <c r="Q4760" s="0" t="str">
        <f aca="false">IF(M4760=0,"No Discount",IF(M4760&lt;0.2,"Low (1-19%)",IF(M4760&lt;0.4,"Medium (20-39%)","High (40%+)")))</f>
        <v>No Discount</v>
      </c>
      <c r="R4760" s="0" t="str">
        <f aca="false">INDEX('Lookup Tables'!$B$2:$B$5,MATCH(F4760,'Lookup Tables'!$A$2:$A$5,0))</f>
        <v>Manager B</v>
      </c>
    </row>
    <row r="4761" customFormat="false" ht="15" hidden="false" customHeight="false" outlineLevel="0" collapsed="false">
      <c r="A4761" s="0" t="s">
        <v>4171</v>
      </c>
      <c r="B4761" s="13" t="n">
        <v>42311</v>
      </c>
      <c r="C4761" s="13" t="n">
        <v>42315</v>
      </c>
      <c r="D4761" s="14" t="s">
        <v>69</v>
      </c>
      <c r="E4761" s="14" t="s">
        <v>53</v>
      </c>
      <c r="F4761" s="14" t="s">
        <v>117</v>
      </c>
      <c r="G4761" s="14" t="s">
        <v>170</v>
      </c>
      <c r="H4761" s="14" t="s">
        <v>65</v>
      </c>
      <c r="I4761" s="14" t="s">
        <v>83</v>
      </c>
      <c r="J4761" s="14" t="s">
        <v>1800</v>
      </c>
      <c r="K4761" s="15" t="n">
        <v>48.896</v>
      </c>
      <c r="L4761" s="0" t="n">
        <v>2</v>
      </c>
      <c r="M4761" s="16" t="n">
        <v>0.2</v>
      </c>
      <c r="N4761" s="17" t="n">
        <v>18.336</v>
      </c>
      <c r="O4761" s="0" t="str">
        <f aca="false">TEXT(B4761,"YYYY-MM")</f>
        <v>2015-11</v>
      </c>
      <c r="P4761" s="18" t="n">
        <f aca="false">IFERROR(N4761/K4761,0)</f>
        <v>0.375</v>
      </c>
      <c r="Q4761" s="0" t="str">
        <f aca="false">IF(M4761=0,"No Discount",IF(M4761&lt;0.2,"Low (1-19%)",IF(M4761&lt;0.4,"Medium (20-39%)","High (40%+)")))</f>
        <v>Medium (20-39%)</v>
      </c>
      <c r="R4761" s="0" t="str">
        <f aca="false">INDEX('Lookup Tables'!$B$2:$B$5,MATCH(F4761,'Lookup Tables'!$A$2:$A$5,0))</f>
        <v>Manager B</v>
      </c>
    </row>
    <row r="4762" customFormat="false" ht="15" hidden="false" customHeight="false" outlineLevel="0" collapsed="false">
      <c r="A4762" s="0" t="s">
        <v>4171</v>
      </c>
      <c r="B4762" s="13" t="n">
        <v>42311</v>
      </c>
      <c r="C4762" s="13" t="n">
        <v>42315</v>
      </c>
      <c r="D4762" s="14" t="s">
        <v>69</v>
      </c>
      <c r="E4762" s="14" t="s">
        <v>53</v>
      </c>
      <c r="F4762" s="14" t="s">
        <v>117</v>
      </c>
      <c r="G4762" s="14" t="s">
        <v>170</v>
      </c>
      <c r="H4762" s="14" t="s">
        <v>65</v>
      </c>
      <c r="I4762" s="14" t="s">
        <v>83</v>
      </c>
      <c r="J4762" s="14" t="s">
        <v>1230</v>
      </c>
      <c r="K4762" s="15" t="n">
        <v>7.856</v>
      </c>
      <c r="L4762" s="0" t="n">
        <v>2</v>
      </c>
      <c r="M4762" s="16" t="n">
        <v>0.2</v>
      </c>
      <c r="N4762" s="17" t="n">
        <v>2.8478</v>
      </c>
      <c r="O4762" s="0" t="str">
        <f aca="false">TEXT(B4762,"YYYY-MM")</f>
        <v>2015-11</v>
      </c>
      <c r="P4762" s="18" t="n">
        <f aca="false">IFERROR(N4762/K4762,0)</f>
        <v>0.3625</v>
      </c>
      <c r="Q4762" s="0" t="str">
        <f aca="false">IF(M4762=0,"No Discount",IF(M4762&lt;0.2,"Low (1-19%)",IF(M4762&lt;0.4,"Medium (20-39%)","High (40%+)")))</f>
        <v>Medium (20-39%)</v>
      </c>
      <c r="R4762" s="0" t="str">
        <f aca="false">INDEX('Lookup Tables'!$B$2:$B$5,MATCH(F4762,'Lookup Tables'!$A$2:$A$5,0))</f>
        <v>Manager B</v>
      </c>
    </row>
    <row r="4763" customFormat="false" ht="15" hidden="false" customHeight="false" outlineLevel="0" collapsed="false">
      <c r="A4763" s="0" t="s">
        <v>4172</v>
      </c>
      <c r="B4763" s="13" t="n">
        <v>43099</v>
      </c>
      <c r="C4763" s="13" t="n">
        <v>43104</v>
      </c>
      <c r="D4763" s="14" t="s">
        <v>69</v>
      </c>
      <c r="E4763" s="14" t="s">
        <v>53</v>
      </c>
      <c r="F4763" s="14" t="s">
        <v>117</v>
      </c>
      <c r="G4763" s="14" t="s">
        <v>269</v>
      </c>
      <c r="H4763" s="14" t="s">
        <v>65</v>
      </c>
      <c r="I4763" s="14" t="s">
        <v>66</v>
      </c>
      <c r="J4763" s="14" t="s">
        <v>3892</v>
      </c>
      <c r="K4763" s="15" t="n">
        <v>5.904</v>
      </c>
      <c r="L4763" s="0" t="n">
        <v>2</v>
      </c>
      <c r="M4763" s="16" t="n">
        <v>0.2</v>
      </c>
      <c r="N4763" s="17" t="n">
        <v>1.9926</v>
      </c>
      <c r="O4763" s="0" t="str">
        <f aca="false">TEXT(B4763,"YYYY-MM")</f>
        <v>2017-12</v>
      </c>
      <c r="P4763" s="18" t="n">
        <f aca="false">IFERROR(N4763/K4763,0)</f>
        <v>0.3375</v>
      </c>
      <c r="Q4763" s="0" t="str">
        <f aca="false">IF(M4763=0,"No Discount",IF(M4763&lt;0.2,"Low (1-19%)",IF(M4763&lt;0.4,"Medium (20-39%)","High (40%+)")))</f>
        <v>Medium (20-39%)</v>
      </c>
      <c r="R4763" s="0" t="str">
        <f aca="false">INDEX('Lookup Tables'!$B$2:$B$5,MATCH(F4763,'Lookup Tables'!$A$2:$A$5,0))</f>
        <v>Manager B</v>
      </c>
    </row>
    <row r="4764" customFormat="false" ht="15" hidden="false" customHeight="false" outlineLevel="0" collapsed="false">
      <c r="A4764" s="0" t="s">
        <v>4172</v>
      </c>
      <c r="B4764" s="13" t="n">
        <v>43099</v>
      </c>
      <c r="C4764" s="13" t="n">
        <v>43104</v>
      </c>
      <c r="D4764" s="14" t="s">
        <v>69</v>
      </c>
      <c r="E4764" s="14" t="s">
        <v>53</v>
      </c>
      <c r="F4764" s="14" t="s">
        <v>117</v>
      </c>
      <c r="G4764" s="14" t="s">
        <v>269</v>
      </c>
      <c r="H4764" s="14" t="s">
        <v>65</v>
      </c>
      <c r="I4764" s="14" t="s">
        <v>303</v>
      </c>
      <c r="J4764" s="14" t="s">
        <v>2407</v>
      </c>
      <c r="K4764" s="15" t="n">
        <v>13.712</v>
      </c>
      <c r="L4764" s="0" t="n">
        <v>2</v>
      </c>
      <c r="M4764" s="16" t="n">
        <v>0.2</v>
      </c>
      <c r="N4764" s="17" t="n">
        <v>1.0284</v>
      </c>
      <c r="O4764" s="0" t="str">
        <f aca="false">TEXT(B4764,"YYYY-MM")</f>
        <v>2017-12</v>
      </c>
      <c r="P4764" s="18" t="n">
        <f aca="false">IFERROR(N4764/K4764,0)</f>
        <v>0.075</v>
      </c>
      <c r="Q4764" s="0" t="str">
        <f aca="false">IF(M4764=0,"No Discount",IF(M4764&lt;0.2,"Low (1-19%)",IF(M4764&lt;0.4,"Medium (20-39%)","High (40%+)")))</f>
        <v>Medium (20-39%)</v>
      </c>
      <c r="R4764" s="0" t="str">
        <f aca="false">INDEX('Lookup Tables'!$B$2:$B$5,MATCH(F4764,'Lookup Tables'!$A$2:$A$5,0))</f>
        <v>Manager B</v>
      </c>
    </row>
    <row r="4765" customFormat="false" ht="15" hidden="false" customHeight="false" outlineLevel="0" collapsed="false">
      <c r="A4765" s="0" t="s">
        <v>4173</v>
      </c>
      <c r="B4765" s="13" t="n">
        <v>42264</v>
      </c>
      <c r="C4765" s="13" t="n">
        <v>42268</v>
      </c>
      <c r="D4765" s="14" t="s">
        <v>69</v>
      </c>
      <c r="E4765" s="14" t="s">
        <v>53</v>
      </c>
      <c r="F4765" s="14" t="s">
        <v>63</v>
      </c>
      <c r="G4765" s="14" t="s">
        <v>64</v>
      </c>
      <c r="H4765" s="14" t="s">
        <v>65</v>
      </c>
      <c r="I4765" s="14" t="s">
        <v>129</v>
      </c>
      <c r="J4765" s="14" t="s">
        <v>4174</v>
      </c>
      <c r="K4765" s="15" t="n">
        <v>182.94</v>
      </c>
      <c r="L4765" s="0" t="n">
        <v>3</v>
      </c>
      <c r="M4765" s="16" t="n">
        <v>0</v>
      </c>
      <c r="N4765" s="17" t="n">
        <v>85.9818</v>
      </c>
      <c r="O4765" s="0" t="str">
        <f aca="false">TEXT(B4765,"YYYY-MM")</f>
        <v>2015-09</v>
      </c>
      <c r="P4765" s="18" t="n">
        <f aca="false">IFERROR(N4765/K4765,0)</f>
        <v>0.47</v>
      </c>
      <c r="Q4765" s="0" t="str">
        <f aca="false">IF(M4765=0,"No Discount",IF(M4765&lt;0.2,"Low (1-19%)",IF(M4765&lt;0.4,"Medium (20-39%)","High (40%+)")))</f>
        <v>No Discount</v>
      </c>
      <c r="R4765" s="0" t="str">
        <f aca="false">INDEX('Lookup Tables'!$B$2:$B$5,MATCH(F4765,'Lookup Tables'!$A$2:$A$5,0))</f>
        <v>Manager D</v>
      </c>
    </row>
    <row r="4766" customFormat="false" ht="15" hidden="false" customHeight="false" outlineLevel="0" collapsed="false">
      <c r="A4766" s="0" t="s">
        <v>4175</v>
      </c>
      <c r="B4766" s="13" t="n">
        <v>43428</v>
      </c>
      <c r="C4766" s="13" t="n">
        <v>43431</v>
      </c>
      <c r="D4766" s="14" t="s">
        <v>137</v>
      </c>
      <c r="E4766" s="14" t="s">
        <v>53</v>
      </c>
      <c r="F4766" s="14" t="s">
        <v>63</v>
      </c>
      <c r="G4766" s="14" t="s">
        <v>64</v>
      </c>
      <c r="H4766" s="14" t="s">
        <v>65</v>
      </c>
      <c r="I4766" s="14" t="s">
        <v>78</v>
      </c>
      <c r="J4766" s="14" t="s">
        <v>1646</v>
      </c>
      <c r="K4766" s="15" t="n">
        <v>27.76</v>
      </c>
      <c r="L4766" s="0" t="n">
        <v>4</v>
      </c>
      <c r="M4766" s="16" t="n">
        <v>0</v>
      </c>
      <c r="N4766" s="17" t="n">
        <v>9.9936</v>
      </c>
      <c r="O4766" s="0" t="str">
        <f aca="false">TEXT(B4766,"YYYY-MM")</f>
        <v>2018-11</v>
      </c>
      <c r="P4766" s="18" t="n">
        <f aca="false">IFERROR(N4766/K4766,0)</f>
        <v>0.36</v>
      </c>
      <c r="Q4766" s="0" t="str">
        <f aca="false">IF(M4766=0,"No Discount",IF(M4766&lt;0.2,"Low (1-19%)",IF(M4766&lt;0.4,"Medium (20-39%)","High (40%+)")))</f>
        <v>No Discount</v>
      </c>
      <c r="R4766" s="0" t="str">
        <f aca="false">INDEX('Lookup Tables'!$B$2:$B$5,MATCH(F4766,'Lookup Tables'!$A$2:$A$5,0))</f>
        <v>Manager D</v>
      </c>
    </row>
    <row r="4767" customFormat="false" ht="15" hidden="false" customHeight="false" outlineLevel="0" collapsed="false">
      <c r="A4767" s="0" t="s">
        <v>4176</v>
      </c>
      <c r="B4767" s="13" t="n">
        <v>42484</v>
      </c>
      <c r="C4767" s="13" t="n">
        <v>42488</v>
      </c>
      <c r="D4767" s="14" t="s">
        <v>69</v>
      </c>
      <c r="E4767" s="14" t="s">
        <v>97</v>
      </c>
      <c r="F4767" s="14" t="s">
        <v>117</v>
      </c>
      <c r="G4767" s="14" t="s">
        <v>170</v>
      </c>
      <c r="H4767" s="14" t="s">
        <v>65</v>
      </c>
      <c r="I4767" s="14" t="s">
        <v>78</v>
      </c>
      <c r="J4767" s="14" t="s">
        <v>1955</v>
      </c>
      <c r="K4767" s="15" t="n">
        <v>25.99</v>
      </c>
      <c r="L4767" s="0" t="n">
        <v>1</v>
      </c>
      <c r="M4767" s="16" t="n">
        <v>0</v>
      </c>
      <c r="N4767" s="17" t="n">
        <v>7.5371</v>
      </c>
      <c r="O4767" s="0" t="str">
        <f aca="false">TEXT(B4767,"YYYY-MM")</f>
        <v>2016-04</v>
      </c>
      <c r="P4767" s="18" t="n">
        <f aca="false">IFERROR(N4767/K4767,0)</f>
        <v>0.29</v>
      </c>
      <c r="Q4767" s="0" t="str">
        <f aca="false">IF(M4767=0,"No Discount",IF(M4767&lt;0.2,"Low (1-19%)",IF(M4767&lt;0.4,"Medium (20-39%)","High (40%+)")))</f>
        <v>No Discount</v>
      </c>
      <c r="R4767" s="0" t="str">
        <f aca="false">INDEX('Lookup Tables'!$B$2:$B$5,MATCH(F4767,'Lookup Tables'!$A$2:$A$5,0))</f>
        <v>Manager B</v>
      </c>
    </row>
    <row r="4768" customFormat="false" ht="15" hidden="false" customHeight="false" outlineLevel="0" collapsed="false">
      <c r="A4768" s="0" t="s">
        <v>4177</v>
      </c>
      <c r="B4768" s="13" t="n">
        <v>42438</v>
      </c>
      <c r="C4768" s="13" t="n">
        <v>42441</v>
      </c>
      <c r="D4768" s="14" t="s">
        <v>137</v>
      </c>
      <c r="E4768" s="14" t="s">
        <v>62</v>
      </c>
      <c r="F4768" s="14" t="s">
        <v>98</v>
      </c>
      <c r="G4768" s="14" t="s">
        <v>99</v>
      </c>
      <c r="H4768" s="14" t="s">
        <v>80</v>
      </c>
      <c r="I4768" s="14" t="s">
        <v>123</v>
      </c>
      <c r="J4768" s="14" t="s">
        <v>1282</v>
      </c>
      <c r="K4768" s="15" t="n">
        <v>113.52</v>
      </c>
      <c r="L4768" s="0" t="n">
        <v>5</v>
      </c>
      <c r="M4768" s="16" t="n">
        <v>0.2</v>
      </c>
      <c r="N4768" s="17" t="n">
        <v>29.799</v>
      </c>
      <c r="O4768" s="0" t="str">
        <f aca="false">TEXT(B4768,"YYYY-MM")</f>
        <v>2016-03</v>
      </c>
      <c r="P4768" s="18" t="n">
        <f aca="false">IFERROR(N4768/K4768,0)</f>
        <v>0.2625</v>
      </c>
      <c r="Q4768" s="0" t="str">
        <f aca="false">IF(M4768=0,"No Discount",IF(M4768&lt;0.2,"Low (1-19%)",IF(M4768&lt;0.4,"Medium (20-39%)","High (40%+)")))</f>
        <v>Medium (20-39%)</v>
      </c>
      <c r="R4768" s="0" t="str">
        <f aca="false">INDEX('Lookup Tables'!$B$2:$B$5,MATCH(F4768,'Lookup Tables'!$A$2:$A$5,0))</f>
        <v>Manager A</v>
      </c>
    </row>
    <row r="4769" customFormat="false" ht="15" hidden="false" customHeight="false" outlineLevel="0" collapsed="false">
      <c r="A4769" s="0" t="s">
        <v>4177</v>
      </c>
      <c r="B4769" s="13" t="n">
        <v>42438</v>
      </c>
      <c r="C4769" s="13" t="n">
        <v>42441</v>
      </c>
      <c r="D4769" s="14" t="s">
        <v>137</v>
      </c>
      <c r="E4769" s="14" t="s">
        <v>62</v>
      </c>
      <c r="F4769" s="14" t="s">
        <v>98</v>
      </c>
      <c r="G4769" s="14" t="s">
        <v>99</v>
      </c>
      <c r="H4769" s="14" t="s">
        <v>80</v>
      </c>
      <c r="I4769" s="14" t="s">
        <v>81</v>
      </c>
      <c r="J4769" s="14" t="s">
        <v>2241</v>
      </c>
      <c r="K4769" s="15" t="n">
        <v>359.88</v>
      </c>
      <c r="L4769" s="0" t="n">
        <v>3</v>
      </c>
      <c r="M4769" s="16" t="n">
        <v>0.2</v>
      </c>
      <c r="N4769" s="17" t="n">
        <v>22.4925</v>
      </c>
      <c r="O4769" s="0" t="str">
        <f aca="false">TEXT(B4769,"YYYY-MM")</f>
        <v>2016-03</v>
      </c>
      <c r="P4769" s="18" t="n">
        <f aca="false">IFERROR(N4769/K4769,0)</f>
        <v>0.0625</v>
      </c>
      <c r="Q4769" s="0" t="str">
        <f aca="false">IF(M4769=0,"No Discount",IF(M4769&lt;0.2,"Low (1-19%)",IF(M4769&lt;0.4,"Medium (20-39%)","High (40%+)")))</f>
        <v>Medium (20-39%)</v>
      </c>
      <c r="R4769" s="0" t="str">
        <f aca="false">INDEX('Lookup Tables'!$B$2:$B$5,MATCH(F4769,'Lookup Tables'!$A$2:$A$5,0))</f>
        <v>Manager A</v>
      </c>
    </row>
    <row r="4770" customFormat="false" ht="15" hidden="false" customHeight="false" outlineLevel="0" collapsed="false">
      <c r="A4770" s="0" t="s">
        <v>4178</v>
      </c>
      <c r="B4770" s="13" t="n">
        <v>43253</v>
      </c>
      <c r="C4770" s="13" t="n">
        <v>43254</v>
      </c>
      <c r="D4770" s="14" t="s">
        <v>606</v>
      </c>
      <c r="E4770" s="14" t="s">
        <v>53</v>
      </c>
      <c r="F4770" s="14" t="s">
        <v>54</v>
      </c>
      <c r="G4770" s="14" t="s">
        <v>90</v>
      </c>
      <c r="H4770" s="14" t="s">
        <v>65</v>
      </c>
      <c r="I4770" s="14" t="s">
        <v>91</v>
      </c>
      <c r="J4770" s="14" t="s">
        <v>3604</v>
      </c>
      <c r="K4770" s="15" t="n">
        <v>25.344</v>
      </c>
      <c r="L4770" s="0" t="n">
        <v>4</v>
      </c>
      <c r="M4770" s="16" t="n">
        <v>0.2</v>
      </c>
      <c r="N4770" s="17" t="n">
        <v>9.1872</v>
      </c>
      <c r="O4770" s="0" t="str">
        <f aca="false">TEXT(B4770,"YYYY-MM")</f>
        <v>2018-06</v>
      </c>
      <c r="P4770" s="18" t="n">
        <f aca="false">IFERROR(N4770/K4770,0)</f>
        <v>0.3625</v>
      </c>
      <c r="Q4770" s="0" t="str">
        <f aca="false">IF(M4770=0,"No Discount",IF(M4770&lt;0.2,"Low (1-19%)",IF(M4770&lt;0.4,"Medium (20-39%)","High (40%+)")))</f>
        <v>Medium (20-39%)</v>
      </c>
      <c r="R4770" s="0" t="str">
        <f aca="false">INDEX('Lookup Tables'!$B$2:$B$5,MATCH(F4770,'Lookup Tables'!$A$2:$A$5,0))</f>
        <v>Manager C</v>
      </c>
    </row>
    <row r="4771" customFormat="false" ht="15" hidden="false" customHeight="false" outlineLevel="0" collapsed="false">
      <c r="A4771" s="0" t="s">
        <v>4179</v>
      </c>
      <c r="B4771" s="13" t="n">
        <v>42997</v>
      </c>
      <c r="C4771" s="13" t="n">
        <v>43002</v>
      </c>
      <c r="D4771" s="14" t="s">
        <v>52</v>
      </c>
      <c r="E4771" s="14" t="s">
        <v>97</v>
      </c>
      <c r="F4771" s="14" t="s">
        <v>63</v>
      </c>
      <c r="G4771" s="14" t="s">
        <v>64</v>
      </c>
      <c r="H4771" s="14" t="s">
        <v>65</v>
      </c>
      <c r="I4771" s="14" t="s">
        <v>83</v>
      </c>
      <c r="J4771" s="14" t="s">
        <v>1043</v>
      </c>
      <c r="K4771" s="15" t="n">
        <v>11.952</v>
      </c>
      <c r="L4771" s="0" t="n">
        <v>3</v>
      </c>
      <c r="M4771" s="16" t="n">
        <v>0.2</v>
      </c>
      <c r="N4771" s="17" t="n">
        <v>4.1832</v>
      </c>
      <c r="O4771" s="0" t="str">
        <f aca="false">TEXT(B4771,"YYYY-MM")</f>
        <v>2017-09</v>
      </c>
      <c r="P4771" s="18" t="n">
        <f aca="false">IFERROR(N4771/K4771,0)</f>
        <v>0.35</v>
      </c>
      <c r="Q4771" s="0" t="str">
        <f aca="false">IF(M4771=0,"No Discount",IF(M4771&lt;0.2,"Low (1-19%)",IF(M4771&lt;0.4,"Medium (20-39%)","High (40%+)")))</f>
        <v>Medium (20-39%)</v>
      </c>
      <c r="R4771" s="0" t="str">
        <f aca="false">INDEX('Lookup Tables'!$B$2:$B$5,MATCH(F4771,'Lookup Tables'!$A$2:$A$5,0))</f>
        <v>Manager D</v>
      </c>
    </row>
    <row r="4772" customFormat="false" ht="15" hidden="false" customHeight="false" outlineLevel="0" collapsed="false">
      <c r="A4772" s="0" t="s">
        <v>4179</v>
      </c>
      <c r="B4772" s="13" t="n">
        <v>42997</v>
      </c>
      <c r="C4772" s="13" t="n">
        <v>43002</v>
      </c>
      <c r="D4772" s="14" t="s">
        <v>52</v>
      </c>
      <c r="E4772" s="14" t="s">
        <v>97</v>
      </c>
      <c r="F4772" s="14" t="s">
        <v>63</v>
      </c>
      <c r="G4772" s="14" t="s">
        <v>64</v>
      </c>
      <c r="H4772" s="14" t="s">
        <v>65</v>
      </c>
      <c r="I4772" s="14" t="s">
        <v>303</v>
      </c>
      <c r="J4772" s="14" t="s">
        <v>4180</v>
      </c>
      <c r="K4772" s="15" t="n">
        <v>6.24</v>
      </c>
      <c r="L4772" s="0" t="n">
        <v>3</v>
      </c>
      <c r="M4772" s="16" t="n">
        <v>0</v>
      </c>
      <c r="N4772" s="17" t="n">
        <v>1.872</v>
      </c>
      <c r="O4772" s="0" t="str">
        <f aca="false">TEXT(B4772,"YYYY-MM")</f>
        <v>2017-09</v>
      </c>
      <c r="P4772" s="18" t="n">
        <f aca="false">IFERROR(N4772/K4772,0)</f>
        <v>0.3</v>
      </c>
      <c r="Q4772" s="0" t="str">
        <f aca="false">IF(M4772=0,"No Discount",IF(M4772&lt;0.2,"Low (1-19%)",IF(M4772&lt;0.4,"Medium (20-39%)","High (40%+)")))</f>
        <v>No Discount</v>
      </c>
      <c r="R4772" s="0" t="str">
        <f aca="false">INDEX('Lookup Tables'!$B$2:$B$5,MATCH(F4772,'Lookup Tables'!$A$2:$A$5,0))</f>
        <v>Manager D</v>
      </c>
    </row>
    <row r="4773" customFormat="false" ht="15" hidden="false" customHeight="false" outlineLevel="0" collapsed="false">
      <c r="A4773" s="0" t="s">
        <v>4181</v>
      </c>
      <c r="B4773" s="13" t="n">
        <v>42308</v>
      </c>
      <c r="C4773" s="13" t="n">
        <v>42311</v>
      </c>
      <c r="D4773" s="14" t="s">
        <v>52</v>
      </c>
      <c r="E4773" s="14" t="s">
        <v>53</v>
      </c>
      <c r="F4773" s="14" t="s">
        <v>63</v>
      </c>
      <c r="G4773" s="14" t="s">
        <v>189</v>
      </c>
      <c r="H4773" s="14" t="s">
        <v>80</v>
      </c>
      <c r="I4773" s="14" t="s">
        <v>81</v>
      </c>
      <c r="J4773" s="14" t="s">
        <v>144</v>
      </c>
      <c r="K4773" s="15" t="n">
        <v>742.336</v>
      </c>
      <c r="L4773" s="0" t="n">
        <v>8</v>
      </c>
      <c r="M4773" s="16" t="n">
        <v>0.2</v>
      </c>
      <c r="N4773" s="17" t="n">
        <v>83.5128</v>
      </c>
      <c r="O4773" s="0" t="str">
        <f aca="false">TEXT(B4773,"YYYY-MM")</f>
        <v>2015-10</v>
      </c>
      <c r="P4773" s="18" t="n">
        <f aca="false">IFERROR(N4773/K4773,0)</f>
        <v>0.1125</v>
      </c>
      <c r="Q4773" s="0" t="str">
        <f aca="false">IF(M4773=0,"No Discount",IF(M4773&lt;0.2,"Low (1-19%)",IF(M4773&lt;0.4,"Medium (20-39%)","High (40%+)")))</f>
        <v>Medium (20-39%)</v>
      </c>
      <c r="R4773" s="0" t="str">
        <f aca="false">INDEX('Lookup Tables'!$B$2:$B$5,MATCH(F4773,'Lookup Tables'!$A$2:$A$5,0))</f>
        <v>Manager D</v>
      </c>
    </row>
    <row r="4774" customFormat="false" ht="15" hidden="false" customHeight="false" outlineLevel="0" collapsed="false">
      <c r="A4774" s="0" t="s">
        <v>4182</v>
      </c>
      <c r="B4774" s="13" t="n">
        <v>43427</v>
      </c>
      <c r="C4774" s="13" t="n">
        <v>43431</v>
      </c>
      <c r="D4774" s="14" t="s">
        <v>69</v>
      </c>
      <c r="E4774" s="14" t="s">
        <v>53</v>
      </c>
      <c r="F4774" s="14" t="s">
        <v>98</v>
      </c>
      <c r="G4774" s="14" t="s">
        <v>146</v>
      </c>
      <c r="H4774" s="14" t="s">
        <v>56</v>
      </c>
      <c r="I4774" s="14" t="s">
        <v>76</v>
      </c>
      <c r="J4774" s="14" t="s">
        <v>2741</v>
      </c>
      <c r="K4774" s="15" t="n">
        <v>6.464</v>
      </c>
      <c r="L4774" s="0" t="n">
        <v>1</v>
      </c>
      <c r="M4774" s="16" t="n">
        <v>0.6</v>
      </c>
      <c r="N4774" s="17" t="n">
        <v>-4.04</v>
      </c>
      <c r="O4774" s="0" t="str">
        <f aca="false">TEXT(B4774,"YYYY-MM")</f>
        <v>2018-11</v>
      </c>
      <c r="P4774" s="18" t="n">
        <f aca="false">IFERROR(N4774/K4774,0)</f>
        <v>-0.625</v>
      </c>
      <c r="Q4774" s="0" t="str">
        <f aca="false">IF(M4774=0,"No Discount",IF(M4774&lt;0.2,"Low (1-19%)",IF(M4774&lt;0.4,"Medium (20-39%)","High (40%+)")))</f>
        <v>High (40%+)</v>
      </c>
      <c r="R4774" s="0" t="str">
        <f aca="false">INDEX('Lookup Tables'!$B$2:$B$5,MATCH(F4774,'Lookup Tables'!$A$2:$A$5,0))</f>
        <v>Manager A</v>
      </c>
    </row>
    <row r="4775" customFormat="false" ht="15" hidden="false" customHeight="false" outlineLevel="0" collapsed="false">
      <c r="A4775" s="0" t="s">
        <v>4182</v>
      </c>
      <c r="B4775" s="13" t="n">
        <v>43427</v>
      </c>
      <c r="C4775" s="13" t="n">
        <v>43431</v>
      </c>
      <c r="D4775" s="14" t="s">
        <v>69</v>
      </c>
      <c r="E4775" s="14" t="s">
        <v>53</v>
      </c>
      <c r="F4775" s="14" t="s">
        <v>98</v>
      </c>
      <c r="G4775" s="14" t="s">
        <v>146</v>
      </c>
      <c r="H4775" s="14" t="s">
        <v>65</v>
      </c>
      <c r="I4775" s="14" t="s">
        <v>66</v>
      </c>
      <c r="J4775" s="14" t="s">
        <v>1327</v>
      </c>
      <c r="K4775" s="15" t="n">
        <v>11.52</v>
      </c>
      <c r="L4775" s="0" t="n">
        <v>5</v>
      </c>
      <c r="M4775" s="16" t="n">
        <v>0.2</v>
      </c>
      <c r="N4775" s="17" t="n">
        <v>4.176</v>
      </c>
      <c r="O4775" s="0" t="str">
        <f aca="false">TEXT(B4775,"YYYY-MM")</f>
        <v>2018-11</v>
      </c>
      <c r="P4775" s="18" t="n">
        <f aca="false">IFERROR(N4775/K4775,0)</f>
        <v>0.3625</v>
      </c>
      <c r="Q4775" s="0" t="str">
        <f aca="false">IF(M4775=0,"No Discount",IF(M4775&lt;0.2,"Low (1-19%)",IF(M4775&lt;0.4,"Medium (20-39%)","High (40%+)")))</f>
        <v>Medium (20-39%)</v>
      </c>
      <c r="R4775" s="0" t="str">
        <f aca="false">INDEX('Lookup Tables'!$B$2:$B$5,MATCH(F4775,'Lookup Tables'!$A$2:$A$5,0))</f>
        <v>Manager A</v>
      </c>
    </row>
    <row r="4776" customFormat="false" ht="15" hidden="false" customHeight="false" outlineLevel="0" collapsed="false">
      <c r="A4776" s="0" t="s">
        <v>4182</v>
      </c>
      <c r="B4776" s="13" t="n">
        <v>43427</v>
      </c>
      <c r="C4776" s="13" t="n">
        <v>43431</v>
      </c>
      <c r="D4776" s="14" t="s">
        <v>69</v>
      </c>
      <c r="E4776" s="14" t="s">
        <v>53</v>
      </c>
      <c r="F4776" s="14" t="s">
        <v>98</v>
      </c>
      <c r="G4776" s="14" t="s">
        <v>146</v>
      </c>
      <c r="H4776" s="14" t="s">
        <v>80</v>
      </c>
      <c r="I4776" s="14" t="s">
        <v>81</v>
      </c>
      <c r="J4776" s="14" t="s">
        <v>1557</v>
      </c>
      <c r="K4776" s="15" t="n">
        <v>222.384</v>
      </c>
      <c r="L4776" s="0" t="n">
        <v>2</v>
      </c>
      <c r="M4776" s="16" t="n">
        <v>0.2</v>
      </c>
      <c r="N4776" s="17" t="n">
        <v>16.6788</v>
      </c>
      <c r="O4776" s="0" t="str">
        <f aca="false">TEXT(B4776,"YYYY-MM")</f>
        <v>2018-11</v>
      </c>
      <c r="P4776" s="18" t="n">
        <f aca="false">IFERROR(N4776/K4776,0)</f>
        <v>0.075</v>
      </c>
      <c r="Q4776" s="0" t="str">
        <f aca="false">IF(M4776=0,"No Discount",IF(M4776&lt;0.2,"Low (1-19%)",IF(M4776&lt;0.4,"Medium (20-39%)","High (40%+)")))</f>
        <v>Medium (20-39%)</v>
      </c>
      <c r="R4776" s="0" t="str">
        <f aca="false">INDEX('Lookup Tables'!$B$2:$B$5,MATCH(F4776,'Lookup Tables'!$A$2:$A$5,0))</f>
        <v>Manager A</v>
      </c>
    </row>
    <row r="4777" customFormat="false" ht="15" hidden="false" customHeight="false" outlineLevel="0" collapsed="false">
      <c r="A4777" s="0" t="s">
        <v>4183</v>
      </c>
      <c r="B4777" s="13" t="n">
        <v>43420</v>
      </c>
      <c r="C4777" s="13" t="n">
        <v>43425</v>
      </c>
      <c r="D4777" s="14" t="s">
        <v>69</v>
      </c>
      <c r="E4777" s="14" t="s">
        <v>97</v>
      </c>
      <c r="F4777" s="14" t="s">
        <v>63</v>
      </c>
      <c r="G4777" s="14" t="s">
        <v>64</v>
      </c>
      <c r="H4777" s="14" t="s">
        <v>65</v>
      </c>
      <c r="I4777" s="14" t="s">
        <v>78</v>
      </c>
      <c r="J4777" s="14" t="s">
        <v>1450</v>
      </c>
      <c r="K4777" s="15" t="n">
        <v>23.36</v>
      </c>
      <c r="L4777" s="0" t="n">
        <v>4</v>
      </c>
      <c r="M4777" s="16" t="n">
        <v>0</v>
      </c>
      <c r="N4777" s="17" t="n">
        <v>6.0736</v>
      </c>
      <c r="O4777" s="0" t="str">
        <f aca="false">TEXT(B4777,"YYYY-MM")</f>
        <v>2018-11</v>
      </c>
      <c r="P4777" s="18" t="n">
        <f aca="false">IFERROR(N4777/K4777,0)</f>
        <v>0.26</v>
      </c>
      <c r="Q4777" s="0" t="str">
        <f aca="false">IF(M4777=0,"No Discount",IF(M4777&lt;0.2,"Low (1-19%)",IF(M4777&lt;0.4,"Medium (20-39%)","High (40%+)")))</f>
        <v>No Discount</v>
      </c>
      <c r="R4777" s="0" t="str">
        <f aca="false">INDEX('Lookup Tables'!$B$2:$B$5,MATCH(F4777,'Lookup Tables'!$A$2:$A$5,0))</f>
        <v>Manager D</v>
      </c>
    </row>
    <row r="4778" customFormat="false" ht="15" hidden="false" customHeight="false" outlineLevel="0" collapsed="false">
      <c r="A4778" s="0" t="s">
        <v>4184</v>
      </c>
      <c r="B4778" s="13" t="n">
        <v>42785</v>
      </c>
      <c r="C4778" s="13" t="n">
        <v>42789</v>
      </c>
      <c r="D4778" s="14" t="s">
        <v>52</v>
      </c>
      <c r="E4778" s="14" t="s">
        <v>62</v>
      </c>
      <c r="F4778" s="14" t="s">
        <v>117</v>
      </c>
      <c r="G4778" s="14" t="s">
        <v>170</v>
      </c>
      <c r="H4778" s="14" t="s">
        <v>65</v>
      </c>
      <c r="I4778" s="14" t="s">
        <v>66</v>
      </c>
      <c r="J4778" s="14" t="s">
        <v>1544</v>
      </c>
      <c r="K4778" s="15" t="n">
        <v>8.67</v>
      </c>
      <c r="L4778" s="0" t="n">
        <v>3</v>
      </c>
      <c r="M4778" s="16" t="n">
        <v>0</v>
      </c>
      <c r="N4778" s="17" t="n">
        <v>4.0749</v>
      </c>
      <c r="O4778" s="0" t="str">
        <f aca="false">TEXT(B4778,"YYYY-MM")</f>
        <v>2017-02</v>
      </c>
      <c r="P4778" s="18" t="n">
        <f aca="false">IFERROR(N4778/K4778,0)</f>
        <v>0.47</v>
      </c>
      <c r="Q4778" s="0" t="str">
        <f aca="false">IF(M4778=0,"No Discount",IF(M4778&lt;0.2,"Low (1-19%)",IF(M4778&lt;0.4,"Medium (20-39%)","High (40%+)")))</f>
        <v>No Discount</v>
      </c>
      <c r="R4778" s="0" t="str">
        <f aca="false">INDEX('Lookup Tables'!$B$2:$B$5,MATCH(F4778,'Lookup Tables'!$A$2:$A$5,0))</f>
        <v>Manager B</v>
      </c>
    </row>
    <row r="4779" customFormat="false" ht="15" hidden="false" customHeight="false" outlineLevel="0" collapsed="false">
      <c r="A4779" s="0" t="s">
        <v>4184</v>
      </c>
      <c r="B4779" s="13" t="n">
        <v>42785</v>
      </c>
      <c r="C4779" s="13" t="n">
        <v>42789</v>
      </c>
      <c r="D4779" s="14" t="s">
        <v>52</v>
      </c>
      <c r="E4779" s="14" t="s">
        <v>62</v>
      </c>
      <c r="F4779" s="14" t="s">
        <v>117</v>
      </c>
      <c r="G4779" s="14" t="s">
        <v>170</v>
      </c>
      <c r="H4779" s="14" t="s">
        <v>65</v>
      </c>
      <c r="I4779" s="14" t="s">
        <v>303</v>
      </c>
      <c r="J4779" s="14" t="s">
        <v>2407</v>
      </c>
      <c r="K4779" s="15" t="n">
        <v>25.71</v>
      </c>
      <c r="L4779" s="0" t="n">
        <v>3</v>
      </c>
      <c r="M4779" s="16" t="n">
        <v>0</v>
      </c>
      <c r="N4779" s="17" t="n">
        <v>6.6846</v>
      </c>
      <c r="O4779" s="0" t="str">
        <f aca="false">TEXT(B4779,"YYYY-MM")</f>
        <v>2017-02</v>
      </c>
      <c r="P4779" s="18" t="n">
        <f aca="false">IFERROR(N4779/K4779,0)</f>
        <v>0.26</v>
      </c>
      <c r="Q4779" s="0" t="str">
        <f aca="false">IF(M4779=0,"No Discount",IF(M4779&lt;0.2,"Low (1-19%)",IF(M4779&lt;0.4,"Medium (20-39%)","High (40%+)")))</f>
        <v>No Discount</v>
      </c>
      <c r="R4779" s="0" t="str">
        <f aca="false">INDEX('Lookup Tables'!$B$2:$B$5,MATCH(F4779,'Lookup Tables'!$A$2:$A$5,0))</f>
        <v>Manager B</v>
      </c>
    </row>
    <row r="4780" customFormat="false" ht="15" hidden="false" customHeight="false" outlineLevel="0" collapsed="false">
      <c r="A4780" s="0" t="s">
        <v>4185</v>
      </c>
      <c r="B4780" s="13" t="n">
        <v>43411</v>
      </c>
      <c r="C4780" s="13" t="n">
        <v>43415</v>
      </c>
      <c r="D4780" s="14" t="s">
        <v>69</v>
      </c>
      <c r="E4780" s="14" t="s">
        <v>53</v>
      </c>
      <c r="F4780" s="14" t="s">
        <v>117</v>
      </c>
      <c r="G4780" s="14" t="s">
        <v>160</v>
      </c>
      <c r="H4780" s="14" t="s">
        <v>65</v>
      </c>
      <c r="I4780" s="14" t="s">
        <v>85</v>
      </c>
      <c r="J4780" s="14" t="s">
        <v>622</v>
      </c>
      <c r="K4780" s="15" t="n">
        <v>100.94</v>
      </c>
      <c r="L4780" s="0" t="n">
        <v>7</v>
      </c>
      <c r="M4780" s="16" t="n">
        <v>0</v>
      </c>
      <c r="N4780" s="17" t="n">
        <v>33.3102</v>
      </c>
      <c r="O4780" s="0" t="str">
        <f aca="false">TEXT(B4780,"YYYY-MM")</f>
        <v>2018-11</v>
      </c>
      <c r="P4780" s="18" t="n">
        <f aca="false">IFERROR(N4780/K4780,0)</f>
        <v>0.33</v>
      </c>
      <c r="Q4780" s="0" t="str">
        <f aca="false">IF(M4780=0,"No Discount",IF(M4780&lt;0.2,"Low (1-19%)",IF(M4780&lt;0.4,"Medium (20-39%)","High (40%+)")))</f>
        <v>No Discount</v>
      </c>
      <c r="R4780" s="0" t="str">
        <f aca="false">INDEX('Lookup Tables'!$B$2:$B$5,MATCH(F4780,'Lookup Tables'!$A$2:$A$5,0))</f>
        <v>Manager B</v>
      </c>
    </row>
    <row r="4781" customFormat="false" ht="15" hidden="false" customHeight="false" outlineLevel="0" collapsed="false">
      <c r="A4781" s="0" t="s">
        <v>4186</v>
      </c>
      <c r="B4781" s="13" t="n">
        <v>42193</v>
      </c>
      <c r="C4781" s="13" t="n">
        <v>42195</v>
      </c>
      <c r="D4781" s="14" t="s">
        <v>137</v>
      </c>
      <c r="E4781" s="14" t="s">
        <v>53</v>
      </c>
      <c r="F4781" s="14" t="s">
        <v>117</v>
      </c>
      <c r="G4781" s="14" t="s">
        <v>170</v>
      </c>
      <c r="H4781" s="14" t="s">
        <v>56</v>
      </c>
      <c r="I4781" s="14" t="s">
        <v>59</v>
      </c>
      <c r="J4781" s="14" t="s">
        <v>846</v>
      </c>
      <c r="K4781" s="15" t="n">
        <v>63.882</v>
      </c>
      <c r="L4781" s="0" t="n">
        <v>1</v>
      </c>
      <c r="M4781" s="16" t="n">
        <v>0.1</v>
      </c>
      <c r="N4781" s="17" t="n">
        <v>10.647</v>
      </c>
      <c r="O4781" s="0" t="str">
        <f aca="false">TEXT(B4781,"YYYY-MM")</f>
        <v>2015-07</v>
      </c>
      <c r="P4781" s="18" t="n">
        <f aca="false">IFERROR(N4781/K4781,0)</f>
        <v>0.166666666666667</v>
      </c>
      <c r="Q4781" s="0" t="str">
        <f aca="false">IF(M4781=0,"No Discount",IF(M4781&lt;0.2,"Low (1-19%)",IF(M4781&lt;0.4,"Medium (20-39%)","High (40%+)")))</f>
        <v>Low (1-19%)</v>
      </c>
      <c r="R4781" s="0" t="str">
        <f aca="false">INDEX('Lookup Tables'!$B$2:$B$5,MATCH(F4781,'Lookup Tables'!$A$2:$A$5,0))</f>
        <v>Manager B</v>
      </c>
    </row>
    <row r="4782" customFormat="false" ht="15" hidden="false" customHeight="false" outlineLevel="0" collapsed="false">
      <c r="A4782" s="0" t="s">
        <v>4187</v>
      </c>
      <c r="B4782" s="13" t="n">
        <v>42315</v>
      </c>
      <c r="C4782" s="13" t="n">
        <v>42320</v>
      </c>
      <c r="D4782" s="14" t="s">
        <v>69</v>
      </c>
      <c r="E4782" s="14" t="s">
        <v>53</v>
      </c>
      <c r="F4782" s="14" t="s">
        <v>98</v>
      </c>
      <c r="G4782" s="14" t="s">
        <v>99</v>
      </c>
      <c r="H4782" s="14" t="s">
        <v>56</v>
      </c>
      <c r="I4782" s="14" t="s">
        <v>59</v>
      </c>
      <c r="J4782" s="14" t="s">
        <v>2892</v>
      </c>
      <c r="K4782" s="15" t="n">
        <v>683.144</v>
      </c>
      <c r="L4782" s="0" t="n">
        <v>4</v>
      </c>
      <c r="M4782" s="16" t="n">
        <v>0.3</v>
      </c>
      <c r="N4782" s="17" t="n">
        <v>0</v>
      </c>
      <c r="O4782" s="0" t="str">
        <f aca="false">TEXT(B4782,"YYYY-MM")</f>
        <v>2015-11</v>
      </c>
      <c r="P4782" s="18" t="n">
        <f aca="false">IFERROR(N4782/K4782,0)</f>
        <v>0</v>
      </c>
      <c r="Q4782" s="0" t="str">
        <f aca="false">IF(M4782=0,"No Discount",IF(M4782&lt;0.2,"Low (1-19%)",IF(M4782&lt;0.4,"Medium (20-39%)","High (40%+)")))</f>
        <v>Medium (20-39%)</v>
      </c>
      <c r="R4782" s="0" t="str">
        <f aca="false">INDEX('Lookup Tables'!$B$2:$B$5,MATCH(F4782,'Lookup Tables'!$A$2:$A$5,0))</f>
        <v>Manager A</v>
      </c>
    </row>
    <row r="4783" customFormat="false" ht="15" hidden="false" customHeight="false" outlineLevel="0" collapsed="false">
      <c r="A4783" s="0" t="s">
        <v>4187</v>
      </c>
      <c r="B4783" s="13" t="n">
        <v>42315</v>
      </c>
      <c r="C4783" s="13" t="n">
        <v>42320</v>
      </c>
      <c r="D4783" s="14" t="s">
        <v>69</v>
      </c>
      <c r="E4783" s="14" t="s">
        <v>53</v>
      </c>
      <c r="F4783" s="14" t="s">
        <v>98</v>
      </c>
      <c r="G4783" s="14" t="s">
        <v>99</v>
      </c>
      <c r="H4783" s="14" t="s">
        <v>65</v>
      </c>
      <c r="I4783" s="14" t="s">
        <v>83</v>
      </c>
      <c r="J4783" s="14" t="s">
        <v>4188</v>
      </c>
      <c r="K4783" s="15" t="n">
        <v>1.476</v>
      </c>
      <c r="L4783" s="0" t="n">
        <v>3</v>
      </c>
      <c r="M4783" s="16" t="n">
        <v>0.8</v>
      </c>
      <c r="N4783" s="17" t="n">
        <v>-2.214</v>
      </c>
      <c r="O4783" s="0" t="str">
        <f aca="false">TEXT(B4783,"YYYY-MM")</f>
        <v>2015-11</v>
      </c>
      <c r="P4783" s="18" t="n">
        <f aca="false">IFERROR(N4783/K4783,0)</f>
        <v>-1.5</v>
      </c>
      <c r="Q4783" s="0" t="str">
        <f aca="false">IF(M4783=0,"No Discount",IF(M4783&lt;0.2,"Low (1-19%)",IF(M4783&lt;0.4,"Medium (20-39%)","High (40%+)")))</f>
        <v>High (40%+)</v>
      </c>
      <c r="R4783" s="0" t="str">
        <f aca="false">INDEX('Lookup Tables'!$B$2:$B$5,MATCH(F4783,'Lookup Tables'!$A$2:$A$5,0))</f>
        <v>Manager A</v>
      </c>
    </row>
    <row r="4784" customFormat="false" ht="15" hidden="false" customHeight="false" outlineLevel="0" collapsed="false">
      <c r="A4784" s="0" t="s">
        <v>4187</v>
      </c>
      <c r="B4784" s="13" t="n">
        <v>42315</v>
      </c>
      <c r="C4784" s="13" t="n">
        <v>42320</v>
      </c>
      <c r="D4784" s="14" t="s">
        <v>69</v>
      </c>
      <c r="E4784" s="14" t="s">
        <v>53</v>
      </c>
      <c r="F4784" s="14" t="s">
        <v>98</v>
      </c>
      <c r="G4784" s="14" t="s">
        <v>99</v>
      </c>
      <c r="H4784" s="14" t="s">
        <v>65</v>
      </c>
      <c r="I4784" s="14" t="s">
        <v>303</v>
      </c>
      <c r="J4784" s="14" t="s">
        <v>914</v>
      </c>
      <c r="K4784" s="15" t="n">
        <v>40.712</v>
      </c>
      <c r="L4784" s="0" t="n">
        <v>7</v>
      </c>
      <c r="M4784" s="16" t="n">
        <v>0.2</v>
      </c>
      <c r="N4784" s="17" t="n">
        <v>3.5623</v>
      </c>
      <c r="O4784" s="0" t="str">
        <f aca="false">TEXT(B4784,"YYYY-MM")</f>
        <v>2015-11</v>
      </c>
      <c r="P4784" s="18" t="n">
        <f aca="false">IFERROR(N4784/K4784,0)</f>
        <v>0.0875</v>
      </c>
      <c r="Q4784" s="0" t="str">
        <f aca="false">IF(M4784=0,"No Discount",IF(M4784&lt;0.2,"Low (1-19%)",IF(M4784&lt;0.4,"Medium (20-39%)","High (40%+)")))</f>
        <v>Medium (20-39%)</v>
      </c>
      <c r="R4784" s="0" t="str">
        <f aca="false">INDEX('Lookup Tables'!$B$2:$B$5,MATCH(F4784,'Lookup Tables'!$A$2:$A$5,0))</f>
        <v>Manager A</v>
      </c>
    </row>
    <row r="4785" customFormat="false" ht="15" hidden="false" customHeight="false" outlineLevel="0" collapsed="false">
      <c r="A4785" s="0" t="s">
        <v>4189</v>
      </c>
      <c r="B4785" s="13" t="n">
        <v>43128</v>
      </c>
      <c r="C4785" s="13" t="n">
        <v>43132</v>
      </c>
      <c r="D4785" s="14" t="s">
        <v>69</v>
      </c>
      <c r="E4785" s="14" t="s">
        <v>53</v>
      </c>
      <c r="F4785" s="14" t="s">
        <v>98</v>
      </c>
      <c r="G4785" s="14" t="s">
        <v>2114</v>
      </c>
      <c r="H4785" s="14" t="s">
        <v>65</v>
      </c>
      <c r="I4785" s="14" t="s">
        <v>91</v>
      </c>
      <c r="J4785" s="14" t="s">
        <v>1736</v>
      </c>
      <c r="K4785" s="15" t="n">
        <v>279.9</v>
      </c>
      <c r="L4785" s="0" t="n">
        <v>5</v>
      </c>
      <c r="M4785" s="16" t="n">
        <v>0</v>
      </c>
      <c r="N4785" s="17" t="n">
        <v>137.151</v>
      </c>
      <c r="O4785" s="0" t="str">
        <f aca="false">TEXT(B4785,"YYYY-MM")</f>
        <v>2018-01</v>
      </c>
      <c r="P4785" s="18" t="n">
        <f aca="false">IFERROR(N4785/K4785,0)</f>
        <v>0.49</v>
      </c>
      <c r="Q4785" s="0" t="str">
        <f aca="false">IF(M4785=0,"No Discount",IF(M4785&lt;0.2,"Low (1-19%)",IF(M4785&lt;0.4,"Medium (20-39%)","High (40%+)")))</f>
        <v>No Discount</v>
      </c>
      <c r="R4785" s="0" t="str">
        <f aca="false">INDEX('Lookup Tables'!$B$2:$B$5,MATCH(F4785,'Lookup Tables'!$A$2:$A$5,0))</f>
        <v>Manager A</v>
      </c>
    </row>
    <row r="4786" customFormat="false" ht="15" hidden="false" customHeight="false" outlineLevel="0" collapsed="false">
      <c r="A4786" s="0" t="s">
        <v>4190</v>
      </c>
      <c r="B4786" s="13" t="n">
        <v>42715</v>
      </c>
      <c r="C4786" s="13" t="n">
        <v>42720</v>
      </c>
      <c r="D4786" s="14" t="s">
        <v>69</v>
      </c>
      <c r="E4786" s="14" t="s">
        <v>53</v>
      </c>
      <c r="F4786" s="14" t="s">
        <v>63</v>
      </c>
      <c r="G4786" s="14" t="s">
        <v>252</v>
      </c>
      <c r="H4786" s="14" t="s">
        <v>65</v>
      </c>
      <c r="I4786" s="14" t="s">
        <v>78</v>
      </c>
      <c r="J4786" s="14" t="s">
        <v>2687</v>
      </c>
      <c r="K4786" s="15" t="n">
        <v>13.12</v>
      </c>
      <c r="L4786" s="0" t="n">
        <v>5</v>
      </c>
      <c r="M4786" s="16" t="n">
        <v>0.2</v>
      </c>
      <c r="N4786" s="17" t="n">
        <v>1.148</v>
      </c>
      <c r="O4786" s="0" t="str">
        <f aca="false">TEXT(B4786,"YYYY-MM")</f>
        <v>2016-12</v>
      </c>
      <c r="P4786" s="18" t="n">
        <f aca="false">IFERROR(N4786/K4786,0)</f>
        <v>0.0875</v>
      </c>
      <c r="Q4786" s="0" t="str">
        <f aca="false">IF(M4786=0,"No Discount",IF(M4786&lt;0.2,"Low (1-19%)",IF(M4786&lt;0.4,"Medium (20-39%)","High (40%+)")))</f>
        <v>Medium (20-39%)</v>
      </c>
      <c r="R4786" s="0" t="str">
        <f aca="false">INDEX('Lookup Tables'!$B$2:$B$5,MATCH(F4786,'Lookup Tables'!$A$2:$A$5,0))</f>
        <v>Manager D</v>
      </c>
    </row>
    <row r="4787" customFormat="false" ht="15" hidden="false" customHeight="false" outlineLevel="0" collapsed="false">
      <c r="A4787" s="0" t="s">
        <v>4190</v>
      </c>
      <c r="B4787" s="13" t="n">
        <v>42715</v>
      </c>
      <c r="C4787" s="13" t="n">
        <v>42720</v>
      </c>
      <c r="D4787" s="14" t="s">
        <v>69</v>
      </c>
      <c r="E4787" s="14" t="s">
        <v>53</v>
      </c>
      <c r="F4787" s="14" t="s">
        <v>63</v>
      </c>
      <c r="G4787" s="14" t="s">
        <v>252</v>
      </c>
      <c r="H4787" s="14" t="s">
        <v>56</v>
      </c>
      <c r="I4787" s="14" t="s">
        <v>57</v>
      </c>
      <c r="J4787" s="14" t="s">
        <v>2730</v>
      </c>
      <c r="K4787" s="15" t="n">
        <v>69.576</v>
      </c>
      <c r="L4787" s="0" t="n">
        <v>4</v>
      </c>
      <c r="M4787" s="16" t="n">
        <v>0.7</v>
      </c>
      <c r="N4787" s="17" t="n">
        <v>-143.7904</v>
      </c>
      <c r="O4787" s="0" t="str">
        <f aca="false">TEXT(B4787,"YYYY-MM")</f>
        <v>2016-12</v>
      </c>
      <c r="P4787" s="18" t="n">
        <f aca="false">IFERROR(N4787/K4787,0)</f>
        <v>-2.06666666666667</v>
      </c>
      <c r="Q4787" s="0" t="str">
        <f aca="false">IF(M4787=0,"No Discount",IF(M4787&lt;0.2,"Low (1-19%)",IF(M4787&lt;0.4,"Medium (20-39%)","High (40%+)")))</f>
        <v>High (40%+)</v>
      </c>
      <c r="R4787" s="0" t="str">
        <f aca="false">INDEX('Lookup Tables'!$B$2:$B$5,MATCH(F4787,'Lookup Tables'!$A$2:$A$5,0))</f>
        <v>Manager D</v>
      </c>
    </row>
    <row r="4788" customFormat="false" ht="15" hidden="false" customHeight="false" outlineLevel="0" collapsed="false">
      <c r="A4788" s="0" t="s">
        <v>4190</v>
      </c>
      <c r="B4788" s="13" t="n">
        <v>42715</v>
      </c>
      <c r="C4788" s="13" t="n">
        <v>42720</v>
      </c>
      <c r="D4788" s="14" t="s">
        <v>69</v>
      </c>
      <c r="E4788" s="14" t="s">
        <v>53</v>
      </c>
      <c r="F4788" s="14" t="s">
        <v>63</v>
      </c>
      <c r="G4788" s="14" t="s">
        <v>252</v>
      </c>
      <c r="H4788" s="14" t="s">
        <v>65</v>
      </c>
      <c r="I4788" s="14" t="s">
        <v>78</v>
      </c>
      <c r="J4788" s="14" t="s">
        <v>1474</v>
      </c>
      <c r="K4788" s="15" t="n">
        <v>4.224</v>
      </c>
      <c r="L4788" s="0" t="n">
        <v>3</v>
      </c>
      <c r="M4788" s="16" t="n">
        <v>0.2</v>
      </c>
      <c r="N4788" s="17" t="n">
        <v>0.4752</v>
      </c>
      <c r="O4788" s="0" t="str">
        <f aca="false">TEXT(B4788,"YYYY-MM")</f>
        <v>2016-12</v>
      </c>
      <c r="P4788" s="18" t="n">
        <f aca="false">IFERROR(N4788/K4788,0)</f>
        <v>0.1125</v>
      </c>
      <c r="Q4788" s="0" t="str">
        <f aca="false">IF(M4788=0,"No Discount",IF(M4788&lt;0.2,"Low (1-19%)",IF(M4788&lt;0.4,"Medium (20-39%)","High (40%+)")))</f>
        <v>Medium (20-39%)</v>
      </c>
      <c r="R4788" s="0" t="str">
        <f aca="false">INDEX('Lookup Tables'!$B$2:$B$5,MATCH(F4788,'Lookup Tables'!$A$2:$A$5,0))</f>
        <v>Manager D</v>
      </c>
    </row>
    <row r="4789" customFormat="false" ht="15" hidden="false" customHeight="false" outlineLevel="0" collapsed="false">
      <c r="A4789" s="0" t="s">
        <v>4190</v>
      </c>
      <c r="B4789" s="13" t="n">
        <v>42715</v>
      </c>
      <c r="C4789" s="13" t="n">
        <v>42720</v>
      </c>
      <c r="D4789" s="14" t="s">
        <v>69</v>
      </c>
      <c r="E4789" s="14" t="s">
        <v>53</v>
      </c>
      <c r="F4789" s="14" t="s">
        <v>63</v>
      </c>
      <c r="G4789" s="14" t="s">
        <v>252</v>
      </c>
      <c r="H4789" s="14" t="s">
        <v>80</v>
      </c>
      <c r="I4789" s="14" t="s">
        <v>123</v>
      </c>
      <c r="J4789" s="14" t="s">
        <v>4191</v>
      </c>
      <c r="K4789" s="15" t="n">
        <v>58.08</v>
      </c>
      <c r="L4789" s="0" t="n">
        <v>4</v>
      </c>
      <c r="M4789" s="16" t="n">
        <v>0.2</v>
      </c>
      <c r="N4789" s="17" t="n">
        <v>-6.534</v>
      </c>
      <c r="O4789" s="0" t="str">
        <f aca="false">TEXT(B4789,"YYYY-MM")</f>
        <v>2016-12</v>
      </c>
      <c r="P4789" s="18" t="n">
        <f aca="false">IFERROR(N4789/K4789,0)</f>
        <v>-0.1125</v>
      </c>
      <c r="Q4789" s="0" t="str">
        <f aca="false">IF(M4789=0,"No Discount",IF(M4789&lt;0.2,"Low (1-19%)",IF(M4789&lt;0.4,"Medium (20-39%)","High (40%+)")))</f>
        <v>Medium (20-39%)</v>
      </c>
      <c r="R4789" s="0" t="str">
        <f aca="false">INDEX('Lookup Tables'!$B$2:$B$5,MATCH(F4789,'Lookup Tables'!$A$2:$A$5,0))</f>
        <v>Manager D</v>
      </c>
    </row>
    <row r="4790" customFormat="false" ht="15" hidden="false" customHeight="false" outlineLevel="0" collapsed="false">
      <c r="A4790" s="0" t="s">
        <v>4190</v>
      </c>
      <c r="B4790" s="13" t="n">
        <v>42715</v>
      </c>
      <c r="C4790" s="13" t="n">
        <v>42720</v>
      </c>
      <c r="D4790" s="14" t="s">
        <v>69</v>
      </c>
      <c r="E4790" s="14" t="s">
        <v>53</v>
      </c>
      <c r="F4790" s="14" t="s">
        <v>63</v>
      </c>
      <c r="G4790" s="14" t="s">
        <v>252</v>
      </c>
      <c r="H4790" s="14" t="s">
        <v>56</v>
      </c>
      <c r="I4790" s="14" t="s">
        <v>76</v>
      </c>
      <c r="J4790" s="14" t="s">
        <v>1875</v>
      </c>
      <c r="K4790" s="15" t="n">
        <v>52.416</v>
      </c>
      <c r="L4790" s="0" t="n">
        <v>9</v>
      </c>
      <c r="M4790" s="16" t="n">
        <v>0.2</v>
      </c>
      <c r="N4790" s="17" t="n">
        <v>15.0696</v>
      </c>
      <c r="O4790" s="0" t="str">
        <f aca="false">TEXT(B4790,"YYYY-MM")</f>
        <v>2016-12</v>
      </c>
      <c r="P4790" s="18" t="n">
        <f aca="false">IFERROR(N4790/K4790,0)</f>
        <v>0.2875</v>
      </c>
      <c r="Q4790" s="0" t="str">
        <f aca="false">IF(M4790=0,"No Discount",IF(M4790&lt;0.2,"Low (1-19%)",IF(M4790&lt;0.4,"Medium (20-39%)","High (40%+)")))</f>
        <v>Medium (20-39%)</v>
      </c>
      <c r="R4790" s="0" t="str">
        <f aca="false">INDEX('Lookup Tables'!$B$2:$B$5,MATCH(F4790,'Lookup Tables'!$A$2:$A$5,0))</f>
        <v>Manager D</v>
      </c>
    </row>
    <row r="4791" customFormat="false" ht="15" hidden="false" customHeight="false" outlineLevel="0" collapsed="false">
      <c r="A4791" s="0" t="s">
        <v>4190</v>
      </c>
      <c r="B4791" s="13" t="n">
        <v>42715</v>
      </c>
      <c r="C4791" s="13" t="n">
        <v>42720</v>
      </c>
      <c r="D4791" s="14" t="s">
        <v>69</v>
      </c>
      <c r="E4791" s="14" t="s">
        <v>53</v>
      </c>
      <c r="F4791" s="14" t="s">
        <v>63</v>
      </c>
      <c r="G4791" s="14" t="s">
        <v>252</v>
      </c>
      <c r="H4791" s="14" t="s">
        <v>56</v>
      </c>
      <c r="I4791" s="14" t="s">
        <v>76</v>
      </c>
      <c r="J4791" s="14" t="s">
        <v>1808</v>
      </c>
      <c r="K4791" s="15" t="n">
        <v>54.92</v>
      </c>
      <c r="L4791" s="0" t="n">
        <v>5</v>
      </c>
      <c r="M4791" s="16" t="n">
        <v>0.2</v>
      </c>
      <c r="N4791" s="17" t="n">
        <v>10.984</v>
      </c>
      <c r="O4791" s="0" t="str">
        <f aca="false">TEXT(B4791,"YYYY-MM")</f>
        <v>2016-12</v>
      </c>
      <c r="P4791" s="18" t="n">
        <f aca="false">IFERROR(N4791/K4791,0)</f>
        <v>0.2</v>
      </c>
      <c r="Q4791" s="0" t="str">
        <f aca="false">IF(M4791=0,"No Discount",IF(M4791&lt;0.2,"Low (1-19%)",IF(M4791&lt;0.4,"Medium (20-39%)","High (40%+)")))</f>
        <v>Medium (20-39%)</v>
      </c>
      <c r="R4791" s="0" t="str">
        <f aca="false">INDEX('Lookup Tables'!$B$2:$B$5,MATCH(F4791,'Lookup Tables'!$A$2:$A$5,0))</f>
        <v>Manager D</v>
      </c>
    </row>
    <row r="4792" customFormat="false" ht="15" hidden="false" customHeight="false" outlineLevel="0" collapsed="false">
      <c r="A4792" s="0" t="s">
        <v>4190</v>
      </c>
      <c r="B4792" s="13" t="n">
        <v>42715</v>
      </c>
      <c r="C4792" s="13" t="n">
        <v>42720</v>
      </c>
      <c r="D4792" s="14" t="s">
        <v>69</v>
      </c>
      <c r="E4792" s="14" t="s">
        <v>53</v>
      </c>
      <c r="F4792" s="14" t="s">
        <v>63</v>
      </c>
      <c r="G4792" s="14" t="s">
        <v>252</v>
      </c>
      <c r="H4792" s="14" t="s">
        <v>56</v>
      </c>
      <c r="I4792" s="14" t="s">
        <v>71</v>
      </c>
      <c r="J4792" s="14" t="s">
        <v>2654</v>
      </c>
      <c r="K4792" s="15" t="n">
        <v>364.95</v>
      </c>
      <c r="L4792" s="0" t="n">
        <v>5</v>
      </c>
      <c r="M4792" s="16" t="n">
        <v>0.5</v>
      </c>
      <c r="N4792" s="17" t="n">
        <v>-248.166</v>
      </c>
      <c r="O4792" s="0" t="str">
        <f aca="false">TEXT(B4792,"YYYY-MM")</f>
        <v>2016-12</v>
      </c>
      <c r="P4792" s="18" t="n">
        <f aca="false">IFERROR(N4792/K4792,0)</f>
        <v>-0.68</v>
      </c>
      <c r="Q4792" s="0" t="str">
        <f aca="false">IF(M4792=0,"No Discount",IF(M4792&lt;0.2,"Low (1-19%)",IF(M4792&lt;0.4,"Medium (20-39%)","High (40%+)")))</f>
        <v>High (40%+)</v>
      </c>
      <c r="R4792" s="0" t="str">
        <f aca="false">INDEX('Lookup Tables'!$B$2:$B$5,MATCH(F4792,'Lookup Tables'!$A$2:$A$5,0))</f>
        <v>Manager D</v>
      </c>
    </row>
    <row r="4793" customFormat="false" ht="15" hidden="false" customHeight="false" outlineLevel="0" collapsed="false">
      <c r="A4793" s="0" t="s">
        <v>4190</v>
      </c>
      <c r="B4793" s="13" t="n">
        <v>42715</v>
      </c>
      <c r="C4793" s="13" t="n">
        <v>42720</v>
      </c>
      <c r="D4793" s="14" t="s">
        <v>69</v>
      </c>
      <c r="E4793" s="14" t="s">
        <v>53</v>
      </c>
      <c r="F4793" s="14" t="s">
        <v>63</v>
      </c>
      <c r="G4793" s="14" t="s">
        <v>252</v>
      </c>
      <c r="H4793" s="14" t="s">
        <v>65</v>
      </c>
      <c r="I4793" s="14" t="s">
        <v>91</v>
      </c>
      <c r="J4793" s="14" t="s">
        <v>4192</v>
      </c>
      <c r="K4793" s="15" t="n">
        <v>85.056</v>
      </c>
      <c r="L4793" s="0" t="n">
        <v>3</v>
      </c>
      <c r="M4793" s="16" t="n">
        <v>0.2</v>
      </c>
      <c r="N4793" s="17" t="n">
        <v>28.7064</v>
      </c>
      <c r="O4793" s="0" t="str">
        <f aca="false">TEXT(B4793,"YYYY-MM")</f>
        <v>2016-12</v>
      </c>
      <c r="P4793" s="18" t="n">
        <f aca="false">IFERROR(N4793/K4793,0)</f>
        <v>0.3375</v>
      </c>
      <c r="Q4793" s="0" t="str">
        <f aca="false">IF(M4793=0,"No Discount",IF(M4793&lt;0.2,"Low (1-19%)",IF(M4793&lt;0.4,"Medium (20-39%)","High (40%+)")))</f>
        <v>Medium (20-39%)</v>
      </c>
      <c r="R4793" s="0" t="str">
        <f aca="false">INDEX('Lookup Tables'!$B$2:$B$5,MATCH(F4793,'Lookup Tables'!$A$2:$A$5,0))</f>
        <v>Manager D</v>
      </c>
    </row>
    <row r="4794" customFormat="false" ht="15" hidden="false" customHeight="false" outlineLevel="0" collapsed="false">
      <c r="A4794" s="0" t="s">
        <v>4190</v>
      </c>
      <c r="B4794" s="13" t="n">
        <v>42715</v>
      </c>
      <c r="C4794" s="13" t="n">
        <v>42720</v>
      </c>
      <c r="D4794" s="14" t="s">
        <v>69</v>
      </c>
      <c r="E4794" s="14" t="s">
        <v>53</v>
      </c>
      <c r="F4794" s="14" t="s">
        <v>63</v>
      </c>
      <c r="G4794" s="14" t="s">
        <v>252</v>
      </c>
      <c r="H4794" s="14" t="s">
        <v>65</v>
      </c>
      <c r="I4794" s="14" t="s">
        <v>91</v>
      </c>
      <c r="J4794" s="14" t="s">
        <v>246</v>
      </c>
      <c r="K4794" s="15" t="n">
        <v>27.696</v>
      </c>
      <c r="L4794" s="0" t="n">
        <v>3</v>
      </c>
      <c r="M4794" s="16" t="n">
        <v>0.2</v>
      </c>
      <c r="N4794" s="17" t="n">
        <v>9.6936</v>
      </c>
      <c r="O4794" s="0" t="str">
        <f aca="false">TEXT(B4794,"YYYY-MM")</f>
        <v>2016-12</v>
      </c>
      <c r="P4794" s="18" t="n">
        <f aca="false">IFERROR(N4794/K4794,0)</f>
        <v>0.35</v>
      </c>
      <c r="Q4794" s="0" t="str">
        <f aca="false">IF(M4794=0,"No Discount",IF(M4794&lt;0.2,"Low (1-19%)",IF(M4794&lt;0.4,"Medium (20-39%)","High (40%+)")))</f>
        <v>Medium (20-39%)</v>
      </c>
      <c r="R4794" s="0" t="str">
        <f aca="false">INDEX('Lookup Tables'!$B$2:$B$5,MATCH(F4794,'Lookup Tables'!$A$2:$A$5,0))</f>
        <v>Manager D</v>
      </c>
    </row>
    <row r="4795" customFormat="false" ht="15" hidden="false" customHeight="false" outlineLevel="0" collapsed="false">
      <c r="A4795" s="0" t="s">
        <v>4193</v>
      </c>
      <c r="B4795" s="13" t="n">
        <v>42550</v>
      </c>
      <c r="C4795" s="13" t="n">
        <v>42555</v>
      </c>
      <c r="D4795" s="14" t="s">
        <v>69</v>
      </c>
      <c r="E4795" s="14" t="s">
        <v>53</v>
      </c>
      <c r="F4795" s="14" t="s">
        <v>117</v>
      </c>
      <c r="G4795" s="14" t="s">
        <v>170</v>
      </c>
      <c r="H4795" s="14" t="s">
        <v>65</v>
      </c>
      <c r="I4795" s="14" t="s">
        <v>91</v>
      </c>
      <c r="J4795" s="14" t="s">
        <v>1622</v>
      </c>
      <c r="K4795" s="15" t="n">
        <v>24.96</v>
      </c>
      <c r="L4795" s="0" t="n">
        <v>4</v>
      </c>
      <c r="M4795" s="16" t="n">
        <v>0</v>
      </c>
      <c r="N4795" s="17" t="n">
        <v>11.232</v>
      </c>
      <c r="O4795" s="0" t="str">
        <f aca="false">TEXT(B4795,"YYYY-MM")</f>
        <v>2016-06</v>
      </c>
      <c r="P4795" s="18" t="n">
        <f aca="false">IFERROR(N4795/K4795,0)</f>
        <v>0.45</v>
      </c>
      <c r="Q4795" s="0" t="str">
        <f aca="false">IF(M4795=0,"No Discount",IF(M4795&lt;0.2,"Low (1-19%)",IF(M4795&lt;0.4,"Medium (20-39%)","High (40%+)")))</f>
        <v>No Discount</v>
      </c>
      <c r="R4795" s="0" t="str">
        <f aca="false">INDEX('Lookup Tables'!$B$2:$B$5,MATCH(F4795,'Lookup Tables'!$A$2:$A$5,0))</f>
        <v>Manager B</v>
      </c>
    </row>
    <row r="4796" customFormat="false" ht="15" hidden="false" customHeight="false" outlineLevel="0" collapsed="false">
      <c r="A4796" s="0" t="s">
        <v>4194</v>
      </c>
      <c r="B4796" s="13" t="n">
        <v>42445</v>
      </c>
      <c r="C4796" s="13" t="n">
        <v>42452</v>
      </c>
      <c r="D4796" s="14" t="s">
        <v>69</v>
      </c>
      <c r="E4796" s="14" t="s">
        <v>62</v>
      </c>
      <c r="F4796" s="14" t="s">
        <v>63</v>
      </c>
      <c r="G4796" s="14" t="s">
        <v>64</v>
      </c>
      <c r="H4796" s="14" t="s">
        <v>56</v>
      </c>
      <c r="I4796" s="14" t="s">
        <v>76</v>
      </c>
      <c r="J4796" s="14" t="s">
        <v>3722</v>
      </c>
      <c r="K4796" s="15" t="n">
        <v>43.13</v>
      </c>
      <c r="L4796" s="0" t="n">
        <v>1</v>
      </c>
      <c r="M4796" s="16" t="n">
        <v>0</v>
      </c>
      <c r="N4796" s="17" t="n">
        <v>18.1146</v>
      </c>
      <c r="O4796" s="0" t="str">
        <f aca="false">TEXT(B4796,"YYYY-MM")</f>
        <v>2016-03</v>
      </c>
      <c r="P4796" s="18" t="n">
        <f aca="false">IFERROR(N4796/K4796,0)</f>
        <v>0.42</v>
      </c>
      <c r="Q4796" s="0" t="str">
        <f aca="false">IF(M4796=0,"No Discount",IF(M4796&lt;0.2,"Low (1-19%)",IF(M4796&lt;0.4,"Medium (20-39%)","High (40%+)")))</f>
        <v>No Discount</v>
      </c>
      <c r="R4796" s="0" t="str">
        <f aca="false">INDEX('Lookup Tables'!$B$2:$B$5,MATCH(F4796,'Lookup Tables'!$A$2:$A$5,0))</f>
        <v>Manager D</v>
      </c>
    </row>
    <row r="4797" customFormat="false" ht="15" hidden="false" customHeight="false" outlineLevel="0" collapsed="false">
      <c r="A4797" s="0" t="s">
        <v>4195</v>
      </c>
      <c r="B4797" s="13" t="n">
        <v>42595</v>
      </c>
      <c r="C4797" s="13" t="n">
        <v>42599</v>
      </c>
      <c r="D4797" s="14" t="s">
        <v>69</v>
      </c>
      <c r="E4797" s="14" t="s">
        <v>53</v>
      </c>
      <c r="F4797" s="14" t="s">
        <v>54</v>
      </c>
      <c r="G4797" s="14" t="s">
        <v>597</v>
      </c>
      <c r="H4797" s="14" t="s">
        <v>65</v>
      </c>
      <c r="I4797" s="14" t="s">
        <v>83</v>
      </c>
      <c r="J4797" s="14" t="s">
        <v>1098</v>
      </c>
      <c r="K4797" s="15" t="n">
        <v>5.64</v>
      </c>
      <c r="L4797" s="0" t="n">
        <v>3</v>
      </c>
      <c r="M4797" s="16" t="n">
        <v>0</v>
      </c>
      <c r="N4797" s="17" t="n">
        <v>2.7072</v>
      </c>
      <c r="O4797" s="0" t="str">
        <f aca="false">TEXT(B4797,"YYYY-MM")</f>
        <v>2016-08</v>
      </c>
      <c r="P4797" s="18" t="n">
        <f aca="false">IFERROR(N4797/K4797,0)</f>
        <v>0.48</v>
      </c>
      <c r="Q4797" s="0" t="str">
        <f aca="false">IF(M4797=0,"No Discount",IF(M4797&lt;0.2,"Low (1-19%)",IF(M4797&lt;0.4,"Medium (20-39%)","High (40%+)")))</f>
        <v>No Discount</v>
      </c>
      <c r="R4797" s="0" t="str">
        <f aca="false">INDEX('Lookup Tables'!$B$2:$B$5,MATCH(F4797,'Lookup Tables'!$A$2:$A$5,0))</f>
        <v>Manager C</v>
      </c>
    </row>
    <row r="4798" customFormat="false" ht="15" hidden="false" customHeight="false" outlineLevel="0" collapsed="false">
      <c r="A4798" s="0" t="s">
        <v>4196</v>
      </c>
      <c r="B4798" s="13" t="n">
        <v>42869</v>
      </c>
      <c r="C4798" s="13" t="n">
        <v>42874</v>
      </c>
      <c r="D4798" s="14" t="s">
        <v>69</v>
      </c>
      <c r="E4798" s="14" t="s">
        <v>62</v>
      </c>
      <c r="F4798" s="14" t="s">
        <v>54</v>
      </c>
      <c r="G4798" s="14" t="s">
        <v>70</v>
      </c>
      <c r="H4798" s="14" t="s">
        <v>65</v>
      </c>
      <c r="I4798" s="14" t="s">
        <v>83</v>
      </c>
      <c r="J4798" s="14" t="s">
        <v>2369</v>
      </c>
      <c r="K4798" s="15" t="n">
        <v>57.582</v>
      </c>
      <c r="L4798" s="0" t="n">
        <v>3</v>
      </c>
      <c r="M4798" s="16" t="n">
        <v>0.7</v>
      </c>
      <c r="N4798" s="17" t="n">
        <v>-44.1462</v>
      </c>
      <c r="O4798" s="0" t="str">
        <f aca="false">TEXT(B4798,"YYYY-MM")</f>
        <v>2017-05</v>
      </c>
      <c r="P4798" s="18" t="n">
        <f aca="false">IFERROR(N4798/K4798,0)</f>
        <v>-0.766666666666667</v>
      </c>
      <c r="Q4798" s="0" t="str">
        <f aca="false">IF(M4798=0,"No Discount",IF(M4798&lt;0.2,"Low (1-19%)",IF(M4798&lt;0.4,"Medium (20-39%)","High (40%+)")))</f>
        <v>High (40%+)</v>
      </c>
      <c r="R4798" s="0" t="str">
        <f aca="false">INDEX('Lookup Tables'!$B$2:$B$5,MATCH(F4798,'Lookup Tables'!$A$2:$A$5,0))</f>
        <v>Manager C</v>
      </c>
    </row>
    <row r="4799" customFormat="false" ht="15" hidden="false" customHeight="false" outlineLevel="0" collapsed="false">
      <c r="A4799" s="0" t="s">
        <v>4196</v>
      </c>
      <c r="B4799" s="13" t="n">
        <v>42869</v>
      </c>
      <c r="C4799" s="13" t="n">
        <v>42874</v>
      </c>
      <c r="D4799" s="14" t="s">
        <v>69</v>
      </c>
      <c r="E4799" s="14" t="s">
        <v>62</v>
      </c>
      <c r="F4799" s="14" t="s">
        <v>54</v>
      </c>
      <c r="G4799" s="14" t="s">
        <v>70</v>
      </c>
      <c r="H4799" s="14" t="s">
        <v>65</v>
      </c>
      <c r="I4799" s="14" t="s">
        <v>91</v>
      </c>
      <c r="J4799" s="14" t="s">
        <v>2670</v>
      </c>
      <c r="K4799" s="15" t="n">
        <v>31.104</v>
      </c>
      <c r="L4799" s="0" t="n">
        <v>6</v>
      </c>
      <c r="M4799" s="16" t="n">
        <v>0.2</v>
      </c>
      <c r="N4799" s="17" t="n">
        <v>10.8864</v>
      </c>
      <c r="O4799" s="0" t="str">
        <f aca="false">TEXT(B4799,"YYYY-MM")</f>
        <v>2017-05</v>
      </c>
      <c r="P4799" s="18" t="n">
        <f aca="false">IFERROR(N4799/K4799,0)</f>
        <v>0.35</v>
      </c>
      <c r="Q4799" s="0" t="str">
        <f aca="false">IF(M4799=0,"No Discount",IF(M4799&lt;0.2,"Low (1-19%)",IF(M4799&lt;0.4,"Medium (20-39%)","High (40%+)")))</f>
        <v>Medium (20-39%)</v>
      </c>
      <c r="R4799" s="0" t="str">
        <f aca="false">INDEX('Lookup Tables'!$B$2:$B$5,MATCH(F4799,'Lookup Tables'!$A$2:$A$5,0))</f>
        <v>Manager C</v>
      </c>
    </row>
    <row r="4800" customFormat="false" ht="15" hidden="false" customHeight="false" outlineLevel="0" collapsed="false">
      <c r="A4800" s="0" t="s">
        <v>4196</v>
      </c>
      <c r="B4800" s="13" t="n">
        <v>42869</v>
      </c>
      <c r="C4800" s="13" t="n">
        <v>42874</v>
      </c>
      <c r="D4800" s="14" t="s">
        <v>69</v>
      </c>
      <c r="E4800" s="14" t="s">
        <v>62</v>
      </c>
      <c r="F4800" s="14" t="s">
        <v>54</v>
      </c>
      <c r="G4800" s="14" t="s">
        <v>70</v>
      </c>
      <c r="H4800" s="14" t="s">
        <v>56</v>
      </c>
      <c r="I4800" s="14" t="s">
        <v>76</v>
      </c>
      <c r="J4800" s="14" t="s">
        <v>3636</v>
      </c>
      <c r="K4800" s="15" t="n">
        <v>30.192</v>
      </c>
      <c r="L4800" s="0" t="n">
        <v>3</v>
      </c>
      <c r="M4800" s="16" t="n">
        <v>0.2</v>
      </c>
      <c r="N4800" s="17" t="n">
        <v>8.3028</v>
      </c>
      <c r="O4800" s="0" t="str">
        <f aca="false">TEXT(B4800,"YYYY-MM")</f>
        <v>2017-05</v>
      </c>
      <c r="P4800" s="18" t="n">
        <f aca="false">IFERROR(N4800/K4800,0)</f>
        <v>0.275</v>
      </c>
      <c r="Q4800" s="0" t="str">
        <f aca="false">IF(M4800=0,"No Discount",IF(M4800&lt;0.2,"Low (1-19%)",IF(M4800&lt;0.4,"Medium (20-39%)","High (40%+)")))</f>
        <v>Medium (20-39%)</v>
      </c>
      <c r="R4800" s="0" t="str">
        <f aca="false">INDEX('Lookup Tables'!$B$2:$B$5,MATCH(F4800,'Lookup Tables'!$A$2:$A$5,0))</f>
        <v>Manager C</v>
      </c>
    </row>
    <row r="4801" customFormat="false" ht="15" hidden="false" customHeight="false" outlineLevel="0" collapsed="false">
      <c r="A4801" s="0" t="s">
        <v>4196</v>
      </c>
      <c r="B4801" s="13" t="n">
        <v>42869</v>
      </c>
      <c r="C4801" s="13" t="n">
        <v>42874</v>
      </c>
      <c r="D4801" s="14" t="s">
        <v>69</v>
      </c>
      <c r="E4801" s="14" t="s">
        <v>62</v>
      </c>
      <c r="F4801" s="14" t="s">
        <v>54</v>
      </c>
      <c r="G4801" s="14" t="s">
        <v>70</v>
      </c>
      <c r="H4801" s="14" t="s">
        <v>80</v>
      </c>
      <c r="I4801" s="14" t="s">
        <v>81</v>
      </c>
      <c r="J4801" s="14" t="s">
        <v>162</v>
      </c>
      <c r="K4801" s="15" t="n">
        <v>43.6</v>
      </c>
      <c r="L4801" s="0" t="n">
        <v>5</v>
      </c>
      <c r="M4801" s="16" t="n">
        <v>0.2</v>
      </c>
      <c r="N4801" s="17" t="n">
        <v>4.36</v>
      </c>
      <c r="O4801" s="0" t="str">
        <f aca="false">TEXT(B4801,"YYYY-MM")</f>
        <v>2017-05</v>
      </c>
      <c r="P4801" s="18" t="n">
        <f aca="false">IFERROR(N4801/K4801,0)</f>
        <v>0.1</v>
      </c>
      <c r="Q4801" s="0" t="str">
        <f aca="false">IF(M4801=0,"No Discount",IF(M4801&lt;0.2,"Low (1-19%)",IF(M4801&lt;0.4,"Medium (20-39%)","High (40%+)")))</f>
        <v>Medium (20-39%)</v>
      </c>
      <c r="R4801" s="0" t="str">
        <f aca="false">INDEX('Lookup Tables'!$B$2:$B$5,MATCH(F4801,'Lookup Tables'!$A$2:$A$5,0))</f>
        <v>Manager C</v>
      </c>
    </row>
    <row r="4802" customFormat="false" ht="15" hidden="false" customHeight="false" outlineLevel="0" collapsed="false">
      <c r="A4802" s="0" t="s">
        <v>4196</v>
      </c>
      <c r="B4802" s="13" t="n">
        <v>42869</v>
      </c>
      <c r="C4802" s="13" t="n">
        <v>42874</v>
      </c>
      <c r="D4802" s="14" t="s">
        <v>69</v>
      </c>
      <c r="E4802" s="14" t="s">
        <v>62</v>
      </c>
      <c r="F4802" s="14" t="s">
        <v>54</v>
      </c>
      <c r="G4802" s="14" t="s">
        <v>70</v>
      </c>
      <c r="H4802" s="14" t="s">
        <v>65</v>
      </c>
      <c r="I4802" s="14" t="s">
        <v>78</v>
      </c>
      <c r="J4802" s="14" t="s">
        <v>4197</v>
      </c>
      <c r="K4802" s="15" t="n">
        <v>4.768</v>
      </c>
      <c r="L4802" s="0" t="n">
        <v>2</v>
      </c>
      <c r="M4802" s="16" t="n">
        <v>0.2</v>
      </c>
      <c r="N4802" s="17" t="n">
        <v>0.4172</v>
      </c>
      <c r="O4802" s="0" t="str">
        <f aca="false">TEXT(B4802,"YYYY-MM")</f>
        <v>2017-05</v>
      </c>
      <c r="P4802" s="18" t="n">
        <f aca="false">IFERROR(N4802/K4802,0)</f>
        <v>0.0875</v>
      </c>
      <c r="Q4802" s="0" t="str">
        <f aca="false">IF(M4802=0,"No Discount",IF(M4802&lt;0.2,"Low (1-19%)",IF(M4802&lt;0.4,"Medium (20-39%)","High (40%+)")))</f>
        <v>Medium (20-39%)</v>
      </c>
      <c r="R4802" s="0" t="str">
        <f aca="false">INDEX('Lookup Tables'!$B$2:$B$5,MATCH(F4802,'Lookup Tables'!$A$2:$A$5,0))</f>
        <v>Manager C</v>
      </c>
    </row>
    <row r="4803" customFormat="false" ht="15" hidden="false" customHeight="false" outlineLevel="0" collapsed="false">
      <c r="A4803" s="0" t="s">
        <v>4196</v>
      </c>
      <c r="B4803" s="13" t="n">
        <v>42869</v>
      </c>
      <c r="C4803" s="13" t="n">
        <v>42874</v>
      </c>
      <c r="D4803" s="14" t="s">
        <v>69</v>
      </c>
      <c r="E4803" s="14" t="s">
        <v>62</v>
      </c>
      <c r="F4803" s="14" t="s">
        <v>54</v>
      </c>
      <c r="G4803" s="14" t="s">
        <v>70</v>
      </c>
      <c r="H4803" s="14" t="s">
        <v>65</v>
      </c>
      <c r="I4803" s="14" t="s">
        <v>83</v>
      </c>
      <c r="J4803" s="14" t="s">
        <v>342</v>
      </c>
      <c r="K4803" s="15" t="n">
        <v>10.38</v>
      </c>
      <c r="L4803" s="0" t="n">
        <v>2</v>
      </c>
      <c r="M4803" s="16" t="n">
        <v>0.7</v>
      </c>
      <c r="N4803" s="17" t="n">
        <v>-7.612</v>
      </c>
      <c r="O4803" s="0" t="str">
        <f aca="false">TEXT(B4803,"YYYY-MM")</f>
        <v>2017-05</v>
      </c>
      <c r="P4803" s="18" t="n">
        <f aca="false">IFERROR(N4803/K4803,0)</f>
        <v>-0.733333333333333</v>
      </c>
      <c r="Q4803" s="0" t="str">
        <f aca="false">IF(M4803=0,"No Discount",IF(M4803&lt;0.2,"Low (1-19%)",IF(M4803&lt;0.4,"Medium (20-39%)","High (40%+)")))</f>
        <v>High (40%+)</v>
      </c>
      <c r="R4803" s="0" t="str">
        <f aca="false">INDEX('Lookup Tables'!$B$2:$B$5,MATCH(F4803,'Lookup Tables'!$A$2:$A$5,0))</f>
        <v>Manager C</v>
      </c>
    </row>
    <row r="4804" customFormat="false" ht="15" hidden="false" customHeight="false" outlineLevel="0" collapsed="false">
      <c r="A4804" s="0" t="s">
        <v>4196</v>
      </c>
      <c r="B4804" s="13" t="n">
        <v>42869</v>
      </c>
      <c r="C4804" s="13" t="n">
        <v>42874</v>
      </c>
      <c r="D4804" s="14" t="s">
        <v>69</v>
      </c>
      <c r="E4804" s="14" t="s">
        <v>62</v>
      </c>
      <c r="F4804" s="14" t="s">
        <v>54</v>
      </c>
      <c r="G4804" s="14" t="s">
        <v>70</v>
      </c>
      <c r="H4804" s="14" t="s">
        <v>65</v>
      </c>
      <c r="I4804" s="14" t="s">
        <v>83</v>
      </c>
      <c r="J4804" s="14" t="s">
        <v>213</v>
      </c>
      <c r="K4804" s="15" t="n">
        <v>13.392</v>
      </c>
      <c r="L4804" s="0" t="n">
        <v>8</v>
      </c>
      <c r="M4804" s="16" t="n">
        <v>0.7</v>
      </c>
      <c r="N4804" s="17" t="n">
        <v>-9.8208</v>
      </c>
      <c r="O4804" s="0" t="str">
        <f aca="false">TEXT(B4804,"YYYY-MM")</f>
        <v>2017-05</v>
      </c>
      <c r="P4804" s="18" t="n">
        <f aca="false">IFERROR(N4804/K4804,0)</f>
        <v>-0.733333333333333</v>
      </c>
      <c r="Q4804" s="0" t="str">
        <f aca="false">IF(M4804=0,"No Discount",IF(M4804&lt;0.2,"Low (1-19%)",IF(M4804&lt;0.4,"Medium (20-39%)","High (40%+)")))</f>
        <v>High (40%+)</v>
      </c>
      <c r="R4804" s="0" t="str">
        <f aca="false">INDEX('Lookup Tables'!$B$2:$B$5,MATCH(F4804,'Lookup Tables'!$A$2:$A$5,0))</f>
        <v>Manager C</v>
      </c>
    </row>
    <row r="4805" customFormat="false" ht="15" hidden="false" customHeight="false" outlineLevel="0" collapsed="false">
      <c r="A4805" s="0" t="s">
        <v>4198</v>
      </c>
      <c r="B4805" s="13" t="n">
        <v>43294</v>
      </c>
      <c r="C4805" s="13" t="n">
        <v>43298</v>
      </c>
      <c r="D4805" s="14" t="s">
        <v>52</v>
      </c>
      <c r="E4805" s="14" t="s">
        <v>53</v>
      </c>
      <c r="F4805" s="14" t="s">
        <v>117</v>
      </c>
      <c r="G4805" s="14" t="s">
        <v>118</v>
      </c>
      <c r="H4805" s="14" t="s">
        <v>80</v>
      </c>
      <c r="I4805" s="14" t="s">
        <v>81</v>
      </c>
      <c r="J4805" s="14" t="s">
        <v>1399</v>
      </c>
      <c r="K4805" s="15" t="n">
        <v>39.594</v>
      </c>
      <c r="L4805" s="0" t="n">
        <v>1</v>
      </c>
      <c r="M4805" s="16" t="n">
        <v>0.4</v>
      </c>
      <c r="N4805" s="17" t="n">
        <v>-7.2589</v>
      </c>
      <c r="O4805" s="0" t="str">
        <f aca="false">TEXT(B4805,"YYYY-MM")</f>
        <v>2018-07</v>
      </c>
      <c r="P4805" s="18" t="n">
        <f aca="false">IFERROR(N4805/K4805,0)</f>
        <v>-0.183333333333333</v>
      </c>
      <c r="Q4805" s="0" t="str">
        <f aca="false">IF(M4805=0,"No Discount",IF(M4805&lt;0.2,"Low (1-19%)",IF(M4805&lt;0.4,"Medium (20-39%)","High (40%+)")))</f>
        <v>High (40%+)</v>
      </c>
      <c r="R4805" s="0" t="str">
        <f aca="false">INDEX('Lookup Tables'!$B$2:$B$5,MATCH(F4805,'Lookup Tables'!$A$2:$A$5,0))</f>
        <v>Manager B</v>
      </c>
    </row>
    <row r="4806" customFormat="false" ht="15" hidden="false" customHeight="false" outlineLevel="0" collapsed="false">
      <c r="A4806" s="0" t="s">
        <v>4198</v>
      </c>
      <c r="B4806" s="13" t="n">
        <v>43294</v>
      </c>
      <c r="C4806" s="13" t="n">
        <v>43298</v>
      </c>
      <c r="D4806" s="14" t="s">
        <v>52</v>
      </c>
      <c r="E4806" s="14" t="s">
        <v>53</v>
      </c>
      <c r="F4806" s="14" t="s">
        <v>117</v>
      </c>
      <c r="G4806" s="14" t="s">
        <v>118</v>
      </c>
      <c r="H4806" s="14" t="s">
        <v>56</v>
      </c>
      <c r="I4806" s="14" t="s">
        <v>76</v>
      </c>
      <c r="J4806" s="14" t="s">
        <v>2573</v>
      </c>
      <c r="K4806" s="15" t="n">
        <v>91.008</v>
      </c>
      <c r="L4806" s="0" t="n">
        <v>9</v>
      </c>
      <c r="M4806" s="16" t="n">
        <v>0.2</v>
      </c>
      <c r="N4806" s="17" t="n">
        <v>19.3392</v>
      </c>
      <c r="O4806" s="0" t="str">
        <f aca="false">TEXT(B4806,"YYYY-MM")</f>
        <v>2018-07</v>
      </c>
      <c r="P4806" s="18" t="n">
        <f aca="false">IFERROR(N4806/K4806,0)</f>
        <v>0.2125</v>
      </c>
      <c r="Q4806" s="0" t="str">
        <f aca="false">IF(M4806=0,"No Discount",IF(M4806&lt;0.2,"Low (1-19%)",IF(M4806&lt;0.4,"Medium (20-39%)","High (40%+)")))</f>
        <v>Medium (20-39%)</v>
      </c>
      <c r="R4806" s="0" t="str">
        <f aca="false">INDEX('Lookup Tables'!$B$2:$B$5,MATCH(F4806,'Lookup Tables'!$A$2:$A$5,0))</f>
        <v>Manager B</v>
      </c>
    </row>
    <row r="4807" customFormat="false" ht="15" hidden="false" customHeight="false" outlineLevel="0" collapsed="false">
      <c r="A4807" s="0" t="s">
        <v>4199</v>
      </c>
      <c r="B4807" s="13" t="n">
        <v>42696</v>
      </c>
      <c r="C4807" s="13" t="n">
        <v>42699</v>
      </c>
      <c r="D4807" s="14" t="s">
        <v>52</v>
      </c>
      <c r="E4807" s="14" t="s">
        <v>53</v>
      </c>
      <c r="F4807" s="14" t="s">
        <v>63</v>
      </c>
      <c r="G4807" s="14" t="s">
        <v>64</v>
      </c>
      <c r="H4807" s="14" t="s">
        <v>65</v>
      </c>
      <c r="I4807" s="14" t="s">
        <v>91</v>
      </c>
      <c r="J4807" s="14" t="s">
        <v>1132</v>
      </c>
      <c r="K4807" s="15" t="n">
        <v>37.94</v>
      </c>
      <c r="L4807" s="0" t="n">
        <v>2</v>
      </c>
      <c r="M4807" s="16" t="n">
        <v>0</v>
      </c>
      <c r="N4807" s="17" t="n">
        <v>18.2112</v>
      </c>
      <c r="O4807" s="0" t="str">
        <f aca="false">TEXT(B4807,"YYYY-MM")</f>
        <v>2016-11</v>
      </c>
      <c r="P4807" s="18" t="n">
        <f aca="false">IFERROR(N4807/K4807,0)</f>
        <v>0.48</v>
      </c>
      <c r="Q4807" s="0" t="str">
        <f aca="false">IF(M4807=0,"No Discount",IF(M4807&lt;0.2,"Low (1-19%)",IF(M4807&lt;0.4,"Medium (20-39%)","High (40%+)")))</f>
        <v>No Discount</v>
      </c>
      <c r="R4807" s="0" t="str">
        <f aca="false">INDEX('Lookup Tables'!$B$2:$B$5,MATCH(F4807,'Lookup Tables'!$A$2:$A$5,0))</f>
        <v>Manager D</v>
      </c>
    </row>
    <row r="4808" customFormat="false" ht="15" hidden="false" customHeight="false" outlineLevel="0" collapsed="false">
      <c r="A4808" s="0" t="s">
        <v>4199</v>
      </c>
      <c r="B4808" s="13" t="n">
        <v>42696</v>
      </c>
      <c r="C4808" s="13" t="n">
        <v>42699</v>
      </c>
      <c r="D4808" s="14" t="s">
        <v>52</v>
      </c>
      <c r="E4808" s="14" t="s">
        <v>53</v>
      </c>
      <c r="F4808" s="14" t="s">
        <v>63</v>
      </c>
      <c r="G4808" s="14" t="s">
        <v>64</v>
      </c>
      <c r="H4808" s="14" t="s">
        <v>65</v>
      </c>
      <c r="I4808" s="14" t="s">
        <v>91</v>
      </c>
      <c r="J4808" s="14" t="s">
        <v>3009</v>
      </c>
      <c r="K4808" s="15" t="n">
        <v>42.8</v>
      </c>
      <c r="L4808" s="0" t="n">
        <v>10</v>
      </c>
      <c r="M4808" s="16" t="n">
        <v>0</v>
      </c>
      <c r="N4808" s="17" t="n">
        <v>19.26</v>
      </c>
      <c r="O4808" s="0" t="str">
        <f aca="false">TEXT(B4808,"YYYY-MM")</f>
        <v>2016-11</v>
      </c>
      <c r="P4808" s="18" t="n">
        <f aca="false">IFERROR(N4808/K4808,0)</f>
        <v>0.45</v>
      </c>
      <c r="Q4808" s="0" t="str">
        <f aca="false">IF(M4808=0,"No Discount",IF(M4808&lt;0.2,"Low (1-19%)",IF(M4808&lt;0.4,"Medium (20-39%)","High (40%+)")))</f>
        <v>No Discount</v>
      </c>
      <c r="R4808" s="0" t="str">
        <f aca="false">INDEX('Lookup Tables'!$B$2:$B$5,MATCH(F4808,'Lookup Tables'!$A$2:$A$5,0))</f>
        <v>Manager D</v>
      </c>
    </row>
    <row r="4809" customFormat="false" ht="15" hidden="false" customHeight="false" outlineLevel="0" collapsed="false">
      <c r="A4809" s="0" t="s">
        <v>4199</v>
      </c>
      <c r="B4809" s="13" t="n">
        <v>42696</v>
      </c>
      <c r="C4809" s="13" t="n">
        <v>42699</v>
      </c>
      <c r="D4809" s="14" t="s">
        <v>52</v>
      </c>
      <c r="E4809" s="14" t="s">
        <v>53</v>
      </c>
      <c r="F4809" s="14" t="s">
        <v>63</v>
      </c>
      <c r="G4809" s="14" t="s">
        <v>64</v>
      </c>
      <c r="H4809" s="14" t="s">
        <v>65</v>
      </c>
      <c r="I4809" s="14" t="s">
        <v>73</v>
      </c>
      <c r="J4809" s="14" t="s">
        <v>1063</v>
      </c>
      <c r="K4809" s="15" t="n">
        <v>33.63</v>
      </c>
      <c r="L4809" s="0" t="n">
        <v>3</v>
      </c>
      <c r="M4809" s="16" t="n">
        <v>0</v>
      </c>
      <c r="N4809" s="17" t="n">
        <v>10.089</v>
      </c>
      <c r="O4809" s="0" t="str">
        <f aca="false">TEXT(B4809,"YYYY-MM")</f>
        <v>2016-11</v>
      </c>
      <c r="P4809" s="18" t="n">
        <f aca="false">IFERROR(N4809/K4809,0)</f>
        <v>0.3</v>
      </c>
      <c r="Q4809" s="0" t="str">
        <f aca="false">IF(M4809=0,"No Discount",IF(M4809&lt;0.2,"Low (1-19%)",IF(M4809&lt;0.4,"Medium (20-39%)","High (40%+)")))</f>
        <v>No Discount</v>
      </c>
      <c r="R4809" s="0" t="str">
        <f aca="false">INDEX('Lookup Tables'!$B$2:$B$5,MATCH(F4809,'Lookup Tables'!$A$2:$A$5,0))</f>
        <v>Manager D</v>
      </c>
    </row>
    <row r="4810" customFormat="false" ht="15" hidden="false" customHeight="false" outlineLevel="0" collapsed="false">
      <c r="A4810" s="0" t="s">
        <v>4200</v>
      </c>
      <c r="B4810" s="13" t="n">
        <v>42331</v>
      </c>
      <c r="C4810" s="13" t="n">
        <v>42336</v>
      </c>
      <c r="D4810" s="14" t="s">
        <v>69</v>
      </c>
      <c r="E4810" s="14" t="s">
        <v>62</v>
      </c>
      <c r="F4810" s="14" t="s">
        <v>117</v>
      </c>
      <c r="G4810" s="14" t="s">
        <v>118</v>
      </c>
      <c r="H4810" s="14" t="s">
        <v>65</v>
      </c>
      <c r="I4810" s="14" t="s">
        <v>129</v>
      </c>
      <c r="J4810" s="14" t="s">
        <v>2391</v>
      </c>
      <c r="K4810" s="15" t="n">
        <v>62.808</v>
      </c>
      <c r="L4810" s="0" t="n">
        <v>3</v>
      </c>
      <c r="M4810" s="16" t="n">
        <v>0.2</v>
      </c>
      <c r="N4810" s="17" t="n">
        <v>21.1977</v>
      </c>
      <c r="O4810" s="0" t="str">
        <f aca="false">TEXT(B4810,"YYYY-MM")</f>
        <v>2015-11</v>
      </c>
      <c r="P4810" s="18" t="n">
        <f aca="false">IFERROR(N4810/K4810,0)</f>
        <v>0.3375</v>
      </c>
      <c r="Q4810" s="0" t="str">
        <f aca="false">IF(M4810=0,"No Discount",IF(M4810&lt;0.2,"Low (1-19%)",IF(M4810&lt;0.4,"Medium (20-39%)","High (40%+)")))</f>
        <v>Medium (20-39%)</v>
      </c>
      <c r="R4810" s="0" t="str">
        <f aca="false">INDEX('Lookup Tables'!$B$2:$B$5,MATCH(F4810,'Lookup Tables'!$A$2:$A$5,0))</f>
        <v>Manager B</v>
      </c>
    </row>
    <row r="4811" customFormat="false" ht="15" hidden="false" customHeight="false" outlineLevel="0" collapsed="false">
      <c r="A4811" s="0" t="s">
        <v>4201</v>
      </c>
      <c r="B4811" s="13" t="n">
        <v>42731</v>
      </c>
      <c r="C4811" s="13" t="n">
        <v>42734</v>
      </c>
      <c r="D4811" s="14" t="s">
        <v>137</v>
      </c>
      <c r="E4811" s="14" t="s">
        <v>53</v>
      </c>
      <c r="F4811" s="14" t="s">
        <v>98</v>
      </c>
      <c r="G4811" s="14" t="s">
        <v>103</v>
      </c>
      <c r="H4811" s="14" t="s">
        <v>65</v>
      </c>
      <c r="I4811" s="14" t="s">
        <v>91</v>
      </c>
      <c r="J4811" s="14" t="s">
        <v>4110</v>
      </c>
      <c r="K4811" s="15" t="n">
        <v>195.64</v>
      </c>
      <c r="L4811" s="0" t="n">
        <v>4</v>
      </c>
      <c r="M4811" s="16" t="n">
        <v>0</v>
      </c>
      <c r="N4811" s="17" t="n">
        <v>91.9508</v>
      </c>
      <c r="O4811" s="0" t="str">
        <f aca="false">TEXT(B4811,"YYYY-MM")</f>
        <v>2016-12</v>
      </c>
      <c r="P4811" s="18" t="n">
        <f aca="false">IFERROR(N4811/K4811,0)</f>
        <v>0.47</v>
      </c>
      <c r="Q4811" s="0" t="str">
        <f aca="false">IF(M4811=0,"No Discount",IF(M4811&lt;0.2,"Low (1-19%)",IF(M4811&lt;0.4,"Medium (20-39%)","High (40%+)")))</f>
        <v>No Discount</v>
      </c>
      <c r="R4811" s="0" t="str">
        <f aca="false">INDEX('Lookup Tables'!$B$2:$B$5,MATCH(F4811,'Lookup Tables'!$A$2:$A$5,0))</f>
        <v>Manager A</v>
      </c>
    </row>
    <row r="4812" customFormat="false" ht="15" hidden="false" customHeight="false" outlineLevel="0" collapsed="false">
      <c r="A4812" s="0" t="s">
        <v>4201</v>
      </c>
      <c r="B4812" s="13" t="n">
        <v>42731</v>
      </c>
      <c r="C4812" s="13" t="n">
        <v>42734</v>
      </c>
      <c r="D4812" s="14" t="s">
        <v>137</v>
      </c>
      <c r="E4812" s="14" t="s">
        <v>53</v>
      </c>
      <c r="F4812" s="14" t="s">
        <v>98</v>
      </c>
      <c r="G4812" s="14" t="s">
        <v>103</v>
      </c>
      <c r="H4812" s="14" t="s">
        <v>80</v>
      </c>
      <c r="I4812" s="14" t="s">
        <v>81</v>
      </c>
      <c r="J4812" s="14" t="s">
        <v>2247</v>
      </c>
      <c r="K4812" s="15" t="n">
        <v>239.9</v>
      </c>
      <c r="L4812" s="0" t="n">
        <v>2</v>
      </c>
      <c r="M4812" s="16" t="n">
        <v>0</v>
      </c>
      <c r="N4812" s="17" t="n">
        <v>71.97</v>
      </c>
      <c r="O4812" s="0" t="str">
        <f aca="false">TEXT(B4812,"YYYY-MM")</f>
        <v>2016-12</v>
      </c>
      <c r="P4812" s="18" t="n">
        <f aca="false">IFERROR(N4812/K4812,0)</f>
        <v>0.3</v>
      </c>
      <c r="Q4812" s="0" t="str">
        <f aca="false">IF(M4812=0,"No Discount",IF(M4812&lt;0.2,"Low (1-19%)",IF(M4812&lt;0.4,"Medium (20-39%)","High (40%+)")))</f>
        <v>No Discount</v>
      </c>
      <c r="R4812" s="0" t="str">
        <f aca="false">INDEX('Lookup Tables'!$B$2:$B$5,MATCH(F4812,'Lookup Tables'!$A$2:$A$5,0))</f>
        <v>Manager A</v>
      </c>
    </row>
    <row r="4813" customFormat="false" ht="15" hidden="false" customHeight="false" outlineLevel="0" collapsed="false">
      <c r="A4813" s="0" t="s">
        <v>4202</v>
      </c>
      <c r="B4813" s="13" t="n">
        <v>43053</v>
      </c>
      <c r="C4813" s="13" t="n">
        <v>43058</v>
      </c>
      <c r="D4813" s="14" t="s">
        <v>52</v>
      </c>
      <c r="E4813" s="14" t="s">
        <v>53</v>
      </c>
      <c r="F4813" s="14" t="s">
        <v>117</v>
      </c>
      <c r="G4813" s="14" t="s">
        <v>118</v>
      </c>
      <c r="H4813" s="14" t="s">
        <v>56</v>
      </c>
      <c r="I4813" s="14" t="s">
        <v>59</v>
      </c>
      <c r="J4813" s="14" t="s">
        <v>601</v>
      </c>
      <c r="K4813" s="15" t="n">
        <v>380.058</v>
      </c>
      <c r="L4813" s="0" t="n">
        <v>3</v>
      </c>
      <c r="M4813" s="16" t="n">
        <v>0.3</v>
      </c>
      <c r="N4813" s="17" t="n">
        <v>-21.7176</v>
      </c>
      <c r="O4813" s="0" t="str">
        <f aca="false">TEXT(B4813,"YYYY-MM")</f>
        <v>2017-11</v>
      </c>
      <c r="P4813" s="18" t="n">
        <f aca="false">IFERROR(N4813/K4813,0)</f>
        <v>-0.0571428571428572</v>
      </c>
      <c r="Q4813" s="0" t="str">
        <f aca="false">IF(M4813=0,"No Discount",IF(M4813&lt;0.2,"Low (1-19%)",IF(M4813&lt;0.4,"Medium (20-39%)","High (40%+)")))</f>
        <v>Medium (20-39%)</v>
      </c>
      <c r="R4813" s="0" t="str">
        <f aca="false">INDEX('Lookup Tables'!$B$2:$B$5,MATCH(F4813,'Lookup Tables'!$A$2:$A$5,0))</f>
        <v>Manager B</v>
      </c>
    </row>
    <row r="4814" customFormat="false" ht="15" hidden="false" customHeight="false" outlineLevel="0" collapsed="false">
      <c r="A4814" s="0" t="s">
        <v>4202</v>
      </c>
      <c r="B4814" s="13" t="n">
        <v>43053</v>
      </c>
      <c r="C4814" s="13" t="n">
        <v>43058</v>
      </c>
      <c r="D4814" s="14" t="s">
        <v>52</v>
      </c>
      <c r="E4814" s="14" t="s">
        <v>53</v>
      </c>
      <c r="F4814" s="14" t="s">
        <v>117</v>
      </c>
      <c r="G4814" s="14" t="s">
        <v>118</v>
      </c>
      <c r="H4814" s="14" t="s">
        <v>80</v>
      </c>
      <c r="I4814" s="14" t="s">
        <v>570</v>
      </c>
      <c r="J4814" s="14" t="s">
        <v>665</v>
      </c>
      <c r="K4814" s="15" t="n">
        <v>1199.976</v>
      </c>
      <c r="L4814" s="0" t="n">
        <v>4</v>
      </c>
      <c r="M4814" s="16" t="n">
        <v>0.4</v>
      </c>
      <c r="N4814" s="17" t="n">
        <v>179.9964</v>
      </c>
      <c r="O4814" s="0" t="str">
        <f aca="false">TEXT(B4814,"YYYY-MM")</f>
        <v>2017-11</v>
      </c>
      <c r="P4814" s="18" t="n">
        <f aca="false">IFERROR(N4814/K4814,0)</f>
        <v>0.15</v>
      </c>
      <c r="Q4814" s="0" t="str">
        <f aca="false">IF(M4814=0,"No Discount",IF(M4814&lt;0.2,"Low (1-19%)",IF(M4814&lt;0.4,"Medium (20-39%)","High (40%+)")))</f>
        <v>High (40%+)</v>
      </c>
      <c r="R4814" s="0" t="str">
        <f aca="false">INDEX('Lookup Tables'!$B$2:$B$5,MATCH(F4814,'Lookup Tables'!$A$2:$A$5,0))</f>
        <v>Manager B</v>
      </c>
    </row>
    <row r="4815" customFormat="false" ht="15" hidden="false" customHeight="false" outlineLevel="0" collapsed="false">
      <c r="A4815" s="0" t="s">
        <v>4202</v>
      </c>
      <c r="B4815" s="13" t="n">
        <v>43053</v>
      </c>
      <c r="C4815" s="13" t="n">
        <v>43058</v>
      </c>
      <c r="D4815" s="14" t="s">
        <v>52</v>
      </c>
      <c r="E4815" s="14" t="s">
        <v>53</v>
      </c>
      <c r="F4815" s="14" t="s">
        <v>117</v>
      </c>
      <c r="G4815" s="14" t="s">
        <v>118</v>
      </c>
      <c r="H4815" s="14" t="s">
        <v>56</v>
      </c>
      <c r="I4815" s="14" t="s">
        <v>76</v>
      </c>
      <c r="J4815" s="14" t="s">
        <v>4203</v>
      </c>
      <c r="K4815" s="15" t="n">
        <v>48.576</v>
      </c>
      <c r="L4815" s="0" t="n">
        <v>3</v>
      </c>
      <c r="M4815" s="16" t="n">
        <v>0.2</v>
      </c>
      <c r="N4815" s="17" t="n">
        <v>9.7152</v>
      </c>
      <c r="O4815" s="0" t="str">
        <f aca="false">TEXT(B4815,"YYYY-MM")</f>
        <v>2017-11</v>
      </c>
      <c r="P4815" s="18" t="n">
        <f aca="false">IFERROR(N4815/K4815,0)</f>
        <v>0.2</v>
      </c>
      <c r="Q4815" s="0" t="str">
        <f aca="false">IF(M4815=0,"No Discount",IF(M4815&lt;0.2,"Low (1-19%)",IF(M4815&lt;0.4,"Medium (20-39%)","High (40%+)")))</f>
        <v>Medium (20-39%)</v>
      </c>
      <c r="R4815" s="0" t="str">
        <f aca="false">INDEX('Lookup Tables'!$B$2:$B$5,MATCH(F4815,'Lookup Tables'!$A$2:$A$5,0))</f>
        <v>Manager B</v>
      </c>
    </row>
    <row r="4816" customFormat="false" ht="15" hidden="false" customHeight="false" outlineLevel="0" collapsed="false">
      <c r="A4816" s="0" t="s">
        <v>4204</v>
      </c>
      <c r="B4816" s="13" t="n">
        <v>42863</v>
      </c>
      <c r="C4816" s="13" t="n">
        <v>42865</v>
      </c>
      <c r="D4816" s="14" t="s">
        <v>137</v>
      </c>
      <c r="E4816" s="14" t="s">
        <v>53</v>
      </c>
      <c r="F4816" s="14" t="s">
        <v>63</v>
      </c>
      <c r="G4816" s="14" t="s">
        <v>64</v>
      </c>
      <c r="H4816" s="14" t="s">
        <v>65</v>
      </c>
      <c r="I4816" s="14" t="s">
        <v>91</v>
      </c>
      <c r="J4816" s="14" t="s">
        <v>335</v>
      </c>
      <c r="K4816" s="15" t="n">
        <v>17.94</v>
      </c>
      <c r="L4816" s="0" t="n">
        <v>3</v>
      </c>
      <c r="M4816" s="16" t="n">
        <v>0</v>
      </c>
      <c r="N4816" s="17" t="n">
        <v>8.073</v>
      </c>
      <c r="O4816" s="0" t="str">
        <f aca="false">TEXT(B4816,"YYYY-MM")</f>
        <v>2017-05</v>
      </c>
      <c r="P4816" s="18" t="n">
        <f aca="false">IFERROR(N4816/K4816,0)</f>
        <v>0.45</v>
      </c>
      <c r="Q4816" s="0" t="str">
        <f aca="false">IF(M4816=0,"No Discount",IF(M4816&lt;0.2,"Low (1-19%)",IF(M4816&lt;0.4,"Medium (20-39%)","High (40%+)")))</f>
        <v>No Discount</v>
      </c>
      <c r="R4816" s="0" t="str">
        <f aca="false">INDEX('Lookup Tables'!$B$2:$B$5,MATCH(F4816,'Lookup Tables'!$A$2:$A$5,0))</f>
        <v>Manager D</v>
      </c>
    </row>
    <row r="4817" customFormat="false" ht="15" hidden="false" customHeight="false" outlineLevel="0" collapsed="false">
      <c r="A4817" s="0" t="s">
        <v>4205</v>
      </c>
      <c r="B4817" s="13" t="n">
        <v>42364</v>
      </c>
      <c r="C4817" s="13" t="n">
        <v>42369</v>
      </c>
      <c r="D4817" s="14" t="s">
        <v>69</v>
      </c>
      <c r="E4817" s="14" t="s">
        <v>53</v>
      </c>
      <c r="F4817" s="14" t="s">
        <v>117</v>
      </c>
      <c r="G4817" s="14" t="s">
        <v>118</v>
      </c>
      <c r="H4817" s="14" t="s">
        <v>65</v>
      </c>
      <c r="I4817" s="14" t="s">
        <v>91</v>
      </c>
      <c r="J4817" s="14" t="s">
        <v>457</v>
      </c>
      <c r="K4817" s="15" t="n">
        <v>18.264</v>
      </c>
      <c r="L4817" s="0" t="n">
        <v>3</v>
      </c>
      <c r="M4817" s="16" t="n">
        <v>0.2</v>
      </c>
      <c r="N4817" s="17" t="n">
        <v>6.1641</v>
      </c>
      <c r="O4817" s="0" t="str">
        <f aca="false">TEXT(B4817,"YYYY-MM")</f>
        <v>2015-12</v>
      </c>
      <c r="P4817" s="18" t="n">
        <f aca="false">IFERROR(N4817/K4817,0)</f>
        <v>0.3375</v>
      </c>
      <c r="Q4817" s="0" t="str">
        <f aca="false">IF(M4817=0,"No Discount",IF(M4817&lt;0.2,"Low (1-19%)",IF(M4817&lt;0.4,"Medium (20-39%)","High (40%+)")))</f>
        <v>Medium (20-39%)</v>
      </c>
      <c r="R4817" s="0" t="str">
        <f aca="false">INDEX('Lookup Tables'!$B$2:$B$5,MATCH(F4817,'Lookup Tables'!$A$2:$A$5,0))</f>
        <v>Manager B</v>
      </c>
    </row>
    <row r="4818" customFormat="false" ht="15" hidden="false" customHeight="false" outlineLevel="0" collapsed="false">
      <c r="A4818" s="0" t="s">
        <v>4205</v>
      </c>
      <c r="B4818" s="13" t="n">
        <v>42364</v>
      </c>
      <c r="C4818" s="13" t="n">
        <v>42369</v>
      </c>
      <c r="D4818" s="14" t="s">
        <v>69</v>
      </c>
      <c r="E4818" s="14" t="s">
        <v>53</v>
      </c>
      <c r="F4818" s="14" t="s">
        <v>117</v>
      </c>
      <c r="G4818" s="14" t="s">
        <v>118</v>
      </c>
      <c r="H4818" s="14" t="s">
        <v>65</v>
      </c>
      <c r="I4818" s="14" t="s">
        <v>85</v>
      </c>
      <c r="J4818" s="14" t="s">
        <v>3946</v>
      </c>
      <c r="K4818" s="15" t="n">
        <v>34.656</v>
      </c>
      <c r="L4818" s="0" t="n">
        <v>2</v>
      </c>
      <c r="M4818" s="16" t="n">
        <v>0.2</v>
      </c>
      <c r="N4818" s="17" t="n">
        <v>5.6316</v>
      </c>
      <c r="O4818" s="0" t="str">
        <f aca="false">TEXT(B4818,"YYYY-MM")</f>
        <v>2015-12</v>
      </c>
      <c r="P4818" s="18" t="n">
        <f aca="false">IFERROR(N4818/K4818,0)</f>
        <v>0.1625</v>
      </c>
      <c r="Q4818" s="0" t="str">
        <f aca="false">IF(M4818=0,"No Discount",IF(M4818&lt;0.2,"Low (1-19%)",IF(M4818&lt;0.4,"Medium (20-39%)","High (40%+)")))</f>
        <v>Medium (20-39%)</v>
      </c>
      <c r="R4818" s="0" t="str">
        <f aca="false">INDEX('Lookup Tables'!$B$2:$B$5,MATCH(F4818,'Lookup Tables'!$A$2:$A$5,0))</f>
        <v>Manager B</v>
      </c>
    </row>
    <row r="4819" customFormat="false" ht="15" hidden="false" customHeight="false" outlineLevel="0" collapsed="false">
      <c r="A4819" s="0" t="s">
        <v>4205</v>
      </c>
      <c r="B4819" s="13" t="n">
        <v>42364</v>
      </c>
      <c r="C4819" s="13" t="n">
        <v>42369</v>
      </c>
      <c r="D4819" s="14" t="s">
        <v>69</v>
      </c>
      <c r="E4819" s="14" t="s">
        <v>53</v>
      </c>
      <c r="F4819" s="14" t="s">
        <v>117</v>
      </c>
      <c r="G4819" s="14" t="s">
        <v>118</v>
      </c>
      <c r="H4819" s="14" t="s">
        <v>65</v>
      </c>
      <c r="I4819" s="14" t="s">
        <v>85</v>
      </c>
      <c r="J4819" s="14" t="s">
        <v>958</v>
      </c>
      <c r="K4819" s="15" t="n">
        <v>81.552</v>
      </c>
      <c r="L4819" s="0" t="n">
        <v>2</v>
      </c>
      <c r="M4819" s="16" t="n">
        <v>0.2</v>
      </c>
      <c r="N4819" s="17" t="n">
        <v>8.1552</v>
      </c>
      <c r="O4819" s="0" t="str">
        <f aca="false">TEXT(B4819,"YYYY-MM")</f>
        <v>2015-12</v>
      </c>
      <c r="P4819" s="18" t="n">
        <f aca="false">IFERROR(N4819/K4819,0)</f>
        <v>0.1</v>
      </c>
      <c r="Q4819" s="0" t="str">
        <f aca="false">IF(M4819=0,"No Discount",IF(M4819&lt;0.2,"Low (1-19%)",IF(M4819&lt;0.4,"Medium (20-39%)","High (40%+)")))</f>
        <v>Medium (20-39%)</v>
      </c>
      <c r="R4819" s="0" t="str">
        <f aca="false">INDEX('Lookup Tables'!$B$2:$B$5,MATCH(F4819,'Lookup Tables'!$A$2:$A$5,0))</f>
        <v>Manager B</v>
      </c>
    </row>
    <row r="4820" customFormat="false" ht="15" hidden="false" customHeight="false" outlineLevel="0" collapsed="false">
      <c r="A4820" s="0" t="s">
        <v>4205</v>
      </c>
      <c r="B4820" s="13" t="n">
        <v>42364</v>
      </c>
      <c r="C4820" s="13" t="n">
        <v>42369</v>
      </c>
      <c r="D4820" s="14" t="s">
        <v>69</v>
      </c>
      <c r="E4820" s="14" t="s">
        <v>53</v>
      </c>
      <c r="F4820" s="14" t="s">
        <v>117</v>
      </c>
      <c r="G4820" s="14" t="s">
        <v>118</v>
      </c>
      <c r="H4820" s="14" t="s">
        <v>65</v>
      </c>
      <c r="I4820" s="14" t="s">
        <v>73</v>
      </c>
      <c r="J4820" s="14" t="s">
        <v>1915</v>
      </c>
      <c r="K4820" s="15" t="n">
        <v>227.136</v>
      </c>
      <c r="L4820" s="0" t="n">
        <v>4</v>
      </c>
      <c r="M4820" s="16" t="n">
        <v>0.2</v>
      </c>
      <c r="N4820" s="17" t="n">
        <v>-42.588</v>
      </c>
      <c r="O4820" s="0" t="str">
        <f aca="false">TEXT(B4820,"YYYY-MM")</f>
        <v>2015-12</v>
      </c>
      <c r="P4820" s="18" t="n">
        <f aca="false">IFERROR(N4820/K4820,0)</f>
        <v>-0.1875</v>
      </c>
      <c r="Q4820" s="0" t="str">
        <f aca="false">IF(M4820=0,"No Discount",IF(M4820&lt;0.2,"Low (1-19%)",IF(M4820&lt;0.4,"Medium (20-39%)","High (40%+)")))</f>
        <v>Medium (20-39%)</v>
      </c>
      <c r="R4820" s="0" t="str">
        <f aca="false">INDEX('Lookup Tables'!$B$2:$B$5,MATCH(F4820,'Lookup Tables'!$A$2:$A$5,0))</f>
        <v>Manager B</v>
      </c>
    </row>
    <row r="4821" customFormat="false" ht="15" hidden="false" customHeight="false" outlineLevel="0" collapsed="false">
      <c r="A4821" s="0" t="s">
        <v>4206</v>
      </c>
      <c r="B4821" s="13" t="n">
        <v>43259</v>
      </c>
      <c r="C4821" s="13" t="n">
        <v>43265</v>
      </c>
      <c r="D4821" s="14" t="s">
        <v>69</v>
      </c>
      <c r="E4821" s="14" t="s">
        <v>53</v>
      </c>
      <c r="F4821" s="14" t="s">
        <v>117</v>
      </c>
      <c r="G4821" s="14" t="s">
        <v>375</v>
      </c>
      <c r="H4821" s="14" t="s">
        <v>65</v>
      </c>
      <c r="I4821" s="14" t="s">
        <v>83</v>
      </c>
      <c r="J4821" s="14" t="s">
        <v>3183</v>
      </c>
      <c r="K4821" s="15" t="n">
        <v>10.36</v>
      </c>
      <c r="L4821" s="0" t="n">
        <v>2</v>
      </c>
      <c r="M4821" s="16" t="n">
        <v>0</v>
      </c>
      <c r="N4821" s="17" t="n">
        <v>5.0764</v>
      </c>
      <c r="O4821" s="0" t="str">
        <f aca="false">TEXT(B4821,"YYYY-MM")</f>
        <v>2018-06</v>
      </c>
      <c r="P4821" s="18" t="n">
        <f aca="false">IFERROR(N4821/K4821,0)</f>
        <v>0.49</v>
      </c>
      <c r="Q4821" s="0" t="str">
        <f aca="false">IF(M4821=0,"No Discount",IF(M4821&lt;0.2,"Low (1-19%)",IF(M4821&lt;0.4,"Medium (20-39%)","High (40%+)")))</f>
        <v>No Discount</v>
      </c>
      <c r="R4821" s="0" t="str">
        <f aca="false">INDEX('Lookup Tables'!$B$2:$B$5,MATCH(F4821,'Lookup Tables'!$A$2:$A$5,0))</f>
        <v>Manager B</v>
      </c>
    </row>
    <row r="4822" customFormat="false" ht="15" hidden="false" customHeight="false" outlineLevel="0" collapsed="false">
      <c r="A4822" s="0" t="s">
        <v>4207</v>
      </c>
      <c r="B4822" s="13" t="n">
        <v>42467</v>
      </c>
      <c r="C4822" s="13" t="n">
        <v>42471</v>
      </c>
      <c r="D4822" s="14" t="s">
        <v>69</v>
      </c>
      <c r="E4822" s="14" t="s">
        <v>53</v>
      </c>
      <c r="F4822" s="14" t="s">
        <v>98</v>
      </c>
      <c r="G4822" s="14" t="s">
        <v>99</v>
      </c>
      <c r="H4822" s="14" t="s">
        <v>65</v>
      </c>
      <c r="I4822" s="14" t="s">
        <v>85</v>
      </c>
      <c r="J4822" s="14" t="s">
        <v>2717</v>
      </c>
      <c r="K4822" s="15" t="n">
        <v>463.248</v>
      </c>
      <c r="L4822" s="0" t="n">
        <v>8</v>
      </c>
      <c r="M4822" s="16" t="n">
        <v>0.8</v>
      </c>
      <c r="N4822" s="17" t="n">
        <v>-1181.2824</v>
      </c>
      <c r="O4822" s="0" t="str">
        <f aca="false">TEXT(B4822,"YYYY-MM")</f>
        <v>2016-04</v>
      </c>
      <c r="P4822" s="18" t="n">
        <f aca="false">IFERROR(N4822/K4822,0)</f>
        <v>-2.55</v>
      </c>
      <c r="Q4822" s="0" t="str">
        <f aca="false">IF(M4822=0,"No Discount",IF(M4822&lt;0.2,"Low (1-19%)",IF(M4822&lt;0.4,"Medium (20-39%)","High (40%+)")))</f>
        <v>High (40%+)</v>
      </c>
      <c r="R4822" s="0" t="str">
        <f aca="false">INDEX('Lookup Tables'!$B$2:$B$5,MATCH(F4822,'Lookup Tables'!$A$2:$A$5,0))</f>
        <v>Manager A</v>
      </c>
    </row>
    <row r="4823" customFormat="false" ht="15" hidden="false" customHeight="false" outlineLevel="0" collapsed="false">
      <c r="A4823" s="0" t="s">
        <v>4207</v>
      </c>
      <c r="B4823" s="13" t="n">
        <v>42467</v>
      </c>
      <c r="C4823" s="13" t="n">
        <v>42471</v>
      </c>
      <c r="D4823" s="14" t="s">
        <v>69</v>
      </c>
      <c r="E4823" s="14" t="s">
        <v>53</v>
      </c>
      <c r="F4823" s="14" t="s">
        <v>98</v>
      </c>
      <c r="G4823" s="14" t="s">
        <v>99</v>
      </c>
      <c r="H4823" s="14" t="s">
        <v>80</v>
      </c>
      <c r="I4823" s="14" t="s">
        <v>123</v>
      </c>
      <c r="J4823" s="14" t="s">
        <v>1162</v>
      </c>
      <c r="K4823" s="15" t="n">
        <v>383.952</v>
      </c>
      <c r="L4823" s="0" t="n">
        <v>6</v>
      </c>
      <c r="M4823" s="16" t="n">
        <v>0.2</v>
      </c>
      <c r="N4823" s="17" t="n">
        <v>47.994</v>
      </c>
      <c r="O4823" s="0" t="str">
        <f aca="false">TEXT(B4823,"YYYY-MM")</f>
        <v>2016-04</v>
      </c>
      <c r="P4823" s="18" t="n">
        <f aca="false">IFERROR(N4823/K4823,0)</f>
        <v>0.125</v>
      </c>
      <c r="Q4823" s="0" t="str">
        <f aca="false">IF(M4823=0,"No Discount",IF(M4823&lt;0.2,"Low (1-19%)",IF(M4823&lt;0.4,"Medium (20-39%)","High (40%+)")))</f>
        <v>Medium (20-39%)</v>
      </c>
      <c r="R4823" s="0" t="str">
        <f aca="false">INDEX('Lookup Tables'!$B$2:$B$5,MATCH(F4823,'Lookup Tables'!$A$2:$A$5,0))</f>
        <v>Manager A</v>
      </c>
    </row>
    <row r="4824" customFormat="false" ht="15" hidden="false" customHeight="false" outlineLevel="0" collapsed="false">
      <c r="A4824" s="0" t="s">
        <v>4208</v>
      </c>
      <c r="B4824" s="13" t="n">
        <v>42926</v>
      </c>
      <c r="C4824" s="13" t="n">
        <v>42927</v>
      </c>
      <c r="D4824" s="14" t="s">
        <v>606</v>
      </c>
      <c r="E4824" s="14" t="s">
        <v>97</v>
      </c>
      <c r="F4824" s="14" t="s">
        <v>63</v>
      </c>
      <c r="G4824" s="14" t="s">
        <v>189</v>
      </c>
      <c r="H4824" s="14" t="s">
        <v>65</v>
      </c>
      <c r="I4824" s="14" t="s">
        <v>83</v>
      </c>
      <c r="J4824" s="14" t="s">
        <v>795</v>
      </c>
      <c r="K4824" s="15" t="n">
        <v>44.856</v>
      </c>
      <c r="L4824" s="0" t="n">
        <v>6</v>
      </c>
      <c r="M4824" s="16" t="n">
        <v>0.7</v>
      </c>
      <c r="N4824" s="17" t="n">
        <v>-35.8848</v>
      </c>
      <c r="O4824" s="0" t="str">
        <f aca="false">TEXT(B4824,"YYYY-MM")</f>
        <v>2017-07</v>
      </c>
      <c r="P4824" s="18" t="n">
        <f aca="false">IFERROR(N4824/K4824,0)</f>
        <v>-0.8</v>
      </c>
      <c r="Q4824" s="0" t="str">
        <f aca="false">IF(M4824=0,"No Discount",IF(M4824&lt;0.2,"Low (1-19%)",IF(M4824&lt;0.4,"Medium (20-39%)","High (40%+)")))</f>
        <v>High (40%+)</v>
      </c>
      <c r="R4824" s="0" t="str">
        <f aca="false">INDEX('Lookup Tables'!$B$2:$B$5,MATCH(F4824,'Lookup Tables'!$A$2:$A$5,0))</f>
        <v>Manager D</v>
      </c>
    </row>
    <row r="4825" customFormat="false" ht="15" hidden="false" customHeight="false" outlineLevel="0" collapsed="false">
      <c r="A4825" s="0" t="s">
        <v>4209</v>
      </c>
      <c r="B4825" s="13" t="n">
        <v>43060</v>
      </c>
      <c r="C4825" s="13" t="n">
        <v>43065</v>
      </c>
      <c r="D4825" s="14" t="s">
        <v>69</v>
      </c>
      <c r="E4825" s="14" t="s">
        <v>53</v>
      </c>
      <c r="F4825" s="14" t="s">
        <v>117</v>
      </c>
      <c r="G4825" s="14" t="s">
        <v>269</v>
      </c>
      <c r="H4825" s="14" t="s">
        <v>80</v>
      </c>
      <c r="I4825" s="14" t="s">
        <v>345</v>
      </c>
      <c r="J4825" s="14" t="s">
        <v>4210</v>
      </c>
      <c r="K4825" s="15" t="n">
        <v>30.345</v>
      </c>
      <c r="L4825" s="0" t="n">
        <v>7</v>
      </c>
      <c r="M4825" s="16" t="n">
        <v>0.7</v>
      </c>
      <c r="N4825" s="17" t="n">
        <v>-24.276</v>
      </c>
      <c r="O4825" s="0" t="str">
        <f aca="false">TEXT(B4825,"YYYY-MM")</f>
        <v>2017-11</v>
      </c>
      <c r="P4825" s="18" t="n">
        <f aca="false">IFERROR(N4825/K4825,0)</f>
        <v>-0.8</v>
      </c>
      <c r="Q4825" s="0" t="str">
        <f aca="false">IF(M4825=0,"No Discount",IF(M4825&lt;0.2,"Low (1-19%)",IF(M4825&lt;0.4,"Medium (20-39%)","High (40%+)")))</f>
        <v>High (40%+)</v>
      </c>
      <c r="R4825" s="0" t="str">
        <f aca="false">INDEX('Lookup Tables'!$B$2:$B$5,MATCH(F4825,'Lookup Tables'!$A$2:$A$5,0))</f>
        <v>Manager B</v>
      </c>
    </row>
    <row r="4826" customFormat="false" ht="15" hidden="false" customHeight="false" outlineLevel="0" collapsed="false">
      <c r="A4826" s="0" t="s">
        <v>4209</v>
      </c>
      <c r="B4826" s="13" t="n">
        <v>43060</v>
      </c>
      <c r="C4826" s="13" t="n">
        <v>43065</v>
      </c>
      <c r="D4826" s="14" t="s">
        <v>69</v>
      </c>
      <c r="E4826" s="14" t="s">
        <v>53</v>
      </c>
      <c r="F4826" s="14" t="s">
        <v>117</v>
      </c>
      <c r="G4826" s="14" t="s">
        <v>269</v>
      </c>
      <c r="H4826" s="14" t="s">
        <v>56</v>
      </c>
      <c r="I4826" s="14" t="s">
        <v>59</v>
      </c>
      <c r="J4826" s="14" t="s">
        <v>355</v>
      </c>
      <c r="K4826" s="15" t="n">
        <v>127.554</v>
      </c>
      <c r="L4826" s="0" t="n">
        <v>3</v>
      </c>
      <c r="M4826" s="16" t="n">
        <v>0.3</v>
      </c>
      <c r="N4826" s="17" t="n">
        <v>-9.111</v>
      </c>
      <c r="O4826" s="0" t="str">
        <f aca="false">TEXT(B4826,"YYYY-MM")</f>
        <v>2017-11</v>
      </c>
      <c r="P4826" s="18" t="n">
        <f aca="false">IFERROR(N4826/K4826,0)</f>
        <v>-0.0714285714285714</v>
      </c>
      <c r="Q4826" s="0" t="str">
        <f aca="false">IF(M4826=0,"No Discount",IF(M4826&lt;0.2,"Low (1-19%)",IF(M4826&lt;0.4,"Medium (20-39%)","High (40%+)")))</f>
        <v>Medium (20-39%)</v>
      </c>
      <c r="R4826" s="0" t="str">
        <f aca="false">INDEX('Lookup Tables'!$B$2:$B$5,MATCH(F4826,'Lookup Tables'!$A$2:$A$5,0))</f>
        <v>Manager B</v>
      </c>
    </row>
    <row r="4827" customFormat="false" ht="15" hidden="false" customHeight="false" outlineLevel="0" collapsed="false">
      <c r="A4827" s="0" t="s">
        <v>4209</v>
      </c>
      <c r="B4827" s="13" t="n">
        <v>43060</v>
      </c>
      <c r="C4827" s="13" t="n">
        <v>43065</v>
      </c>
      <c r="D4827" s="14" t="s">
        <v>69</v>
      </c>
      <c r="E4827" s="14" t="s">
        <v>53</v>
      </c>
      <c r="F4827" s="14" t="s">
        <v>117</v>
      </c>
      <c r="G4827" s="14" t="s">
        <v>269</v>
      </c>
      <c r="H4827" s="14" t="s">
        <v>56</v>
      </c>
      <c r="I4827" s="14" t="s">
        <v>76</v>
      </c>
      <c r="J4827" s="14" t="s">
        <v>2856</v>
      </c>
      <c r="K4827" s="15" t="n">
        <v>77.952</v>
      </c>
      <c r="L4827" s="0" t="n">
        <v>3</v>
      </c>
      <c r="M4827" s="16" t="n">
        <v>0.2</v>
      </c>
      <c r="N4827" s="17" t="n">
        <v>15.5904</v>
      </c>
      <c r="O4827" s="0" t="str">
        <f aca="false">TEXT(B4827,"YYYY-MM")</f>
        <v>2017-11</v>
      </c>
      <c r="P4827" s="18" t="n">
        <f aca="false">IFERROR(N4827/K4827,0)</f>
        <v>0.2</v>
      </c>
      <c r="Q4827" s="0" t="str">
        <f aca="false">IF(M4827=0,"No Discount",IF(M4827&lt;0.2,"Low (1-19%)",IF(M4827&lt;0.4,"Medium (20-39%)","High (40%+)")))</f>
        <v>Medium (20-39%)</v>
      </c>
      <c r="R4827" s="0" t="str">
        <f aca="false">INDEX('Lookup Tables'!$B$2:$B$5,MATCH(F4827,'Lookup Tables'!$A$2:$A$5,0))</f>
        <v>Manager B</v>
      </c>
    </row>
    <row r="4828" customFormat="false" ht="15" hidden="false" customHeight="false" outlineLevel="0" collapsed="false">
      <c r="A4828" s="0" t="s">
        <v>4211</v>
      </c>
      <c r="B4828" s="13" t="n">
        <v>43416</v>
      </c>
      <c r="C4828" s="13" t="n">
        <v>43419</v>
      </c>
      <c r="D4828" s="14" t="s">
        <v>137</v>
      </c>
      <c r="E4828" s="14" t="s">
        <v>62</v>
      </c>
      <c r="F4828" s="14" t="s">
        <v>63</v>
      </c>
      <c r="G4828" s="14" t="s">
        <v>64</v>
      </c>
      <c r="H4828" s="14" t="s">
        <v>65</v>
      </c>
      <c r="I4828" s="14" t="s">
        <v>83</v>
      </c>
      <c r="J4828" s="14" t="s">
        <v>467</v>
      </c>
      <c r="K4828" s="15" t="n">
        <v>14.016</v>
      </c>
      <c r="L4828" s="0" t="n">
        <v>4</v>
      </c>
      <c r="M4828" s="16" t="n">
        <v>0.2</v>
      </c>
      <c r="N4828" s="17" t="n">
        <v>4.9056</v>
      </c>
      <c r="O4828" s="0" t="str">
        <f aca="false">TEXT(B4828,"YYYY-MM")</f>
        <v>2018-11</v>
      </c>
      <c r="P4828" s="18" t="n">
        <f aca="false">IFERROR(N4828/K4828,0)</f>
        <v>0.35</v>
      </c>
      <c r="Q4828" s="0" t="str">
        <f aca="false">IF(M4828=0,"No Discount",IF(M4828&lt;0.2,"Low (1-19%)",IF(M4828&lt;0.4,"Medium (20-39%)","High (40%+)")))</f>
        <v>Medium (20-39%)</v>
      </c>
      <c r="R4828" s="0" t="str">
        <f aca="false">INDEX('Lookup Tables'!$B$2:$B$5,MATCH(F4828,'Lookup Tables'!$A$2:$A$5,0))</f>
        <v>Manager D</v>
      </c>
    </row>
    <row r="4829" customFormat="false" ht="15" hidden="false" customHeight="false" outlineLevel="0" collapsed="false">
      <c r="A4829" s="0" t="s">
        <v>4212</v>
      </c>
      <c r="B4829" s="13" t="n">
        <v>42309</v>
      </c>
      <c r="C4829" s="13" t="n">
        <v>42316</v>
      </c>
      <c r="D4829" s="14" t="s">
        <v>69</v>
      </c>
      <c r="E4829" s="14" t="s">
        <v>62</v>
      </c>
      <c r="F4829" s="14" t="s">
        <v>54</v>
      </c>
      <c r="G4829" s="14" t="s">
        <v>55</v>
      </c>
      <c r="H4829" s="14" t="s">
        <v>65</v>
      </c>
      <c r="I4829" s="14" t="s">
        <v>73</v>
      </c>
      <c r="J4829" s="14" t="s">
        <v>2169</v>
      </c>
      <c r="K4829" s="15" t="n">
        <v>69.52</v>
      </c>
      <c r="L4829" s="0" t="n">
        <v>2</v>
      </c>
      <c r="M4829" s="16" t="n">
        <v>0</v>
      </c>
      <c r="N4829" s="17" t="n">
        <v>19.4656</v>
      </c>
      <c r="O4829" s="0" t="str">
        <f aca="false">TEXT(B4829,"YYYY-MM")</f>
        <v>2015-11</v>
      </c>
      <c r="P4829" s="18" t="n">
        <f aca="false">IFERROR(N4829/K4829,0)</f>
        <v>0.28</v>
      </c>
      <c r="Q4829" s="0" t="str">
        <f aca="false">IF(M4829=0,"No Discount",IF(M4829&lt;0.2,"Low (1-19%)",IF(M4829&lt;0.4,"Medium (20-39%)","High (40%+)")))</f>
        <v>No Discount</v>
      </c>
      <c r="R4829" s="0" t="str">
        <f aca="false">INDEX('Lookup Tables'!$B$2:$B$5,MATCH(F4829,'Lookup Tables'!$A$2:$A$5,0))</f>
        <v>Manager C</v>
      </c>
    </row>
    <row r="4830" customFormat="false" ht="15" hidden="false" customHeight="false" outlineLevel="0" collapsed="false">
      <c r="A4830" s="0" t="s">
        <v>4212</v>
      </c>
      <c r="B4830" s="13" t="n">
        <v>42309</v>
      </c>
      <c r="C4830" s="13" t="n">
        <v>42316</v>
      </c>
      <c r="D4830" s="14" t="s">
        <v>69</v>
      </c>
      <c r="E4830" s="14" t="s">
        <v>62</v>
      </c>
      <c r="F4830" s="14" t="s">
        <v>54</v>
      </c>
      <c r="G4830" s="14" t="s">
        <v>55</v>
      </c>
      <c r="H4830" s="14" t="s">
        <v>65</v>
      </c>
      <c r="I4830" s="14" t="s">
        <v>78</v>
      </c>
      <c r="J4830" s="14" t="s">
        <v>1550</v>
      </c>
      <c r="K4830" s="15" t="n">
        <v>5.64</v>
      </c>
      <c r="L4830" s="0" t="n">
        <v>3</v>
      </c>
      <c r="M4830" s="16" t="n">
        <v>0</v>
      </c>
      <c r="N4830" s="17" t="n">
        <v>1.6356</v>
      </c>
      <c r="O4830" s="0" t="str">
        <f aca="false">TEXT(B4830,"YYYY-MM")</f>
        <v>2015-11</v>
      </c>
      <c r="P4830" s="18" t="n">
        <f aca="false">IFERROR(N4830/K4830,0)</f>
        <v>0.29</v>
      </c>
      <c r="Q4830" s="0" t="str">
        <f aca="false">IF(M4830=0,"No Discount",IF(M4830&lt;0.2,"Low (1-19%)",IF(M4830&lt;0.4,"Medium (20-39%)","High (40%+)")))</f>
        <v>No Discount</v>
      </c>
      <c r="R4830" s="0" t="str">
        <f aca="false">INDEX('Lookup Tables'!$B$2:$B$5,MATCH(F4830,'Lookup Tables'!$A$2:$A$5,0))</f>
        <v>Manager C</v>
      </c>
    </row>
    <row r="4831" customFormat="false" ht="15" hidden="false" customHeight="false" outlineLevel="0" collapsed="false">
      <c r="A4831" s="0" t="s">
        <v>4213</v>
      </c>
      <c r="B4831" s="13" t="n">
        <v>42870</v>
      </c>
      <c r="C4831" s="13" t="n">
        <v>42876</v>
      </c>
      <c r="D4831" s="14" t="s">
        <v>69</v>
      </c>
      <c r="E4831" s="14" t="s">
        <v>53</v>
      </c>
      <c r="F4831" s="14" t="s">
        <v>117</v>
      </c>
      <c r="G4831" s="14" t="s">
        <v>170</v>
      </c>
      <c r="H4831" s="14" t="s">
        <v>65</v>
      </c>
      <c r="I4831" s="14" t="s">
        <v>83</v>
      </c>
      <c r="J4831" s="14" t="s">
        <v>2294</v>
      </c>
      <c r="K4831" s="15" t="n">
        <v>13.776</v>
      </c>
      <c r="L4831" s="0" t="n">
        <v>3</v>
      </c>
      <c r="M4831" s="16" t="n">
        <v>0.2</v>
      </c>
      <c r="N4831" s="17" t="n">
        <v>4.4772</v>
      </c>
      <c r="O4831" s="0" t="str">
        <f aca="false">TEXT(B4831,"YYYY-MM")</f>
        <v>2017-05</v>
      </c>
      <c r="P4831" s="18" t="n">
        <f aca="false">IFERROR(N4831/K4831,0)</f>
        <v>0.325</v>
      </c>
      <c r="Q4831" s="0" t="str">
        <f aca="false">IF(M4831=0,"No Discount",IF(M4831&lt;0.2,"Low (1-19%)",IF(M4831&lt;0.4,"Medium (20-39%)","High (40%+)")))</f>
        <v>Medium (20-39%)</v>
      </c>
      <c r="R4831" s="0" t="str">
        <f aca="false">INDEX('Lookup Tables'!$B$2:$B$5,MATCH(F4831,'Lookup Tables'!$A$2:$A$5,0))</f>
        <v>Manager B</v>
      </c>
    </row>
    <row r="4832" customFormat="false" ht="15" hidden="false" customHeight="false" outlineLevel="0" collapsed="false">
      <c r="A4832" s="0" t="s">
        <v>4214</v>
      </c>
      <c r="B4832" s="13" t="n">
        <v>42315</v>
      </c>
      <c r="C4832" s="13" t="n">
        <v>42320</v>
      </c>
      <c r="D4832" s="14" t="s">
        <v>69</v>
      </c>
      <c r="E4832" s="14" t="s">
        <v>53</v>
      </c>
      <c r="F4832" s="14" t="s">
        <v>98</v>
      </c>
      <c r="G4832" s="14" t="s">
        <v>103</v>
      </c>
      <c r="H4832" s="14" t="s">
        <v>65</v>
      </c>
      <c r="I4832" s="14" t="s">
        <v>85</v>
      </c>
      <c r="J4832" s="14" t="s">
        <v>2704</v>
      </c>
      <c r="K4832" s="15" t="n">
        <v>245.88</v>
      </c>
      <c r="L4832" s="0" t="n">
        <v>6</v>
      </c>
      <c r="M4832" s="16" t="n">
        <v>0</v>
      </c>
      <c r="N4832" s="17" t="n">
        <v>68.8464</v>
      </c>
      <c r="O4832" s="0" t="str">
        <f aca="false">TEXT(B4832,"YYYY-MM")</f>
        <v>2015-11</v>
      </c>
      <c r="P4832" s="18" t="n">
        <f aca="false">IFERROR(N4832/K4832,0)</f>
        <v>0.28</v>
      </c>
      <c r="Q4832" s="0" t="str">
        <f aca="false">IF(M4832=0,"No Discount",IF(M4832&lt;0.2,"Low (1-19%)",IF(M4832&lt;0.4,"Medium (20-39%)","High (40%+)")))</f>
        <v>No Discount</v>
      </c>
      <c r="R4832" s="0" t="str">
        <f aca="false">INDEX('Lookup Tables'!$B$2:$B$5,MATCH(F4832,'Lookup Tables'!$A$2:$A$5,0))</f>
        <v>Manager A</v>
      </c>
    </row>
    <row r="4833" customFormat="false" ht="15" hidden="false" customHeight="false" outlineLevel="0" collapsed="false">
      <c r="A4833" s="0" t="s">
        <v>4214</v>
      </c>
      <c r="B4833" s="13" t="n">
        <v>42315</v>
      </c>
      <c r="C4833" s="13" t="n">
        <v>42320</v>
      </c>
      <c r="D4833" s="14" t="s">
        <v>69</v>
      </c>
      <c r="E4833" s="14" t="s">
        <v>53</v>
      </c>
      <c r="F4833" s="14" t="s">
        <v>98</v>
      </c>
      <c r="G4833" s="14" t="s">
        <v>103</v>
      </c>
      <c r="H4833" s="14" t="s">
        <v>65</v>
      </c>
      <c r="I4833" s="14" t="s">
        <v>73</v>
      </c>
      <c r="J4833" s="14" t="s">
        <v>1362</v>
      </c>
      <c r="K4833" s="15" t="n">
        <v>36.63</v>
      </c>
      <c r="L4833" s="0" t="n">
        <v>3</v>
      </c>
      <c r="M4833" s="16" t="n">
        <v>0</v>
      </c>
      <c r="N4833" s="17" t="n">
        <v>9.8901</v>
      </c>
      <c r="O4833" s="0" t="str">
        <f aca="false">TEXT(B4833,"YYYY-MM")</f>
        <v>2015-11</v>
      </c>
      <c r="P4833" s="18" t="n">
        <f aca="false">IFERROR(N4833/K4833,0)</f>
        <v>0.27</v>
      </c>
      <c r="Q4833" s="0" t="str">
        <f aca="false">IF(M4833=0,"No Discount",IF(M4833&lt;0.2,"Low (1-19%)",IF(M4833&lt;0.4,"Medium (20-39%)","High (40%+)")))</f>
        <v>No Discount</v>
      </c>
      <c r="R4833" s="0" t="str">
        <f aca="false">INDEX('Lookup Tables'!$B$2:$B$5,MATCH(F4833,'Lookup Tables'!$A$2:$A$5,0))</f>
        <v>Manager A</v>
      </c>
    </row>
    <row r="4834" customFormat="false" ht="15" hidden="false" customHeight="false" outlineLevel="0" collapsed="false">
      <c r="A4834" s="0" t="s">
        <v>4214</v>
      </c>
      <c r="B4834" s="13" t="n">
        <v>42315</v>
      </c>
      <c r="C4834" s="13" t="n">
        <v>42320</v>
      </c>
      <c r="D4834" s="14" t="s">
        <v>69</v>
      </c>
      <c r="E4834" s="14" t="s">
        <v>53</v>
      </c>
      <c r="F4834" s="14" t="s">
        <v>98</v>
      </c>
      <c r="G4834" s="14" t="s">
        <v>103</v>
      </c>
      <c r="H4834" s="14" t="s">
        <v>65</v>
      </c>
      <c r="I4834" s="14" t="s">
        <v>73</v>
      </c>
      <c r="J4834" s="14" t="s">
        <v>1833</v>
      </c>
      <c r="K4834" s="15" t="n">
        <v>22.58</v>
      </c>
      <c r="L4834" s="0" t="n">
        <v>2</v>
      </c>
      <c r="M4834" s="16" t="n">
        <v>0</v>
      </c>
      <c r="N4834" s="17" t="n">
        <v>5.8708</v>
      </c>
      <c r="O4834" s="0" t="str">
        <f aca="false">TEXT(B4834,"YYYY-MM")</f>
        <v>2015-11</v>
      </c>
      <c r="P4834" s="18" t="n">
        <f aca="false">IFERROR(N4834/K4834,0)</f>
        <v>0.26</v>
      </c>
      <c r="Q4834" s="0" t="str">
        <f aca="false">IF(M4834=0,"No Discount",IF(M4834&lt;0.2,"Low (1-19%)",IF(M4834&lt;0.4,"Medium (20-39%)","High (40%+)")))</f>
        <v>No Discount</v>
      </c>
      <c r="R4834" s="0" t="str">
        <f aca="false">INDEX('Lookup Tables'!$B$2:$B$5,MATCH(F4834,'Lookup Tables'!$A$2:$A$5,0))</f>
        <v>Manager A</v>
      </c>
    </row>
    <row r="4835" customFormat="false" ht="15" hidden="false" customHeight="false" outlineLevel="0" collapsed="false">
      <c r="A4835" s="0" t="s">
        <v>4214</v>
      </c>
      <c r="B4835" s="13" t="n">
        <v>42315</v>
      </c>
      <c r="C4835" s="13" t="n">
        <v>42320</v>
      </c>
      <c r="D4835" s="14" t="s">
        <v>69</v>
      </c>
      <c r="E4835" s="14" t="s">
        <v>53</v>
      </c>
      <c r="F4835" s="14" t="s">
        <v>98</v>
      </c>
      <c r="G4835" s="14" t="s">
        <v>103</v>
      </c>
      <c r="H4835" s="14" t="s">
        <v>65</v>
      </c>
      <c r="I4835" s="14" t="s">
        <v>83</v>
      </c>
      <c r="J4835" s="14" t="s">
        <v>1648</v>
      </c>
      <c r="K4835" s="15" t="n">
        <v>12.39</v>
      </c>
      <c r="L4835" s="0" t="n">
        <v>3</v>
      </c>
      <c r="M4835" s="16" t="n">
        <v>0</v>
      </c>
      <c r="N4835" s="17" t="n">
        <v>5.8233</v>
      </c>
      <c r="O4835" s="0" t="str">
        <f aca="false">TEXT(B4835,"YYYY-MM")</f>
        <v>2015-11</v>
      </c>
      <c r="P4835" s="18" t="n">
        <f aca="false">IFERROR(N4835/K4835,0)</f>
        <v>0.47</v>
      </c>
      <c r="Q4835" s="0" t="str">
        <f aca="false">IF(M4835=0,"No Discount",IF(M4835&lt;0.2,"Low (1-19%)",IF(M4835&lt;0.4,"Medium (20-39%)","High (40%+)")))</f>
        <v>No Discount</v>
      </c>
      <c r="R4835" s="0" t="str">
        <f aca="false">INDEX('Lookup Tables'!$B$2:$B$5,MATCH(F4835,'Lookup Tables'!$A$2:$A$5,0))</f>
        <v>Manager A</v>
      </c>
    </row>
    <row r="4836" customFormat="false" ht="15" hidden="false" customHeight="false" outlineLevel="0" collapsed="false">
      <c r="A4836" s="0" t="s">
        <v>4215</v>
      </c>
      <c r="B4836" s="13" t="n">
        <v>43378</v>
      </c>
      <c r="C4836" s="13" t="n">
        <v>43383</v>
      </c>
      <c r="D4836" s="14" t="s">
        <v>69</v>
      </c>
      <c r="E4836" s="14" t="s">
        <v>97</v>
      </c>
      <c r="F4836" s="14" t="s">
        <v>63</v>
      </c>
      <c r="G4836" s="14" t="s">
        <v>64</v>
      </c>
      <c r="H4836" s="14" t="s">
        <v>65</v>
      </c>
      <c r="I4836" s="14" t="s">
        <v>83</v>
      </c>
      <c r="J4836" s="14" t="s">
        <v>2340</v>
      </c>
      <c r="K4836" s="15" t="n">
        <v>39.92</v>
      </c>
      <c r="L4836" s="0" t="n">
        <v>5</v>
      </c>
      <c r="M4836" s="16" t="n">
        <v>0.2</v>
      </c>
      <c r="N4836" s="17" t="n">
        <v>13.473</v>
      </c>
      <c r="O4836" s="0" t="str">
        <f aca="false">TEXT(B4836,"YYYY-MM")</f>
        <v>2018-10</v>
      </c>
      <c r="P4836" s="18" t="n">
        <f aca="false">IFERROR(N4836/K4836,0)</f>
        <v>0.3375</v>
      </c>
      <c r="Q4836" s="0" t="str">
        <f aca="false">IF(M4836=0,"No Discount",IF(M4836&lt;0.2,"Low (1-19%)",IF(M4836&lt;0.4,"Medium (20-39%)","High (40%+)")))</f>
        <v>Medium (20-39%)</v>
      </c>
      <c r="R4836" s="0" t="str">
        <f aca="false">INDEX('Lookup Tables'!$B$2:$B$5,MATCH(F4836,'Lookup Tables'!$A$2:$A$5,0))</f>
        <v>Manager D</v>
      </c>
    </row>
    <row r="4837" customFormat="false" ht="15" hidden="false" customHeight="false" outlineLevel="0" collapsed="false">
      <c r="A4837" s="0" t="s">
        <v>4215</v>
      </c>
      <c r="B4837" s="13" t="n">
        <v>43378</v>
      </c>
      <c r="C4837" s="13" t="n">
        <v>43383</v>
      </c>
      <c r="D4837" s="14" t="s">
        <v>69</v>
      </c>
      <c r="E4837" s="14" t="s">
        <v>97</v>
      </c>
      <c r="F4837" s="14" t="s">
        <v>63</v>
      </c>
      <c r="G4837" s="14" t="s">
        <v>64</v>
      </c>
      <c r="H4837" s="14" t="s">
        <v>65</v>
      </c>
      <c r="I4837" s="14" t="s">
        <v>91</v>
      </c>
      <c r="J4837" s="14" t="s">
        <v>2606</v>
      </c>
      <c r="K4837" s="15" t="n">
        <v>61.96</v>
      </c>
      <c r="L4837" s="0" t="n">
        <v>2</v>
      </c>
      <c r="M4837" s="16" t="n">
        <v>0</v>
      </c>
      <c r="N4837" s="17" t="n">
        <v>27.882</v>
      </c>
      <c r="O4837" s="0" t="str">
        <f aca="false">TEXT(B4837,"YYYY-MM")</f>
        <v>2018-10</v>
      </c>
      <c r="P4837" s="18" t="n">
        <f aca="false">IFERROR(N4837/K4837,0)</f>
        <v>0.45</v>
      </c>
      <c r="Q4837" s="0" t="str">
        <f aca="false">IF(M4837=0,"No Discount",IF(M4837&lt;0.2,"Low (1-19%)",IF(M4837&lt;0.4,"Medium (20-39%)","High (40%+)")))</f>
        <v>No Discount</v>
      </c>
      <c r="R4837" s="0" t="str">
        <f aca="false">INDEX('Lookup Tables'!$B$2:$B$5,MATCH(F4837,'Lookup Tables'!$A$2:$A$5,0))</f>
        <v>Manager D</v>
      </c>
    </row>
    <row r="4838" customFormat="false" ht="15" hidden="false" customHeight="false" outlineLevel="0" collapsed="false">
      <c r="A4838" s="0" t="s">
        <v>4215</v>
      </c>
      <c r="B4838" s="13" t="n">
        <v>43378</v>
      </c>
      <c r="C4838" s="13" t="n">
        <v>43383</v>
      </c>
      <c r="D4838" s="14" t="s">
        <v>69</v>
      </c>
      <c r="E4838" s="14" t="s">
        <v>97</v>
      </c>
      <c r="F4838" s="14" t="s">
        <v>63</v>
      </c>
      <c r="G4838" s="14" t="s">
        <v>64</v>
      </c>
      <c r="H4838" s="14" t="s">
        <v>65</v>
      </c>
      <c r="I4838" s="14" t="s">
        <v>83</v>
      </c>
      <c r="J4838" s="14" t="s">
        <v>1429</v>
      </c>
      <c r="K4838" s="15" t="n">
        <v>19.936</v>
      </c>
      <c r="L4838" s="0" t="n">
        <v>4</v>
      </c>
      <c r="M4838" s="16" t="n">
        <v>0.2</v>
      </c>
      <c r="N4838" s="17" t="n">
        <v>7.2268</v>
      </c>
      <c r="O4838" s="0" t="str">
        <f aca="false">TEXT(B4838,"YYYY-MM")</f>
        <v>2018-10</v>
      </c>
      <c r="P4838" s="18" t="n">
        <f aca="false">IFERROR(N4838/K4838,0)</f>
        <v>0.3625</v>
      </c>
      <c r="Q4838" s="0" t="str">
        <f aca="false">IF(M4838=0,"No Discount",IF(M4838&lt;0.2,"Low (1-19%)",IF(M4838&lt;0.4,"Medium (20-39%)","High (40%+)")))</f>
        <v>Medium (20-39%)</v>
      </c>
      <c r="R4838" s="0" t="str">
        <f aca="false">INDEX('Lookup Tables'!$B$2:$B$5,MATCH(F4838,'Lookup Tables'!$A$2:$A$5,0))</f>
        <v>Manager D</v>
      </c>
    </row>
    <row r="4839" customFormat="false" ht="15" hidden="false" customHeight="false" outlineLevel="0" collapsed="false">
      <c r="A4839" s="0" t="s">
        <v>4216</v>
      </c>
      <c r="B4839" s="13" t="n">
        <v>43252</v>
      </c>
      <c r="C4839" s="13" t="n">
        <v>43254</v>
      </c>
      <c r="D4839" s="14" t="s">
        <v>137</v>
      </c>
      <c r="E4839" s="14" t="s">
        <v>53</v>
      </c>
      <c r="F4839" s="14" t="s">
        <v>117</v>
      </c>
      <c r="G4839" s="14" t="s">
        <v>269</v>
      </c>
      <c r="H4839" s="14" t="s">
        <v>65</v>
      </c>
      <c r="I4839" s="14" t="s">
        <v>83</v>
      </c>
      <c r="J4839" s="14" t="s">
        <v>1528</v>
      </c>
      <c r="K4839" s="15" t="n">
        <v>3.798</v>
      </c>
      <c r="L4839" s="0" t="n">
        <v>2</v>
      </c>
      <c r="M4839" s="16" t="n">
        <v>0.7</v>
      </c>
      <c r="N4839" s="17" t="n">
        <v>-2.6586</v>
      </c>
      <c r="O4839" s="0" t="str">
        <f aca="false">TEXT(B4839,"YYYY-MM")</f>
        <v>2018-06</v>
      </c>
      <c r="P4839" s="18" t="n">
        <f aca="false">IFERROR(N4839/K4839,0)</f>
        <v>-0.7</v>
      </c>
      <c r="Q4839" s="0" t="str">
        <f aca="false">IF(M4839=0,"No Discount",IF(M4839&lt;0.2,"Low (1-19%)",IF(M4839&lt;0.4,"Medium (20-39%)","High (40%+)")))</f>
        <v>High (40%+)</v>
      </c>
      <c r="R4839" s="0" t="str">
        <f aca="false">INDEX('Lookup Tables'!$B$2:$B$5,MATCH(F4839,'Lookup Tables'!$A$2:$A$5,0))</f>
        <v>Manager B</v>
      </c>
    </row>
    <row r="4840" customFormat="false" ht="15" hidden="false" customHeight="false" outlineLevel="0" collapsed="false">
      <c r="A4840" s="0" t="s">
        <v>4216</v>
      </c>
      <c r="B4840" s="13" t="n">
        <v>43252</v>
      </c>
      <c r="C4840" s="13" t="n">
        <v>43254</v>
      </c>
      <c r="D4840" s="14" t="s">
        <v>137</v>
      </c>
      <c r="E4840" s="14" t="s">
        <v>53</v>
      </c>
      <c r="F4840" s="14" t="s">
        <v>117</v>
      </c>
      <c r="G4840" s="14" t="s">
        <v>269</v>
      </c>
      <c r="H4840" s="14" t="s">
        <v>65</v>
      </c>
      <c r="I4840" s="14" t="s">
        <v>91</v>
      </c>
      <c r="J4840" s="14" t="s">
        <v>1559</v>
      </c>
      <c r="K4840" s="15" t="n">
        <v>27.744</v>
      </c>
      <c r="L4840" s="0" t="n">
        <v>6</v>
      </c>
      <c r="M4840" s="16" t="n">
        <v>0.2</v>
      </c>
      <c r="N4840" s="17" t="n">
        <v>10.0572</v>
      </c>
      <c r="O4840" s="0" t="str">
        <f aca="false">TEXT(B4840,"YYYY-MM")</f>
        <v>2018-06</v>
      </c>
      <c r="P4840" s="18" t="n">
        <f aca="false">IFERROR(N4840/K4840,0)</f>
        <v>0.3625</v>
      </c>
      <c r="Q4840" s="0" t="str">
        <f aca="false">IF(M4840=0,"No Discount",IF(M4840&lt;0.2,"Low (1-19%)",IF(M4840&lt;0.4,"Medium (20-39%)","High (40%+)")))</f>
        <v>Medium (20-39%)</v>
      </c>
      <c r="R4840" s="0" t="str">
        <f aca="false">INDEX('Lookup Tables'!$B$2:$B$5,MATCH(F4840,'Lookup Tables'!$A$2:$A$5,0))</f>
        <v>Manager B</v>
      </c>
    </row>
    <row r="4841" customFormat="false" ht="15" hidden="false" customHeight="false" outlineLevel="0" collapsed="false">
      <c r="A4841" s="0" t="s">
        <v>4216</v>
      </c>
      <c r="B4841" s="13" t="n">
        <v>43252</v>
      </c>
      <c r="C4841" s="13" t="n">
        <v>43254</v>
      </c>
      <c r="D4841" s="14" t="s">
        <v>137</v>
      </c>
      <c r="E4841" s="14" t="s">
        <v>53</v>
      </c>
      <c r="F4841" s="14" t="s">
        <v>117</v>
      </c>
      <c r="G4841" s="14" t="s">
        <v>269</v>
      </c>
      <c r="H4841" s="14" t="s">
        <v>80</v>
      </c>
      <c r="I4841" s="14" t="s">
        <v>81</v>
      </c>
      <c r="J4841" s="14" t="s">
        <v>409</v>
      </c>
      <c r="K4841" s="15" t="n">
        <v>158.376</v>
      </c>
      <c r="L4841" s="0" t="n">
        <v>4</v>
      </c>
      <c r="M4841" s="16" t="n">
        <v>0.4</v>
      </c>
      <c r="N4841" s="17" t="n">
        <v>-34.3148</v>
      </c>
      <c r="O4841" s="0" t="str">
        <f aca="false">TEXT(B4841,"YYYY-MM")</f>
        <v>2018-06</v>
      </c>
      <c r="P4841" s="18" t="n">
        <f aca="false">IFERROR(N4841/K4841,0)</f>
        <v>-0.216666666666667</v>
      </c>
      <c r="Q4841" s="0" t="str">
        <f aca="false">IF(M4841=0,"No Discount",IF(M4841&lt;0.2,"Low (1-19%)",IF(M4841&lt;0.4,"Medium (20-39%)","High (40%+)")))</f>
        <v>High (40%+)</v>
      </c>
      <c r="R4841" s="0" t="str">
        <f aca="false">INDEX('Lookup Tables'!$B$2:$B$5,MATCH(F4841,'Lookup Tables'!$A$2:$A$5,0))</f>
        <v>Manager B</v>
      </c>
    </row>
    <row r="4842" customFormat="false" ht="15" hidden="false" customHeight="false" outlineLevel="0" collapsed="false">
      <c r="A4842" s="0" t="s">
        <v>4217</v>
      </c>
      <c r="B4842" s="13" t="n">
        <v>43424</v>
      </c>
      <c r="C4842" s="13" t="n">
        <v>43429</v>
      </c>
      <c r="D4842" s="14" t="s">
        <v>69</v>
      </c>
      <c r="E4842" s="14" t="s">
        <v>97</v>
      </c>
      <c r="F4842" s="14" t="s">
        <v>54</v>
      </c>
      <c r="G4842" s="14" t="s">
        <v>55</v>
      </c>
      <c r="H4842" s="14" t="s">
        <v>56</v>
      </c>
      <c r="I4842" s="14" t="s">
        <v>76</v>
      </c>
      <c r="J4842" s="14" t="s">
        <v>240</v>
      </c>
      <c r="K4842" s="15" t="n">
        <v>27.58</v>
      </c>
      <c r="L4842" s="0" t="n">
        <v>2</v>
      </c>
      <c r="M4842" s="16" t="n">
        <v>0</v>
      </c>
      <c r="N4842" s="17" t="n">
        <v>11.5836</v>
      </c>
      <c r="O4842" s="0" t="str">
        <f aca="false">TEXT(B4842,"YYYY-MM")</f>
        <v>2018-11</v>
      </c>
      <c r="P4842" s="18" t="n">
        <f aca="false">IFERROR(N4842/K4842,0)</f>
        <v>0.42</v>
      </c>
      <c r="Q4842" s="0" t="str">
        <f aca="false">IF(M4842=0,"No Discount",IF(M4842&lt;0.2,"Low (1-19%)",IF(M4842&lt;0.4,"Medium (20-39%)","High (40%+)")))</f>
        <v>No Discount</v>
      </c>
      <c r="R4842" s="0" t="str">
        <f aca="false">INDEX('Lookup Tables'!$B$2:$B$5,MATCH(F4842,'Lookup Tables'!$A$2:$A$5,0))</f>
        <v>Manager C</v>
      </c>
    </row>
    <row r="4843" customFormat="false" ht="15" hidden="false" customHeight="false" outlineLevel="0" collapsed="false">
      <c r="A4843" s="0" t="s">
        <v>4218</v>
      </c>
      <c r="B4843" s="13" t="n">
        <v>43092</v>
      </c>
      <c r="C4843" s="13" t="n">
        <v>43097</v>
      </c>
      <c r="D4843" s="14" t="s">
        <v>69</v>
      </c>
      <c r="E4843" s="14" t="s">
        <v>53</v>
      </c>
      <c r="F4843" s="14" t="s">
        <v>117</v>
      </c>
      <c r="G4843" s="14" t="s">
        <v>269</v>
      </c>
      <c r="H4843" s="14" t="s">
        <v>65</v>
      </c>
      <c r="I4843" s="14" t="s">
        <v>83</v>
      </c>
      <c r="J4843" s="14" t="s">
        <v>3146</v>
      </c>
      <c r="K4843" s="15" t="n">
        <v>5.553</v>
      </c>
      <c r="L4843" s="0" t="n">
        <v>3</v>
      </c>
      <c r="M4843" s="16" t="n">
        <v>0.7</v>
      </c>
      <c r="N4843" s="17" t="n">
        <v>-4.0722</v>
      </c>
      <c r="O4843" s="0" t="str">
        <f aca="false">TEXT(B4843,"YYYY-MM")</f>
        <v>2017-12</v>
      </c>
      <c r="P4843" s="18" t="n">
        <f aca="false">IFERROR(N4843/K4843,0)</f>
        <v>-0.733333333333333</v>
      </c>
      <c r="Q4843" s="0" t="str">
        <f aca="false">IF(M4843=0,"No Discount",IF(M4843&lt;0.2,"Low (1-19%)",IF(M4843&lt;0.4,"Medium (20-39%)","High (40%+)")))</f>
        <v>High (40%+)</v>
      </c>
      <c r="R4843" s="0" t="str">
        <f aca="false">INDEX('Lookup Tables'!$B$2:$B$5,MATCH(F4843,'Lookup Tables'!$A$2:$A$5,0))</f>
        <v>Manager B</v>
      </c>
    </row>
    <row r="4844" customFormat="false" ht="15" hidden="false" customHeight="false" outlineLevel="0" collapsed="false">
      <c r="A4844" s="0" t="s">
        <v>4219</v>
      </c>
      <c r="B4844" s="13" t="n">
        <v>43372</v>
      </c>
      <c r="C4844" s="13" t="n">
        <v>43377</v>
      </c>
      <c r="D4844" s="14" t="s">
        <v>69</v>
      </c>
      <c r="E4844" s="14" t="s">
        <v>53</v>
      </c>
      <c r="F4844" s="14" t="s">
        <v>54</v>
      </c>
      <c r="G4844" s="14" t="s">
        <v>200</v>
      </c>
      <c r="H4844" s="14" t="s">
        <v>65</v>
      </c>
      <c r="I4844" s="14" t="s">
        <v>73</v>
      </c>
      <c r="J4844" s="14" t="s">
        <v>1578</v>
      </c>
      <c r="K4844" s="15" t="n">
        <v>243.92</v>
      </c>
      <c r="L4844" s="0" t="n">
        <v>5</v>
      </c>
      <c r="M4844" s="16" t="n">
        <v>0.2</v>
      </c>
      <c r="N4844" s="17" t="n">
        <v>-54.882</v>
      </c>
      <c r="O4844" s="0" t="str">
        <f aca="false">TEXT(B4844,"YYYY-MM")</f>
        <v>2018-09</v>
      </c>
      <c r="P4844" s="18" t="n">
        <f aca="false">IFERROR(N4844/K4844,0)</f>
        <v>-0.225</v>
      </c>
      <c r="Q4844" s="0" t="str">
        <f aca="false">IF(M4844=0,"No Discount",IF(M4844&lt;0.2,"Low (1-19%)",IF(M4844&lt;0.4,"Medium (20-39%)","High (40%+)")))</f>
        <v>Medium (20-39%)</v>
      </c>
      <c r="R4844" s="0" t="str">
        <f aca="false">INDEX('Lookup Tables'!$B$2:$B$5,MATCH(F4844,'Lookup Tables'!$A$2:$A$5,0))</f>
        <v>Manager C</v>
      </c>
    </row>
    <row r="4845" customFormat="false" ht="15" hidden="false" customHeight="false" outlineLevel="0" collapsed="false">
      <c r="A4845" s="0" t="s">
        <v>4220</v>
      </c>
      <c r="B4845" s="13" t="n">
        <v>43046</v>
      </c>
      <c r="C4845" s="13" t="n">
        <v>43048</v>
      </c>
      <c r="D4845" s="14" t="s">
        <v>137</v>
      </c>
      <c r="E4845" s="14" t="s">
        <v>53</v>
      </c>
      <c r="F4845" s="14" t="s">
        <v>117</v>
      </c>
      <c r="G4845" s="14" t="s">
        <v>391</v>
      </c>
      <c r="H4845" s="14" t="s">
        <v>65</v>
      </c>
      <c r="I4845" s="14" t="s">
        <v>171</v>
      </c>
      <c r="J4845" s="14" t="s">
        <v>1877</v>
      </c>
      <c r="K4845" s="15" t="n">
        <v>14.96</v>
      </c>
      <c r="L4845" s="0" t="n">
        <v>4</v>
      </c>
      <c r="M4845" s="16" t="n">
        <v>0</v>
      </c>
      <c r="N4845" s="17" t="n">
        <v>0.2992</v>
      </c>
      <c r="O4845" s="0" t="str">
        <f aca="false">TEXT(B4845,"YYYY-MM")</f>
        <v>2017-11</v>
      </c>
      <c r="P4845" s="18" t="n">
        <f aca="false">IFERROR(N4845/K4845,0)</f>
        <v>0.02</v>
      </c>
      <c r="Q4845" s="0" t="str">
        <f aca="false">IF(M4845=0,"No Discount",IF(M4845&lt;0.2,"Low (1-19%)",IF(M4845&lt;0.4,"Medium (20-39%)","High (40%+)")))</f>
        <v>No Discount</v>
      </c>
      <c r="R4845" s="0" t="str">
        <f aca="false">INDEX('Lookup Tables'!$B$2:$B$5,MATCH(F4845,'Lookup Tables'!$A$2:$A$5,0))</f>
        <v>Manager B</v>
      </c>
    </row>
    <row r="4846" customFormat="false" ht="15" hidden="false" customHeight="false" outlineLevel="0" collapsed="false">
      <c r="A4846" s="0" t="s">
        <v>4221</v>
      </c>
      <c r="B4846" s="13" t="n">
        <v>42098</v>
      </c>
      <c r="C4846" s="13" t="n">
        <v>42099</v>
      </c>
      <c r="D4846" s="14" t="s">
        <v>137</v>
      </c>
      <c r="E4846" s="14" t="s">
        <v>62</v>
      </c>
      <c r="F4846" s="14" t="s">
        <v>63</v>
      </c>
      <c r="G4846" s="14" t="s">
        <v>64</v>
      </c>
      <c r="H4846" s="14" t="s">
        <v>65</v>
      </c>
      <c r="I4846" s="14" t="s">
        <v>83</v>
      </c>
      <c r="J4846" s="14" t="s">
        <v>572</v>
      </c>
      <c r="K4846" s="15" t="n">
        <v>7.184</v>
      </c>
      <c r="L4846" s="0" t="n">
        <v>2</v>
      </c>
      <c r="M4846" s="16" t="n">
        <v>0.2</v>
      </c>
      <c r="N4846" s="17" t="n">
        <v>2.245</v>
      </c>
      <c r="O4846" s="0" t="str">
        <f aca="false">TEXT(B4846,"YYYY-MM")</f>
        <v>2015-04</v>
      </c>
      <c r="P4846" s="18" t="n">
        <f aca="false">IFERROR(N4846/K4846,0)</f>
        <v>0.3125</v>
      </c>
      <c r="Q4846" s="0" t="str">
        <f aca="false">IF(M4846=0,"No Discount",IF(M4846&lt;0.2,"Low (1-19%)",IF(M4846&lt;0.4,"Medium (20-39%)","High (40%+)")))</f>
        <v>Medium (20-39%)</v>
      </c>
      <c r="R4846" s="0" t="str">
        <f aca="false">INDEX('Lookup Tables'!$B$2:$B$5,MATCH(F4846,'Lookup Tables'!$A$2:$A$5,0))</f>
        <v>Manager D</v>
      </c>
    </row>
    <row r="4847" customFormat="false" ht="15" hidden="false" customHeight="false" outlineLevel="0" collapsed="false">
      <c r="A4847" s="0" t="s">
        <v>4222</v>
      </c>
      <c r="B4847" s="13" t="n">
        <v>42574</v>
      </c>
      <c r="C4847" s="13" t="n">
        <v>42577</v>
      </c>
      <c r="D4847" s="14" t="s">
        <v>52</v>
      </c>
      <c r="E4847" s="14" t="s">
        <v>53</v>
      </c>
      <c r="F4847" s="14" t="s">
        <v>117</v>
      </c>
      <c r="G4847" s="14" t="s">
        <v>170</v>
      </c>
      <c r="H4847" s="14" t="s">
        <v>65</v>
      </c>
      <c r="I4847" s="14" t="s">
        <v>83</v>
      </c>
      <c r="J4847" s="14" t="s">
        <v>467</v>
      </c>
      <c r="K4847" s="15" t="n">
        <v>10.512</v>
      </c>
      <c r="L4847" s="0" t="n">
        <v>3</v>
      </c>
      <c r="M4847" s="16" t="n">
        <v>0.2</v>
      </c>
      <c r="N4847" s="17" t="n">
        <v>3.6792</v>
      </c>
      <c r="O4847" s="0" t="str">
        <f aca="false">TEXT(B4847,"YYYY-MM")</f>
        <v>2016-07</v>
      </c>
      <c r="P4847" s="18" t="n">
        <f aca="false">IFERROR(N4847/K4847,0)</f>
        <v>0.35</v>
      </c>
      <c r="Q4847" s="0" t="str">
        <f aca="false">IF(M4847=0,"No Discount",IF(M4847&lt;0.2,"Low (1-19%)",IF(M4847&lt;0.4,"Medium (20-39%)","High (40%+)")))</f>
        <v>Medium (20-39%)</v>
      </c>
      <c r="R4847" s="0" t="str">
        <f aca="false">INDEX('Lookup Tables'!$B$2:$B$5,MATCH(F4847,'Lookup Tables'!$A$2:$A$5,0))</f>
        <v>Manager B</v>
      </c>
    </row>
    <row r="4848" customFormat="false" ht="15" hidden="false" customHeight="false" outlineLevel="0" collapsed="false">
      <c r="A4848" s="0" t="s">
        <v>4223</v>
      </c>
      <c r="B4848" s="13" t="n">
        <v>42180</v>
      </c>
      <c r="C4848" s="13" t="n">
        <v>42182</v>
      </c>
      <c r="D4848" s="14" t="s">
        <v>52</v>
      </c>
      <c r="E4848" s="14" t="s">
        <v>62</v>
      </c>
      <c r="F4848" s="14" t="s">
        <v>63</v>
      </c>
      <c r="G4848" s="14" t="s">
        <v>237</v>
      </c>
      <c r="H4848" s="14" t="s">
        <v>80</v>
      </c>
      <c r="I4848" s="14" t="s">
        <v>81</v>
      </c>
      <c r="J4848" s="14" t="s">
        <v>1436</v>
      </c>
      <c r="K4848" s="15" t="n">
        <v>263.96</v>
      </c>
      <c r="L4848" s="0" t="n">
        <v>5</v>
      </c>
      <c r="M4848" s="16" t="n">
        <v>0.2</v>
      </c>
      <c r="N4848" s="17" t="n">
        <v>19.797</v>
      </c>
      <c r="O4848" s="0" t="str">
        <f aca="false">TEXT(B4848,"YYYY-MM")</f>
        <v>2015-06</v>
      </c>
      <c r="P4848" s="18" t="n">
        <f aca="false">IFERROR(N4848/K4848,0)</f>
        <v>0.075</v>
      </c>
      <c r="Q4848" s="0" t="str">
        <f aca="false">IF(M4848=0,"No Discount",IF(M4848&lt;0.2,"Low (1-19%)",IF(M4848&lt;0.4,"Medium (20-39%)","High (40%+)")))</f>
        <v>Medium (20-39%)</v>
      </c>
      <c r="R4848" s="0" t="str">
        <f aca="false">INDEX('Lookup Tables'!$B$2:$B$5,MATCH(F4848,'Lookup Tables'!$A$2:$A$5,0))</f>
        <v>Manager D</v>
      </c>
    </row>
    <row r="4849" customFormat="false" ht="15" hidden="false" customHeight="false" outlineLevel="0" collapsed="false">
      <c r="A4849" s="0" t="s">
        <v>4223</v>
      </c>
      <c r="B4849" s="13" t="n">
        <v>42180</v>
      </c>
      <c r="C4849" s="13" t="n">
        <v>42182</v>
      </c>
      <c r="D4849" s="14" t="s">
        <v>52</v>
      </c>
      <c r="E4849" s="14" t="s">
        <v>62</v>
      </c>
      <c r="F4849" s="14" t="s">
        <v>63</v>
      </c>
      <c r="G4849" s="14" t="s">
        <v>237</v>
      </c>
      <c r="H4849" s="14" t="s">
        <v>65</v>
      </c>
      <c r="I4849" s="14" t="s">
        <v>78</v>
      </c>
      <c r="J4849" s="14" t="s">
        <v>661</v>
      </c>
      <c r="K4849" s="15" t="n">
        <v>71.632</v>
      </c>
      <c r="L4849" s="0" t="n">
        <v>11</v>
      </c>
      <c r="M4849" s="16" t="n">
        <v>0.2</v>
      </c>
      <c r="N4849" s="17" t="n">
        <v>17.908</v>
      </c>
      <c r="O4849" s="0" t="str">
        <f aca="false">TEXT(B4849,"YYYY-MM")</f>
        <v>2015-06</v>
      </c>
      <c r="P4849" s="18" t="n">
        <f aca="false">IFERROR(N4849/K4849,0)</f>
        <v>0.25</v>
      </c>
      <c r="Q4849" s="0" t="str">
        <f aca="false">IF(M4849=0,"No Discount",IF(M4849&lt;0.2,"Low (1-19%)",IF(M4849&lt;0.4,"Medium (20-39%)","High (40%+)")))</f>
        <v>Medium (20-39%)</v>
      </c>
      <c r="R4849" s="0" t="str">
        <f aca="false">INDEX('Lookup Tables'!$B$2:$B$5,MATCH(F4849,'Lookup Tables'!$A$2:$A$5,0))</f>
        <v>Manager D</v>
      </c>
    </row>
    <row r="4850" customFormat="false" ht="15" hidden="false" customHeight="false" outlineLevel="0" collapsed="false">
      <c r="A4850" s="0" t="s">
        <v>4223</v>
      </c>
      <c r="B4850" s="13" t="n">
        <v>42180</v>
      </c>
      <c r="C4850" s="13" t="n">
        <v>42182</v>
      </c>
      <c r="D4850" s="14" t="s">
        <v>52</v>
      </c>
      <c r="E4850" s="14" t="s">
        <v>62</v>
      </c>
      <c r="F4850" s="14" t="s">
        <v>63</v>
      </c>
      <c r="G4850" s="14" t="s">
        <v>237</v>
      </c>
      <c r="H4850" s="14" t="s">
        <v>65</v>
      </c>
      <c r="I4850" s="14" t="s">
        <v>78</v>
      </c>
      <c r="J4850" s="14" t="s">
        <v>2111</v>
      </c>
      <c r="K4850" s="15" t="n">
        <v>9.328</v>
      </c>
      <c r="L4850" s="0" t="n">
        <v>1</v>
      </c>
      <c r="M4850" s="16" t="n">
        <v>0.2</v>
      </c>
      <c r="N4850" s="17" t="n">
        <v>0.8162</v>
      </c>
      <c r="O4850" s="0" t="str">
        <f aca="false">TEXT(B4850,"YYYY-MM")</f>
        <v>2015-06</v>
      </c>
      <c r="P4850" s="18" t="n">
        <f aca="false">IFERROR(N4850/K4850,0)</f>
        <v>0.0875</v>
      </c>
      <c r="Q4850" s="0" t="str">
        <f aca="false">IF(M4850=0,"No Discount",IF(M4850&lt;0.2,"Low (1-19%)",IF(M4850&lt;0.4,"Medium (20-39%)","High (40%+)")))</f>
        <v>Medium (20-39%)</v>
      </c>
      <c r="R4850" s="0" t="str">
        <f aca="false">INDEX('Lookup Tables'!$B$2:$B$5,MATCH(F4850,'Lookup Tables'!$A$2:$A$5,0))</f>
        <v>Manager D</v>
      </c>
    </row>
    <row r="4851" customFormat="false" ht="15" hidden="false" customHeight="false" outlineLevel="0" collapsed="false">
      <c r="A4851" s="0" t="s">
        <v>4224</v>
      </c>
      <c r="B4851" s="13" t="n">
        <v>42255</v>
      </c>
      <c r="C4851" s="13" t="n">
        <v>42261</v>
      </c>
      <c r="D4851" s="14" t="s">
        <v>69</v>
      </c>
      <c r="E4851" s="14" t="s">
        <v>53</v>
      </c>
      <c r="F4851" s="14" t="s">
        <v>63</v>
      </c>
      <c r="G4851" s="14" t="s">
        <v>94</v>
      </c>
      <c r="H4851" s="14" t="s">
        <v>65</v>
      </c>
      <c r="I4851" s="14" t="s">
        <v>78</v>
      </c>
      <c r="J4851" s="14" t="s">
        <v>764</v>
      </c>
      <c r="K4851" s="15" t="n">
        <v>5.88</v>
      </c>
      <c r="L4851" s="0" t="n">
        <v>2</v>
      </c>
      <c r="M4851" s="16" t="n">
        <v>0</v>
      </c>
      <c r="N4851" s="17" t="n">
        <v>2.646</v>
      </c>
      <c r="O4851" s="0" t="str">
        <f aca="false">TEXT(B4851,"YYYY-MM")</f>
        <v>2015-09</v>
      </c>
      <c r="P4851" s="18" t="n">
        <f aca="false">IFERROR(N4851/K4851,0)</f>
        <v>0.45</v>
      </c>
      <c r="Q4851" s="0" t="str">
        <f aca="false">IF(M4851=0,"No Discount",IF(M4851&lt;0.2,"Low (1-19%)",IF(M4851&lt;0.4,"Medium (20-39%)","High (40%+)")))</f>
        <v>No Discount</v>
      </c>
      <c r="R4851" s="0" t="str">
        <f aca="false">INDEX('Lookup Tables'!$B$2:$B$5,MATCH(F4851,'Lookup Tables'!$A$2:$A$5,0))</f>
        <v>Manager D</v>
      </c>
    </row>
    <row r="4852" customFormat="false" ht="15" hidden="false" customHeight="false" outlineLevel="0" collapsed="false">
      <c r="A4852" s="0" t="s">
        <v>4224</v>
      </c>
      <c r="B4852" s="13" t="n">
        <v>42255</v>
      </c>
      <c r="C4852" s="13" t="n">
        <v>42261</v>
      </c>
      <c r="D4852" s="14" t="s">
        <v>69</v>
      </c>
      <c r="E4852" s="14" t="s">
        <v>53</v>
      </c>
      <c r="F4852" s="14" t="s">
        <v>63</v>
      </c>
      <c r="G4852" s="14" t="s">
        <v>94</v>
      </c>
      <c r="H4852" s="14" t="s">
        <v>56</v>
      </c>
      <c r="I4852" s="14" t="s">
        <v>59</v>
      </c>
      <c r="J4852" s="14" t="s">
        <v>60</v>
      </c>
      <c r="K4852" s="15" t="n">
        <v>975.92</v>
      </c>
      <c r="L4852" s="0" t="n">
        <v>5</v>
      </c>
      <c r="M4852" s="16" t="n">
        <v>0.2</v>
      </c>
      <c r="N4852" s="17" t="n">
        <v>121.99</v>
      </c>
      <c r="O4852" s="0" t="str">
        <f aca="false">TEXT(B4852,"YYYY-MM")</f>
        <v>2015-09</v>
      </c>
      <c r="P4852" s="18" t="n">
        <f aca="false">IFERROR(N4852/K4852,0)</f>
        <v>0.125</v>
      </c>
      <c r="Q4852" s="0" t="str">
        <f aca="false">IF(M4852=0,"No Discount",IF(M4852&lt;0.2,"Low (1-19%)",IF(M4852&lt;0.4,"Medium (20-39%)","High (40%+)")))</f>
        <v>Medium (20-39%)</v>
      </c>
      <c r="R4852" s="0" t="str">
        <f aca="false">INDEX('Lookup Tables'!$B$2:$B$5,MATCH(F4852,'Lookup Tables'!$A$2:$A$5,0))</f>
        <v>Manager D</v>
      </c>
    </row>
    <row r="4853" customFormat="false" ht="15" hidden="false" customHeight="false" outlineLevel="0" collapsed="false">
      <c r="A4853" s="0" t="s">
        <v>4224</v>
      </c>
      <c r="B4853" s="13" t="n">
        <v>42255</v>
      </c>
      <c r="C4853" s="13" t="n">
        <v>42261</v>
      </c>
      <c r="D4853" s="14" t="s">
        <v>69</v>
      </c>
      <c r="E4853" s="14" t="s">
        <v>53</v>
      </c>
      <c r="F4853" s="14" t="s">
        <v>63</v>
      </c>
      <c r="G4853" s="14" t="s">
        <v>94</v>
      </c>
      <c r="H4853" s="14" t="s">
        <v>65</v>
      </c>
      <c r="I4853" s="14" t="s">
        <v>78</v>
      </c>
      <c r="J4853" s="14" t="s">
        <v>266</v>
      </c>
      <c r="K4853" s="15" t="n">
        <v>303.84</v>
      </c>
      <c r="L4853" s="0" t="n">
        <v>8</v>
      </c>
      <c r="M4853" s="16" t="n">
        <v>0</v>
      </c>
      <c r="N4853" s="17" t="n">
        <v>91.152</v>
      </c>
      <c r="O4853" s="0" t="str">
        <f aca="false">TEXT(B4853,"YYYY-MM")</f>
        <v>2015-09</v>
      </c>
      <c r="P4853" s="18" t="n">
        <f aca="false">IFERROR(N4853/K4853,0)</f>
        <v>0.3</v>
      </c>
      <c r="Q4853" s="0" t="str">
        <f aca="false">IF(M4853=0,"No Discount",IF(M4853&lt;0.2,"Low (1-19%)",IF(M4853&lt;0.4,"Medium (20-39%)","High (40%+)")))</f>
        <v>No Discount</v>
      </c>
      <c r="R4853" s="0" t="str">
        <f aca="false">INDEX('Lookup Tables'!$B$2:$B$5,MATCH(F4853,'Lookup Tables'!$A$2:$A$5,0))</f>
        <v>Manager D</v>
      </c>
    </row>
    <row r="4854" customFormat="false" ht="15" hidden="false" customHeight="false" outlineLevel="0" collapsed="false">
      <c r="A4854" s="0" t="s">
        <v>4224</v>
      </c>
      <c r="B4854" s="13" t="n">
        <v>42255</v>
      </c>
      <c r="C4854" s="13" t="n">
        <v>42261</v>
      </c>
      <c r="D4854" s="14" t="s">
        <v>69</v>
      </c>
      <c r="E4854" s="14" t="s">
        <v>53</v>
      </c>
      <c r="F4854" s="14" t="s">
        <v>63</v>
      </c>
      <c r="G4854" s="14" t="s">
        <v>94</v>
      </c>
      <c r="H4854" s="14" t="s">
        <v>65</v>
      </c>
      <c r="I4854" s="14" t="s">
        <v>73</v>
      </c>
      <c r="J4854" s="14" t="s">
        <v>819</v>
      </c>
      <c r="K4854" s="15" t="n">
        <v>485.88</v>
      </c>
      <c r="L4854" s="0" t="n">
        <v>6</v>
      </c>
      <c r="M4854" s="16" t="n">
        <v>0</v>
      </c>
      <c r="N4854" s="17" t="n">
        <v>19.4352</v>
      </c>
      <c r="O4854" s="0" t="str">
        <f aca="false">TEXT(B4854,"YYYY-MM")</f>
        <v>2015-09</v>
      </c>
      <c r="P4854" s="18" t="n">
        <f aca="false">IFERROR(N4854/K4854,0)</f>
        <v>0.04</v>
      </c>
      <c r="Q4854" s="0" t="str">
        <f aca="false">IF(M4854=0,"No Discount",IF(M4854&lt;0.2,"Low (1-19%)",IF(M4854&lt;0.4,"Medium (20-39%)","High (40%+)")))</f>
        <v>No Discount</v>
      </c>
      <c r="R4854" s="0" t="str">
        <f aca="false">INDEX('Lookup Tables'!$B$2:$B$5,MATCH(F4854,'Lookup Tables'!$A$2:$A$5,0))</f>
        <v>Manager D</v>
      </c>
    </row>
    <row r="4855" customFormat="false" ht="15" hidden="false" customHeight="false" outlineLevel="0" collapsed="false">
      <c r="A4855" s="0" t="s">
        <v>4225</v>
      </c>
      <c r="B4855" s="13" t="n">
        <v>42350</v>
      </c>
      <c r="C4855" s="13" t="n">
        <v>42353</v>
      </c>
      <c r="D4855" s="14" t="s">
        <v>52</v>
      </c>
      <c r="E4855" s="14" t="s">
        <v>53</v>
      </c>
      <c r="F4855" s="14" t="s">
        <v>63</v>
      </c>
      <c r="G4855" s="14" t="s">
        <v>64</v>
      </c>
      <c r="H4855" s="14" t="s">
        <v>56</v>
      </c>
      <c r="I4855" s="14" t="s">
        <v>76</v>
      </c>
      <c r="J4855" s="14" t="s">
        <v>1823</v>
      </c>
      <c r="K4855" s="15" t="n">
        <v>12.54</v>
      </c>
      <c r="L4855" s="0" t="n">
        <v>3</v>
      </c>
      <c r="M4855" s="16" t="n">
        <v>0</v>
      </c>
      <c r="N4855" s="17" t="n">
        <v>4.5144</v>
      </c>
      <c r="O4855" s="0" t="str">
        <f aca="false">TEXT(B4855,"YYYY-MM")</f>
        <v>2015-12</v>
      </c>
      <c r="P4855" s="18" t="n">
        <f aca="false">IFERROR(N4855/K4855,0)</f>
        <v>0.36</v>
      </c>
      <c r="Q4855" s="0" t="str">
        <f aca="false">IF(M4855=0,"No Discount",IF(M4855&lt;0.2,"Low (1-19%)",IF(M4855&lt;0.4,"Medium (20-39%)","High (40%+)")))</f>
        <v>No Discount</v>
      </c>
      <c r="R4855" s="0" t="str">
        <f aca="false">INDEX('Lookup Tables'!$B$2:$B$5,MATCH(F4855,'Lookup Tables'!$A$2:$A$5,0))</f>
        <v>Manager D</v>
      </c>
    </row>
    <row r="4856" customFormat="false" ht="15" hidden="false" customHeight="false" outlineLevel="0" collapsed="false">
      <c r="A4856" s="0" t="s">
        <v>4225</v>
      </c>
      <c r="B4856" s="13" t="n">
        <v>42350</v>
      </c>
      <c r="C4856" s="13" t="n">
        <v>42353</v>
      </c>
      <c r="D4856" s="14" t="s">
        <v>52</v>
      </c>
      <c r="E4856" s="14" t="s">
        <v>53</v>
      </c>
      <c r="F4856" s="14" t="s">
        <v>63</v>
      </c>
      <c r="G4856" s="14" t="s">
        <v>64</v>
      </c>
      <c r="H4856" s="14" t="s">
        <v>65</v>
      </c>
      <c r="I4856" s="14" t="s">
        <v>73</v>
      </c>
      <c r="J4856" s="14" t="s">
        <v>701</v>
      </c>
      <c r="K4856" s="15" t="n">
        <v>8.94</v>
      </c>
      <c r="L4856" s="0" t="n">
        <v>3</v>
      </c>
      <c r="M4856" s="16" t="n">
        <v>0</v>
      </c>
      <c r="N4856" s="17" t="n">
        <v>0.6258</v>
      </c>
      <c r="O4856" s="0" t="str">
        <f aca="false">TEXT(B4856,"YYYY-MM")</f>
        <v>2015-12</v>
      </c>
      <c r="P4856" s="18" t="n">
        <f aca="false">IFERROR(N4856/K4856,0)</f>
        <v>0.07</v>
      </c>
      <c r="Q4856" s="0" t="str">
        <f aca="false">IF(M4856=0,"No Discount",IF(M4856&lt;0.2,"Low (1-19%)",IF(M4856&lt;0.4,"Medium (20-39%)","High (40%+)")))</f>
        <v>No Discount</v>
      </c>
      <c r="R4856" s="0" t="str">
        <f aca="false">INDEX('Lookup Tables'!$B$2:$B$5,MATCH(F4856,'Lookup Tables'!$A$2:$A$5,0))</f>
        <v>Manager D</v>
      </c>
    </row>
    <row r="4857" customFormat="false" ht="15" hidden="false" customHeight="false" outlineLevel="0" collapsed="false">
      <c r="A4857" s="0" t="s">
        <v>4225</v>
      </c>
      <c r="B4857" s="13" t="n">
        <v>42350</v>
      </c>
      <c r="C4857" s="13" t="n">
        <v>42353</v>
      </c>
      <c r="D4857" s="14" t="s">
        <v>52</v>
      </c>
      <c r="E4857" s="14" t="s">
        <v>53</v>
      </c>
      <c r="F4857" s="14" t="s">
        <v>63</v>
      </c>
      <c r="G4857" s="14" t="s">
        <v>64</v>
      </c>
      <c r="H4857" s="14" t="s">
        <v>56</v>
      </c>
      <c r="I4857" s="14" t="s">
        <v>76</v>
      </c>
      <c r="J4857" s="14" t="s">
        <v>167</v>
      </c>
      <c r="K4857" s="15" t="n">
        <v>9.24</v>
      </c>
      <c r="L4857" s="0" t="n">
        <v>3</v>
      </c>
      <c r="M4857" s="16" t="n">
        <v>0</v>
      </c>
      <c r="N4857" s="17" t="n">
        <v>4.4352</v>
      </c>
      <c r="O4857" s="0" t="str">
        <f aca="false">TEXT(B4857,"YYYY-MM")</f>
        <v>2015-12</v>
      </c>
      <c r="P4857" s="18" t="n">
        <f aca="false">IFERROR(N4857/K4857,0)</f>
        <v>0.48</v>
      </c>
      <c r="Q4857" s="0" t="str">
        <f aca="false">IF(M4857=0,"No Discount",IF(M4857&lt;0.2,"Low (1-19%)",IF(M4857&lt;0.4,"Medium (20-39%)","High (40%+)")))</f>
        <v>No Discount</v>
      </c>
      <c r="R4857" s="0" t="str">
        <f aca="false">INDEX('Lookup Tables'!$B$2:$B$5,MATCH(F4857,'Lookup Tables'!$A$2:$A$5,0))</f>
        <v>Manager D</v>
      </c>
    </row>
    <row r="4858" customFormat="false" ht="15" hidden="false" customHeight="false" outlineLevel="0" collapsed="false">
      <c r="A4858" s="0" t="s">
        <v>4226</v>
      </c>
      <c r="B4858" s="13" t="n">
        <v>42382</v>
      </c>
      <c r="C4858" s="13" t="n">
        <v>42386</v>
      </c>
      <c r="D4858" s="14" t="s">
        <v>69</v>
      </c>
      <c r="E4858" s="14" t="s">
        <v>53</v>
      </c>
      <c r="F4858" s="14" t="s">
        <v>63</v>
      </c>
      <c r="G4858" s="14" t="s">
        <v>64</v>
      </c>
      <c r="H4858" s="14" t="s">
        <v>65</v>
      </c>
      <c r="I4858" s="14" t="s">
        <v>83</v>
      </c>
      <c r="J4858" s="14" t="s">
        <v>1252</v>
      </c>
      <c r="K4858" s="15" t="n">
        <v>70.008</v>
      </c>
      <c r="L4858" s="0" t="n">
        <v>3</v>
      </c>
      <c r="M4858" s="16" t="n">
        <v>0.2</v>
      </c>
      <c r="N4858" s="17" t="n">
        <v>24.5028</v>
      </c>
      <c r="O4858" s="0" t="str">
        <f aca="false">TEXT(B4858,"YYYY-MM")</f>
        <v>2016-01</v>
      </c>
      <c r="P4858" s="18" t="n">
        <f aca="false">IFERROR(N4858/K4858,0)</f>
        <v>0.35</v>
      </c>
      <c r="Q4858" s="0" t="str">
        <f aca="false">IF(M4858=0,"No Discount",IF(M4858&lt;0.2,"Low (1-19%)",IF(M4858&lt;0.4,"Medium (20-39%)","High (40%+)")))</f>
        <v>Medium (20-39%)</v>
      </c>
      <c r="R4858" s="0" t="str">
        <f aca="false">INDEX('Lookup Tables'!$B$2:$B$5,MATCH(F4858,'Lookup Tables'!$A$2:$A$5,0))</f>
        <v>Manager D</v>
      </c>
    </row>
    <row r="4859" customFormat="false" ht="15" hidden="false" customHeight="false" outlineLevel="0" collapsed="false">
      <c r="A4859" s="0" t="s">
        <v>4226</v>
      </c>
      <c r="B4859" s="13" t="n">
        <v>42382</v>
      </c>
      <c r="C4859" s="13" t="n">
        <v>42386</v>
      </c>
      <c r="D4859" s="14" t="s">
        <v>69</v>
      </c>
      <c r="E4859" s="14" t="s">
        <v>53</v>
      </c>
      <c r="F4859" s="14" t="s">
        <v>63</v>
      </c>
      <c r="G4859" s="14" t="s">
        <v>64</v>
      </c>
      <c r="H4859" s="14" t="s">
        <v>56</v>
      </c>
      <c r="I4859" s="14" t="s">
        <v>76</v>
      </c>
      <c r="J4859" s="14" t="s">
        <v>523</v>
      </c>
      <c r="K4859" s="15" t="n">
        <v>77.6</v>
      </c>
      <c r="L4859" s="0" t="n">
        <v>4</v>
      </c>
      <c r="M4859" s="16" t="n">
        <v>0</v>
      </c>
      <c r="N4859" s="17" t="n">
        <v>38.024</v>
      </c>
      <c r="O4859" s="0" t="str">
        <f aca="false">TEXT(B4859,"YYYY-MM")</f>
        <v>2016-01</v>
      </c>
      <c r="P4859" s="18" t="n">
        <f aca="false">IFERROR(N4859/K4859,0)</f>
        <v>0.49</v>
      </c>
      <c r="Q4859" s="0" t="str">
        <f aca="false">IF(M4859=0,"No Discount",IF(M4859&lt;0.2,"Low (1-19%)",IF(M4859&lt;0.4,"Medium (20-39%)","High (40%+)")))</f>
        <v>No Discount</v>
      </c>
      <c r="R4859" s="0" t="str">
        <f aca="false">INDEX('Lookup Tables'!$B$2:$B$5,MATCH(F4859,'Lookup Tables'!$A$2:$A$5,0))</f>
        <v>Manager D</v>
      </c>
    </row>
    <row r="4860" customFormat="false" ht="15" hidden="false" customHeight="false" outlineLevel="0" collapsed="false">
      <c r="A4860" s="0" t="s">
        <v>4226</v>
      </c>
      <c r="B4860" s="13" t="n">
        <v>42382</v>
      </c>
      <c r="C4860" s="13" t="n">
        <v>42386</v>
      </c>
      <c r="D4860" s="14" t="s">
        <v>69</v>
      </c>
      <c r="E4860" s="14" t="s">
        <v>53</v>
      </c>
      <c r="F4860" s="14" t="s">
        <v>63</v>
      </c>
      <c r="G4860" s="14" t="s">
        <v>64</v>
      </c>
      <c r="H4860" s="14" t="s">
        <v>56</v>
      </c>
      <c r="I4860" s="14" t="s">
        <v>76</v>
      </c>
      <c r="J4860" s="14" t="s">
        <v>4227</v>
      </c>
      <c r="K4860" s="15" t="n">
        <v>464.85</v>
      </c>
      <c r="L4860" s="0" t="n">
        <v>9</v>
      </c>
      <c r="M4860" s="16" t="n">
        <v>0</v>
      </c>
      <c r="N4860" s="17" t="n">
        <v>92.97</v>
      </c>
      <c r="O4860" s="0" t="str">
        <f aca="false">TEXT(B4860,"YYYY-MM")</f>
        <v>2016-01</v>
      </c>
      <c r="P4860" s="18" t="n">
        <f aca="false">IFERROR(N4860/K4860,0)</f>
        <v>0.2</v>
      </c>
      <c r="Q4860" s="0" t="str">
        <f aca="false">IF(M4860=0,"No Discount",IF(M4860&lt;0.2,"Low (1-19%)",IF(M4860&lt;0.4,"Medium (20-39%)","High (40%+)")))</f>
        <v>No Discount</v>
      </c>
      <c r="R4860" s="0" t="str">
        <f aca="false">INDEX('Lookup Tables'!$B$2:$B$5,MATCH(F4860,'Lookup Tables'!$A$2:$A$5,0))</f>
        <v>Manager D</v>
      </c>
    </row>
    <row r="4861" customFormat="false" ht="15" hidden="false" customHeight="false" outlineLevel="0" collapsed="false">
      <c r="A4861" s="0" t="s">
        <v>4228</v>
      </c>
      <c r="B4861" s="13" t="n">
        <v>43449</v>
      </c>
      <c r="C4861" s="13" t="n">
        <v>43453</v>
      </c>
      <c r="D4861" s="14" t="s">
        <v>69</v>
      </c>
      <c r="E4861" s="14" t="s">
        <v>62</v>
      </c>
      <c r="F4861" s="14" t="s">
        <v>98</v>
      </c>
      <c r="G4861" s="14" t="s">
        <v>146</v>
      </c>
      <c r="H4861" s="14" t="s">
        <v>65</v>
      </c>
      <c r="I4861" s="14" t="s">
        <v>78</v>
      </c>
      <c r="J4861" s="14" t="s">
        <v>1957</v>
      </c>
      <c r="K4861" s="15" t="n">
        <v>10.192</v>
      </c>
      <c r="L4861" s="0" t="n">
        <v>7</v>
      </c>
      <c r="M4861" s="16" t="n">
        <v>0.2</v>
      </c>
      <c r="N4861" s="17" t="n">
        <v>1.0192</v>
      </c>
      <c r="O4861" s="0" t="str">
        <f aca="false">TEXT(B4861,"YYYY-MM")</f>
        <v>2018-12</v>
      </c>
      <c r="P4861" s="18" t="n">
        <f aca="false">IFERROR(N4861/K4861,0)</f>
        <v>0.1</v>
      </c>
      <c r="Q4861" s="0" t="str">
        <f aca="false">IF(M4861=0,"No Discount",IF(M4861&lt;0.2,"Low (1-19%)",IF(M4861&lt;0.4,"Medium (20-39%)","High (40%+)")))</f>
        <v>Medium (20-39%)</v>
      </c>
      <c r="R4861" s="0" t="str">
        <f aca="false">INDEX('Lookup Tables'!$B$2:$B$5,MATCH(F4861,'Lookup Tables'!$A$2:$A$5,0))</f>
        <v>Manager A</v>
      </c>
    </row>
    <row r="4862" customFormat="false" ht="15" hidden="false" customHeight="false" outlineLevel="0" collapsed="false">
      <c r="A4862" s="0" t="s">
        <v>4229</v>
      </c>
      <c r="B4862" s="13" t="n">
        <v>43087</v>
      </c>
      <c r="C4862" s="13" t="n">
        <v>43093</v>
      </c>
      <c r="D4862" s="14" t="s">
        <v>69</v>
      </c>
      <c r="E4862" s="14" t="s">
        <v>62</v>
      </c>
      <c r="F4862" s="14" t="s">
        <v>117</v>
      </c>
      <c r="G4862" s="14" t="s">
        <v>391</v>
      </c>
      <c r="H4862" s="14" t="s">
        <v>65</v>
      </c>
      <c r="I4862" s="14" t="s">
        <v>83</v>
      </c>
      <c r="J4862" s="14" t="s">
        <v>2216</v>
      </c>
      <c r="K4862" s="15" t="n">
        <v>1793.98</v>
      </c>
      <c r="L4862" s="0" t="n">
        <v>2</v>
      </c>
      <c r="M4862" s="16" t="n">
        <v>0</v>
      </c>
      <c r="N4862" s="17" t="n">
        <v>843.1706</v>
      </c>
      <c r="O4862" s="0" t="str">
        <f aca="false">TEXT(B4862,"YYYY-MM")</f>
        <v>2017-12</v>
      </c>
      <c r="P4862" s="18" t="n">
        <f aca="false">IFERROR(N4862/K4862,0)</f>
        <v>0.47</v>
      </c>
      <c r="Q4862" s="0" t="str">
        <f aca="false">IF(M4862=0,"No Discount",IF(M4862&lt;0.2,"Low (1-19%)",IF(M4862&lt;0.4,"Medium (20-39%)","High (40%+)")))</f>
        <v>No Discount</v>
      </c>
      <c r="R4862" s="0" t="str">
        <f aca="false">INDEX('Lookup Tables'!$B$2:$B$5,MATCH(F4862,'Lookup Tables'!$A$2:$A$5,0))</f>
        <v>Manager B</v>
      </c>
    </row>
    <row r="4863" customFormat="false" ht="15" hidden="false" customHeight="false" outlineLevel="0" collapsed="false">
      <c r="A4863" s="0" t="s">
        <v>4230</v>
      </c>
      <c r="B4863" s="13" t="n">
        <v>42105</v>
      </c>
      <c r="C4863" s="13" t="n">
        <v>42110</v>
      </c>
      <c r="D4863" s="14" t="s">
        <v>52</v>
      </c>
      <c r="E4863" s="14" t="s">
        <v>97</v>
      </c>
      <c r="F4863" s="14" t="s">
        <v>98</v>
      </c>
      <c r="G4863" s="14" t="s">
        <v>99</v>
      </c>
      <c r="H4863" s="14" t="s">
        <v>80</v>
      </c>
      <c r="I4863" s="14" t="s">
        <v>81</v>
      </c>
      <c r="J4863" s="14" t="s">
        <v>2689</v>
      </c>
      <c r="K4863" s="15" t="n">
        <v>758.352</v>
      </c>
      <c r="L4863" s="0" t="n">
        <v>6</v>
      </c>
      <c r="M4863" s="16" t="n">
        <v>0.2</v>
      </c>
      <c r="N4863" s="17" t="n">
        <v>265.4232</v>
      </c>
      <c r="O4863" s="0" t="str">
        <f aca="false">TEXT(B4863,"YYYY-MM")</f>
        <v>2015-04</v>
      </c>
      <c r="P4863" s="18" t="n">
        <f aca="false">IFERROR(N4863/K4863,0)</f>
        <v>0.35</v>
      </c>
      <c r="Q4863" s="0" t="str">
        <f aca="false">IF(M4863=0,"No Discount",IF(M4863&lt;0.2,"Low (1-19%)",IF(M4863&lt;0.4,"Medium (20-39%)","High (40%+)")))</f>
        <v>Medium (20-39%)</v>
      </c>
      <c r="R4863" s="0" t="str">
        <f aca="false">INDEX('Lookup Tables'!$B$2:$B$5,MATCH(F4863,'Lookup Tables'!$A$2:$A$5,0))</f>
        <v>Manager A</v>
      </c>
    </row>
    <row r="4864" customFormat="false" ht="15" hidden="false" customHeight="false" outlineLevel="0" collapsed="false">
      <c r="A4864" s="0" t="s">
        <v>4231</v>
      </c>
      <c r="B4864" s="13" t="n">
        <v>43049</v>
      </c>
      <c r="C4864" s="13" t="n">
        <v>43053</v>
      </c>
      <c r="D4864" s="14" t="s">
        <v>69</v>
      </c>
      <c r="E4864" s="14" t="s">
        <v>62</v>
      </c>
      <c r="F4864" s="14" t="s">
        <v>117</v>
      </c>
      <c r="G4864" s="14" t="s">
        <v>170</v>
      </c>
      <c r="H4864" s="14" t="s">
        <v>65</v>
      </c>
      <c r="I4864" s="14" t="s">
        <v>83</v>
      </c>
      <c r="J4864" s="14" t="s">
        <v>1777</v>
      </c>
      <c r="K4864" s="15" t="n">
        <v>20.368</v>
      </c>
      <c r="L4864" s="0" t="n">
        <v>1</v>
      </c>
      <c r="M4864" s="16" t="n">
        <v>0.2</v>
      </c>
      <c r="N4864" s="17" t="n">
        <v>7.3834</v>
      </c>
      <c r="O4864" s="0" t="str">
        <f aca="false">TEXT(B4864,"YYYY-MM")</f>
        <v>2017-11</v>
      </c>
      <c r="P4864" s="18" t="n">
        <f aca="false">IFERROR(N4864/K4864,0)</f>
        <v>0.3625</v>
      </c>
      <c r="Q4864" s="0" t="str">
        <f aca="false">IF(M4864=0,"No Discount",IF(M4864&lt;0.2,"Low (1-19%)",IF(M4864&lt;0.4,"Medium (20-39%)","High (40%+)")))</f>
        <v>Medium (20-39%)</v>
      </c>
      <c r="R4864" s="0" t="str">
        <f aca="false">INDEX('Lookup Tables'!$B$2:$B$5,MATCH(F4864,'Lookup Tables'!$A$2:$A$5,0))</f>
        <v>Manager B</v>
      </c>
    </row>
    <row r="4865" customFormat="false" ht="15" hidden="false" customHeight="false" outlineLevel="0" collapsed="false">
      <c r="A4865" s="0" t="s">
        <v>4231</v>
      </c>
      <c r="B4865" s="13" t="n">
        <v>43049</v>
      </c>
      <c r="C4865" s="13" t="n">
        <v>43053</v>
      </c>
      <c r="D4865" s="14" t="s">
        <v>69</v>
      </c>
      <c r="E4865" s="14" t="s">
        <v>62</v>
      </c>
      <c r="F4865" s="14" t="s">
        <v>117</v>
      </c>
      <c r="G4865" s="14" t="s">
        <v>170</v>
      </c>
      <c r="H4865" s="14" t="s">
        <v>65</v>
      </c>
      <c r="I4865" s="14" t="s">
        <v>83</v>
      </c>
      <c r="J4865" s="14" t="s">
        <v>644</v>
      </c>
      <c r="K4865" s="15" t="n">
        <v>49.848</v>
      </c>
      <c r="L4865" s="0" t="n">
        <v>3</v>
      </c>
      <c r="M4865" s="16" t="n">
        <v>0.2</v>
      </c>
      <c r="N4865" s="17" t="n">
        <v>16.8237</v>
      </c>
      <c r="O4865" s="0" t="str">
        <f aca="false">TEXT(B4865,"YYYY-MM")</f>
        <v>2017-11</v>
      </c>
      <c r="P4865" s="18" t="n">
        <f aca="false">IFERROR(N4865/K4865,0)</f>
        <v>0.3375</v>
      </c>
      <c r="Q4865" s="0" t="str">
        <f aca="false">IF(M4865=0,"No Discount",IF(M4865&lt;0.2,"Low (1-19%)",IF(M4865&lt;0.4,"Medium (20-39%)","High (40%+)")))</f>
        <v>Medium (20-39%)</v>
      </c>
      <c r="R4865" s="0" t="str">
        <f aca="false">INDEX('Lookup Tables'!$B$2:$B$5,MATCH(F4865,'Lookup Tables'!$A$2:$A$5,0))</f>
        <v>Manager B</v>
      </c>
    </row>
    <row r="4866" customFormat="false" ht="15" hidden="false" customHeight="false" outlineLevel="0" collapsed="false">
      <c r="A4866" s="0" t="s">
        <v>4232</v>
      </c>
      <c r="B4866" s="13" t="n">
        <v>43277</v>
      </c>
      <c r="C4866" s="13" t="n">
        <v>43281</v>
      </c>
      <c r="D4866" s="14" t="s">
        <v>69</v>
      </c>
      <c r="E4866" s="14" t="s">
        <v>53</v>
      </c>
      <c r="F4866" s="14" t="s">
        <v>117</v>
      </c>
      <c r="G4866" s="14" t="s">
        <v>170</v>
      </c>
      <c r="H4866" s="14" t="s">
        <v>80</v>
      </c>
      <c r="I4866" s="14" t="s">
        <v>81</v>
      </c>
      <c r="J4866" s="14" t="s">
        <v>916</v>
      </c>
      <c r="K4866" s="15" t="n">
        <v>239.97</v>
      </c>
      <c r="L4866" s="0" t="n">
        <v>3</v>
      </c>
      <c r="M4866" s="16" t="n">
        <v>0</v>
      </c>
      <c r="N4866" s="17" t="n">
        <v>67.1916</v>
      </c>
      <c r="O4866" s="0" t="str">
        <f aca="false">TEXT(B4866,"YYYY-MM")</f>
        <v>2018-06</v>
      </c>
      <c r="P4866" s="18" t="n">
        <f aca="false">IFERROR(N4866/K4866,0)</f>
        <v>0.28</v>
      </c>
      <c r="Q4866" s="0" t="str">
        <f aca="false">IF(M4866=0,"No Discount",IF(M4866&lt;0.2,"Low (1-19%)",IF(M4866&lt;0.4,"Medium (20-39%)","High (40%+)")))</f>
        <v>No Discount</v>
      </c>
      <c r="R4866" s="0" t="str">
        <f aca="false">INDEX('Lookup Tables'!$B$2:$B$5,MATCH(F4866,'Lookup Tables'!$A$2:$A$5,0))</f>
        <v>Manager B</v>
      </c>
    </row>
    <row r="4867" customFormat="false" ht="15" hidden="false" customHeight="false" outlineLevel="0" collapsed="false">
      <c r="A4867" s="0" t="s">
        <v>4233</v>
      </c>
      <c r="B4867" s="13" t="n">
        <v>43417</v>
      </c>
      <c r="C4867" s="13" t="n">
        <v>43422</v>
      </c>
      <c r="D4867" s="14" t="s">
        <v>69</v>
      </c>
      <c r="E4867" s="14" t="s">
        <v>53</v>
      </c>
      <c r="F4867" s="14" t="s">
        <v>63</v>
      </c>
      <c r="G4867" s="14" t="s">
        <v>94</v>
      </c>
      <c r="H4867" s="14" t="s">
        <v>56</v>
      </c>
      <c r="I4867" s="14" t="s">
        <v>59</v>
      </c>
      <c r="J4867" s="14" t="s">
        <v>796</v>
      </c>
      <c r="K4867" s="15" t="n">
        <v>2404.704</v>
      </c>
      <c r="L4867" s="0" t="n">
        <v>6</v>
      </c>
      <c r="M4867" s="16" t="n">
        <v>0.2</v>
      </c>
      <c r="N4867" s="17" t="n">
        <v>150.294</v>
      </c>
      <c r="O4867" s="0" t="str">
        <f aca="false">TEXT(B4867,"YYYY-MM")</f>
        <v>2018-11</v>
      </c>
      <c r="P4867" s="18" t="n">
        <f aca="false">IFERROR(N4867/K4867,0)</f>
        <v>0.0625</v>
      </c>
      <c r="Q4867" s="0" t="str">
        <f aca="false">IF(M4867=0,"No Discount",IF(M4867&lt;0.2,"Low (1-19%)",IF(M4867&lt;0.4,"Medium (20-39%)","High (40%+)")))</f>
        <v>Medium (20-39%)</v>
      </c>
      <c r="R4867" s="0" t="str">
        <f aca="false">INDEX('Lookup Tables'!$B$2:$B$5,MATCH(F4867,'Lookup Tables'!$A$2:$A$5,0))</f>
        <v>Manager D</v>
      </c>
    </row>
    <row r="4868" customFormat="false" ht="15" hidden="false" customHeight="false" outlineLevel="0" collapsed="false">
      <c r="A4868" s="0" t="s">
        <v>4233</v>
      </c>
      <c r="B4868" s="13" t="n">
        <v>43417</v>
      </c>
      <c r="C4868" s="13" t="n">
        <v>43422</v>
      </c>
      <c r="D4868" s="14" t="s">
        <v>69</v>
      </c>
      <c r="E4868" s="14" t="s">
        <v>53</v>
      </c>
      <c r="F4868" s="14" t="s">
        <v>63</v>
      </c>
      <c r="G4868" s="14" t="s">
        <v>94</v>
      </c>
      <c r="H4868" s="14" t="s">
        <v>65</v>
      </c>
      <c r="I4868" s="14" t="s">
        <v>83</v>
      </c>
      <c r="J4868" s="14" t="s">
        <v>2369</v>
      </c>
      <c r="K4868" s="15" t="n">
        <v>563.024</v>
      </c>
      <c r="L4868" s="0" t="n">
        <v>11</v>
      </c>
      <c r="M4868" s="16" t="n">
        <v>0.2</v>
      </c>
      <c r="N4868" s="17" t="n">
        <v>190.0206</v>
      </c>
      <c r="O4868" s="0" t="str">
        <f aca="false">TEXT(B4868,"YYYY-MM")</f>
        <v>2018-11</v>
      </c>
      <c r="P4868" s="18" t="n">
        <f aca="false">IFERROR(N4868/K4868,0)</f>
        <v>0.3375</v>
      </c>
      <c r="Q4868" s="0" t="str">
        <f aca="false">IF(M4868=0,"No Discount",IF(M4868&lt;0.2,"Low (1-19%)",IF(M4868&lt;0.4,"Medium (20-39%)","High (40%+)")))</f>
        <v>Medium (20-39%)</v>
      </c>
      <c r="R4868" s="0" t="str">
        <f aca="false">INDEX('Lookup Tables'!$B$2:$B$5,MATCH(F4868,'Lookup Tables'!$A$2:$A$5,0))</f>
        <v>Manager D</v>
      </c>
    </row>
    <row r="4869" customFormat="false" ht="15" hidden="false" customHeight="false" outlineLevel="0" collapsed="false">
      <c r="A4869" s="0" t="s">
        <v>4233</v>
      </c>
      <c r="B4869" s="13" t="n">
        <v>43417</v>
      </c>
      <c r="C4869" s="13" t="n">
        <v>43422</v>
      </c>
      <c r="D4869" s="14" t="s">
        <v>69</v>
      </c>
      <c r="E4869" s="14" t="s">
        <v>53</v>
      </c>
      <c r="F4869" s="14" t="s">
        <v>63</v>
      </c>
      <c r="G4869" s="14" t="s">
        <v>94</v>
      </c>
      <c r="H4869" s="14" t="s">
        <v>65</v>
      </c>
      <c r="I4869" s="14" t="s">
        <v>73</v>
      </c>
      <c r="J4869" s="14" t="s">
        <v>347</v>
      </c>
      <c r="K4869" s="15" t="n">
        <v>344.91</v>
      </c>
      <c r="L4869" s="0" t="n">
        <v>3</v>
      </c>
      <c r="M4869" s="16" t="n">
        <v>0</v>
      </c>
      <c r="N4869" s="17" t="n">
        <v>10.3473</v>
      </c>
      <c r="O4869" s="0" t="str">
        <f aca="false">TEXT(B4869,"YYYY-MM")</f>
        <v>2018-11</v>
      </c>
      <c r="P4869" s="18" t="n">
        <f aca="false">IFERROR(N4869/K4869,0)</f>
        <v>0.03</v>
      </c>
      <c r="Q4869" s="0" t="str">
        <f aca="false">IF(M4869=0,"No Discount",IF(M4869&lt;0.2,"Low (1-19%)",IF(M4869&lt;0.4,"Medium (20-39%)","High (40%+)")))</f>
        <v>No Discount</v>
      </c>
      <c r="R4869" s="0" t="str">
        <f aca="false">INDEX('Lookup Tables'!$B$2:$B$5,MATCH(F4869,'Lookup Tables'!$A$2:$A$5,0))</f>
        <v>Manager D</v>
      </c>
    </row>
    <row r="4870" customFormat="false" ht="15" hidden="false" customHeight="false" outlineLevel="0" collapsed="false">
      <c r="A4870" s="0" t="s">
        <v>4233</v>
      </c>
      <c r="B4870" s="13" t="n">
        <v>43417</v>
      </c>
      <c r="C4870" s="13" t="n">
        <v>43422</v>
      </c>
      <c r="D4870" s="14" t="s">
        <v>69</v>
      </c>
      <c r="E4870" s="14" t="s">
        <v>53</v>
      </c>
      <c r="F4870" s="14" t="s">
        <v>63</v>
      </c>
      <c r="G4870" s="14" t="s">
        <v>94</v>
      </c>
      <c r="H4870" s="14" t="s">
        <v>65</v>
      </c>
      <c r="I4870" s="14" t="s">
        <v>66</v>
      </c>
      <c r="J4870" s="14" t="s">
        <v>1327</v>
      </c>
      <c r="K4870" s="15" t="n">
        <v>8.64</v>
      </c>
      <c r="L4870" s="0" t="n">
        <v>3</v>
      </c>
      <c r="M4870" s="16" t="n">
        <v>0</v>
      </c>
      <c r="N4870" s="17" t="n">
        <v>4.2336</v>
      </c>
      <c r="O4870" s="0" t="str">
        <f aca="false">TEXT(B4870,"YYYY-MM")</f>
        <v>2018-11</v>
      </c>
      <c r="P4870" s="18" t="n">
        <f aca="false">IFERROR(N4870/K4870,0)</f>
        <v>0.49</v>
      </c>
      <c r="Q4870" s="0" t="str">
        <f aca="false">IF(M4870=0,"No Discount",IF(M4870&lt;0.2,"Low (1-19%)",IF(M4870&lt;0.4,"Medium (20-39%)","High (40%+)")))</f>
        <v>No Discount</v>
      </c>
      <c r="R4870" s="0" t="str">
        <f aca="false">INDEX('Lookup Tables'!$B$2:$B$5,MATCH(F4870,'Lookup Tables'!$A$2:$A$5,0))</f>
        <v>Manager D</v>
      </c>
    </row>
    <row r="4871" customFormat="false" ht="15" hidden="false" customHeight="false" outlineLevel="0" collapsed="false">
      <c r="A4871" s="0" t="s">
        <v>4234</v>
      </c>
      <c r="B4871" s="13" t="n">
        <v>43428</v>
      </c>
      <c r="C4871" s="13" t="n">
        <v>43433</v>
      </c>
      <c r="D4871" s="14" t="s">
        <v>69</v>
      </c>
      <c r="E4871" s="14" t="s">
        <v>62</v>
      </c>
      <c r="F4871" s="14" t="s">
        <v>117</v>
      </c>
      <c r="G4871" s="14" t="s">
        <v>118</v>
      </c>
      <c r="H4871" s="14" t="s">
        <v>80</v>
      </c>
      <c r="I4871" s="14" t="s">
        <v>81</v>
      </c>
      <c r="J4871" s="14" t="s">
        <v>1662</v>
      </c>
      <c r="K4871" s="15" t="n">
        <v>89.988</v>
      </c>
      <c r="L4871" s="0" t="n">
        <v>2</v>
      </c>
      <c r="M4871" s="16" t="n">
        <v>0.4</v>
      </c>
      <c r="N4871" s="17" t="n">
        <v>-14.998</v>
      </c>
      <c r="O4871" s="0" t="str">
        <f aca="false">TEXT(B4871,"YYYY-MM")</f>
        <v>2018-11</v>
      </c>
      <c r="P4871" s="18" t="n">
        <f aca="false">IFERROR(N4871/K4871,0)</f>
        <v>-0.166666666666667</v>
      </c>
      <c r="Q4871" s="0" t="str">
        <f aca="false">IF(M4871=0,"No Discount",IF(M4871&lt;0.2,"Low (1-19%)",IF(M4871&lt;0.4,"Medium (20-39%)","High (40%+)")))</f>
        <v>High (40%+)</v>
      </c>
      <c r="R4871" s="0" t="str">
        <f aca="false">INDEX('Lookup Tables'!$B$2:$B$5,MATCH(F4871,'Lookup Tables'!$A$2:$A$5,0))</f>
        <v>Manager B</v>
      </c>
    </row>
    <row r="4872" customFormat="false" ht="15" hidden="false" customHeight="false" outlineLevel="0" collapsed="false">
      <c r="A4872" s="0" t="s">
        <v>4234</v>
      </c>
      <c r="B4872" s="13" t="n">
        <v>43428</v>
      </c>
      <c r="C4872" s="13" t="n">
        <v>43433</v>
      </c>
      <c r="D4872" s="14" t="s">
        <v>69</v>
      </c>
      <c r="E4872" s="14" t="s">
        <v>62</v>
      </c>
      <c r="F4872" s="14" t="s">
        <v>117</v>
      </c>
      <c r="G4872" s="14" t="s">
        <v>118</v>
      </c>
      <c r="H4872" s="14" t="s">
        <v>65</v>
      </c>
      <c r="I4872" s="14" t="s">
        <v>91</v>
      </c>
      <c r="J4872" s="14" t="s">
        <v>2100</v>
      </c>
      <c r="K4872" s="15" t="n">
        <v>229.544</v>
      </c>
      <c r="L4872" s="0" t="n">
        <v>7</v>
      </c>
      <c r="M4872" s="16" t="n">
        <v>0.2</v>
      </c>
      <c r="N4872" s="17" t="n">
        <v>83.2097</v>
      </c>
      <c r="O4872" s="0" t="str">
        <f aca="false">TEXT(B4872,"YYYY-MM")</f>
        <v>2018-11</v>
      </c>
      <c r="P4872" s="18" t="n">
        <f aca="false">IFERROR(N4872/K4872,0)</f>
        <v>0.3625</v>
      </c>
      <c r="Q4872" s="0" t="str">
        <f aca="false">IF(M4872=0,"No Discount",IF(M4872&lt;0.2,"Low (1-19%)",IF(M4872&lt;0.4,"Medium (20-39%)","High (40%+)")))</f>
        <v>Medium (20-39%)</v>
      </c>
      <c r="R4872" s="0" t="str">
        <f aca="false">INDEX('Lookup Tables'!$B$2:$B$5,MATCH(F4872,'Lookup Tables'!$A$2:$A$5,0))</f>
        <v>Manager B</v>
      </c>
    </row>
    <row r="4873" customFormat="false" ht="15" hidden="false" customHeight="false" outlineLevel="0" collapsed="false">
      <c r="A4873" s="0" t="s">
        <v>4235</v>
      </c>
      <c r="B4873" s="13" t="n">
        <v>43243</v>
      </c>
      <c r="C4873" s="13" t="n">
        <v>43247</v>
      </c>
      <c r="D4873" s="14" t="s">
        <v>69</v>
      </c>
      <c r="E4873" s="14" t="s">
        <v>53</v>
      </c>
      <c r="F4873" s="14" t="s">
        <v>98</v>
      </c>
      <c r="G4873" s="14" t="s">
        <v>99</v>
      </c>
      <c r="H4873" s="14" t="s">
        <v>65</v>
      </c>
      <c r="I4873" s="14" t="s">
        <v>171</v>
      </c>
      <c r="J4873" s="14" t="s">
        <v>4236</v>
      </c>
      <c r="K4873" s="15" t="n">
        <v>1.824</v>
      </c>
      <c r="L4873" s="0" t="n">
        <v>2</v>
      </c>
      <c r="M4873" s="16" t="n">
        <v>0.2</v>
      </c>
      <c r="N4873" s="17" t="n">
        <v>0.6156</v>
      </c>
      <c r="O4873" s="0" t="str">
        <f aca="false">TEXT(B4873,"YYYY-MM")</f>
        <v>2018-05</v>
      </c>
      <c r="P4873" s="18" t="n">
        <f aca="false">IFERROR(N4873/K4873,0)</f>
        <v>0.3375</v>
      </c>
      <c r="Q4873" s="0" t="str">
        <f aca="false">IF(M4873=0,"No Discount",IF(M4873&lt;0.2,"Low (1-19%)",IF(M4873&lt;0.4,"Medium (20-39%)","High (40%+)")))</f>
        <v>Medium (20-39%)</v>
      </c>
      <c r="R4873" s="0" t="str">
        <f aca="false">INDEX('Lookup Tables'!$B$2:$B$5,MATCH(F4873,'Lookup Tables'!$A$2:$A$5,0))</f>
        <v>Manager A</v>
      </c>
    </row>
    <row r="4874" customFormat="false" ht="15" hidden="false" customHeight="false" outlineLevel="0" collapsed="false">
      <c r="A4874" s="0" t="s">
        <v>4235</v>
      </c>
      <c r="B4874" s="13" t="n">
        <v>43243</v>
      </c>
      <c r="C4874" s="13" t="n">
        <v>43247</v>
      </c>
      <c r="D4874" s="14" t="s">
        <v>69</v>
      </c>
      <c r="E4874" s="14" t="s">
        <v>53</v>
      </c>
      <c r="F4874" s="14" t="s">
        <v>98</v>
      </c>
      <c r="G4874" s="14" t="s">
        <v>99</v>
      </c>
      <c r="H4874" s="14" t="s">
        <v>65</v>
      </c>
      <c r="I4874" s="14" t="s">
        <v>85</v>
      </c>
      <c r="J4874" s="14" t="s">
        <v>3424</v>
      </c>
      <c r="K4874" s="15" t="n">
        <v>18.32</v>
      </c>
      <c r="L4874" s="0" t="n">
        <v>5</v>
      </c>
      <c r="M4874" s="16" t="n">
        <v>0.8</v>
      </c>
      <c r="N4874" s="17" t="n">
        <v>-46.716</v>
      </c>
      <c r="O4874" s="0" t="str">
        <f aca="false">TEXT(B4874,"YYYY-MM")</f>
        <v>2018-05</v>
      </c>
      <c r="P4874" s="18" t="n">
        <f aca="false">IFERROR(N4874/K4874,0)</f>
        <v>-2.55</v>
      </c>
      <c r="Q4874" s="0" t="str">
        <f aca="false">IF(M4874=0,"No Discount",IF(M4874&lt;0.2,"Low (1-19%)",IF(M4874&lt;0.4,"Medium (20-39%)","High (40%+)")))</f>
        <v>High (40%+)</v>
      </c>
      <c r="R4874" s="0" t="str">
        <f aca="false">INDEX('Lookup Tables'!$B$2:$B$5,MATCH(F4874,'Lookup Tables'!$A$2:$A$5,0))</f>
        <v>Manager A</v>
      </c>
    </row>
    <row r="4875" customFormat="false" ht="15" hidden="false" customHeight="false" outlineLevel="0" collapsed="false">
      <c r="A4875" s="0" t="s">
        <v>4235</v>
      </c>
      <c r="B4875" s="13" t="n">
        <v>43243</v>
      </c>
      <c r="C4875" s="13" t="n">
        <v>43247</v>
      </c>
      <c r="D4875" s="14" t="s">
        <v>69</v>
      </c>
      <c r="E4875" s="14" t="s">
        <v>53</v>
      </c>
      <c r="F4875" s="14" t="s">
        <v>98</v>
      </c>
      <c r="G4875" s="14" t="s">
        <v>99</v>
      </c>
      <c r="H4875" s="14" t="s">
        <v>65</v>
      </c>
      <c r="I4875" s="14" t="s">
        <v>73</v>
      </c>
      <c r="J4875" s="14" t="s">
        <v>3231</v>
      </c>
      <c r="K4875" s="15" t="n">
        <v>48.816</v>
      </c>
      <c r="L4875" s="0" t="n">
        <v>3</v>
      </c>
      <c r="M4875" s="16" t="n">
        <v>0.2</v>
      </c>
      <c r="N4875" s="17" t="n">
        <v>-11.5938</v>
      </c>
      <c r="O4875" s="0" t="str">
        <f aca="false">TEXT(B4875,"YYYY-MM")</f>
        <v>2018-05</v>
      </c>
      <c r="P4875" s="18" t="n">
        <f aca="false">IFERROR(N4875/K4875,0)</f>
        <v>-0.2375</v>
      </c>
      <c r="Q4875" s="0" t="str">
        <f aca="false">IF(M4875=0,"No Discount",IF(M4875&lt;0.2,"Low (1-19%)",IF(M4875&lt;0.4,"Medium (20-39%)","High (40%+)")))</f>
        <v>Medium (20-39%)</v>
      </c>
      <c r="R4875" s="0" t="str">
        <f aca="false">INDEX('Lookup Tables'!$B$2:$B$5,MATCH(F4875,'Lookup Tables'!$A$2:$A$5,0))</f>
        <v>Manager A</v>
      </c>
    </row>
    <row r="4876" customFormat="false" ht="15" hidden="false" customHeight="false" outlineLevel="0" collapsed="false">
      <c r="A4876" s="0" t="s">
        <v>4235</v>
      </c>
      <c r="B4876" s="13" t="n">
        <v>43243</v>
      </c>
      <c r="C4876" s="13" t="n">
        <v>43247</v>
      </c>
      <c r="D4876" s="14" t="s">
        <v>69</v>
      </c>
      <c r="E4876" s="14" t="s">
        <v>53</v>
      </c>
      <c r="F4876" s="14" t="s">
        <v>98</v>
      </c>
      <c r="G4876" s="14" t="s">
        <v>99</v>
      </c>
      <c r="H4876" s="14" t="s">
        <v>65</v>
      </c>
      <c r="I4876" s="14" t="s">
        <v>83</v>
      </c>
      <c r="J4876" s="14" t="s">
        <v>569</v>
      </c>
      <c r="K4876" s="15" t="n">
        <v>1.188</v>
      </c>
      <c r="L4876" s="0" t="n">
        <v>1</v>
      </c>
      <c r="M4876" s="16" t="n">
        <v>0.8</v>
      </c>
      <c r="N4876" s="17" t="n">
        <v>-1.9602</v>
      </c>
      <c r="O4876" s="0" t="str">
        <f aca="false">TEXT(B4876,"YYYY-MM")</f>
        <v>2018-05</v>
      </c>
      <c r="P4876" s="18" t="n">
        <f aca="false">IFERROR(N4876/K4876,0)</f>
        <v>-1.65</v>
      </c>
      <c r="Q4876" s="0" t="str">
        <f aca="false">IF(M4876=0,"No Discount",IF(M4876&lt;0.2,"Low (1-19%)",IF(M4876&lt;0.4,"Medium (20-39%)","High (40%+)")))</f>
        <v>High (40%+)</v>
      </c>
      <c r="R4876" s="0" t="str">
        <f aca="false">INDEX('Lookup Tables'!$B$2:$B$5,MATCH(F4876,'Lookup Tables'!$A$2:$A$5,0))</f>
        <v>Manager A</v>
      </c>
    </row>
    <row r="4877" customFormat="false" ht="15" hidden="false" customHeight="false" outlineLevel="0" collapsed="false">
      <c r="A4877" s="0" t="s">
        <v>4237</v>
      </c>
      <c r="B4877" s="13" t="n">
        <v>42340</v>
      </c>
      <c r="C4877" s="13" t="n">
        <v>42345</v>
      </c>
      <c r="D4877" s="14" t="s">
        <v>69</v>
      </c>
      <c r="E4877" s="14" t="s">
        <v>62</v>
      </c>
      <c r="F4877" s="14" t="s">
        <v>117</v>
      </c>
      <c r="G4877" s="14" t="s">
        <v>269</v>
      </c>
      <c r="H4877" s="14" t="s">
        <v>80</v>
      </c>
      <c r="I4877" s="14" t="s">
        <v>123</v>
      </c>
      <c r="J4877" s="14" t="s">
        <v>950</v>
      </c>
      <c r="K4877" s="15" t="n">
        <v>119.8</v>
      </c>
      <c r="L4877" s="0" t="n">
        <v>5</v>
      </c>
      <c r="M4877" s="16" t="n">
        <v>0.2</v>
      </c>
      <c r="N4877" s="17" t="n">
        <v>29.95</v>
      </c>
      <c r="O4877" s="0" t="str">
        <f aca="false">TEXT(B4877,"YYYY-MM")</f>
        <v>2015-12</v>
      </c>
      <c r="P4877" s="18" t="n">
        <f aca="false">IFERROR(N4877/K4877,0)</f>
        <v>0.25</v>
      </c>
      <c r="Q4877" s="0" t="str">
        <f aca="false">IF(M4877=0,"No Discount",IF(M4877&lt;0.2,"Low (1-19%)",IF(M4877&lt;0.4,"Medium (20-39%)","High (40%+)")))</f>
        <v>Medium (20-39%)</v>
      </c>
      <c r="R4877" s="0" t="str">
        <f aca="false">INDEX('Lookup Tables'!$B$2:$B$5,MATCH(F4877,'Lookup Tables'!$A$2:$A$5,0))</f>
        <v>Manager B</v>
      </c>
    </row>
    <row r="4878" customFormat="false" ht="15" hidden="false" customHeight="false" outlineLevel="0" collapsed="false">
      <c r="A4878" s="0" t="s">
        <v>4238</v>
      </c>
      <c r="B4878" s="13" t="n">
        <v>42280</v>
      </c>
      <c r="C4878" s="13" t="n">
        <v>42286</v>
      </c>
      <c r="D4878" s="14" t="s">
        <v>69</v>
      </c>
      <c r="E4878" s="14" t="s">
        <v>97</v>
      </c>
      <c r="F4878" s="14" t="s">
        <v>54</v>
      </c>
      <c r="G4878" s="14" t="s">
        <v>90</v>
      </c>
      <c r="H4878" s="14" t="s">
        <v>65</v>
      </c>
      <c r="I4878" s="14" t="s">
        <v>73</v>
      </c>
      <c r="J4878" s="14" t="s">
        <v>2894</v>
      </c>
      <c r="K4878" s="15" t="n">
        <v>61.568</v>
      </c>
      <c r="L4878" s="0" t="n">
        <v>2</v>
      </c>
      <c r="M4878" s="16" t="n">
        <v>0.2</v>
      </c>
      <c r="N4878" s="17" t="n">
        <v>4.6176</v>
      </c>
      <c r="O4878" s="0" t="str">
        <f aca="false">TEXT(B4878,"YYYY-MM")</f>
        <v>2015-10</v>
      </c>
      <c r="P4878" s="18" t="n">
        <f aca="false">IFERROR(N4878/K4878,0)</f>
        <v>0.075</v>
      </c>
      <c r="Q4878" s="0" t="str">
        <f aca="false">IF(M4878=0,"No Discount",IF(M4878&lt;0.2,"Low (1-19%)",IF(M4878&lt;0.4,"Medium (20-39%)","High (40%+)")))</f>
        <v>Medium (20-39%)</v>
      </c>
      <c r="R4878" s="0" t="str">
        <f aca="false">INDEX('Lookup Tables'!$B$2:$B$5,MATCH(F4878,'Lookup Tables'!$A$2:$A$5,0))</f>
        <v>Manager C</v>
      </c>
    </row>
    <row r="4879" customFormat="false" ht="15" hidden="false" customHeight="false" outlineLevel="0" collapsed="false">
      <c r="A4879" s="0" t="s">
        <v>4238</v>
      </c>
      <c r="B4879" s="13" t="n">
        <v>42280</v>
      </c>
      <c r="C4879" s="13" t="n">
        <v>42286</v>
      </c>
      <c r="D4879" s="14" t="s">
        <v>69</v>
      </c>
      <c r="E4879" s="14" t="s">
        <v>97</v>
      </c>
      <c r="F4879" s="14" t="s">
        <v>54</v>
      </c>
      <c r="G4879" s="14" t="s">
        <v>90</v>
      </c>
      <c r="H4879" s="14" t="s">
        <v>65</v>
      </c>
      <c r="I4879" s="14" t="s">
        <v>78</v>
      </c>
      <c r="J4879" s="14" t="s">
        <v>1197</v>
      </c>
      <c r="K4879" s="15" t="n">
        <v>6.192</v>
      </c>
      <c r="L4879" s="0" t="n">
        <v>3</v>
      </c>
      <c r="M4879" s="16" t="n">
        <v>0.2</v>
      </c>
      <c r="N4879" s="17" t="n">
        <v>0.4644</v>
      </c>
      <c r="O4879" s="0" t="str">
        <f aca="false">TEXT(B4879,"YYYY-MM")</f>
        <v>2015-10</v>
      </c>
      <c r="P4879" s="18" t="n">
        <f aca="false">IFERROR(N4879/K4879,0)</f>
        <v>0.075</v>
      </c>
      <c r="Q4879" s="0" t="str">
        <f aca="false">IF(M4879=0,"No Discount",IF(M4879&lt;0.2,"Low (1-19%)",IF(M4879&lt;0.4,"Medium (20-39%)","High (40%+)")))</f>
        <v>Medium (20-39%)</v>
      </c>
      <c r="R4879" s="0" t="str">
        <f aca="false">INDEX('Lookup Tables'!$B$2:$B$5,MATCH(F4879,'Lookup Tables'!$A$2:$A$5,0))</f>
        <v>Manager C</v>
      </c>
    </row>
    <row r="4880" customFormat="false" ht="15" hidden="false" customHeight="false" outlineLevel="0" collapsed="false">
      <c r="A4880" s="0" t="s">
        <v>4239</v>
      </c>
      <c r="B4880" s="13" t="n">
        <v>42945</v>
      </c>
      <c r="C4880" s="13" t="n">
        <v>42947</v>
      </c>
      <c r="D4880" s="14" t="s">
        <v>137</v>
      </c>
      <c r="E4880" s="14" t="s">
        <v>53</v>
      </c>
      <c r="F4880" s="14" t="s">
        <v>54</v>
      </c>
      <c r="G4880" s="14" t="s">
        <v>70</v>
      </c>
      <c r="H4880" s="14" t="s">
        <v>65</v>
      </c>
      <c r="I4880" s="14" t="s">
        <v>83</v>
      </c>
      <c r="J4880" s="14" t="s">
        <v>4188</v>
      </c>
      <c r="K4880" s="15" t="n">
        <v>2.214</v>
      </c>
      <c r="L4880" s="0" t="n">
        <v>3</v>
      </c>
      <c r="M4880" s="16" t="n">
        <v>0.7</v>
      </c>
      <c r="N4880" s="17" t="n">
        <v>-1.476</v>
      </c>
      <c r="O4880" s="0" t="str">
        <f aca="false">TEXT(B4880,"YYYY-MM")</f>
        <v>2017-07</v>
      </c>
      <c r="P4880" s="18" t="n">
        <f aca="false">IFERROR(N4880/K4880,0)</f>
        <v>-0.666666666666667</v>
      </c>
      <c r="Q4880" s="0" t="str">
        <f aca="false">IF(M4880=0,"No Discount",IF(M4880&lt;0.2,"Low (1-19%)",IF(M4880&lt;0.4,"Medium (20-39%)","High (40%+)")))</f>
        <v>High (40%+)</v>
      </c>
      <c r="R4880" s="0" t="str">
        <f aca="false">INDEX('Lookup Tables'!$B$2:$B$5,MATCH(F4880,'Lookup Tables'!$A$2:$A$5,0))</f>
        <v>Manager C</v>
      </c>
    </row>
    <row r="4881" customFormat="false" ht="15" hidden="false" customHeight="false" outlineLevel="0" collapsed="false">
      <c r="A4881" s="0" t="s">
        <v>4240</v>
      </c>
      <c r="B4881" s="13" t="n">
        <v>43406</v>
      </c>
      <c r="C4881" s="13" t="n">
        <v>43409</v>
      </c>
      <c r="D4881" s="14" t="s">
        <v>52</v>
      </c>
      <c r="E4881" s="14" t="s">
        <v>62</v>
      </c>
      <c r="F4881" s="14" t="s">
        <v>54</v>
      </c>
      <c r="G4881" s="14" t="s">
        <v>55</v>
      </c>
      <c r="H4881" s="14" t="s">
        <v>65</v>
      </c>
      <c r="I4881" s="14" t="s">
        <v>129</v>
      </c>
      <c r="J4881" s="14" t="s">
        <v>3226</v>
      </c>
      <c r="K4881" s="15" t="n">
        <v>5.32</v>
      </c>
      <c r="L4881" s="0" t="n">
        <v>2</v>
      </c>
      <c r="M4881" s="16" t="n">
        <v>0</v>
      </c>
      <c r="N4881" s="17" t="n">
        <v>2.6068</v>
      </c>
      <c r="O4881" s="0" t="str">
        <f aca="false">TEXT(B4881,"YYYY-MM")</f>
        <v>2018-11</v>
      </c>
      <c r="P4881" s="18" t="n">
        <f aca="false">IFERROR(N4881/K4881,0)</f>
        <v>0.49</v>
      </c>
      <c r="Q4881" s="0" t="str">
        <f aca="false">IF(M4881=0,"No Discount",IF(M4881&lt;0.2,"Low (1-19%)",IF(M4881&lt;0.4,"Medium (20-39%)","High (40%+)")))</f>
        <v>No Discount</v>
      </c>
      <c r="R4881" s="0" t="str">
        <f aca="false">INDEX('Lookup Tables'!$B$2:$B$5,MATCH(F4881,'Lookup Tables'!$A$2:$A$5,0))</f>
        <v>Manager C</v>
      </c>
    </row>
    <row r="4882" customFormat="false" ht="15" hidden="false" customHeight="false" outlineLevel="0" collapsed="false">
      <c r="A4882" s="0" t="s">
        <v>4240</v>
      </c>
      <c r="B4882" s="13" t="n">
        <v>43406</v>
      </c>
      <c r="C4882" s="13" t="n">
        <v>43409</v>
      </c>
      <c r="D4882" s="14" t="s">
        <v>52</v>
      </c>
      <c r="E4882" s="14" t="s">
        <v>62</v>
      </c>
      <c r="F4882" s="14" t="s">
        <v>54</v>
      </c>
      <c r="G4882" s="14" t="s">
        <v>55</v>
      </c>
      <c r="H4882" s="14" t="s">
        <v>56</v>
      </c>
      <c r="I4882" s="14" t="s">
        <v>59</v>
      </c>
      <c r="J4882" s="14" t="s">
        <v>60</v>
      </c>
      <c r="K4882" s="15" t="n">
        <v>975.92</v>
      </c>
      <c r="L4882" s="0" t="n">
        <v>4</v>
      </c>
      <c r="M4882" s="16" t="n">
        <v>0</v>
      </c>
      <c r="N4882" s="17" t="n">
        <v>292.776</v>
      </c>
      <c r="O4882" s="0" t="str">
        <f aca="false">TEXT(B4882,"YYYY-MM")</f>
        <v>2018-11</v>
      </c>
      <c r="P4882" s="18" t="n">
        <f aca="false">IFERROR(N4882/K4882,0)</f>
        <v>0.3</v>
      </c>
      <c r="Q4882" s="0" t="str">
        <f aca="false">IF(M4882=0,"No Discount",IF(M4882&lt;0.2,"Low (1-19%)",IF(M4882&lt;0.4,"Medium (20-39%)","High (40%+)")))</f>
        <v>No Discount</v>
      </c>
      <c r="R4882" s="0" t="str">
        <f aca="false">INDEX('Lookup Tables'!$B$2:$B$5,MATCH(F4882,'Lookup Tables'!$A$2:$A$5,0))</f>
        <v>Manager C</v>
      </c>
    </row>
    <row r="4883" customFormat="false" ht="15" hidden="false" customHeight="false" outlineLevel="0" collapsed="false">
      <c r="A4883" s="0" t="s">
        <v>4240</v>
      </c>
      <c r="B4883" s="13" t="n">
        <v>43406</v>
      </c>
      <c r="C4883" s="13" t="n">
        <v>43409</v>
      </c>
      <c r="D4883" s="14" t="s">
        <v>52</v>
      </c>
      <c r="E4883" s="14" t="s">
        <v>62</v>
      </c>
      <c r="F4883" s="14" t="s">
        <v>54</v>
      </c>
      <c r="G4883" s="14" t="s">
        <v>55</v>
      </c>
      <c r="H4883" s="14" t="s">
        <v>80</v>
      </c>
      <c r="I4883" s="14" t="s">
        <v>123</v>
      </c>
      <c r="J4883" s="14" t="s">
        <v>2510</v>
      </c>
      <c r="K4883" s="15" t="n">
        <v>2249.91</v>
      </c>
      <c r="L4883" s="0" t="n">
        <v>9</v>
      </c>
      <c r="M4883" s="16" t="n">
        <v>0</v>
      </c>
      <c r="N4883" s="17" t="n">
        <v>517.4793</v>
      </c>
      <c r="O4883" s="0" t="str">
        <f aca="false">TEXT(B4883,"YYYY-MM")</f>
        <v>2018-11</v>
      </c>
      <c r="P4883" s="18" t="n">
        <f aca="false">IFERROR(N4883/K4883,0)</f>
        <v>0.23</v>
      </c>
      <c r="Q4883" s="0" t="str">
        <f aca="false">IF(M4883=0,"No Discount",IF(M4883&lt;0.2,"Low (1-19%)",IF(M4883&lt;0.4,"Medium (20-39%)","High (40%+)")))</f>
        <v>No Discount</v>
      </c>
      <c r="R4883" s="0" t="str">
        <f aca="false">INDEX('Lookup Tables'!$B$2:$B$5,MATCH(F4883,'Lookup Tables'!$A$2:$A$5,0))</f>
        <v>Manager C</v>
      </c>
    </row>
    <row r="4884" customFormat="false" ht="15" hidden="false" customHeight="false" outlineLevel="0" collapsed="false">
      <c r="A4884" s="0" t="s">
        <v>4240</v>
      </c>
      <c r="B4884" s="13" t="n">
        <v>43406</v>
      </c>
      <c r="C4884" s="13" t="n">
        <v>43409</v>
      </c>
      <c r="D4884" s="14" t="s">
        <v>52</v>
      </c>
      <c r="E4884" s="14" t="s">
        <v>62</v>
      </c>
      <c r="F4884" s="14" t="s">
        <v>54</v>
      </c>
      <c r="G4884" s="14" t="s">
        <v>55</v>
      </c>
      <c r="H4884" s="14" t="s">
        <v>65</v>
      </c>
      <c r="I4884" s="14" t="s">
        <v>73</v>
      </c>
      <c r="J4884" s="14" t="s">
        <v>655</v>
      </c>
      <c r="K4884" s="15" t="n">
        <v>59.92</v>
      </c>
      <c r="L4884" s="0" t="n">
        <v>4</v>
      </c>
      <c r="M4884" s="16" t="n">
        <v>0</v>
      </c>
      <c r="N4884" s="17" t="n">
        <v>16.7776</v>
      </c>
      <c r="O4884" s="0" t="str">
        <f aca="false">TEXT(B4884,"YYYY-MM")</f>
        <v>2018-11</v>
      </c>
      <c r="P4884" s="18" t="n">
        <f aca="false">IFERROR(N4884/K4884,0)</f>
        <v>0.28</v>
      </c>
      <c r="Q4884" s="0" t="str">
        <f aca="false">IF(M4884=0,"No Discount",IF(M4884&lt;0.2,"Low (1-19%)",IF(M4884&lt;0.4,"Medium (20-39%)","High (40%+)")))</f>
        <v>No Discount</v>
      </c>
      <c r="R4884" s="0" t="str">
        <f aca="false">INDEX('Lookup Tables'!$B$2:$B$5,MATCH(F4884,'Lookup Tables'!$A$2:$A$5,0))</f>
        <v>Manager C</v>
      </c>
    </row>
    <row r="4885" customFormat="false" ht="15" hidden="false" customHeight="false" outlineLevel="0" collapsed="false">
      <c r="A4885" s="0" t="s">
        <v>4241</v>
      </c>
      <c r="B4885" s="13" t="n">
        <v>43167</v>
      </c>
      <c r="C4885" s="13" t="n">
        <v>43174</v>
      </c>
      <c r="D4885" s="14" t="s">
        <v>69</v>
      </c>
      <c r="E4885" s="14" t="s">
        <v>53</v>
      </c>
      <c r="F4885" s="14" t="s">
        <v>63</v>
      </c>
      <c r="G4885" s="14" t="s">
        <v>64</v>
      </c>
      <c r="H4885" s="14" t="s">
        <v>65</v>
      </c>
      <c r="I4885" s="14" t="s">
        <v>83</v>
      </c>
      <c r="J4885" s="14" t="s">
        <v>3841</v>
      </c>
      <c r="K4885" s="15" t="n">
        <v>171.2</v>
      </c>
      <c r="L4885" s="0" t="n">
        <v>5</v>
      </c>
      <c r="M4885" s="16" t="n">
        <v>0.2</v>
      </c>
      <c r="N4885" s="17" t="n">
        <v>64.2</v>
      </c>
      <c r="O4885" s="0" t="str">
        <f aca="false">TEXT(B4885,"YYYY-MM")</f>
        <v>2018-03</v>
      </c>
      <c r="P4885" s="18" t="n">
        <f aca="false">IFERROR(N4885/K4885,0)</f>
        <v>0.375</v>
      </c>
      <c r="Q4885" s="0" t="str">
        <f aca="false">IF(M4885=0,"No Discount",IF(M4885&lt;0.2,"Low (1-19%)",IF(M4885&lt;0.4,"Medium (20-39%)","High (40%+)")))</f>
        <v>Medium (20-39%)</v>
      </c>
      <c r="R4885" s="0" t="str">
        <f aca="false">INDEX('Lookup Tables'!$B$2:$B$5,MATCH(F4885,'Lookup Tables'!$A$2:$A$5,0))</f>
        <v>Manager D</v>
      </c>
    </row>
    <row r="4886" customFormat="false" ht="15" hidden="false" customHeight="false" outlineLevel="0" collapsed="false">
      <c r="A4886" s="0" t="s">
        <v>4241</v>
      </c>
      <c r="B4886" s="13" t="n">
        <v>43167</v>
      </c>
      <c r="C4886" s="13" t="n">
        <v>43174</v>
      </c>
      <c r="D4886" s="14" t="s">
        <v>69</v>
      </c>
      <c r="E4886" s="14" t="s">
        <v>53</v>
      </c>
      <c r="F4886" s="14" t="s">
        <v>63</v>
      </c>
      <c r="G4886" s="14" t="s">
        <v>64</v>
      </c>
      <c r="H4886" s="14" t="s">
        <v>65</v>
      </c>
      <c r="I4886" s="14" t="s">
        <v>78</v>
      </c>
      <c r="J4886" s="14" t="s">
        <v>3860</v>
      </c>
      <c r="K4886" s="15" t="n">
        <v>3.36</v>
      </c>
      <c r="L4886" s="0" t="n">
        <v>2</v>
      </c>
      <c r="M4886" s="16" t="n">
        <v>0</v>
      </c>
      <c r="N4886" s="17" t="n">
        <v>0.8736</v>
      </c>
      <c r="O4886" s="0" t="str">
        <f aca="false">TEXT(B4886,"YYYY-MM")</f>
        <v>2018-03</v>
      </c>
      <c r="P4886" s="18" t="n">
        <f aca="false">IFERROR(N4886/K4886,0)</f>
        <v>0.26</v>
      </c>
      <c r="Q4886" s="0" t="str">
        <f aca="false">IF(M4886=0,"No Discount",IF(M4886&lt;0.2,"Low (1-19%)",IF(M4886&lt;0.4,"Medium (20-39%)","High (40%+)")))</f>
        <v>No Discount</v>
      </c>
      <c r="R4886" s="0" t="str">
        <f aca="false">INDEX('Lookup Tables'!$B$2:$B$5,MATCH(F4886,'Lookup Tables'!$A$2:$A$5,0))</f>
        <v>Manager D</v>
      </c>
    </row>
    <row r="4887" customFormat="false" ht="15" hidden="false" customHeight="false" outlineLevel="0" collapsed="false">
      <c r="A4887" s="0" t="s">
        <v>4242</v>
      </c>
      <c r="B4887" s="13" t="n">
        <v>42354</v>
      </c>
      <c r="C4887" s="13" t="n">
        <v>42358</v>
      </c>
      <c r="D4887" s="14" t="s">
        <v>69</v>
      </c>
      <c r="E4887" s="14" t="s">
        <v>62</v>
      </c>
      <c r="F4887" s="14" t="s">
        <v>98</v>
      </c>
      <c r="G4887" s="14" t="s">
        <v>157</v>
      </c>
      <c r="H4887" s="14" t="s">
        <v>65</v>
      </c>
      <c r="I4887" s="14" t="s">
        <v>91</v>
      </c>
      <c r="J4887" s="14" t="s">
        <v>2128</v>
      </c>
      <c r="K4887" s="15" t="n">
        <v>114.2</v>
      </c>
      <c r="L4887" s="0" t="n">
        <v>5</v>
      </c>
      <c r="M4887" s="16" t="n">
        <v>0</v>
      </c>
      <c r="N4887" s="17" t="n">
        <v>52.532</v>
      </c>
      <c r="O4887" s="0" t="str">
        <f aca="false">TEXT(B4887,"YYYY-MM")</f>
        <v>2015-12</v>
      </c>
      <c r="P4887" s="18" t="n">
        <f aca="false">IFERROR(N4887/K4887,0)</f>
        <v>0.46</v>
      </c>
      <c r="Q4887" s="0" t="str">
        <f aca="false">IF(M4887=0,"No Discount",IF(M4887&lt;0.2,"Low (1-19%)",IF(M4887&lt;0.4,"Medium (20-39%)","High (40%+)")))</f>
        <v>No Discount</v>
      </c>
      <c r="R4887" s="0" t="str">
        <f aca="false">INDEX('Lookup Tables'!$B$2:$B$5,MATCH(F4887,'Lookup Tables'!$A$2:$A$5,0))</f>
        <v>Manager A</v>
      </c>
    </row>
    <row r="4888" customFormat="false" ht="15" hidden="false" customHeight="false" outlineLevel="0" collapsed="false">
      <c r="A4888" s="0" t="s">
        <v>4243</v>
      </c>
      <c r="B4888" s="13" t="n">
        <v>43067</v>
      </c>
      <c r="C4888" s="13" t="n">
        <v>43070</v>
      </c>
      <c r="D4888" s="14" t="s">
        <v>52</v>
      </c>
      <c r="E4888" s="14" t="s">
        <v>62</v>
      </c>
      <c r="F4888" s="14" t="s">
        <v>54</v>
      </c>
      <c r="G4888" s="14" t="s">
        <v>597</v>
      </c>
      <c r="H4888" s="14" t="s">
        <v>56</v>
      </c>
      <c r="I4888" s="14" t="s">
        <v>59</v>
      </c>
      <c r="J4888" s="14" t="s">
        <v>433</v>
      </c>
      <c r="K4888" s="15" t="n">
        <v>182.67</v>
      </c>
      <c r="L4888" s="0" t="n">
        <v>3</v>
      </c>
      <c r="M4888" s="16" t="n">
        <v>0</v>
      </c>
      <c r="N4888" s="17" t="n">
        <v>52.9743</v>
      </c>
      <c r="O4888" s="0" t="str">
        <f aca="false">TEXT(B4888,"YYYY-MM")</f>
        <v>2017-11</v>
      </c>
      <c r="P4888" s="18" t="n">
        <f aca="false">IFERROR(N4888/K4888,0)</f>
        <v>0.29</v>
      </c>
      <c r="Q4888" s="0" t="str">
        <f aca="false">IF(M4888=0,"No Discount",IF(M4888&lt;0.2,"Low (1-19%)",IF(M4888&lt;0.4,"Medium (20-39%)","High (40%+)")))</f>
        <v>No Discount</v>
      </c>
      <c r="R4888" s="0" t="str">
        <f aca="false">INDEX('Lookup Tables'!$B$2:$B$5,MATCH(F4888,'Lookup Tables'!$A$2:$A$5,0))</f>
        <v>Manager C</v>
      </c>
    </row>
    <row r="4889" customFormat="false" ht="15" hidden="false" customHeight="false" outlineLevel="0" collapsed="false">
      <c r="A4889" s="0" t="s">
        <v>4243</v>
      </c>
      <c r="B4889" s="13" t="n">
        <v>43067</v>
      </c>
      <c r="C4889" s="13" t="n">
        <v>43070</v>
      </c>
      <c r="D4889" s="14" t="s">
        <v>52</v>
      </c>
      <c r="E4889" s="14" t="s">
        <v>62</v>
      </c>
      <c r="F4889" s="14" t="s">
        <v>54</v>
      </c>
      <c r="G4889" s="14" t="s">
        <v>597</v>
      </c>
      <c r="H4889" s="14" t="s">
        <v>80</v>
      </c>
      <c r="I4889" s="14" t="s">
        <v>123</v>
      </c>
      <c r="J4889" s="14" t="s">
        <v>1164</v>
      </c>
      <c r="K4889" s="15" t="n">
        <v>101.7</v>
      </c>
      <c r="L4889" s="0" t="n">
        <v>6</v>
      </c>
      <c r="M4889" s="16" t="n">
        <v>0</v>
      </c>
      <c r="N4889" s="17" t="n">
        <v>6.102</v>
      </c>
      <c r="O4889" s="0" t="str">
        <f aca="false">TEXT(B4889,"YYYY-MM")</f>
        <v>2017-11</v>
      </c>
      <c r="P4889" s="18" t="n">
        <f aca="false">IFERROR(N4889/K4889,0)</f>
        <v>0.06</v>
      </c>
      <c r="Q4889" s="0" t="str">
        <f aca="false">IF(M4889=0,"No Discount",IF(M4889&lt;0.2,"Low (1-19%)",IF(M4889&lt;0.4,"Medium (20-39%)","High (40%+)")))</f>
        <v>No Discount</v>
      </c>
      <c r="R4889" s="0" t="str">
        <f aca="false">INDEX('Lookup Tables'!$B$2:$B$5,MATCH(F4889,'Lookup Tables'!$A$2:$A$5,0))</f>
        <v>Manager C</v>
      </c>
    </row>
    <row r="4890" customFormat="false" ht="15" hidden="false" customHeight="false" outlineLevel="0" collapsed="false">
      <c r="A4890" s="0" t="s">
        <v>4243</v>
      </c>
      <c r="B4890" s="13" t="n">
        <v>43067</v>
      </c>
      <c r="C4890" s="13" t="n">
        <v>43070</v>
      </c>
      <c r="D4890" s="14" t="s">
        <v>52</v>
      </c>
      <c r="E4890" s="14" t="s">
        <v>62</v>
      </c>
      <c r="F4890" s="14" t="s">
        <v>54</v>
      </c>
      <c r="G4890" s="14" t="s">
        <v>597</v>
      </c>
      <c r="H4890" s="14" t="s">
        <v>65</v>
      </c>
      <c r="I4890" s="14" t="s">
        <v>73</v>
      </c>
      <c r="J4890" s="14" t="s">
        <v>817</v>
      </c>
      <c r="K4890" s="15" t="n">
        <v>1126.02</v>
      </c>
      <c r="L4890" s="0" t="n">
        <v>3</v>
      </c>
      <c r="M4890" s="16" t="n">
        <v>0</v>
      </c>
      <c r="N4890" s="17" t="n">
        <v>56.301</v>
      </c>
      <c r="O4890" s="0" t="str">
        <f aca="false">TEXT(B4890,"YYYY-MM")</f>
        <v>2017-11</v>
      </c>
      <c r="P4890" s="18" t="n">
        <f aca="false">IFERROR(N4890/K4890,0)</f>
        <v>0.05</v>
      </c>
      <c r="Q4890" s="0" t="str">
        <f aca="false">IF(M4890=0,"No Discount",IF(M4890&lt;0.2,"Low (1-19%)",IF(M4890&lt;0.4,"Medium (20-39%)","High (40%+)")))</f>
        <v>No Discount</v>
      </c>
      <c r="R4890" s="0" t="str">
        <f aca="false">INDEX('Lookup Tables'!$B$2:$B$5,MATCH(F4890,'Lookup Tables'!$A$2:$A$5,0))</f>
        <v>Manager C</v>
      </c>
    </row>
    <row r="4891" customFormat="false" ht="15" hidden="false" customHeight="false" outlineLevel="0" collapsed="false">
      <c r="A4891" s="0" t="s">
        <v>4243</v>
      </c>
      <c r="B4891" s="13" t="n">
        <v>43067</v>
      </c>
      <c r="C4891" s="13" t="n">
        <v>43070</v>
      </c>
      <c r="D4891" s="14" t="s">
        <v>52</v>
      </c>
      <c r="E4891" s="14" t="s">
        <v>62</v>
      </c>
      <c r="F4891" s="14" t="s">
        <v>54</v>
      </c>
      <c r="G4891" s="14" t="s">
        <v>597</v>
      </c>
      <c r="H4891" s="14" t="s">
        <v>65</v>
      </c>
      <c r="I4891" s="14" t="s">
        <v>73</v>
      </c>
      <c r="J4891" s="14" t="s">
        <v>4026</v>
      </c>
      <c r="K4891" s="15" t="n">
        <v>1263.3</v>
      </c>
      <c r="L4891" s="0" t="n">
        <v>6</v>
      </c>
      <c r="M4891" s="16" t="n">
        <v>0</v>
      </c>
      <c r="N4891" s="17" t="n">
        <v>315.825</v>
      </c>
      <c r="O4891" s="0" t="str">
        <f aca="false">TEXT(B4891,"YYYY-MM")</f>
        <v>2017-11</v>
      </c>
      <c r="P4891" s="18" t="n">
        <f aca="false">IFERROR(N4891/K4891,0)</f>
        <v>0.25</v>
      </c>
      <c r="Q4891" s="0" t="str">
        <f aca="false">IF(M4891=0,"No Discount",IF(M4891&lt;0.2,"Low (1-19%)",IF(M4891&lt;0.4,"Medium (20-39%)","High (40%+)")))</f>
        <v>No Discount</v>
      </c>
      <c r="R4891" s="0" t="str">
        <f aca="false">INDEX('Lookup Tables'!$B$2:$B$5,MATCH(F4891,'Lookup Tables'!$A$2:$A$5,0))</f>
        <v>Manager C</v>
      </c>
    </row>
    <row r="4892" customFormat="false" ht="15" hidden="false" customHeight="false" outlineLevel="0" collapsed="false">
      <c r="A4892" s="0" t="s">
        <v>4244</v>
      </c>
      <c r="B4892" s="13" t="n">
        <v>43092</v>
      </c>
      <c r="C4892" s="13" t="n">
        <v>43099</v>
      </c>
      <c r="D4892" s="14" t="s">
        <v>69</v>
      </c>
      <c r="E4892" s="14" t="s">
        <v>62</v>
      </c>
      <c r="F4892" s="14" t="s">
        <v>63</v>
      </c>
      <c r="G4892" s="14" t="s">
        <v>94</v>
      </c>
      <c r="H4892" s="14" t="s">
        <v>65</v>
      </c>
      <c r="I4892" s="14" t="s">
        <v>78</v>
      </c>
      <c r="J4892" s="14" t="s">
        <v>811</v>
      </c>
      <c r="K4892" s="15" t="n">
        <v>8.82</v>
      </c>
      <c r="L4892" s="0" t="n">
        <v>3</v>
      </c>
      <c r="M4892" s="16" t="n">
        <v>0</v>
      </c>
      <c r="N4892" s="17" t="n">
        <v>2.5578</v>
      </c>
      <c r="O4892" s="0" t="str">
        <f aca="false">TEXT(B4892,"YYYY-MM")</f>
        <v>2017-12</v>
      </c>
      <c r="P4892" s="18" t="n">
        <f aca="false">IFERROR(N4892/K4892,0)</f>
        <v>0.29</v>
      </c>
      <c r="Q4892" s="0" t="str">
        <f aca="false">IF(M4892=0,"No Discount",IF(M4892&lt;0.2,"Low (1-19%)",IF(M4892&lt;0.4,"Medium (20-39%)","High (40%+)")))</f>
        <v>No Discount</v>
      </c>
      <c r="R4892" s="0" t="str">
        <f aca="false">INDEX('Lookup Tables'!$B$2:$B$5,MATCH(F4892,'Lookup Tables'!$A$2:$A$5,0))</f>
        <v>Manager D</v>
      </c>
    </row>
    <row r="4893" customFormat="false" ht="15" hidden="false" customHeight="false" outlineLevel="0" collapsed="false">
      <c r="A4893" s="0" t="s">
        <v>4244</v>
      </c>
      <c r="B4893" s="13" t="n">
        <v>43092</v>
      </c>
      <c r="C4893" s="13" t="n">
        <v>43099</v>
      </c>
      <c r="D4893" s="14" t="s">
        <v>69</v>
      </c>
      <c r="E4893" s="14" t="s">
        <v>62</v>
      </c>
      <c r="F4893" s="14" t="s">
        <v>63</v>
      </c>
      <c r="G4893" s="14" t="s">
        <v>94</v>
      </c>
      <c r="H4893" s="14" t="s">
        <v>65</v>
      </c>
      <c r="I4893" s="14" t="s">
        <v>91</v>
      </c>
      <c r="J4893" s="14" t="s">
        <v>2355</v>
      </c>
      <c r="K4893" s="15" t="n">
        <v>37.94</v>
      </c>
      <c r="L4893" s="0" t="n">
        <v>2</v>
      </c>
      <c r="M4893" s="16" t="n">
        <v>0</v>
      </c>
      <c r="N4893" s="17" t="n">
        <v>18.2112</v>
      </c>
      <c r="O4893" s="0" t="str">
        <f aca="false">TEXT(B4893,"YYYY-MM")</f>
        <v>2017-12</v>
      </c>
      <c r="P4893" s="18" t="n">
        <f aca="false">IFERROR(N4893/K4893,0)</f>
        <v>0.48</v>
      </c>
      <c r="Q4893" s="0" t="str">
        <f aca="false">IF(M4893=0,"No Discount",IF(M4893&lt;0.2,"Low (1-19%)",IF(M4893&lt;0.4,"Medium (20-39%)","High (40%+)")))</f>
        <v>No Discount</v>
      </c>
      <c r="R4893" s="0" t="str">
        <f aca="false">INDEX('Lookup Tables'!$B$2:$B$5,MATCH(F4893,'Lookup Tables'!$A$2:$A$5,0))</f>
        <v>Manager D</v>
      </c>
    </row>
    <row r="4894" customFormat="false" ht="15" hidden="false" customHeight="false" outlineLevel="0" collapsed="false">
      <c r="A4894" s="0" t="s">
        <v>4244</v>
      </c>
      <c r="B4894" s="13" t="n">
        <v>43092</v>
      </c>
      <c r="C4894" s="13" t="n">
        <v>43099</v>
      </c>
      <c r="D4894" s="14" t="s">
        <v>69</v>
      </c>
      <c r="E4894" s="14" t="s">
        <v>62</v>
      </c>
      <c r="F4894" s="14" t="s">
        <v>63</v>
      </c>
      <c r="G4894" s="14" t="s">
        <v>94</v>
      </c>
      <c r="H4894" s="14" t="s">
        <v>65</v>
      </c>
      <c r="I4894" s="14" t="s">
        <v>78</v>
      </c>
      <c r="J4894" s="14" t="s">
        <v>4245</v>
      </c>
      <c r="K4894" s="15" t="n">
        <v>4.2</v>
      </c>
      <c r="L4894" s="0" t="n">
        <v>2</v>
      </c>
      <c r="M4894" s="16" t="n">
        <v>0</v>
      </c>
      <c r="N4894" s="17" t="n">
        <v>1.176</v>
      </c>
      <c r="O4894" s="0" t="str">
        <f aca="false">TEXT(B4894,"YYYY-MM")</f>
        <v>2017-12</v>
      </c>
      <c r="P4894" s="18" t="n">
        <f aca="false">IFERROR(N4894/K4894,0)</f>
        <v>0.28</v>
      </c>
      <c r="Q4894" s="0" t="str">
        <f aca="false">IF(M4894=0,"No Discount",IF(M4894&lt;0.2,"Low (1-19%)",IF(M4894&lt;0.4,"Medium (20-39%)","High (40%+)")))</f>
        <v>No Discount</v>
      </c>
      <c r="R4894" s="0" t="str">
        <f aca="false">INDEX('Lookup Tables'!$B$2:$B$5,MATCH(F4894,'Lookup Tables'!$A$2:$A$5,0))</f>
        <v>Manager D</v>
      </c>
    </row>
    <row r="4895" customFormat="false" ht="15" hidden="false" customHeight="false" outlineLevel="0" collapsed="false">
      <c r="A4895" s="0" t="s">
        <v>4244</v>
      </c>
      <c r="B4895" s="13" t="n">
        <v>43092</v>
      </c>
      <c r="C4895" s="13" t="n">
        <v>43099</v>
      </c>
      <c r="D4895" s="14" t="s">
        <v>69</v>
      </c>
      <c r="E4895" s="14" t="s">
        <v>62</v>
      </c>
      <c r="F4895" s="14" t="s">
        <v>63</v>
      </c>
      <c r="G4895" s="14" t="s">
        <v>94</v>
      </c>
      <c r="H4895" s="14" t="s">
        <v>65</v>
      </c>
      <c r="I4895" s="14" t="s">
        <v>73</v>
      </c>
      <c r="J4895" s="14" t="s">
        <v>754</v>
      </c>
      <c r="K4895" s="15" t="n">
        <v>227.28</v>
      </c>
      <c r="L4895" s="0" t="n">
        <v>2</v>
      </c>
      <c r="M4895" s="16" t="n">
        <v>0</v>
      </c>
      <c r="N4895" s="17" t="n">
        <v>2.2728</v>
      </c>
      <c r="O4895" s="0" t="str">
        <f aca="false">TEXT(B4895,"YYYY-MM")</f>
        <v>2017-12</v>
      </c>
      <c r="P4895" s="18" t="n">
        <f aca="false">IFERROR(N4895/K4895,0)</f>
        <v>0.01</v>
      </c>
      <c r="Q4895" s="0" t="str">
        <f aca="false">IF(M4895=0,"No Discount",IF(M4895&lt;0.2,"Low (1-19%)",IF(M4895&lt;0.4,"Medium (20-39%)","High (40%+)")))</f>
        <v>No Discount</v>
      </c>
      <c r="R4895" s="0" t="str">
        <f aca="false">INDEX('Lookup Tables'!$B$2:$B$5,MATCH(F4895,'Lookup Tables'!$A$2:$A$5,0))</f>
        <v>Manager D</v>
      </c>
    </row>
    <row r="4896" customFormat="false" ht="15" hidden="false" customHeight="false" outlineLevel="0" collapsed="false">
      <c r="A4896" s="0" t="s">
        <v>4244</v>
      </c>
      <c r="B4896" s="13" t="n">
        <v>43092</v>
      </c>
      <c r="C4896" s="13" t="n">
        <v>43099</v>
      </c>
      <c r="D4896" s="14" t="s">
        <v>69</v>
      </c>
      <c r="E4896" s="14" t="s">
        <v>62</v>
      </c>
      <c r="F4896" s="14" t="s">
        <v>63</v>
      </c>
      <c r="G4896" s="14" t="s">
        <v>94</v>
      </c>
      <c r="H4896" s="14" t="s">
        <v>65</v>
      </c>
      <c r="I4896" s="14" t="s">
        <v>91</v>
      </c>
      <c r="J4896" s="14" t="s">
        <v>309</v>
      </c>
      <c r="K4896" s="15" t="n">
        <v>47.9</v>
      </c>
      <c r="L4896" s="0" t="n">
        <v>1</v>
      </c>
      <c r="M4896" s="16" t="n">
        <v>0</v>
      </c>
      <c r="N4896" s="17" t="n">
        <v>22.992</v>
      </c>
      <c r="O4896" s="0" t="str">
        <f aca="false">TEXT(B4896,"YYYY-MM")</f>
        <v>2017-12</v>
      </c>
      <c r="P4896" s="18" t="n">
        <f aca="false">IFERROR(N4896/K4896,0)</f>
        <v>0.48</v>
      </c>
      <c r="Q4896" s="0" t="str">
        <f aca="false">IF(M4896=0,"No Discount",IF(M4896&lt;0.2,"Low (1-19%)",IF(M4896&lt;0.4,"Medium (20-39%)","High (40%+)")))</f>
        <v>No Discount</v>
      </c>
      <c r="R4896" s="0" t="str">
        <f aca="false">INDEX('Lookup Tables'!$B$2:$B$5,MATCH(F4896,'Lookup Tables'!$A$2:$A$5,0))</f>
        <v>Manager D</v>
      </c>
    </row>
    <row r="4897" customFormat="false" ht="15" hidden="false" customHeight="false" outlineLevel="0" collapsed="false">
      <c r="A4897" s="0" t="s">
        <v>4244</v>
      </c>
      <c r="B4897" s="13" t="n">
        <v>43092</v>
      </c>
      <c r="C4897" s="13" t="n">
        <v>43099</v>
      </c>
      <c r="D4897" s="14" t="s">
        <v>69</v>
      </c>
      <c r="E4897" s="14" t="s">
        <v>62</v>
      </c>
      <c r="F4897" s="14" t="s">
        <v>63</v>
      </c>
      <c r="G4897" s="14" t="s">
        <v>94</v>
      </c>
      <c r="H4897" s="14" t="s">
        <v>65</v>
      </c>
      <c r="I4897" s="14" t="s">
        <v>129</v>
      </c>
      <c r="J4897" s="14" t="s">
        <v>340</v>
      </c>
      <c r="K4897" s="15" t="n">
        <v>61.96</v>
      </c>
      <c r="L4897" s="0" t="n">
        <v>2</v>
      </c>
      <c r="M4897" s="16" t="n">
        <v>0</v>
      </c>
      <c r="N4897" s="17" t="n">
        <v>30.3604</v>
      </c>
      <c r="O4897" s="0" t="str">
        <f aca="false">TEXT(B4897,"YYYY-MM")</f>
        <v>2017-12</v>
      </c>
      <c r="P4897" s="18" t="n">
        <f aca="false">IFERROR(N4897/K4897,0)</f>
        <v>0.49</v>
      </c>
      <c r="Q4897" s="0" t="str">
        <f aca="false">IF(M4897=0,"No Discount",IF(M4897&lt;0.2,"Low (1-19%)",IF(M4897&lt;0.4,"Medium (20-39%)","High (40%+)")))</f>
        <v>No Discount</v>
      </c>
      <c r="R4897" s="0" t="str">
        <f aca="false">INDEX('Lookup Tables'!$B$2:$B$5,MATCH(F4897,'Lookup Tables'!$A$2:$A$5,0))</f>
        <v>Manager D</v>
      </c>
    </row>
    <row r="4898" customFormat="false" ht="15" hidden="false" customHeight="false" outlineLevel="0" collapsed="false">
      <c r="A4898" s="0" t="s">
        <v>4244</v>
      </c>
      <c r="B4898" s="13" t="n">
        <v>43092</v>
      </c>
      <c r="C4898" s="13" t="n">
        <v>43099</v>
      </c>
      <c r="D4898" s="14" t="s">
        <v>69</v>
      </c>
      <c r="E4898" s="14" t="s">
        <v>62</v>
      </c>
      <c r="F4898" s="14" t="s">
        <v>63</v>
      </c>
      <c r="G4898" s="14" t="s">
        <v>94</v>
      </c>
      <c r="H4898" s="14" t="s">
        <v>65</v>
      </c>
      <c r="I4898" s="14" t="s">
        <v>73</v>
      </c>
      <c r="J4898" s="14" t="s">
        <v>2708</v>
      </c>
      <c r="K4898" s="15" t="n">
        <v>1117.92</v>
      </c>
      <c r="L4898" s="0" t="n">
        <v>4</v>
      </c>
      <c r="M4898" s="16" t="n">
        <v>0</v>
      </c>
      <c r="N4898" s="17" t="n">
        <v>55.896</v>
      </c>
      <c r="O4898" s="0" t="str">
        <f aca="false">TEXT(B4898,"YYYY-MM")</f>
        <v>2017-12</v>
      </c>
      <c r="P4898" s="18" t="n">
        <f aca="false">IFERROR(N4898/K4898,0)</f>
        <v>0.05</v>
      </c>
      <c r="Q4898" s="0" t="str">
        <f aca="false">IF(M4898=0,"No Discount",IF(M4898&lt;0.2,"Low (1-19%)",IF(M4898&lt;0.4,"Medium (20-39%)","High (40%+)")))</f>
        <v>No Discount</v>
      </c>
      <c r="R4898" s="0" t="str">
        <f aca="false">INDEX('Lookup Tables'!$B$2:$B$5,MATCH(F4898,'Lookup Tables'!$A$2:$A$5,0))</f>
        <v>Manager D</v>
      </c>
    </row>
    <row r="4899" customFormat="false" ht="15" hidden="false" customHeight="false" outlineLevel="0" collapsed="false">
      <c r="A4899" s="0" t="s">
        <v>4246</v>
      </c>
      <c r="B4899" s="13" t="n">
        <v>42292</v>
      </c>
      <c r="C4899" s="13" t="n">
        <v>42294</v>
      </c>
      <c r="D4899" s="14" t="s">
        <v>137</v>
      </c>
      <c r="E4899" s="14" t="s">
        <v>53</v>
      </c>
      <c r="F4899" s="14" t="s">
        <v>117</v>
      </c>
      <c r="G4899" s="14" t="s">
        <v>269</v>
      </c>
      <c r="H4899" s="14" t="s">
        <v>56</v>
      </c>
      <c r="I4899" s="14" t="s">
        <v>59</v>
      </c>
      <c r="J4899" s="14" t="s">
        <v>2822</v>
      </c>
      <c r="K4899" s="15" t="n">
        <v>183.372</v>
      </c>
      <c r="L4899" s="0" t="n">
        <v>2</v>
      </c>
      <c r="M4899" s="16" t="n">
        <v>0.3</v>
      </c>
      <c r="N4899" s="17" t="n">
        <v>-7.8588</v>
      </c>
      <c r="O4899" s="0" t="str">
        <f aca="false">TEXT(B4899,"YYYY-MM")</f>
        <v>2015-10</v>
      </c>
      <c r="P4899" s="18" t="n">
        <f aca="false">IFERROR(N4899/K4899,0)</f>
        <v>-0.0428571428571429</v>
      </c>
      <c r="Q4899" s="0" t="str">
        <f aca="false">IF(M4899=0,"No Discount",IF(M4899&lt;0.2,"Low (1-19%)",IF(M4899&lt;0.4,"Medium (20-39%)","High (40%+)")))</f>
        <v>Medium (20-39%)</v>
      </c>
      <c r="R4899" s="0" t="str">
        <f aca="false">INDEX('Lookup Tables'!$B$2:$B$5,MATCH(F4899,'Lookup Tables'!$A$2:$A$5,0))</f>
        <v>Manager B</v>
      </c>
    </row>
    <row r="4900" customFormat="false" ht="15" hidden="false" customHeight="false" outlineLevel="0" collapsed="false">
      <c r="A4900" s="0" t="s">
        <v>4246</v>
      </c>
      <c r="B4900" s="13" t="n">
        <v>42292</v>
      </c>
      <c r="C4900" s="13" t="n">
        <v>42294</v>
      </c>
      <c r="D4900" s="14" t="s">
        <v>137</v>
      </c>
      <c r="E4900" s="14" t="s">
        <v>53</v>
      </c>
      <c r="F4900" s="14" t="s">
        <v>117</v>
      </c>
      <c r="G4900" s="14" t="s">
        <v>269</v>
      </c>
      <c r="H4900" s="14" t="s">
        <v>65</v>
      </c>
      <c r="I4900" s="14" t="s">
        <v>91</v>
      </c>
      <c r="J4900" s="14" t="s">
        <v>710</v>
      </c>
      <c r="K4900" s="15" t="n">
        <v>7.968</v>
      </c>
      <c r="L4900" s="0" t="n">
        <v>2</v>
      </c>
      <c r="M4900" s="16" t="n">
        <v>0.2</v>
      </c>
      <c r="N4900" s="17" t="n">
        <v>2.8884</v>
      </c>
      <c r="O4900" s="0" t="str">
        <f aca="false">TEXT(B4900,"YYYY-MM")</f>
        <v>2015-10</v>
      </c>
      <c r="P4900" s="18" t="n">
        <f aca="false">IFERROR(N4900/K4900,0)</f>
        <v>0.3625</v>
      </c>
      <c r="Q4900" s="0" t="str">
        <f aca="false">IF(M4900=0,"No Discount",IF(M4900&lt;0.2,"Low (1-19%)",IF(M4900&lt;0.4,"Medium (20-39%)","High (40%+)")))</f>
        <v>Medium (20-39%)</v>
      </c>
      <c r="R4900" s="0" t="str">
        <f aca="false">INDEX('Lookup Tables'!$B$2:$B$5,MATCH(F4900,'Lookup Tables'!$A$2:$A$5,0))</f>
        <v>Manager B</v>
      </c>
    </row>
    <row r="4901" customFormat="false" ht="15" hidden="false" customHeight="false" outlineLevel="0" collapsed="false">
      <c r="A4901" s="0" t="s">
        <v>4247</v>
      </c>
      <c r="B4901" s="13" t="n">
        <v>42969</v>
      </c>
      <c r="C4901" s="13" t="n">
        <v>42974</v>
      </c>
      <c r="D4901" s="14" t="s">
        <v>69</v>
      </c>
      <c r="E4901" s="14" t="s">
        <v>53</v>
      </c>
      <c r="F4901" s="14" t="s">
        <v>63</v>
      </c>
      <c r="G4901" s="14" t="s">
        <v>237</v>
      </c>
      <c r="H4901" s="14" t="s">
        <v>65</v>
      </c>
      <c r="I4901" s="14" t="s">
        <v>83</v>
      </c>
      <c r="J4901" s="14" t="s">
        <v>1919</v>
      </c>
      <c r="K4901" s="15" t="n">
        <v>26.352</v>
      </c>
      <c r="L4901" s="0" t="n">
        <v>8</v>
      </c>
      <c r="M4901" s="16" t="n">
        <v>0.7</v>
      </c>
      <c r="N4901" s="17" t="n">
        <v>-18.4464</v>
      </c>
      <c r="O4901" s="0" t="str">
        <f aca="false">TEXT(B4901,"YYYY-MM")</f>
        <v>2017-08</v>
      </c>
      <c r="P4901" s="18" t="n">
        <f aca="false">IFERROR(N4901/K4901,0)</f>
        <v>-0.7</v>
      </c>
      <c r="Q4901" s="0" t="str">
        <f aca="false">IF(M4901=0,"No Discount",IF(M4901&lt;0.2,"Low (1-19%)",IF(M4901&lt;0.4,"Medium (20-39%)","High (40%+)")))</f>
        <v>High (40%+)</v>
      </c>
      <c r="R4901" s="0" t="str">
        <f aca="false">INDEX('Lookup Tables'!$B$2:$B$5,MATCH(F4901,'Lookup Tables'!$A$2:$A$5,0))</f>
        <v>Manager D</v>
      </c>
    </row>
    <row r="4902" customFormat="false" ht="15" hidden="false" customHeight="false" outlineLevel="0" collapsed="false">
      <c r="A4902" s="0" t="s">
        <v>4248</v>
      </c>
      <c r="B4902" s="13" t="n">
        <v>43451</v>
      </c>
      <c r="C4902" s="13" t="n">
        <v>43455</v>
      </c>
      <c r="D4902" s="14" t="s">
        <v>69</v>
      </c>
      <c r="E4902" s="14" t="s">
        <v>62</v>
      </c>
      <c r="F4902" s="14" t="s">
        <v>63</v>
      </c>
      <c r="G4902" s="14" t="s">
        <v>64</v>
      </c>
      <c r="H4902" s="14" t="s">
        <v>65</v>
      </c>
      <c r="I4902" s="14" t="s">
        <v>73</v>
      </c>
      <c r="J4902" s="14" t="s">
        <v>1384</v>
      </c>
      <c r="K4902" s="15" t="n">
        <v>481.32</v>
      </c>
      <c r="L4902" s="0" t="n">
        <v>4</v>
      </c>
      <c r="M4902" s="16" t="n">
        <v>0</v>
      </c>
      <c r="N4902" s="17" t="n">
        <v>125.1432</v>
      </c>
      <c r="O4902" s="0" t="str">
        <f aca="false">TEXT(B4902,"YYYY-MM")</f>
        <v>2018-12</v>
      </c>
      <c r="P4902" s="18" t="n">
        <f aca="false">IFERROR(N4902/K4902,0)</f>
        <v>0.26</v>
      </c>
      <c r="Q4902" s="0" t="str">
        <f aca="false">IF(M4902=0,"No Discount",IF(M4902&lt;0.2,"Low (1-19%)",IF(M4902&lt;0.4,"Medium (20-39%)","High (40%+)")))</f>
        <v>No Discount</v>
      </c>
      <c r="R4902" s="0" t="str">
        <f aca="false">INDEX('Lookup Tables'!$B$2:$B$5,MATCH(F4902,'Lookup Tables'!$A$2:$A$5,0))</f>
        <v>Manager D</v>
      </c>
    </row>
    <row r="4903" customFormat="false" ht="15" hidden="false" customHeight="false" outlineLevel="0" collapsed="false">
      <c r="A4903" s="0" t="s">
        <v>4248</v>
      </c>
      <c r="B4903" s="13" t="n">
        <v>43451</v>
      </c>
      <c r="C4903" s="13" t="n">
        <v>43455</v>
      </c>
      <c r="D4903" s="14" t="s">
        <v>69</v>
      </c>
      <c r="E4903" s="14" t="s">
        <v>62</v>
      </c>
      <c r="F4903" s="14" t="s">
        <v>63</v>
      </c>
      <c r="G4903" s="14" t="s">
        <v>64</v>
      </c>
      <c r="H4903" s="14" t="s">
        <v>65</v>
      </c>
      <c r="I4903" s="14" t="s">
        <v>303</v>
      </c>
      <c r="J4903" s="14" t="s">
        <v>2681</v>
      </c>
      <c r="K4903" s="15" t="n">
        <v>13.98</v>
      </c>
      <c r="L4903" s="0" t="n">
        <v>1</v>
      </c>
      <c r="M4903" s="16" t="n">
        <v>0</v>
      </c>
      <c r="N4903" s="17" t="n">
        <v>3.6348</v>
      </c>
      <c r="O4903" s="0" t="str">
        <f aca="false">TEXT(B4903,"YYYY-MM")</f>
        <v>2018-12</v>
      </c>
      <c r="P4903" s="18" t="n">
        <f aca="false">IFERROR(N4903/K4903,0)</f>
        <v>0.26</v>
      </c>
      <c r="Q4903" s="0" t="str">
        <f aca="false">IF(M4903=0,"No Discount",IF(M4903&lt;0.2,"Low (1-19%)",IF(M4903&lt;0.4,"Medium (20-39%)","High (40%+)")))</f>
        <v>No Discount</v>
      </c>
      <c r="R4903" s="0" t="str">
        <f aca="false">INDEX('Lookup Tables'!$B$2:$B$5,MATCH(F4903,'Lookup Tables'!$A$2:$A$5,0))</f>
        <v>Manager D</v>
      </c>
    </row>
    <row r="4904" customFormat="false" ht="15" hidden="false" customHeight="false" outlineLevel="0" collapsed="false">
      <c r="A4904" s="0" t="s">
        <v>4249</v>
      </c>
      <c r="B4904" s="13" t="n">
        <v>43166</v>
      </c>
      <c r="C4904" s="13" t="n">
        <v>43171</v>
      </c>
      <c r="D4904" s="14" t="s">
        <v>69</v>
      </c>
      <c r="E4904" s="14" t="s">
        <v>53</v>
      </c>
      <c r="F4904" s="14" t="s">
        <v>117</v>
      </c>
      <c r="G4904" s="14" t="s">
        <v>170</v>
      </c>
      <c r="H4904" s="14" t="s">
        <v>65</v>
      </c>
      <c r="I4904" s="14" t="s">
        <v>83</v>
      </c>
      <c r="J4904" s="14" t="s">
        <v>1445</v>
      </c>
      <c r="K4904" s="15" t="n">
        <v>25.92</v>
      </c>
      <c r="L4904" s="0" t="n">
        <v>6</v>
      </c>
      <c r="M4904" s="16" t="n">
        <v>0.2</v>
      </c>
      <c r="N4904" s="17" t="n">
        <v>9.072</v>
      </c>
      <c r="O4904" s="0" t="str">
        <f aca="false">TEXT(B4904,"YYYY-MM")</f>
        <v>2018-03</v>
      </c>
      <c r="P4904" s="18" t="n">
        <f aca="false">IFERROR(N4904/K4904,0)</f>
        <v>0.35</v>
      </c>
      <c r="Q4904" s="0" t="str">
        <f aca="false">IF(M4904=0,"No Discount",IF(M4904&lt;0.2,"Low (1-19%)",IF(M4904&lt;0.4,"Medium (20-39%)","High (40%+)")))</f>
        <v>Medium (20-39%)</v>
      </c>
      <c r="R4904" s="0" t="str">
        <f aca="false">INDEX('Lookup Tables'!$B$2:$B$5,MATCH(F4904,'Lookup Tables'!$A$2:$A$5,0))</f>
        <v>Manager B</v>
      </c>
    </row>
    <row r="4905" customFormat="false" ht="15" hidden="false" customHeight="false" outlineLevel="0" collapsed="false">
      <c r="A4905" s="0" t="s">
        <v>4249</v>
      </c>
      <c r="B4905" s="13" t="n">
        <v>43166</v>
      </c>
      <c r="C4905" s="13" t="n">
        <v>43171</v>
      </c>
      <c r="D4905" s="14" t="s">
        <v>69</v>
      </c>
      <c r="E4905" s="14" t="s">
        <v>53</v>
      </c>
      <c r="F4905" s="14" t="s">
        <v>117</v>
      </c>
      <c r="G4905" s="14" t="s">
        <v>170</v>
      </c>
      <c r="H4905" s="14" t="s">
        <v>65</v>
      </c>
      <c r="I4905" s="14" t="s">
        <v>66</v>
      </c>
      <c r="J4905" s="14" t="s">
        <v>1023</v>
      </c>
      <c r="K4905" s="15" t="n">
        <v>91.59</v>
      </c>
      <c r="L4905" s="0" t="n">
        <v>3</v>
      </c>
      <c r="M4905" s="16" t="n">
        <v>0</v>
      </c>
      <c r="N4905" s="17" t="n">
        <v>42.1314</v>
      </c>
      <c r="O4905" s="0" t="str">
        <f aca="false">TEXT(B4905,"YYYY-MM")</f>
        <v>2018-03</v>
      </c>
      <c r="P4905" s="18" t="n">
        <f aca="false">IFERROR(N4905/K4905,0)</f>
        <v>0.46</v>
      </c>
      <c r="Q4905" s="0" t="str">
        <f aca="false">IF(M4905=0,"No Discount",IF(M4905&lt;0.2,"Low (1-19%)",IF(M4905&lt;0.4,"Medium (20-39%)","High (40%+)")))</f>
        <v>No Discount</v>
      </c>
      <c r="R4905" s="0" t="str">
        <f aca="false">INDEX('Lookup Tables'!$B$2:$B$5,MATCH(F4905,'Lookup Tables'!$A$2:$A$5,0))</f>
        <v>Manager B</v>
      </c>
    </row>
    <row r="4906" customFormat="false" ht="15" hidden="false" customHeight="false" outlineLevel="0" collapsed="false">
      <c r="A4906" s="0" t="s">
        <v>4250</v>
      </c>
      <c r="B4906" s="13" t="n">
        <v>42339</v>
      </c>
      <c r="C4906" s="13" t="n">
        <v>42341</v>
      </c>
      <c r="D4906" s="14" t="s">
        <v>52</v>
      </c>
      <c r="E4906" s="14" t="s">
        <v>62</v>
      </c>
      <c r="F4906" s="14" t="s">
        <v>98</v>
      </c>
      <c r="G4906" s="14" t="s">
        <v>99</v>
      </c>
      <c r="H4906" s="14" t="s">
        <v>56</v>
      </c>
      <c r="I4906" s="14" t="s">
        <v>59</v>
      </c>
      <c r="J4906" s="14" t="s">
        <v>1103</v>
      </c>
      <c r="K4906" s="15" t="n">
        <v>674.058</v>
      </c>
      <c r="L4906" s="0" t="n">
        <v>3</v>
      </c>
      <c r="M4906" s="16" t="n">
        <v>0.3</v>
      </c>
      <c r="N4906" s="17" t="n">
        <v>-19.2588</v>
      </c>
      <c r="O4906" s="0" t="str">
        <f aca="false">TEXT(B4906,"YYYY-MM")</f>
        <v>2015-12</v>
      </c>
      <c r="P4906" s="18" t="n">
        <f aca="false">IFERROR(N4906/K4906,0)</f>
        <v>-0.0285714285714286</v>
      </c>
      <c r="Q4906" s="0" t="str">
        <f aca="false">IF(M4906=0,"No Discount",IF(M4906&lt;0.2,"Low (1-19%)",IF(M4906&lt;0.4,"Medium (20-39%)","High (40%+)")))</f>
        <v>Medium (20-39%)</v>
      </c>
      <c r="R4906" s="0" t="str">
        <f aca="false">INDEX('Lookup Tables'!$B$2:$B$5,MATCH(F4906,'Lookup Tables'!$A$2:$A$5,0))</f>
        <v>Manager A</v>
      </c>
    </row>
    <row r="4907" customFormat="false" ht="15" hidden="false" customHeight="false" outlineLevel="0" collapsed="false">
      <c r="A4907" s="0" t="s">
        <v>4251</v>
      </c>
      <c r="B4907" s="13" t="n">
        <v>42291</v>
      </c>
      <c r="C4907" s="13" t="n">
        <v>42293</v>
      </c>
      <c r="D4907" s="14" t="s">
        <v>52</v>
      </c>
      <c r="E4907" s="14" t="s">
        <v>62</v>
      </c>
      <c r="F4907" s="14" t="s">
        <v>117</v>
      </c>
      <c r="G4907" s="14" t="s">
        <v>1222</v>
      </c>
      <c r="H4907" s="14" t="s">
        <v>65</v>
      </c>
      <c r="I4907" s="14" t="s">
        <v>83</v>
      </c>
      <c r="J4907" s="14" t="s">
        <v>3413</v>
      </c>
      <c r="K4907" s="15" t="n">
        <v>22.92</v>
      </c>
      <c r="L4907" s="0" t="n">
        <v>4</v>
      </c>
      <c r="M4907" s="16" t="n">
        <v>0</v>
      </c>
      <c r="N4907" s="17" t="n">
        <v>11.0016</v>
      </c>
      <c r="O4907" s="0" t="str">
        <f aca="false">TEXT(B4907,"YYYY-MM")</f>
        <v>2015-10</v>
      </c>
      <c r="P4907" s="18" t="n">
        <f aca="false">IFERROR(N4907/K4907,0)</f>
        <v>0.48</v>
      </c>
      <c r="Q4907" s="0" t="str">
        <f aca="false">IF(M4907=0,"No Discount",IF(M4907&lt;0.2,"Low (1-19%)",IF(M4907&lt;0.4,"Medium (20-39%)","High (40%+)")))</f>
        <v>No Discount</v>
      </c>
      <c r="R4907" s="0" t="str">
        <f aca="false">INDEX('Lookup Tables'!$B$2:$B$5,MATCH(F4907,'Lookup Tables'!$A$2:$A$5,0))</f>
        <v>Manager B</v>
      </c>
    </row>
    <row r="4908" customFormat="false" ht="15" hidden="false" customHeight="false" outlineLevel="0" collapsed="false">
      <c r="A4908" s="0" t="s">
        <v>4251</v>
      </c>
      <c r="B4908" s="13" t="n">
        <v>42291</v>
      </c>
      <c r="C4908" s="13" t="n">
        <v>42293</v>
      </c>
      <c r="D4908" s="14" t="s">
        <v>52</v>
      </c>
      <c r="E4908" s="14" t="s">
        <v>62</v>
      </c>
      <c r="F4908" s="14" t="s">
        <v>117</v>
      </c>
      <c r="G4908" s="14" t="s">
        <v>1222</v>
      </c>
      <c r="H4908" s="14" t="s">
        <v>65</v>
      </c>
      <c r="I4908" s="14" t="s">
        <v>73</v>
      </c>
      <c r="J4908" s="14" t="s">
        <v>724</v>
      </c>
      <c r="K4908" s="15" t="n">
        <v>269.9</v>
      </c>
      <c r="L4908" s="0" t="n">
        <v>5</v>
      </c>
      <c r="M4908" s="16" t="n">
        <v>0</v>
      </c>
      <c r="N4908" s="17" t="n">
        <v>16.194</v>
      </c>
      <c r="O4908" s="0" t="str">
        <f aca="false">TEXT(B4908,"YYYY-MM")</f>
        <v>2015-10</v>
      </c>
      <c r="P4908" s="18" t="n">
        <f aca="false">IFERROR(N4908/K4908,0)</f>
        <v>0.06</v>
      </c>
      <c r="Q4908" s="0" t="str">
        <f aca="false">IF(M4908=0,"No Discount",IF(M4908&lt;0.2,"Low (1-19%)",IF(M4908&lt;0.4,"Medium (20-39%)","High (40%+)")))</f>
        <v>No Discount</v>
      </c>
      <c r="R4908" s="0" t="str">
        <f aca="false">INDEX('Lookup Tables'!$B$2:$B$5,MATCH(F4908,'Lookup Tables'!$A$2:$A$5,0))</f>
        <v>Manager B</v>
      </c>
    </row>
    <row r="4909" customFormat="false" ht="15" hidden="false" customHeight="false" outlineLevel="0" collapsed="false">
      <c r="A4909" s="0" t="s">
        <v>4252</v>
      </c>
      <c r="B4909" s="13" t="n">
        <v>42326</v>
      </c>
      <c r="C4909" s="13" t="n">
        <v>42331</v>
      </c>
      <c r="D4909" s="14" t="s">
        <v>52</v>
      </c>
      <c r="E4909" s="14" t="s">
        <v>53</v>
      </c>
      <c r="F4909" s="14" t="s">
        <v>117</v>
      </c>
      <c r="G4909" s="14" t="s">
        <v>269</v>
      </c>
      <c r="H4909" s="14" t="s">
        <v>65</v>
      </c>
      <c r="I4909" s="14" t="s">
        <v>83</v>
      </c>
      <c r="J4909" s="14" t="s">
        <v>2227</v>
      </c>
      <c r="K4909" s="15" t="n">
        <v>11.808</v>
      </c>
      <c r="L4909" s="0" t="n">
        <v>8</v>
      </c>
      <c r="M4909" s="16" t="n">
        <v>0.7</v>
      </c>
      <c r="N4909" s="17" t="n">
        <v>-8.6592</v>
      </c>
      <c r="O4909" s="0" t="str">
        <f aca="false">TEXT(B4909,"YYYY-MM")</f>
        <v>2015-11</v>
      </c>
      <c r="P4909" s="18" t="n">
        <f aca="false">IFERROR(N4909/K4909,0)</f>
        <v>-0.733333333333333</v>
      </c>
      <c r="Q4909" s="0" t="str">
        <f aca="false">IF(M4909=0,"No Discount",IF(M4909&lt;0.2,"Low (1-19%)",IF(M4909&lt;0.4,"Medium (20-39%)","High (40%+)")))</f>
        <v>High (40%+)</v>
      </c>
      <c r="R4909" s="0" t="str">
        <f aca="false">INDEX('Lookup Tables'!$B$2:$B$5,MATCH(F4909,'Lookup Tables'!$A$2:$A$5,0))</f>
        <v>Manager B</v>
      </c>
    </row>
    <row r="4910" customFormat="false" ht="15" hidden="false" customHeight="false" outlineLevel="0" collapsed="false">
      <c r="A4910" s="0" t="s">
        <v>4252</v>
      </c>
      <c r="B4910" s="13" t="n">
        <v>42326</v>
      </c>
      <c r="C4910" s="13" t="n">
        <v>42331</v>
      </c>
      <c r="D4910" s="14" t="s">
        <v>52</v>
      </c>
      <c r="E4910" s="14" t="s">
        <v>53</v>
      </c>
      <c r="F4910" s="14" t="s">
        <v>117</v>
      </c>
      <c r="G4910" s="14" t="s">
        <v>269</v>
      </c>
      <c r="H4910" s="14" t="s">
        <v>80</v>
      </c>
      <c r="I4910" s="14" t="s">
        <v>81</v>
      </c>
      <c r="J4910" s="14" t="s">
        <v>4253</v>
      </c>
      <c r="K4910" s="15" t="n">
        <v>9.588</v>
      </c>
      <c r="L4910" s="0" t="n">
        <v>2</v>
      </c>
      <c r="M4910" s="16" t="n">
        <v>0.4</v>
      </c>
      <c r="N4910" s="17" t="n">
        <v>-2.0774</v>
      </c>
      <c r="O4910" s="0" t="str">
        <f aca="false">TEXT(B4910,"YYYY-MM")</f>
        <v>2015-11</v>
      </c>
      <c r="P4910" s="18" t="n">
        <f aca="false">IFERROR(N4910/K4910,0)</f>
        <v>-0.216666666666667</v>
      </c>
      <c r="Q4910" s="0" t="str">
        <f aca="false">IF(M4910=0,"No Discount",IF(M4910&lt;0.2,"Low (1-19%)",IF(M4910&lt;0.4,"Medium (20-39%)","High (40%+)")))</f>
        <v>High (40%+)</v>
      </c>
      <c r="R4910" s="0" t="str">
        <f aca="false">INDEX('Lookup Tables'!$B$2:$B$5,MATCH(F4910,'Lookup Tables'!$A$2:$A$5,0))</f>
        <v>Manager B</v>
      </c>
    </row>
    <row r="4911" customFormat="false" ht="15" hidden="false" customHeight="false" outlineLevel="0" collapsed="false">
      <c r="A4911" s="0" t="s">
        <v>4254</v>
      </c>
      <c r="B4911" s="13" t="n">
        <v>43114</v>
      </c>
      <c r="C4911" s="13" t="n">
        <v>43118</v>
      </c>
      <c r="D4911" s="14" t="s">
        <v>69</v>
      </c>
      <c r="E4911" s="14" t="s">
        <v>53</v>
      </c>
      <c r="F4911" s="14" t="s">
        <v>54</v>
      </c>
      <c r="G4911" s="14" t="s">
        <v>200</v>
      </c>
      <c r="H4911" s="14" t="s">
        <v>65</v>
      </c>
      <c r="I4911" s="14" t="s">
        <v>129</v>
      </c>
      <c r="J4911" s="14" t="s">
        <v>1038</v>
      </c>
      <c r="K4911" s="15" t="n">
        <v>18.336</v>
      </c>
      <c r="L4911" s="0" t="n">
        <v>3</v>
      </c>
      <c r="M4911" s="16" t="n">
        <v>0.2</v>
      </c>
      <c r="N4911" s="17" t="n">
        <v>6.6468</v>
      </c>
      <c r="O4911" s="0" t="str">
        <f aca="false">TEXT(B4911,"YYYY-MM")</f>
        <v>2018-01</v>
      </c>
      <c r="P4911" s="18" t="n">
        <f aca="false">IFERROR(N4911/K4911,0)</f>
        <v>0.3625</v>
      </c>
      <c r="Q4911" s="0" t="str">
        <f aca="false">IF(M4911=0,"No Discount",IF(M4911&lt;0.2,"Low (1-19%)",IF(M4911&lt;0.4,"Medium (20-39%)","High (40%+)")))</f>
        <v>Medium (20-39%)</v>
      </c>
      <c r="R4911" s="0" t="str">
        <f aca="false">INDEX('Lookup Tables'!$B$2:$B$5,MATCH(F4911,'Lookup Tables'!$A$2:$A$5,0))</f>
        <v>Manager C</v>
      </c>
    </row>
    <row r="4912" customFormat="false" ht="15" hidden="false" customHeight="false" outlineLevel="0" collapsed="false">
      <c r="A4912" s="0" t="s">
        <v>4254</v>
      </c>
      <c r="B4912" s="13" t="n">
        <v>43114</v>
      </c>
      <c r="C4912" s="13" t="n">
        <v>43118</v>
      </c>
      <c r="D4912" s="14" t="s">
        <v>69</v>
      </c>
      <c r="E4912" s="14" t="s">
        <v>53</v>
      </c>
      <c r="F4912" s="14" t="s">
        <v>54</v>
      </c>
      <c r="G4912" s="14" t="s">
        <v>200</v>
      </c>
      <c r="H4912" s="14" t="s">
        <v>65</v>
      </c>
      <c r="I4912" s="14" t="s">
        <v>91</v>
      </c>
      <c r="J4912" s="14" t="s">
        <v>1265</v>
      </c>
      <c r="K4912" s="15" t="n">
        <v>36.288</v>
      </c>
      <c r="L4912" s="0" t="n">
        <v>7</v>
      </c>
      <c r="M4912" s="16" t="n">
        <v>0.2</v>
      </c>
      <c r="N4912" s="17" t="n">
        <v>12.7008</v>
      </c>
      <c r="O4912" s="0" t="str">
        <f aca="false">TEXT(B4912,"YYYY-MM")</f>
        <v>2018-01</v>
      </c>
      <c r="P4912" s="18" t="n">
        <f aca="false">IFERROR(N4912/K4912,0)</f>
        <v>0.35</v>
      </c>
      <c r="Q4912" s="0" t="str">
        <f aca="false">IF(M4912=0,"No Discount",IF(M4912&lt;0.2,"Low (1-19%)",IF(M4912&lt;0.4,"Medium (20-39%)","High (40%+)")))</f>
        <v>Medium (20-39%)</v>
      </c>
      <c r="R4912" s="0" t="str">
        <f aca="false">INDEX('Lookup Tables'!$B$2:$B$5,MATCH(F4912,'Lookup Tables'!$A$2:$A$5,0))</f>
        <v>Manager C</v>
      </c>
    </row>
    <row r="4913" customFormat="false" ht="15" hidden="false" customHeight="false" outlineLevel="0" collapsed="false">
      <c r="A4913" s="0" t="s">
        <v>4254</v>
      </c>
      <c r="B4913" s="13" t="n">
        <v>43114</v>
      </c>
      <c r="C4913" s="13" t="n">
        <v>43118</v>
      </c>
      <c r="D4913" s="14" t="s">
        <v>69</v>
      </c>
      <c r="E4913" s="14" t="s">
        <v>53</v>
      </c>
      <c r="F4913" s="14" t="s">
        <v>54</v>
      </c>
      <c r="G4913" s="14" t="s">
        <v>200</v>
      </c>
      <c r="H4913" s="14" t="s">
        <v>80</v>
      </c>
      <c r="I4913" s="14" t="s">
        <v>81</v>
      </c>
      <c r="J4913" s="14" t="s">
        <v>773</v>
      </c>
      <c r="K4913" s="15" t="n">
        <v>111.984</v>
      </c>
      <c r="L4913" s="0" t="n">
        <v>2</v>
      </c>
      <c r="M4913" s="16" t="n">
        <v>0.2</v>
      </c>
      <c r="N4913" s="17" t="n">
        <v>6.999</v>
      </c>
      <c r="O4913" s="0" t="str">
        <f aca="false">TEXT(B4913,"YYYY-MM")</f>
        <v>2018-01</v>
      </c>
      <c r="P4913" s="18" t="n">
        <f aca="false">IFERROR(N4913/K4913,0)</f>
        <v>0.0625</v>
      </c>
      <c r="Q4913" s="0" t="str">
        <f aca="false">IF(M4913=0,"No Discount",IF(M4913&lt;0.2,"Low (1-19%)",IF(M4913&lt;0.4,"Medium (20-39%)","High (40%+)")))</f>
        <v>Medium (20-39%)</v>
      </c>
      <c r="R4913" s="0" t="str">
        <f aca="false">INDEX('Lookup Tables'!$B$2:$B$5,MATCH(F4913,'Lookup Tables'!$A$2:$A$5,0))</f>
        <v>Manager C</v>
      </c>
    </row>
    <row r="4914" customFormat="false" ht="15" hidden="false" customHeight="false" outlineLevel="0" collapsed="false">
      <c r="A4914" s="0" t="s">
        <v>4254</v>
      </c>
      <c r="B4914" s="13" t="n">
        <v>43114</v>
      </c>
      <c r="C4914" s="13" t="n">
        <v>43118</v>
      </c>
      <c r="D4914" s="14" t="s">
        <v>69</v>
      </c>
      <c r="E4914" s="14" t="s">
        <v>53</v>
      </c>
      <c r="F4914" s="14" t="s">
        <v>54</v>
      </c>
      <c r="G4914" s="14" t="s">
        <v>200</v>
      </c>
      <c r="H4914" s="14" t="s">
        <v>65</v>
      </c>
      <c r="I4914" s="14" t="s">
        <v>83</v>
      </c>
      <c r="J4914" s="14" t="s">
        <v>2834</v>
      </c>
      <c r="K4914" s="15" t="n">
        <v>5.97</v>
      </c>
      <c r="L4914" s="0" t="n">
        <v>5</v>
      </c>
      <c r="M4914" s="16" t="n">
        <v>0.7</v>
      </c>
      <c r="N4914" s="17" t="n">
        <v>-4.577</v>
      </c>
      <c r="O4914" s="0" t="str">
        <f aca="false">TEXT(B4914,"YYYY-MM")</f>
        <v>2018-01</v>
      </c>
      <c r="P4914" s="18" t="n">
        <f aca="false">IFERROR(N4914/K4914,0)</f>
        <v>-0.766666666666667</v>
      </c>
      <c r="Q4914" s="0" t="str">
        <f aca="false">IF(M4914=0,"No Discount",IF(M4914&lt;0.2,"Low (1-19%)",IF(M4914&lt;0.4,"Medium (20-39%)","High (40%+)")))</f>
        <v>High (40%+)</v>
      </c>
      <c r="R4914" s="0" t="str">
        <f aca="false">INDEX('Lookup Tables'!$B$2:$B$5,MATCH(F4914,'Lookup Tables'!$A$2:$A$5,0))</f>
        <v>Manager C</v>
      </c>
    </row>
    <row r="4915" customFormat="false" ht="15" hidden="false" customHeight="false" outlineLevel="0" collapsed="false">
      <c r="A4915" s="0" t="s">
        <v>4254</v>
      </c>
      <c r="B4915" s="13" t="n">
        <v>43114</v>
      </c>
      <c r="C4915" s="13" t="n">
        <v>43118</v>
      </c>
      <c r="D4915" s="14" t="s">
        <v>69</v>
      </c>
      <c r="E4915" s="14" t="s">
        <v>53</v>
      </c>
      <c r="F4915" s="14" t="s">
        <v>54</v>
      </c>
      <c r="G4915" s="14" t="s">
        <v>200</v>
      </c>
      <c r="H4915" s="14" t="s">
        <v>65</v>
      </c>
      <c r="I4915" s="14" t="s">
        <v>83</v>
      </c>
      <c r="J4915" s="14" t="s">
        <v>1447</v>
      </c>
      <c r="K4915" s="15" t="n">
        <v>2.508</v>
      </c>
      <c r="L4915" s="0" t="n">
        <v>2</v>
      </c>
      <c r="M4915" s="16" t="n">
        <v>0.7</v>
      </c>
      <c r="N4915" s="17" t="n">
        <v>-1.8392</v>
      </c>
      <c r="O4915" s="0" t="str">
        <f aca="false">TEXT(B4915,"YYYY-MM")</f>
        <v>2018-01</v>
      </c>
      <c r="P4915" s="18" t="n">
        <f aca="false">IFERROR(N4915/K4915,0)</f>
        <v>-0.733333333333333</v>
      </c>
      <c r="Q4915" s="0" t="str">
        <f aca="false">IF(M4915=0,"No Discount",IF(M4915&lt;0.2,"Low (1-19%)",IF(M4915&lt;0.4,"Medium (20-39%)","High (40%+)")))</f>
        <v>High (40%+)</v>
      </c>
      <c r="R4915" s="0" t="str">
        <f aca="false">INDEX('Lookup Tables'!$B$2:$B$5,MATCH(F4915,'Lookup Tables'!$A$2:$A$5,0))</f>
        <v>Manager C</v>
      </c>
    </row>
    <row r="4916" customFormat="false" ht="15" hidden="false" customHeight="false" outlineLevel="0" collapsed="false">
      <c r="A4916" s="0" t="s">
        <v>4255</v>
      </c>
      <c r="B4916" s="13" t="n">
        <v>42637</v>
      </c>
      <c r="C4916" s="13" t="n">
        <v>42639</v>
      </c>
      <c r="D4916" s="14" t="s">
        <v>52</v>
      </c>
      <c r="E4916" s="14" t="s">
        <v>53</v>
      </c>
      <c r="F4916" s="14" t="s">
        <v>63</v>
      </c>
      <c r="G4916" s="14" t="s">
        <v>94</v>
      </c>
      <c r="H4916" s="14" t="s">
        <v>65</v>
      </c>
      <c r="I4916" s="14" t="s">
        <v>78</v>
      </c>
      <c r="J4916" s="14" t="s">
        <v>131</v>
      </c>
      <c r="K4916" s="15" t="n">
        <v>35.96</v>
      </c>
      <c r="L4916" s="0" t="n">
        <v>2</v>
      </c>
      <c r="M4916" s="16" t="n">
        <v>0</v>
      </c>
      <c r="N4916" s="17" t="n">
        <v>10.4284</v>
      </c>
      <c r="O4916" s="0" t="str">
        <f aca="false">TEXT(B4916,"YYYY-MM")</f>
        <v>2016-09</v>
      </c>
      <c r="P4916" s="18" t="n">
        <f aca="false">IFERROR(N4916/K4916,0)</f>
        <v>0.29</v>
      </c>
      <c r="Q4916" s="0" t="str">
        <f aca="false">IF(M4916=0,"No Discount",IF(M4916&lt;0.2,"Low (1-19%)",IF(M4916&lt;0.4,"Medium (20-39%)","High (40%+)")))</f>
        <v>No Discount</v>
      </c>
      <c r="R4916" s="0" t="str">
        <f aca="false">INDEX('Lookup Tables'!$B$2:$B$5,MATCH(F4916,'Lookup Tables'!$A$2:$A$5,0))</f>
        <v>Manager D</v>
      </c>
    </row>
    <row r="4917" customFormat="false" ht="15" hidden="false" customHeight="false" outlineLevel="0" collapsed="false">
      <c r="A4917" s="0" t="s">
        <v>4255</v>
      </c>
      <c r="B4917" s="13" t="n">
        <v>42637</v>
      </c>
      <c r="C4917" s="13" t="n">
        <v>42639</v>
      </c>
      <c r="D4917" s="14" t="s">
        <v>52</v>
      </c>
      <c r="E4917" s="14" t="s">
        <v>53</v>
      </c>
      <c r="F4917" s="14" t="s">
        <v>63</v>
      </c>
      <c r="G4917" s="14" t="s">
        <v>94</v>
      </c>
      <c r="H4917" s="14" t="s">
        <v>65</v>
      </c>
      <c r="I4917" s="14" t="s">
        <v>83</v>
      </c>
      <c r="J4917" s="14" t="s">
        <v>1429</v>
      </c>
      <c r="K4917" s="15" t="n">
        <v>14.952</v>
      </c>
      <c r="L4917" s="0" t="n">
        <v>3</v>
      </c>
      <c r="M4917" s="16" t="n">
        <v>0.2</v>
      </c>
      <c r="N4917" s="17" t="n">
        <v>5.4201</v>
      </c>
      <c r="O4917" s="0" t="str">
        <f aca="false">TEXT(B4917,"YYYY-MM")</f>
        <v>2016-09</v>
      </c>
      <c r="P4917" s="18" t="n">
        <f aca="false">IFERROR(N4917/K4917,0)</f>
        <v>0.3625</v>
      </c>
      <c r="Q4917" s="0" t="str">
        <f aca="false">IF(M4917=0,"No Discount",IF(M4917&lt;0.2,"Low (1-19%)",IF(M4917&lt;0.4,"Medium (20-39%)","High (40%+)")))</f>
        <v>Medium (20-39%)</v>
      </c>
      <c r="R4917" s="0" t="str">
        <f aca="false">INDEX('Lookup Tables'!$B$2:$B$5,MATCH(F4917,'Lookup Tables'!$A$2:$A$5,0))</f>
        <v>Manager D</v>
      </c>
    </row>
    <row r="4918" customFormat="false" ht="15" hidden="false" customHeight="false" outlineLevel="0" collapsed="false">
      <c r="A4918" s="0" t="s">
        <v>4256</v>
      </c>
      <c r="B4918" s="13" t="n">
        <v>43382</v>
      </c>
      <c r="C4918" s="13" t="n">
        <v>43384</v>
      </c>
      <c r="D4918" s="14" t="s">
        <v>52</v>
      </c>
      <c r="E4918" s="14" t="s">
        <v>53</v>
      </c>
      <c r="F4918" s="14" t="s">
        <v>98</v>
      </c>
      <c r="G4918" s="14" t="s">
        <v>99</v>
      </c>
      <c r="H4918" s="14" t="s">
        <v>65</v>
      </c>
      <c r="I4918" s="14" t="s">
        <v>78</v>
      </c>
      <c r="J4918" s="14" t="s">
        <v>676</v>
      </c>
      <c r="K4918" s="15" t="n">
        <v>67.144</v>
      </c>
      <c r="L4918" s="0" t="n">
        <v>7</v>
      </c>
      <c r="M4918" s="16" t="n">
        <v>0.2</v>
      </c>
      <c r="N4918" s="17" t="n">
        <v>5.8751</v>
      </c>
      <c r="O4918" s="0" t="str">
        <f aca="false">TEXT(B4918,"YYYY-MM")</f>
        <v>2018-10</v>
      </c>
      <c r="P4918" s="18" t="n">
        <f aca="false">IFERROR(N4918/K4918,0)</f>
        <v>0.0875</v>
      </c>
      <c r="Q4918" s="0" t="str">
        <f aca="false">IF(M4918=0,"No Discount",IF(M4918&lt;0.2,"Low (1-19%)",IF(M4918&lt;0.4,"Medium (20-39%)","High (40%+)")))</f>
        <v>Medium (20-39%)</v>
      </c>
      <c r="R4918" s="0" t="str">
        <f aca="false">INDEX('Lookup Tables'!$B$2:$B$5,MATCH(F4918,'Lookup Tables'!$A$2:$A$5,0))</f>
        <v>Manager A</v>
      </c>
    </row>
    <row r="4919" customFormat="false" ht="15" hidden="false" customHeight="false" outlineLevel="0" collapsed="false">
      <c r="A4919" s="0" t="s">
        <v>4256</v>
      </c>
      <c r="B4919" s="13" t="n">
        <v>43382</v>
      </c>
      <c r="C4919" s="13" t="n">
        <v>43384</v>
      </c>
      <c r="D4919" s="14" t="s">
        <v>52</v>
      </c>
      <c r="E4919" s="14" t="s">
        <v>53</v>
      </c>
      <c r="F4919" s="14" t="s">
        <v>98</v>
      </c>
      <c r="G4919" s="14" t="s">
        <v>99</v>
      </c>
      <c r="H4919" s="14" t="s">
        <v>56</v>
      </c>
      <c r="I4919" s="14" t="s">
        <v>59</v>
      </c>
      <c r="J4919" s="14" t="s">
        <v>4257</v>
      </c>
      <c r="K4919" s="15" t="n">
        <v>254.058</v>
      </c>
      <c r="L4919" s="0" t="n">
        <v>3</v>
      </c>
      <c r="M4919" s="16" t="n">
        <v>0.3</v>
      </c>
      <c r="N4919" s="17" t="n">
        <v>-32.6646</v>
      </c>
      <c r="O4919" s="0" t="str">
        <f aca="false">TEXT(B4919,"YYYY-MM")</f>
        <v>2018-10</v>
      </c>
      <c r="P4919" s="18" t="n">
        <f aca="false">IFERROR(N4919/K4919,0)</f>
        <v>-0.128571428571429</v>
      </c>
      <c r="Q4919" s="0" t="str">
        <f aca="false">IF(M4919=0,"No Discount",IF(M4919&lt;0.2,"Low (1-19%)",IF(M4919&lt;0.4,"Medium (20-39%)","High (40%+)")))</f>
        <v>Medium (20-39%)</v>
      </c>
      <c r="R4919" s="0" t="str">
        <f aca="false">INDEX('Lookup Tables'!$B$2:$B$5,MATCH(F4919,'Lookup Tables'!$A$2:$A$5,0))</f>
        <v>Manager A</v>
      </c>
    </row>
    <row r="4920" customFormat="false" ht="15" hidden="false" customHeight="false" outlineLevel="0" collapsed="false">
      <c r="A4920" s="0" t="s">
        <v>4258</v>
      </c>
      <c r="B4920" s="13" t="n">
        <v>42737</v>
      </c>
      <c r="C4920" s="13" t="n">
        <v>42742</v>
      </c>
      <c r="D4920" s="14" t="s">
        <v>69</v>
      </c>
      <c r="E4920" s="14" t="s">
        <v>62</v>
      </c>
      <c r="F4920" s="14" t="s">
        <v>117</v>
      </c>
      <c r="G4920" s="14" t="s">
        <v>1243</v>
      </c>
      <c r="H4920" s="14" t="s">
        <v>56</v>
      </c>
      <c r="I4920" s="14" t="s">
        <v>57</v>
      </c>
      <c r="J4920" s="14" t="s">
        <v>512</v>
      </c>
      <c r="K4920" s="15" t="n">
        <v>173.94</v>
      </c>
      <c r="L4920" s="0" t="n">
        <v>3</v>
      </c>
      <c r="M4920" s="16" t="n">
        <v>0</v>
      </c>
      <c r="N4920" s="17" t="n">
        <v>38.2668</v>
      </c>
      <c r="O4920" s="0" t="str">
        <f aca="false">TEXT(B4920,"YYYY-MM")</f>
        <v>2017-01</v>
      </c>
      <c r="P4920" s="18" t="n">
        <f aca="false">IFERROR(N4920/K4920,0)</f>
        <v>0.22</v>
      </c>
      <c r="Q4920" s="0" t="str">
        <f aca="false">IF(M4920=0,"No Discount",IF(M4920&lt;0.2,"Low (1-19%)",IF(M4920&lt;0.4,"Medium (20-39%)","High (40%+)")))</f>
        <v>No Discount</v>
      </c>
      <c r="R4920" s="0" t="str">
        <f aca="false">INDEX('Lookup Tables'!$B$2:$B$5,MATCH(F4920,'Lookup Tables'!$A$2:$A$5,0))</f>
        <v>Manager B</v>
      </c>
    </row>
    <row r="4921" customFormat="false" ht="15" hidden="false" customHeight="false" outlineLevel="0" collapsed="false">
      <c r="A4921" s="0" t="s">
        <v>4258</v>
      </c>
      <c r="B4921" s="13" t="n">
        <v>42737</v>
      </c>
      <c r="C4921" s="13" t="n">
        <v>42742</v>
      </c>
      <c r="D4921" s="14" t="s">
        <v>69</v>
      </c>
      <c r="E4921" s="14" t="s">
        <v>62</v>
      </c>
      <c r="F4921" s="14" t="s">
        <v>117</v>
      </c>
      <c r="G4921" s="14" t="s">
        <v>1243</v>
      </c>
      <c r="H4921" s="14" t="s">
        <v>80</v>
      </c>
      <c r="I4921" s="14" t="s">
        <v>81</v>
      </c>
      <c r="J4921" s="14" t="s">
        <v>2116</v>
      </c>
      <c r="K4921" s="15" t="n">
        <v>231.98</v>
      </c>
      <c r="L4921" s="0" t="n">
        <v>2</v>
      </c>
      <c r="M4921" s="16" t="n">
        <v>0</v>
      </c>
      <c r="N4921" s="17" t="n">
        <v>67.2742</v>
      </c>
      <c r="O4921" s="0" t="str">
        <f aca="false">TEXT(B4921,"YYYY-MM")</f>
        <v>2017-01</v>
      </c>
      <c r="P4921" s="18" t="n">
        <f aca="false">IFERROR(N4921/K4921,0)</f>
        <v>0.29</v>
      </c>
      <c r="Q4921" s="0" t="str">
        <f aca="false">IF(M4921=0,"No Discount",IF(M4921&lt;0.2,"Low (1-19%)",IF(M4921&lt;0.4,"Medium (20-39%)","High (40%+)")))</f>
        <v>No Discount</v>
      </c>
      <c r="R4921" s="0" t="str">
        <f aca="false">INDEX('Lookup Tables'!$B$2:$B$5,MATCH(F4921,'Lookup Tables'!$A$2:$A$5,0))</f>
        <v>Manager B</v>
      </c>
    </row>
    <row r="4922" customFormat="false" ht="15" hidden="false" customHeight="false" outlineLevel="0" collapsed="false">
      <c r="A4922" s="0" t="s">
        <v>4259</v>
      </c>
      <c r="B4922" s="13" t="n">
        <v>43331</v>
      </c>
      <c r="C4922" s="13" t="n">
        <v>43335</v>
      </c>
      <c r="D4922" s="14" t="s">
        <v>69</v>
      </c>
      <c r="E4922" s="14" t="s">
        <v>53</v>
      </c>
      <c r="F4922" s="14" t="s">
        <v>98</v>
      </c>
      <c r="G4922" s="14" t="s">
        <v>146</v>
      </c>
      <c r="H4922" s="14" t="s">
        <v>65</v>
      </c>
      <c r="I4922" s="14" t="s">
        <v>83</v>
      </c>
      <c r="J4922" s="14" t="s">
        <v>2294</v>
      </c>
      <c r="K4922" s="15" t="n">
        <v>2.296</v>
      </c>
      <c r="L4922" s="0" t="n">
        <v>2</v>
      </c>
      <c r="M4922" s="16" t="n">
        <v>0.8</v>
      </c>
      <c r="N4922" s="17" t="n">
        <v>-3.9032</v>
      </c>
      <c r="O4922" s="0" t="str">
        <f aca="false">TEXT(B4922,"YYYY-MM")</f>
        <v>2018-08</v>
      </c>
      <c r="P4922" s="18" t="n">
        <f aca="false">IFERROR(N4922/K4922,0)</f>
        <v>-1.7</v>
      </c>
      <c r="Q4922" s="0" t="str">
        <f aca="false">IF(M4922=0,"No Discount",IF(M4922&lt;0.2,"Low (1-19%)",IF(M4922&lt;0.4,"Medium (20-39%)","High (40%+)")))</f>
        <v>High (40%+)</v>
      </c>
      <c r="R4922" s="0" t="str">
        <f aca="false">INDEX('Lookup Tables'!$B$2:$B$5,MATCH(F4922,'Lookup Tables'!$A$2:$A$5,0))</f>
        <v>Manager A</v>
      </c>
    </row>
    <row r="4923" customFormat="false" ht="15" hidden="false" customHeight="false" outlineLevel="0" collapsed="false">
      <c r="A4923" s="0" t="s">
        <v>4260</v>
      </c>
      <c r="B4923" s="13" t="n">
        <v>43459</v>
      </c>
      <c r="C4923" s="13" t="n">
        <v>43463</v>
      </c>
      <c r="D4923" s="14" t="s">
        <v>52</v>
      </c>
      <c r="E4923" s="14" t="s">
        <v>97</v>
      </c>
      <c r="F4923" s="14" t="s">
        <v>54</v>
      </c>
      <c r="G4923" s="14" t="s">
        <v>211</v>
      </c>
      <c r="H4923" s="14" t="s">
        <v>65</v>
      </c>
      <c r="I4923" s="14" t="s">
        <v>91</v>
      </c>
      <c r="J4923" s="14" t="s">
        <v>4168</v>
      </c>
      <c r="K4923" s="15" t="n">
        <v>96.08</v>
      </c>
      <c r="L4923" s="0" t="n">
        <v>2</v>
      </c>
      <c r="M4923" s="16" t="n">
        <v>0</v>
      </c>
      <c r="N4923" s="17" t="n">
        <v>46.1184</v>
      </c>
      <c r="O4923" s="0" t="str">
        <f aca="false">TEXT(B4923,"YYYY-MM")</f>
        <v>2018-12</v>
      </c>
      <c r="P4923" s="18" t="n">
        <f aca="false">IFERROR(N4923/K4923,0)</f>
        <v>0.48</v>
      </c>
      <c r="Q4923" s="0" t="str">
        <f aca="false">IF(M4923=0,"No Discount",IF(M4923&lt;0.2,"Low (1-19%)",IF(M4923&lt;0.4,"Medium (20-39%)","High (40%+)")))</f>
        <v>No Discount</v>
      </c>
      <c r="R4923" s="0" t="str">
        <f aca="false">INDEX('Lookup Tables'!$B$2:$B$5,MATCH(F4923,'Lookup Tables'!$A$2:$A$5,0))</f>
        <v>Manager C</v>
      </c>
    </row>
    <row r="4924" customFormat="false" ht="15" hidden="false" customHeight="false" outlineLevel="0" collapsed="false">
      <c r="A4924" s="0" t="s">
        <v>4260</v>
      </c>
      <c r="B4924" s="13" t="n">
        <v>43459</v>
      </c>
      <c r="C4924" s="13" t="n">
        <v>43463</v>
      </c>
      <c r="D4924" s="14" t="s">
        <v>52</v>
      </c>
      <c r="E4924" s="14" t="s">
        <v>97</v>
      </c>
      <c r="F4924" s="14" t="s">
        <v>54</v>
      </c>
      <c r="G4924" s="14" t="s">
        <v>211</v>
      </c>
      <c r="H4924" s="14" t="s">
        <v>65</v>
      </c>
      <c r="I4924" s="14" t="s">
        <v>171</v>
      </c>
      <c r="J4924" s="14" t="s">
        <v>1437</v>
      </c>
      <c r="K4924" s="15" t="n">
        <v>3.62</v>
      </c>
      <c r="L4924" s="0" t="n">
        <v>2</v>
      </c>
      <c r="M4924" s="16" t="n">
        <v>0</v>
      </c>
      <c r="N4924" s="17" t="n">
        <v>1.1946</v>
      </c>
      <c r="O4924" s="0" t="str">
        <f aca="false">TEXT(B4924,"YYYY-MM")</f>
        <v>2018-12</v>
      </c>
      <c r="P4924" s="18" t="n">
        <f aca="false">IFERROR(N4924/K4924,0)</f>
        <v>0.33</v>
      </c>
      <c r="Q4924" s="0" t="str">
        <f aca="false">IF(M4924=0,"No Discount",IF(M4924&lt;0.2,"Low (1-19%)",IF(M4924&lt;0.4,"Medium (20-39%)","High (40%+)")))</f>
        <v>No Discount</v>
      </c>
      <c r="R4924" s="0" t="str">
        <f aca="false">INDEX('Lookup Tables'!$B$2:$B$5,MATCH(F4924,'Lookup Tables'!$A$2:$A$5,0))</f>
        <v>Manager C</v>
      </c>
    </row>
    <row r="4925" customFormat="false" ht="15" hidden="false" customHeight="false" outlineLevel="0" collapsed="false">
      <c r="A4925" s="0" t="s">
        <v>4260</v>
      </c>
      <c r="B4925" s="13" t="n">
        <v>43459</v>
      </c>
      <c r="C4925" s="13" t="n">
        <v>43463</v>
      </c>
      <c r="D4925" s="14" t="s">
        <v>52</v>
      </c>
      <c r="E4925" s="14" t="s">
        <v>97</v>
      </c>
      <c r="F4925" s="14" t="s">
        <v>54</v>
      </c>
      <c r="G4925" s="14" t="s">
        <v>211</v>
      </c>
      <c r="H4925" s="14" t="s">
        <v>65</v>
      </c>
      <c r="I4925" s="14" t="s">
        <v>91</v>
      </c>
      <c r="J4925" s="14" t="s">
        <v>1639</v>
      </c>
      <c r="K4925" s="15" t="n">
        <v>629.1</v>
      </c>
      <c r="L4925" s="0" t="n">
        <v>6</v>
      </c>
      <c r="M4925" s="16" t="n">
        <v>0</v>
      </c>
      <c r="N4925" s="17" t="n">
        <v>301.968</v>
      </c>
      <c r="O4925" s="0" t="str">
        <f aca="false">TEXT(B4925,"YYYY-MM")</f>
        <v>2018-12</v>
      </c>
      <c r="P4925" s="18" t="n">
        <f aca="false">IFERROR(N4925/K4925,0)</f>
        <v>0.48</v>
      </c>
      <c r="Q4925" s="0" t="str">
        <f aca="false">IF(M4925=0,"No Discount",IF(M4925&lt;0.2,"Low (1-19%)",IF(M4925&lt;0.4,"Medium (20-39%)","High (40%+)")))</f>
        <v>No Discount</v>
      </c>
      <c r="R4925" s="0" t="str">
        <f aca="false">INDEX('Lookup Tables'!$B$2:$B$5,MATCH(F4925,'Lookup Tables'!$A$2:$A$5,0))</f>
        <v>Manager C</v>
      </c>
    </row>
    <row r="4926" customFormat="false" ht="15" hidden="false" customHeight="false" outlineLevel="0" collapsed="false">
      <c r="A4926" s="0" t="s">
        <v>4260</v>
      </c>
      <c r="B4926" s="13" t="n">
        <v>43459</v>
      </c>
      <c r="C4926" s="13" t="n">
        <v>43463</v>
      </c>
      <c r="D4926" s="14" t="s">
        <v>52</v>
      </c>
      <c r="E4926" s="14" t="s">
        <v>97</v>
      </c>
      <c r="F4926" s="14" t="s">
        <v>54</v>
      </c>
      <c r="G4926" s="14" t="s">
        <v>211</v>
      </c>
      <c r="H4926" s="14" t="s">
        <v>80</v>
      </c>
      <c r="I4926" s="14" t="s">
        <v>81</v>
      </c>
      <c r="J4926" s="14" t="s">
        <v>2841</v>
      </c>
      <c r="K4926" s="15" t="n">
        <v>90.48</v>
      </c>
      <c r="L4926" s="0" t="n">
        <v>2</v>
      </c>
      <c r="M4926" s="16" t="n">
        <v>0</v>
      </c>
      <c r="N4926" s="17" t="n">
        <v>23.5248</v>
      </c>
      <c r="O4926" s="0" t="str">
        <f aca="false">TEXT(B4926,"YYYY-MM")</f>
        <v>2018-12</v>
      </c>
      <c r="P4926" s="18" t="n">
        <f aca="false">IFERROR(N4926/K4926,0)</f>
        <v>0.26</v>
      </c>
      <c r="Q4926" s="0" t="str">
        <f aca="false">IF(M4926=0,"No Discount",IF(M4926&lt;0.2,"Low (1-19%)",IF(M4926&lt;0.4,"Medium (20-39%)","High (40%+)")))</f>
        <v>No Discount</v>
      </c>
      <c r="R4926" s="0" t="str">
        <f aca="false">INDEX('Lookup Tables'!$B$2:$B$5,MATCH(F4926,'Lookup Tables'!$A$2:$A$5,0))</f>
        <v>Manager C</v>
      </c>
    </row>
    <row r="4927" customFormat="false" ht="15" hidden="false" customHeight="false" outlineLevel="0" collapsed="false">
      <c r="A4927" s="0" t="s">
        <v>4261</v>
      </c>
      <c r="B4927" s="13" t="n">
        <v>43353</v>
      </c>
      <c r="C4927" s="13" t="n">
        <v>43356</v>
      </c>
      <c r="D4927" s="14" t="s">
        <v>137</v>
      </c>
      <c r="E4927" s="14" t="s">
        <v>62</v>
      </c>
      <c r="F4927" s="14" t="s">
        <v>117</v>
      </c>
      <c r="G4927" s="14" t="s">
        <v>584</v>
      </c>
      <c r="H4927" s="14" t="s">
        <v>65</v>
      </c>
      <c r="I4927" s="14" t="s">
        <v>78</v>
      </c>
      <c r="J4927" s="14" t="s">
        <v>3016</v>
      </c>
      <c r="K4927" s="15" t="n">
        <v>14.88</v>
      </c>
      <c r="L4927" s="0" t="n">
        <v>2</v>
      </c>
      <c r="M4927" s="16" t="n">
        <v>0</v>
      </c>
      <c r="N4927" s="17" t="n">
        <v>3.72</v>
      </c>
      <c r="O4927" s="0" t="str">
        <f aca="false">TEXT(B4927,"YYYY-MM")</f>
        <v>2018-09</v>
      </c>
      <c r="P4927" s="18" t="n">
        <f aca="false">IFERROR(N4927/K4927,0)</f>
        <v>0.25</v>
      </c>
      <c r="Q4927" s="0" t="str">
        <f aca="false">IF(M4927=0,"No Discount",IF(M4927&lt;0.2,"Low (1-19%)",IF(M4927&lt;0.4,"Medium (20-39%)","High (40%+)")))</f>
        <v>No Discount</v>
      </c>
      <c r="R4927" s="0" t="str">
        <f aca="false">INDEX('Lookup Tables'!$B$2:$B$5,MATCH(F4927,'Lookup Tables'!$A$2:$A$5,0))</f>
        <v>Manager B</v>
      </c>
    </row>
    <row r="4928" customFormat="false" ht="15" hidden="false" customHeight="false" outlineLevel="0" collapsed="false">
      <c r="A4928" s="0" t="s">
        <v>4262</v>
      </c>
      <c r="B4928" s="13" t="n">
        <v>43392</v>
      </c>
      <c r="C4928" s="13" t="n">
        <v>43396</v>
      </c>
      <c r="D4928" s="14" t="s">
        <v>69</v>
      </c>
      <c r="E4928" s="14" t="s">
        <v>53</v>
      </c>
      <c r="F4928" s="14" t="s">
        <v>98</v>
      </c>
      <c r="G4928" s="14" t="s">
        <v>146</v>
      </c>
      <c r="H4928" s="14" t="s">
        <v>56</v>
      </c>
      <c r="I4928" s="14" t="s">
        <v>71</v>
      </c>
      <c r="J4928" s="14" t="s">
        <v>1733</v>
      </c>
      <c r="K4928" s="15" t="n">
        <v>91.275</v>
      </c>
      <c r="L4928" s="0" t="n">
        <v>1</v>
      </c>
      <c r="M4928" s="16" t="n">
        <v>0.5</v>
      </c>
      <c r="N4928" s="17" t="n">
        <v>-67.5435</v>
      </c>
      <c r="O4928" s="0" t="str">
        <f aca="false">TEXT(B4928,"YYYY-MM")</f>
        <v>2018-10</v>
      </c>
      <c r="P4928" s="18" t="n">
        <f aca="false">IFERROR(N4928/K4928,0)</f>
        <v>-0.74</v>
      </c>
      <c r="Q4928" s="0" t="str">
        <f aca="false">IF(M4928=0,"No Discount",IF(M4928&lt;0.2,"Low (1-19%)",IF(M4928&lt;0.4,"Medium (20-39%)","High (40%+)")))</f>
        <v>High (40%+)</v>
      </c>
      <c r="R4928" s="0" t="str">
        <f aca="false">INDEX('Lookup Tables'!$B$2:$B$5,MATCH(F4928,'Lookup Tables'!$A$2:$A$5,0))</f>
        <v>Manager A</v>
      </c>
    </row>
    <row r="4929" customFormat="false" ht="15" hidden="false" customHeight="false" outlineLevel="0" collapsed="false">
      <c r="A4929" s="0" t="s">
        <v>4263</v>
      </c>
      <c r="B4929" s="13" t="n">
        <v>43435</v>
      </c>
      <c r="C4929" s="13" t="n">
        <v>43440</v>
      </c>
      <c r="D4929" s="14" t="s">
        <v>69</v>
      </c>
      <c r="E4929" s="14" t="s">
        <v>97</v>
      </c>
      <c r="F4929" s="14" t="s">
        <v>117</v>
      </c>
      <c r="G4929" s="14" t="s">
        <v>375</v>
      </c>
      <c r="H4929" s="14" t="s">
        <v>65</v>
      </c>
      <c r="I4929" s="14" t="s">
        <v>91</v>
      </c>
      <c r="J4929" s="14" t="s">
        <v>2254</v>
      </c>
      <c r="K4929" s="15" t="n">
        <v>19.44</v>
      </c>
      <c r="L4929" s="0" t="n">
        <v>3</v>
      </c>
      <c r="M4929" s="16" t="n">
        <v>0</v>
      </c>
      <c r="N4929" s="17" t="n">
        <v>9.3312</v>
      </c>
      <c r="O4929" s="0" t="str">
        <f aca="false">TEXT(B4929,"YYYY-MM")</f>
        <v>2018-12</v>
      </c>
      <c r="P4929" s="18" t="n">
        <f aca="false">IFERROR(N4929/K4929,0)</f>
        <v>0.48</v>
      </c>
      <c r="Q4929" s="0" t="str">
        <f aca="false">IF(M4929=0,"No Discount",IF(M4929&lt;0.2,"Low (1-19%)",IF(M4929&lt;0.4,"Medium (20-39%)","High (40%+)")))</f>
        <v>No Discount</v>
      </c>
      <c r="R4929" s="0" t="str">
        <f aca="false">INDEX('Lookup Tables'!$B$2:$B$5,MATCH(F4929,'Lookup Tables'!$A$2:$A$5,0))</f>
        <v>Manager B</v>
      </c>
    </row>
    <row r="4930" customFormat="false" ht="15" hidden="false" customHeight="false" outlineLevel="0" collapsed="false">
      <c r="A4930" s="0" t="s">
        <v>4263</v>
      </c>
      <c r="B4930" s="13" t="n">
        <v>43435</v>
      </c>
      <c r="C4930" s="13" t="n">
        <v>43440</v>
      </c>
      <c r="D4930" s="14" t="s">
        <v>69</v>
      </c>
      <c r="E4930" s="14" t="s">
        <v>97</v>
      </c>
      <c r="F4930" s="14" t="s">
        <v>117</v>
      </c>
      <c r="G4930" s="14" t="s">
        <v>375</v>
      </c>
      <c r="H4930" s="14" t="s">
        <v>56</v>
      </c>
      <c r="I4930" s="14" t="s">
        <v>59</v>
      </c>
      <c r="J4930" s="14" t="s">
        <v>2224</v>
      </c>
      <c r="K4930" s="15" t="n">
        <v>897.15</v>
      </c>
      <c r="L4930" s="0" t="n">
        <v>3</v>
      </c>
      <c r="M4930" s="16" t="n">
        <v>0</v>
      </c>
      <c r="N4930" s="17" t="n">
        <v>251.202</v>
      </c>
      <c r="O4930" s="0" t="str">
        <f aca="false">TEXT(B4930,"YYYY-MM")</f>
        <v>2018-12</v>
      </c>
      <c r="P4930" s="18" t="n">
        <f aca="false">IFERROR(N4930/K4930,0)</f>
        <v>0.28</v>
      </c>
      <c r="Q4930" s="0" t="str">
        <f aca="false">IF(M4930=0,"No Discount",IF(M4930&lt;0.2,"Low (1-19%)",IF(M4930&lt;0.4,"Medium (20-39%)","High (40%+)")))</f>
        <v>No Discount</v>
      </c>
      <c r="R4930" s="0" t="str">
        <f aca="false">INDEX('Lookup Tables'!$B$2:$B$5,MATCH(F4930,'Lookup Tables'!$A$2:$A$5,0))</f>
        <v>Manager B</v>
      </c>
    </row>
    <row r="4931" customFormat="false" ht="15" hidden="false" customHeight="false" outlineLevel="0" collapsed="false">
      <c r="A4931" s="0" t="s">
        <v>4264</v>
      </c>
      <c r="B4931" s="13" t="n">
        <v>42249</v>
      </c>
      <c r="C4931" s="13" t="n">
        <v>42250</v>
      </c>
      <c r="D4931" s="14" t="s">
        <v>137</v>
      </c>
      <c r="E4931" s="14" t="s">
        <v>53</v>
      </c>
      <c r="F4931" s="14" t="s">
        <v>117</v>
      </c>
      <c r="G4931" s="14" t="s">
        <v>170</v>
      </c>
      <c r="H4931" s="14" t="s">
        <v>65</v>
      </c>
      <c r="I4931" s="14" t="s">
        <v>78</v>
      </c>
      <c r="J4931" s="14" t="s">
        <v>615</v>
      </c>
      <c r="K4931" s="15" t="n">
        <v>57.75</v>
      </c>
      <c r="L4931" s="0" t="n">
        <v>5</v>
      </c>
      <c r="M4931" s="16" t="n">
        <v>0</v>
      </c>
      <c r="N4931" s="17" t="n">
        <v>16.17</v>
      </c>
      <c r="O4931" s="0" t="str">
        <f aca="false">TEXT(B4931,"YYYY-MM")</f>
        <v>2015-09</v>
      </c>
      <c r="P4931" s="18" t="n">
        <f aca="false">IFERROR(N4931/K4931,0)</f>
        <v>0.28</v>
      </c>
      <c r="Q4931" s="0" t="str">
        <f aca="false">IF(M4931=0,"No Discount",IF(M4931&lt;0.2,"Low (1-19%)",IF(M4931&lt;0.4,"Medium (20-39%)","High (40%+)")))</f>
        <v>No Discount</v>
      </c>
      <c r="R4931" s="0" t="str">
        <f aca="false">INDEX('Lookup Tables'!$B$2:$B$5,MATCH(F4931,'Lookup Tables'!$A$2:$A$5,0))</f>
        <v>Manager B</v>
      </c>
    </row>
    <row r="4932" customFormat="false" ht="15" hidden="false" customHeight="false" outlineLevel="0" collapsed="false">
      <c r="A4932" s="0" t="s">
        <v>4264</v>
      </c>
      <c r="B4932" s="13" t="n">
        <v>42249</v>
      </c>
      <c r="C4932" s="13" t="n">
        <v>42250</v>
      </c>
      <c r="D4932" s="14" t="s">
        <v>137</v>
      </c>
      <c r="E4932" s="14" t="s">
        <v>53</v>
      </c>
      <c r="F4932" s="14" t="s">
        <v>117</v>
      </c>
      <c r="G4932" s="14" t="s">
        <v>170</v>
      </c>
      <c r="H4932" s="14" t="s">
        <v>65</v>
      </c>
      <c r="I4932" s="14" t="s">
        <v>91</v>
      </c>
      <c r="J4932" s="14" t="s">
        <v>135</v>
      </c>
      <c r="K4932" s="15" t="n">
        <v>14.94</v>
      </c>
      <c r="L4932" s="0" t="n">
        <v>3</v>
      </c>
      <c r="M4932" s="16" t="n">
        <v>0</v>
      </c>
      <c r="N4932" s="17" t="n">
        <v>7.0218</v>
      </c>
      <c r="O4932" s="0" t="str">
        <f aca="false">TEXT(B4932,"YYYY-MM")</f>
        <v>2015-09</v>
      </c>
      <c r="P4932" s="18" t="n">
        <f aca="false">IFERROR(N4932/K4932,0)</f>
        <v>0.47</v>
      </c>
      <c r="Q4932" s="0" t="str">
        <f aca="false">IF(M4932=0,"No Discount",IF(M4932&lt;0.2,"Low (1-19%)",IF(M4932&lt;0.4,"Medium (20-39%)","High (40%+)")))</f>
        <v>No Discount</v>
      </c>
      <c r="R4932" s="0" t="str">
        <f aca="false">INDEX('Lookup Tables'!$B$2:$B$5,MATCH(F4932,'Lookup Tables'!$A$2:$A$5,0))</f>
        <v>Manager B</v>
      </c>
    </row>
    <row r="4933" customFormat="false" ht="15" hidden="false" customHeight="false" outlineLevel="0" collapsed="false">
      <c r="A4933" s="0" t="s">
        <v>4265</v>
      </c>
      <c r="B4933" s="13" t="n">
        <v>43184</v>
      </c>
      <c r="C4933" s="13" t="n">
        <v>43189</v>
      </c>
      <c r="D4933" s="14" t="s">
        <v>69</v>
      </c>
      <c r="E4933" s="14" t="s">
        <v>62</v>
      </c>
      <c r="F4933" s="14" t="s">
        <v>63</v>
      </c>
      <c r="G4933" s="14" t="s">
        <v>94</v>
      </c>
      <c r="H4933" s="14" t="s">
        <v>65</v>
      </c>
      <c r="I4933" s="14" t="s">
        <v>78</v>
      </c>
      <c r="J4933" s="14" t="s">
        <v>2213</v>
      </c>
      <c r="K4933" s="15" t="n">
        <v>23.1</v>
      </c>
      <c r="L4933" s="0" t="n">
        <v>2</v>
      </c>
      <c r="M4933" s="16" t="n">
        <v>0</v>
      </c>
      <c r="N4933" s="17" t="n">
        <v>6.93</v>
      </c>
      <c r="O4933" s="0" t="str">
        <f aca="false">TEXT(B4933,"YYYY-MM")</f>
        <v>2018-03</v>
      </c>
      <c r="P4933" s="18" t="n">
        <f aca="false">IFERROR(N4933/K4933,0)</f>
        <v>0.3</v>
      </c>
      <c r="Q4933" s="0" t="str">
        <f aca="false">IF(M4933=0,"No Discount",IF(M4933&lt;0.2,"Low (1-19%)",IF(M4933&lt;0.4,"Medium (20-39%)","High (40%+)")))</f>
        <v>No Discount</v>
      </c>
      <c r="R4933" s="0" t="str">
        <f aca="false">INDEX('Lookup Tables'!$B$2:$B$5,MATCH(F4933,'Lookup Tables'!$A$2:$A$5,0))</f>
        <v>Manager D</v>
      </c>
    </row>
    <row r="4934" customFormat="false" ht="15" hidden="false" customHeight="false" outlineLevel="0" collapsed="false">
      <c r="A4934" s="0" t="s">
        <v>4266</v>
      </c>
      <c r="B4934" s="13" t="n">
        <v>42641</v>
      </c>
      <c r="C4934" s="13" t="n">
        <v>42647</v>
      </c>
      <c r="D4934" s="14" t="s">
        <v>69</v>
      </c>
      <c r="E4934" s="14" t="s">
        <v>53</v>
      </c>
      <c r="F4934" s="14" t="s">
        <v>63</v>
      </c>
      <c r="G4934" s="14" t="s">
        <v>252</v>
      </c>
      <c r="H4934" s="14" t="s">
        <v>65</v>
      </c>
      <c r="I4934" s="14" t="s">
        <v>129</v>
      </c>
      <c r="J4934" s="14" t="s">
        <v>2698</v>
      </c>
      <c r="K4934" s="15" t="n">
        <v>12.536</v>
      </c>
      <c r="L4934" s="0" t="n">
        <v>1</v>
      </c>
      <c r="M4934" s="16" t="n">
        <v>0.2</v>
      </c>
      <c r="N4934" s="17" t="n">
        <v>4.2309</v>
      </c>
      <c r="O4934" s="0" t="str">
        <f aca="false">TEXT(B4934,"YYYY-MM")</f>
        <v>2016-09</v>
      </c>
      <c r="P4934" s="18" t="n">
        <f aca="false">IFERROR(N4934/K4934,0)</f>
        <v>0.3375</v>
      </c>
      <c r="Q4934" s="0" t="str">
        <f aca="false">IF(M4934=0,"No Discount",IF(M4934&lt;0.2,"Low (1-19%)",IF(M4934&lt;0.4,"Medium (20-39%)","High (40%+)")))</f>
        <v>Medium (20-39%)</v>
      </c>
      <c r="R4934" s="0" t="str">
        <f aca="false">INDEX('Lookup Tables'!$B$2:$B$5,MATCH(F4934,'Lookup Tables'!$A$2:$A$5,0))</f>
        <v>Manager D</v>
      </c>
    </row>
    <row r="4935" customFormat="false" ht="15" hidden="false" customHeight="false" outlineLevel="0" collapsed="false">
      <c r="A4935" s="0" t="s">
        <v>4266</v>
      </c>
      <c r="B4935" s="13" t="n">
        <v>42641</v>
      </c>
      <c r="C4935" s="13" t="n">
        <v>42647</v>
      </c>
      <c r="D4935" s="14" t="s">
        <v>69</v>
      </c>
      <c r="E4935" s="14" t="s">
        <v>53</v>
      </c>
      <c r="F4935" s="14" t="s">
        <v>63</v>
      </c>
      <c r="G4935" s="14" t="s">
        <v>252</v>
      </c>
      <c r="H4935" s="14" t="s">
        <v>65</v>
      </c>
      <c r="I4935" s="14" t="s">
        <v>83</v>
      </c>
      <c r="J4935" s="14" t="s">
        <v>1337</v>
      </c>
      <c r="K4935" s="15" t="n">
        <v>1.08</v>
      </c>
      <c r="L4935" s="0" t="n">
        <v>2</v>
      </c>
      <c r="M4935" s="16" t="n">
        <v>0.7</v>
      </c>
      <c r="N4935" s="17" t="n">
        <v>-0.792</v>
      </c>
      <c r="O4935" s="0" t="str">
        <f aca="false">TEXT(B4935,"YYYY-MM")</f>
        <v>2016-09</v>
      </c>
      <c r="P4935" s="18" t="n">
        <f aca="false">IFERROR(N4935/K4935,0)</f>
        <v>-0.733333333333333</v>
      </c>
      <c r="Q4935" s="0" t="str">
        <f aca="false">IF(M4935=0,"No Discount",IF(M4935&lt;0.2,"Low (1-19%)",IF(M4935&lt;0.4,"Medium (20-39%)","High (40%+)")))</f>
        <v>High (40%+)</v>
      </c>
      <c r="R4935" s="0" t="str">
        <f aca="false">INDEX('Lookup Tables'!$B$2:$B$5,MATCH(F4935,'Lookup Tables'!$A$2:$A$5,0))</f>
        <v>Manager D</v>
      </c>
    </row>
    <row r="4936" customFormat="false" ht="15" hidden="false" customHeight="false" outlineLevel="0" collapsed="false">
      <c r="A4936" s="0" t="s">
        <v>4266</v>
      </c>
      <c r="B4936" s="13" t="n">
        <v>42641</v>
      </c>
      <c r="C4936" s="13" t="n">
        <v>42647</v>
      </c>
      <c r="D4936" s="14" t="s">
        <v>69</v>
      </c>
      <c r="E4936" s="14" t="s">
        <v>53</v>
      </c>
      <c r="F4936" s="14" t="s">
        <v>63</v>
      </c>
      <c r="G4936" s="14" t="s">
        <v>252</v>
      </c>
      <c r="H4936" s="14" t="s">
        <v>65</v>
      </c>
      <c r="I4936" s="14" t="s">
        <v>171</v>
      </c>
      <c r="J4936" s="14" t="s">
        <v>296</v>
      </c>
      <c r="K4936" s="15" t="n">
        <v>4.512</v>
      </c>
      <c r="L4936" s="0" t="n">
        <v>3</v>
      </c>
      <c r="M4936" s="16" t="n">
        <v>0.2</v>
      </c>
      <c r="N4936" s="17" t="n">
        <v>0.846</v>
      </c>
      <c r="O4936" s="0" t="str">
        <f aca="false">TEXT(B4936,"YYYY-MM")</f>
        <v>2016-09</v>
      </c>
      <c r="P4936" s="18" t="n">
        <f aca="false">IFERROR(N4936/K4936,0)</f>
        <v>0.1875</v>
      </c>
      <c r="Q4936" s="0" t="str">
        <f aca="false">IF(M4936=0,"No Discount",IF(M4936&lt;0.2,"Low (1-19%)",IF(M4936&lt;0.4,"Medium (20-39%)","High (40%+)")))</f>
        <v>Medium (20-39%)</v>
      </c>
      <c r="R4936" s="0" t="str">
        <f aca="false">INDEX('Lookup Tables'!$B$2:$B$5,MATCH(F4936,'Lookup Tables'!$A$2:$A$5,0))</f>
        <v>Manager D</v>
      </c>
    </row>
    <row r="4937" customFormat="false" ht="15" hidden="false" customHeight="false" outlineLevel="0" collapsed="false">
      <c r="A4937" s="0" t="s">
        <v>4267</v>
      </c>
      <c r="B4937" s="13" t="n">
        <v>42444</v>
      </c>
      <c r="C4937" s="13" t="n">
        <v>42450</v>
      </c>
      <c r="D4937" s="14" t="s">
        <v>69</v>
      </c>
      <c r="E4937" s="14" t="s">
        <v>62</v>
      </c>
      <c r="F4937" s="14" t="s">
        <v>63</v>
      </c>
      <c r="G4937" s="14" t="s">
        <v>106</v>
      </c>
      <c r="H4937" s="14" t="s">
        <v>80</v>
      </c>
      <c r="I4937" s="14" t="s">
        <v>81</v>
      </c>
      <c r="J4937" s="14" t="s">
        <v>4268</v>
      </c>
      <c r="K4937" s="15" t="n">
        <v>16.776</v>
      </c>
      <c r="L4937" s="0" t="n">
        <v>3</v>
      </c>
      <c r="M4937" s="16" t="n">
        <v>0.2</v>
      </c>
      <c r="N4937" s="17" t="n">
        <v>1.6776</v>
      </c>
      <c r="O4937" s="0" t="str">
        <f aca="false">TEXT(B4937,"YYYY-MM")</f>
        <v>2016-03</v>
      </c>
      <c r="P4937" s="18" t="n">
        <f aca="false">IFERROR(N4937/K4937,0)</f>
        <v>0.1</v>
      </c>
      <c r="Q4937" s="0" t="str">
        <f aca="false">IF(M4937=0,"No Discount",IF(M4937&lt;0.2,"Low (1-19%)",IF(M4937&lt;0.4,"Medium (20-39%)","High (40%+)")))</f>
        <v>Medium (20-39%)</v>
      </c>
      <c r="R4937" s="0" t="str">
        <f aca="false">INDEX('Lookup Tables'!$B$2:$B$5,MATCH(F4937,'Lookup Tables'!$A$2:$A$5,0))</f>
        <v>Manager D</v>
      </c>
    </row>
    <row r="4938" customFormat="false" ht="15" hidden="false" customHeight="false" outlineLevel="0" collapsed="false">
      <c r="A4938" s="0" t="s">
        <v>4269</v>
      </c>
      <c r="B4938" s="13" t="n">
        <v>43106</v>
      </c>
      <c r="C4938" s="13" t="n">
        <v>43113</v>
      </c>
      <c r="D4938" s="14" t="s">
        <v>69</v>
      </c>
      <c r="E4938" s="14" t="s">
        <v>97</v>
      </c>
      <c r="F4938" s="14" t="s">
        <v>54</v>
      </c>
      <c r="G4938" s="14" t="s">
        <v>211</v>
      </c>
      <c r="H4938" s="14" t="s">
        <v>65</v>
      </c>
      <c r="I4938" s="14" t="s">
        <v>83</v>
      </c>
      <c r="J4938" s="14" t="s">
        <v>960</v>
      </c>
      <c r="K4938" s="15" t="n">
        <v>33.74</v>
      </c>
      <c r="L4938" s="0" t="n">
        <v>7</v>
      </c>
      <c r="M4938" s="16" t="n">
        <v>0</v>
      </c>
      <c r="N4938" s="17" t="n">
        <v>15.5204</v>
      </c>
      <c r="O4938" s="0" t="str">
        <f aca="false">TEXT(B4938,"YYYY-MM")</f>
        <v>2018-01</v>
      </c>
      <c r="P4938" s="18" t="n">
        <f aca="false">IFERROR(N4938/K4938,0)</f>
        <v>0.46</v>
      </c>
      <c r="Q4938" s="0" t="str">
        <f aca="false">IF(M4938=0,"No Discount",IF(M4938&lt;0.2,"Low (1-19%)",IF(M4938&lt;0.4,"Medium (20-39%)","High (40%+)")))</f>
        <v>No Discount</v>
      </c>
      <c r="R4938" s="0" t="str">
        <f aca="false">INDEX('Lookup Tables'!$B$2:$B$5,MATCH(F4938,'Lookup Tables'!$A$2:$A$5,0))</f>
        <v>Manager C</v>
      </c>
    </row>
    <row r="4939" customFormat="false" ht="15" hidden="false" customHeight="false" outlineLevel="0" collapsed="false">
      <c r="A4939" s="0" t="s">
        <v>4270</v>
      </c>
      <c r="B4939" s="13" t="n">
        <v>42017</v>
      </c>
      <c r="C4939" s="13" t="n">
        <v>42022</v>
      </c>
      <c r="D4939" s="14" t="s">
        <v>69</v>
      </c>
      <c r="E4939" s="14" t="s">
        <v>53</v>
      </c>
      <c r="F4939" s="14" t="s">
        <v>63</v>
      </c>
      <c r="G4939" s="14" t="s">
        <v>64</v>
      </c>
      <c r="H4939" s="14" t="s">
        <v>65</v>
      </c>
      <c r="I4939" s="14" t="s">
        <v>73</v>
      </c>
      <c r="J4939" s="14" t="s">
        <v>2373</v>
      </c>
      <c r="K4939" s="15" t="n">
        <v>1325.85</v>
      </c>
      <c r="L4939" s="0" t="n">
        <v>5</v>
      </c>
      <c r="M4939" s="16" t="n">
        <v>0</v>
      </c>
      <c r="N4939" s="17" t="n">
        <v>238.653</v>
      </c>
      <c r="O4939" s="0" t="str">
        <f aca="false">TEXT(B4939,"YYYY-MM")</f>
        <v>2015-01</v>
      </c>
      <c r="P4939" s="18" t="n">
        <f aca="false">IFERROR(N4939/K4939,0)</f>
        <v>0.18</v>
      </c>
      <c r="Q4939" s="0" t="str">
        <f aca="false">IF(M4939=0,"No Discount",IF(M4939&lt;0.2,"Low (1-19%)",IF(M4939&lt;0.4,"Medium (20-39%)","High (40%+)")))</f>
        <v>No Discount</v>
      </c>
      <c r="R4939" s="0" t="str">
        <f aca="false">INDEX('Lookup Tables'!$B$2:$B$5,MATCH(F4939,'Lookup Tables'!$A$2:$A$5,0))</f>
        <v>Manager D</v>
      </c>
    </row>
    <row r="4940" customFormat="false" ht="15" hidden="false" customHeight="false" outlineLevel="0" collapsed="false">
      <c r="A4940" s="0" t="s">
        <v>4270</v>
      </c>
      <c r="B4940" s="13" t="n">
        <v>42017</v>
      </c>
      <c r="C4940" s="13" t="n">
        <v>42022</v>
      </c>
      <c r="D4940" s="14" t="s">
        <v>69</v>
      </c>
      <c r="E4940" s="14" t="s">
        <v>53</v>
      </c>
      <c r="F4940" s="14" t="s">
        <v>63</v>
      </c>
      <c r="G4940" s="14" t="s">
        <v>64</v>
      </c>
      <c r="H4940" s="14" t="s">
        <v>56</v>
      </c>
      <c r="I4940" s="14" t="s">
        <v>57</v>
      </c>
      <c r="J4940" s="14" t="s">
        <v>2309</v>
      </c>
      <c r="K4940" s="15" t="n">
        <v>333.999</v>
      </c>
      <c r="L4940" s="0" t="n">
        <v>3</v>
      </c>
      <c r="M4940" s="16" t="n">
        <v>0.15</v>
      </c>
      <c r="N4940" s="17" t="n">
        <v>3.9294</v>
      </c>
      <c r="O4940" s="0" t="str">
        <f aca="false">TEXT(B4940,"YYYY-MM")</f>
        <v>2015-01</v>
      </c>
      <c r="P4940" s="18" t="n">
        <f aca="false">IFERROR(N4940/K4940,0)</f>
        <v>0.0117647058823529</v>
      </c>
      <c r="Q4940" s="0" t="str">
        <f aca="false">IF(M4940=0,"No Discount",IF(M4940&lt;0.2,"Low (1-19%)",IF(M4940&lt;0.4,"Medium (20-39%)","High (40%+)")))</f>
        <v>Low (1-19%)</v>
      </c>
      <c r="R4940" s="0" t="str">
        <f aca="false">INDEX('Lookup Tables'!$B$2:$B$5,MATCH(F4940,'Lookup Tables'!$A$2:$A$5,0))</f>
        <v>Manager D</v>
      </c>
    </row>
    <row r="4941" customFormat="false" ht="15" hidden="false" customHeight="false" outlineLevel="0" collapsed="false">
      <c r="A4941" s="0" t="s">
        <v>4270</v>
      </c>
      <c r="B4941" s="13" t="n">
        <v>42017</v>
      </c>
      <c r="C4941" s="13" t="n">
        <v>42022</v>
      </c>
      <c r="D4941" s="14" t="s">
        <v>69</v>
      </c>
      <c r="E4941" s="14" t="s">
        <v>53</v>
      </c>
      <c r="F4941" s="14" t="s">
        <v>63</v>
      </c>
      <c r="G4941" s="14" t="s">
        <v>64</v>
      </c>
      <c r="H4941" s="14" t="s">
        <v>65</v>
      </c>
      <c r="I4941" s="14" t="s">
        <v>78</v>
      </c>
      <c r="J4941" s="14" t="s">
        <v>385</v>
      </c>
      <c r="K4941" s="15" t="n">
        <v>19.9</v>
      </c>
      <c r="L4941" s="0" t="n">
        <v>5</v>
      </c>
      <c r="M4941" s="16" t="n">
        <v>0</v>
      </c>
      <c r="N4941" s="17" t="n">
        <v>6.567</v>
      </c>
      <c r="O4941" s="0" t="str">
        <f aca="false">TEXT(B4941,"YYYY-MM")</f>
        <v>2015-01</v>
      </c>
      <c r="P4941" s="18" t="n">
        <f aca="false">IFERROR(N4941/K4941,0)</f>
        <v>0.33</v>
      </c>
      <c r="Q4941" s="0" t="str">
        <f aca="false">IF(M4941=0,"No Discount",IF(M4941&lt;0.2,"Low (1-19%)",IF(M4941&lt;0.4,"Medium (20-39%)","High (40%+)")))</f>
        <v>No Discount</v>
      </c>
      <c r="R4941" s="0" t="str">
        <f aca="false">INDEX('Lookup Tables'!$B$2:$B$5,MATCH(F4941,'Lookup Tables'!$A$2:$A$5,0))</f>
        <v>Manager D</v>
      </c>
    </row>
    <row r="4942" customFormat="false" ht="15" hidden="false" customHeight="false" outlineLevel="0" collapsed="false">
      <c r="A4942" s="0" t="s">
        <v>4271</v>
      </c>
      <c r="B4942" s="13" t="n">
        <v>42406</v>
      </c>
      <c r="C4942" s="13" t="n">
        <v>42413</v>
      </c>
      <c r="D4942" s="14" t="s">
        <v>69</v>
      </c>
      <c r="E4942" s="14" t="s">
        <v>53</v>
      </c>
      <c r="F4942" s="14" t="s">
        <v>117</v>
      </c>
      <c r="G4942" s="14" t="s">
        <v>160</v>
      </c>
      <c r="H4942" s="14" t="s">
        <v>56</v>
      </c>
      <c r="I4942" s="14" t="s">
        <v>59</v>
      </c>
      <c r="J4942" s="14" t="s">
        <v>1602</v>
      </c>
      <c r="K4942" s="15" t="n">
        <v>1268.82</v>
      </c>
      <c r="L4942" s="0" t="n">
        <v>9</v>
      </c>
      <c r="M4942" s="16" t="n">
        <v>0</v>
      </c>
      <c r="N4942" s="17" t="n">
        <v>266.4522</v>
      </c>
      <c r="O4942" s="0" t="str">
        <f aca="false">TEXT(B4942,"YYYY-MM")</f>
        <v>2016-02</v>
      </c>
      <c r="P4942" s="18" t="n">
        <f aca="false">IFERROR(N4942/K4942,0)</f>
        <v>0.21</v>
      </c>
      <c r="Q4942" s="0" t="str">
        <f aca="false">IF(M4942=0,"No Discount",IF(M4942&lt;0.2,"Low (1-19%)",IF(M4942&lt;0.4,"Medium (20-39%)","High (40%+)")))</f>
        <v>No Discount</v>
      </c>
      <c r="R4942" s="0" t="str">
        <f aca="false">INDEX('Lookup Tables'!$B$2:$B$5,MATCH(F4942,'Lookup Tables'!$A$2:$A$5,0))</f>
        <v>Manager B</v>
      </c>
    </row>
    <row r="4943" customFormat="false" ht="15" hidden="false" customHeight="false" outlineLevel="0" collapsed="false">
      <c r="A4943" s="0" t="s">
        <v>4271</v>
      </c>
      <c r="B4943" s="13" t="n">
        <v>42406</v>
      </c>
      <c r="C4943" s="13" t="n">
        <v>42413</v>
      </c>
      <c r="D4943" s="14" t="s">
        <v>69</v>
      </c>
      <c r="E4943" s="14" t="s">
        <v>53</v>
      </c>
      <c r="F4943" s="14" t="s">
        <v>117</v>
      </c>
      <c r="G4943" s="14" t="s">
        <v>160</v>
      </c>
      <c r="H4943" s="14" t="s">
        <v>56</v>
      </c>
      <c r="I4943" s="14" t="s">
        <v>57</v>
      </c>
      <c r="J4943" s="14" t="s">
        <v>3317</v>
      </c>
      <c r="K4943" s="15" t="n">
        <v>283.92</v>
      </c>
      <c r="L4943" s="0" t="n">
        <v>4</v>
      </c>
      <c r="M4943" s="16" t="n">
        <v>0</v>
      </c>
      <c r="N4943" s="17" t="n">
        <v>82.3368</v>
      </c>
      <c r="O4943" s="0" t="str">
        <f aca="false">TEXT(B4943,"YYYY-MM")</f>
        <v>2016-02</v>
      </c>
      <c r="P4943" s="18" t="n">
        <f aca="false">IFERROR(N4943/K4943,0)</f>
        <v>0.29</v>
      </c>
      <c r="Q4943" s="0" t="str">
        <f aca="false">IF(M4943=0,"No Discount",IF(M4943&lt;0.2,"Low (1-19%)",IF(M4943&lt;0.4,"Medium (20-39%)","High (40%+)")))</f>
        <v>No Discount</v>
      </c>
      <c r="R4943" s="0" t="str">
        <f aca="false">INDEX('Lookup Tables'!$B$2:$B$5,MATCH(F4943,'Lookup Tables'!$A$2:$A$5,0))</f>
        <v>Manager B</v>
      </c>
    </row>
    <row r="4944" customFormat="false" ht="15" hidden="false" customHeight="false" outlineLevel="0" collapsed="false">
      <c r="A4944" s="0" t="s">
        <v>4271</v>
      </c>
      <c r="B4944" s="13" t="n">
        <v>42406</v>
      </c>
      <c r="C4944" s="13" t="n">
        <v>42413</v>
      </c>
      <c r="D4944" s="14" t="s">
        <v>69</v>
      </c>
      <c r="E4944" s="14" t="s">
        <v>53</v>
      </c>
      <c r="F4944" s="14" t="s">
        <v>117</v>
      </c>
      <c r="G4944" s="14" t="s">
        <v>160</v>
      </c>
      <c r="H4944" s="14" t="s">
        <v>65</v>
      </c>
      <c r="I4944" s="14" t="s">
        <v>78</v>
      </c>
      <c r="J4944" s="14" t="s">
        <v>1581</v>
      </c>
      <c r="K4944" s="15" t="n">
        <v>5.68</v>
      </c>
      <c r="L4944" s="0" t="n">
        <v>2</v>
      </c>
      <c r="M4944" s="16" t="n">
        <v>0</v>
      </c>
      <c r="N4944" s="17" t="n">
        <v>1.7608</v>
      </c>
      <c r="O4944" s="0" t="str">
        <f aca="false">TEXT(B4944,"YYYY-MM")</f>
        <v>2016-02</v>
      </c>
      <c r="P4944" s="18" t="n">
        <f aca="false">IFERROR(N4944/K4944,0)</f>
        <v>0.31</v>
      </c>
      <c r="Q4944" s="0" t="str">
        <f aca="false">IF(M4944=0,"No Discount",IF(M4944&lt;0.2,"Low (1-19%)",IF(M4944&lt;0.4,"Medium (20-39%)","High (40%+)")))</f>
        <v>No Discount</v>
      </c>
      <c r="R4944" s="0" t="str">
        <f aca="false">INDEX('Lookup Tables'!$B$2:$B$5,MATCH(F4944,'Lookup Tables'!$A$2:$A$5,0))</f>
        <v>Manager B</v>
      </c>
    </row>
    <row r="4945" customFormat="false" ht="15" hidden="false" customHeight="false" outlineLevel="0" collapsed="false">
      <c r="A4945" s="0" t="s">
        <v>4272</v>
      </c>
      <c r="B4945" s="13" t="n">
        <v>43455</v>
      </c>
      <c r="C4945" s="13" t="n">
        <v>43461</v>
      </c>
      <c r="D4945" s="14" t="s">
        <v>69</v>
      </c>
      <c r="E4945" s="14" t="s">
        <v>53</v>
      </c>
      <c r="F4945" s="14" t="s">
        <v>98</v>
      </c>
      <c r="G4945" s="14" t="s">
        <v>164</v>
      </c>
      <c r="H4945" s="14" t="s">
        <v>65</v>
      </c>
      <c r="I4945" s="14" t="s">
        <v>73</v>
      </c>
      <c r="J4945" s="14" t="s">
        <v>817</v>
      </c>
      <c r="K4945" s="15" t="n">
        <v>375.34</v>
      </c>
      <c r="L4945" s="0" t="n">
        <v>1</v>
      </c>
      <c r="M4945" s="16" t="n">
        <v>0</v>
      </c>
      <c r="N4945" s="17" t="n">
        <v>18.767</v>
      </c>
      <c r="O4945" s="0" t="str">
        <f aca="false">TEXT(B4945,"YYYY-MM")</f>
        <v>2018-12</v>
      </c>
      <c r="P4945" s="18" t="n">
        <f aca="false">IFERROR(N4945/K4945,0)</f>
        <v>0.05</v>
      </c>
      <c r="Q4945" s="0" t="str">
        <f aca="false">IF(M4945=0,"No Discount",IF(M4945&lt;0.2,"Low (1-19%)",IF(M4945&lt;0.4,"Medium (20-39%)","High (40%+)")))</f>
        <v>No Discount</v>
      </c>
      <c r="R4945" s="0" t="str">
        <f aca="false">INDEX('Lookup Tables'!$B$2:$B$5,MATCH(F4945,'Lookup Tables'!$A$2:$A$5,0))</f>
        <v>Manager A</v>
      </c>
    </row>
    <row r="4946" customFormat="false" ht="15" hidden="false" customHeight="false" outlineLevel="0" collapsed="false">
      <c r="A4946" s="0" t="s">
        <v>4273</v>
      </c>
      <c r="B4946" s="13" t="n">
        <v>42983</v>
      </c>
      <c r="C4946" s="13" t="n">
        <v>42984</v>
      </c>
      <c r="D4946" s="14" t="s">
        <v>137</v>
      </c>
      <c r="E4946" s="14" t="s">
        <v>53</v>
      </c>
      <c r="F4946" s="14" t="s">
        <v>63</v>
      </c>
      <c r="G4946" s="14" t="s">
        <v>64</v>
      </c>
      <c r="H4946" s="14" t="s">
        <v>65</v>
      </c>
      <c r="I4946" s="14" t="s">
        <v>91</v>
      </c>
      <c r="J4946" s="14" t="s">
        <v>4168</v>
      </c>
      <c r="K4946" s="15" t="n">
        <v>96.08</v>
      </c>
      <c r="L4946" s="0" t="n">
        <v>2</v>
      </c>
      <c r="M4946" s="16" t="n">
        <v>0</v>
      </c>
      <c r="N4946" s="17" t="n">
        <v>46.1184</v>
      </c>
      <c r="O4946" s="0" t="str">
        <f aca="false">TEXT(B4946,"YYYY-MM")</f>
        <v>2017-09</v>
      </c>
      <c r="P4946" s="18" t="n">
        <f aca="false">IFERROR(N4946/K4946,0)</f>
        <v>0.48</v>
      </c>
      <c r="Q4946" s="0" t="str">
        <f aca="false">IF(M4946=0,"No Discount",IF(M4946&lt;0.2,"Low (1-19%)",IF(M4946&lt;0.4,"Medium (20-39%)","High (40%+)")))</f>
        <v>No Discount</v>
      </c>
      <c r="R4946" s="0" t="str">
        <f aca="false">INDEX('Lookup Tables'!$B$2:$B$5,MATCH(F4946,'Lookup Tables'!$A$2:$A$5,0))</f>
        <v>Manager D</v>
      </c>
    </row>
    <row r="4947" customFormat="false" ht="15" hidden="false" customHeight="false" outlineLevel="0" collapsed="false">
      <c r="A4947" s="0" t="s">
        <v>4273</v>
      </c>
      <c r="B4947" s="13" t="n">
        <v>42983</v>
      </c>
      <c r="C4947" s="13" t="n">
        <v>42984</v>
      </c>
      <c r="D4947" s="14" t="s">
        <v>137</v>
      </c>
      <c r="E4947" s="14" t="s">
        <v>53</v>
      </c>
      <c r="F4947" s="14" t="s">
        <v>63</v>
      </c>
      <c r="G4947" s="14" t="s">
        <v>64</v>
      </c>
      <c r="H4947" s="14" t="s">
        <v>65</v>
      </c>
      <c r="I4947" s="14" t="s">
        <v>83</v>
      </c>
      <c r="J4947" s="14" t="s">
        <v>639</v>
      </c>
      <c r="K4947" s="15" t="n">
        <v>11.68</v>
      </c>
      <c r="L4947" s="0" t="n">
        <v>2</v>
      </c>
      <c r="M4947" s="16" t="n">
        <v>0.2</v>
      </c>
      <c r="N4947" s="17" t="n">
        <v>3.942</v>
      </c>
      <c r="O4947" s="0" t="str">
        <f aca="false">TEXT(B4947,"YYYY-MM")</f>
        <v>2017-09</v>
      </c>
      <c r="P4947" s="18" t="n">
        <f aca="false">IFERROR(N4947/K4947,0)</f>
        <v>0.3375</v>
      </c>
      <c r="Q4947" s="0" t="str">
        <f aca="false">IF(M4947=0,"No Discount",IF(M4947&lt;0.2,"Low (1-19%)",IF(M4947&lt;0.4,"Medium (20-39%)","High (40%+)")))</f>
        <v>Medium (20-39%)</v>
      </c>
      <c r="R4947" s="0" t="str">
        <f aca="false">INDEX('Lookup Tables'!$B$2:$B$5,MATCH(F4947,'Lookup Tables'!$A$2:$A$5,0))</f>
        <v>Manager D</v>
      </c>
    </row>
    <row r="4948" customFormat="false" ht="15" hidden="false" customHeight="false" outlineLevel="0" collapsed="false">
      <c r="A4948" s="0" t="s">
        <v>4273</v>
      </c>
      <c r="B4948" s="13" t="n">
        <v>42983</v>
      </c>
      <c r="C4948" s="13" t="n">
        <v>42984</v>
      </c>
      <c r="D4948" s="14" t="s">
        <v>137</v>
      </c>
      <c r="E4948" s="14" t="s">
        <v>53</v>
      </c>
      <c r="F4948" s="14" t="s">
        <v>63</v>
      </c>
      <c r="G4948" s="14" t="s">
        <v>64</v>
      </c>
      <c r="H4948" s="14" t="s">
        <v>65</v>
      </c>
      <c r="I4948" s="14" t="s">
        <v>171</v>
      </c>
      <c r="J4948" s="14" t="s">
        <v>172</v>
      </c>
      <c r="K4948" s="15" t="n">
        <v>4.36</v>
      </c>
      <c r="L4948" s="0" t="n">
        <v>2</v>
      </c>
      <c r="M4948" s="16" t="n">
        <v>0</v>
      </c>
      <c r="N4948" s="17" t="n">
        <v>1.7876</v>
      </c>
      <c r="O4948" s="0" t="str">
        <f aca="false">TEXT(B4948,"YYYY-MM")</f>
        <v>2017-09</v>
      </c>
      <c r="P4948" s="18" t="n">
        <f aca="false">IFERROR(N4948/K4948,0)</f>
        <v>0.41</v>
      </c>
      <c r="Q4948" s="0" t="str">
        <f aca="false">IF(M4948=0,"No Discount",IF(M4948&lt;0.2,"Low (1-19%)",IF(M4948&lt;0.4,"Medium (20-39%)","High (40%+)")))</f>
        <v>No Discount</v>
      </c>
      <c r="R4948" s="0" t="str">
        <f aca="false">INDEX('Lookup Tables'!$B$2:$B$5,MATCH(F4948,'Lookup Tables'!$A$2:$A$5,0))</f>
        <v>Manager D</v>
      </c>
    </row>
    <row r="4949" customFormat="false" ht="15" hidden="false" customHeight="false" outlineLevel="0" collapsed="false">
      <c r="A4949" s="0" t="s">
        <v>4274</v>
      </c>
      <c r="B4949" s="13" t="n">
        <v>42281</v>
      </c>
      <c r="C4949" s="13" t="n">
        <v>42286</v>
      </c>
      <c r="D4949" s="14" t="s">
        <v>69</v>
      </c>
      <c r="E4949" s="14" t="s">
        <v>53</v>
      </c>
      <c r="F4949" s="14" t="s">
        <v>63</v>
      </c>
      <c r="G4949" s="14" t="s">
        <v>94</v>
      </c>
      <c r="H4949" s="14" t="s">
        <v>65</v>
      </c>
      <c r="I4949" s="14" t="s">
        <v>66</v>
      </c>
      <c r="J4949" s="14" t="s">
        <v>332</v>
      </c>
      <c r="K4949" s="15" t="n">
        <v>29.24</v>
      </c>
      <c r="L4949" s="0" t="n">
        <v>4</v>
      </c>
      <c r="M4949" s="16" t="n">
        <v>0</v>
      </c>
      <c r="N4949" s="17" t="n">
        <v>13.7428</v>
      </c>
      <c r="O4949" s="0" t="str">
        <f aca="false">TEXT(B4949,"YYYY-MM")</f>
        <v>2015-10</v>
      </c>
      <c r="P4949" s="18" t="n">
        <f aca="false">IFERROR(N4949/K4949,0)</f>
        <v>0.47</v>
      </c>
      <c r="Q4949" s="0" t="str">
        <f aca="false">IF(M4949=0,"No Discount",IF(M4949&lt;0.2,"Low (1-19%)",IF(M4949&lt;0.4,"Medium (20-39%)","High (40%+)")))</f>
        <v>No Discount</v>
      </c>
      <c r="R4949" s="0" t="str">
        <f aca="false">INDEX('Lookup Tables'!$B$2:$B$5,MATCH(F4949,'Lookup Tables'!$A$2:$A$5,0))</f>
        <v>Manager D</v>
      </c>
    </row>
    <row r="4950" customFormat="false" ht="15" hidden="false" customHeight="false" outlineLevel="0" collapsed="false">
      <c r="A4950" s="0" t="s">
        <v>4275</v>
      </c>
      <c r="B4950" s="13" t="n">
        <v>43431</v>
      </c>
      <c r="C4950" s="13" t="n">
        <v>43436</v>
      </c>
      <c r="D4950" s="14" t="s">
        <v>69</v>
      </c>
      <c r="E4950" s="14" t="s">
        <v>53</v>
      </c>
      <c r="F4950" s="14" t="s">
        <v>63</v>
      </c>
      <c r="G4950" s="14" t="s">
        <v>64</v>
      </c>
      <c r="H4950" s="14" t="s">
        <v>65</v>
      </c>
      <c r="I4950" s="14" t="s">
        <v>83</v>
      </c>
      <c r="J4950" s="14" t="s">
        <v>957</v>
      </c>
      <c r="K4950" s="15" t="n">
        <v>117.488</v>
      </c>
      <c r="L4950" s="0" t="n">
        <v>7</v>
      </c>
      <c r="M4950" s="16" t="n">
        <v>0.2</v>
      </c>
      <c r="N4950" s="17" t="n">
        <v>41.1208</v>
      </c>
      <c r="O4950" s="0" t="str">
        <f aca="false">TEXT(B4950,"YYYY-MM")</f>
        <v>2018-11</v>
      </c>
      <c r="P4950" s="18" t="n">
        <f aca="false">IFERROR(N4950/K4950,0)</f>
        <v>0.35</v>
      </c>
      <c r="Q4950" s="0" t="str">
        <f aca="false">IF(M4950=0,"No Discount",IF(M4950&lt;0.2,"Low (1-19%)",IF(M4950&lt;0.4,"Medium (20-39%)","High (40%+)")))</f>
        <v>Medium (20-39%)</v>
      </c>
      <c r="R4950" s="0" t="str">
        <f aca="false">INDEX('Lookup Tables'!$B$2:$B$5,MATCH(F4950,'Lookup Tables'!$A$2:$A$5,0))</f>
        <v>Manager D</v>
      </c>
    </row>
    <row r="4951" customFormat="false" ht="15" hidden="false" customHeight="false" outlineLevel="0" collapsed="false">
      <c r="A4951" s="0" t="s">
        <v>4275</v>
      </c>
      <c r="B4951" s="13" t="n">
        <v>43431</v>
      </c>
      <c r="C4951" s="13" t="n">
        <v>43436</v>
      </c>
      <c r="D4951" s="14" t="s">
        <v>69</v>
      </c>
      <c r="E4951" s="14" t="s">
        <v>53</v>
      </c>
      <c r="F4951" s="14" t="s">
        <v>63</v>
      </c>
      <c r="G4951" s="14" t="s">
        <v>64</v>
      </c>
      <c r="H4951" s="14" t="s">
        <v>56</v>
      </c>
      <c r="I4951" s="14" t="s">
        <v>76</v>
      </c>
      <c r="J4951" s="14" t="s">
        <v>962</v>
      </c>
      <c r="K4951" s="15" t="n">
        <v>18.84</v>
      </c>
      <c r="L4951" s="0" t="n">
        <v>3</v>
      </c>
      <c r="M4951" s="16" t="n">
        <v>0</v>
      </c>
      <c r="N4951" s="17" t="n">
        <v>6.0288</v>
      </c>
      <c r="O4951" s="0" t="str">
        <f aca="false">TEXT(B4951,"YYYY-MM")</f>
        <v>2018-11</v>
      </c>
      <c r="P4951" s="18" t="n">
        <f aca="false">IFERROR(N4951/K4951,0)</f>
        <v>0.32</v>
      </c>
      <c r="Q4951" s="0" t="str">
        <f aca="false">IF(M4951=0,"No Discount",IF(M4951&lt;0.2,"Low (1-19%)",IF(M4951&lt;0.4,"Medium (20-39%)","High (40%+)")))</f>
        <v>No Discount</v>
      </c>
      <c r="R4951" s="0" t="str">
        <f aca="false">INDEX('Lookup Tables'!$B$2:$B$5,MATCH(F4951,'Lookup Tables'!$A$2:$A$5,0))</f>
        <v>Manager D</v>
      </c>
    </row>
    <row r="4952" customFormat="false" ht="15" hidden="false" customHeight="false" outlineLevel="0" collapsed="false">
      <c r="A4952" s="0" t="s">
        <v>4276</v>
      </c>
      <c r="B4952" s="13" t="n">
        <v>43036</v>
      </c>
      <c r="C4952" s="13" t="n">
        <v>43040</v>
      </c>
      <c r="D4952" s="14" t="s">
        <v>52</v>
      </c>
      <c r="E4952" s="14" t="s">
        <v>53</v>
      </c>
      <c r="F4952" s="14" t="s">
        <v>117</v>
      </c>
      <c r="G4952" s="14" t="s">
        <v>170</v>
      </c>
      <c r="H4952" s="14" t="s">
        <v>65</v>
      </c>
      <c r="I4952" s="14" t="s">
        <v>78</v>
      </c>
      <c r="J4952" s="14" t="s">
        <v>344</v>
      </c>
      <c r="K4952" s="15" t="n">
        <v>12.42</v>
      </c>
      <c r="L4952" s="0" t="n">
        <v>3</v>
      </c>
      <c r="M4952" s="16" t="n">
        <v>0</v>
      </c>
      <c r="N4952" s="17" t="n">
        <v>5.2164</v>
      </c>
      <c r="O4952" s="0" t="str">
        <f aca="false">TEXT(B4952,"YYYY-MM")</f>
        <v>2017-10</v>
      </c>
      <c r="P4952" s="18" t="n">
        <f aca="false">IFERROR(N4952/K4952,0)</f>
        <v>0.42</v>
      </c>
      <c r="Q4952" s="0" t="str">
        <f aca="false">IF(M4952=0,"No Discount",IF(M4952&lt;0.2,"Low (1-19%)",IF(M4952&lt;0.4,"Medium (20-39%)","High (40%+)")))</f>
        <v>No Discount</v>
      </c>
      <c r="R4952" s="0" t="str">
        <f aca="false">INDEX('Lookup Tables'!$B$2:$B$5,MATCH(F4952,'Lookup Tables'!$A$2:$A$5,0))</f>
        <v>Manager B</v>
      </c>
    </row>
    <row r="4953" customFormat="false" ht="15" hidden="false" customHeight="false" outlineLevel="0" collapsed="false">
      <c r="A4953" s="0" t="s">
        <v>4277</v>
      </c>
      <c r="B4953" s="13" t="n">
        <v>42530</v>
      </c>
      <c r="C4953" s="13" t="n">
        <v>42534</v>
      </c>
      <c r="D4953" s="14" t="s">
        <v>69</v>
      </c>
      <c r="E4953" s="14" t="s">
        <v>53</v>
      </c>
      <c r="F4953" s="14" t="s">
        <v>98</v>
      </c>
      <c r="G4953" s="14" t="s">
        <v>157</v>
      </c>
      <c r="H4953" s="14" t="s">
        <v>65</v>
      </c>
      <c r="I4953" s="14" t="s">
        <v>91</v>
      </c>
      <c r="J4953" s="14" t="s">
        <v>231</v>
      </c>
      <c r="K4953" s="15" t="n">
        <v>12.96</v>
      </c>
      <c r="L4953" s="0" t="n">
        <v>2</v>
      </c>
      <c r="M4953" s="16" t="n">
        <v>0</v>
      </c>
      <c r="N4953" s="17" t="n">
        <v>6.2208</v>
      </c>
      <c r="O4953" s="0" t="str">
        <f aca="false">TEXT(B4953,"YYYY-MM")</f>
        <v>2016-06</v>
      </c>
      <c r="P4953" s="18" t="n">
        <f aca="false">IFERROR(N4953/K4953,0)</f>
        <v>0.48</v>
      </c>
      <c r="Q4953" s="0" t="str">
        <f aca="false">IF(M4953=0,"No Discount",IF(M4953&lt;0.2,"Low (1-19%)",IF(M4953&lt;0.4,"Medium (20-39%)","High (40%+)")))</f>
        <v>No Discount</v>
      </c>
      <c r="R4953" s="0" t="str">
        <f aca="false">INDEX('Lookup Tables'!$B$2:$B$5,MATCH(F4953,'Lookup Tables'!$A$2:$A$5,0))</f>
        <v>Manager A</v>
      </c>
    </row>
    <row r="4954" customFormat="false" ht="15" hidden="false" customHeight="false" outlineLevel="0" collapsed="false">
      <c r="A4954" s="0" t="s">
        <v>4278</v>
      </c>
      <c r="B4954" s="13" t="n">
        <v>43442</v>
      </c>
      <c r="C4954" s="13" t="n">
        <v>43446</v>
      </c>
      <c r="D4954" s="14" t="s">
        <v>52</v>
      </c>
      <c r="E4954" s="14" t="s">
        <v>62</v>
      </c>
      <c r="F4954" s="14" t="s">
        <v>63</v>
      </c>
      <c r="G4954" s="14" t="s">
        <v>64</v>
      </c>
      <c r="H4954" s="14" t="s">
        <v>65</v>
      </c>
      <c r="I4954" s="14" t="s">
        <v>85</v>
      </c>
      <c r="J4954" s="14" t="s">
        <v>4279</v>
      </c>
      <c r="K4954" s="15" t="n">
        <v>69.48</v>
      </c>
      <c r="L4954" s="0" t="n">
        <v>1</v>
      </c>
      <c r="M4954" s="16" t="n">
        <v>0</v>
      </c>
      <c r="N4954" s="17" t="n">
        <v>20.844</v>
      </c>
      <c r="O4954" s="0" t="str">
        <f aca="false">TEXT(B4954,"YYYY-MM")</f>
        <v>2018-12</v>
      </c>
      <c r="P4954" s="18" t="n">
        <f aca="false">IFERROR(N4954/K4954,0)</f>
        <v>0.3</v>
      </c>
      <c r="Q4954" s="0" t="str">
        <f aca="false">IF(M4954=0,"No Discount",IF(M4954&lt;0.2,"Low (1-19%)",IF(M4954&lt;0.4,"Medium (20-39%)","High (40%+)")))</f>
        <v>No Discount</v>
      </c>
      <c r="R4954" s="0" t="str">
        <f aca="false">INDEX('Lookup Tables'!$B$2:$B$5,MATCH(F4954,'Lookup Tables'!$A$2:$A$5,0))</f>
        <v>Manager D</v>
      </c>
    </row>
    <row r="4955" customFormat="false" ht="15" hidden="false" customHeight="false" outlineLevel="0" collapsed="false">
      <c r="A4955" s="0" t="s">
        <v>4280</v>
      </c>
      <c r="B4955" s="13" t="n">
        <v>42445</v>
      </c>
      <c r="C4955" s="13" t="n">
        <v>42449</v>
      </c>
      <c r="D4955" s="14" t="s">
        <v>69</v>
      </c>
      <c r="E4955" s="14" t="s">
        <v>62</v>
      </c>
      <c r="F4955" s="14" t="s">
        <v>117</v>
      </c>
      <c r="G4955" s="14" t="s">
        <v>170</v>
      </c>
      <c r="H4955" s="14" t="s">
        <v>80</v>
      </c>
      <c r="I4955" s="14" t="s">
        <v>81</v>
      </c>
      <c r="J4955" s="14" t="s">
        <v>2542</v>
      </c>
      <c r="K4955" s="15" t="n">
        <v>85.9</v>
      </c>
      <c r="L4955" s="0" t="n">
        <v>2</v>
      </c>
      <c r="M4955" s="16" t="n">
        <v>0</v>
      </c>
      <c r="N4955" s="17" t="n">
        <v>2.577</v>
      </c>
      <c r="O4955" s="0" t="str">
        <f aca="false">TEXT(B4955,"YYYY-MM")</f>
        <v>2016-03</v>
      </c>
      <c r="P4955" s="18" t="n">
        <f aca="false">IFERROR(N4955/K4955,0)</f>
        <v>0.03</v>
      </c>
      <c r="Q4955" s="0" t="str">
        <f aca="false">IF(M4955=0,"No Discount",IF(M4955&lt;0.2,"Low (1-19%)",IF(M4955&lt;0.4,"Medium (20-39%)","High (40%+)")))</f>
        <v>No Discount</v>
      </c>
      <c r="R4955" s="0" t="str">
        <f aca="false">INDEX('Lookup Tables'!$B$2:$B$5,MATCH(F4955,'Lookup Tables'!$A$2:$A$5,0))</f>
        <v>Manager B</v>
      </c>
    </row>
    <row r="4956" customFormat="false" ht="15" hidden="false" customHeight="false" outlineLevel="0" collapsed="false">
      <c r="A4956" s="0" t="s">
        <v>4281</v>
      </c>
      <c r="B4956" s="13" t="n">
        <v>42164</v>
      </c>
      <c r="C4956" s="13" t="n">
        <v>42168</v>
      </c>
      <c r="D4956" s="14" t="s">
        <v>52</v>
      </c>
      <c r="E4956" s="14" t="s">
        <v>62</v>
      </c>
      <c r="F4956" s="14" t="s">
        <v>63</v>
      </c>
      <c r="G4956" s="14" t="s">
        <v>646</v>
      </c>
      <c r="H4956" s="14" t="s">
        <v>65</v>
      </c>
      <c r="I4956" s="14" t="s">
        <v>78</v>
      </c>
      <c r="J4956" s="14" t="s">
        <v>1197</v>
      </c>
      <c r="K4956" s="15" t="n">
        <v>18.06</v>
      </c>
      <c r="L4956" s="0" t="n">
        <v>7</v>
      </c>
      <c r="M4956" s="16" t="n">
        <v>0</v>
      </c>
      <c r="N4956" s="17" t="n">
        <v>4.6956</v>
      </c>
      <c r="O4956" s="0" t="str">
        <f aca="false">TEXT(B4956,"YYYY-MM")</f>
        <v>2015-06</v>
      </c>
      <c r="P4956" s="18" t="n">
        <f aca="false">IFERROR(N4956/K4956,0)</f>
        <v>0.26</v>
      </c>
      <c r="Q4956" s="0" t="str">
        <f aca="false">IF(M4956=0,"No Discount",IF(M4956&lt;0.2,"Low (1-19%)",IF(M4956&lt;0.4,"Medium (20-39%)","High (40%+)")))</f>
        <v>No Discount</v>
      </c>
      <c r="R4956" s="0" t="str">
        <f aca="false">INDEX('Lookup Tables'!$B$2:$B$5,MATCH(F4956,'Lookup Tables'!$A$2:$A$5,0))</f>
        <v>Manager D</v>
      </c>
    </row>
    <row r="4957" customFormat="false" ht="15" hidden="false" customHeight="false" outlineLevel="0" collapsed="false">
      <c r="A4957" s="0" t="s">
        <v>4281</v>
      </c>
      <c r="B4957" s="13" t="n">
        <v>42164</v>
      </c>
      <c r="C4957" s="13" t="n">
        <v>42168</v>
      </c>
      <c r="D4957" s="14" t="s">
        <v>52</v>
      </c>
      <c r="E4957" s="14" t="s">
        <v>62</v>
      </c>
      <c r="F4957" s="14" t="s">
        <v>63</v>
      </c>
      <c r="G4957" s="14" t="s">
        <v>646</v>
      </c>
      <c r="H4957" s="14" t="s">
        <v>65</v>
      </c>
      <c r="I4957" s="14" t="s">
        <v>91</v>
      </c>
      <c r="J4957" s="14" t="s">
        <v>1716</v>
      </c>
      <c r="K4957" s="15" t="n">
        <v>79.14</v>
      </c>
      <c r="L4957" s="0" t="n">
        <v>3</v>
      </c>
      <c r="M4957" s="16" t="n">
        <v>0</v>
      </c>
      <c r="N4957" s="17" t="n">
        <v>36.4044</v>
      </c>
      <c r="O4957" s="0" t="str">
        <f aca="false">TEXT(B4957,"YYYY-MM")</f>
        <v>2015-06</v>
      </c>
      <c r="P4957" s="18" t="n">
        <f aca="false">IFERROR(N4957/K4957,0)</f>
        <v>0.46</v>
      </c>
      <c r="Q4957" s="0" t="str">
        <f aca="false">IF(M4957=0,"No Discount",IF(M4957&lt;0.2,"Low (1-19%)",IF(M4957&lt;0.4,"Medium (20-39%)","High (40%+)")))</f>
        <v>No Discount</v>
      </c>
      <c r="R4957" s="0" t="str">
        <f aca="false">INDEX('Lookup Tables'!$B$2:$B$5,MATCH(F4957,'Lookup Tables'!$A$2:$A$5,0))</f>
        <v>Manager D</v>
      </c>
    </row>
    <row r="4958" customFormat="false" ht="15" hidden="false" customHeight="false" outlineLevel="0" collapsed="false">
      <c r="A4958" s="0" t="s">
        <v>4281</v>
      </c>
      <c r="B4958" s="13" t="n">
        <v>42164</v>
      </c>
      <c r="C4958" s="13" t="n">
        <v>42168</v>
      </c>
      <c r="D4958" s="14" t="s">
        <v>52</v>
      </c>
      <c r="E4958" s="14" t="s">
        <v>62</v>
      </c>
      <c r="F4958" s="14" t="s">
        <v>63</v>
      </c>
      <c r="G4958" s="14" t="s">
        <v>646</v>
      </c>
      <c r="H4958" s="14" t="s">
        <v>56</v>
      </c>
      <c r="I4958" s="14" t="s">
        <v>76</v>
      </c>
      <c r="J4958" s="14" t="s">
        <v>3032</v>
      </c>
      <c r="K4958" s="15" t="n">
        <v>37.4</v>
      </c>
      <c r="L4958" s="0" t="n">
        <v>2</v>
      </c>
      <c r="M4958" s="16" t="n">
        <v>0</v>
      </c>
      <c r="N4958" s="17" t="n">
        <v>14.212</v>
      </c>
      <c r="O4958" s="0" t="str">
        <f aca="false">TEXT(B4958,"YYYY-MM")</f>
        <v>2015-06</v>
      </c>
      <c r="P4958" s="18" t="n">
        <f aca="false">IFERROR(N4958/K4958,0)</f>
        <v>0.38</v>
      </c>
      <c r="Q4958" s="0" t="str">
        <f aca="false">IF(M4958=0,"No Discount",IF(M4958&lt;0.2,"Low (1-19%)",IF(M4958&lt;0.4,"Medium (20-39%)","High (40%+)")))</f>
        <v>No Discount</v>
      </c>
      <c r="R4958" s="0" t="str">
        <f aca="false">INDEX('Lookup Tables'!$B$2:$B$5,MATCH(F4958,'Lookup Tables'!$A$2:$A$5,0))</f>
        <v>Manager D</v>
      </c>
    </row>
    <row r="4959" customFormat="false" ht="15" hidden="false" customHeight="false" outlineLevel="0" collapsed="false">
      <c r="A4959" s="0" t="s">
        <v>4282</v>
      </c>
      <c r="B4959" s="13" t="n">
        <v>42449</v>
      </c>
      <c r="C4959" s="13" t="n">
        <v>42455</v>
      </c>
      <c r="D4959" s="14" t="s">
        <v>69</v>
      </c>
      <c r="E4959" s="14" t="s">
        <v>53</v>
      </c>
      <c r="F4959" s="14" t="s">
        <v>98</v>
      </c>
      <c r="G4959" s="14" t="s">
        <v>99</v>
      </c>
      <c r="H4959" s="14" t="s">
        <v>65</v>
      </c>
      <c r="I4959" s="14" t="s">
        <v>83</v>
      </c>
      <c r="J4959" s="14" t="s">
        <v>2750</v>
      </c>
      <c r="K4959" s="15" t="n">
        <v>2.512</v>
      </c>
      <c r="L4959" s="0" t="n">
        <v>2</v>
      </c>
      <c r="M4959" s="16" t="n">
        <v>0.8</v>
      </c>
      <c r="N4959" s="17" t="n">
        <v>-4.396</v>
      </c>
      <c r="O4959" s="0" t="str">
        <f aca="false">TEXT(B4959,"YYYY-MM")</f>
        <v>2016-03</v>
      </c>
      <c r="P4959" s="18" t="n">
        <f aca="false">IFERROR(N4959/K4959,0)</f>
        <v>-1.75</v>
      </c>
      <c r="Q4959" s="0" t="str">
        <f aca="false">IF(M4959=0,"No Discount",IF(M4959&lt;0.2,"Low (1-19%)",IF(M4959&lt;0.4,"Medium (20-39%)","High (40%+)")))</f>
        <v>High (40%+)</v>
      </c>
      <c r="R4959" s="0" t="str">
        <f aca="false">INDEX('Lookup Tables'!$B$2:$B$5,MATCH(F4959,'Lookup Tables'!$A$2:$A$5,0))</f>
        <v>Manager A</v>
      </c>
    </row>
    <row r="4960" customFormat="false" ht="15" hidden="false" customHeight="false" outlineLevel="0" collapsed="false">
      <c r="A4960" s="0" t="s">
        <v>4282</v>
      </c>
      <c r="B4960" s="13" t="n">
        <v>42449</v>
      </c>
      <c r="C4960" s="13" t="n">
        <v>42455</v>
      </c>
      <c r="D4960" s="14" t="s">
        <v>69</v>
      </c>
      <c r="E4960" s="14" t="s">
        <v>53</v>
      </c>
      <c r="F4960" s="14" t="s">
        <v>98</v>
      </c>
      <c r="G4960" s="14" t="s">
        <v>99</v>
      </c>
      <c r="H4960" s="14" t="s">
        <v>65</v>
      </c>
      <c r="I4960" s="14" t="s">
        <v>171</v>
      </c>
      <c r="J4960" s="14" t="s">
        <v>296</v>
      </c>
      <c r="K4960" s="15" t="n">
        <v>18.864</v>
      </c>
      <c r="L4960" s="0" t="n">
        <v>9</v>
      </c>
      <c r="M4960" s="16" t="n">
        <v>0.2</v>
      </c>
      <c r="N4960" s="17" t="n">
        <v>6.1308</v>
      </c>
      <c r="O4960" s="0" t="str">
        <f aca="false">TEXT(B4960,"YYYY-MM")</f>
        <v>2016-03</v>
      </c>
      <c r="P4960" s="18" t="n">
        <f aca="false">IFERROR(N4960/K4960,0)</f>
        <v>0.325</v>
      </c>
      <c r="Q4960" s="0" t="str">
        <f aca="false">IF(M4960=0,"No Discount",IF(M4960&lt;0.2,"Low (1-19%)",IF(M4960&lt;0.4,"Medium (20-39%)","High (40%+)")))</f>
        <v>Medium (20-39%)</v>
      </c>
      <c r="R4960" s="0" t="str">
        <f aca="false">INDEX('Lookup Tables'!$B$2:$B$5,MATCH(F4960,'Lookup Tables'!$A$2:$A$5,0))</f>
        <v>Manager A</v>
      </c>
    </row>
    <row r="4961" customFormat="false" ht="15" hidden="false" customHeight="false" outlineLevel="0" collapsed="false">
      <c r="A4961" s="0" t="s">
        <v>4283</v>
      </c>
      <c r="B4961" s="13" t="n">
        <v>43057</v>
      </c>
      <c r="C4961" s="13" t="n">
        <v>43061</v>
      </c>
      <c r="D4961" s="14" t="s">
        <v>69</v>
      </c>
      <c r="E4961" s="14" t="s">
        <v>97</v>
      </c>
      <c r="F4961" s="14" t="s">
        <v>63</v>
      </c>
      <c r="G4961" s="14" t="s">
        <v>64</v>
      </c>
      <c r="H4961" s="14" t="s">
        <v>80</v>
      </c>
      <c r="I4961" s="14" t="s">
        <v>81</v>
      </c>
      <c r="J4961" s="14" t="s">
        <v>1993</v>
      </c>
      <c r="K4961" s="15" t="n">
        <v>61.192</v>
      </c>
      <c r="L4961" s="0" t="n">
        <v>1</v>
      </c>
      <c r="M4961" s="16" t="n">
        <v>0.2</v>
      </c>
      <c r="N4961" s="17" t="n">
        <v>6.1192</v>
      </c>
      <c r="O4961" s="0" t="str">
        <f aca="false">TEXT(B4961,"YYYY-MM")</f>
        <v>2017-11</v>
      </c>
      <c r="P4961" s="18" t="n">
        <f aca="false">IFERROR(N4961/K4961,0)</f>
        <v>0.1</v>
      </c>
      <c r="Q4961" s="0" t="str">
        <f aca="false">IF(M4961=0,"No Discount",IF(M4961&lt;0.2,"Low (1-19%)",IF(M4961&lt;0.4,"Medium (20-39%)","High (40%+)")))</f>
        <v>Medium (20-39%)</v>
      </c>
      <c r="R4961" s="0" t="str">
        <f aca="false">INDEX('Lookup Tables'!$B$2:$B$5,MATCH(F4961,'Lookup Tables'!$A$2:$A$5,0))</f>
        <v>Manager D</v>
      </c>
    </row>
    <row r="4962" customFormat="false" ht="15" hidden="false" customHeight="false" outlineLevel="0" collapsed="false">
      <c r="A4962" s="0" t="s">
        <v>4283</v>
      </c>
      <c r="B4962" s="13" t="n">
        <v>43057</v>
      </c>
      <c r="C4962" s="13" t="n">
        <v>43061</v>
      </c>
      <c r="D4962" s="14" t="s">
        <v>69</v>
      </c>
      <c r="E4962" s="14" t="s">
        <v>97</v>
      </c>
      <c r="F4962" s="14" t="s">
        <v>63</v>
      </c>
      <c r="G4962" s="14" t="s">
        <v>64</v>
      </c>
      <c r="H4962" s="14" t="s">
        <v>65</v>
      </c>
      <c r="I4962" s="14" t="s">
        <v>85</v>
      </c>
      <c r="J4962" s="14" t="s">
        <v>3298</v>
      </c>
      <c r="K4962" s="15" t="n">
        <v>67.84</v>
      </c>
      <c r="L4962" s="0" t="n">
        <v>1</v>
      </c>
      <c r="M4962" s="16" t="n">
        <v>0</v>
      </c>
      <c r="N4962" s="17" t="n">
        <v>18.3168</v>
      </c>
      <c r="O4962" s="0" t="str">
        <f aca="false">TEXT(B4962,"YYYY-MM")</f>
        <v>2017-11</v>
      </c>
      <c r="P4962" s="18" t="n">
        <f aca="false">IFERROR(N4962/K4962,0)</f>
        <v>0.27</v>
      </c>
      <c r="Q4962" s="0" t="str">
        <f aca="false">IF(M4962=0,"No Discount",IF(M4962&lt;0.2,"Low (1-19%)",IF(M4962&lt;0.4,"Medium (20-39%)","High (40%+)")))</f>
        <v>No Discount</v>
      </c>
      <c r="R4962" s="0" t="str">
        <f aca="false">INDEX('Lookup Tables'!$B$2:$B$5,MATCH(F4962,'Lookup Tables'!$A$2:$A$5,0))</f>
        <v>Manager D</v>
      </c>
    </row>
    <row r="4963" customFormat="false" ht="15" hidden="false" customHeight="false" outlineLevel="0" collapsed="false">
      <c r="A4963" s="0" t="s">
        <v>4284</v>
      </c>
      <c r="B4963" s="13" t="n">
        <v>42070</v>
      </c>
      <c r="C4963" s="13" t="n">
        <v>42071</v>
      </c>
      <c r="D4963" s="14" t="s">
        <v>137</v>
      </c>
      <c r="E4963" s="14" t="s">
        <v>53</v>
      </c>
      <c r="F4963" s="14" t="s">
        <v>63</v>
      </c>
      <c r="G4963" s="14" t="s">
        <v>94</v>
      </c>
      <c r="H4963" s="14" t="s">
        <v>56</v>
      </c>
      <c r="I4963" s="14" t="s">
        <v>59</v>
      </c>
      <c r="J4963" s="14" t="s">
        <v>433</v>
      </c>
      <c r="K4963" s="15" t="n">
        <v>48.712</v>
      </c>
      <c r="L4963" s="0" t="n">
        <v>1</v>
      </c>
      <c r="M4963" s="16" t="n">
        <v>0.2</v>
      </c>
      <c r="N4963" s="17" t="n">
        <v>5.4801</v>
      </c>
      <c r="O4963" s="0" t="str">
        <f aca="false">TEXT(B4963,"YYYY-MM")</f>
        <v>2015-03</v>
      </c>
      <c r="P4963" s="18" t="n">
        <f aca="false">IFERROR(N4963/K4963,0)</f>
        <v>0.1125</v>
      </c>
      <c r="Q4963" s="0" t="str">
        <f aca="false">IF(M4963=0,"No Discount",IF(M4963&lt;0.2,"Low (1-19%)",IF(M4963&lt;0.4,"Medium (20-39%)","High (40%+)")))</f>
        <v>Medium (20-39%)</v>
      </c>
      <c r="R4963" s="0" t="str">
        <f aca="false">INDEX('Lookup Tables'!$B$2:$B$5,MATCH(F4963,'Lookup Tables'!$A$2:$A$5,0))</f>
        <v>Manager D</v>
      </c>
    </row>
    <row r="4964" customFormat="false" ht="15" hidden="false" customHeight="false" outlineLevel="0" collapsed="false">
      <c r="A4964" s="0" t="s">
        <v>4284</v>
      </c>
      <c r="B4964" s="13" t="n">
        <v>42070</v>
      </c>
      <c r="C4964" s="13" t="n">
        <v>42071</v>
      </c>
      <c r="D4964" s="14" t="s">
        <v>137</v>
      </c>
      <c r="E4964" s="14" t="s">
        <v>53</v>
      </c>
      <c r="F4964" s="14" t="s">
        <v>63</v>
      </c>
      <c r="G4964" s="14" t="s">
        <v>94</v>
      </c>
      <c r="H4964" s="14" t="s">
        <v>65</v>
      </c>
      <c r="I4964" s="14" t="s">
        <v>78</v>
      </c>
      <c r="J4964" s="14" t="s">
        <v>491</v>
      </c>
      <c r="K4964" s="15" t="n">
        <v>17.94</v>
      </c>
      <c r="L4964" s="0" t="n">
        <v>3</v>
      </c>
      <c r="M4964" s="16" t="n">
        <v>0</v>
      </c>
      <c r="N4964" s="17" t="n">
        <v>4.6644</v>
      </c>
      <c r="O4964" s="0" t="str">
        <f aca="false">TEXT(B4964,"YYYY-MM")</f>
        <v>2015-03</v>
      </c>
      <c r="P4964" s="18" t="n">
        <f aca="false">IFERROR(N4964/K4964,0)</f>
        <v>0.26</v>
      </c>
      <c r="Q4964" s="0" t="str">
        <f aca="false">IF(M4964=0,"No Discount",IF(M4964&lt;0.2,"Low (1-19%)",IF(M4964&lt;0.4,"Medium (20-39%)","High (40%+)")))</f>
        <v>No Discount</v>
      </c>
      <c r="R4964" s="0" t="str">
        <f aca="false">INDEX('Lookup Tables'!$B$2:$B$5,MATCH(F4964,'Lookup Tables'!$A$2:$A$5,0))</f>
        <v>Manager D</v>
      </c>
    </row>
    <row r="4965" customFormat="false" ht="15" hidden="false" customHeight="false" outlineLevel="0" collapsed="false">
      <c r="A4965" s="0" t="s">
        <v>4284</v>
      </c>
      <c r="B4965" s="13" t="n">
        <v>42070</v>
      </c>
      <c r="C4965" s="13" t="n">
        <v>42071</v>
      </c>
      <c r="D4965" s="14" t="s">
        <v>137</v>
      </c>
      <c r="E4965" s="14" t="s">
        <v>53</v>
      </c>
      <c r="F4965" s="14" t="s">
        <v>63</v>
      </c>
      <c r="G4965" s="14" t="s">
        <v>94</v>
      </c>
      <c r="H4965" s="14" t="s">
        <v>65</v>
      </c>
      <c r="I4965" s="14" t="s">
        <v>73</v>
      </c>
      <c r="J4965" s="14" t="s">
        <v>1555</v>
      </c>
      <c r="K4965" s="15" t="n">
        <v>242.94</v>
      </c>
      <c r="L4965" s="0" t="n">
        <v>3</v>
      </c>
      <c r="M4965" s="16" t="n">
        <v>0</v>
      </c>
      <c r="N4965" s="17" t="n">
        <v>4.8588</v>
      </c>
      <c r="O4965" s="0" t="str">
        <f aca="false">TEXT(B4965,"YYYY-MM")</f>
        <v>2015-03</v>
      </c>
      <c r="P4965" s="18" t="n">
        <f aca="false">IFERROR(N4965/K4965,0)</f>
        <v>0.02</v>
      </c>
      <c r="Q4965" s="0" t="str">
        <f aca="false">IF(M4965=0,"No Discount",IF(M4965&lt;0.2,"Low (1-19%)",IF(M4965&lt;0.4,"Medium (20-39%)","High (40%+)")))</f>
        <v>No Discount</v>
      </c>
      <c r="R4965" s="0" t="str">
        <f aca="false">INDEX('Lookup Tables'!$B$2:$B$5,MATCH(F4965,'Lookup Tables'!$A$2:$A$5,0))</f>
        <v>Manager D</v>
      </c>
    </row>
    <row r="4966" customFormat="false" ht="15" hidden="false" customHeight="false" outlineLevel="0" collapsed="false">
      <c r="A4966" s="0" t="s">
        <v>4285</v>
      </c>
      <c r="B4966" s="13" t="n">
        <v>42870</v>
      </c>
      <c r="C4966" s="13" t="n">
        <v>42874</v>
      </c>
      <c r="D4966" s="14" t="s">
        <v>52</v>
      </c>
      <c r="E4966" s="14" t="s">
        <v>53</v>
      </c>
      <c r="F4966" s="14" t="s">
        <v>54</v>
      </c>
      <c r="G4966" s="14" t="s">
        <v>70</v>
      </c>
      <c r="H4966" s="14" t="s">
        <v>65</v>
      </c>
      <c r="I4966" s="14" t="s">
        <v>83</v>
      </c>
      <c r="J4966" s="14" t="s">
        <v>1106</v>
      </c>
      <c r="K4966" s="15" t="n">
        <v>7.764</v>
      </c>
      <c r="L4966" s="0" t="n">
        <v>4</v>
      </c>
      <c r="M4966" s="16" t="n">
        <v>0.7</v>
      </c>
      <c r="N4966" s="17" t="n">
        <v>-5.176</v>
      </c>
      <c r="O4966" s="0" t="str">
        <f aca="false">TEXT(B4966,"YYYY-MM")</f>
        <v>2017-05</v>
      </c>
      <c r="P4966" s="18" t="n">
        <f aca="false">IFERROR(N4966/K4966,0)</f>
        <v>-0.666666666666667</v>
      </c>
      <c r="Q4966" s="0" t="str">
        <f aca="false">IF(M4966=0,"No Discount",IF(M4966&lt;0.2,"Low (1-19%)",IF(M4966&lt;0.4,"Medium (20-39%)","High (40%+)")))</f>
        <v>High (40%+)</v>
      </c>
      <c r="R4966" s="0" t="str">
        <f aca="false">INDEX('Lookup Tables'!$B$2:$B$5,MATCH(F4966,'Lookup Tables'!$A$2:$A$5,0))</f>
        <v>Manager C</v>
      </c>
    </row>
    <row r="4967" customFormat="false" ht="15" hidden="false" customHeight="false" outlineLevel="0" collapsed="false">
      <c r="A4967" s="0" t="s">
        <v>4286</v>
      </c>
      <c r="B4967" s="13" t="n">
        <v>42515</v>
      </c>
      <c r="C4967" s="13" t="n">
        <v>42518</v>
      </c>
      <c r="D4967" s="14" t="s">
        <v>52</v>
      </c>
      <c r="E4967" s="14" t="s">
        <v>62</v>
      </c>
      <c r="F4967" s="14" t="s">
        <v>54</v>
      </c>
      <c r="G4967" s="14" t="s">
        <v>200</v>
      </c>
      <c r="H4967" s="14" t="s">
        <v>80</v>
      </c>
      <c r="I4967" s="14" t="s">
        <v>81</v>
      </c>
      <c r="J4967" s="14" t="s">
        <v>2503</v>
      </c>
      <c r="K4967" s="15" t="n">
        <v>467.04</v>
      </c>
      <c r="L4967" s="0" t="n">
        <v>4</v>
      </c>
      <c r="M4967" s="16" t="n">
        <v>0.2</v>
      </c>
      <c r="N4967" s="17" t="n">
        <v>58.38</v>
      </c>
      <c r="O4967" s="0" t="str">
        <f aca="false">TEXT(B4967,"YYYY-MM")</f>
        <v>2016-05</v>
      </c>
      <c r="P4967" s="18" t="n">
        <f aca="false">IFERROR(N4967/K4967,0)</f>
        <v>0.125</v>
      </c>
      <c r="Q4967" s="0" t="str">
        <f aca="false">IF(M4967=0,"No Discount",IF(M4967&lt;0.2,"Low (1-19%)",IF(M4967&lt;0.4,"Medium (20-39%)","High (40%+)")))</f>
        <v>Medium (20-39%)</v>
      </c>
      <c r="R4967" s="0" t="str">
        <f aca="false">INDEX('Lookup Tables'!$B$2:$B$5,MATCH(F4967,'Lookup Tables'!$A$2:$A$5,0))</f>
        <v>Manager C</v>
      </c>
    </row>
    <row r="4968" customFormat="false" ht="15" hidden="false" customHeight="false" outlineLevel="0" collapsed="false">
      <c r="A4968" s="0" t="s">
        <v>4287</v>
      </c>
      <c r="B4968" s="13" t="n">
        <v>42584</v>
      </c>
      <c r="C4968" s="13" t="n">
        <v>42587</v>
      </c>
      <c r="D4968" s="14" t="s">
        <v>52</v>
      </c>
      <c r="E4968" s="14" t="s">
        <v>97</v>
      </c>
      <c r="F4968" s="14" t="s">
        <v>117</v>
      </c>
      <c r="G4968" s="14" t="s">
        <v>649</v>
      </c>
      <c r="H4968" s="14" t="s">
        <v>80</v>
      </c>
      <c r="I4968" s="14" t="s">
        <v>81</v>
      </c>
      <c r="J4968" s="14" t="s">
        <v>2542</v>
      </c>
      <c r="K4968" s="15" t="n">
        <v>128.85</v>
      </c>
      <c r="L4968" s="0" t="n">
        <v>3</v>
      </c>
      <c r="M4968" s="16" t="n">
        <v>0</v>
      </c>
      <c r="N4968" s="17" t="n">
        <v>3.8655</v>
      </c>
      <c r="O4968" s="0" t="str">
        <f aca="false">TEXT(B4968,"YYYY-MM")</f>
        <v>2016-08</v>
      </c>
      <c r="P4968" s="18" t="n">
        <f aca="false">IFERROR(N4968/K4968,0)</f>
        <v>0.03</v>
      </c>
      <c r="Q4968" s="0" t="str">
        <f aca="false">IF(M4968=0,"No Discount",IF(M4968&lt;0.2,"Low (1-19%)",IF(M4968&lt;0.4,"Medium (20-39%)","High (40%+)")))</f>
        <v>No Discount</v>
      </c>
      <c r="R4968" s="0" t="str">
        <f aca="false">INDEX('Lookup Tables'!$B$2:$B$5,MATCH(F4968,'Lookup Tables'!$A$2:$A$5,0))</f>
        <v>Manager B</v>
      </c>
    </row>
    <row r="4969" customFormat="false" ht="15" hidden="false" customHeight="false" outlineLevel="0" collapsed="false">
      <c r="A4969" s="0" t="s">
        <v>4287</v>
      </c>
      <c r="B4969" s="13" t="n">
        <v>42584</v>
      </c>
      <c r="C4969" s="13" t="n">
        <v>42587</v>
      </c>
      <c r="D4969" s="14" t="s">
        <v>52</v>
      </c>
      <c r="E4969" s="14" t="s">
        <v>97</v>
      </c>
      <c r="F4969" s="14" t="s">
        <v>117</v>
      </c>
      <c r="G4969" s="14" t="s">
        <v>649</v>
      </c>
      <c r="H4969" s="14" t="s">
        <v>65</v>
      </c>
      <c r="I4969" s="14" t="s">
        <v>91</v>
      </c>
      <c r="J4969" s="14" t="s">
        <v>1422</v>
      </c>
      <c r="K4969" s="15" t="n">
        <v>8.4</v>
      </c>
      <c r="L4969" s="0" t="n">
        <v>2</v>
      </c>
      <c r="M4969" s="16" t="n">
        <v>0</v>
      </c>
      <c r="N4969" s="17" t="n">
        <v>4.116</v>
      </c>
      <c r="O4969" s="0" t="str">
        <f aca="false">TEXT(B4969,"YYYY-MM")</f>
        <v>2016-08</v>
      </c>
      <c r="P4969" s="18" t="n">
        <f aca="false">IFERROR(N4969/K4969,0)</f>
        <v>0.49</v>
      </c>
      <c r="Q4969" s="0" t="str">
        <f aca="false">IF(M4969=0,"No Discount",IF(M4969&lt;0.2,"Low (1-19%)",IF(M4969&lt;0.4,"Medium (20-39%)","High (40%+)")))</f>
        <v>No Discount</v>
      </c>
      <c r="R4969" s="0" t="str">
        <f aca="false">INDEX('Lookup Tables'!$B$2:$B$5,MATCH(F4969,'Lookup Tables'!$A$2:$A$5,0))</f>
        <v>Manager B</v>
      </c>
    </row>
    <row r="4970" customFormat="false" ht="15" hidden="false" customHeight="false" outlineLevel="0" collapsed="false">
      <c r="A4970" s="0" t="s">
        <v>4287</v>
      </c>
      <c r="B4970" s="13" t="n">
        <v>42584</v>
      </c>
      <c r="C4970" s="13" t="n">
        <v>42587</v>
      </c>
      <c r="D4970" s="14" t="s">
        <v>52</v>
      </c>
      <c r="E4970" s="14" t="s">
        <v>97</v>
      </c>
      <c r="F4970" s="14" t="s">
        <v>117</v>
      </c>
      <c r="G4970" s="14" t="s">
        <v>649</v>
      </c>
      <c r="H4970" s="14" t="s">
        <v>80</v>
      </c>
      <c r="I4970" s="14" t="s">
        <v>123</v>
      </c>
      <c r="J4970" s="14" t="s">
        <v>739</v>
      </c>
      <c r="K4970" s="15" t="n">
        <v>199.98</v>
      </c>
      <c r="L4970" s="0" t="n">
        <v>2</v>
      </c>
      <c r="M4970" s="16" t="n">
        <v>0</v>
      </c>
      <c r="N4970" s="17" t="n">
        <v>83.9916</v>
      </c>
      <c r="O4970" s="0" t="str">
        <f aca="false">TEXT(B4970,"YYYY-MM")</f>
        <v>2016-08</v>
      </c>
      <c r="P4970" s="18" t="n">
        <f aca="false">IFERROR(N4970/K4970,0)</f>
        <v>0.42</v>
      </c>
      <c r="Q4970" s="0" t="str">
        <f aca="false">IF(M4970=0,"No Discount",IF(M4970&lt;0.2,"Low (1-19%)",IF(M4970&lt;0.4,"Medium (20-39%)","High (40%+)")))</f>
        <v>No Discount</v>
      </c>
      <c r="R4970" s="0" t="str">
        <f aca="false">INDEX('Lookup Tables'!$B$2:$B$5,MATCH(F4970,'Lookup Tables'!$A$2:$A$5,0))</f>
        <v>Manager B</v>
      </c>
    </row>
    <row r="4971" customFormat="false" ht="15" hidden="false" customHeight="false" outlineLevel="0" collapsed="false">
      <c r="A4971" s="0" t="s">
        <v>4287</v>
      </c>
      <c r="B4971" s="13" t="n">
        <v>42584</v>
      </c>
      <c r="C4971" s="13" t="n">
        <v>42587</v>
      </c>
      <c r="D4971" s="14" t="s">
        <v>52</v>
      </c>
      <c r="E4971" s="14" t="s">
        <v>97</v>
      </c>
      <c r="F4971" s="14" t="s">
        <v>117</v>
      </c>
      <c r="G4971" s="14" t="s">
        <v>649</v>
      </c>
      <c r="H4971" s="14" t="s">
        <v>56</v>
      </c>
      <c r="I4971" s="14" t="s">
        <v>59</v>
      </c>
      <c r="J4971" s="14" t="s">
        <v>1627</v>
      </c>
      <c r="K4971" s="15" t="n">
        <v>110.98</v>
      </c>
      <c r="L4971" s="0" t="n">
        <v>1</v>
      </c>
      <c r="M4971" s="16" t="n">
        <v>0</v>
      </c>
      <c r="N4971" s="17" t="n">
        <v>15.5372</v>
      </c>
      <c r="O4971" s="0" t="str">
        <f aca="false">TEXT(B4971,"YYYY-MM")</f>
        <v>2016-08</v>
      </c>
      <c r="P4971" s="18" t="n">
        <f aca="false">IFERROR(N4971/K4971,0)</f>
        <v>0.14</v>
      </c>
      <c r="Q4971" s="0" t="str">
        <f aca="false">IF(M4971=0,"No Discount",IF(M4971&lt;0.2,"Low (1-19%)",IF(M4971&lt;0.4,"Medium (20-39%)","High (40%+)")))</f>
        <v>No Discount</v>
      </c>
      <c r="R4971" s="0" t="str">
        <f aca="false">INDEX('Lookup Tables'!$B$2:$B$5,MATCH(F4971,'Lookup Tables'!$A$2:$A$5,0))</f>
        <v>Manager B</v>
      </c>
    </row>
    <row r="4972" customFormat="false" ht="15" hidden="false" customHeight="false" outlineLevel="0" collapsed="false">
      <c r="A4972" s="0" t="s">
        <v>4288</v>
      </c>
      <c r="B4972" s="13" t="n">
        <v>43045</v>
      </c>
      <c r="C4972" s="13" t="n">
        <v>43048</v>
      </c>
      <c r="D4972" s="14" t="s">
        <v>137</v>
      </c>
      <c r="E4972" s="14" t="s">
        <v>62</v>
      </c>
      <c r="F4972" s="14" t="s">
        <v>54</v>
      </c>
      <c r="G4972" s="14" t="s">
        <v>70</v>
      </c>
      <c r="H4972" s="14" t="s">
        <v>56</v>
      </c>
      <c r="I4972" s="14" t="s">
        <v>59</v>
      </c>
      <c r="J4972" s="14" t="s">
        <v>201</v>
      </c>
      <c r="K4972" s="15" t="n">
        <v>207.984</v>
      </c>
      <c r="L4972" s="0" t="n">
        <v>2</v>
      </c>
      <c r="M4972" s="16" t="n">
        <v>0.2</v>
      </c>
      <c r="N4972" s="17" t="n">
        <v>-28.5978</v>
      </c>
      <c r="O4972" s="0" t="str">
        <f aca="false">TEXT(B4972,"YYYY-MM")</f>
        <v>2017-11</v>
      </c>
      <c r="P4972" s="18" t="n">
        <f aca="false">IFERROR(N4972/K4972,0)</f>
        <v>-0.1375</v>
      </c>
      <c r="Q4972" s="0" t="str">
        <f aca="false">IF(M4972=0,"No Discount",IF(M4972&lt;0.2,"Low (1-19%)",IF(M4972&lt;0.4,"Medium (20-39%)","High (40%+)")))</f>
        <v>Medium (20-39%)</v>
      </c>
      <c r="R4972" s="0" t="str">
        <f aca="false">INDEX('Lookup Tables'!$B$2:$B$5,MATCH(F4972,'Lookup Tables'!$A$2:$A$5,0))</f>
        <v>Manager C</v>
      </c>
    </row>
    <row r="4973" customFormat="false" ht="15" hidden="false" customHeight="false" outlineLevel="0" collapsed="false">
      <c r="A4973" s="0" t="s">
        <v>4288</v>
      </c>
      <c r="B4973" s="13" t="n">
        <v>43045</v>
      </c>
      <c r="C4973" s="13" t="n">
        <v>43048</v>
      </c>
      <c r="D4973" s="14" t="s">
        <v>137</v>
      </c>
      <c r="E4973" s="14" t="s">
        <v>62</v>
      </c>
      <c r="F4973" s="14" t="s">
        <v>54</v>
      </c>
      <c r="G4973" s="14" t="s">
        <v>70</v>
      </c>
      <c r="H4973" s="14" t="s">
        <v>65</v>
      </c>
      <c r="I4973" s="14" t="s">
        <v>91</v>
      </c>
      <c r="J4973" s="14" t="s">
        <v>2947</v>
      </c>
      <c r="K4973" s="15" t="n">
        <v>36.112</v>
      </c>
      <c r="L4973" s="0" t="n">
        <v>2</v>
      </c>
      <c r="M4973" s="16" t="n">
        <v>0.2</v>
      </c>
      <c r="N4973" s="17" t="n">
        <v>12.6392</v>
      </c>
      <c r="O4973" s="0" t="str">
        <f aca="false">TEXT(B4973,"YYYY-MM")</f>
        <v>2017-11</v>
      </c>
      <c r="P4973" s="18" t="n">
        <f aca="false">IFERROR(N4973/K4973,0)</f>
        <v>0.35</v>
      </c>
      <c r="Q4973" s="0" t="str">
        <f aca="false">IF(M4973=0,"No Discount",IF(M4973&lt;0.2,"Low (1-19%)",IF(M4973&lt;0.4,"Medium (20-39%)","High (40%+)")))</f>
        <v>Medium (20-39%)</v>
      </c>
      <c r="R4973" s="0" t="str">
        <f aca="false">INDEX('Lookup Tables'!$B$2:$B$5,MATCH(F4973,'Lookup Tables'!$A$2:$A$5,0))</f>
        <v>Manager C</v>
      </c>
    </row>
    <row r="4974" customFormat="false" ht="15" hidden="false" customHeight="false" outlineLevel="0" collapsed="false">
      <c r="A4974" s="0" t="s">
        <v>4288</v>
      </c>
      <c r="B4974" s="13" t="n">
        <v>43045</v>
      </c>
      <c r="C4974" s="13" t="n">
        <v>43048</v>
      </c>
      <c r="D4974" s="14" t="s">
        <v>137</v>
      </c>
      <c r="E4974" s="14" t="s">
        <v>62</v>
      </c>
      <c r="F4974" s="14" t="s">
        <v>54</v>
      </c>
      <c r="G4974" s="14" t="s">
        <v>70</v>
      </c>
      <c r="H4974" s="14" t="s">
        <v>56</v>
      </c>
      <c r="I4974" s="14" t="s">
        <v>76</v>
      </c>
      <c r="J4974" s="14" t="s">
        <v>1136</v>
      </c>
      <c r="K4974" s="15" t="n">
        <v>35.568</v>
      </c>
      <c r="L4974" s="0" t="n">
        <v>2</v>
      </c>
      <c r="M4974" s="16" t="n">
        <v>0.2</v>
      </c>
      <c r="N4974" s="17" t="n">
        <v>5.7798</v>
      </c>
      <c r="O4974" s="0" t="str">
        <f aca="false">TEXT(B4974,"YYYY-MM")</f>
        <v>2017-11</v>
      </c>
      <c r="P4974" s="18" t="n">
        <f aca="false">IFERROR(N4974/K4974,0)</f>
        <v>0.1625</v>
      </c>
      <c r="Q4974" s="0" t="str">
        <f aca="false">IF(M4974=0,"No Discount",IF(M4974&lt;0.2,"Low (1-19%)",IF(M4974&lt;0.4,"Medium (20-39%)","High (40%+)")))</f>
        <v>Medium (20-39%)</v>
      </c>
      <c r="R4974" s="0" t="str">
        <f aca="false">INDEX('Lookup Tables'!$B$2:$B$5,MATCH(F4974,'Lookup Tables'!$A$2:$A$5,0))</f>
        <v>Manager C</v>
      </c>
    </row>
    <row r="4975" customFormat="false" ht="15" hidden="false" customHeight="false" outlineLevel="0" collapsed="false">
      <c r="A4975" s="0" t="s">
        <v>4288</v>
      </c>
      <c r="B4975" s="13" t="n">
        <v>43045</v>
      </c>
      <c r="C4975" s="13" t="n">
        <v>43048</v>
      </c>
      <c r="D4975" s="14" t="s">
        <v>137</v>
      </c>
      <c r="E4975" s="14" t="s">
        <v>62</v>
      </c>
      <c r="F4975" s="14" t="s">
        <v>54</v>
      </c>
      <c r="G4975" s="14" t="s">
        <v>70</v>
      </c>
      <c r="H4975" s="14" t="s">
        <v>65</v>
      </c>
      <c r="I4975" s="14" t="s">
        <v>91</v>
      </c>
      <c r="J4975" s="14" t="s">
        <v>752</v>
      </c>
      <c r="K4975" s="15" t="n">
        <v>88.768</v>
      </c>
      <c r="L4975" s="0" t="n">
        <v>2</v>
      </c>
      <c r="M4975" s="16" t="n">
        <v>0.2</v>
      </c>
      <c r="N4975" s="17" t="n">
        <v>31.0688</v>
      </c>
      <c r="O4975" s="0" t="str">
        <f aca="false">TEXT(B4975,"YYYY-MM")</f>
        <v>2017-11</v>
      </c>
      <c r="P4975" s="18" t="n">
        <f aca="false">IFERROR(N4975/K4975,0)</f>
        <v>0.35</v>
      </c>
      <c r="Q4975" s="0" t="str">
        <f aca="false">IF(M4975=0,"No Discount",IF(M4975&lt;0.2,"Low (1-19%)",IF(M4975&lt;0.4,"Medium (20-39%)","High (40%+)")))</f>
        <v>Medium (20-39%)</v>
      </c>
      <c r="R4975" s="0" t="str">
        <f aca="false">INDEX('Lookup Tables'!$B$2:$B$5,MATCH(F4975,'Lookup Tables'!$A$2:$A$5,0))</f>
        <v>Manager C</v>
      </c>
    </row>
    <row r="4976" customFormat="false" ht="15" hidden="false" customHeight="false" outlineLevel="0" collapsed="false">
      <c r="A4976" s="0" t="s">
        <v>4289</v>
      </c>
      <c r="B4976" s="13" t="n">
        <v>43046</v>
      </c>
      <c r="C4976" s="13" t="n">
        <v>43051</v>
      </c>
      <c r="D4976" s="14" t="s">
        <v>69</v>
      </c>
      <c r="E4976" s="14" t="s">
        <v>97</v>
      </c>
      <c r="F4976" s="14" t="s">
        <v>63</v>
      </c>
      <c r="G4976" s="14" t="s">
        <v>64</v>
      </c>
      <c r="H4976" s="14" t="s">
        <v>65</v>
      </c>
      <c r="I4976" s="14" t="s">
        <v>91</v>
      </c>
      <c r="J4976" s="14" t="s">
        <v>2840</v>
      </c>
      <c r="K4976" s="15" t="n">
        <v>12.9</v>
      </c>
      <c r="L4976" s="0" t="n">
        <v>2</v>
      </c>
      <c r="M4976" s="16" t="n">
        <v>0</v>
      </c>
      <c r="N4976" s="17" t="n">
        <v>6.321</v>
      </c>
      <c r="O4976" s="0" t="str">
        <f aca="false">TEXT(B4976,"YYYY-MM")</f>
        <v>2017-11</v>
      </c>
      <c r="P4976" s="18" t="n">
        <f aca="false">IFERROR(N4976/K4976,0)</f>
        <v>0.49</v>
      </c>
      <c r="Q4976" s="0" t="str">
        <f aca="false">IF(M4976=0,"No Discount",IF(M4976&lt;0.2,"Low (1-19%)",IF(M4976&lt;0.4,"Medium (20-39%)","High (40%+)")))</f>
        <v>No Discount</v>
      </c>
      <c r="R4976" s="0" t="str">
        <f aca="false">INDEX('Lookup Tables'!$B$2:$B$5,MATCH(F4976,'Lookup Tables'!$A$2:$A$5,0))</f>
        <v>Manager D</v>
      </c>
    </row>
    <row r="4977" customFormat="false" ht="15" hidden="false" customHeight="false" outlineLevel="0" collapsed="false">
      <c r="A4977" s="0" t="s">
        <v>4290</v>
      </c>
      <c r="B4977" s="13" t="n">
        <v>42631</v>
      </c>
      <c r="C4977" s="13" t="n">
        <v>42636</v>
      </c>
      <c r="D4977" s="14" t="s">
        <v>52</v>
      </c>
      <c r="E4977" s="14" t="s">
        <v>62</v>
      </c>
      <c r="F4977" s="14" t="s">
        <v>54</v>
      </c>
      <c r="G4977" s="14" t="s">
        <v>70</v>
      </c>
      <c r="H4977" s="14" t="s">
        <v>80</v>
      </c>
      <c r="I4977" s="14" t="s">
        <v>123</v>
      </c>
      <c r="J4977" s="14" t="s">
        <v>1379</v>
      </c>
      <c r="K4977" s="15" t="n">
        <v>717.12</v>
      </c>
      <c r="L4977" s="0" t="n">
        <v>9</v>
      </c>
      <c r="M4977" s="16" t="n">
        <v>0.2</v>
      </c>
      <c r="N4977" s="17" t="n">
        <v>152.388</v>
      </c>
      <c r="O4977" s="0" t="str">
        <f aca="false">TEXT(B4977,"YYYY-MM")</f>
        <v>2016-09</v>
      </c>
      <c r="P4977" s="18" t="n">
        <f aca="false">IFERROR(N4977/K4977,0)</f>
        <v>0.2125</v>
      </c>
      <c r="Q4977" s="0" t="str">
        <f aca="false">IF(M4977=0,"No Discount",IF(M4977&lt;0.2,"Low (1-19%)",IF(M4977&lt;0.4,"Medium (20-39%)","High (40%+)")))</f>
        <v>Medium (20-39%)</v>
      </c>
      <c r="R4977" s="0" t="str">
        <f aca="false">INDEX('Lookup Tables'!$B$2:$B$5,MATCH(F4977,'Lookup Tables'!$A$2:$A$5,0))</f>
        <v>Manager C</v>
      </c>
    </row>
    <row r="4978" customFormat="false" ht="15" hidden="false" customHeight="false" outlineLevel="0" collapsed="false">
      <c r="A4978" s="0" t="s">
        <v>4291</v>
      </c>
      <c r="B4978" s="13" t="n">
        <v>42711</v>
      </c>
      <c r="C4978" s="13" t="n">
        <v>42713</v>
      </c>
      <c r="D4978" s="14" t="s">
        <v>137</v>
      </c>
      <c r="E4978" s="14" t="s">
        <v>53</v>
      </c>
      <c r="F4978" s="14" t="s">
        <v>117</v>
      </c>
      <c r="G4978" s="14" t="s">
        <v>170</v>
      </c>
      <c r="H4978" s="14" t="s">
        <v>65</v>
      </c>
      <c r="I4978" s="14" t="s">
        <v>83</v>
      </c>
      <c r="J4978" s="14" t="s">
        <v>1570</v>
      </c>
      <c r="K4978" s="15" t="n">
        <v>21.36</v>
      </c>
      <c r="L4978" s="0" t="n">
        <v>5</v>
      </c>
      <c r="M4978" s="16" t="n">
        <v>0.2</v>
      </c>
      <c r="N4978" s="17" t="n">
        <v>7.209</v>
      </c>
      <c r="O4978" s="0" t="str">
        <f aca="false">TEXT(B4978,"YYYY-MM")</f>
        <v>2016-12</v>
      </c>
      <c r="P4978" s="18" t="n">
        <f aca="false">IFERROR(N4978/K4978,0)</f>
        <v>0.3375</v>
      </c>
      <c r="Q4978" s="0" t="str">
        <f aca="false">IF(M4978=0,"No Discount",IF(M4978&lt;0.2,"Low (1-19%)",IF(M4978&lt;0.4,"Medium (20-39%)","High (40%+)")))</f>
        <v>Medium (20-39%)</v>
      </c>
      <c r="R4978" s="0" t="str">
        <f aca="false">INDEX('Lookup Tables'!$B$2:$B$5,MATCH(F4978,'Lookup Tables'!$A$2:$A$5,0))</f>
        <v>Manager B</v>
      </c>
    </row>
    <row r="4979" customFormat="false" ht="15" hidden="false" customHeight="false" outlineLevel="0" collapsed="false">
      <c r="A4979" s="0" t="s">
        <v>4291</v>
      </c>
      <c r="B4979" s="13" t="n">
        <v>42711</v>
      </c>
      <c r="C4979" s="13" t="n">
        <v>42713</v>
      </c>
      <c r="D4979" s="14" t="s">
        <v>137</v>
      </c>
      <c r="E4979" s="14" t="s">
        <v>53</v>
      </c>
      <c r="F4979" s="14" t="s">
        <v>117</v>
      </c>
      <c r="G4979" s="14" t="s">
        <v>170</v>
      </c>
      <c r="H4979" s="14" t="s">
        <v>65</v>
      </c>
      <c r="I4979" s="14" t="s">
        <v>83</v>
      </c>
      <c r="J4979" s="14" t="s">
        <v>1447</v>
      </c>
      <c r="K4979" s="15" t="n">
        <v>6.688</v>
      </c>
      <c r="L4979" s="0" t="n">
        <v>2</v>
      </c>
      <c r="M4979" s="16" t="n">
        <v>0.2</v>
      </c>
      <c r="N4979" s="17" t="n">
        <v>2.3408</v>
      </c>
      <c r="O4979" s="0" t="str">
        <f aca="false">TEXT(B4979,"YYYY-MM")</f>
        <v>2016-12</v>
      </c>
      <c r="P4979" s="18" t="n">
        <f aca="false">IFERROR(N4979/K4979,0)</f>
        <v>0.35</v>
      </c>
      <c r="Q4979" s="0" t="str">
        <f aca="false">IF(M4979=0,"No Discount",IF(M4979&lt;0.2,"Low (1-19%)",IF(M4979&lt;0.4,"Medium (20-39%)","High (40%+)")))</f>
        <v>Medium (20-39%)</v>
      </c>
      <c r="R4979" s="0" t="str">
        <f aca="false">INDEX('Lookup Tables'!$B$2:$B$5,MATCH(F4979,'Lookup Tables'!$A$2:$A$5,0))</f>
        <v>Manager B</v>
      </c>
    </row>
    <row r="4980" customFormat="false" ht="15" hidden="false" customHeight="false" outlineLevel="0" collapsed="false">
      <c r="A4980" s="0" t="s">
        <v>4291</v>
      </c>
      <c r="B4980" s="13" t="n">
        <v>42711</v>
      </c>
      <c r="C4980" s="13" t="n">
        <v>42713</v>
      </c>
      <c r="D4980" s="14" t="s">
        <v>137</v>
      </c>
      <c r="E4980" s="14" t="s">
        <v>53</v>
      </c>
      <c r="F4980" s="14" t="s">
        <v>117</v>
      </c>
      <c r="G4980" s="14" t="s">
        <v>170</v>
      </c>
      <c r="H4980" s="14" t="s">
        <v>80</v>
      </c>
      <c r="I4980" s="14" t="s">
        <v>81</v>
      </c>
      <c r="J4980" s="14" t="s">
        <v>1722</v>
      </c>
      <c r="K4980" s="15" t="n">
        <v>773.94</v>
      </c>
      <c r="L4980" s="0" t="n">
        <v>6</v>
      </c>
      <c r="M4980" s="16" t="n">
        <v>0</v>
      </c>
      <c r="N4980" s="17" t="n">
        <v>224.4426</v>
      </c>
      <c r="O4980" s="0" t="str">
        <f aca="false">TEXT(B4980,"YYYY-MM")</f>
        <v>2016-12</v>
      </c>
      <c r="P4980" s="18" t="n">
        <f aca="false">IFERROR(N4980/K4980,0)</f>
        <v>0.29</v>
      </c>
      <c r="Q4980" s="0" t="str">
        <f aca="false">IF(M4980=0,"No Discount",IF(M4980&lt;0.2,"Low (1-19%)",IF(M4980&lt;0.4,"Medium (20-39%)","High (40%+)")))</f>
        <v>No Discount</v>
      </c>
      <c r="R4980" s="0" t="str">
        <f aca="false">INDEX('Lookup Tables'!$B$2:$B$5,MATCH(F4980,'Lookup Tables'!$A$2:$A$5,0))</f>
        <v>Manager B</v>
      </c>
    </row>
    <row r="4981" customFormat="false" ht="15" hidden="false" customHeight="false" outlineLevel="0" collapsed="false">
      <c r="A4981" s="0" t="s">
        <v>4292</v>
      </c>
      <c r="B4981" s="13" t="n">
        <v>43078</v>
      </c>
      <c r="C4981" s="13" t="n">
        <v>43082</v>
      </c>
      <c r="D4981" s="14" t="s">
        <v>52</v>
      </c>
      <c r="E4981" s="14" t="s">
        <v>62</v>
      </c>
      <c r="F4981" s="14" t="s">
        <v>98</v>
      </c>
      <c r="G4981" s="14" t="s">
        <v>146</v>
      </c>
      <c r="H4981" s="14" t="s">
        <v>65</v>
      </c>
      <c r="I4981" s="14" t="s">
        <v>303</v>
      </c>
      <c r="J4981" s="14" t="s">
        <v>2407</v>
      </c>
      <c r="K4981" s="15" t="n">
        <v>20.568</v>
      </c>
      <c r="L4981" s="0" t="n">
        <v>3</v>
      </c>
      <c r="M4981" s="16" t="n">
        <v>0.2</v>
      </c>
      <c r="N4981" s="17" t="n">
        <v>1.5426</v>
      </c>
      <c r="O4981" s="0" t="str">
        <f aca="false">TEXT(B4981,"YYYY-MM")</f>
        <v>2017-12</v>
      </c>
      <c r="P4981" s="18" t="n">
        <f aca="false">IFERROR(N4981/K4981,0)</f>
        <v>0.075</v>
      </c>
      <c r="Q4981" s="0" t="str">
        <f aca="false">IF(M4981=0,"No Discount",IF(M4981&lt;0.2,"Low (1-19%)",IF(M4981&lt;0.4,"Medium (20-39%)","High (40%+)")))</f>
        <v>Medium (20-39%)</v>
      </c>
      <c r="R4981" s="0" t="str">
        <f aca="false">INDEX('Lookup Tables'!$B$2:$B$5,MATCH(F4981,'Lookup Tables'!$A$2:$A$5,0))</f>
        <v>Manager A</v>
      </c>
    </row>
    <row r="4982" customFormat="false" ht="15" hidden="false" customHeight="false" outlineLevel="0" collapsed="false">
      <c r="A4982" s="0" t="s">
        <v>4292</v>
      </c>
      <c r="B4982" s="13" t="n">
        <v>43078</v>
      </c>
      <c r="C4982" s="13" t="n">
        <v>43082</v>
      </c>
      <c r="D4982" s="14" t="s">
        <v>52</v>
      </c>
      <c r="E4982" s="14" t="s">
        <v>62</v>
      </c>
      <c r="F4982" s="14" t="s">
        <v>98</v>
      </c>
      <c r="G4982" s="14" t="s">
        <v>146</v>
      </c>
      <c r="H4982" s="14" t="s">
        <v>65</v>
      </c>
      <c r="I4982" s="14" t="s">
        <v>85</v>
      </c>
      <c r="J4982" s="14" t="s">
        <v>1664</v>
      </c>
      <c r="K4982" s="15" t="n">
        <v>4.356</v>
      </c>
      <c r="L4982" s="0" t="n">
        <v>2</v>
      </c>
      <c r="M4982" s="16" t="n">
        <v>0.8</v>
      </c>
      <c r="N4982" s="17" t="n">
        <v>-11.7612</v>
      </c>
      <c r="O4982" s="0" t="str">
        <f aca="false">TEXT(B4982,"YYYY-MM")</f>
        <v>2017-12</v>
      </c>
      <c r="P4982" s="18" t="n">
        <f aca="false">IFERROR(N4982/K4982,0)</f>
        <v>-2.7</v>
      </c>
      <c r="Q4982" s="0" t="str">
        <f aca="false">IF(M4982=0,"No Discount",IF(M4982&lt;0.2,"Low (1-19%)",IF(M4982&lt;0.4,"Medium (20-39%)","High (40%+)")))</f>
        <v>High (40%+)</v>
      </c>
      <c r="R4982" s="0" t="str">
        <f aca="false">INDEX('Lookup Tables'!$B$2:$B$5,MATCH(F4982,'Lookup Tables'!$A$2:$A$5,0))</f>
        <v>Manager A</v>
      </c>
    </row>
    <row r="4983" customFormat="false" ht="15" hidden="false" customHeight="false" outlineLevel="0" collapsed="false">
      <c r="A4983" s="0" t="s">
        <v>4292</v>
      </c>
      <c r="B4983" s="13" t="n">
        <v>43078</v>
      </c>
      <c r="C4983" s="13" t="n">
        <v>43082</v>
      </c>
      <c r="D4983" s="14" t="s">
        <v>52</v>
      </c>
      <c r="E4983" s="14" t="s">
        <v>62</v>
      </c>
      <c r="F4983" s="14" t="s">
        <v>98</v>
      </c>
      <c r="G4983" s="14" t="s">
        <v>146</v>
      </c>
      <c r="H4983" s="14" t="s">
        <v>80</v>
      </c>
      <c r="I4983" s="14" t="s">
        <v>123</v>
      </c>
      <c r="J4983" s="14" t="s">
        <v>3780</v>
      </c>
      <c r="K4983" s="15" t="n">
        <v>19.04</v>
      </c>
      <c r="L4983" s="0" t="n">
        <v>4</v>
      </c>
      <c r="M4983" s="16" t="n">
        <v>0.2</v>
      </c>
      <c r="N4983" s="17" t="n">
        <v>-1.428</v>
      </c>
      <c r="O4983" s="0" t="str">
        <f aca="false">TEXT(B4983,"YYYY-MM")</f>
        <v>2017-12</v>
      </c>
      <c r="P4983" s="18" t="n">
        <f aca="false">IFERROR(N4983/K4983,0)</f>
        <v>-0.075</v>
      </c>
      <c r="Q4983" s="0" t="str">
        <f aca="false">IF(M4983=0,"No Discount",IF(M4983&lt;0.2,"Low (1-19%)",IF(M4983&lt;0.4,"Medium (20-39%)","High (40%+)")))</f>
        <v>Medium (20-39%)</v>
      </c>
      <c r="R4983" s="0" t="str">
        <f aca="false">INDEX('Lookup Tables'!$B$2:$B$5,MATCH(F4983,'Lookup Tables'!$A$2:$A$5,0))</f>
        <v>Manager A</v>
      </c>
    </row>
    <row r="4984" customFormat="false" ht="15" hidden="false" customHeight="false" outlineLevel="0" collapsed="false">
      <c r="A4984" s="0" t="s">
        <v>4293</v>
      </c>
      <c r="B4984" s="13" t="n">
        <v>42324</v>
      </c>
      <c r="C4984" s="13" t="n">
        <v>42330</v>
      </c>
      <c r="D4984" s="14" t="s">
        <v>69</v>
      </c>
      <c r="E4984" s="14" t="s">
        <v>62</v>
      </c>
      <c r="F4984" s="14" t="s">
        <v>63</v>
      </c>
      <c r="G4984" s="14" t="s">
        <v>64</v>
      </c>
      <c r="H4984" s="14" t="s">
        <v>65</v>
      </c>
      <c r="I4984" s="14" t="s">
        <v>66</v>
      </c>
      <c r="J4984" s="14" t="s">
        <v>1260</v>
      </c>
      <c r="K4984" s="15" t="n">
        <v>5.22</v>
      </c>
      <c r="L4984" s="0" t="n">
        <v>2</v>
      </c>
      <c r="M4984" s="16" t="n">
        <v>0</v>
      </c>
      <c r="N4984" s="17" t="n">
        <v>2.4012</v>
      </c>
      <c r="O4984" s="0" t="str">
        <f aca="false">TEXT(B4984,"YYYY-MM")</f>
        <v>2015-11</v>
      </c>
      <c r="P4984" s="18" t="n">
        <f aca="false">IFERROR(N4984/K4984,0)</f>
        <v>0.46</v>
      </c>
      <c r="Q4984" s="0" t="str">
        <f aca="false">IF(M4984=0,"No Discount",IF(M4984&lt;0.2,"Low (1-19%)",IF(M4984&lt;0.4,"Medium (20-39%)","High (40%+)")))</f>
        <v>No Discount</v>
      </c>
      <c r="R4984" s="0" t="str">
        <f aca="false">INDEX('Lookup Tables'!$B$2:$B$5,MATCH(F4984,'Lookup Tables'!$A$2:$A$5,0))</f>
        <v>Manager D</v>
      </c>
    </row>
    <row r="4985" customFormat="false" ht="15" hidden="false" customHeight="false" outlineLevel="0" collapsed="false">
      <c r="A4985" s="0" t="s">
        <v>4294</v>
      </c>
      <c r="B4985" s="13" t="n">
        <v>43045</v>
      </c>
      <c r="C4985" s="13" t="n">
        <v>43049</v>
      </c>
      <c r="D4985" s="14" t="s">
        <v>52</v>
      </c>
      <c r="E4985" s="14" t="s">
        <v>53</v>
      </c>
      <c r="F4985" s="14" t="s">
        <v>63</v>
      </c>
      <c r="G4985" s="14" t="s">
        <v>64</v>
      </c>
      <c r="H4985" s="14" t="s">
        <v>65</v>
      </c>
      <c r="I4985" s="14" t="s">
        <v>73</v>
      </c>
      <c r="J4985" s="14" t="s">
        <v>228</v>
      </c>
      <c r="K4985" s="15" t="n">
        <v>84.84</v>
      </c>
      <c r="L4985" s="0" t="n">
        <v>3</v>
      </c>
      <c r="M4985" s="16" t="n">
        <v>0</v>
      </c>
      <c r="N4985" s="17" t="n">
        <v>22.9068</v>
      </c>
      <c r="O4985" s="0" t="str">
        <f aca="false">TEXT(B4985,"YYYY-MM")</f>
        <v>2017-11</v>
      </c>
      <c r="P4985" s="18" t="n">
        <f aca="false">IFERROR(N4985/K4985,0)</f>
        <v>0.27</v>
      </c>
      <c r="Q4985" s="0" t="str">
        <f aca="false">IF(M4985=0,"No Discount",IF(M4985&lt;0.2,"Low (1-19%)",IF(M4985&lt;0.4,"Medium (20-39%)","High (40%+)")))</f>
        <v>No Discount</v>
      </c>
      <c r="R4985" s="0" t="str">
        <f aca="false">INDEX('Lookup Tables'!$B$2:$B$5,MATCH(F4985,'Lookup Tables'!$A$2:$A$5,0))</f>
        <v>Manager D</v>
      </c>
    </row>
    <row r="4986" customFormat="false" ht="15" hidden="false" customHeight="false" outlineLevel="0" collapsed="false">
      <c r="A4986" s="0" t="s">
        <v>4295</v>
      </c>
      <c r="B4986" s="13" t="n">
        <v>42619</v>
      </c>
      <c r="C4986" s="13" t="n">
        <v>42623</v>
      </c>
      <c r="D4986" s="14" t="s">
        <v>69</v>
      </c>
      <c r="E4986" s="14" t="s">
        <v>62</v>
      </c>
      <c r="F4986" s="14" t="s">
        <v>54</v>
      </c>
      <c r="G4986" s="14" t="s">
        <v>200</v>
      </c>
      <c r="H4986" s="14" t="s">
        <v>65</v>
      </c>
      <c r="I4986" s="14" t="s">
        <v>171</v>
      </c>
      <c r="J4986" s="14" t="s">
        <v>1437</v>
      </c>
      <c r="K4986" s="15" t="n">
        <v>7.24</v>
      </c>
      <c r="L4986" s="0" t="n">
        <v>5</v>
      </c>
      <c r="M4986" s="16" t="n">
        <v>0.2</v>
      </c>
      <c r="N4986" s="17" t="n">
        <v>1.1765</v>
      </c>
      <c r="O4986" s="0" t="str">
        <f aca="false">TEXT(B4986,"YYYY-MM")</f>
        <v>2016-09</v>
      </c>
      <c r="P4986" s="18" t="n">
        <f aca="false">IFERROR(N4986/K4986,0)</f>
        <v>0.1625</v>
      </c>
      <c r="Q4986" s="0" t="str">
        <f aca="false">IF(M4986=0,"No Discount",IF(M4986&lt;0.2,"Low (1-19%)",IF(M4986&lt;0.4,"Medium (20-39%)","High (40%+)")))</f>
        <v>Medium (20-39%)</v>
      </c>
      <c r="R4986" s="0" t="str">
        <f aca="false">INDEX('Lookup Tables'!$B$2:$B$5,MATCH(F4986,'Lookup Tables'!$A$2:$A$5,0))</f>
        <v>Manager C</v>
      </c>
    </row>
    <row r="4987" customFormat="false" ht="15" hidden="false" customHeight="false" outlineLevel="0" collapsed="false">
      <c r="A4987" s="0" t="s">
        <v>4296</v>
      </c>
      <c r="B4987" s="13" t="n">
        <v>42250</v>
      </c>
      <c r="C4987" s="13" t="n">
        <v>42250</v>
      </c>
      <c r="D4987" s="14" t="s">
        <v>606</v>
      </c>
      <c r="E4987" s="14" t="s">
        <v>53</v>
      </c>
      <c r="F4987" s="14" t="s">
        <v>117</v>
      </c>
      <c r="G4987" s="14" t="s">
        <v>170</v>
      </c>
      <c r="H4987" s="14" t="s">
        <v>65</v>
      </c>
      <c r="I4987" s="14" t="s">
        <v>66</v>
      </c>
      <c r="J4987" s="14" t="s">
        <v>1400</v>
      </c>
      <c r="K4987" s="15" t="n">
        <v>14.4</v>
      </c>
      <c r="L4987" s="0" t="n">
        <v>5</v>
      </c>
      <c r="M4987" s="16" t="n">
        <v>0</v>
      </c>
      <c r="N4987" s="17" t="n">
        <v>7.056</v>
      </c>
      <c r="O4987" s="0" t="str">
        <f aca="false">TEXT(B4987,"YYYY-MM")</f>
        <v>2015-09</v>
      </c>
      <c r="P4987" s="18" t="n">
        <f aca="false">IFERROR(N4987/K4987,0)</f>
        <v>0.49</v>
      </c>
      <c r="Q4987" s="0" t="str">
        <f aca="false">IF(M4987=0,"No Discount",IF(M4987&lt;0.2,"Low (1-19%)",IF(M4987&lt;0.4,"Medium (20-39%)","High (40%+)")))</f>
        <v>No Discount</v>
      </c>
      <c r="R4987" s="0" t="str">
        <f aca="false">INDEX('Lookup Tables'!$B$2:$B$5,MATCH(F4987,'Lookup Tables'!$A$2:$A$5,0))</f>
        <v>Manager B</v>
      </c>
    </row>
    <row r="4988" customFormat="false" ht="15" hidden="false" customHeight="false" outlineLevel="0" collapsed="false">
      <c r="A4988" s="0" t="s">
        <v>4297</v>
      </c>
      <c r="B4988" s="13" t="n">
        <v>42849</v>
      </c>
      <c r="C4988" s="13" t="n">
        <v>42853</v>
      </c>
      <c r="D4988" s="14" t="s">
        <v>69</v>
      </c>
      <c r="E4988" s="14" t="s">
        <v>97</v>
      </c>
      <c r="F4988" s="14" t="s">
        <v>63</v>
      </c>
      <c r="G4988" s="14" t="s">
        <v>252</v>
      </c>
      <c r="H4988" s="14" t="s">
        <v>65</v>
      </c>
      <c r="I4988" s="14" t="s">
        <v>91</v>
      </c>
      <c r="J4988" s="14" t="s">
        <v>873</v>
      </c>
      <c r="K4988" s="15" t="n">
        <v>15.552</v>
      </c>
      <c r="L4988" s="0" t="n">
        <v>3</v>
      </c>
      <c r="M4988" s="16" t="n">
        <v>0.2</v>
      </c>
      <c r="N4988" s="17" t="n">
        <v>5.4432</v>
      </c>
      <c r="O4988" s="0" t="str">
        <f aca="false">TEXT(B4988,"YYYY-MM")</f>
        <v>2017-04</v>
      </c>
      <c r="P4988" s="18" t="n">
        <f aca="false">IFERROR(N4988/K4988,0)</f>
        <v>0.35</v>
      </c>
      <c r="Q4988" s="0" t="str">
        <f aca="false">IF(M4988=0,"No Discount",IF(M4988&lt;0.2,"Low (1-19%)",IF(M4988&lt;0.4,"Medium (20-39%)","High (40%+)")))</f>
        <v>Medium (20-39%)</v>
      </c>
      <c r="R4988" s="0" t="str">
        <f aca="false">INDEX('Lookup Tables'!$B$2:$B$5,MATCH(F4988,'Lookup Tables'!$A$2:$A$5,0))</f>
        <v>Manager D</v>
      </c>
    </row>
    <row r="4989" customFormat="false" ht="15" hidden="false" customHeight="false" outlineLevel="0" collapsed="false">
      <c r="A4989" s="0" t="s">
        <v>4297</v>
      </c>
      <c r="B4989" s="13" t="n">
        <v>42849</v>
      </c>
      <c r="C4989" s="13" t="n">
        <v>42853</v>
      </c>
      <c r="D4989" s="14" t="s">
        <v>69</v>
      </c>
      <c r="E4989" s="14" t="s">
        <v>97</v>
      </c>
      <c r="F4989" s="14" t="s">
        <v>63</v>
      </c>
      <c r="G4989" s="14" t="s">
        <v>252</v>
      </c>
      <c r="H4989" s="14" t="s">
        <v>56</v>
      </c>
      <c r="I4989" s="14" t="s">
        <v>59</v>
      </c>
      <c r="J4989" s="14" t="s">
        <v>348</v>
      </c>
      <c r="K4989" s="15" t="n">
        <v>1325.76</v>
      </c>
      <c r="L4989" s="0" t="n">
        <v>6</v>
      </c>
      <c r="M4989" s="16" t="n">
        <v>0.2</v>
      </c>
      <c r="N4989" s="17" t="n">
        <v>149.148</v>
      </c>
      <c r="O4989" s="0" t="str">
        <f aca="false">TEXT(B4989,"YYYY-MM")</f>
        <v>2017-04</v>
      </c>
      <c r="P4989" s="18" t="n">
        <f aca="false">IFERROR(N4989/K4989,0)</f>
        <v>0.1125</v>
      </c>
      <c r="Q4989" s="0" t="str">
        <f aca="false">IF(M4989=0,"No Discount",IF(M4989&lt;0.2,"Low (1-19%)",IF(M4989&lt;0.4,"Medium (20-39%)","High (40%+)")))</f>
        <v>Medium (20-39%)</v>
      </c>
      <c r="R4989" s="0" t="str">
        <f aca="false">INDEX('Lookup Tables'!$B$2:$B$5,MATCH(F4989,'Lookup Tables'!$A$2:$A$5,0))</f>
        <v>Manager D</v>
      </c>
    </row>
    <row r="4990" customFormat="false" ht="15" hidden="false" customHeight="false" outlineLevel="0" collapsed="false">
      <c r="A4990" s="0" t="s">
        <v>4297</v>
      </c>
      <c r="B4990" s="13" t="n">
        <v>42849</v>
      </c>
      <c r="C4990" s="13" t="n">
        <v>42853</v>
      </c>
      <c r="D4990" s="14" t="s">
        <v>69</v>
      </c>
      <c r="E4990" s="14" t="s">
        <v>97</v>
      </c>
      <c r="F4990" s="14" t="s">
        <v>63</v>
      </c>
      <c r="G4990" s="14" t="s">
        <v>252</v>
      </c>
      <c r="H4990" s="14" t="s">
        <v>65</v>
      </c>
      <c r="I4990" s="14" t="s">
        <v>83</v>
      </c>
      <c r="J4990" s="14" t="s">
        <v>3183</v>
      </c>
      <c r="K4990" s="15" t="n">
        <v>3.108</v>
      </c>
      <c r="L4990" s="0" t="n">
        <v>2</v>
      </c>
      <c r="M4990" s="16" t="n">
        <v>0.7</v>
      </c>
      <c r="N4990" s="17" t="n">
        <v>-2.1756</v>
      </c>
      <c r="O4990" s="0" t="str">
        <f aca="false">TEXT(B4990,"YYYY-MM")</f>
        <v>2017-04</v>
      </c>
      <c r="P4990" s="18" t="n">
        <f aca="false">IFERROR(N4990/K4990,0)</f>
        <v>-0.7</v>
      </c>
      <c r="Q4990" s="0" t="str">
        <f aca="false">IF(M4990=0,"No Discount",IF(M4990&lt;0.2,"Low (1-19%)",IF(M4990&lt;0.4,"Medium (20-39%)","High (40%+)")))</f>
        <v>High (40%+)</v>
      </c>
      <c r="R4990" s="0" t="str">
        <f aca="false">INDEX('Lookup Tables'!$B$2:$B$5,MATCH(F4990,'Lookup Tables'!$A$2:$A$5,0))</f>
        <v>Manager D</v>
      </c>
    </row>
    <row r="4991" customFormat="false" ht="15" hidden="false" customHeight="false" outlineLevel="0" collapsed="false">
      <c r="A4991" s="0" t="s">
        <v>4298</v>
      </c>
      <c r="B4991" s="13" t="n">
        <v>43343</v>
      </c>
      <c r="C4991" s="13" t="n">
        <v>43347</v>
      </c>
      <c r="D4991" s="14" t="s">
        <v>69</v>
      </c>
      <c r="E4991" s="14" t="s">
        <v>97</v>
      </c>
      <c r="F4991" s="14" t="s">
        <v>63</v>
      </c>
      <c r="G4991" s="14" t="s">
        <v>64</v>
      </c>
      <c r="H4991" s="14" t="s">
        <v>65</v>
      </c>
      <c r="I4991" s="14" t="s">
        <v>83</v>
      </c>
      <c r="J4991" s="14" t="s">
        <v>1350</v>
      </c>
      <c r="K4991" s="15" t="n">
        <v>6.672</v>
      </c>
      <c r="L4991" s="0" t="n">
        <v>3</v>
      </c>
      <c r="M4991" s="16" t="n">
        <v>0.2</v>
      </c>
      <c r="N4991" s="17" t="n">
        <v>2.1684</v>
      </c>
      <c r="O4991" s="0" t="str">
        <f aca="false">TEXT(B4991,"YYYY-MM")</f>
        <v>2018-08</v>
      </c>
      <c r="P4991" s="18" t="n">
        <f aca="false">IFERROR(N4991/K4991,0)</f>
        <v>0.325</v>
      </c>
      <c r="Q4991" s="0" t="str">
        <f aca="false">IF(M4991=0,"No Discount",IF(M4991&lt;0.2,"Low (1-19%)",IF(M4991&lt;0.4,"Medium (20-39%)","High (40%+)")))</f>
        <v>Medium (20-39%)</v>
      </c>
      <c r="R4991" s="0" t="str">
        <f aca="false">INDEX('Lookup Tables'!$B$2:$B$5,MATCH(F4991,'Lookup Tables'!$A$2:$A$5,0))</f>
        <v>Manager D</v>
      </c>
    </row>
    <row r="4992" customFormat="false" ht="15" hidden="false" customHeight="false" outlineLevel="0" collapsed="false">
      <c r="A4992" s="0" t="s">
        <v>4298</v>
      </c>
      <c r="B4992" s="13" t="n">
        <v>43343</v>
      </c>
      <c r="C4992" s="13" t="n">
        <v>43347</v>
      </c>
      <c r="D4992" s="14" t="s">
        <v>69</v>
      </c>
      <c r="E4992" s="14" t="s">
        <v>97</v>
      </c>
      <c r="F4992" s="14" t="s">
        <v>63</v>
      </c>
      <c r="G4992" s="14" t="s">
        <v>64</v>
      </c>
      <c r="H4992" s="14" t="s">
        <v>80</v>
      </c>
      <c r="I4992" s="14" t="s">
        <v>81</v>
      </c>
      <c r="J4992" s="14" t="s">
        <v>3158</v>
      </c>
      <c r="K4992" s="15" t="n">
        <v>689.408</v>
      </c>
      <c r="L4992" s="0" t="n">
        <v>4</v>
      </c>
      <c r="M4992" s="16" t="n">
        <v>0.2</v>
      </c>
      <c r="N4992" s="17" t="n">
        <v>77.5584</v>
      </c>
      <c r="O4992" s="0" t="str">
        <f aca="false">TEXT(B4992,"YYYY-MM")</f>
        <v>2018-08</v>
      </c>
      <c r="P4992" s="18" t="n">
        <f aca="false">IFERROR(N4992/K4992,0)</f>
        <v>0.1125</v>
      </c>
      <c r="Q4992" s="0" t="str">
        <f aca="false">IF(M4992=0,"No Discount",IF(M4992&lt;0.2,"Low (1-19%)",IF(M4992&lt;0.4,"Medium (20-39%)","High (40%+)")))</f>
        <v>Medium (20-39%)</v>
      </c>
      <c r="R4992" s="0" t="str">
        <f aca="false">INDEX('Lookup Tables'!$B$2:$B$5,MATCH(F4992,'Lookup Tables'!$A$2:$A$5,0))</f>
        <v>Manager D</v>
      </c>
    </row>
    <row r="4993" customFormat="false" ht="15" hidden="false" customHeight="false" outlineLevel="0" collapsed="false">
      <c r="A4993" s="0" t="s">
        <v>4299</v>
      </c>
      <c r="B4993" s="13" t="n">
        <v>43441</v>
      </c>
      <c r="C4993" s="13" t="n">
        <v>43447</v>
      </c>
      <c r="D4993" s="14" t="s">
        <v>69</v>
      </c>
      <c r="E4993" s="14" t="s">
        <v>62</v>
      </c>
      <c r="F4993" s="14" t="s">
        <v>98</v>
      </c>
      <c r="G4993" s="14" t="s">
        <v>146</v>
      </c>
      <c r="H4993" s="14" t="s">
        <v>65</v>
      </c>
      <c r="I4993" s="14" t="s">
        <v>83</v>
      </c>
      <c r="J4993" s="14" t="s">
        <v>3767</v>
      </c>
      <c r="K4993" s="15" t="n">
        <v>1889.99</v>
      </c>
      <c r="L4993" s="0" t="n">
        <v>5</v>
      </c>
      <c r="M4993" s="16" t="n">
        <v>0.8</v>
      </c>
      <c r="N4993" s="17" t="n">
        <v>-2929.4845</v>
      </c>
      <c r="O4993" s="0" t="str">
        <f aca="false">TEXT(B4993,"YYYY-MM")</f>
        <v>2018-12</v>
      </c>
      <c r="P4993" s="18" t="n">
        <f aca="false">IFERROR(N4993/K4993,0)</f>
        <v>-1.55</v>
      </c>
      <c r="Q4993" s="0" t="str">
        <f aca="false">IF(M4993=0,"No Discount",IF(M4993&lt;0.2,"Low (1-19%)",IF(M4993&lt;0.4,"Medium (20-39%)","High (40%+)")))</f>
        <v>High (40%+)</v>
      </c>
      <c r="R4993" s="0" t="str">
        <f aca="false">INDEX('Lookup Tables'!$B$2:$B$5,MATCH(F4993,'Lookup Tables'!$A$2:$A$5,0))</f>
        <v>Manager A</v>
      </c>
    </row>
    <row r="4994" customFormat="false" ht="15" hidden="false" customHeight="false" outlineLevel="0" collapsed="false">
      <c r="A4994" s="0" t="s">
        <v>4300</v>
      </c>
      <c r="B4994" s="13" t="n">
        <v>42722</v>
      </c>
      <c r="C4994" s="13" t="n">
        <v>42729</v>
      </c>
      <c r="D4994" s="14" t="s">
        <v>69</v>
      </c>
      <c r="E4994" s="14" t="s">
        <v>62</v>
      </c>
      <c r="F4994" s="14" t="s">
        <v>54</v>
      </c>
      <c r="G4994" s="14" t="s">
        <v>200</v>
      </c>
      <c r="H4994" s="14" t="s">
        <v>65</v>
      </c>
      <c r="I4994" s="14" t="s">
        <v>129</v>
      </c>
      <c r="J4994" s="14" t="s">
        <v>1347</v>
      </c>
      <c r="K4994" s="15" t="n">
        <v>55.936</v>
      </c>
      <c r="L4994" s="0" t="n">
        <v>8</v>
      </c>
      <c r="M4994" s="16" t="n">
        <v>0.2</v>
      </c>
      <c r="N4994" s="17" t="n">
        <v>18.8784</v>
      </c>
      <c r="O4994" s="0" t="str">
        <f aca="false">TEXT(B4994,"YYYY-MM")</f>
        <v>2016-12</v>
      </c>
      <c r="P4994" s="18" t="n">
        <f aca="false">IFERROR(N4994/K4994,0)</f>
        <v>0.3375</v>
      </c>
      <c r="Q4994" s="0" t="str">
        <f aca="false">IF(M4994=0,"No Discount",IF(M4994&lt;0.2,"Low (1-19%)",IF(M4994&lt;0.4,"Medium (20-39%)","High (40%+)")))</f>
        <v>Medium (20-39%)</v>
      </c>
      <c r="R4994" s="0" t="str">
        <f aca="false">INDEX('Lookup Tables'!$B$2:$B$5,MATCH(F4994,'Lookup Tables'!$A$2:$A$5,0))</f>
        <v>Manager C</v>
      </c>
    </row>
    <row r="4995" customFormat="false" ht="15" hidden="false" customHeight="false" outlineLevel="0" collapsed="false">
      <c r="A4995" s="0" t="s">
        <v>4300</v>
      </c>
      <c r="B4995" s="13" t="n">
        <v>42722</v>
      </c>
      <c r="C4995" s="13" t="n">
        <v>42729</v>
      </c>
      <c r="D4995" s="14" t="s">
        <v>69</v>
      </c>
      <c r="E4995" s="14" t="s">
        <v>62</v>
      </c>
      <c r="F4995" s="14" t="s">
        <v>54</v>
      </c>
      <c r="G4995" s="14" t="s">
        <v>200</v>
      </c>
      <c r="H4995" s="14" t="s">
        <v>65</v>
      </c>
      <c r="I4995" s="14" t="s">
        <v>66</v>
      </c>
      <c r="J4995" s="14" t="s">
        <v>2362</v>
      </c>
      <c r="K4995" s="15" t="n">
        <v>18.432</v>
      </c>
      <c r="L4995" s="0" t="n">
        <v>8</v>
      </c>
      <c r="M4995" s="16" t="n">
        <v>0.2</v>
      </c>
      <c r="N4995" s="17" t="n">
        <v>5.9904</v>
      </c>
      <c r="O4995" s="0" t="str">
        <f aca="false">TEXT(B4995,"YYYY-MM")</f>
        <v>2016-12</v>
      </c>
      <c r="P4995" s="18" t="n">
        <f aca="false">IFERROR(N4995/K4995,0)</f>
        <v>0.325</v>
      </c>
      <c r="Q4995" s="0" t="str">
        <f aca="false">IF(M4995=0,"No Discount",IF(M4995&lt;0.2,"Low (1-19%)",IF(M4995&lt;0.4,"Medium (20-39%)","High (40%+)")))</f>
        <v>Medium (20-39%)</v>
      </c>
      <c r="R4995" s="0" t="str">
        <f aca="false">INDEX('Lookup Tables'!$B$2:$B$5,MATCH(F4995,'Lookup Tables'!$A$2:$A$5,0))</f>
        <v>Manager C</v>
      </c>
    </row>
    <row r="4996" customFormat="false" ht="15" hidden="false" customHeight="false" outlineLevel="0" collapsed="false">
      <c r="A4996" s="0" t="s">
        <v>4300</v>
      </c>
      <c r="B4996" s="13" t="n">
        <v>42722</v>
      </c>
      <c r="C4996" s="13" t="n">
        <v>42729</v>
      </c>
      <c r="D4996" s="14" t="s">
        <v>69</v>
      </c>
      <c r="E4996" s="14" t="s">
        <v>62</v>
      </c>
      <c r="F4996" s="14" t="s">
        <v>54</v>
      </c>
      <c r="G4996" s="14" t="s">
        <v>200</v>
      </c>
      <c r="H4996" s="14" t="s">
        <v>56</v>
      </c>
      <c r="I4996" s="14" t="s">
        <v>76</v>
      </c>
      <c r="J4996" s="14" t="s">
        <v>943</v>
      </c>
      <c r="K4996" s="15" t="n">
        <v>20.32</v>
      </c>
      <c r="L4996" s="0" t="n">
        <v>5</v>
      </c>
      <c r="M4996" s="16" t="n">
        <v>0.2</v>
      </c>
      <c r="N4996" s="17" t="n">
        <v>3.556</v>
      </c>
      <c r="O4996" s="0" t="str">
        <f aca="false">TEXT(B4996,"YYYY-MM")</f>
        <v>2016-12</v>
      </c>
      <c r="P4996" s="18" t="n">
        <f aca="false">IFERROR(N4996/K4996,0)</f>
        <v>0.175</v>
      </c>
      <c r="Q4996" s="0" t="str">
        <f aca="false">IF(M4996=0,"No Discount",IF(M4996&lt;0.2,"Low (1-19%)",IF(M4996&lt;0.4,"Medium (20-39%)","High (40%+)")))</f>
        <v>Medium (20-39%)</v>
      </c>
      <c r="R4996" s="0" t="str">
        <f aca="false">INDEX('Lookup Tables'!$B$2:$B$5,MATCH(F4996,'Lookup Tables'!$A$2:$A$5,0))</f>
        <v>Manager C</v>
      </c>
    </row>
    <row r="4997" customFormat="false" ht="15" hidden="false" customHeight="false" outlineLevel="0" collapsed="false">
      <c r="A4997" s="0" t="s">
        <v>4301</v>
      </c>
      <c r="B4997" s="13" t="n">
        <v>42312</v>
      </c>
      <c r="C4997" s="13" t="n">
        <v>42318</v>
      </c>
      <c r="D4997" s="14" t="s">
        <v>69</v>
      </c>
      <c r="E4997" s="14" t="s">
        <v>97</v>
      </c>
      <c r="F4997" s="14" t="s">
        <v>117</v>
      </c>
      <c r="G4997" s="14" t="s">
        <v>170</v>
      </c>
      <c r="H4997" s="14" t="s">
        <v>65</v>
      </c>
      <c r="I4997" s="14" t="s">
        <v>83</v>
      </c>
      <c r="J4997" s="14" t="s">
        <v>3297</v>
      </c>
      <c r="K4997" s="15" t="n">
        <v>52.064</v>
      </c>
      <c r="L4997" s="0" t="n">
        <v>4</v>
      </c>
      <c r="M4997" s="16" t="n">
        <v>0.2</v>
      </c>
      <c r="N4997" s="17" t="n">
        <v>18.8732</v>
      </c>
      <c r="O4997" s="0" t="str">
        <f aca="false">TEXT(B4997,"YYYY-MM")</f>
        <v>2015-11</v>
      </c>
      <c r="P4997" s="18" t="n">
        <f aca="false">IFERROR(N4997/K4997,0)</f>
        <v>0.3625</v>
      </c>
      <c r="Q4997" s="0" t="str">
        <f aca="false">IF(M4997=0,"No Discount",IF(M4997&lt;0.2,"Low (1-19%)",IF(M4997&lt;0.4,"Medium (20-39%)","High (40%+)")))</f>
        <v>Medium (20-39%)</v>
      </c>
      <c r="R4997" s="0" t="str">
        <f aca="false">INDEX('Lookup Tables'!$B$2:$B$5,MATCH(F4997,'Lookup Tables'!$A$2:$A$5,0))</f>
        <v>Manager B</v>
      </c>
    </row>
    <row r="4998" customFormat="false" ht="15" hidden="false" customHeight="false" outlineLevel="0" collapsed="false">
      <c r="A4998" s="0" t="s">
        <v>4302</v>
      </c>
      <c r="B4998" s="13" t="n">
        <v>43169</v>
      </c>
      <c r="C4998" s="13" t="n">
        <v>43174</v>
      </c>
      <c r="D4998" s="14" t="s">
        <v>69</v>
      </c>
      <c r="E4998" s="14" t="s">
        <v>62</v>
      </c>
      <c r="F4998" s="14" t="s">
        <v>54</v>
      </c>
      <c r="G4998" s="14" t="s">
        <v>90</v>
      </c>
      <c r="H4998" s="14" t="s">
        <v>65</v>
      </c>
      <c r="I4998" s="14" t="s">
        <v>85</v>
      </c>
      <c r="J4998" s="14" t="s">
        <v>4303</v>
      </c>
      <c r="K4998" s="15" t="n">
        <v>48.784</v>
      </c>
      <c r="L4998" s="0" t="n">
        <v>1</v>
      </c>
      <c r="M4998" s="16" t="n">
        <v>0.2</v>
      </c>
      <c r="N4998" s="17" t="n">
        <v>3.6588</v>
      </c>
      <c r="O4998" s="0" t="str">
        <f aca="false">TEXT(B4998,"YYYY-MM")</f>
        <v>2018-03</v>
      </c>
      <c r="P4998" s="18" t="n">
        <f aca="false">IFERROR(N4998/K4998,0)</f>
        <v>0.075</v>
      </c>
      <c r="Q4998" s="0" t="str">
        <f aca="false">IF(M4998=0,"No Discount",IF(M4998&lt;0.2,"Low (1-19%)",IF(M4998&lt;0.4,"Medium (20-39%)","High (40%+)")))</f>
        <v>Medium (20-39%)</v>
      </c>
      <c r="R4998" s="0" t="str">
        <f aca="false">INDEX('Lookup Tables'!$B$2:$B$5,MATCH(F4998,'Lookup Tables'!$A$2:$A$5,0))</f>
        <v>Manager C</v>
      </c>
    </row>
    <row r="4999" customFormat="false" ht="15" hidden="false" customHeight="false" outlineLevel="0" collapsed="false">
      <c r="A4999" s="0" t="s">
        <v>4302</v>
      </c>
      <c r="B4999" s="13" t="n">
        <v>43169</v>
      </c>
      <c r="C4999" s="13" t="n">
        <v>43174</v>
      </c>
      <c r="D4999" s="14" t="s">
        <v>69</v>
      </c>
      <c r="E4999" s="14" t="s">
        <v>62</v>
      </c>
      <c r="F4999" s="14" t="s">
        <v>54</v>
      </c>
      <c r="G4999" s="14" t="s">
        <v>90</v>
      </c>
      <c r="H4999" s="14" t="s">
        <v>65</v>
      </c>
      <c r="I4999" s="14" t="s">
        <v>83</v>
      </c>
      <c r="J4999" s="14" t="s">
        <v>1120</v>
      </c>
      <c r="K4999" s="15" t="n">
        <v>13.092</v>
      </c>
      <c r="L4999" s="0" t="n">
        <v>4</v>
      </c>
      <c r="M4999" s="16" t="n">
        <v>0.7</v>
      </c>
      <c r="N4999" s="17" t="n">
        <v>-10.0372</v>
      </c>
      <c r="O4999" s="0" t="str">
        <f aca="false">TEXT(B4999,"YYYY-MM")</f>
        <v>2018-03</v>
      </c>
      <c r="P4999" s="18" t="n">
        <f aca="false">IFERROR(N4999/K4999,0)</f>
        <v>-0.766666666666667</v>
      </c>
      <c r="Q4999" s="0" t="str">
        <f aca="false">IF(M4999=0,"No Discount",IF(M4999&lt;0.2,"Low (1-19%)",IF(M4999&lt;0.4,"Medium (20-39%)","High (40%+)")))</f>
        <v>High (40%+)</v>
      </c>
      <c r="R4999" s="0" t="str">
        <f aca="false">INDEX('Lookup Tables'!$B$2:$B$5,MATCH(F4999,'Lookup Tables'!$A$2:$A$5,0))</f>
        <v>Manager C</v>
      </c>
    </row>
    <row r="5000" customFormat="false" ht="15" hidden="false" customHeight="false" outlineLevel="0" collapsed="false">
      <c r="A5000" s="0" t="s">
        <v>4304</v>
      </c>
      <c r="B5000" s="13" t="n">
        <v>42766</v>
      </c>
      <c r="C5000" s="13" t="n">
        <v>42770</v>
      </c>
      <c r="D5000" s="14" t="s">
        <v>69</v>
      </c>
      <c r="E5000" s="14" t="s">
        <v>97</v>
      </c>
      <c r="F5000" s="14" t="s">
        <v>63</v>
      </c>
      <c r="G5000" s="14" t="s">
        <v>64</v>
      </c>
      <c r="H5000" s="14" t="s">
        <v>80</v>
      </c>
      <c r="I5000" s="14" t="s">
        <v>81</v>
      </c>
      <c r="J5000" s="14" t="s">
        <v>3411</v>
      </c>
      <c r="K5000" s="15" t="n">
        <v>109.592</v>
      </c>
      <c r="L5000" s="0" t="n">
        <v>1</v>
      </c>
      <c r="M5000" s="16" t="n">
        <v>0.2</v>
      </c>
      <c r="N5000" s="17" t="n">
        <v>8.2194</v>
      </c>
      <c r="O5000" s="0" t="str">
        <f aca="false">TEXT(B5000,"YYYY-MM")</f>
        <v>2017-01</v>
      </c>
      <c r="P5000" s="18" t="n">
        <f aca="false">IFERROR(N5000/K5000,0)</f>
        <v>0.075</v>
      </c>
      <c r="Q5000" s="0" t="str">
        <f aca="false">IF(M5000=0,"No Discount",IF(M5000&lt;0.2,"Low (1-19%)",IF(M5000&lt;0.4,"Medium (20-39%)","High (40%+)")))</f>
        <v>Medium (20-39%)</v>
      </c>
      <c r="R5000" s="0" t="str">
        <f aca="false">INDEX('Lookup Tables'!$B$2:$B$5,MATCH(F5000,'Lookup Tables'!$A$2:$A$5,0))</f>
        <v>Manager D</v>
      </c>
    </row>
    <row r="5001" customFormat="false" ht="15" hidden="false" customHeight="false" outlineLevel="0" collapsed="false">
      <c r="A5001" s="0" t="s">
        <v>4304</v>
      </c>
      <c r="B5001" s="13" t="n">
        <v>42766</v>
      </c>
      <c r="C5001" s="13" t="n">
        <v>42770</v>
      </c>
      <c r="D5001" s="14" t="s">
        <v>69</v>
      </c>
      <c r="E5001" s="14" t="s">
        <v>97</v>
      </c>
      <c r="F5001" s="14" t="s">
        <v>63</v>
      </c>
      <c r="G5001" s="14" t="s">
        <v>64</v>
      </c>
      <c r="H5001" s="14" t="s">
        <v>65</v>
      </c>
      <c r="I5001" s="14" t="s">
        <v>91</v>
      </c>
      <c r="J5001" s="14" t="s">
        <v>135</v>
      </c>
      <c r="K5001" s="15" t="n">
        <v>56.7</v>
      </c>
      <c r="L5001" s="0" t="n">
        <v>5</v>
      </c>
      <c r="M5001" s="16" t="n">
        <v>0</v>
      </c>
      <c r="N5001" s="17" t="n">
        <v>27.783</v>
      </c>
      <c r="O5001" s="0" t="str">
        <f aca="false">TEXT(B5001,"YYYY-MM")</f>
        <v>2017-01</v>
      </c>
      <c r="P5001" s="18" t="n">
        <f aca="false">IFERROR(N5001/K5001,0)</f>
        <v>0.49</v>
      </c>
      <c r="Q5001" s="0" t="str">
        <f aca="false">IF(M5001=0,"No Discount",IF(M5001&lt;0.2,"Low (1-19%)",IF(M5001&lt;0.4,"Medium (20-39%)","High (40%+)")))</f>
        <v>No Discount</v>
      </c>
      <c r="R5001" s="0" t="str">
        <f aca="false">INDEX('Lookup Tables'!$B$2:$B$5,MATCH(F5001,'Lookup Tables'!$A$2:$A$5,0))</f>
        <v>Manager D</v>
      </c>
    </row>
    <row r="5002" customFormat="false" ht="15" hidden="false" customHeight="false" outlineLevel="0" collapsed="false">
      <c r="A5002" s="0" t="s">
        <v>4305</v>
      </c>
      <c r="B5002" s="13" t="n">
        <v>43227</v>
      </c>
      <c r="C5002" s="13" t="n">
        <v>43232</v>
      </c>
      <c r="D5002" s="14" t="s">
        <v>69</v>
      </c>
      <c r="E5002" s="14" t="s">
        <v>97</v>
      </c>
      <c r="F5002" s="14" t="s">
        <v>63</v>
      </c>
      <c r="G5002" s="14" t="s">
        <v>64</v>
      </c>
      <c r="H5002" s="14" t="s">
        <v>80</v>
      </c>
      <c r="I5002" s="14" t="s">
        <v>123</v>
      </c>
      <c r="J5002" s="14" t="s">
        <v>2053</v>
      </c>
      <c r="K5002" s="15" t="n">
        <v>79.99</v>
      </c>
      <c r="L5002" s="0" t="n">
        <v>1</v>
      </c>
      <c r="M5002" s="16" t="n">
        <v>0</v>
      </c>
      <c r="N5002" s="17" t="n">
        <v>28.7964</v>
      </c>
      <c r="O5002" s="0" t="str">
        <f aca="false">TEXT(B5002,"YYYY-MM")</f>
        <v>2018-05</v>
      </c>
      <c r="P5002" s="18" t="n">
        <f aca="false">IFERROR(N5002/K5002,0)</f>
        <v>0.36</v>
      </c>
      <c r="Q5002" s="0" t="str">
        <f aca="false">IF(M5002=0,"No Discount",IF(M5002&lt;0.2,"Low (1-19%)",IF(M5002&lt;0.4,"Medium (20-39%)","High (40%+)")))</f>
        <v>No Discount</v>
      </c>
      <c r="R5002" s="0" t="str">
        <f aca="false">INDEX('Lookup Tables'!$B$2:$B$5,MATCH(F5002,'Lookup Tables'!$A$2:$A$5,0))</f>
        <v>Manager D</v>
      </c>
    </row>
    <row r="5003" customFormat="false" ht="15" hidden="false" customHeight="false" outlineLevel="0" collapsed="false">
      <c r="A5003" s="0" t="s">
        <v>4306</v>
      </c>
      <c r="B5003" s="13" t="n">
        <v>42879</v>
      </c>
      <c r="C5003" s="13" t="n">
        <v>42879</v>
      </c>
      <c r="D5003" s="14" t="s">
        <v>606</v>
      </c>
      <c r="E5003" s="14" t="s">
        <v>97</v>
      </c>
      <c r="F5003" s="14" t="s">
        <v>54</v>
      </c>
      <c r="G5003" s="14" t="s">
        <v>193</v>
      </c>
      <c r="H5003" s="14" t="s">
        <v>65</v>
      </c>
      <c r="I5003" s="14" t="s">
        <v>303</v>
      </c>
      <c r="J5003" s="14" t="s">
        <v>2276</v>
      </c>
      <c r="K5003" s="15" t="n">
        <v>69.5</v>
      </c>
      <c r="L5003" s="0" t="n">
        <v>5</v>
      </c>
      <c r="M5003" s="16" t="n">
        <v>0</v>
      </c>
      <c r="N5003" s="17" t="n">
        <v>20.155</v>
      </c>
      <c r="O5003" s="0" t="str">
        <f aca="false">TEXT(B5003,"YYYY-MM")</f>
        <v>2017-05</v>
      </c>
      <c r="P5003" s="18" t="n">
        <f aca="false">IFERROR(N5003/K5003,0)</f>
        <v>0.29</v>
      </c>
      <c r="Q5003" s="0" t="str">
        <f aca="false">IF(M5003=0,"No Discount",IF(M5003&lt;0.2,"Low (1-19%)",IF(M5003&lt;0.4,"Medium (20-39%)","High (40%+)")))</f>
        <v>No Discount</v>
      </c>
      <c r="R5003" s="0" t="str">
        <f aca="false">INDEX('Lookup Tables'!$B$2:$B$5,MATCH(F5003,'Lookup Tables'!$A$2:$A$5,0))</f>
        <v>Manager C</v>
      </c>
    </row>
    <row r="5004" customFormat="false" ht="15" hidden="false" customHeight="false" outlineLevel="0" collapsed="false">
      <c r="A5004" s="0" t="s">
        <v>4306</v>
      </c>
      <c r="B5004" s="13" t="n">
        <v>42879</v>
      </c>
      <c r="C5004" s="13" t="n">
        <v>42879</v>
      </c>
      <c r="D5004" s="14" t="s">
        <v>606</v>
      </c>
      <c r="E5004" s="14" t="s">
        <v>97</v>
      </c>
      <c r="F5004" s="14" t="s">
        <v>54</v>
      </c>
      <c r="G5004" s="14" t="s">
        <v>193</v>
      </c>
      <c r="H5004" s="14" t="s">
        <v>65</v>
      </c>
      <c r="I5004" s="14" t="s">
        <v>91</v>
      </c>
      <c r="J5004" s="14" t="s">
        <v>309</v>
      </c>
      <c r="K5004" s="15" t="n">
        <v>191.6</v>
      </c>
      <c r="L5004" s="0" t="n">
        <v>4</v>
      </c>
      <c r="M5004" s="16" t="n">
        <v>0</v>
      </c>
      <c r="N5004" s="17" t="n">
        <v>91.968</v>
      </c>
      <c r="O5004" s="0" t="str">
        <f aca="false">TEXT(B5004,"YYYY-MM")</f>
        <v>2017-05</v>
      </c>
      <c r="P5004" s="18" t="n">
        <f aca="false">IFERROR(N5004/K5004,0)</f>
        <v>0.48</v>
      </c>
      <c r="Q5004" s="0" t="str">
        <f aca="false">IF(M5004=0,"No Discount",IF(M5004&lt;0.2,"Low (1-19%)",IF(M5004&lt;0.4,"Medium (20-39%)","High (40%+)")))</f>
        <v>No Discount</v>
      </c>
      <c r="R5004" s="0" t="str">
        <f aca="false">INDEX('Lookup Tables'!$B$2:$B$5,MATCH(F5004,'Lookup Tables'!$A$2:$A$5,0))</f>
        <v>Manager C</v>
      </c>
    </row>
    <row r="5005" customFormat="false" ht="15" hidden="false" customHeight="false" outlineLevel="0" collapsed="false">
      <c r="A5005" s="0" t="s">
        <v>4307</v>
      </c>
      <c r="B5005" s="13" t="n">
        <v>43015</v>
      </c>
      <c r="C5005" s="13" t="n">
        <v>43020</v>
      </c>
      <c r="D5005" s="14" t="s">
        <v>69</v>
      </c>
      <c r="E5005" s="14" t="s">
        <v>53</v>
      </c>
      <c r="F5005" s="14" t="s">
        <v>63</v>
      </c>
      <c r="G5005" s="14" t="s">
        <v>64</v>
      </c>
      <c r="H5005" s="14" t="s">
        <v>65</v>
      </c>
      <c r="I5005" s="14" t="s">
        <v>91</v>
      </c>
      <c r="J5005" s="14" t="s">
        <v>4308</v>
      </c>
      <c r="K5005" s="15" t="n">
        <v>10.56</v>
      </c>
      <c r="L5005" s="0" t="n">
        <v>2</v>
      </c>
      <c r="M5005" s="16" t="n">
        <v>0</v>
      </c>
      <c r="N5005" s="17" t="n">
        <v>5.0688</v>
      </c>
      <c r="O5005" s="0" t="str">
        <f aca="false">TEXT(B5005,"YYYY-MM")</f>
        <v>2017-10</v>
      </c>
      <c r="P5005" s="18" t="n">
        <f aca="false">IFERROR(N5005/K5005,0)</f>
        <v>0.48</v>
      </c>
      <c r="Q5005" s="0" t="str">
        <f aca="false">IF(M5005=0,"No Discount",IF(M5005&lt;0.2,"Low (1-19%)",IF(M5005&lt;0.4,"Medium (20-39%)","High (40%+)")))</f>
        <v>No Discount</v>
      </c>
      <c r="R5005" s="0" t="str">
        <f aca="false">INDEX('Lookup Tables'!$B$2:$B$5,MATCH(F5005,'Lookup Tables'!$A$2:$A$5,0))</f>
        <v>Manager D</v>
      </c>
    </row>
    <row r="5006" customFormat="false" ht="15" hidden="false" customHeight="false" outlineLevel="0" collapsed="false">
      <c r="A5006" s="0" t="s">
        <v>4309</v>
      </c>
      <c r="B5006" s="13" t="n">
        <v>42124</v>
      </c>
      <c r="C5006" s="13" t="n">
        <v>42126</v>
      </c>
      <c r="D5006" s="14" t="s">
        <v>52</v>
      </c>
      <c r="E5006" s="14" t="s">
        <v>53</v>
      </c>
      <c r="F5006" s="14" t="s">
        <v>54</v>
      </c>
      <c r="G5006" s="14" t="s">
        <v>690</v>
      </c>
      <c r="H5006" s="14" t="s">
        <v>80</v>
      </c>
      <c r="I5006" s="14" t="s">
        <v>123</v>
      </c>
      <c r="J5006" s="14" t="s">
        <v>2719</v>
      </c>
      <c r="K5006" s="15" t="n">
        <v>47.79</v>
      </c>
      <c r="L5006" s="0" t="n">
        <v>3</v>
      </c>
      <c r="M5006" s="16" t="n">
        <v>0</v>
      </c>
      <c r="N5006" s="17" t="n">
        <v>16.2486</v>
      </c>
      <c r="O5006" s="0" t="str">
        <f aca="false">TEXT(B5006,"YYYY-MM")</f>
        <v>2015-04</v>
      </c>
      <c r="P5006" s="18" t="n">
        <f aca="false">IFERROR(N5006/K5006,0)</f>
        <v>0.34</v>
      </c>
      <c r="Q5006" s="0" t="str">
        <f aca="false">IF(M5006=0,"No Discount",IF(M5006&lt;0.2,"Low (1-19%)",IF(M5006&lt;0.4,"Medium (20-39%)","High (40%+)")))</f>
        <v>No Discount</v>
      </c>
      <c r="R5006" s="0" t="str">
        <f aca="false">INDEX('Lookup Tables'!$B$2:$B$5,MATCH(F5006,'Lookup Tables'!$A$2:$A$5,0))</f>
        <v>Manager C</v>
      </c>
    </row>
    <row r="5007" customFormat="false" ht="15" hidden="false" customHeight="false" outlineLevel="0" collapsed="false">
      <c r="A5007" s="0" t="s">
        <v>4310</v>
      </c>
      <c r="B5007" s="13" t="n">
        <v>42684</v>
      </c>
      <c r="C5007" s="13" t="n">
        <v>42688</v>
      </c>
      <c r="D5007" s="14" t="s">
        <v>52</v>
      </c>
      <c r="E5007" s="14" t="s">
        <v>62</v>
      </c>
      <c r="F5007" s="14" t="s">
        <v>98</v>
      </c>
      <c r="G5007" s="14" t="s">
        <v>164</v>
      </c>
      <c r="H5007" s="14" t="s">
        <v>65</v>
      </c>
      <c r="I5007" s="14" t="s">
        <v>73</v>
      </c>
      <c r="J5007" s="14" t="s">
        <v>703</v>
      </c>
      <c r="K5007" s="15" t="n">
        <v>714.3</v>
      </c>
      <c r="L5007" s="0" t="n">
        <v>5</v>
      </c>
      <c r="M5007" s="16" t="n">
        <v>0</v>
      </c>
      <c r="N5007" s="17" t="n">
        <v>207.147</v>
      </c>
      <c r="O5007" s="0" t="str">
        <f aca="false">TEXT(B5007,"YYYY-MM")</f>
        <v>2016-11</v>
      </c>
      <c r="P5007" s="18" t="n">
        <f aca="false">IFERROR(N5007/K5007,0)</f>
        <v>0.29</v>
      </c>
      <c r="Q5007" s="0" t="str">
        <f aca="false">IF(M5007=0,"No Discount",IF(M5007&lt;0.2,"Low (1-19%)",IF(M5007&lt;0.4,"Medium (20-39%)","High (40%+)")))</f>
        <v>No Discount</v>
      </c>
      <c r="R5007" s="0" t="str">
        <f aca="false">INDEX('Lookup Tables'!$B$2:$B$5,MATCH(F5007,'Lookup Tables'!$A$2:$A$5,0))</f>
        <v>Manager A</v>
      </c>
    </row>
    <row r="5008" customFormat="false" ht="15" hidden="false" customHeight="false" outlineLevel="0" collapsed="false">
      <c r="A5008" s="0" t="s">
        <v>4311</v>
      </c>
      <c r="B5008" s="13" t="n">
        <v>42683</v>
      </c>
      <c r="C5008" s="13" t="n">
        <v>42688</v>
      </c>
      <c r="D5008" s="14" t="s">
        <v>69</v>
      </c>
      <c r="E5008" s="14" t="s">
        <v>97</v>
      </c>
      <c r="F5008" s="14" t="s">
        <v>117</v>
      </c>
      <c r="G5008" s="14" t="s">
        <v>170</v>
      </c>
      <c r="H5008" s="14" t="s">
        <v>80</v>
      </c>
      <c r="I5008" s="14" t="s">
        <v>345</v>
      </c>
      <c r="J5008" s="14" t="s">
        <v>4312</v>
      </c>
      <c r="K5008" s="15" t="n">
        <v>2321.9</v>
      </c>
      <c r="L5008" s="0" t="n">
        <v>2</v>
      </c>
      <c r="M5008" s="16" t="n">
        <v>0</v>
      </c>
      <c r="N5008" s="17" t="n">
        <v>1114.512</v>
      </c>
      <c r="O5008" s="0" t="str">
        <f aca="false">TEXT(B5008,"YYYY-MM")</f>
        <v>2016-11</v>
      </c>
      <c r="P5008" s="18" t="n">
        <f aca="false">IFERROR(N5008/K5008,0)</f>
        <v>0.48</v>
      </c>
      <c r="Q5008" s="0" t="str">
        <f aca="false">IF(M5008=0,"No Discount",IF(M5008&lt;0.2,"Low (1-19%)",IF(M5008&lt;0.4,"Medium (20-39%)","High (40%+)")))</f>
        <v>No Discount</v>
      </c>
      <c r="R5008" s="0" t="str">
        <f aca="false">INDEX('Lookup Tables'!$B$2:$B$5,MATCH(F5008,'Lookup Tables'!$A$2:$A$5,0))</f>
        <v>Manager B</v>
      </c>
    </row>
    <row r="5009" customFormat="false" ht="15" hidden="false" customHeight="false" outlineLevel="0" collapsed="false">
      <c r="A5009" s="0" t="s">
        <v>4311</v>
      </c>
      <c r="B5009" s="13" t="n">
        <v>42683</v>
      </c>
      <c r="C5009" s="13" t="n">
        <v>42688</v>
      </c>
      <c r="D5009" s="14" t="s">
        <v>69</v>
      </c>
      <c r="E5009" s="14" t="s">
        <v>97</v>
      </c>
      <c r="F5009" s="14" t="s">
        <v>117</v>
      </c>
      <c r="G5009" s="14" t="s">
        <v>170</v>
      </c>
      <c r="H5009" s="14" t="s">
        <v>65</v>
      </c>
      <c r="I5009" s="14" t="s">
        <v>73</v>
      </c>
      <c r="J5009" s="14" t="s">
        <v>2264</v>
      </c>
      <c r="K5009" s="15" t="n">
        <v>17.94</v>
      </c>
      <c r="L5009" s="0" t="n">
        <v>3</v>
      </c>
      <c r="M5009" s="16" t="n">
        <v>0</v>
      </c>
      <c r="N5009" s="17" t="n">
        <v>3.0498</v>
      </c>
      <c r="O5009" s="0" t="str">
        <f aca="false">TEXT(B5009,"YYYY-MM")</f>
        <v>2016-11</v>
      </c>
      <c r="P5009" s="18" t="n">
        <f aca="false">IFERROR(N5009/K5009,0)</f>
        <v>0.17</v>
      </c>
      <c r="Q5009" s="0" t="str">
        <f aca="false">IF(M5009=0,"No Discount",IF(M5009&lt;0.2,"Low (1-19%)",IF(M5009&lt;0.4,"Medium (20-39%)","High (40%+)")))</f>
        <v>No Discount</v>
      </c>
      <c r="R5009" s="0" t="str">
        <f aca="false">INDEX('Lookup Tables'!$B$2:$B$5,MATCH(F5009,'Lookup Tables'!$A$2:$A$5,0))</f>
        <v>Manager B</v>
      </c>
    </row>
    <row r="5010" customFormat="false" ht="15" hidden="false" customHeight="false" outlineLevel="0" collapsed="false">
      <c r="A5010" s="0" t="s">
        <v>4313</v>
      </c>
      <c r="B5010" s="13" t="n">
        <v>42620</v>
      </c>
      <c r="C5010" s="13" t="n">
        <v>42627</v>
      </c>
      <c r="D5010" s="14" t="s">
        <v>69</v>
      </c>
      <c r="E5010" s="14" t="s">
        <v>62</v>
      </c>
      <c r="F5010" s="14" t="s">
        <v>117</v>
      </c>
      <c r="G5010" s="14" t="s">
        <v>118</v>
      </c>
      <c r="H5010" s="14" t="s">
        <v>65</v>
      </c>
      <c r="I5010" s="14" t="s">
        <v>83</v>
      </c>
      <c r="J5010" s="14" t="s">
        <v>302</v>
      </c>
      <c r="K5010" s="15" t="n">
        <v>9.522</v>
      </c>
      <c r="L5010" s="0" t="n">
        <v>1</v>
      </c>
      <c r="M5010" s="16" t="n">
        <v>0.7</v>
      </c>
      <c r="N5010" s="17" t="n">
        <v>-6.9828</v>
      </c>
      <c r="O5010" s="0" t="str">
        <f aca="false">TEXT(B5010,"YYYY-MM")</f>
        <v>2016-09</v>
      </c>
      <c r="P5010" s="18" t="n">
        <f aca="false">IFERROR(N5010/K5010,0)</f>
        <v>-0.733333333333333</v>
      </c>
      <c r="Q5010" s="0" t="str">
        <f aca="false">IF(M5010=0,"No Discount",IF(M5010&lt;0.2,"Low (1-19%)",IF(M5010&lt;0.4,"Medium (20-39%)","High (40%+)")))</f>
        <v>High (40%+)</v>
      </c>
      <c r="R5010" s="0" t="str">
        <f aca="false">INDEX('Lookup Tables'!$B$2:$B$5,MATCH(F5010,'Lookup Tables'!$A$2:$A$5,0))</f>
        <v>Manager B</v>
      </c>
    </row>
    <row r="5011" customFormat="false" ht="15" hidden="false" customHeight="false" outlineLevel="0" collapsed="false">
      <c r="A5011" s="0" t="s">
        <v>4313</v>
      </c>
      <c r="B5011" s="13" t="n">
        <v>42620</v>
      </c>
      <c r="C5011" s="13" t="n">
        <v>42627</v>
      </c>
      <c r="D5011" s="14" t="s">
        <v>69</v>
      </c>
      <c r="E5011" s="14" t="s">
        <v>62</v>
      </c>
      <c r="F5011" s="14" t="s">
        <v>117</v>
      </c>
      <c r="G5011" s="14" t="s">
        <v>118</v>
      </c>
      <c r="H5011" s="14" t="s">
        <v>80</v>
      </c>
      <c r="I5011" s="14" t="s">
        <v>81</v>
      </c>
      <c r="J5011" s="14" t="s">
        <v>756</v>
      </c>
      <c r="K5011" s="15" t="n">
        <v>791.964</v>
      </c>
      <c r="L5011" s="0" t="n">
        <v>6</v>
      </c>
      <c r="M5011" s="16" t="n">
        <v>0.4</v>
      </c>
      <c r="N5011" s="17" t="n">
        <v>-131.994</v>
      </c>
      <c r="O5011" s="0" t="str">
        <f aca="false">TEXT(B5011,"YYYY-MM")</f>
        <v>2016-09</v>
      </c>
      <c r="P5011" s="18" t="n">
        <f aca="false">IFERROR(N5011/K5011,0)</f>
        <v>-0.166666666666667</v>
      </c>
      <c r="Q5011" s="0" t="str">
        <f aca="false">IF(M5011=0,"No Discount",IF(M5011&lt;0.2,"Low (1-19%)",IF(M5011&lt;0.4,"Medium (20-39%)","High (40%+)")))</f>
        <v>High (40%+)</v>
      </c>
      <c r="R5011" s="0" t="str">
        <f aca="false">INDEX('Lookup Tables'!$B$2:$B$5,MATCH(F5011,'Lookup Tables'!$A$2:$A$5,0))</f>
        <v>Manager B</v>
      </c>
    </row>
    <row r="5012" customFormat="false" ht="15" hidden="false" customHeight="false" outlineLevel="0" collapsed="false">
      <c r="A5012" s="0" t="s">
        <v>4313</v>
      </c>
      <c r="B5012" s="13" t="n">
        <v>42620</v>
      </c>
      <c r="C5012" s="13" t="n">
        <v>42627</v>
      </c>
      <c r="D5012" s="14" t="s">
        <v>69</v>
      </c>
      <c r="E5012" s="14" t="s">
        <v>62</v>
      </c>
      <c r="F5012" s="14" t="s">
        <v>117</v>
      </c>
      <c r="G5012" s="14" t="s">
        <v>118</v>
      </c>
      <c r="H5012" s="14" t="s">
        <v>65</v>
      </c>
      <c r="I5012" s="14" t="s">
        <v>83</v>
      </c>
      <c r="J5012" s="14" t="s">
        <v>922</v>
      </c>
      <c r="K5012" s="15" t="n">
        <v>4.923</v>
      </c>
      <c r="L5012" s="0" t="n">
        <v>3</v>
      </c>
      <c r="M5012" s="16" t="n">
        <v>0.7</v>
      </c>
      <c r="N5012" s="17" t="n">
        <v>-3.9384</v>
      </c>
      <c r="O5012" s="0" t="str">
        <f aca="false">TEXT(B5012,"YYYY-MM")</f>
        <v>2016-09</v>
      </c>
      <c r="P5012" s="18" t="n">
        <f aca="false">IFERROR(N5012/K5012,0)</f>
        <v>-0.8</v>
      </c>
      <c r="Q5012" s="0" t="str">
        <f aca="false">IF(M5012=0,"No Discount",IF(M5012&lt;0.2,"Low (1-19%)",IF(M5012&lt;0.4,"Medium (20-39%)","High (40%+)")))</f>
        <v>High (40%+)</v>
      </c>
      <c r="R5012" s="0" t="str">
        <f aca="false">INDEX('Lookup Tables'!$B$2:$B$5,MATCH(F5012,'Lookup Tables'!$A$2:$A$5,0))</f>
        <v>Manager B</v>
      </c>
    </row>
    <row r="5013" customFormat="false" ht="15" hidden="false" customHeight="false" outlineLevel="0" collapsed="false">
      <c r="A5013" s="0" t="s">
        <v>4314</v>
      </c>
      <c r="B5013" s="13" t="n">
        <v>43231</v>
      </c>
      <c r="C5013" s="13" t="n">
        <v>43233</v>
      </c>
      <c r="D5013" s="14" t="s">
        <v>137</v>
      </c>
      <c r="E5013" s="14" t="s">
        <v>62</v>
      </c>
      <c r="F5013" s="14" t="s">
        <v>63</v>
      </c>
      <c r="G5013" s="14" t="s">
        <v>189</v>
      </c>
      <c r="H5013" s="14" t="s">
        <v>56</v>
      </c>
      <c r="I5013" s="14" t="s">
        <v>57</v>
      </c>
      <c r="J5013" s="14" t="s">
        <v>1600</v>
      </c>
      <c r="K5013" s="15" t="n">
        <v>209.979</v>
      </c>
      <c r="L5013" s="0" t="n">
        <v>7</v>
      </c>
      <c r="M5013" s="16" t="n">
        <v>0.7</v>
      </c>
      <c r="N5013" s="17" t="n">
        <v>-356.9643</v>
      </c>
      <c r="O5013" s="0" t="str">
        <f aca="false">TEXT(B5013,"YYYY-MM")</f>
        <v>2018-05</v>
      </c>
      <c r="P5013" s="18" t="n">
        <f aca="false">IFERROR(N5013/K5013,0)</f>
        <v>-1.7</v>
      </c>
      <c r="Q5013" s="0" t="str">
        <f aca="false">IF(M5013=0,"No Discount",IF(M5013&lt;0.2,"Low (1-19%)",IF(M5013&lt;0.4,"Medium (20-39%)","High (40%+)")))</f>
        <v>High (40%+)</v>
      </c>
      <c r="R5013" s="0" t="str">
        <f aca="false">INDEX('Lookup Tables'!$B$2:$B$5,MATCH(F5013,'Lookup Tables'!$A$2:$A$5,0))</f>
        <v>Manager D</v>
      </c>
    </row>
    <row r="5014" customFormat="false" ht="15" hidden="false" customHeight="false" outlineLevel="0" collapsed="false">
      <c r="A5014" s="0" t="s">
        <v>4315</v>
      </c>
      <c r="B5014" s="13" t="n">
        <v>43302</v>
      </c>
      <c r="C5014" s="13" t="n">
        <v>43307</v>
      </c>
      <c r="D5014" s="14" t="s">
        <v>69</v>
      </c>
      <c r="E5014" s="14" t="s">
        <v>97</v>
      </c>
      <c r="F5014" s="14" t="s">
        <v>117</v>
      </c>
      <c r="G5014" s="14" t="s">
        <v>269</v>
      </c>
      <c r="H5014" s="14" t="s">
        <v>65</v>
      </c>
      <c r="I5014" s="14" t="s">
        <v>83</v>
      </c>
      <c r="J5014" s="14" t="s">
        <v>794</v>
      </c>
      <c r="K5014" s="15" t="n">
        <v>33.93</v>
      </c>
      <c r="L5014" s="0" t="n">
        <v>3</v>
      </c>
      <c r="M5014" s="16" t="n">
        <v>0.7</v>
      </c>
      <c r="N5014" s="17" t="n">
        <v>-22.62</v>
      </c>
      <c r="O5014" s="0" t="str">
        <f aca="false">TEXT(B5014,"YYYY-MM")</f>
        <v>2018-07</v>
      </c>
      <c r="P5014" s="18" t="n">
        <f aca="false">IFERROR(N5014/K5014,0)</f>
        <v>-0.666666666666667</v>
      </c>
      <c r="Q5014" s="0" t="str">
        <f aca="false">IF(M5014=0,"No Discount",IF(M5014&lt;0.2,"Low (1-19%)",IF(M5014&lt;0.4,"Medium (20-39%)","High (40%+)")))</f>
        <v>High (40%+)</v>
      </c>
      <c r="R5014" s="0" t="str">
        <f aca="false">INDEX('Lookup Tables'!$B$2:$B$5,MATCH(F5014,'Lookup Tables'!$A$2:$A$5,0))</f>
        <v>Manager B</v>
      </c>
    </row>
    <row r="5015" customFormat="false" ht="15" hidden="false" customHeight="false" outlineLevel="0" collapsed="false">
      <c r="A5015" s="0" t="s">
        <v>4315</v>
      </c>
      <c r="B5015" s="13" t="n">
        <v>43302</v>
      </c>
      <c r="C5015" s="13" t="n">
        <v>43307</v>
      </c>
      <c r="D5015" s="14" t="s">
        <v>69</v>
      </c>
      <c r="E5015" s="14" t="s">
        <v>97</v>
      </c>
      <c r="F5015" s="14" t="s">
        <v>117</v>
      </c>
      <c r="G5015" s="14" t="s">
        <v>269</v>
      </c>
      <c r="H5015" s="14" t="s">
        <v>65</v>
      </c>
      <c r="I5015" s="14" t="s">
        <v>73</v>
      </c>
      <c r="J5015" s="14" t="s">
        <v>4316</v>
      </c>
      <c r="K5015" s="15" t="n">
        <v>222.32</v>
      </c>
      <c r="L5015" s="0" t="n">
        <v>7</v>
      </c>
      <c r="M5015" s="16" t="n">
        <v>0.2</v>
      </c>
      <c r="N5015" s="17" t="n">
        <v>25.011</v>
      </c>
      <c r="O5015" s="0" t="str">
        <f aca="false">TEXT(B5015,"YYYY-MM")</f>
        <v>2018-07</v>
      </c>
      <c r="P5015" s="18" t="n">
        <f aca="false">IFERROR(N5015/K5015,0)</f>
        <v>0.1125</v>
      </c>
      <c r="Q5015" s="0" t="str">
        <f aca="false">IF(M5015=0,"No Discount",IF(M5015&lt;0.2,"Low (1-19%)",IF(M5015&lt;0.4,"Medium (20-39%)","High (40%+)")))</f>
        <v>Medium (20-39%)</v>
      </c>
      <c r="R5015" s="0" t="str">
        <f aca="false">INDEX('Lookup Tables'!$B$2:$B$5,MATCH(F5015,'Lookup Tables'!$A$2:$A$5,0))</f>
        <v>Manager B</v>
      </c>
    </row>
    <row r="5016" customFormat="false" ht="15" hidden="false" customHeight="false" outlineLevel="0" collapsed="false">
      <c r="A5016" s="0" t="s">
        <v>4315</v>
      </c>
      <c r="B5016" s="13" t="n">
        <v>43302</v>
      </c>
      <c r="C5016" s="13" t="n">
        <v>43307</v>
      </c>
      <c r="D5016" s="14" t="s">
        <v>69</v>
      </c>
      <c r="E5016" s="14" t="s">
        <v>97</v>
      </c>
      <c r="F5016" s="14" t="s">
        <v>117</v>
      </c>
      <c r="G5016" s="14" t="s">
        <v>269</v>
      </c>
      <c r="H5016" s="14" t="s">
        <v>80</v>
      </c>
      <c r="I5016" s="14" t="s">
        <v>81</v>
      </c>
      <c r="J5016" s="14" t="s">
        <v>4317</v>
      </c>
      <c r="K5016" s="15" t="n">
        <v>210.564</v>
      </c>
      <c r="L5016" s="0" t="n">
        <v>6</v>
      </c>
      <c r="M5016" s="16" t="n">
        <v>0.4</v>
      </c>
      <c r="N5016" s="17" t="n">
        <v>-52.641</v>
      </c>
      <c r="O5016" s="0" t="str">
        <f aca="false">TEXT(B5016,"YYYY-MM")</f>
        <v>2018-07</v>
      </c>
      <c r="P5016" s="18" t="n">
        <f aca="false">IFERROR(N5016/K5016,0)</f>
        <v>-0.25</v>
      </c>
      <c r="Q5016" s="0" t="str">
        <f aca="false">IF(M5016=0,"No Discount",IF(M5016&lt;0.2,"Low (1-19%)",IF(M5016&lt;0.4,"Medium (20-39%)","High (40%+)")))</f>
        <v>High (40%+)</v>
      </c>
      <c r="R5016" s="0" t="str">
        <f aca="false">INDEX('Lookup Tables'!$B$2:$B$5,MATCH(F5016,'Lookup Tables'!$A$2:$A$5,0))</f>
        <v>Manager B</v>
      </c>
    </row>
    <row r="5017" customFormat="false" ht="15" hidden="false" customHeight="false" outlineLevel="0" collapsed="false">
      <c r="A5017" s="0" t="s">
        <v>4318</v>
      </c>
      <c r="B5017" s="13" t="n">
        <v>42332</v>
      </c>
      <c r="C5017" s="13" t="n">
        <v>42337</v>
      </c>
      <c r="D5017" s="14" t="s">
        <v>69</v>
      </c>
      <c r="E5017" s="14" t="s">
        <v>53</v>
      </c>
      <c r="F5017" s="14" t="s">
        <v>117</v>
      </c>
      <c r="G5017" s="14" t="s">
        <v>269</v>
      </c>
      <c r="H5017" s="14" t="s">
        <v>56</v>
      </c>
      <c r="I5017" s="14" t="s">
        <v>76</v>
      </c>
      <c r="J5017" s="14" t="s">
        <v>404</v>
      </c>
      <c r="K5017" s="15" t="n">
        <v>35.168</v>
      </c>
      <c r="L5017" s="0" t="n">
        <v>7</v>
      </c>
      <c r="M5017" s="16" t="n">
        <v>0.2</v>
      </c>
      <c r="N5017" s="17" t="n">
        <v>9.6712</v>
      </c>
      <c r="O5017" s="0" t="str">
        <f aca="false">TEXT(B5017,"YYYY-MM")</f>
        <v>2015-11</v>
      </c>
      <c r="P5017" s="18" t="n">
        <f aca="false">IFERROR(N5017/K5017,0)</f>
        <v>0.275</v>
      </c>
      <c r="Q5017" s="0" t="str">
        <f aca="false">IF(M5017=0,"No Discount",IF(M5017&lt;0.2,"Low (1-19%)",IF(M5017&lt;0.4,"Medium (20-39%)","High (40%+)")))</f>
        <v>Medium (20-39%)</v>
      </c>
      <c r="R5017" s="0" t="str">
        <f aca="false">INDEX('Lookup Tables'!$B$2:$B$5,MATCH(F5017,'Lookup Tables'!$A$2:$A$5,0))</f>
        <v>Manager B</v>
      </c>
    </row>
    <row r="5018" customFormat="false" ht="15" hidden="false" customHeight="false" outlineLevel="0" collapsed="false">
      <c r="A5018" s="0" t="s">
        <v>4318</v>
      </c>
      <c r="B5018" s="13" t="n">
        <v>42332</v>
      </c>
      <c r="C5018" s="13" t="n">
        <v>42337</v>
      </c>
      <c r="D5018" s="14" t="s">
        <v>69</v>
      </c>
      <c r="E5018" s="14" t="s">
        <v>53</v>
      </c>
      <c r="F5018" s="14" t="s">
        <v>117</v>
      </c>
      <c r="G5018" s="14" t="s">
        <v>269</v>
      </c>
      <c r="H5018" s="14" t="s">
        <v>80</v>
      </c>
      <c r="I5018" s="14" t="s">
        <v>81</v>
      </c>
      <c r="J5018" s="14" t="s">
        <v>4319</v>
      </c>
      <c r="K5018" s="15" t="n">
        <v>1502.376</v>
      </c>
      <c r="L5018" s="0" t="n">
        <v>4</v>
      </c>
      <c r="M5018" s="16" t="n">
        <v>0.4</v>
      </c>
      <c r="N5018" s="17" t="n">
        <v>-250.396</v>
      </c>
      <c r="O5018" s="0" t="str">
        <f aca="false">TEXT(B5018,"YYYY-MM")</f>
        <v>2015-11</v>
      </c>
      <c r="P5018" s="18" t="n">
        <f aca="false">IFERROR(N5018/K5018,0)</f>
        <v>-0.166666666666667</v>
      </c>
      <c r="Q5018" s="0" t="str">
        <f aca="false">IF(M5018=0,"No Discount",IF(M5018&lt;0.2,"Low (1-19%)",IF(M5018&lt;0.4,"Medium (20-39%)","High (40%+)")))</f>
        <v>High (40%+)</v>
      </c>
      <c r="R5018" s="0" t="str">
        <f aca="false">INDEX('Lookup Tables'!$B$2:$B$5,MATCH(F5018,'Lookup Tables'!$A$2:$A$5,0))</f>
        <v>Manager B</v>
      </c>
    </row>
    <row r="5019" customFormat="false" ht="15" hidden="false" customHeight="false" outlineLevel="0" collapsed="false">
      <c r="A5019" s="0" t="s">
        <v>4320</v>
      </c>
      <c r="B5019" s="13" t="n">
        <v>42323</v>
      </c>
      <c r="C5019" s="13" t="n">
        <v>42326</v>
      </c>
      <c r="D5019" s="14" t="s">
        <v>137</v>
      </c>
      <c r="E5019" s="14" t="s">
        <v>53</v>
      </c>
      <c r="F5019" s="14" t="s">
        <v>63</v>
      </c>
      <c r="G5019" s="14" t="s">
        <v>64</v>
      </c>
      <c r="H5019" s="14" t="s">
        <v>56</v>
      </c>
      <c r="I5019" s="14" t="s">
        <v>76</v>
      </c>
      <c r="J5019" s="14" t="s">
        <v>449</v>
      </c>
      <c r="K5019" s="15" t="n">
        <v>10.11</v>
      </c>
      <c r="L5019" s="0" t="n">
        <v>3</v>
      </c>
      <c r="M5019" s="16" t="n">
        <v>0</v>
      </c>
      <c r="N5019" s="17" t="n">
        <v>3.2352</v>
      </c>
      <c r="O5019" s="0" t="str">
        <f aca="false">TEXT(B5019,"YYYY-MM")</f>
        <v>2015-11</v>
      </c>
      <c r="P5019" s="18" t="n">
        <f aca="false">IFERROR(N5019/K5019,0)</f>
        <v>0.32</v>
      </c>
      <c r="Q5019" s="0" t="str">
        <f aca="false">IF(M5019=0,"No Discount",IF(M5019&lt;0.2,"Low (1-19%)",IF(M5019&lt;0.4,"Medium (20-39%)","High (40%+)")))</f>
        <v>No Discount</v>
      </c>
      <c r="R5019" s="0" t="str">
        <f aca="false">INDEX('Lookup Tables'!$B$2:$B$5,MATCH(F5019,'Lookup Tables'!$A$2:$A$5,0))</f>
        <v>Manager D</v>
      </c>
    </row>
    <row r="5020" customFormat="false" ht="15" hidden="false" customHeight="false" outlineLevel="0" collapsed="false">
      <c r="A5020" s="0" t="s">
        <v>4320</v>
      </c>
      <c r="B5020" s="13" t="n">
        <v>42323</v>
      </c>
      <c r="C5020" s="13" t="n">
        <v>42326</v>
      </c>
      <c r="D5020" s="14" t="s">
        <v>137</v>
      </c>
      <c r="E5020" s="14" t="s">
        <v>53</v>
      </c>
      <c r="F5020" s="14" t="s">
        <v>63</v>
      </c>
      <c r="G5020" s="14" t="s">
        <v>64</v>
      </c>
      <c r="H5020" s="14" t="s">
        <v>80</v>
      </c>
      <c r="I5020" s="14" t="s">
        <v>123</v>
      </c>
      <c r="J5020" s="14" t="s">
        <v>440</v>
      </c>
      <c r="K5020" s="15" t="n">
        <v>772.47</v>
      </c>
      <c r="L5020" s="0" t="n">
        <v>3</v>
      </c>
      <c r="M5020" s="16" t="n">
        <v>0</v>
      </c>
      <c r="N5020" s="17" t="n">
        <v>146.7693</v>
      </c>
      <c r="O5020" s="0" t="str">
        <f aca="false">TEXT(B5020,"YYYY-MM")</f>
        <v>2015-11</v>
      </c>
      <c r="P5020" s="18" t="n">
        <f aca="false">IFERROR(N5020/K5020,0)</f>
        <v>0.19</v>
      </c>
      <c r="Q5020" s="0" t="str">
        <f aca="false">IF(M5020=0,"No Discount",IF(M5020&lt;0.2,"Low (1-19%)",IF(M5020&lt;0.4,"Medium (20-39%)","High (40%+)")))</f>
        <v>No Discount</v>
      </c>
      <c r="R5020" s="0" t="str">
        <f aca="false">INDEX('Lookup Tables'!$B$2:$B$5,MATCH(F5020,'Lookup Tables'!$A$2:$A$5,0))</f>
        <v>Manager D</v>
      </c>
    </row>
    <row r="5021" customFormat="false" ht="15" hidden="false" customHeight="false" outlineLevel="0" collapsed="false">
      <c r="A5021" s="0" t="s">
        <v>4320</v>
      </c>
      <c r="B5021" s="13" t="n">
        <v>42323</v>
      </c>
      <c r="C5021" s="13" t="n">
        <v>42326</v>
      </c>
      <c r="D5021" s="14" t="s">
        <v>137</v>
      </c>
      <c r="E5021" s="14" t="s">
        <v>53</v>
      </c>
      <c r="F5021" s="14" t="s">
        <v>63</v>
      </c>
      <c r="G5021" s="14" t="s">
        <v>64</v>
      </c>
      <c r="H5021" s="14" t="s">
        <v>65</v>
      </c>
      <c r="I5021" s="14" t="s">
        <v>303</v>
      </c>
      <c r="J5021" s="14" t="s">
        <v>1203</v>
      </c>
      <c r="K5021" s="15" t="n">
        <v>20.46</v>
      </c>
      <c r="L5021" s="0" t="n">
        <v>2</v>
      </c>
      <c r="M5021" s="16" t="n">
        <v>0</v>
      </c>
      <c r="N5021" s="17" t="n">
        <v>5.3196</v>
      </c>
      <c r="O5021" s="0" t="str">
        <f aca="false">TEXT(B5021,"YYYY-MM")</f>
        <v>2015-11</v>
      </c>
      <c r="P5021" s="18" t="n">
        <f aca="false">IFERROR(N5021/K5021,0)</f>
        <v>0.26</v>
      </c>
      <c r="Q5021" s="0" t="str">
        <f aca="false">IF(M5021=0,"No Discount",IF(M5021&lt;0.2,"Low (1-19%)",IF(M5021&lt;0.4,"Medium (20-39%)","High (40%+)")))</f>
        <v>No Discount</v>
      </c>
      <c r="R5021" s="0" t="str">
        <f aca="false">INDEX('Lookup Tables'!$B$2:$B$5,MATCH(F5021,'Lookup Tables'!$A$2:$A$5,0))</f>
        <v>Manager D</v>
      </c>
    </row>
    <row r="5022" customFormat="false" ht="15" hidden="false" customHeight="false" outlineLevel="0" collapsed="false">
      <c r="A5022" s="0" t="s">
        <v>4321</v>
      </c>
      <c r="B5022" s="13" t="n">
        <v>43182</v>
      </c>
      <c r="C5022" s="13" t="n">
        <v>43184</v>
      </c>
      <c r="D5022" s="14" t="s">
        <v>52</v>
      </c>
      <c r="E5022" s="14" t="s">
        <v>62</v>
      </c>
      <c r="F5022" s="14" t="s">
        <v>117</v>
      </c>
      <c r="G5022" s="14" t="s">
        <v>170</v>
      </c>
      <c r="H5022" s="14" t="s">
        <v>65</v>
      </c>
      <c r="I5022" s="14" t="s">
        <v>303</v>
      </c>
      <c r="J5022" s="14" t="s">
        <v>744</v>
      </c>
      <c r="K5022" s="15" t="n">
        <v>347.58</v>
      </c>
      <c r="L5022" s="0" t="n">
        <v>3</v>
      </c>
      <c r="M5022" s="16" t="n">
        <v>0</v>
      </c>
      <c r="N5022" s="17" t="n">
        <v>17.379</v>
      </c>
      <c r="O5022" s="0" t="str">
        <f aca="false">TEXT(B5022,"YYYY-MM")</f>
        <v>2018-03</v>
      </c>
      <c r="P5022" s="18" t="n">
        <f aca="false">IFERROR(N5022/K5022,0)</f>
        <v>0.05</v>
      </c>
      <c r="Q5022" s="0" t="str">
        <f aca="false">IF(M5022=0,"No Discount",IF(M5022&lt;0.2,"Low (1-19%)",IF(M5022&lt;0.4,"Medium (20-39%)","High (40%+)")))</f>
        <v>No Discount</v>
      </c>
      <c r="R5022" s="0" t="str">
        <f aca="false">INDEX('Lookup Tables'!$B$2:$B$5,MATCH(F5022,'Lookup Tables'!$A$2:$A$5,0))</f>
        <v>Manager B</v>
      </c>
    </row>
    <row r="5023" customFormat="false" ht="15" hidden="false" customHeight="false" outlineLevel="0" collapsed="false">
      <c r="A5023" s="0" t="s">
        <v>4322</v>
      </c>
      <c r="B5023" s="13" t="n">
        <v>43087</v>
      </c>
      <c r="C5023" s="13" t="n">
        <v>43093</v>
      </c>
      <c r="D5023" s="14" t="s">
        <v>69</v>
      </c>
      <c r="E5023" s="14" t="s">
        <v>53</v>
      </c>
      <c r="F5023" s="14" t="s">
        <v>63</v>
      </c>
      <c r="G5023" s="14" t="s">
        <v>64</v>
      </c>
      <c r="H5023" s="14" t="s">
        <v>80</v>
      </c>
      <c r="I5023" s="14" t="s">
        <v>123</v>
      </c>
      <c r="J5023" s="14" t="s">
        <v>853</v>
      </c>
      <c r="K5023" s="15" t="n">
        <v>72.64</v>
      </c>
      <c r="L5023" s="0" t="n">
        <v>2</v>
      </c>
      <c r="M5023" s="16" t="n">
        <v>0</v>
      </c>
      <c r="N5023" s="17" t="n">
        <v>21.792</v>
      </c>
      <c r="O5023" s="0" t="str">
        <f aca="false">TEXT(B5023,"YYYY-MM")</f>
        <v>2017-12</v>
      </c>
      <c r="P5023" s="18" t="n">
        <f aca="false">IFERROR(N5023/K5023,0)</f>
        <v>0.3</v>
      </c>
      <c r="Q5023" s="0" t="str">
        <f aca="false">IF(M5023=0,"No Discount",IF(M5023&lt;0.2,"Low (1-19%)",IF(M5023&lt;0.4,"Medium (20-39%)","High (40%+)")))</f>
        <v>No Discount</v>
      </c>
      <c r="R5023" s="0" t="str">
        <f aca="false">INDEX('Lookup Tables'!$B$2:$B$5,MATCH(F5023,'Lookup Tables'!$A$2:$A$5,0))</f>
        <v>Manager D</v>
      </c>
    </row>
    <row r="5024" customFormat="false" ht="15" hidden="false" customHeight="false" outlineLevel="0" collapsed="false">
      <c r="A5024" s="0" t="s">
        <v>4322</v>
      </c>
      <c r="B5024" s="13" t="n">
        <v>43087</v>
      </c>
      <c r="C5024" s="13" t="n">
        <v>43093</v>
      </c>
      <c r="D5024" s="14" t="s">
        <v>69</v>
      </c>
      <c r="E5024" s="14" t="s">
        <v>53</v>
      </c>
      <c r="F5024" s="14" t="s">
        <v>63</v>
      </c>
      <c r="G5024" s="14" t="s">
        <v>64</v>
      </c>
      <c r="H5024" s="14" t="s">
        <v>80</v>
      </c>
      <c r="I5024" s="14" t="s">
        <v>123</v>
      </c>
      <c r="J5024" s="14" t="s">
        <v>440</v>
      </c>
      <c r="K5024" s="15" t="n">
        <v>772.47</v>
      </c>
      <c r="L5024" s="0" t="n">
        <v>3</v>
      </c>
      <c r="M5024" s="16" t="n">
        <v>0</v>
      </c>
      <c r="N5024" s="17" t="n">
        <v>146.7693</v>
      </c>
      <c r="O5024" s="0" t="str">
        <f aca="false">TEXT(B5024,"YYYY-MM")</f>
        <v>2017-12</v>
      </c>
      <c r="P5024" s="18" t="n">
        <f aca="false">IFERROR(N5024/K5024,0)</f>
        <v>0.19</v>
      </c>
      <c r="Q5024" s="0" t="str">
        <f aca="false">IF(M5024=0,"No Discount",IF(M5024&lt;0.2,"Low (1-19%)",IF(M5024&lt;0.4,"Medium (20-39%)","High (40%+)")))</f>
        <v>No Discount</v>
      </c>
      <c r="R5024" s="0" t="str">
        <f aca="false">INDEX('Lookup Tables'!$B$2:$B$5,MATCH(F5024,'Lookup Tables'!$A$2:$A$5,0))</f>
        <v>Manager D</v>
      </c>
    </row>
    <row r="5025" customFormat="false" ht="15" hidden="false" customHeight="false" outlineLevel="0" collapsed="false">
      <c r="A5025" s="0" t="s">
        <v>4322</v>
      </c>
      <c r="B5025" s="13" t="n">
        <v>43087</v>
      </c>
      <c r="C5025" s="13" t="n">
        <v>43093</v>
      </c>
      <c r="D5025" s="14" t="s">
        <v>69</v>
      </c>
      <c r="E5025" s="14" t="s">
        <v>53</v>
      </c>
      <c r="F5025" s="14" t="s">
        <v>63</v>
      </c>
      <c r="G5025" s="14" t="s">
        <v>64</v>
      </c>
      <c r="H5025" s="14" t="s">
        <v>56</v>
      </c>
      <c r="I5025" s="14" t="s">
        <v>76</v>
      </c>
      <c r="J5025" s="14" t="s">
        <v>3698</v>
      </c>
      <c r="K5025" s="15" t="n">
        <v>39.92</v>
      </c>
      <c r="L5025" s="0" t="n">
        <v>4</v>
      </c>
      <c r="M5025" s="16" t="n">
        <v>0</v>
      </c>
      <c r="N5025" s="17" t="n">
        <v>11.1776</v>
      </c>
      <c r="O5025" s="0" t="str">
        <f aca="false">TEXT(B5025,"YYYY-MM")</f>
        <v>2017-12</v>
      </c>
      <c r="P5025" s="18" t="n">
        <f aca="false">IFERROR(N5025/K5025,0)</f>
        <v>0.28</v>
      </c>
      <c r="Q5025" s="0" t="str">
        <f aca="false">IF(M5025=0,"No Discount",IF(M5025&lt;0.2,"Low (1-19%)",IF(M5025&lt;0.4,"Medium (20-39%)","High (40%+)")))</f>
        <v>No Discount</v>
      </c>
      <c r="R5025" s="0" t="str">
        <f aca="false">INDEX('Lookup Tables'!$B$2:$B$5,MATCH(F5025,'Lookup Tables'!$A$2:$A$5,0))</f>
        <v>Manager D</v>
      </c>
    </row>
    <row r="5026" customFormat="false" ht="15" hidden="false" customHeight="false" outlineLevel="0" collapsed="false">
      <c r="A5026" s="0" t="s">
        <v>4323</v>
      </c>
      <c r="B5026" s="13" t="n">
        <v>43310</v>
      </c>
      <c r="C5026" s="13" t="n">
        <v>43315</v>
      </c>
      <c r="D5026" s="14" t="s">
        <v>69</v>
      </c>
      <c r="E5026" s="14" t="s">
        <v>53</v>
      </c>
      <c r="F5026" s="14" t="s">
        <v>98</v>
      </c>
      <c r="G5026" s="14" t="s">
        <v>331</v>
      </c>
      <c r="H5026" s="14" t="s">
        <v>65</v>
      </c>
      <c r="I5026" s="14" t="s">
        <v>83</v>
      </c>
      <c r="J5026" s="14" t="s">
        <v>3624</v>
      </c>
      <c r="K5026" s="15" t="n">
        <v>33.48</v>
      </c>
      <c r="L5026" s="0" t="n">
        <v>2</v>
      </c>
      <c r="M5026" s="16" t="n">
        <v>0</v>
      </c>
      <c r="N5026" s="17" t="n">
        <v>16.4052</v>
      </c>
      <c r="O5026" s="0" t="str">
        <f aca="false">TEXT(B5026,"YYYY-MM")</f>
        <v>2018-07</v>
      </c>
      <c r="P5026" s="18" t="n">
        <f aca="false">IFERROR(N5026/K5026,0)</f>
        <v>0.49</v>
      </c>
      <c r="Q5026" s="0" t="str">
        <f aca="false">IF(M5026=0,"No Discount",IF(M5026&lt;0.2,"Low (1-19%)",IF(M5026&lt;0.4,"Medium (20-39%)","High (40%+)")))</f>
        <v>No Discount</v>
      </c>
      <c r="R5026" s="0" t="str">
        <f aca="false">INDEX('Lookup Tables'!$B$2:$B$5,MATCH(F5026,'Lookup Tables'!$A$2:$A$5,0))</f>
        <v>Manager A</v>
      </c>
    </row>
    <row r="5027" customFormat="false" ht="15" hidden="false" customHeight="false" outlineLevel="0" collapsed="false">
      <c r="A5027" s="0" t="s">
        <v>4323</v>
      </c>
      <c r="B5027" s="13" t="n">
        <v>43310</v>
      </c>
      <c r="C5027" s="13" t="n">
        <v>43315</v>
      </c>
      <c r="D5027" s="14" t="s">
        <v>69</v>
      </c>
      <c r="E5027" s="14" t="s">
        <v>53</v>
      </c>
      <c r="F5027" s="14" t="s">
        <v>98</v>
      </c>
      <c r="G5027" s="14" t="s">
        <v>331</v>
      </c>
      <c r="H5027" s="14" t="s">
        <v>80</v>
      </c>
      <c r="I5027" s="14" t="s">
        <v>81</v>
      </c>
      <c r="J5027" s="14" t="s">
        <v>641</v>
      </c>
      <c r="K5027" s="15" t="n">
        <v>461.97</v>
      </c>
      <c r="L5027" s="0" t="n">
        <v>3</v>
      </c>
      <c r="M5027" s="16" t="n">
        <v>0</v>
      </c>
      <c r="N5027" s="17" t="n">
        <v>133.9713</v>
      </c>
      <c r="O5027" s="0" t="str">
        <f aca="false">TEXT(B5027,"YYYY-MM")</f>
        <v>2018-07</v>
      </c>
      <c r="P5027" s="18" t="n">
        <f aca="false">IFERROR(N5027/K5027,0)</f>
        <v>0.29</v>
      </c>
      <c r="Q5027" s="0" t="str">
        <f aca="false">IF(M5027=0,"No Discount",IF(M5027&lt;0.2,"Low (1-19%)",IF(M5027&lt;0.4,"Medium (20-39%)","High (40%+)")))</f>
        <v>No Discount</v>
      </c>
      <c r="R5027" s="0" t="str">
        <f aca="false">INDEX('Lookup Tables'!$B$2:$B$5,MATCH(F5027,'Lookup Tables'!$A$2:$A$5,0))</f>
        <v>Manager A</v>
      </c>
    </row>
    <row r="5028" customFormat="false" ht="15" hidden="false" customHeight="false" outlineLevel="0" collapsed="false">
      <c r="A5028" s="0" t="s">
        <v>4323</v>
      </c>
      <c r="B5028" s="13" t="n">
        <v>43310</v>
      </c>
      <c r="C5028" s="13" t="n">
        <v>43315</v>
      </c>
      <c r="D5028" s="14" t="s">
        <v>69</v>
      </c>
      <c r="E5028" s="14" t="s">
        <v>53</v>
      </c>
      <c r="F5028" s="14" t="s">
        <v>98</v>
      </c>
      <c r="G5028" s="14" t="s">
        <v>331</v>
      </c>
      <c r="H5028" s="14" t="s">
        <v>65</v>
      </c>
      <c r="I5028" s="14" t="s">
        <v>85</v>
      </c>
      <c r="J5028" s="14" t="s">
        <v>100</v>
      </c>
      <c r="K5028" s="15" t="n">
        <v>137.62</v>
      </c>
      <c r="L5028" s="0" t="n">
        <v>2</v>
      </c>
      <c r="M5028" s="16" t="n">
        <v>0</v>
      </c>
      <c r="N5028" s="17" t="n">
        <v>60.5528</v>
      </c>
      <c r="O5028" s="0" t="str">
        <f aca="false">TEXT(B5028,"YYYY-MM")</f>
        <v>2018-07</v>
      </c>
      <c r="P5028" s="18" t="n">
        <f aca="false">IFERROR(N5028/K5028,0)</f>
        <v>0.44</v>
      </c>
      <c r="Q5028" s="0" t="str">
        <f aca="false">IF(M5028=0,"No Discount",IF(M5028&lt;0.2,"Low (1-19%)",IF(M5028&lt;0.4,"Medium (20-39%)","High (40%+)")))</f>
        <v>No Discount</v>
      </c>
      <c r="R5028" s="0" t="str">
        <f aca="false">INDEX('Lookup Tables'!$B$2:$B$5,MATCH(F5028,'Lookup Tables'!$A$2:$A$5,0))</f>
        <v>Manager A</v>
      </c>
    </row>
    <row r="5029" customFormat="false" ht="15" hidden="false" customHeight="false" outlineLevel="0" collapsed="false">
      <c r="A5029" s="0" t="s">
        <v>4323</v>
      </c>
      <c r="B5029" s="13" t="n">
        <v>43310</v>
      </c>
      <c r="C5029" s="13" t="n">
        <v>43315</v>
      </c>
      <c r="D5029" s="14" t="s">
        <v>69</v>
      </c>
      <c r="E5029" s="14" t="s">
        <v>53</v>
      </c>
      <c r="F5029" s="14" t="s">
        <v>98</v>
      </c>
      <c r="G5029" s="14" t="s">
        <v>331</v>
      </c>
      <c r="H5029" s="14" t="s">
        <v>56</v>
      </c>
      <c r="I5029" s="14" t="s">
        <v>59</v>
      </c>
      <c r="J5029" s="14" t="s">
        <v>4324</v>
      </c>
      <c r="K5029" s="15" t="n">
        <v>302.67</v>
      </c>
      <c r="L5029" s="0" t="n">
        <v>3</v>
      </c>
      <c r="M5029" s="16" t="n">
        <v>0</v>
      </c>
      <c r="N5029" s="17" t="n">
        <v>72.6408</v>
      </c>
      <c r="O5029" s="0" t="str">
        <f aca="false">TEXT(B5029,"YYYY-MM")</f>
        <v>2018-07</v>
      </c>
      <c r="P5029" s="18" t="n">
        <f aca="false">IFERROR(N5029/K5029,0)</f>
        <v>0.24</v>
      </c>
      <c r="Q5029" s="0" t="str">
        <f aca="false">IF(M5029=0,"No Discount",IF(M5029&lt;0.2,"Low (1-19%)",IF(M5029&lt;0.4,"Medium (20-39%)","High (40%+)")))</f>
        <v>No Discount</v>
      </c>
      <c r="R5029" s="0" t="str">
        <f aca="false">INDEX('Lookup Tables'!$B$2:$B$5,MATCH(F5029,'Lookup Tables'!$A$2:$A$5,0))</f>
        <v>Manager A</v>
      </c>
    </row>
    <row r="5030" customFormat="false" ht="15" hidden="false" customHeight="false" outlineLevel="0" collapsed="false">
      <c r="A5030" s="0" t="s">
        <v>4325</v>
      </c>
      <c r="B5030" s="13" t="n">
        <v>42249</v>
      </c>
      <c r="C5030" s="13" t="n">
        <v>42254</v>
      </c>
      <c r="D5030" s="14" t="s">
        <v>52</v>
      </c>
      <c r="E5030" s="14" t="s">
        <v>53</v>
      </c>
      <c r="F5030" s="14" t="s">
        <v>98</v>
      </c>
      <c r="G5030" s="14" t="s">
        <v>146</v>
      </c>
      <c r="H5030" s="14" t="s">
        <v>80</v>
      </c>
      <c r="I5030" s="14" t="s">
        <v>123</v>
      </c>
      <c r="J5030" s="14" t="s">
        <v>1041</v>
      </c>
      <c r="K5030" s="15" t="n">
        <v>239.976</v>
      </c>
      <c r="L5030" s="0" t="n">
        <v>3</v>
      </c>
      <c r="M5030" s="16" t="n">
        <v>0.2</v>
      </c>
      <c r="N5030" s="17" t="n">
        <v>53.9946</v>
      </c>
      <c r="O5030" s="0" t="str">
        <f aca="false">TEXT(B5030,"YYYY-MM")</f>
        <v>2015-09</v>
      </c>
      <c r="P5030" s="18" t="n">
        <f aca="false">IFERROR(N5030/K5030,0)</f>
        <v>0.225</v>
      </c>
      <c r="Q5030" s="0" t="str">
        <f aca="false">IF(M5030=0,"No Discount",IF(M5030&lt;0.2,"Low (1-19%)",IF(M5030&lt;0.4,"Medium (20-39%)","High (40%+)")))</f>
        <v>Medium (20-39%)</v>
      </c>
      <c r="R5030" s="0" t="str">
        <f aca="false">INDEX('Lookup Tables'!$B$2:$B$5,MATCH(F5030,'Lookup Tables'!$A$2:$A$5,0))</f>
        <v>Manager A</v>
      </c>
    </row>
    <row r="5031" customFormat="false" ht="15" hidden="false" customHeight="false" outlineLevel="0" collapsed="false">
      <c r="A5031" s="0" t="s">
        <v>4326</v>
      </c>
      <c r="B5031" s="13" t="n">
        <v>43129</v>
      </c>
      <c r="C5031" s="13" t="n">
        <v>43133</v>
      </c>
      <c r="D5031" s="14" t="s">
        <v>69</v>
      </c>
      <c r="E5031" s="14" t="s">
        <v>53</v>
      </c>
      <c r="F5031" s="14" t="s">
        <v>63</v>
      </c>
      <c r="G5031" s="14" t="s">
        <v>64</v>
      </c>
      <c r="H5031" s="14" t="s">
        <v>65</v>
      </c>
      <c r="I5031" s="14" t="s">
        <v>78</v>
      </c>
      <c r="J5031" s="14" t="s">
        <v>3107</v>
      </c>
      <c r="K5031" s="15" t="n">
        <v>8.34</v>
      </c>
      <c r="L5031" s="0" t="n">
        <v>3</v>
      </c>
      <c r="M5031" s="16" t="n">
        <v>0</v>
      </c>
      <c r="N5031" s="17" t="n">
        <v>2.1684</v>
      </c>
      <c r="O5031" s="0" t="str">
        <f aca="false">TEXT(B5031,"YYYY-MM")</f>
        <v>2018-01</v>
      </c>
      <c r="P5031" s="18" t="n">
        <f aca="false">IFERROR(N5031/K5031,0)</f>
        <v>0.26</v>
      </c>
      <c r="Q5031" s="0" t="str">
        <f aca="false">IF(M5031=0,"No Discount",IF(M5031&lt;0.2,"Low (1-19%)",IF(M5031&lt;0.4,"Medium (20-39%)","High (40%+)")))</f>
        <v>No Discount</v>
      </c>
      <c r="R5031" s="0" t="str">
        <f aca="false">INDEX('Lookup Tables'!$B$2:$B$5,MATCH(F5031,'Lookup Tables'!$A$2:$A$5,0))</f>
        <v>Manager D</v>
      </c>
    </row>
    <row r="5032" customFormat="false" ht="15" hidden="false" customHeight="false" outlineLevel="0" collapsed="false">
      <c r="A5032" s="0" t="s">
        <v>4326</v>
      </c>
      <c r="B5032" s="13" t="n">
        <v>43129</v>
      </c>
      <c r="C5032" s="13" t="n">
        <v>43133</v>
      </c>
      <c r="D5032" s="14" t="s">
        <v>69</v>
      </c>
      <c r="E5032" s="14" t="s">
        <v>53</v>
      </c>
      <c r="F5032" s="14" t="s">
        <v>63</v>
      </c>
      <c r="G5032" s="14" t="s">
        <v>64</v>
      </c>
      <c r="H5032" s="14" t="s">
        <v>65</v>
      </c>
      <c r="I5032" s="14" t="s">
        <v>303</v>
      </c>
      <c r="J5032" s="14" t="s">
        <v>2407</v>
      </c>
      <c r="K5032" s="15" t="n">
        <v>8.57</v>
      </c>
      <c r="L5032" s="0" t="n">
        <v>1</v>
      </c>
      <c r="M5032" s="16" t="n">
        <v>0</v>
      </c>
      <c r="N5032" s="17" t="n">
        <v>2.2282</v>
      </c>
      <c r="O5032" s="0" t="str">
        <f aca="false">TEXT(B5032,"YYYY-MM")</f>
        <v>2018-01</v>
      </c>
      <c r="P5032" s="18" t="n">
        <f aca="false">IFERROR(N5032/K5032,0)</f>
        <v>0.26</v>
      </c>
      <c r="Q5032" s="0" t="str">
        <f aca="false">IF(M5032=0,"No Discount",IF(M5032&lt;0.2,"Low (1-19%)",IF(M5032&lt;0.4,"Medium (20-39%)","High (40%+)")))</f>
        <v>No Discount</v>
      </c>
      <c r="R5032" s="0" t="str">
        <f aca="false">INDEX('Lookup Tables'!$B$2:$B$5,MATCH(F5032,'Lookup Tables'!$A$2:$A$5,0))</f>
        <v>Manager D</v>
      </c>
    </row>
    <row r="5033" customFormat="false" ht="15" hidden="false" customHeight="false" outlineLevel="0" collapsed="false">
      <c r="A5033" s="0" t="s">
        <v>4326</v>
      </c>
      <c r="B5033" s="13" t="n">
        <v>43129</v>
      </c>
      <c r="C5033" s="13" t="n">
        <v>43133</v>
      </c>
      <c r="D5033" s="14" t="s">
        <v>69</v>
      </c>
      <c r="E5033" s="14" t="s">
        <v>53</v>
      </c>
      <c r="F5033" s="14" t="s">
        <v>63</v>
      </c>
      <c r="G5033" s="14" t="s">
        <v>64</v>
      </c>
      <c r="H5033" s="14" t="s">
        <v>65</v>
      </c>
      <c r="I5033" s="14" t="s">
        <v>83</v>
      </c>
      <c r="J5033" s="14" t="s">
        <v>790</v>
      </c>
      <c r="K5033" s="15" t="n">
        <v>119.616</v>
      </c>
      <c r="L5033" s="0" t="n">
        <v>8</v>
      </c>
      <c r="M5033" s="16" t="n">
        <v>0.2</v>
      </c>
      <c r="N5033" s="17" t="n">
        <v>40.3704</v>
      </c>
      <c r="O5033" s="0" t="str">
        <f aca="false">TEXT(B5033,"YYYY-MM")</f>
        <v>2018-01</v>
      </c>
      <c r="P5033" s="18" t="n">
        <f aca="false">IFERROR(N5033/K5033,0)</f>
        <v>0.3375</v>
      </c>
      <c r="Q5033" s="0" t="str">
        <f aca="false">IF(M5033=0,"No Discount",IF(M5033&lt;0.2,"Low (1-19%)",IF(M5033&lt;0.4,"Medium (20-39%)","High (40%+)")))</f>
        <v>Medium (20-39%)</v>
      </c>
      <c r="R5033" s="0" t="str">
        <f aca="false">INDEX('Lookup Tables'!$B$2:$B$5,MATCH(F5033,'Lookup Tables'!$A$2:$A$5,0))</f>
        <v>Manager D</v>
      </c>
    </row>
    <row r="5034" customFormat="false" ht="15" hidden="false" customHeight="false" outlineLevel="0" collapsed="false">
      <c r="A5034" s="0" t="s">
        <v>4327</v>
      </c>
      <c r="B5034" s="13" t="n">
        <v>43095</v>
      </c>
      <c r="C5034" s="13" t="n">
        <v>43102</v>
      </c>
      <c r="D5034" s="14" t="s">
        <v>69</v>
      </c>
      <c r="E5034" s="14" t="s">
        <v>62</v>
      </c>
      <c r="F5034" s="14" t="s">
        <v>117</v>
      </c>
      <c r="G5034" s="14" t="s">
        <v>391</v>
      </c>
      <c r="H5034" s="14" t="s">
        <v>56</v>
      </c>
      <c r="I5034" s="14" t="s">
        <v>59</v>
      </c>
      <c r="J5034" s="14" t="s">
        <v>177</v>
      </c>
      <c r="K5034" s="15" t="n">
        <v>212.94</v>
      </c>
      <c r="L5034" s="0" t="n">
        <v>3</v>
      </c>
      <c r="M5034" s="16" t="n">
        <v>0</v>
      </c>
      <c r="N5034" s="17" t="n">
        <v>25.5528</v>
      </c>
      <c r="O5034" s="0" t="str">
        <f aca="false">TEXT(B5034,"YYYY-MM")</f>
        <v>2017-12</v>
      </c>
      <c r="P5034" s="18" t="n">
        <f aca="false">IFERROR(N5034/K5034,0)</f>
        <v>0.12</v>
      </c>
      <c r="Q5034" s="0" t="str">
        <f aca="false">IF(M5034=0,"No Discount",IF(M5034&lt;0.2,"Low (1-19%)",IF(M5034&lt;0.4,"Medium (20-39%)","High (40%+)")))</f>
        <v>No Discount</v>
      </c>
      <c r="R5034" s="0" t="str">
        <f aca="false">INDEX('Lookup Tables'!$B$2:$B$5,MATCH(F5034,'Lookup Tables'!$A$2:$A$5,0))</f>
        <v>Manager B</v>
      </c>
    </row>
    <row r="5035" customFormat="false" ht="15" hidden="false" customHeight="false" outlineLevel="0" collapsed="false">
      <c r="A5035" s="0" t="s">
        <v>4327</v>
      </c>
      <c r="B5035" s="13" t="n">
        <v>43095</v>
      </c>
      <c r="C5035" s="13" t="n">
        <v>43102</v>
      </c>
      <c r="D5035" s="14" t="s">
        <v>69</v>
      </c>
      <c r="E5035" s="14" t="s">
        <v>62</v>
      </c>
      <c r="F5035" s="14" t="s">
        <v>117</v>
      </c>
      <c r="G5035" s="14" t="s">
        <v>391</v>
      </c>
      <c r="H5035" s="14" t="s">
        <v>65</v>
      </c>
      <c r="I5035" s="14" t="s">
        <v>85</v>
      </c>
      <c r="J5035" s="14" t="s">
        <v>2477</v>
      </c>
      <c r="K5035" s="15" t="n">
        <v>26.49</v>
      </c>
      <c r="L5035" s="0" t="n">
        <v>1</v>
      </c>
      <c r="M5035" s="16" t="n">
        <v>0</v>
      </c>
      <c r="N5035" s="17" t="n">
        <v>7.4172</v>
      </c>
      <c r="O5035" s="0" t="str">
        <f aca="false">TEXT(B5035,"YYYY-MM")</f>
        <v>2017-12</v>
      </c>
      <c r="P5035" s="18" t="n">
        <f aca="false">IFERROR(N5035/K5035,0)</f>
        <v>0.28</v>
      </c>
      <c r="Q5035" s="0" t="str">
        <f aca="false">IF(M5035=0,"No Discount",IF(M5035&lt;0.2,"Low (1-19%)",IF(M5035&lt;0.4,"Medium (20-39%)","High (40%+)")))</f>
        <v>No Discount</v>
      </c>
      <c r="R5035" s="0" t="str">
        <f aca="false">INDEX('Lookup Tables'!$B$2:$B$5,MATCH(F5035,'Lookup Tables'!$A$2:$A$5,0))</f>
        <v>Manager B</v>
      </c>
    </row>
    <row r="5036" customFormat="false" ht="15" hidden="false" customHeight="false" outlineLevel="0" collapsed="false">
      <c r="A5036" s="0" t="s">
        <v>4328</v>
      </c>
      <c r="B5036" s="13" t="n">
        <v>42591</v>
      </c>
      <c r="C5036" s="13" t="n">
        <v>42595</v>
      </c>
      <c r="D5036" s="14" t="s">
        <v>52</v>
      </c>
      <c r="E5036" s="14" t="s">
        <v>97</v>
      </c>
      <c r="F5036" s="14" t="s">
        <v>98</v>
      </c>
      <c r="G5036" s="14" t="s">
        <v>103</v>
      </c>
      <c r="H5036" s="14" t="s">
        <v>56</v>
      </c>
      <c r="I5036" s="14" t="s">
        <v>57</v>
      </c>
      <c r="J5036" s="14" t="s">
        <v>3951</v>
      </c>
      <c r="K5036" s="15" t="n">
        <v>687.4</v>
      </c>
      <c r="L5036" s="0" t="n">
        <v>5</v>
      </c>
      <c r="M5036" s="16" t="n">
        <v>0</v>
      </c>
      <c r="N5036" s="17" t="n">
        <v>48.118</v>
      </c>
      <c r="O5036" s="0" t="str">
        <f aca="false">TEXT(B5036,"YYYY-MM")</f>
        <v>2016-08</v>
      </c>
      <c r="P5036" s="18" t="n">
        <f aca="false">IFERROR(N5036/K5036,0)</f>
        <v>0.07</v>
      </c>
      <c r="Q5036" s="0" t="str">
        <f aca="false">IF(M5036=0,"No Discount",IF(M5036&lt;0.2,"Low (1-19%)",IF(M5036&lt;0.4,"Medium (20-39%)","High (40%+)")))</f>
        <v>No Discount</v>
      </c>
      <c r="R5036" s="0" t="str">
        <f aca="false">INDEX('Lookup Tables'!$B$2:$B$5,MATCH(F5036,'Lookup Tables'!$A$2:$A$5,0))</f>
        <v>Manager A</v>
      </c>
    </row>
    <row r="5037" customFormat="false" ht="15" hidden="false" customHeight="false" outlineLevel="0" collapsed="false">
      <c r="A5037" s="0" t="s">
        <v>4329</v>
      </c>
      <c r="B5037" s="13" t="n">
        <v>42100</v>
      </c>
      <c r="C5037" s="13" t="n">
        <v>42106</v>
      </c>
      <c r="D5037" s="14" t="s">
        <v>69</v>
      </c>
      <c r="E5037" s="14" t="s">
        <v>62</v>
      </c>
      <c r="F5037" s="14" t="s">
        <v>63</v>
      </c>
      <c r="G5037" s="14" t="s">
        <v>94</v>
      </c>
      <c r="H5037" s="14" t="s">
        <v>56</v>
      </c>
      <c r="I5037" s="14" t="s">
        <v>71</v>
      </c>
      <c r="J5037" s="14" t="s">
        <v>994</v>
      </c>
      <c r="K5037" s="15" t="n">
        <v>653.55</v>
      </c>
      <c r="L5037" s="0" t="n">
        <v>3</v>
      </c>
      <c r="M5037" s="16" t="n">
        <v>0</v>
      </c>
      <c r="N5037" s="17" t="n">
        <v>111.1035</v>
      </c>
      <c r="O5037" s="0" t="str">
        <f aca="false">TEXT(B5037,"YYYY-MM")</f>
        <v>2015-04</v>
      </c>
      <c r="P5037" s="18" t="n">
        <f aca="false">IFERROR(N5037/K5037,0)</f>
        <v>0.17</v>
      </c>
      <c r="Q5037" s="0" t="str">
        <f aca="false">IF(M5037=0,"No Discount",IF(M5037&lt;0.2,"Low (1-19%)",IF(M5037&lt;0.4,"Medium (20-39%)","High (40%+)")))</f>
        <v>No Discount</v>
      </c>
      <c r="R5037" s="0" t="str">
        <f aca="false">INDEX('Lookup Tables'!$B$2:$B$5,MATCH(F5037,'Lookup Tables'!$A$2:$A$5,0))</f>
        <v>Manager D</v>
      </c>
    </row>
    <row r="5038" customFormat="false" ht="15" hidden="false" customHeight="false" outlineLevel="0" collapsed="false">
      <c r="A5038" s="0" t="s">
        <v>4329</v>
      </c>
      <c r="B5038" s="13" t="n">
        <v>42100</v>
      </c>
      <c r="C5038" s="13" t="n">
        <v>42106</v>
      </c>
      <c r="D5038" s="14" t="s">
        <v>69</v>
      </c>
      <c r="E5038" s="14" t="s">
        <v>62</v>
      </c>
      <c r="F5038" s="14" t="s">
        <v>63</v>
      </c>
      <c r="G5038" s="14" t="s">
        <v>94</v>
      </c>
      <c r="H5038" s="14" t="s">
        <v>80</v>
      </c>
      <c r="I5038" s="14" t="s">
        <v>123</v>
      </c>
      <c r="J5038" s="14" t="s">
        <v>1164</v>
      </c>
      <c r="K5038" s="15" t="n">
        <v>33.9</v>
      </c>
      <c r="L5038" s="0" t="n">
        <v>2</v>
      </c>
      <c r="M5038" s="16" t="n">
        <v>0</v>
      </c>
      <c r="N5038" s="17" t="n">
        <v>2.034</v>
      </c>
      <c r="O5038" s="0" t="str">
        <f aca="false">TEXT(B5038,"YYYY-MM")</f>
        <v>2015-04</v>
      </c>
      <c r="P5038" s="18" t="n">
        <f aca="false">IFERROR(N5038/K5038,0)</f>
        <v>0.06</v>
      </c>
      <c r="Q5038" s="0" t="str">
        <f aca="false">IF(M5038=0,"No Discount",IF(M5038&lt;0.2,"Low (1-19%)",IF(M5038&lt;0.4,"Medium (20-39%)","High (40%+)")))</f>
        <v>No Discount</v>
      </c>
      <c r="R5038" s="0" t="str">
        <f aca="false">INDEX('Lookup Tables'!$B$2:$B$5,MATCH(F5038,'Lookup Tables'!$A$2:$A$5,0))</f>
        <v>Manager D</v>
      </c>
    </row>
    <row r="5039" customFormat="false" ht="15" hidden="false" customHeight="false" outlineLevel="0" collapsed="false">
      <c r="A5039" s="0" t="s">
        <v>4330</v>
      </c>
      <c r="B5039" s="13" t="n">
        <v>43421</v>
      </c>
      <c r="C5039" s="13" t="n">
        <v>43425</v>
      </c>
      <c r="D5039" s="14" t="s">
        <v>52</v>
      </c>
      <c r="E5039" s="14" t="s">
        <v>53</v>
      </c>
      <c r="F5039" s="14" t="s">
        <v>98</v>
      </c>
      <c r="G5039" s="14" t="s">
        <v>146</v>
      </c>
      <c r="H5039" s="14" t="s">
        <v>80</v>
      </c>
      <c r="I5039" s="14" t="s">
        <v>123</v>
      </c>
      <c r="J5039" s="14" t="s">
        <v>1065</v>
      </c>
      <c r="K5039" s="15" t="n">
        <v>239.96</v>
      </c>
      <c r="L5039" s="0" t="n">
        <v>5</v>
      </c>
      <c r="M5039" s="16" t="n">
        <v>0.2</v>
      </c>
      <c r="N5039" s="17" t="n">
        <v>83.986</v>
      </c>
      <c r="O5039" s="0" t="str">
        <f aca="false">TEXT(B5039,"YYYY-MM")</f>
        <v>2018-11</v>
      </c>
      <c r="P5039" s="18" t="n">
        <f aca="false">IFERROR(N5039/K5039,0)</f>
        <v>0.35</v>
      </c>
      <c r="Q5039" s="0" t="str">
        <f aca="false">IF(M5039=0,"No Discount",IF(M5039&lt;0.2,"Low (1-19%)",IF(M5039&lt;0.4,"Medium (20-39%)","High (40%+)")))</f>
        <v>Medium (20-39%)</v>
      </c>
      <c r="R5039" s="0" t="str">
        <f aca="false">INDEX('Lookup Tables'!$B$2:$B$5,MATCH(F5039,'Lookup Tables'!$A$2:$A$5,0))</f>
        <v>Manager A</v>
      </c>
    </row>
    <row r="5040" customFormat="false" ht="15" hidden="false" customHeight="false" outlineLevel="0" collapsed="false">
      <c r="A5040" s="0" t="s">
        <v>4331</v>
      </c>
      <c r="B5040" s="13" t="n">
        <v>42562</v>
      </c>
      <c r="C5040" s="13" t="n">
        <v>42563</v>
      </c>
      <c r="D5040" s="14" t="s">
        <v>137</v>
      </c>
      <c r="E5040" s="14" t="s">
        <v>62</v>
      </c>
      <c r="F5040" s="14" t="s">
        <v>117</v>
      </c>
      <c r="G5040" s="14" t="s">
        <v>160</v>
      </c>
      <c r="H5040" s="14" t="s">
        <v>56</v>
      </c>
      <c r="I5040" s="14" t="s">
        <v>71</v>
      </c>
      <c r="J5040" s="14" t="s">
        <v>1277</v>
      </c>
      <c r="K5040" s="15" t="n">
        <v>199.836</v>
      </c>
      <c r="L5040" s="0" t="n">
        <v>4</v>
      </c>
      <c r="M5040" s="16" t="n">
        <v>0.3</v>
      </c>
      <c r="N5040" s="17" t="n">
        <v>-37.1124</v>
      </c>
      <c r="O5040" s="0" t="str">
        <f aca="false">TEXT(B5040,"YYYY-MM")</f>
        <v>2016-07</v>
      </c>
      <c r="P5040" s="18" t="n">
        <f aca="false">IFERROR(N5040/K5040,0)</f>
        <v>-0.185714285714286</v>
      </c>
      <c r="Q5040" s="0" t="str">
        <f aca="false">IF(M5040=0,"No Discount",IF(M5040&lt;0.2,"Low (1-19%)",IF(M5040&lt;0.4,"Medium (20-39%)","High (40%+)")))</f>
        <v>Medium (20-39%)</v>
      </c>
      <c r="R5040" s="0" t="str">
        <f aca="false">INDEX('Lookup Tables'!$B$2:$B$5,MATCH(F5040,'Lookup Tables'!$A$2:$A$5,0))</f>
        <v>Manager B</v>
      </c>
    </row>
    <row r="5041" customFormat="false" ht="15" hidden="false" customHeight="false" outlineLevel="0" collapsed="false">
      <c r="A5041" s="0" t="s">
        <v>4331</v>
      </c>
      <c r="B5041" s="13" t="n">
        <v>42562</v>
      </c>
      <c r="C5041" s="13" t="n">
        <v>42563</v>
      </c>
      <c r="D5041" s="14" t="s">
        <v>137</v>
      </c>
      <c r="E5041" s="14" t="s">
        <v>62</v>
      </c>
      <c r="F5041" s="14" t="s">
        <v>117</v>
      </c>
      <c r="G5041" s="14" t="s">
        <v>160</v>
      </c>
      <c r="H5041" s="14" t="s">
        <v>80</v>
      </c>
      <c r="I5041" s="14" t="s">
        <v>81</v>
      </c>
      <c r="J5041" s="14" t="s">
        <v>2081</v>
      </c>
      <c r="K5041" s="15" t="n">
        <v>716</v>
      </c>
      <c r="L5041" s="0" t="n">
        <v>2</v>
      </c>
      <c r="M5041" s="16" t="n">
        <v>0</v>
      </c>
      <c r="N5041" s="17" t="n">
        <v>193.32</v>
      </c>
      <c r="O5041" s="0" t="str">
        <f aca="false">TEXT(B5041,"YYYY-MM")</f>
        <v>2016-07</v>
      </c>
      <c r="P5041" s="18" t="n">
        <f aca="false">IFERROR(N5041/K5041,0)</f>
        <v>0.27</v>
      </c>
      <c r="Q5041" s="0" t="str">
        <f aca="false">IF(M5041=0,"No Discount",IF(M5041&lt;0.2,"Low (1-19%)",IF(M5041&lt;0.4,"Medium (20-39%)","High (40%+)")))</f>
        <v>No Discount</v>
      </c>
      <c r="R5041" s="0" t="str">
        <f aca="false">INDEX('Lookup Tables'!$B$2:$B$5,MATCH(F5041,'Lookup Tables'!$A$2:$A$5,0))</f>
        <v>Manager B</v>
      </c>
    </row>
    <row r="5042" customFormat="false" ht="15" hidden="false" customHeight="false" outlineLevel="0" collapsed="false">
      <c r="A5042" s="0" t="s">
        <v>4331</v>
      </c>
      <c r="B5042" s="13" t="n">
        <v>42562</v>
      </c>
      <c r="C5042" s="13" t="n">
        <v>42563</v>
      </c>
      <c r="D5042" s="14" t="s">
        <v>137</v>
      </c>
      <c r="E5042" s="14" t="s">
        <v>62</v>
      </c>
      <c r="F5042" s="14" t="s">
        <v>117</v>
      </c>
      <c r="G5042" s="14" t="s">
        <v>160</v>
      </c>
      <c r="H5042" s="14" t="s">
        <v>65</v>
      </c>
      <c r="I5042" s="14" t="s">
        <v>83</v>
      </c>
      <c r="J5042" s="14" t="s">
        <v>647</v>
      </c>
      <c r="K5042" s="15" t="n">
        <v>221.06</v>
      </c>
      <c r="L5042" s="0" t="n">
        <v>7</v>
      </c>
      <c r="M5042" s="16" t="n">
        <v>0</v>
      </c>
      <c r="N5042" s="17" t="n">
        <v>103.8982</v>
      </c>
      <c r="O5042" s="0" t="str">
        <f aca="false">TEXT(B5042,"YYYY-MM")</f>
        <v>2016-07</v>
      </c>
      <c r="P5042" s="18" t="n">
        <f aca="false">IFERROR(N5042/K5042,0)</f>
        <v>0.47</v>
      </c>
      <c r="Q5042" s="0" t="str">
        <f aca="false">IF(M5042=0,"No Discount",IF(M5042&lt;0.2,"Low (1-19%)",IF(M5042&lt;0.4,"Medium (20-39%)","High (40%+)")))</f>
        <v>No Discount</v>
      </c>
      <c r="R5042" s="0" t="str">
        <f aca="false">INDEX('Lookup Tables'!$B$2:$B$5,MATCH(F5042,'Lookup Tables'!$A$2:$A$5,0))</f>
        <v>Manager B</v>
      </c>
    </row>
    <row r="5043" customFormat="false" ht="15" hidden="false" customHeight="false" outlineLevel="0" collapsed="false">
      <c r="A5043" s="0" t="s">
        <v>4332</v>
      </c>
      <c r="B5043" s="13" t="n">
        <v>43049</v>
      </c>
      <c r="C5043" s="13" t="n">
        <v>43052</v>
      </c>
      <c r="D5043" s="14" t="s">
        <v>52</v>
      </c>
      <c r="E5043" s="14" t="s">
        <v>53</v>
      </c>
      <c r="F5043" s="14" t="s">
        <v>63</v>
      </c>
      <c r="G5043" s="14" t="s">
        <v>64</v>
      </c>
      <c r="H5043" s="14" t="s">
        <v>65</v>
      </c>
      <c r="I5043" s="14" t="s">
        <v>91</v>
      </c>
      <c r="J5043" s="14" t="s">
        <v>2947</v>
      </c>
      <c r="K5043" s="15" t="n">
        <v>67.71</v>
      </c>
      <c r="L5043" s="0" t="n">
        <v>3</v>
      </c>
      <c r="M5043" s="16" t="n">
        <v>0</v>
      </c>
      <c r="N5043" s="17" t="n">
        <v>32.5008</v>
      </c>
      <c r="O5043" s="0" t="str">
        <f aca="false">TEXT(B5043,"YYYY-MM")</f>
        <v>2017-11</v>
      </c>
      <c r="P5043" s="18" t="n">
        <f aca="false">IFERROR(N5043/K5043,0)</f>
        <v>0.48</v>
      </c>
      <c r="Q5043" s="0" t="str">
        <f aca="false">IF(M5043=0,"No Discount",IF(M5043&lt;0.2,"Low (1-19%)",IF(M5043&lt;0.4,"Medium (20-39%)","High (40%+)")))</f>
        <v>No Discount</v>
      </c>
      <c r="R5043" s="0" t="str">
        <f aca="false">INDEX('Lookup Tables'!$B$2:$B$5,MATCH(F5043,'Lookup Tables'!$A$2:$A$5,0))</f>
        <v>Manager D</v>
      </c>
    </row>
    <row r="5044" customFormat="false" ht="15" hidden="false" customHeight="false" outlineLevel="0" collapsed="false">
      <c r="A5044" s="0" t="s">
        <v>4332</v>
      </c>
      <c r="B5044" s="13" t="n">
        <v>43049</v>
      </c>
      <c r="C5044" s="13" t="n">
        <v>43052</v>
      </c>
      <c r="D5044" s="14" t="s">
        <v>52</v>
      </c>
      <c r="E5044" s="14" t="s">
        <v>53</v>
      </c>
      <c r="F5044" s="14" t="s">
        <v>63</v>
      </c>
      <c r="G5044" s="14" t="s">
        <v>64</v>
      </c>
      <c r="H5044" s="14" t="s">
        <v>65</v>
      </c>
      <c r="I5044" s="14" t="s">
        <v>85</v>
      </c>
      <c r="J5044" s="14" t="s">
        <v>1415</v>
      </c>
      <c r="K5044" s="15" t="n">
        <v>129.92</v>
      </c>
      <c r="L5044" s="0" t="n">
        <v>4</v>
      </c>
      <c r="M5044" s="16" t="n">
        <v>0</v>
      </c>
      <c r="N5044" s="17" t="n">
        <v>38.976</v>
      </c>
      <c r="O5044" s="0" t="str">
        <f aca="false">TEXT(B5044,"YYYY-MM")</f>
        <v>2017-11</v>
      </c>
      <c r="P5044" s="18" t="n">
        <f aca="false">IFERROR(N5044/K5044,0)</f>
        <v>0.3</v>
      </c>
      <c r="Q5044" s="0" t="str">
        <f aca="false">IF(M5044=0,"No Discount",IF(M5044&lt;0.2,"Low (1-19%)",IF(M5044&lt;0.4,"Medium (20-39%)","High (40%+)")))</f>
        <v>No Discount</v>
      </c>
      <c r="R5044" s="0" t="str">
        <f aca="false">INDEX('Lookup Tables'!$B$2:$B$5,MATCH(F5044,'Lookup Tables'!$A$2:$A$5,0))</f>
        <v>Manager D</v>
      </c>
    </row>
    <row r="5045" customFormat="false" ht="15" hidden="false" customHeight="false" outlineLevel="0" collapsed="false">
      <c r="A5045" s="0" t="s">
        <v>4332</v>
      </c>
      <c r="B5045" s="13" t="n">
        <v>43049</v>
      </c>
      <c r="C5045" s="13" t="n">
        <v>43052</v>
      </c>
      <c r="D5045" s="14" t="s">
        <v>52</v>
      </c>
      <c r="E5045" s="14" t="s">
        <v>53</v>
      </c>
      <c r="F5045" s="14" t="s">
        <v>63</v>
      </c>
      <c r="G5045" s="14" t="s">
        <v>64</v>
      </c>
      <c r="H5045" s="14" t="s">
        <v>56</v>
      </c>
      <c r="I5045" s="14" t="s">
        <v>76</v>
      </c>
      <c r="J5045" s="14" t="s">
        <v>1214</v>
      </c>
      <c r="K5045" s="15" t="n">
        <v>467.46</v>
      </c>
      <c r="L5045" s="0" t="n">
        <v>9</v>
      </c>
      <c r="M5045" s="16" t="n">
        <v>0</v>
      </c>
      <c r="N5045" s="17" t="n">
        <v>191.6586</v>
      </c>
      <c r="O5045" s="0" t="str">
        <f aca="false">TEXT(B5045,"YYYY-MM")</f>
        <v>2017-11</v>
      </c>
      <c r="P5045" s="18" t="n">
        <f aca="false">IFERROR(N5045/K5045,0)</f>
        <v>0.41</v>
      </c>
      <c r="Q5045" s="0" t="str">
        <f aca="false">IF(M5045=0,"No Discount",IF(M5045&lt;0.2,"Low (1-19%)",IF(M5045&lt;0.4,"Medium (20-39%)","High (40%+)")))</f>
        <v>No Discount</v>
      </c>
      <c r="R5045" s="0" t="str">
        <f aca="false">INDEX('Lookup Tables'!$B$2:$B$5,MATCH(F5045,'Lookup Tables'!$A$2:$A$5,0))</f>
        <v>Manager D</v>
      </c>
    </row>
    <row r="5046" customFormat="false" ht="15" hidden="false" customHeight="false" outlineLevel="0" collapsed="false">
      <c r="A5046" s="0" t="s">
        <v>4332</v>
      </c>
      <c r="B5046" s="13" t="n">
        <v>43049</v>
      </c>
      <c r="C5046" s="13" t="n">
        <v>43052</v>
      </c>
      <c r="D5046" s="14" t="s">
        <v>52</v>
      </c>
      <c r="E5046" s="14" t="s">
        <v>53</v>
      </c>
      <c r="F5046" s="14" t="s">
        <v>63</v>
      </c>
      <c r="G5046" s="14" t="s">
        <v>64</v>
      </c>
      <c r="H5046" s="14" t="s">
        <v>65</v>
      </c>
      <c r="I5046" s="14" t="s">
        <v>91</v>
      </c>
      <c r="J5046" s="14" t="s">
        <v>3839</v>
      </c>
      <c r="K5046" s="15" t="n">
        <v>61.4</v>
      </c>
      <c r="L5046" s="0" t="n">
        <v>5</v>
      </c>
      <c r="M5046" s="16" t="n">
        <v>0</v>
      </c>
      <c r="N5046" s="17" t="n">
        <v>28.858</v>
      </c>
      <c r="O5046" s="0" t="str">
        <f aca="false">TEXT(B5046,"YYYY-MM")</f>
        <v>2017-11</v>
      </c>
      <c r="P5046" s="18" t="n">
        <f aca="false">IFERROR(N5046/K5046,0)</f>
        <v>0.47</v>
      </c>
      <c r="Q5046" s="0" t="str">
        <f aca="false">IF(M5046=0,"No Discount",IF(M5046&lt;0.2,"Low (1-19%)",IF(M5046&lt;0.4,"Medium (20-39%)","High (40%+)")))</f>
        <v>No Discount</v>
      </c>
      <c r="R5046" s="0" t="str">
        <f aca="false">INDEX('Lookup Tables'!$B$2:$B$5,MATCH(F5046,'Lookup Tables'!$A$2:$A$5,0))</f>
        <v>Manager D</v>
      </c>
    </row>
    <row r="5047" customFormat="false" ht="15" hidden="false" customHeight="false" outlineLevel="0" collapsed="false">
      <c r="A5047" s="0" t="s">
        <v>4332</v>
      </c>
      <c r="B5047" s="13" t="n">
        <v>43049</v>
      </c>
      <c r="C5047" s="13" t="n">
        <v>43052</v>
      </c>
      <c r="D5047" s="14" t="s">
        <v>52</v>
      </c>
      <c r="E5047" s="14" t="s">
        <v>53</v>
      </c>
      <c r="F5047" s="14" t="s">
        <v>63</v>
      </c>
      <c r="G5047" s="14" t="s">
        <v>64</v>
      </c>
      <c r="H5047" s="14" t="s">
        <v>65</v>
      </c>
      <c r="I5047" s="14" t="s">
        <v>73</v>
      </c>
      <c r="J5047" s="14" t="s">
        <v>1306</v>
      </c>
      <c r="K5047" s="15" t="n">
        <v>720.76</v>
      </c>
      <c r="L5047" s="0" t="n">
        <v>4</v>
      </c>
      <c r="M5047" s="16" t="n">
        <v>0</v>
      </c>
      <c r="N5047" s="17" t="n">
        <v>187.3976</v>
      </c>
      <c r="O5047" s="0" t="str">
        <f aca="false">TEXT(B5047,"YYYY-MM")</f>
        <v>2017-11</v>
      </c>
      <c r="P5047" s="18" t="n">
        <f aca="false">IFERROR(N5047/K5047,0)</f>
        <v>0.26</v>
      </c>
      <c r="Q5047" s="0" t="str">
        <f aca="false">IF(M5047=0,"No Discount",IF(M5047&lt;0.2,"Low (1-19%)",IF(M5047&lt;0.4,"Medium (20-39%)","High (40%+)")))</f>
        <v>No Discount</v>
      </c>
      <c r="R5047" s="0" t="str">
        <f aca="false">INDEX('Lookup Tables'!$B$2:$B$5,MATCH(F5047,'Lookup Tables'!$A$2:$A$5,0))</f>
        <v>Manager D</v>
      </c>
    </row>
    <row r="5048" customFormat="false" ht="15" hidden="false" customHeight="false" outlineLevel="0" collapsed="false">
      <c r="A5048" s="0" t="s">
        <v>4332</v>
      </c>
      <c r="B5048" s="13" t="n">
        <v>43049</v>
      </c>
      <c r="C5048" s="13" t="n">
        <v>43052</v>
      </c>
      <c r="D5048" s="14" t="s">
        <v>52</v>
      </c>
      <c r="E5048" s="14" t="s">
        <v>53</v>
      </c>
      <c r="F5048" s="14" t="s">
        <v>63</v>
      </c>
      <c r="G5048" s="14" t="s">
        <v>64</v>
      </c>
      <c r="H5048" s="14" t="s">
        <v>65</v>
      </c>
      <c r="I5048" s="14" t="s">
        <v>83</v>
      </c>
      <c r="J5048" s="14" t="s">
        <v>1554</v>
      </c>
      <c r="K5048" s="15" t="n">
        <v>5.184</v>
      </c>
      <c r="L5048" s="0" t="n">
        <v>3</v>
      </c>
      <c r="M5048" s="16" t="n">
        <v>0.2</v>
      </c>
      <c r="N5048" s="17" t="n">
        <v>1.8144</v>
      </c>
      <c r="O5048" s="0" t="str">
        <f aca="false">TEXT(B5048,"YYYY-MM")</f>
        <v>2017-11</v>
      </c>
      <c r="P5048" s="18" t="n">
        <f aca="false">IFERROR(N5048/K5048,0)</f>
        <v>0.35</v>
      </c>
      <c r="Q5048" s="0" t="str">
        <f aca="false">IF(M5048=0,"No Discount",IF(M5048&lt;0.2,"Low (1-19%)",IF(M5048&lt;0.4,"Medium (20-39%)","High (40%+)")))</f>
        <v>Medium (20-39%)</v>
      </c>
      <c r="R5048" s="0" t="str">
        <f aca="false">INDEX('Lookup Tables'!$B$2:$B$5,MATCH(F5048,'Lookup Tables'!$A$2:$A$5,0))</f>
        <v>Manager D</v>
      </c>
    </row>
    <row r="5049" customFormat="false" ht="15" hidden="false" customHeight="false" outlineLevel="0" collapsed="false">
      <c r="A5049" s="0" t="s">
        <v>4332</v>
      </c>
      <c r="B5049" s="13" t="n">
        <v>43049</v>
      </c>
      <c r="C5049" s="13" t="n">
        <v>43052</v>
      </c>
      <c r="D5049" s="14" t="s">
        <v>52</v>
      </c>
      <c r="E5049" s="14" t="s">
        <v>53</v>
      </c>
      <c r="F5049" s="14" t="s">
        <v>63</v>
      </c>
      <c r="G5049" s="14" t="s">
        <v>64</v>
      </c>
      <c r="H5049" s="14" t="s">
        <v>65</v>
      </c>
      <c r="I5049" s="14" t="s">
        <v>78</v>
      </c>
      <c r="J5049" s="14" t="s">
        <v>3798</v>
      </c>
      <c r="K5049" s="15" t="n">
        <v>14.7</v>
      </c>
      <c r="L5049" s="0" t="n">
        <v>5</v>
      </c>
      <c r="M5049" s="16" t="n">
        <v>0</v>
      </c>
      <c r="N5049" s="17" t="n">
        <v>3.969</v>
      </c>
      <c r="O5049" s="0" t="str">
        <f aca="false">TEXT(B5049,"YYYY-MM")</f>
        <v>2017-11</v>
      </c>
      <c r="P5049" s="18" t="n">
        <f aca="false">IFERROR(N5049/K5049,0)</f>
        <v>0.27</v>
      </c>
      <c r="Q5049" s="0" t="str">
        <f aca="false">IF(M5049=0,"No Discount",IF(M5049&lt;0.2,"Low (1-19%)",IF(M5049&lt;0.4,"Medium (20-39%)","High (40%+)")))</f>
        <v>No Discount</v>
      </c>
      <c r="R5049" s="0" t="str">
        <f aca="false">INDEX('Lookup Tables'!$B$2:$B$5,MATCH(F5049,'Lookup Tables'!$A$2:$A$5,0))</f>
        <v>Manager D</v>
      </c>
    </row>
    <row r="5050" customFormat="false" ht="15" hidden="false" customHeight="false" outlineLevel="0" collapsed="false">
      <c r="A5050" s="0" t="s">
        <v>4333</v>
      </c>
      <c r="B5050" s="13" t="n">
        <v>42094</v>
      </c>
      <c r="C5050" s="13" t="n">
        <v>42098</v>
      </c>
      <c r="D5050" s="14" t="s">
        <v>69</v>
      </c>
      <c r="E5050" s="14" t="s">
        <v>53</v>
      </c>
      <c r="F5050" s="14" t="s">
        <v>98</v>
      </c>
      <c r="G5050" s="14" t="s">
        <v>146</v>
      </c>
      <c r="H5050" s="14" t="s">
        <v>65</v>
      </c>
      <c r="I5050" s="14" t="s">
        <v>83</v>
      </c>
      <c r="J5050" s="14" t="s">
        <v>1239</v>
      </c>
      <c r="K5050" s="15" t="n">
        <v>8.134</v>
      </c>
      <c r="L5050" s="0" t="n">
        <v>7</v>
      </c>
      <c r="M5050" s="16" t="n">
        <v>0.8</v>
      </c>
      <c r="N5050" s="17" t="n">
        <v>-13.8278</v>
      </c>
      <c r="O5050" s="0" t="str">
        <f aca="false">TEXT(B5050,"YYYY-MM")</f>
        <v>2015-03</v>
      </c>
      <c r="P5050" s="18" t="n">
        <f aca="false">IFERROR(N5050/K5050,0)</f>
        <v>-1.7</v>
      </c>
      <c r="Q5050" s="0" t="str">
        <f aca="false">IF(M5050=0,"No Discount",IF(M5050&lt;0.2,"Low (1-19%)",IF(M5050&lt;0.4,"Medium (20-39%)","High (40%+)")))</f>
        <v>High (40%+)</v>
      </c>
      <c r="R5050" s="0" t="str">
        <f aca="false">INDEX('Lookup Tables'!$B$2:$B$5,MATCH(F5050,'Lookup Tables'!$A$2:$A$5,0))</f>
        <v>Manager A</v>
      </c>
    </row>
    <row r="5051" customFormat="false" ht="15" hidden="false" customHeight="false" outlineLevel="0" collapsed="false">
      <c r="A5051" s="0" t="s">
        <v>4333</v>
      </c>
      <c r="B5051" s="13" t="n">
        <v>42094</v>
      </c>
      <c r="C5051" s="13" t="n">
        <v>42098</v>
      </c>
      <c r="D5051" s="14" t="s">
        <v>69</v>
      </c>
      <c r="E5051" s="14" t="s">
        <v>53</v>
      </c>
      <c r="F5051" s="14" t="s">
        <v>98</v>
      </c>
      <c r="G5051" s="14" t="s">
        <v>146</v>
      </c>
      <c r="H5051" s="14" t="s">
        <v>80</v>
      </c>
      <c r="I5051" s="14" t="s">
        <v>123</v>
      </c>
      <c r="J5051" s="14" t="s">
        <v>1147</v>
      </c>
      <c r="K5051" s="15" t="n">
        <v>79.984</v>
      </c>
      <c r="L5051" s="0" t="n">
        <v>2</v>
      </c>
      <c r="M5051" s="16" t="n">
        <v>0.2</v>
      </c>
      <c r="N5051" s="17" t="n">
        <v>13.9972</v>
      </c>
      <c r="O5051" s="0" t="str">
        <f aca="false">TEXT(B5051,"YYYY-MM")</f>
        <v>2015-03</v>
      </c>
      <c r="P5051" s="18" t="n">
        <f aca="false">IFERROR(N5051/K5051,0)</f>
        <v>0.175</v>
      </c>
      <c r="Q5051" s="0" t="str">
        <f aca="false">IF(M5051=0,"No Discount",IF(M5051&lt;0.2,"Low (1-19%)",IF(M5051&lt;0.4,"Medium (20-39%)","High (40%+)")))</f>
        <v>Medium (20-39%)</v>
      </c>
      <c r="R5051" s="0" t="str">
        <f aca="false">INDEX('Lookup Tables'!$B$2:$B$5,MATCH(F5051,'Lookup Tables'!$A$2:$A$5,0))</f>
        <v>Manager A</v>
      </c>
    </row>
    <row r="5052" customFormat="false" ht="15" hidden="false" customHeight="false" outlineLevel="0" collapsed="false">
      <c r="A5052" s="0" t="s">
        <v>4334</v>
      </c>
      <c r="B5052" s="13" t="n">
        <v>42631</v>
      </c>
      <c r="C5052" s="13" t="n">
        <v>42637</v>
      </c>
      <c r="D5052" s="14" t="s">
        <v>69</v>
      </c>
      <c r="E5052" s="14" t="s">
        <v>97</v>
      </c>
      <c r="F5052" s="14" t="s">
        <v>63</v>
      </c>
      <c r="G5052" s="14" t="s">
        <v>94</v>
      </c>
      <c r="H5052" s="14" t="s">
        <v>65</v>
      </c>
      <c r="I5052" s="14" t="s">
        <v>91</v>
      </c>
      <c r="J5052" s="14" t="s">
        <v>2505</v>
      </c>
      <c r="K5052" s="15" t="n">
        <v>18.54</v>
      </c>
      <c r="L5052" s="0" t="n">
        <v>2</v>
      </c>
      <c r="M5052" s="16" t="n">
        <v>0</v>
      </c>
      <c r="N5052" s="17" t="n">
        <v>8.7138</v>
      </c>
      <c r="O5052" s="0" t="str">
        <f aca="false">TEXT(B5052,"YYYY-MM")</f>
        <v>2016-09</v>
      </c>
      <c r="P5052" s="18" t="n">
        <f aca="false">IFERROR(N5052/K5052,0)</f>
        <v>0.47</v>
      </c>
      <c r="Q5052" s="0" t="str">
        <f aca="false">IF(M5052=0,"No Discount",IF(M5052&lt;0.2,"Low (1-19%)",IF(M5052&lt;0.4,"Medium (20-39%)","High (40%+)")))</f>
        <v>No Discount</v>
      </c>
      <c r="R5052" s="0" t="str">
        <f aca="false">INDEX('Lookup Tables'!$B$2:$B$5,MATCH(F5052,'Lookup Tables'!$A$2:$A$5,0))</f>
        <v>Manager D</v>
      </c>
    </row>
    <row r="5053" customFormat="false" ht="15" hidden="false" customHeight="false" outlineLevel="0" collapsed="false">
      <c r="A5053" s="0" t="s">
        <v>4335</v>
      </c>
      <c r="B5053" s="13" t="n">
        <v>42681</v>
      </c>
      <c r="C5053" s="13" t="n">
        <v>42685</v>
      </c>
      <c r="D5053" s="14" t="s">
        <v>69</v>
      </c>
      <c r="E5053" s="14" t="s">
        <v>62</v>
      </c>
      <c r="F5053" s="14" t="s">
        <v>117</v>
      </c>
      <c r="G5053" s="14" t="s">
        <v>118</v>
      </c>
      <c r="H5053" s="14" t="s">
        <v>65</v>
      </c>
      <c r="I5053" s="14" t="s">
        <v>129</v>
      </c>
      <c r="J5053" s="14" t="s">
        <v>683</v>
      </c>
      <c r="K5053" s="15" t="n">
        <v>24.4</v>
      </c>
      <c r="L5053" s="0" t="n">
        <v>2</v>
      </c>
      <c r="M5053" s="16" t="n">
        <v>0.2</v>
      </c>
      <c r="N5053" s="17" t="n">
        <v>7.93</v>
      </c>
      <c r="O5053" s="0" t="str">
        <f aca="false">TEXT(B5053,"YYYY-MM")</f>
        <v>2016-11</v>
      </c>
      <c r="P5053" s="18" t="n">
        <f aca="false">IFERROR(N5053/K5053,0)</f>
        <v>0.325</v>
      </c>
      <c r="Q5053" s="0" t="str">
        <f aca="false">IF(M5053=0,"No Discount",IF(M5053&lt;0.2,"Low (1-19%)",IF(M5053&lt;0.4,"Medium (20-39%)","High (40%+)")))</f>
        <v>Medium (20-39%)</v>
      </c>
      <c r="R5053" s="0" t="str">
        <f aca="false">INDEX('Lookup Tables'!$B$2:$B$5,MATCH(F5053,'Lookup Tables'!$A$2:$A$5,0))</f>
        <v>Manager B</v>
      </c>
    </row>
    <row r="5054" customFormat="false" ht="15" hidden="false" customHeight="false" outlineLevel="0" collapsed="false">
      <c r="A5054" s="0" t="s">
        <v>4336</v>
      </c>
      <c r="B5054" s="13" t="n">
        <v>43239</v>
      </c>
      <c r="C5054" s="13" t="n">
        <v>43239</v>
      </c>
      <c r="D5054" s="14" t="s">
        <v>606</v>
      </c>
      <c r="E5054" s="14" t="s">
        <v>53</v>
      </c>
      <c r="F5054" s="14" t="s">
        <v>54</v>
      </c>
      <c r="G5054" s="14" t="s">
        <v>597</v>
      </c>
      <c r="H5054" s="14" t="s">
        <v>65</v>
      </c>
      <c r="I5054" s="14" t="s">
        <v>91</v>
      </c>
      <c r="J5054" s="14" t="s">
        <v>2171</v>
      </c>
      <c r="K5054" s="15" t="n">
        <v>195.64</v>
      </c>
      <c r="L5054" s="0" t="n">
        <v>4</v>
      </c>
      <c r="M5054" s="16" t="n">
        <v>0</v>
      </c>
      <c r="N5054" s="17" t="n">
        <v>91.9508</v>
      </c>
      <c r="O5054" s="0" t="str">
        <f aca="false">TEXT(B5054,"YYYY-MM")</f>
        <v>2018-05</v>
      </c>
      <c r="P5054" s="18" t="n">
        <f aca="false">IFERROR(N5054/K5054,0)</f>
        <v>0.47</v>
      </c>
      <c r="Q5054" s="0" t="str">
        <f aca="false">IF(M5054=0,"No Discount",IF(M5054&lt;0.2,"Low (1-19%)",IF(M5054&lt;0.4,"Medium (20-39%)","High (40%+)")))</f>
        <v>No Discount</v>
      </c>
      <c r="R5054" s="0" t="str">
        <f aca="false">INDEX('Lookup Tables'!$B$2:$B$5,MATCH(F5054,'Lookup Tables'!$A$2:$A$5,0))</f>
        <v>Manager C</v>
      </c>
    </row>
    <row r="5055" customFormat="false" ht="15" hidden="false" customHeight="false" outlineLevel="0" collapsed="false">
      <c r="A5055" s="0" t="s">
        <v>4337</v>
      </c>
      <c r="B5055" s="13" t="n">
        <v>42372</v>
      </c>
      <c r="C5055" s="13" t="n">
        <v>42377</v>
      </c>
      <c r="D5055" s="14" t="s">
        <v>52</v>
      </c>
      <c r="E5055" s="14" t="s">
        <v>53</v>
      </c>
      <c r="F5055" s="14" t="s">
        <v>98</v>
      </c>
      <c r="G5055" s="14" t="s">
        <v>99</v>
      </c>
      <c r="H5055" s="14" t="s">
        <v>80</v>
      </c>
      <c r="I5055" s="14" t="s">
        <v>123</v>
      </c>
      <c r="J5055" s="14" t="s">
        <v>1379</v>
      </c>
      <c r="K5055" s="15" t="n">
        <v>398.4</v>
      </c>
      <c r="L5055" s="0" t="n">
        <v>5</v>
      </c>
      <c r="M5055" s="16" t="n">
        <v>0.2</v>
      </c>
      <c r="N5055" s="17" t="n">
        <v>84.66</v>
      </c>
      <c r="O5055" s="0" t="str">
        <f aca="false">TEXT(B5055,"YYYY-MM")</f>
        <v>2016-01</v>
      </c>
      <c r="P5055" s="18" t="n">
        <f aca="false">IFERROR(N5055/K5055,0)</f>
        <v>0.2125</v>
      </c>
      <c r="Q5055" s="0" t="str">
        <f aca="false">IF(M5055=0,"No Discount",IF(M5055&lt;0.2,"Low (1-19%)",IF(M5055&lt;0.4,"Medium (20-39%)","High (40%+)")))</f>
        <v>Medium (20-39%)</v>
      </c>
      <c r="R5055" s="0" t="str">
        <f aca="false">INDEX('Lookup Tables'!$B$2:$B$5,MATCH(F5055,'Lookup Tables'!$A$2:$A$5,0))</f>
        <v>Manager A</v>
      </c>
    </row>
    <row r="5056" customFormat="false" ht="15" hidden="false" customHeight="false" outlineLevel="0" collapsed="false">
      <c r="A5056" s="0" t="s">
        <v>4337</v>
      </c>
      <c r="B5056" s="13" t="n">
        <v>42372</v>
      </c>
      <c r="C5056" s="13" t="n">
        <v>42377</v>
      </c>
      <c r="D5056" s="14" t="s">
        <v>52</v>
      </c>
      <c r="E5056" s="14" t="s">
        <v>53</v>
      </c>
      <c r="F5056" s="14" t="s">
        <v>98</v>
      </c>
      <c r="G5056" s="14" t="s">
        <v>99</v>
      </c>
      <c r="H5056" s="14" t="s">
        <v>65</v>
      </c>
      <c r="I5056" s="14" t="s">
        <v>78</v>
      </c>
      <c r="J5056" s="14" t="s">
        <v>811</v>
      </c>
      <c r="K5056" s="15" t="n">
        <v>7.056</v>
      </c>
      <c r="L5056" s="0" t="n">
        <v>3</v>
      </c>
      <c r="M5056" s="16" t="n">
        <v>0.2</v>
      </c>
      <c r="N5056" s="17" t="n">
        <v>0.7938</v>
      </c>
      <c r="O5056" s="0" t="str">
        <f aca="false">TEXT(B5056,"YYYY-MM")</f>
        <v>2016-01</v>
      </c>
      <c r="P5056" s="18" t="n">
        <f aca="false">IFERROR(N5056/K5056,0)</f>
        <v>0.1125</v>
      </c>
      <c r="Q5056" s="0" t="str">
        <f aca="false">IF(M5056=0,"No Discount",IF(M5056&lt;0.2,"Low (1-19%)",IF(M5056&lt;0.4,"Medium (20-39%)","High (40%+)")))</f>
        <v>Medium (20-39%)</v>
      </c>
      <c r="R5056" s="0" t="str">
        <f aca="false">INDEX('Lookup Tables'!$B$2:$B$5,MATCH(F5056,'Lookup Tables'!$A$2:$A$5,0))</f>
        <v>Manager A</v>
      </c>
    </row>
    <row r="5057" customFormat="false" ht="15" hidden="false" customHeight="false" outlineLevel="0" collapsed="false">
      <c r="A5057" s="0" t="s">
        <v>4337</v>
      </c>
      <c r="B5057" s="13" t="n">
        <v>42372</v>
      </c>
      <c r="C5057" s="13" t="n">
        <v>42377</v>
      </c>
      <c r="D5057" s="14" t="s">
        <v>52</v>
      </c>
      <c r="E5057" s="14" t="s">
        <v>53</v>
      </c>
      <c r="F5057" s="14" t="s">
        <v>98</v>
      </c>
      <c r="G5057" s="14" t="s">
        <v>99</v>
      </c>
      <c r="H5057" s="14" t="s">
        <v>56</v>
      </c>
      <c r="I5057" s="14" t="s">
        <v>57</v>
      </c>
      <c r="J5057" s="14" t="s">
        <v>1035</v>
      </c>
      <c r="K5057" s="15" t="n">
        <v>1352.3976</v>
      </c>
      <c r="L5057" s="0" t="n">
        <v>9</v>
      </c>
      <c r="M5057" s="16" t="n">
        <v>0.32</v>
      </c>
      <c r="N5057" s="17" t="n">
        <v>-437.5404</v>
      </c>
      <c r="O5057" s="0" t="str">
        <f aca="false">TEXT(B5057,"YYYY-MM")</f>
        <v>2016-01</v>
      </c>
      <c r="P5057" s="18" t="n">
        <f aca="false">IFERROR(N5057/K5057,0)</f>
        <v>-0.323529411764706</v>
      </c>
      <c r="Q5057" s="0" t="str">
        <f aca="false">IF(M5057=0,"No Discount",IF(M5057&lt;0.2,"Low (1-19%)",IF(M5057&lt;0.4,"Medium (20-39%)","High (40%+)")))</f>
        <v>Medium (20-39%)</v>
      </c>
      <c r="R5057" s="0" t="str">
        <f aca="false">INDEX('Lookup Tables'!$B$2:$B$5,MATCH(F5057,'Lookup Tables'!$A$2:$A$5,0))</f>
        <v>Manager A</v>
      </c>
    </row>
    <row r="5058" customFormat="false" ht="15" hidden="false" customHeight="false" outlineLevel="0" collapsed="false">
      <c r="A5058" s="0" t="s">
        <v>4338</v>
      </c>
      <c r="B5058" s="13" t="n">
        <v>42621</v>
      </c>
      <c r="C5058" s="13" t="n">
        <v>42624</v>
      </c>
      <c r="D5058" s="14" t="s">
        <v>137</v>
      </c>
      <c r="E5058" s="14" t="s">
        <v>53</v>
      </c>
      <c r="F5058" s="14" t="s">
        <v>63</v>
      </c>
      <c r="G5058" s="14" t="s">
        <v>64</v>
      </c>
      <c r="H5058" s="14" t="s">
        <v>65</v>
      </c>
      <c r="I5058" s="14" t="s">
        <v>91</v>
      </c>
      <c r="J5058" s="14" t="s">
        <v>3693</v>
      </c>
      <c r="K5058" s="15" t="n">
        <v>26.4</v>
      </c>
      <c r="L5058" s="0" t="n">
        <v>5</v>
      </c>
      <c r="M5058" s="16" t="n">
        <v>0</v>
      </c>
      <c r="N5058" s="17" t="n">
        <v>11.88</v>
      </c>
      <c r="O5058" s="0" t="str">
        <f aca="false">TEXT(B5058,"YYYY-MM")</f>
        <v>2016-09</v>
      </c>
      <c r="P5058" s="18" t="n">
        <f aca="false">IFERROR(N5058/K5058,0)</f>
        <v>0.45</v>
      </c>
      <c r="Q5058" s="0" t="str">
        <f aca="false">IF(M5058=0,"No Discount",IF(M5058&lt;0.2,"Low (1-19%)",IF(M5058&lt;0.4,"Medium (20-39%)","High (40%+)")))</f>
        <v>No Discount</v>
      </c>
      <c r="R5058" s="0" t="str">
        <f aca="false">INDEX('Lookup Tables'!$B$2:$B$5,MATCH(F5058,'Lookup Tables'!$A$2:$A$5,0))</f>
        <v>Manager D</v>
      </c>
    </row>
    <row r="5059" customFormat="false" ht="15" hidden="false" customHeight="false" outlineLevel="0" collapsed="false">
      <c r="A5059" s="0" t="s">
        <v>4338</v>
      </c>
      <c r="B5059" s="13" t="n">
        <v>42621</v>
      </c>
      <c r="C5059" s="13" t="n">
        <v>42624</v>
      </c>
      <c r="D5059" s="14" t="s">
        <v>137</v>
      </c>
      <c r="E5059" s="14" t="s">
        <v>53</v>
      </c>
      <c r="F5059" s="14" t="s">
        <v>63</v>
      </c>
      <c r="G5059" s="14" t="s">
        <v>64</v>
      </c>
      <c r="H5059" s="14" t="s">
        <v>65</v>
      </c>
      <c r="I5059" s="14" t="s">
        <v>73</v>
      </c>
      <c r="J5059" s="14" t="s">
        <v>1241</v>
      </c>
      <c r="K5059" s="15" t="n">
        <v>41.88</v>
      </c>
      <c r="L5059" s="0" t="n">
        <v>6</v>
      </c>
      <c r="M5059" s="16" t="n">
        <v>0</v>
      </c>
      <c r="N5059" s="17" t="n">
        <v>0.8376</v>
      </c>
      <c r="O5059" s="0" t="str">
        <f aca="false">TEXT(B5059,"YYYY-MM")</f>
        <v>2016-09</v>
      </c>
      <c r="P5059" s="18" t="n">
        <f aca="false">IFERROR(N5059/K5059,0)</f>
        <v>0.02</v>
      </c>
      <c r="Q5059" s="0" t="str">
        <f aca="false">IF(M5059=0,"No Discount",IF(M5059&lt;0.2,"Low (1-19%)",IF(M5059&lt;0.4,"Medium (20-39%)","High (40%+)")))</f>
        <v>No Discount</v>
      </c>
      <c r="R5059" s="0" t="str">
        <f aca="false">INDEX('Lookup Tables'!$B$2:$B$5,MATCH(F5059,'Lookup Tables'!$A$2:$A$5,0))</f>
        <v>Manager D</v>
      </c>
    </row>
    <row r="5060" customFormat="false" ht="15" hidden="false" customHeight="false" outlineLevel="0" collapsed="false">
      <c r="A5060" s="0" t="s">
        <v>4339</v>
      </c>
      <c r="B5060" s="13" t="n">
        <v>42828</v>
      </c>
      <c r="C5060" s="13" t="n">
        <v>42832</v>
      </c>
      <c r="D5060" s="14" t="s">
        <v>69</v>
      </c>
      <c r="E5060" s="14" t="s">
        <v>53</v>
      </c>
      <c r="F5060" s="14" t="s">
        <v>117</v>
      </c>
      <c r="G5060" s="14" t="s">
        <v>118</v>
      </c>
      <c r="H5060" s="14" t="s">
        <v>65</v>
      </c>
      <c r="I5060" s="14" t="s">
        <v>83</v>
      </c>
      <c r="J5060" s="14" t="s">
        <v>1438</v>
      </c>
      <c r="K5060" s="15" t="n">
        <v>99.846</v>
      </c>
      <c r="L5060" s="0" t="n">
        <v>9</v>
      </c>
      <c r="M5060" s="16" t="n">
        <v>0.7</v>
      </c>
      <c r="N5060" s="17" t="n">
        <v>-83.205</v>
      </c>
      <c r="O5060" s="0" t="str">
        <f aca="false">TEXT(B5060,"YYYY-MM")</f>
        <v>2017-04</v>
      </c>
      <c r="P5060" s="18" t="n">
        <f aca="false">IFERROR(N5060/K5060,0)</f>
        <v>-0.833333333333333</v>
      </c>
      <c r="Q5060" s="0" t="str">
        <f aca="false">IF(M5060=0,"No Discount",IF(M5060&lt;0.2,"Low (1-19%)",IF(M5060&lt;0.4,"Medium (20-39%)","High (40%+)")))</f>
        <v>High (40%+)</v>
      </c>
      <c r="R5060" s="0" t="str">
        <f aca="false">INDEX('Lookup Tables'!$B$2:$B$5,MATCH(F5060,'Lookup Tables'!$A$2:$A$5,0))</f>
        <v>Manager B</v>
      </c>
    </row>
    <row r="5061" customFormat="false" ht="15" hidden="false" customHeight="false" outlineLevel="0" collapsed="false">
      <c r="A5061" s="0" t="s">
        <v>4340</v>
      </c>
      <c r="B5061" s="13" t="n">
        <v>43074</v>
      </c>
      <c r="C5061" s="13" t="n">
        <v>43076</v>
      </c>
      <c r="D5061" s="14" t="s">
        <v>52</v>
      </c>
      <c r="E5061" s="14" t="s">
        <v>53</v>
      </c>
      <c r="F5061" s="14" t="s">
        <v>54</v>
      </c>
      <c r="G5061" s="14" t="s">
        <v>55</v>
      </c>
      <c r="H5061" s="14" t="s">
        <v>80</v>
      </c>
      <c r="I5061" s="14" t="s">
        <v>81</v>
      </c>
      <c r="J5061" s="14" t="s">
        <v>1345</v>
      </c>
      <c r="K5061" s="15" t="n">
        <v>699.98</v>
      </c>
      <c r="L5061" s="0" t="n">
        <v>2</v>
      </c>
      <c r="M5061" s="16" t="n">
        <v>0</v>
      </c>
      <c r="N5061" s="17" t="n">
        <v>195.9944</v>
      </c>
      <c r="O5061" s="0" t="str">
        <f aca="false">TEXT(B5061,"YYYY-MM")</f>
        <v>2017-12</v>
      </c>
      <c r="P5061" s="18" t="n">
        <f aca="false">IFERROR(N5061/K5061,0)</f>
        <v>0.28</v>
      </c>
      <c r="Q5061" s="0" t="str">
        <f aca="false">IF(M5061=0,"No Discount",IF(M5061&lt;0.2,"Low (1-19%)",IF(M5061&lt;0.4,"Medium (20-39%)","High (40%+)")))</f>
        <v>No Discount</v>
      </c>
      <c r="R5061" s="0" t="str">
        <f aca="false">INDEX('Lookup Tables'!$B$2:$B$5,MATCH(F5061,'Lookup Tables'!$A$2:$A$5,0))</f>
        <v>Manager C</v>
      </c>
    </row>
    <row r="5062" customFormat="false" ht="15" hidden="false" customHeight="false" outlineLevel="0" collapsed="false">
      <c r="A5062" s="0" t="s">
        <v>4340</v>
      </c>
      <c r="B5062" s="13" t="n">
        <v>43074</v>
      </c>
      <c r="C5062" s="13" t="n">
        <v>43076</v>
      </c>
      <c r="D5062" s="14" t="s">
        <v>52</v>
      </c>
      <c r="E5062" s="14" t="s">
        <v>53</v>
      </c>
      <c r="F5062" s="14" t="s">
        <v>54</v>
      </c>
      <c r="G5062" s="14" t="s">
        <v>55</v>
      </c>
      <c r="H5062" s="14" t="s">
        <v>65</v>
      </c>
      <c r="I5062" s="14" t="s">
        <v>73</v>
      </c>
      <c r="J5062" s="14" t="s">
        <v>715</v>
      </c>
      <c r="K5062" s="15" t="n">
        <v>584.82</v>
      </c>
      <c r="L5062" s="0" t="n">
        <v>9</v>
      </c>
      <c r="M5062" s="16" t="n">
        <v>0</v>
      </c>
      <c r="N5062" s="17" t="n">
        <v>70.1784</v>
      </c>
      <c r="O5062" s="0" t="str">
        <f aca="false">TEXT(B5062,"YYYY-MM")</f>
        <v>2017-12</v>
      </c>
      <c r="P5062" s="18" t="n">
        <f aca="false">IFERROR(N5062/K5062,0)</f>
        <v>0.12</v>
      </c>
      <c r="Q5062" s="0" t="str">
        <f aca="false">IF(M5062=0,"No Discount",IF(M5062&lt;0.2,"Low (1-19%)",IF(M5062&lt;0.4,"Medium (20-39%)","High (40%+)")))</f>
        <v>No Discount</v>
      </c>
      <c r="R5062" s="0" t="str">
        <f aca="false">INDEX('Lookup Tables'!$B$2:$B$5,MATCH(F5062,'Lookup Tables'!$A$2:$A$5,0))</f>
        <v>Manager C</v>
      </c>
    </row>
    <row r="5063" customFormat="false" ht="15" hidden="false" customHeight="false" outlineLevel="0" collapsed="false">
      <c r="A5063" s="0" t="s">
        <v>4341</v>
      </c>
      <c r="B5063" s="13" t="n">
        <v>42498</v>
      </c>
      <c r="C5063" s="13" t="n">
        <v>42502</v>
      </c>
      <c r="D5063" s="14" t="s">
        <v>69</v>
      </c>
      <c r="E5063" s="14" t="s">
        <v>53</v>
      </c>
      <c r="F5063" s="14" t="s">
        <v>98</v>
      </c>
      <c r="G5063" s="14" t="s">
        <v>153</v>
      </c>
      <c r="H5063" s="14" t="s">
        <v>65</v>
      </c>
      <c r="I5063" s="14" t="s">
        <v>83</v>
      </c>
      <c r="J5063" s="14" t="s">
        <v>1269</v>
      </c>
      <c r="K5063" s="15" t="n">
        <v>43.98</v>
      </c>
      <c r="L5063" s="0" t="n">
        <v>2</v>
      </c>
      <c r="M5063" s="16" t="n">
        <v>0</v>
      </c>
      <c r="N5063" s="17" t="n">
        <v>21.99</v>
      </c>
      <c r="O5063" s="0" t="str">
        <f aca="false">TEXT(B5063,"YYYY-MM")</f>
        <v>2016-05</v>
      </c>
      <c r="P5063" s="18" t="n">
        <f aca="false">IFERROR(N5063/K5063,0)</f>
        <v>0.5</v>
      </c>
      <c r="Q5063" s="0" t="str">
        <f aca="false">IF(M5063=0,"No Discount",IF(M5063&lt;0.2,"Low (1-19%)",IF(M5063&lt;0.4,"Medium (20-39%)","High (40%+)")))</f>
        <v>No Discount</v>
      </c>
      <c r="R5063" s="0" t="str">
        <f aca="false">INDEX('Lookup Tables'!$B$2:$B$5,MATCH(F5063,'Lookup Tables'!$A$2:$A$5,0))</f>
        <v>Manager A</v>
      </c>
    </row>
    <row r="5064" customFormat="false" ht="15" hidden="false" customHeight="false" outlineLevel="0" collapsed="false">
      <c r="A5064" s="0" t="s">
        <v>4341</v>
      </c>
      <c r="B5064" s="13" t="n">
        <v>42498</v>
      </c>
      <c r="C5064" s="13" t="n">
        <v>42502</v>
      </c>
      <c r="D5064" s="14" t="s">
        <v>69</v>
      </c>
      <c r="E5064" s="14" t="s">
        <v>53</v>
      </c>
      <c r="F5064" s="14" t="s">
        <v>98</v>
      </c>
      <c r="G5064" s="14" t="s">
        <v>153</v>
      </c>
      <c r="H5064" s="14" t="s">
        <v>80</v>
      </c>
      <c r="I5064" s="14" t="s">
        <v>81</v>
      </c>
      <c r="J5064" s="14" t="s">
        <v>1961</v>
      </c>
      <c r="K5064" s="15" t="n">
        <v>377.97</v>
      </c>
      <c r="L5064" s="0" t="n">
        <v>3</v>
      </c>
      <c r="M5064" s="16" t="n">
        <v>0</v>
      </c>
      <c r="N5064" s="17" t="n">
        <v>105.8316</v>
      </c>
      <c r="O5064" s="0" t="str">
        <f aca="false">TEXT(B5064,"YYYY-MM")</f>
        <v>2016-05</v>
      </c>
      <c r="P5064" s="18" t="n">
        <f aca="false">IFERROR(N5064/K5064,0)</f>
        <v>0.28</v>
      </c>
      <c r="Q5064" s="0" t="str">
        <f aca="false">IF(M5064=0,"No Discount",IF(M5064&lt;0.2,"Low (1-19%)",IF(M5064&lt;0.4,"Medium (20-39%)","High (40%+)")))</f>
        <v>No Discount</v>
      </c>
      <c r="R5064" s="0" t="str">
        <f aca="false">INDEX('Lookup Tables'!$B$2:$B$5,MATCH(F5064,'Lookup Tables'!$A$2:$A$5,0))</f>
        <v>Manager A</v>
      </c>
    </row>
    <row r="5065" customFormat="false" ht="15" hidden="false" customHeight="false" outlineLevel="0" collapsed="false">
      <c r="A5065" s="0" t="s">
        <v>4341</v>
      </c>
      <c r="B5065" s="13" t="n">
        <v>42498</v>
      </c>
      <c r="C5065" s="13" t="n">
        <v>42502</v>
      </c>
      <c r="D5065" s="14" t="s">
        <v>69</v>
      </c>
      <c r="E5065" s="14" t="s">
        <v>53</v>
      </c>
      <c r="F5065" s="14" t="s">
        <v>98</v>
      </c>
      <c r="G5065" s="14" t="s">
        <v>153</v>
      </c>
      <c r="H5065" s="14" t="s">
        <v>56</v>
      </c>
      <c r="I5065" s="14" t="s">
        <v>76</v>
      </c>
      <c r="J5065" s="14" t="s">
        <v>855</v>
      </c>
      <c r="K5065" s="15" t="n">
        <v>123.96</v>
      </c>
      <c r="L5065" s="0" t="n">
        <v>3</v>
      </c>
      <c r="M5065" s="16" t="n">
        <v>0</v>
      </c>
      <c r="N5065" s="17" t="n">
        <v>11.1564</v>
      </c>
      <c r="O5065" s="0" t="str">
        <f aca="false">TEXT(B5065,"YYYY-MM")</f>
        <v>2016-05</v>
      </c>
      <c r="P5065" s="18" t="n">
        <f aca="false">IFERROR(N5065/K5065,0)</f>
        <v>0.09</v>
      </c>
      <c r="Q5065" s="0" t="str">
        <f aca="false">IF(M5065=0,"No Discount",IF(M5065&lt;0.2,"Low (1-19%)",IF(M5065&lt;0.4,"Medium (20-39%)","High (40%+)")))</f>
        <v>No Discount</v>
      </c>
      <c r="R5065" s="0" t="str">
        <f aca="false">INDEX('Lookup Tables'!$B$2:$B$5,MATCH(F5065,'Lookup Tables'!$A$2:$A$5,0))</f>
        <v>Manager A</v>
      </c>
    </row>
    <row r="5066" customFormat="false" ht="15" hidden="false" customHeight="false" outlineLevel="0" collapsed="false">
      <c r="A5066" s="0" t="s">
        <v>4342</v>
      </c>
      <c r="B5066" s="13" t="n">
        <v>43365</v>
      </c>
      <c r="C5066" s="13" t="n">
        <v>43367</v>
      </c>
      <c r="D5066" s="14" t="s">
        <v>137</v>
      </c>
      <c r="E5066" s="14" t="s">
        <v>53</v>
      </c>
      <c r="F5066" s="14" t="s">
        <v>117</v>
      </c>
      <c r="G5066" s="14" t="s">
        <v>160</v>
      </c>
      <c r="H5066" s="14" t="s">
        <v>80</v>
      </c>
      <c r="I5066" s="14" t="s">
        <v>81</v>
      </c>
      <c r="J5066" s="14" t="s">
        <v>138</v>
      </c>
      <c r="K5066" s="15" t="n">
        <v>391.98</v>
      </c>
      <c r="L5066" s="0" t="n">
        <v>2</v>
      </c>
      <c r="M5066" s="16" t="n">
        <v>0</v>
      </c>
      <c r="N5066" s="17" t="n">
        <v>113.6742</v>
      </c>
      <c r="O5066" s="0" t="str">
        <f aca="false">TEXT(B5066,"YYYY-MM")</f>
        <v>2018-09</v>
      </c>
      <c r="P5066" s="18" t="n">
        <f aca="false">IFERROR(N5066/K5066,0)</f>
        <v>0.29</v>
      </c>
      <c r="Q5066" s="0" t="str">
        <f aca="false">IF(M5066=0,"No Discount",IF(M5066&lt;0.2,"Low (1-19%)",IF(M5066&lt;0.4,"Medium (20-39%)","High (40%+)")))</f>
        <v>No Discount</v>
      </c>
      <c r="R5066" s="0" t="str">
        <f aca="false">INDEX('Lookup Tables'!$B$2:$B$5,MATCH(F5066,'Lookup Tables'!$A$2:$A$5,0))</f>
        <v>Manager B</v>
      </c>
    </row>
    <row r="5067" customFormat="false" ht="15" hidden="false" customHeight="false" outlineLevel="0" collapsed="false">
      <c r="A5067" s="0" t="s">
        <v>4343</v>
      </c>
      <c r="B5067" s="13" t="n">
        <v>43434</v>
      </c>
      <c r="C5067" s="13" t="n">
        <v>43441</v>
      </c>
      <c r="D5067" s="14" t="s">
        <v>69</v>
      </c>
      <c r="E5067" s="14" t="s">
        <v>53</v>
      </c>
      <c r="F5067" s="14" t="s">
        <v>54</v>
      </c>
      <c r="G5067" s="14" t="s">
        <v>90</v>
      </c>
      <c r="H5067" s="14" t="s">
        <v>80</v>
      </c>
      <c r="I5067" s="14" t="s">
        <v>123</v>
      </c>
      <c r="J5067" s="14" t="s">
        <v>511</v>
      </c>
      <c r="K5067" s="15" t="n">
        <v>383.976</v>
      </c>
      <c r="L5067" s="0" t="n">
        <v>3</v>
      </c>
      <c r="M5067" s="16" t="n">
        <v>0.2</v>
      </c>
      <c r="N5067" s="17" t="n">
        <v>81.5949</v>
      </c>
      <c r="O5067" s="0" t="str">
        <f aca="false">TEXT(B5067,"YYYY-MM")</f>
        <v>2018-11</v>
      </c>
      <c r="P5067" s="18" t="n">
        <f aca="false">IFERROR(N5067/K5067,0)</f>
        <v>0.2125</v>
      </c>
      <c r="Q5067" s="0" t="str">
        <f aca="false">IF(M5067=0,"No Discount",IF(M5067&lt;0.2,"Low (1-19%)",IF(M5067&lt;0.4,"Medium (20-39%)","High (40%+)")))</f>
        <v>Medium (20-39%)</v>
      </c>
      <c r="R5067" s="0" t="str">
        <f aca="false">INDEX('Lookup Tables'!$B$2:$B$5,MATCH(F5067,'Lookup Tables'!$A$2:$A$5,0))</f>
        <v>Manager C</v>
      </c>
    </row>
    <row r="5068" customFormat="false" ht="15" hidden="false" customHeight="false" outlineLevel="0" collapsed="false">
      <c r="A5068" s="0" t="s">
        <v>4343</v>
      </c>
      <c r="B5068" s="13" t="n">
        <v>43434</v>
      </c>
      <c r="C5068" s="13" t="n">
        <v>43441</v>
      </c>
      <c r="D5068" s="14" t="s">
        <v>69</v>
      </c>
      <c r="E5068" s="14" t="s">
        <v>53</v>
      </c>
      <c r="F5068" s="14" t="s">
        <v>54</v>
      </c>
      <c r="G5068" s="14" t="s">
        <v>90</v>
      </c>
      <c r="H5068" s="14" t="s">
        <v>56</v>
      </c>
      <c r="I5068" s="14" t="s">
        <v>71</v>
      </c>
      <c r="J5068" s="14" t="s">
        <v>742</v>
      </c>
      <c r="K5068" s="15" t="n">
        <v>1781.682</v>
      </c>
      <c r="L5068" s="0" t="n">
        <v>7</v>
      </c>
      <c r="M5068" s="16" t="n">
        <v>0.4</v>
      </c>
      <c r="N5068" s="17" t="n">
        <v>-653.2834</v>
      </c>
      <c r="O5068" s="0" t="str">
        <f aca="false">TEXT(B5068,"YYYY-MM")</f>
        <v>2018-11</v>
      </c>
      <c r="P5068" s="18" t="n">
        <f aca="false">IFERROR(N5068/K5068,0)</f>
        <v>-0.366666666666667</v>
      </c>
      <c r="Q5068" s="0" t="str">
        <f aca="false">IF(M5068=0,"No Discount",IF(M5068&lt;0.2,"Low (1-19%)",IF(M5068&lt;0.4,"Medium (20-39%)","High (40%+)")))</f>
        <v>High (40%+)</v>
      </c>
      <c r="R5068" s="0" t="str">
        <f aca="false">INDEX('Lookup Tables'!$B$2:$B$5,MATCH(F5068,'Lookup Tables'!$A$2:$A$5,0))</f>
        <v>Manager C</v>
      </c>
    </row>
    <row r="5069" customFormat="false" ht="15" hidden="false" customHeight="false" outlineLevel="0" collapsed="false">
      <c r="A5069" s="0" t="s">
        <v>4344</v>
      </c>
      <c r="B5069" s="13" t="n">
        <v>43115</v>
      </c>
      <c r="C5069" s="13" t="n">
        <v>43119</v>
      </c>
      <c r="D5069" s="14" t="s">
        <v>69</v>
      </c>
      <c r="E5069" s="14" t="s">
        <v>97</v>
      </c>
      <c r="F5069" s="14" t="s">
        <v>63</v>
      </c>
      <c r="G5069" s="14" t="s">
        <v>64</v>
      </c>
      <c r="H5069" s="14" t="s">
        <v>65</v>
      </c>
      <c r="I5069" s="14" t="s">
        <v>78</v>
      </c>
      <c r="J5069" s="14" t="s">
        <v>1922</v>
      </c>
      <c r="K5069" s="15" t="n">
        <v>21.4</v>
      </c>
      <c r="L5069" s="0" t="n">
        <v>5</v>
      </c>
      <c r="M5069" s="16" t="n">
        <v>0</v>
      </c>
      <c r="N5069" s="17" t="n">
        <v>6.206</v>
      </c>
      <c r="O5069" s="0" t="str">
        <f aca="false">TEXT(B5069,"YYYY-MM")</f>
        <v>2018-01</v>
      </c>
      <c r="P5069" s="18" t="n">
        <f aca="false">IFERROR(N5069/K5069,0)</f>
        <v>0.29</v>
      </c>
      <c r="Q5069" s="0" t="str">
        <f aca="false">IF(M5069=0,"No Discount",IF(M5069&lt;0.2,"Low (1-19%)",IF(M5069&lt;0.4,"Medium (20-39%)","High (40%+)")))</f>
        <v>No Discount</v>
      </c>
      <c r="R5069" s="0" t="str">
        <f aca="false">INDEX('Lookup Tables'!$B$2:$B$5,MATCH(F5069,'Lookup Tables'!$A$2:$A$5,0))</f>
        <v>Manager D</v>
      </c>
    </row>
    <row r="5070" customFormat="false" ht="15" hidden="false" customHeight="false" outlineLevel="0" collapsed="false">
      <c r="A5070" s="0" t="s">
        <v>4345</v>
      </c>
      <c r="B5070" s="13" t="n">
        <v>42224</v>
      </c>
      <c r="C5070" s="13" t="n">
        <v>42228</v>
      </c>
      <c r="D5070" s="14" t="s">
        <v>69</v>
      </c>
      <c r="E5070" s="14" t="s">
        <v>97</v>
      </c>
      <c r="F5070" s="14" t="s">
        <v>98</v>
      </c>
      <c r="G5070" s="14" t="s">
        <v>157</v>
      </c>
      <c r="H5070" s="14" t="s">
        <v>80</v>
      </c>
      <c r="I5070" s="14" t="s">
        <v>570</v>
      </c>
      <c r="J5070" s="14" t="s">
        <v>3515</v>
      </c>
      <c r="K5070" s="15" t="n">
        <v>549.99</v>
      </c>
      <c r="L5070" s="0" t="n">
        <v>1</v>
      </c>
      <c r="M5070" s="16" t="n">
        <v>0</v>
      </c>
      <c r="N5070" s="17" t="n">
        <v>274.995</v>
      </c>
      <c r="O5070" s="0" t="str">
        <f aca="false">TEXT(B5070,"YYYY-MM")</f>
        <v>2015-08</v>
      </c>
      <c r="P5070" s="18" t="n">
        <f aca="false">IFERROR(N5070/K5070,0)</f>
        <v>0.5</v>
      </c>
      <c r="Q5070" s="0" t="str">
        <f aca="false">IF(M5070=0,"No Discount",IF(M5070&lt;0.2,"Low (1-19%)",IF(M5070&lt;0.4,"Medium (20-39%)","High (40%+)")))</f>
        <v>No Discount</v>
      </c>
      <c r="R5070" s="0" t="str">
        <f aca="false">INDEX('Lookup Tables'!$B$2:$B$5,MATCH(F5070,'Lookup Tables'!$A$2:$A$5,0))</f>
        <v>Manager A</v>
      </c>
    </row>
    <row r="5071" customFormat="false" ht="15" hidden="false" customHeight="false" outlineLevel="0" collapsed="false">
      <c r="A5071" s="0" t="s">
        <v>4345</v>
      </c>
      <c r="B5071" s="13" t="n">
        <v>42224</v>
      </c>
      <c r="C5071" s="13" t="n">
        <v>42228</v>
      </c>
      <c r="D5071" s="14" t="s">
        <v>69</v>
      </c>
      <c r="E5071" s="14" t="s">
        <v>97</v>
      </c>
      <c r="F5071" s="14" t="s">
        <v>98</v>
      </c>
      <c r="G5071" s="14" t="s">
        <v>157</v>
      </c>
      <c r="H5071" s="14" t="s">
        <v>65</v>
      </c>
      <c r="I5071" s="14" t="s">
        <v>85</v>
      </c>
      <c r="J5071" s="14" t="s">
        <v>2024</v>
      </c>
      <c r="K5071" s="15" t="n">
        <v>167.535</v>
      </c>
      <c r="L5071" s="0" t="n">
        <v>3</v>
      </c>
      <c r="M5071" s="16" t="n">
        <v>0.1</v>
      </c>
      <c r="N5071" s="17" t="n">
        <v>37.23</v>
      </c>
      <c r="O5071" s="0" t="str">
        <f aca="false">TEXT(B5071,"YYYY-MM")</f>
        <v>2015-08</v>
      </c>
      <c r="P5071" s="18" t="n">
        <f aca="false">IFERROR(N5071/K5071,0)</f>
        <v>0.222222222222222</v>
      </c>
      <c r="Q5071" s="0" t="str">
        <f aca="false">IF(M5071=0,"No Discount",IF(M5071&lt;0.2,"Low (1-19%)",IF(M5071&lt;0.4,"Medium (20-39%)","High (40%+)")))</f>
        <v>Low (1-19%)</v>
      </c>
      <c r="R5071" s="0" t="str">
        <f aca="false">INDEX('Lookup Tables'!$B$2:$B$5,MATCH(F5071,'Lookup Tables'!$A$2:$A$5,0))</f>
        <v>Manager A</v>
      </c>
    </row>
    <row r="5072" customFormat="false" ht="15" hidden="false" customHeight="false" outlineLevel="0" collapsed="false">
      <c r="A5072" s="0" t="s">
        <v>4345</v>
      </c>
      <c r="B5072" s="13" t="n">
        <v>42224</v>
      </c>
      <c r="C5072" s="13" t="n">
        <v>42228</v>
      </c>
      <c r="D5072" s="14" t="s">
        <v>69</v>
      </c>
      <c r="E5072" s="14" t="s">
        <v>97</v>
      </c>
      <c r="F5072" s="14" t="s">
        <v>98</v>
      </c>
      <c r="G5072" s="14" t="s">
        <v>157</v>
      </c>
      <c r="H5072" s="14" t="s">
        <v>65</v>
      </c>
      <c r="I5072" s="14" t="s">
        <v>129</v>
      </c>
      <c r="J5072" s="14" t="s">
        <v>281</v>
      </c>
      <c r="K5072" s="15" t="n">
        <v>38.34</v>
      </c>
      <c r="L5072" s="0" t="n">
        <v>3</v>
      </c>
      <c r="M5072" s="16" t="n">
        <v>0</v>
      </c>
      <c r="N5072" s="17" t="n">
        <v>17.253</v>
      </c>
      <c r="O5072" s="0" t="str">
        <f aca="false">TEXT(B5072,"YYYY-MM")</f>
        <v>2015-08</v>
      </c>
      <c r="P5072" s="18" t="n">
        <f aca="false">IFERROR(N5072/K5072,0)</f>
        <v>0.45</v>
      </c>
      <c r="Q5072" s="0" t="str">
        <f aca="false">IF(M5072=0,"No Discount",IF(M5072&lt;0.2,"Low (1-19%)",IF(M5072&lt;0.4,"Medium (20-39%)","High (40%+)")))</f>
        <v>No Discount</v>
      </c>
      <c r="R5072" s="0" t="str">
        <f aca="false">INDEX('Lookup Tables'!$B$2:$B$5,MATCH(F5072,'Lookup Tables'!$A$2:$A$5,0))</f>
        <v>Manager A</v>
      </c>
    </row>
    <row r="5073" customFormat="false" ht="15" hidden="false" customHeight="false" outlineLevel="0" collapsed="false">
      <c r="A5073" s="0" t="s">
        <v>4345</v>
      </c>
      <c r="B5073" s="13" t="n">
        <v>42224</v>
      </c>
      <c r="C5073" s="13" t="n">
        <v>42228</v>
      </c>
      <c r="D5073" s="14" t="s">
        <v>69</v>
      </c>
      <c r="E5073" s="14" t="s">
        <v>97</v>
      </c>
      <c r="F5073" s="14" t="s">
        <v>98</v>
      </c>
      <c r="G5073" s="14" t="s">
        <v>157</v>
      </c>
      <c r="H5073" s="14" t="s">
        <v>56</v>
      </c>
      <c r="I5073" s="14" t="s">
        <v>76</v>
      </c>
      <c r="J5073" s="14" t="s">
        <v>2051</v>
      </c>
      <c r="K5073" s="15" t="n">
        <v>53.88</v>
      </c>
      <c r="L5073" s="0" t="n">
        <v>6</v>
      </c>
      <c r="M5073" s="16" t="n">
        <v>0</v>
      </c>
      <c r="N5073" s="17" t="n">
        <v>22.6296</v>
      </c>
      <c r="O5073" s="0" t="str">
        <f aca="false">TEXT(B5073,"YYYY-MM")</f>
        <v>2015-08</v>
      </c>
      <c r="P5073" s="18" t="n">
        <f aca="false">IFERROR(N5073/K5073,0)</f>
        <v>0.42</v>
      </c>
      <c r="Q5073" s="0" t="str">
        <f aca="false">IF(M5073=0,"No Discount",IF(M5073&lt;0.2,"Low (1-19%)",IF(M5073&lt;0.4,"Medium (20-39%)","High (40%+)")))</f>
        <v>No Discount</v>
      </c>
      <c r="R5073" s="0" t="str">
        <f aca="false">INDEX('Lookup Tables'!$B$2:$B$5,MATCH(F5073,'Lookup Tables'!$A$2:$A$5,0))</f>
        <v>Manager A</v>
      </c>
    </row>
    <row r="5074" customFormat="false" ht="15" hidden="false" customHeight="false" outlineLevel="0" collapsed="false">
      <c r="A5074" s="0" t="s">
        <v>4345</v>
      </c>
      <c r="B5074" s="13" t="n">
        <v>42224</v>
      </c>
      <c r="C5074" s="13" t="n">
        <v>42228</v>
      </c>
      <c r="D5074" s="14" t="s">
        <v>69</v>
      </c>
      <c r="E5074" s="14" t="s">
        <v>97</v>
      </c>
      <c r="F5074" s="14" t="s">
        <v>98</v>
      </c>
      <c r="G5074" s="14" t="s">
        <v>157</v>
      </c>
      <c r="H5074" s="14" t="s">
        <v>80</v>
      </c>
      <c r="I5074" s="14" t="s">
        <v>81</v>
      </c>
      <c r="J5074" s="14" t="s">
        <v>3279</v>
      </c>
      <c r="K5074" s="15" t="n">
        <v>299.98</v>
      </c>
      <c r="L5074" s="0" t="n">
        <v>2</v>
      </c>
      <c r="M5074" s="16" t="n">
        <v>0</v>
      </c>
      <c r="N5074" s="17" t="n">
        <v>83.9944</v>
      </c>
      <c r="O5074" s="0" t="str">
        <f aca="false">TEXT(B5074,"YYYY-MM")</f>
        <v>2015-08</v>
      </c>
      <c r="P5074" s="18" t="n">
        <f aca="false">IFERROR(N5074/K5074,0)</f>
        <v>0.28</v>
      </c>
      <c r="Q5074" s="0" t="str">
        <f aca="false">IF(M5074=0,"No Discount",IF(M5074&lt;0.2,"Low (1-19%)",IF(M5074&lt;0.4,"Medium (20-39%)","High (40%+)")))</f>
        <v>No Discount</v>
      </c>
      <c r="R5074" s="0" t="str">
        <f aca="false">INDEX('Lookup Tables'!$B$2:$B$5,MATCH(F5074,'Lookup Tables'!$A$2:$A$5,0))</f>
        <v>Manager A</v>
      </c>
    </row>
    <row r="5075" customFormat="false" ht="15" hidden="false" customHeight="false" outlineLevel="0" collapsed="false">
      <c r="A5075" s="0" t="s">
        <v>4346</v>
      </c>
      <c r="B5075" s="13" t="n">
        <v>42679</v>
      </c>
      <c r="C5075" s="13" t="n">
        <v>42679</v>
      </c>
      <c r="D5075" s="14" t="s">
        <v>606</v>
      </c>
      <c r="E5075" s="14" t="s">
        <v>53</v>
      </c>
      <c r="F5075" s="14" t="s">
        <v>63</v>
      </c>
      <c r="G5075" s="14" t="s">
        <v>64</v>
      </c>
      <c r="H5075" s="14" t="s">
        <v>65</v>
      </c>
      <c r="I5075" s="14" t="s">
        <v>73</v>
      </c>
      <c r="J5075" s="14" t="s">
        <v>1712</v>
      </c>
      <c r="K5075" s="15" t="n">
        <v>62.8</v>
      </c>
      <c r="L5075" s="0" t="n">
        <v>4</v>
      </c>
      <c r="M5075" s="16" t="n">
        <v>0</v>
      </c>
      <c r="N5075" s="17" t="n">
        <v>15.7</v>
      </c>
      <c r="O5075" s="0" t="str">
        <f aca="false">TEXT(B5075,"YYYY-MM")</f>
        <v>2016-11</v>
      </c>
      <c r="P5075" s="18" t="n">
        <f aca="false">IFERROR(N5075/K5075,0)</f>
        <v>0.25</v>
      </c>
      <c r="Q5075" s="0" t="str">
        <f aca="false">IF(M5075=0,"No Discount",IF(M5075&lt;0.2,"Low (1-19%)",IF(M5075&lt;0.4,"Medium (20-39%)","High (40%+)")))</f>
        <v>No Discount</v>
      </c>
      <c r="R5075" s="0" t="str">
        <f aca="false">INDEX('Lookup Tables'!$B$2:$B$5,MATCH(F5075,'Lookup Tables'!$A$2:$A$5,0))</f>
        <v>Manager D</v>
      </c>
    </row>
    <row r="5076" customFormat="false" ht="15" hidden="false" customHeight="false" outlineLevel="0" collapsed="false">
      <c r="A5076" s="0" t="s">
        <v>4347</v>
      </c>
      <c r="B5076" s="13" t="n">
        <v>43215</v>
      </c>
      <c r="C5076" s="13" t="n">
        <v>43219</v>
      </c>
      <c r="D5076" s="14" t="s">
        <v>52</v>
      </c>
      <c r="E5076" s="14" t="s">
        <v>53</v>
      </c>
      <c r="F5076" s="14" t="s">
        <v>63</v>
      </c>
      <c r="G5076" s="14" t="s">
        <v>64</v>
      </c>
      <c r="H5076" s="14" t="s">
        <v>65</v>
      </c>
      <c r="I5076" s="14" t="s">
        <v>83</v>
      </c>
      <c r="J5076" s="14" t="s">
        <v>937</v>
      </c>
      <c r="K5076" s="15" t="n">
        <v>13.904</v>
      </c>
      <c r="L5076" s="0" t="n">
        <v>2</v>
      </c>
      <c r="M5076" s="16" t="n">
        <v>0.2</v>
      </c>
      <c r="N5076" s="17" t="n">
        <v>4.5188</v>
      </c>
      <c r="O5076" s="0" t="str">
        <f aca="false">TEXT(B5076,"YYYY-MM")</f>
        <v>2018-04</v>
      </c>
      <c r="P5076" s="18" t="n">
        <f aca="false">IFERROR(N5076/K5076,0)</f>
        <v>0.325</v>
      </c>
      <c r="Q5076" s="0" t="str">
        <f aca="false">IF(M5076=0,"No Discount",IF(M5076&lt;0.2,"Low (1-19%)",IF(M5076&lt;0.4,"Medium (20-39%)","High (40%+)")))</f>
        <v>Medium (20-39%)</v>
      </c>
      <c r="R5076" s="0" t="str">
        <f aca="false">INDEX('Lookup Tables'!$B$2:$B$5,MATCH(F5076,'Lookup Tables'!$A$2:$A$5,0))</f>
        <v>Manager D</v>
      </c>
    </row>
    <row r="5077" customFormat="false" ht="15" hidden="false" customHeight="false" outlineLevel="0" collapsed="false">
      <c r="A5077" s="0" t="s">
        <v>4348</v>
      </c>
      <c r="B5077" s="13" t="n">
        <v>42114</v>
      </c>
      <c r="C5077" s="13" t="n">
        <v>42116</v>
      </c>
      <c r="D5077" s="14" t="s">
        <v>52</v>
      </c>
      <c r="E5077" s="14" t="s">
        <v>53</v>
      </c>
      <c r="F5077" s="14" t="s">
        <v>98</v>
      </c>
      <c r="G5077" s="14" t="s">
        <v>99</v>
      </c>
      <c r="H5077" s="14" t="s">
        <v>56</v>
      </c>
      <c r="I5077" s="14" t="s">
        <v>71</v>
      </c>
      <c r="J5077" s="14" t="s">
        <v>437</v>
      </c>
      <c r="K5077" s="15" t="n">
        <v>744.1</v>
      </c>
      <c r="L5077" s="0" t="n">
        <v>5</v>
      </c>
      <c r="M5077" s="16" t="n">
        <v>0.3</v>
      </c>
      <c r="N5077" s="17" t="n">
        <v>-95.67</v>
      </c>
      <c r="O5077" s="0" t="str">
        <f aca="false">TEXT(B5077,"YYYY-MM")</f>
        <v>2015-04</v>
      </c>
      <c r="P5077" s="18" t="n">
        <f aca="false">IFERROR(N5077/K5077,0)</f>
        <v>-0.128571428571429</v>
      </c>
      <c r="Q5077" s="0" t="str">
        <f aca="false">IF(M5077=0,"No Discount",IF(M5077&lt;0.2,"Low (1-19%)",IF(M5077&lt;0.4,"Medium (20-39%)","High (40%+)")))</f>
        <v>Medium (20-39%)</v>
      </c>
      <c r="R5077" s="0" t="str">
        <f aca="false">INDEX('Lookup Tables'!$B$2:$B$5,MATCH(F5077,'Lookup Tables'!$A$2:$A$5,0))</f>
        <v>Manager A</v>
      </c>
    </row>
    <row r="5078" customFormat="false" ht="15" hidden="false" customHeight="false" outlineLevel="0" collapsed="false">
      <c r="A5078" s="0" t="s">
        <v>4348</v>
      </c>
      <c r="B5078" s="13" t="n">
        <v>42114</v>
      </c>
      <c r="C5078" s="13" t="n">
        <v>42116</v>
      </c>
      <c r="D5078" s="14" t="s">
        <v>52</v>
      </c>
      <c r="E5078" s="14" t="s">
        <v>53</v>
      </c>
      <c r="F5078" s="14" t="s">
        <v>98</v>
      </c>
      <c r="G5078" s="14" t="s">
        <v>99</v>
      </c>
      <c r="H5078" s="14" t="s">
        <v>65</v>
      </c>
      <c r="I5078" s="14" t="s">
        <v>73</v>
      </c>
      <c r="J5078" s="14" t="s">
        <v>1063</v>
      </c>
      <c r="K5078" s="15" t="n">
        <v>44.84</v>
      </c>
      <c r="L5078" s="0" t="n">
        <v>5</v>
      </c>
      <c r="M5078" s="16" t="n">
        <v>0.2</v>
      </c>
      <c r="N5078" s="17" t="n">
        <v>5.605</v>
      </c>
      <c r="O5078" s="0" t="str">
        <f aca="false">TEXT(B5078,"YYYY-MM")</f>
        <v>2015-04</v>
      </c>
      <c r="P5078" s="18" t="n">
        <f aca="false">IFERROR(N5078/K5078,0)</f>
        <v>0.125</v>
      </c>
      <c r="Q5078" s="0" t="str">
        <f aca="false">IF(M5078=0,"No Discount",IF(M5078&lt;0.2,"Low (1-19%)",IF(M5078&lt;0.4,"Medium (20-39%)","High (40%+)")))</f>
        <v>Medium (20-39%)</v>
      </c>
      <c r="R5078" s="0" t="str">
        <f aca="false">INDEX('Lookup Tables'!$B$2:$B$5,MATCH(F5078,'Lookup Tables'!$A$2:$A$5,0))</f>
        <v>Manager A</v>
      </c>
    </row>
    <row r="5079" customFormat="false" ht="15" hidden="false" customHeight="false" outlineLevel="0" collapsed="false">
      <c r="A5079" s="0" t="s">
        <v>4348</v>
      </c>
      <c r="B5079" s="13" t="n">
        <v>42114</v>
      </c>
      <c r="C5079" s="13" t="n">
        <v>42116</v>
      </c>
      <c r="D5079" s="14" t="s">
        <v>52</v>
      </c>
      <c r="E5079" s="14" t="s">
        <v>53</v>
      </c>
      <c r="F5079" s="14" t="s">
        <v>98</v>
      </c>
      <c r="G5079" s="14" t="s">
        <v>99</v>
      </c>
      <c r="H5079" s="14" t="s">
        <v>56</v>
      </c>
      <c r="I5079" s="14" t="s">
        <v>71</v>
      </c>
      <c r="J5079" s="14" t="s">
        <v>3999</v>
      </c>
      <c r="K5079" s="15" t="n">
        <v>401.59</v>
      </c>
      <c r="L5079" s="0" t="n">
        <v>2</v>
      </c>
      <c r="M5079" s="16" t="n">
        <v>0.3</v>
      </c>
      <c r="N5079" s="17" t="n">
        <v>-131.951</v>
      </c>
      <c r="O5079" s="0" t="str">
        <f aca="false">TEXT(B5079,"YYYY-MM")</f>
        <v>2015-04</v>
      </c>
      <c r="P5079" s="18" t="n">
        <f aca="false">IFERROR(N5079/K5079,0)</f>
        <v>-0.328571428571429</v>
      </c>
      <c r="Q5079" s="0" t="str">
        <f aca="false">IF(M5079=0,"No Discount",IF(M5079&lt;0.2,"Low (1-19%)",IF(M5079&lt;0.4,"Medium (20-39%)","High (40%+)")))</f>
        <v>Medium (20-39%)</v>
      </c>
      <c r="R5079" s="0" t="str">
        <f aca="false">INDEX('Lookup Tables'!$B$2:$B$5,MATCH(F5079,'Lookup Tables'!$A$2:$A$5,0))</f>
        <v>Manager A</v>
      </c>
    </row>
    <row r="5080" customFormat="false" ht="15" hidden="false" customHeight="false" outlineLevel="0" collapsed="false">
      <c r="A5080" s="0" t="s">
        <v>4349</v>
      </c>
      <c r="B5080" s="13" t="n">
        <v>43415</v>
      </c>
      <c r="C5080" s="13" t="n">
        <v>43421</v>
      </c>
      <c r="D5080" s="14" t="s">
        <v>69</v>
      </c>
      <c r="E5080" s="14" t="s">
        <v>97</v>
      </c>
      <c r="F5080" s="14" t="s">
        <v>98</v>
      </c>
      <c r="G5080" s="14" t="s">
        <v>103</v>
      </c>
      <c r="H5080" s="14" t="s">
        <v>65</v>
      </c>
      <c r="I5080" s="14" t="s">
        <v>83</v>
      </c>
      <c r="J5080" s="14" t="s">
        <v>930</v>
      </c>
      <c r="K5080" s="15" t="n">
        <v>18.24</v>
      </c>
      <c r="L5080" s="0" t="n">
        <v>3</v>
      </c>
      <c r="M5080" s="16" t="n">
        <v>0</v>
      </c>
      <c r="N5080" s="17" t="n">
        <v>8.5728</v>
      </c>
      <c r="O5080" s="0" t="str">
        <f aca="false">TEXT(B5080,"YYYY-MM")</f>
        <v>2018-11</v>
      </c>
      <c r="P5080" s="18" t="n">
        <f aca="false">IFERROR(N5080/K5080,0)</f>
        <v>0.47</v>
      </c>
      <c r="Q5080" s="0" t="str">
        <f aca="false">IF(M5080=0,"No Discount",IF(M5080&lt;0.2,"Low (1-19%)",IF(M5080&lt;0.4,"Medium (20-39%)","High (40%+)")))</f>
        <v>No Discount</v>
      </c>
      <c r="R5080" s="0" t="str">
        <f aca="false">INDEX('Lookup Tables'!$B$2:$B$5,MATCH(F5080,'Lookup Tables'!$A$2:$A$5,0))</f>
        <v>Manager A</v>
      </c>
    </row>
    <row r="5081" customFormat="false" ht="15" hidden="false" customHeight="false" outlineLevel="0" collapsed="false">
      <c r="A5081" s="0" t="s">
        <v>4350</v>
      </c>
      <c r="B5081" s="13" t="n">
        <v>43429</v>
      </c>
      <c r="C5081" s="13" t="n">
        <v>43433</v>
      </c>
      <c r="D5081" s="14" t="s">
        <v>69</v>
      </c>
      <c r="E5081" s="14" t="s">
        <v>53</v>
      </c>
      <c r="F5081" s="14" t="s">
        <v>63</v>
      </c>
      <c r="G5081" s="14" t="s">
        <v>64</v>
      </c>
      <c r="H5081" s="14" t="s">
        <v>56</v>
      </c>
      <c r="I5081" s="14" t="s">
        <v>57</v>
      </c>
      <c r="J5081" s="14" t="s">
        <v>2673</v>
      </c>
      <c r="K5081" s="15" t="n">
        <v>359.499</v>
      </c>
      <c r="L5081" s="0" t="n">
        <v>3</v>
      </c>
      <c r="M5081" s="16" t="n">
        <v>0.15</v>
      </c>
      <c r="N5081" s="17" t="n">
        <v>-29.6058</v>
      </c>
      <c r="O5081" s="0" t="str">
        <f aca="false">TEXT(B5081,"YYYY-MM")</f>
        <v>2018-11</v>
      </c>
      <c r="P5081" s="18" t="n">
        <f aca="false">IFERROR(N5081/K5081,0)</f>
        <v>-0.0823529411764706</v>
      </c>
      <c r="Q5081" s="0" t="str">
        <f aca="false">IF(M5081=0,"No Discount",IF(M5081&lt;0.2,"Low (1-19%)",IF(M5081&lt;0.4,"Medium (20-39%)","High (40%+)")))</f>
        <v>Low (1-19%)</v>
      </c>
      <c r="R5081" s="0" t="str">
        <f aca="false">INDEX('Lookup Tables'!$B$2:$B$5,MATCH(F5081,'Lookup Tables'!$A$2:$A$5,0))</f>
        <v>Manager D</v>
      </c>
    </row>
    <row r="5082" customFormat="false" ht="15" hidden="false" customHeight="false" outlineLevel="0" collapsed="false">
      <c r="A5082" s="0" t="s">
        <v>4350</v>
      </c>
      <c r="B5082" s="13" t="n">
        <v>43429</v>
      </c>
      <c r="C5082" s="13" t="n">
        <v>43433</v>
      </c>
      <c r="D5082" s="14" t="s">
        <v>69</v>
      </c>
      <c r="E5082" s="14" t="s">
        <v>53</v>
      </c>
      <c r="F5082" s="14" t="s">
        <v>63</v>
      </c>
      <c r="G5082" s="14" t="s">
        <v>64</v>
      </c>
      <c r="H5082" s="14" t="s">
        <v>65</v>
      </c>
      <c r="I5082" s="14" t="s">
        <v>73</v>
      </c>
      <c r="J5082" s="14" t="s">
        <v>839</v>
      </c>
      <c r="K5082" s="15" t="n">
        <v>10.48</v>
      </c>
      <c r="L5082" s="0" t="n">
        <v>1</v>
      </c>
      <c r="M5082" s="16" t="n">
        <v>0</v>
      </c>
      <c r="N5082" s="17" t="n">
        <v>2.8296</v>
      </c>
      <c r="O5082" s="0" t="str">
        <f aca="false">TEXT(B5082,"YYYY-MM")</f>
        <v>2018-11</v>
      </c>
      <c r="P5082" s="18" t="n">
        <f aca="false">IFERROR(N5082/K5082,0)</f>
        <v>0.27</v>
      </c>
      <c r="Q5082" s="0" t="str">
        <f aca="false">IF(M5082=0,"No Discount",IF(M5082&lt;0.2,"Low (1-19%)",IF(M5082&lt;0.4,"Medium (20-39%)","High (40%+)")))</f>
        <v>No Discount</v>
      </c>
      <c r="R5082" s="0" t="str">
        <f aca="false">INDEX('Lookup Tables'!$B$2:$B$5,MATCH(F5082,'Lookup Tables'!$A$2:$A$5,0))</f>
        <v>Manager D</v>
      </c>
    </row>
    <row r="5083" customFormat="false" ht="15" hidden="false" customHeight="false" outlineLevel="0" collapsed="false">
      <c r="A5083" s="0" t="s">
        <v>4351</v>
      </c>
      <c r="B5083" s="13" t="n">
        <v>42722</v>
      </c>
      <c r="C5083" s="13" t="n">
        <v>42722</v>
      </c>
      <c r="D5083" s="14" t="s">
        <v>606</v>
      </c>
      <c r="E5083" s="14" t="s">
        <v>97</v>
      </c>
      <c r="F5083" s="14" t="s">
        <v>117</v>
      </c>
      <c r="G5083" s="14" t="s">
        <v>269</v>
      </c>
      <c r="H5083" s="14" t="s">
        <v>65</v>
      </c>
      <c r="I5083" s="14" t="s">
        <v>91</v>
      </c>
      <c r="J5083" s="14" t="s">
        <v>873</v>
      </c>
      <c r="K5083" s="15" t="n">
        <v>20.736</v>
      </c>
      <c r="L5083" s="0" t="n">
        <v>4</v>
      </c>
      <c r="M5083" s="16" t="n">
        <v>0.2</v>
      </c>
      <c r="N5083" s="17" t="n">
        <v>7.2576</v>
      </c>
      <c r="O5083" s="0" t="str">
        <f aca="false">TEXT(B5083,"YYYY-MM")</f>
        <v>2016-12</v>
      </c>
      <c r="P5083" s="18" t="n">
        <f aca="false">IFERROR(N5083/K5083,0)</f>
        <v>0.35</v>
      </c>
      <c r="Q5083" s="0" t="str">
        <f aca="false">IF(M5083=0,"No Discount",IF(M5083&lt;0.2,"Low (1-19%)",IF(M5083&lt;0.4,"Medium (20-39%)","High (40%+)")))</f>
        <v>Medium (20-39%)</v>
      </c>
      <c r="R5083" s="0" t="str">
        <f aca="false">INDEX('Lookup Tables'!$B$2:$B$5,MATCH(F5083,'Lookup Tables'!$A$2:$A$5,0))</f>
        <v>Manager B</v>
      </c>
    </row>
    <row r="5084" customFormat="false" ht="15" hidden="false" customHeight="false" outlineLevel="0" collapsed="false">
      <c r="A5084" s="0" t="s">
        <v>4352</v>
      </c>
      <c r="B5084" s="13" t="n">
        <v>42986</v>
      </c>
      <c r="C5084" s="13" t="n">
        <v>42990</v>
      </c>
      <c r="D5084" s="14" t="s">
        <v>69</v>
      </c>
      <c r="E5084" s="14" t="s">
        <v>53</v>
      </c>
      <c r="F5084" s="14" t="s">
        <v>54</v>
      </c>
      <c r="G5084" s="14" t="s">
        <v>90</v>
      </c>
      <c r="H5084" s="14" t="s">
        <v>80</v>
      </c>
      <c r="I5084" s="14" t="s">
        <v>123</v>
      </c>
      <c r="J5084" s="14" t="s">
        <v>1632</v>
      </c>
      <c r="K5084" s="15" t="n">
        <v>35.168</v>
      </c>
      <c r="L5084" s="0" t="n">
        <v>4</v>
      </c>
      <c r="M5084" s="16" t="n">
        <v>0.2</v>
      </c>
      <c r="N5084" s="17" t="n">
        <v>8.3524</v>
      </c>
      <c r="O5084" s="0" t="str">
        <f aca="false">TEXT(B5084,"YYYY-MM")</f>
        <v>2017-09</v>
      </c>
      <c r="P5084" s="18" t="n">
        <f aca="false">IFERROR(N5084/K5084,0)</f>
        <v>0.2375</v>
      </c>
      <c r="Q5084" s="0" t="str">
        <f aca="false">IF(M5084=0,"No Discount",IF(M5084&lt;0.2,"Low (1-19%)",IF(M5084&lt;0.4,"Medium (20-39%)","High (40%+)")))</f>
        <v>Medium (20-39%)</v>
      </c>
      <c r="R5084" s="0" t="str">
        <f aca="false">INDEX('Lookup Tables'!$B$2:$B$5,MATCH(F5084,'Lookup Tables'!$A$2:$A$5,0))</f>
        <v>Manager C</v>
      </c>
    </row>
    <row r="5085" customFormat="false" ht="15" hidden="false" customHeight="false" outlineLevel="0" collapsed="false">
      <c r="A5085" s="0" t="s">
        <v>4352</v>
      </c>
      <c r="B5085" s="13" t="n">
        <v>42986</v>
      </c>
      <c r="C5085" s="13" t="n">
        <v>42990</v>
      </c>
      <c r="D5085" s="14" t="s">
        <v>69</v>
      </c>
      <c r="E5085" s="14" t="s">
        <v>53</v>
      </c>
      <c r="F5085" s="14" t="s">
        <v>54</v>
      </c>
      <c r="G5085" s="14" t="s">
        <v>90</v>
      </c>
      <c r="H5085" s="14" t="s">
        <v>65</v>
      </c>
      <c r="I5085" s="14" t="s">
        <v>91</v>
      </c>
      <c r="J5085" s="14" t="s">
        <v>1770</v>
      </c>
      <c r="K5085" s="15" t="n">
        <v>64.704</v>
      </c>
      <c r="L5085" s="0" t="n">
        <v>3</v>
      </c>
      <c r="M5085" s="16" t="n">
        <v>0.2</v>
      </c>
      <c r="N5085" s="17" t="n">
        <v>23.4552</v>
      </c>
      <c r="O5085" s="0" t="str">
        <f aca="false">TEXT(B5085,"YYYY-MM")</f>
        <v>2017-09</v>
      </c>
      <c r="P5085" s="18" t="n">
        <f aca="false">IFERROR(N5085/K5085,0)</f>
        <v>0.3625</v>
      </c>
      <c r="Q5085" s="0" t="str">
        <f aca="false">IF(M5085=0,"No Discount",IF(M5085&lt;0.2,"Low (1-19%)",IF(M5085&lt;0.4,"Medium (20-39%)","High (40%+)")))</f>
        <v>Medium (20-39%)</v>
      </c>
      <c r="R5085" s="0" t="str">
        <f aca="false">INDEX('Lookup Tables'!$B$2:$B$5,MATCH(F5085,'Lookup Tables'!$A$2:$A$5,0))</f>
        <v>Manager C</v>
      </c>
    </row>
    <row r="5086" customFormat="false" ht="15" hidden="false" customHeight="false" outlineLevel="0" collapsed="false">
      <c r="A5086" s="0" t="s">
        <v>4353</v>
      </c>
      <c r="B5086" s="13" t="n">
        <v>42892</v>
      </c>
      <c r="C5086" s="13" t="n">
        <v>42895</v>
      </c>
      <c r="D5086" s="14" t="s">
        <v>52</v>
      </c>
      <c r="E5086" s="14" t="s">
        <v>62</v>
      </c>
      <c r="F5086" s="14" t="s">
        <v>117</v>
      </c>
      <c r="G5086" s="14" t="s">
        <v>584</v>
      </c>
      <c r="H5086" s="14" t="s">
        <v>65</v>
      </c>
      <c r="I5086" s="14" t="s">
        <v>91</v>
      </c>
      <c r="J5086" s="14" t="s">
        <v>1396</v>
      </c>
      <c r="K5086" s="15" t="n">
        <v>105.52</v>
      </c>
      <c r="L5086" s="0" t="n">
        <v>4</v>
      </c>
      <c r="M5086" s="16" t="n">
        <v>0</v>
      </c>
      <c r="N5086" s="17" t="n">
        <v>48.5392</v>
      </c>
      <c r="O5086" s="0" t="str">
        <f aca="false">TEXT(B5086,"YYYY-MM")</f>
        <v>2017-06</v>
      </c>
      <c r="P5086" s="18" t="n">
        <f aca="false">IFERROR(N5086/K5086,0)</f>
        <v>0.46</v>
      </c>
      <c r="Q5086" s="0" t="str">
        <f aca="false">IF(M5086=0,"No Discount",IF(M5086&lt;0.2,"Low (1-19%)",IF(M5086&lt;0.4,"Medium (20-39%)","High (40%+)")))</f>
        <v>No Discount</v>
      </c>
      <c r="R5086" s="0" t="str">
        <f aca="false">INDEX('Lookup Tables'!$B$2:$B$5,MATCH(F5086,'Lookup Tables'!$A$2:$A$5,0))</f>
        <v>Manager B</v>
      </c>
    </row>
    <row r="5087" customFormat="false" ht="15" hidden="false" customHeight="false" outlineLevel="0" collapsed="false">
      <c r="A5087" s="0" t="s">
        <v>4354</v>
      </c>
      <c r="B5087" s="13" t="n">
        <v>42540</v>
      </c>
      <c r="C5087" s="13" t="n">
        <v>42544</v>
      </c>
      <c r="D5087" s="14" t="s">
        <v>69</v>
      </c>
      <c r="E5087" s="14" t="s">
        <v>97</v>
      </c>
      <c r="F5087" s="14" t="s">
        <v>98</v>
      </c>
      <c r="G5087" s="14" t="s">
        <v>99</v>
      </c>
      <c r="H5087" s="14" t="s">
        <v>65</v>
      </c>
      <c r="I5087" s="14" t="s">
        <v>83</v>
      </c>
      <c r="J5087" s="14" t="s">
        <v>885</v>
      </c>
      <c r="K5087" s="15" t="n">
        <v>5.792</v>
      </c>
      <c r="L5087" s="0" t="n">
        <v>2</v>
      </c>
      <c r="M5087" s="16" t="n">
        <v>0.8</v>
      </c>
      <c r="N5087" s="17" t="n">
        <v>-9.5568</v>
      </c>
      <c r="O5087" s="0" t="str">
        <f aca="false">TEXT(B5087,"YYYY-MM")</f>
        <v>2016-06</v>
      </c>
      <c r="P5087" s="18" t="n">
        <f aca="false">IFERROR(N5087/K5087,0)</f>
        <v>-1.65</v>
      </c>
      <c r="Q5087" s="0" t="str">
        <f aca="false">IF(M5087=0,"No Discount",IF(M5087&lt;0.2,"Low (1-19%)",IF(M5087&lt;0.4,"Medium (20-39%)","High (40%+)")))</f>
        <v>High (40%+)</v>
      </c>
      <c r="R5087" s="0" t="str">
        <f aca="false">INDEX('Lookup Tables'!$B$2:$B$5,MATCH(F5087,'Lookup Tables'!$A$2:$A$5,0))</f>
        <v>Manager A</v>
      </c>
    </row>
    <row r="5088" customFormat="false" ht="15" hidden="false" customHeight="false" outlineLevel="0" collapsed="false">
      <c r="A5088" s="0" t="s">
        <v>4355</v>
      </c>
      <c r="B5088" s="13" t="n">
        <v>42434</v>
      </c>
      <c r="C5088" s="13" t="n">
        <v>42438</v>
      </c>
      <c r="D5088" s="14" t="s">
        <v>69</v>
      </c>
      <c r="E5088" s="14" t="s">
        <v>62</v>
      </c>
      <c r="F5088" s="14" t="s">
        <v>117</v>
      </c>
      <c r="G5088" s="14" t="s">
        <v>118</v>
      </c>
      <c r="H5088" s="14" t="s">
        <v>80</v>
      </c>
      <c r="I5088" s="14" t="s">
        <v>81</v>
      </c>
      <c r="J5088" s="14" t="s">
        <v>4356</v>
      </c>
      <c r="K5088" s="15" t="n">
        <v>466.158</v>
      </c>
      <c r="L5088" s="0" t="n">
        <v>7</v>
      </c>
      <c r="M5088" s="16" t="n">
        <v>0.4</v>
      </c>
      <c r="N5088" s="17" t="n">
        <v>-93.2316</v>
      </c>
      <c r="O5088" s="0" t="str">
        <f aca="false">TEXT(B5088,"YYYY-MM")</f>
        <v>2016-03</v>
      </c>
      <c r="P5088" s="18" t="n">
        <f aca="false">IFERROR(N5088/K5088,0)</f>
        <v>-0.2</v>
      </c>
      <c r="Q5088" s="0" t="str">
        <f aca="false">IF(M5088=0,"No Discount",IF(M5088&lt;0.2,"Low (1-19%)",IF(M5088&lt;0.4,"Medium (20-39%)","High (40%+)")))</f>
        <v>High (40%+)</v>
      </c>
      <c r="R5088" s="0" t="str">
        <f aca="false">INDEX('Lookup Tables'!$B$2:$B$5,MATCH(F5088,'Lookup Tables'!$A$2:$A$5,0))</f>
        <v>Manager B</v>
      </c>
    </row>
    <row r="5089" customFormat="false" ht="15" hidden="false" customHeight="false" outlineLevel="0" collapsed="false">
      <c r="A5089" s="0" t="s">
        <v>4355</v>
      </c>
      <c r="B5089" s="13" t="n">
        <v>42434</v>
      </c>
      <c r="C5089" s="13" t="n">
        <v>42438</v>
      </c>
      <c r="D5089" s="14" t="s">
        <v>69</v>
      </c>
      <c r="E5089" s="14" t="s">
        <v>62</v>
      </c>
      <c r="F5089" s="14" t="s">
        <v>117</v>
      </c>
      <c r="G5089" s="14" t="s">
        <v>118</v>
      </c>
      <c r="H5089" s="14" t="s">
        <v>80</v>
      </c>
      <c r="I5089" s="14" t="s">
        <v>123</v>
      </c>
      <c r="J5089" s="14" t="s">
        <v>977</v>
      </c>
      <c r="K5089" s="15" t="n">
        <v>10.312</v>
      </c>
      <c r="L5089" s="0" t="n">
        <v>1</v>
      </c>
      <c r="M5089" s="16" t="n">
        <v>0.2</v>
      </c>
      <c r="N5089" s="17" t="n">
        <v>-1.289</v>
      </c>
      <c r="O5089" s="0" t="str">
        <f aca="false">TEXT(B5089,"YYYY-MM")</f>
        <v>2016-03</v>
      </c>
      <c r="P5089" s="18" t="n">
        <f aca="false">IFERROR(N5089/K5089,0)</f>
        <v>-0.125</v>
      </c>
      <c r="Q5089" s="0" t="str">
        <f aca="false">IF(M5089=0,"No Discount",IF(M5089&lt;0.2,"Low (1-19%)",IF(M5089&lt;0.4,"Medium (20-39%)","High (40%+)")))</f>
        <v>Medium (20-39%)</v>
      </c>
      <c r="R5089" s="0" t="str">
        <f aca="false">INDEX('Lookup Tables'!$B$2:$B$5,MATCH(F5089,'Lookup Tables'!$A$2:$A$5,0))</f>
        <v>Manager B</v>
      </c>
    </row>
    <row r="5090" customFormat="false" ht="15" hidden="false" customHeight="false" outlineLevel="0" collapsed="false">
      <c r="A5090" s="0" t="s">
        <v>4355</v>
      </c>
      <c r="B5090" s="13" t="n">
        <v>42434</v>
      </c>
      <c r="C5090" s="13" t="n">
        <v>42438</v>
      </c>
      <c r="D5090" s="14" t="s">
        <v>69</v>
      </c>
      <c r="E5090" s="14" t="s">
        <v>62</v>
      </c>
      <c r="F5090" s="14" t="s">
        <v>117</v>
      </c>
      <c r="G5090" s="14" t="s">
        <v>118</v>
      </c>
      <c r="H5090" s="14" t="s">
        <v>65</v>
      </c>
      <c r="I5090" s="14" t="s">
        <v>83</v>
      </c>
      <c r="J5090" s="14" t="s">
        <v>1427</v>
      </c>
      <c r="K5090" s="15" t="n">
        <v>2.556</v>
      </c>
      <c r="L5090" s="0" t="n">
        <v>3</v>
      </c>
      <c r="M5090" s="16" t="n">
        <v>0.7</v>
      </c>
      <c r="N5090" s="17" t="n">
        <v>-1.7892</v>
      </c>
      <c r="O5090" s="0" t="str">
        <f aca="false">TEXT(B5090,"YYYY-MM")</f>
        <v>2016-03</v>
      </c>
      <c r="P5090" s="18" t="n">
        <f aca="false">IFERROR(N5090/K5090,0)</f>
        <v>-0.7</v>
      </c>
      <c r="Q5090" s="0" t="str">
        <f aca="false">IF(M5090=0,"No Discount",IF(M5090&lt;0.2,"Low (1-19%)",IF(M5090&lt;0.4,"Medium (20-39%)","High (40%+)")))</f>
        <v>High (40%+)</v>
      </c>
      <c r="R5090" s="0" t="str">
        <f aca="false">INDEX('Lookup Tables'!$B$2:$B$5,MATCH(F5090,'Lookup Tables'!$A$2:$A$5,0))</f>
        <v>Manager B</v>
      </c>
    </row>
    <row r="5091" customFormat="false" ht="15" hidden="false" customHeight="false" outlineLevel="0" collapsed="false">
      <c r="A5091" s="0" t="s">
        <v>4357</v>
      </c>
      <c r="B5091" s="13" t="n">
        <v>43316</v>
      </c>
      <c r="C5091" s="13" t="n">
        <v>43319</v>
      </c>
      <c r="D5091" s="14" t="s">
        <v>137</v>
      </c>
      <c r="E5091" s="14" t="s">
        <v>62</v>
      </c>
      <c r="F5091" s="14" t="s">
        <v>63</v>
      </c>
      <c r="G5091" s="14" t="s">
        <v>252</v>
      </c>
      <c r="H5091" s="14" t="s">
        <v>65</v>
      </c>
      <c r="I5091" s="14" t="s">
        <v>91</v>
      </c>
      <c r="J5091" s="14" t="s">
        <v>2772</v>
      </c>
      <c r="K5091" s="15" t="n">
        <v>7.968</v>
      </c>
      <c r="L5091" s="0" t="n">
        <v>2</v>
      </c>
      <c r="M5091" s="16" t="n">
        <v>0.2</v>
      </c>
      <c r="N5091" s="17" t="n">
        <v>2.8884</v>
      </c>
      <c r="O5091" s="0" t="str">
        <f aca="false">TEXT(B5091,"YYYY-MM")</f>
        <v>2018-08</v>
      </c>
      <c r="P5091" s="18" t="n">
        <f aca="false">IFERROR(N5091/K5091,0)</f>
        <v>0.3625</v>
      </c>
      <c r="Q5091" s="0" t="str">
        <f aca="false">IF(M5091=0,"No Discount",IF(M5091&lt;0.2,"Low (1-19%)",IF(M5091&lt;0.4,"Medium (20-39%)","High (40%+)")))</f>
        <v>Medium (20-39%)</v>
      </c>
      <c r="R5091" s="0" t="str">
        <f aca="false">INDEX('Lookup Tables'!$B$2:$B$5,MATCH(F5091,'Lookup Tables'!$A$2:$A$5,0))</f>
        <v>Manager D</v>
      </c>
    </row>
    <row r="5092" customFormat="false" ht="15" hidden="false" customHeight="false" outlineLevel="0" collapsed="false">
      <c r="A5092" s="0" t="s">
        <v>4357</v>
      </c>
      <c r="B5092" s="13" t="n">
        <v>43316</v>
      </c>
      <c r="C5092" s="13" t="n">
        <v>43319</v>
      </c>
      <c r="D5092" s="14" t="s">
        <v>137</v>
      </c>
      <c r="E5092" s="14" t="s">
        <v>62</v>
      </c>
      <c r="F5092" s="14" t="s">
        <v>63</v>
      </c>
      <c r="G5092" s="14" t="s">
        <v>252</v>
      </c>
      <c r="H5092" s="14" t="s">
        <v>65</v>
      </c>
      <c r="I5092" s="14" t="s">
        <v>129</v>
      </c>
      <c r="J5092" s="14" t="s">
        <v>1058</v>
      </c>
      <c r="K5092" s="15" t="n">
        <v>8.784</v>
      </c>
      <c r="L5092" s="0" t="n">
        <v>1</v>
      </c>
      <c r="M5092" s="16" t="n">
        <v>0.2</v>
      </c>
      <c r="N5092" s="17" t="n">
        <v>3.1842</v>
      </c>
      <c r="O5092" s="0" t="str">
        <f aca="false">TEXT(B5092,"YYYY-MM")</f>
        <v>2018-08</v>
      </c>
      <c r="P5092" s="18" t="n">
        <f aca="false">IFERROR(N5092/K5092,0)</f>
        <v>0.3625</v>
      </c>
      <c r="Q5092" s="0" t="str">
        <f aca="false">IF(M5092=0,"No Discount",IF(M5092&lt;0.2,"Low (1-19%)",IF(M5092&lt;0.4,"Medium (20-39%)","High (40%+)")))</f>
        <v>Medium (20-39%)</v>
      </c>
      <c r="R5092" s="0" t="str">
        <f aca="false">INDEX('Lookup Tables'!$B$2:$B$5,MATCH(F5092,'Lookup Tables'!$A$2:$A$5,0))</f>
        <v>Manager D</v>
      </c>
    </row>
    <row r="5093" customFormat="false" ht="15" hidden="false" customHeight="false" outlineLevel="0" collapsed="false">
      <c r="A5093" s="0" t="s">
        <v>4358</v>
      </c>
      <c r="B5093" s="13" t="n">
        <v>43464</v>
      </c>
      <c r="C5093" s="13" t="n">
        <v>43468</v>
      </c>
      <c r="D5093" s="14" t="s">
        <v>69</v>
      </c>
      <c r="E5093" s="14" t="s">
        <v>53</v>
      </c>
      <c r="F5093" s="14" t="s">
        <v>63</v>
      </c>
      <c r="G5093" s="14" t="s">
        <v>252</v>
      </c>
      <c r="H5093" s="14" t="s">
        <v>65</v>
      </c>
      <c r="I5093" s="14" t="s">
        <v>171</v>
      </c>
      <c r="J5093" s="14" t="s">
        <v>479</v>
      </c>
      <c r="K5093" s="15" t="n">
        <v>3.024</v>
      </c>
      <c r="L5093" s="0" t="n">
        <v>3</v>
      </c>
      <c r="M5093" s="16" t="n">
        <v>0.2</v>
      </c>
      <c r="N5093" s="17" t="n">
        <v>-0.6048</v>
      </c>
      <c r="O5093" s="0" t="str">
        <f aca="false">TEXT(B5093,"YYYY-MM")</f>
        <v>2018-12</v>
      </c>
      <c r="P5093" s="18" t="n">
        <f aca="false">IFERROR(N5093/K5093,0)</f>
        <v>-0.2</v>
      </c>
      <c r="Q5093" s="0" t="str">
        <f aca="false">IF(M5093=0,"No Discount",IF(M5093&lt;0.2,"Low (1-19%)",IF(M5093&lt;0.4,"Medium (20-39%)","High (40%+)")))</f>
        <v>Medium (20-39%)</v>
      </c>
      <c r="R5093" s="0" t="str">
        <f aca="false">INDEX('Lookup Tables'!$B$2:$B$5,MATCH(F5093,'Lookup Tables'!$A$2:$A$5,0))</f>
        <v>Manager D</v>
      </c>
    </row>
    <row r="5094" customFormat="false" ht="15" hidden="false" customHeight="false" outlineLevel="0" collapsed="false">
      <c r="A5094" s="0" t="s">
        <v>4359</v>
      </c>
      <c r="B5094" s="13" t="n">
        <v>42513</v>
      </c>
      <c r="C5094" s="13" t="n">
        <v>42517</v>
      </c>
      <c r="D5094" s="14" t="s">
        <v>69</v>
      </c>
      <c r="E5094" s="14" t="s">
        <v>62</v>
      </c>
      <c r="F5094" s="14" t="s">
        <v>117</v>
      </c>
      <c r="G5094" s="14" t="s">
        <v>649</v>
      </c>
      <c r="H5094" s="14" t="s">
        <v>65</v>
      </c>
      <c r="I5094" s="14" t="s">
        <v>73</v>
      </c>
      <c r="J5094" s="14" t="s">
        <v>815</v>
      </c>
      <c r="K5094" s="15" t="n">
        <v>51.45</v>
      </c>
      <c r="L5094" s="0" t="n">
        <v>3</v>
      </c>
      <c r="M5094" s="16" t="n">
        <v>0</v>
      </c>
      <c r="N5094" s="17" t="n">
        <v>13.8915</v>
      </c>
      <c r="O5094" s="0" t="str">
        <f aca="false">TEXT(B5094,"YYYY-MM")</f>
        <v>2016-05</v>
      </c>
      <c r="P5094" s="18" t="n">
        <f aca="false">IFERROR(N5094/K5094,0)</f>
        <v>0.27</v>
      </c>
      <c r="Q5094" s="0" t="str">
        <f aca="false">IF(M5094=0,"No Discount",IF(M5094&lt;0.2,"Low (1-19%)",IF(M5094&lt;0.4,"Medium (20-39%)","High (40%+)")))</f>
        <v>No Discount</v>
      </c>
      <c r="R5094" s="0" t="str">
        <f aca="false">INDEX('Lookup Tables'!$B$2:$B$5,MATCH(F5094,'Lookup Tables'!$A$2:$A$5,0))</f>
        <v>Manager B</v>
      </c>
    </row>
    <row r="5095" customFormat="false" ht="15" hidden="false" customHeight="false" outlineLevel="0" collapsed="false">
      <c r="A5095" s="0" t="s">
        <v>4360</v>
      </c>
      <c r="B5095" s="13" t="n">
        <v>42344</v>
      </c>
      <c r="C5095" s="13" t="n">
        <v>42348</v>
      </c>
      <c r="D5095" s="14" t="s">
        <v>69</v>
      </c>
      <c r="E5095" s="14" t="s">
        <v>53</v>
      </c>
      <c r="F5095" s="14" t="s">
        <v>98</v>
      </c>
      <c r="G5095" s="14" t="s">
        <v>146</v>
      </c>
      <c r="H5095" s="14" t="s">
        <v>65</v>
      </c>
      <c r="I5095" s="14" t="s">
        <v>85</v>
      </c>
      <c r="J5095" s="14" t="s">
        <v>2532</v>
      </c>
      <c r="K5095" s="15" t="n">
        <v>14.016</v>
      </c>
      <c r="L5095" s="0" t="n">
        <v>4</v>
      </c>
      <c r="M5095" s="16" t="n">
        <v>0.8</v>
      </c>
      <c r="N5095" s="17" t="n">
        <v>-31.536</v>
      </c>
      <c r="O5095" s="0" t="str">
        <f aca="false">TEXT(B5095,"YYYY-MM")</f>
        <v>2015-12</v>
      </c>
      <c r="P5095" s="18" t="n">
        <f aca="false">IFERROR(N5095/K5095,0)</f>
        <v>-2.25</v>
      </c>
      <c r="Q5095" s="0" t="str">
        <f aca="false">IF(M5095=0,"No Discount",IF(M5095&lt;0.2,"Low (1-19%)",IF(M5095&lt;0.4,"Medium (20-39%)","High (40%+)")))</f>
        <v>High (40%+)</v>
      </c>
      <c r="R5095" s="0" t="str">
        <f aca="false">INDEX('Lookup Tables'!$B$2:$B$5,MATCH(F5095,'Lookup Tables'!$A$2:$A$5,0))</f>
        <v>Manager A</v>
      </c>
    </row>
    <row r="5096" customFormat="false" ht="15" hidden="false" customHeight="false" outlineLevel="0" collapsed="false">
      <c r="A5096" s="0" t="s">
        <v>4360</v>
      </c>
      <c r="B5096" s="13" t="n">
        <v>42344</v>
      </c>
      <c r="C5096" s="13" t="n">
        <v>42348</v>
      </c>
      <c r="D5096" s="14" t="s">
        <v>69</v>
      </c>
      <c r="E5096" s="14" t="s">
        <v>53</v>
      </c>
      <c r="F5096" s="14" t="s">
        <v>98</v>
      </c>
      <c r="G5096" s="14" t="s">
        <v>146</v>
      </c>
      <c r="H5096" s="14" t="s">
        <v>56</v>
      </c>
      <c r="I5096" s="14" t="s">
        <v>71</v>
      </c>
      <c r="J5096" s="14" t="s">
        <v>1495</v>
      </c>
      <c r="K5096" s="15" t="n">
        <v>214.95</v>
      </c>
      <c r="L5096" s="0" t="n">
        <v>5</v>
      </c>
      <c r="M5096" s="16" t="n">
        <v>0.5</v>
      </c>
      <c r="N5096" s="17" t="n">
        <v>-120.372</v>
      </c>
      <c r="O5096" s="0" t="str">
        <f aca="false">TEXT(B5096,"YYYY-MM")</f>
        <v>2015-12</v>
      </c>
      <c r="P5096" s="18" t="n">
        <f aca="false">IFERROR(N5096/K5096,0)</f>
        <v>-0.56</v>
      </c>
      <c r="Q5096" s="0" t="str">
        <f aca="false">IF(M5096=0,"No Discount",IF(M5096&lt;0.2,"Low (1-19%)",IF(M5096&lt;0.4,"Medium (20-39%)","High (40%+)")))</f>
        <v>High (40%+)</v>
      </c>
      <c r="R5096" s="0" t="str">
        <f aca="false">INDEX('Lookup Tables'!$B$2:$B$5,MATCH(F5096,'Lookup Tables'!$A$2:$A$5,0))</f>
        <v>Manager A</v>
      </c>
    </row>
    <row r="5097" customFormat="false" ht="15" hidden="false" customHeight="false" outlineLevel="0" collapsed="false">
      <c r="A5097" s="0" t="s">
        <v>4360</v>
      </c>
      <c r="B5097" s="13" t="n">
        <v>42344</v>
      </c>
      <c r="C5097" s="13" t="n">
        <v>42348</v>
      </c>
      <c r="D5097" s="14" t="s">
        <v>69</v>
      </c>
      <c r="E5097" s="14" t="s">
        <v>53</v>
      </c>
      <c r="F5097" s="14" t="s">
        <v>98</v>
      </c>
      <c r="G5097" s="14" t="s">
        <v>146</v>
      </c>
      <c r="H5097" s="14" t="s">
        <v>80</v>
      </c>
      <c r="I5097" s="14" t="s">
        <v>81</v>
      </c>
      <c r="J5097" s="14" t="s">
        <v>1512</v>
      </c>
      <c r="K5097" s="15" t="n">
        <v>35.04</v>
      </c>
      <c r="L5097" s="0" t="n">
        <v>4</v>
      </c>
      <c r="M5097" s="16" t="n">
        <v>0.2</v>
      </c>
      <c r="N5097" s="17" t="n">
        <v>-7.008</v>
      </c>
      <c r="O5097" s="0" t="str">
        <f aca="false">TEXT(B5097,"YYYY-MM")</f>
        <v>2015-12</v>
      </c>
      <c r="P5097" s="18" t="n">
        <f aca="false">IFERROR(N5097/K5097,0)</f>
        <v>-0.2</v>
      </c>
      <c r="Q5097" s="0" t="str">
        <f aca="false">IF(M5097=0,"No Discount",IF(M5097&lt;0.2,"Low (1-19%)",IF(M5097&lt;0.4,"Medium (20-39%)","High (40%+)")))</f>
        <v>Medium (20-39%)</v>
      </c>
      <c r="R5097" s="0" t="str">
        <f aca="false">INDEX('Lookup Tables'!$B$2:$B$5,MATCH(F5097,'Lookup Tables'!$A$2:$A$5,0))</f>
        <v>Manager A</v>
      </c>
    </row>
    <row r="5098" customFormat="false" ht="15" hidden="false" customHeight="false" outlineLevel="0" collapsed="false">
      <c r="A5098" s="0" t="s">
        <v>4360</v>
      </c>
      <c r="B5098" s="13" t="n">
        <v>42344</v>
      </c>
      <c r="C5098" s="13" t="n">
        <v>42348</v>
      </c>
      <c r="D5098" s="14" t="s">
        <v>69</v>
      </c>
      <c r="E5098" s="14" t="s">
        <v>53</v>
      </c>
      <c r="F5098" s="14" t="s">
        <v>98</v>
      </c>
      <c r="G5098" s="14" t="s">
        <v>146</v>
      </c>
      <c r="H5098" s="14" t="s">
        <v>56</v>
      </c>
      <c r="I5098" s="14" t="s">
        <v>76</v>
      </c>
      <c r="J5098" s="14" t="s">
        <v>2051</v>
      </c>
      <c r="K5098" s="15" t="n">
        <v>10.776</v>
      </c>
      <c r="L5098" s="0" t="n">
        <v>3</v>
      </c>
      <c r="M5098" s="16" t="n">
        <v>0.6</v>
      </c>
      <c r="N5098" s="17" t="n">
        <v>-4.8492</v>
      </c>
      <c r="O5098" s="0" t="str">
        <f aca="false">TEXT(B5098,"YYYY-MM")</f>
        <v>2015-12</v>
      </c>
      <c r="P5098" s="18" t="n">
        <f aca="false">IFERROR(N5098/K5098,0)</f>
        <v>-0.45</v>
      </c>
      <c r="Q5098" s="0" t="str">
        <f aca="false">IF(M5098=0,"No Discount",IF(M5098&lt;0.2,"Low (1-19%)",IF(M5098&lt;0.4,"Medium (20-39%)","High (40%+)")))</f>
        <v>High (40%+)</v>
      </c>
      <c r="R5098" s="0" t="str">
        <f aca="false">INDEX('Lookup Tables'!$B$2:$B$5,MATCH(F5098,'Lookup Tables'!$A$2:$A$5,0))</f>
        <v>Manager A</v>
      </c>
    </row>
    <row r="5099" customFormat="false" ht="15" hidden="false" customHeight="false" outlineLevel="0" collapsed="false">
      <c r="A5099" s="0" t="s">
        <v>4360</v>
      </c>
      <c r="B5099" s="13" t="n">
        <v>42344</v>
      </c>
      <c r="C5099" s="13" t="n">
        <v>42348</v>
      </c>
      <c r="D5099" s="14" t="s">
        <v>69</v>
      </c>
      <c r="E5099" s="14" t="s">
        <v>53</v>
      </c>
      <c r="F5099" s="14" t="s">
        <v>98</v>
      </c>
      <c r="G5099" s="14" t="s">
        <v>146</v>
      </c>
      <c r="H5099" s="14" t="s">
        <v>65</v>
      </c>
      <c r="I5099" s="14" t="s">
        <v>83</v>
      </c>
      <c r="J5099" s="14" t="s">
        <v>1861</v>
      </c>
      <c r="K5099" s="15" t="n">
        <v>4.6</v>
      </c>
      <c r="L5099" s="0" t="n">
        <v>2</v>
      </c>
      <c r="M5099" s="16" t="n">
        <v>0.8</v>
      </c>
      <c r="N5099" s="17" t="n">
        <v>-8.05</v>
      </c>
      <c r="O5099" s="0" t="str">
        <f aca="false">TEXT(B5099,"YYYY-MM")</f>
        <v>2015-12</v>
      </c>
      <c r="P5099" s="18" t="n">
        <f aca="false">IFERROR(N5099/K5099,0)</f>
        <v>-1.75</v>
      </c>
      <c r="Q5099" s="0" t="str">
        <f aca="false">IF(M5099=0,"No Discount",IF(M5099&lt;0.2,"Low (1-19%)",IF(M5099&lt;0.4,"Medium (20-39%)","High (40%+)")))</f>
        <v>High (40%+)</v>
      </c>
      <c r="R5099" s="0" t="str">
        <f aca="false">INDEX('Lookup Tables'!$B$2:$B$5,MATCH(F5099,'Lookup Tables'!$A$2:$A$5,0))</f>
        <v>Manager A</v>
      </c>
    </row>
    <row r="5100" customFormat="false" ht="15" hidden="false" customHeight="false" outlineLevel="0" collapsed="false">
      <c r="A5100" s="0" t="s">
        <v>4360</v>
      </c>
      <c r="B5100" s="13" t="n">
        <v>42344</v>
      </c>
      <c r="C5100" s="13" t="n">
        <v>42348</v>
      </c>
      <c r="D5100" s="14" t="s">
        <v>69</v>
      </c>
      <c r="E5100" s="14" t="s">
        <v>53</v>
      </c>
      <c r="F5100" s="14" t="s">
        <v>98</v>
      </c>
      <c r="G5100" s="14" t="s">
        <v>146</v>
      </c>
      <c r="H5100" s="14" t="s">
        <v>65</v>
      </c>
      <c r="I5100" s="14" t="s">
        <v>73</v>
      </c>
      <c r="J5100" s="14" t="s">
        <v>430</v>
      </c>
      <c r="K5100" s="15" t="n">
        <v>35.168</v>
      </c>
      <c r="L5100" s="0" t="n">
        <v>2</v>
      </c>
      <c r="M5100" s="16" t="n">
        <v>0.2</v>
      </c>
      <c r="N5100" s="17" t="n">
        <v>-8.3524</v>
      </c>
      <c r="O5100" s="0" t="str">
        <f aca="false">TEXT(B5100,"YYYY-MM")</f>
        <v>2015-12</v>
      </c>
      <c r="P5100" s="18" t="n">
        <f aca="false">IFERROR(N5100/K5100,0)</f>
        <v>-0.2375</v>
      </c>
      <c r="Q5100" s="0" t="str">
        <f aca="false">IF(M5100=0,"No Discount",IF(M5100&lt;0.2,"Low (1-19%)",IF(M5100&lt;0.4,"Medium (20-39%)","High (40%+)")))</f>
        <v>Medium (20-39%)</v>
      </c>
      <c r="R5100" s="0" t="str">
        <f aca="false">INDEX('Lookup Tables'!$B$2:$B$5,MATCH(F5100,'Lookup Tables'!$A$2:$A$5,0))</f>
        <v>Manager A</v>
      </c>
    </row>
    <row r="5101" customFormat="false" ht="15" hidden="false" customHeight="false" outlineLevel="0" collapsed="false">
      <c r="A5101" s="0" t="s">
        <v>4361</v>
      </c>
      <c r="B5101" s="13" t="n">
        <v>42589</v>
      </c>
      <c r="C5101" s="13" t="n">
        <v>42594</v>
      </c>
      <c r="D5101" s="14" t="s">
        <v>69</v>
      </c>
      <c r="E5101" s="14" t="s">
        <v>97</v>
      </c>
      <c r="F5101" s="14" t="s">
        <v>63</v>
      </c>
      <c r="G5101" s="14" t="s">
        <v>64</v>
      </c>
      <c r="H5101" s="14" t="s">
        <v>65</v>
      </c>
      <c r="I5101" s="14" t="s">
        <v>83</v>
      </c>
      <c r="J5101" s="14" t="s">
        <v>750</v>
      </c>
      <c r="K5101" s="15" t="n">
        <v>19.152</v>
      </c>
      <c r="L5101" s="0" t="n">
        <v>3</v>
      </c>
      <c r="M5101" s="16" t="n">
        <v>0.2</v>
      </c>
      <c r="N5101" s="17" t="n">
        <v>6.4638</v>
      </c>
      <c r="O5101" s="0" t="str">
        <f aca="false">TEXT(B5101,"YYYY-MM")</f>
        <v>2016-08</v>
      </c>
      <c r="P5101" s="18" t="n">
        <f aca="false">IFERROR(N5101/K5101,0)</f>
        <v>0.3375</v>
      </c>
      <c r="Q5101" s="0" t="str">
        <f aca="false">IF(M5101=0,"No Discount",IF(M5101&lt;0.2,"Low (1-19%)",IF(M5101&lt;0.4,"Medium (20-39%)","High (40%+)")))</f>
        <v>Medium (20-39%)</v>
      </c>
      <c r="R5101" s="0" t="str">
        <f aca="false">INDEX('Lookup Tables'!$B$2:$B$5,MATCH(F5101,'Lookup Tables'!$A$2:$A$5,0))</f>
        <v>Manager D</v>
      </c>
    </row>
    <row r="5102" customFormat="false" ht="15" hidden="false" customHeight="false" outlineLevel="0" collapsed="false">
      <c r="A5102" s="0" t="s">
        <v>4362</v>
      </c>
      <c r="B5102" s="13" t="n">
        <v>42080</v>
      </c>
      <c r="C5102" s="13" t="n">
        <v>42080</v>
      </c>
      <c r="D5102" s="14" t="s">
        <v>606</v>
      </c>
      <c r="E5102" s="14" t="s">
        <v>53</v>
      </c>
      <c r="F5102" s="14" t="s">
        <v>98</v>
      </c>
      <c r="G5102" s="14" t="s">
        <v>99</v>
      </c>
      <c r="H5102" s="14" t="s">
        <v>65</v>
      </c>
      <c r="I5102" s="14" t="s">
        <v>78</v>
      </c>
      <c r="J5102" s="14" t="s">
        <v>602</v>
      </c>
      <c r="K5102" s="15" t="n">
        <v>4.448</v>
      </c>
      <c r="L5102" s="0" t="n">
        <v>2</v>
      </c>
      <c r="M5102" s="16" t="n">
        <v>0.2</v>
      </c>
      <c r="N5102" s="17" t="n">
        <v>0.3336</v>
      </c>
      <c r="O5102" s="0" t="str">
        <f aca="false">TEXT(B5102,"YYYY-MM")</f>
        <v>2015-03</v>
      </c>
      <c r="P5102" s="18" t="n">
        <f aca="false">IFERROR(N5102/K5102,0)</f>
        <v>0.075</v>
      </c>
      <c r="Q5102" s="0" t="str">
        <f aca="false">IF(M5102=0,"No Discount",IF(M5102&lt;0.2,"Low (1-19%)",IF(M5102&lt;0.4,"Medium (20-39%)","High (40%+)")))</f>
        <v>Medium (20-39%)</v>
      </c>
      <c r="R5102" s="0" t="str">
        <f aca="false">INDEX('Lookup Tables'!$B$2:$B$5,MATCH(F5102,'Lookup Tables'!$A$2:$A$5,0))</f>
        <v>Manager A</v>
      </c>
    </row>
    <row r="5103" customFormat="false" ht="15" hidden="false" customHeight="false" outlineLevel="0" collapsed="false">
      <c r="A5103" s="0" t="s">
        <v>4362</v>
      </c>
      <c r="B5103" s="13" t="n">
        <v>42080</v>
      </c>
      <c r="C5103" s="13" t="n">
        <v>42080</v>
      </c>
      <c r="D5103" s="14" t="s">
        <v>606</v>
      </c>
      <c r="E5103" s="14" t="s">
        <v>53</v>
      </c>
      <c r="F5103" s="14" t="s">
        <v>98</v>
      </c>
      <c r="G5103" s="14" t="s">
        <v>99</v>
      </c>
      <c r="H5103" s="14" t="s">
        <v>65</v>
      </c>
      <c r="I5103" s="14" t="s">
        <v>91</v>
      </c>
      <c r="J5103" s="14" t="s">
        <v>3486</v>
      </c>
      <c r="K5103" s="15" t="n">
        <v>5.184</v>
      </c>
      <c r="L5103" s="0" t="n">
        <v>1</v>
      </c>
      <c r="M5103" s="16" t="n">
        <v>0.2</v>
      </c>
      <c r="N5103" s="17" t="n">
        <v>1.8792</v>
      </c>
      <c r="O5103" s="0" t="str">
        <f aca="false">TEXT(B5103,"YYYY-MM")</f>
        <v>2015-03</v>
      </c>
      <c r="P5103" s="18" t="n">
        <f aca="false">IFERROR(N5103/K5103,0)</f>
        <v>0.3625</v>
      </c>
      <c r="Q5103" s="0" t="str">
        <f aca="false">IF(M5103=0,"No Discount",IF(M5103&lt;0.2,"Low (1-19%)",IF(M5103&lt;0.4,"Medium (20-39%)","High (40%+)")))</f>
        <v>Medium (20-39%)</v>
      </c>
      <c r="R5103" s="0" t="str">
        <f aca="false">INDEX('Lookup Tables'!$B$2:$B$5,MATCH(F5103,'Lookup Tables'!$A$2:$A$5,0))</f>
        <v>Manager A</v>
      </c>
    </row>
    <row r="5104" customFormat="false" ht="15" hidden="false" customHeight="false" outlineLevel="0" collapsed="false">
      <c r="A5104" s="0" t="s">
        <v>4362</v>
      </c>
      <c r="B5104" s="13" t="n">
        <v>42080</v>
      </c>
      <c r="C5104" s="13" t="n">
        <v>42080</v>
      </c>
      <c r="D5104" s="14" t="s">
        <v>606</v>
      </c>
      <c r="E5104" s="14" t="s">
        <v>53</v>
      </c>
      <c r="F5104" s="14" t="s">
        <v>98</v>
      </c>
      <c r="G5104" s="14" t="s">
        <v>99</v>
      </c>
      <c r="H5104" s="14" t="s">
        <v>65</v>
      </c>
      <c r="I5104" s="14" t="s">
        <v>91</v>
      </c>
      <c r="J5104" s="14" t="s">
        <v>92</v>
      </c>
      <c r="K5104" s="15" t="n">
        <v>15.552</v>
      </c>
      <c r="L5104" s="0" t="n">
        <v>3</v>
      </c>
      <c r="M5104" s="16" t="n">
        <v>0.2</v>
      </c>
      <c r="N5104" s="17" t="n">
        <v>5.4432</v>
      </c>
      <c r="O5104" s="0" t="str">
        <f aca="false">TEXT(B5104,"YYYY-MM")</f>
        <v>2015-03</v>
      </c>
      <c r="P5104" s="18" t="n">
        <f aca="false">IFERROR(N5104/K5104,0)</f>
        <v>0.35</v>
      </c>
      <c r="Q5104" s="0" t="str">
        <f aca="false">IF(M5104=0,"No Discount",IF(M5104&lt;0.2,"Low (1-19%)",IF(M5104&lt;0.4,"Medium (20-39%)","High (40%+)")))</f>
        <v>Medium (20-39%)</v>
      </c>
      <c r="R5104" s="0" t="str">
        <f aca="false">INDEX('Lookup Tables'!$B$2:$B$5,MATCH(F5104,'Lookup Tables'!$A$2:$A$5,0))</f>
        <v>Manager A</v>
      </c>
    </row>
    <row r="5105" customFormat="false" ht="15" hidden="false" customHeight="false" outlineLevel="0" collapsed="false">
      <c r="A5105" s="0" t="s">
        <v>4363</v>
      </c>
      <c r="B5105" s="13" t="n">
        <v>42455</v>
      </c>
      <c r="C5105" s="13" t="n">
        <v>42459</v>
      </c>
      <c r="D5105" s="14" t="s">
        <v>52</v>
      </c>
      <c r="E5105" s="14" t="s">
        <v>53</v>
      </c>
      <c r="F5105" s="14" t="s">
        <v>117</v>
      </c>
      <c r="G5105" s="14" t="s">
        <v>118</v>
      </c>
      <c r="H5105" s="14" t="s">
        <v>65</v>
      </c>
      <c r="I5105" s="14" t="s">
        <v>91</v>
      </c>
      <c r="J5105" s="14" t="s">
        <v>324</v>
      </c>
      <c r="K5105" s="15" t="n">
        <v>40.032</v>
      </c>
      <c r="L5105" s="0" t="n">
        <v>6</v>
      </c>
      <c r="M5105" s="16" t="n">
        <v>0.2</v>
      </c>
      <c r="N5105" s="17" t="n">
        <v>12.51</v>
      </c>
      <c r="O5105" s="0" t="str">
        <f aca="false">TEXT(B5105,"YYYY-MM")</f>
        <v>2016-03</v>
      </c>
      <c r="P5105" s="18" t="n">
        <f aca="false">IFERROR(N5105/K5105,0)</f>
        <v>0.3125</v>
      </c>
      <c r="Q5105" s="0" t="str">
        <f aca="false">IF(M5105=0,"No Discount",IF(M5105&lt;0.2,"Low (1-19%)",IF(M5105&lt;0.4,"Medium (20-39%)","High (40%+)")))</f>
        <v>Medium (20-39%)</v>
      </c>
      <c r="R5105" s="0" t="str">
        <f aca="false">INDEX('Lookup Tables'!$B$2:$B$5,MATCH(F5105,'Lookup Tables'!$A$2:$A$5,0))</f>
        <v>Manager B</v>
      </c>
    </row>
    <row r="5106" customFormat="false" ht="15" hidden="false" customHeight="false" outlineLevel="0" collapsed="false">
      <c r="A5106" s="0" t="s">
        <v>4363</v>
      </c>
      <c r="B5106" s="13" t="n">
        <v>42455</v>
      </c>
      <c r="C5106" s="13" t="n">
        <v>42459</v>
      </c>
      <c r="D5106" s="14" t="s">
        <v>52</v>
      </c>
      <c r="E5106" s="14" t="s">
        <v>53</v>
      </c>
      <c r="F5106" s="14" t="s">
        <v>117</v>
      </c>
      <c r="G5106" s="14" t="s">
        <v>118</v>
      </c>
      <c r="H5106" s="14" t="s">
        <v>80</v>
      </c>
      <c r="I5106" s="14" t="s">
        <v>123</v>
      </c>
      <c r="J5106" s="14" t="s">
        <v>182</v>
      </c>
      <c r="K5106" s="15" t="n">
        <v>16.776</v>
      </c>
      <c r="L5106" s="0" t="n">
        <v>3</v>
      </c>
      <c r="M5106" s="16" t="n">
        <v>0.2</v>
      </c>
      <c r="N5106" s="17" t="n">
        <v>5.0328</v>
      </c>
      <c r="O5106" s="0" t="str">
        <f aca="false">TEXT(B5106,"YYYY-MM")</f>
        <v>2016-03</v>
      </c>
      <c r="P5106" s="18" t="n">
        <f aca="false">IFERROR(N5106/K5106,0)</f>
        <v>0.3</v>
      </c>
      <c r="Q5106" s="0" t="str">
        <f aca="false">IF(M5106=0,"No Discount",IF(M5106&lt;0.2,"Low (1-19%)",IF(M5106&lt;0.4,"Medium (20-39%)","High (40%+)")))</f>
        <v>Medium (20-39%)</v>
      </c>
      <c r="R5106" s="0" t="str">
        <f aca="false">INDEX('Lookup Tables'!$B$2:$B$5,MATCH(F5106,'Lookup Tables'!$A$2:$A$5,0))</f>
        <v>Manager B</v>
      </c>
    </row>
    <row r="5107" customFormat="false" ht="15" hidden="false" customHeight="false" outlineLevel="0" collapsed="false">
      <c r="A5107" s="0" t="s">
        <v>4364</v>
      </c>
      <c r="B5107" s="13" t="n">
        <v>42352</v>
      </c>
      <c r="C5107" s="13" t="n">
        <v>42358</v>
      </c>
      <c r="D5107" s="14" t="s">
        <v>69</v>
      </c>
      <c r="E5107" s="14" t="s">
        <v>53</v>
      </c>
      <c r="F5107" s="14" t="s">
        <v>54</v>
      </c>
      <c r="G5107" s="14" t="s">
        <v>70</v>
      </c>
      <c r="H5107" s="14" t="s">
        <v>56</v>
      </c>
      <c r="I5107" s="14" t="s">
        <v>59</v>
      </c>
      <c r="J5107" s="14" t="s">
        <v>2648</v>
      </c>
      <c r="K5107" s="15" t="n">
        <v>186.304</v>
      </c>
      <c r="L5107" s="0" t="n">
        <v>4</v>
      </c>
      <c r="M5107" s="16" t="n">
        <v>0.2</v>
      </c>
      <c r="N5107" s="17" t="n">
        <v>13.9728</v>
      </c>
      <c r="O5107" s="0" t="str">
        <f aca="false">TEXT(B5107,"YYYY-MM")</f>
        <v>2015-12</v>
      </c>
      <c r="P5107" s="18" t="n">
        <f aca="false">IFERROR(N5107/K5107,0)</f>
        <v>0.075</v>
      </c>
      <c r="Q5107" s="0" t="str">
        <f aca="false">IF(M5107=0,"No Discount",IF(M5107&lt;0.2,"Low (1-19%)",IF(M5107&lt;0.4,"Medium (20-39%)","High (40%+)")))</f>
        <v>Medium (20-39%)</v>
      </c>
      <c r="R5107" s="0" t="str">
        <f aca="false">INDEX('Lookup Tables'!$B$2:$B$5,MATCH(F5107,'Lookup Tables'!$A$2:$A$5,0))</f>
        <v>Manager C</v>
      </c>
    </row>
    <row r="5108" customFormat="false" ht="15" hidden="false" customHeight="false" outlineLevel="0" collapsed="false">
      <c r="A5108" s="0" t="s">
        <v>4365</v>
      </c>
      <c r="B5108" s="13" t="n">
        <v>42632</v>
      </c>
      <c r="C5108" s="13" t="n">
        <v>42639</v>
      </c>
      <c r="D5108" s="14" t="s">
        <v>69</v>
      </c>
      <c r="E5108" s="14" t="s">
        <v>62</v>
      </c>
      <c r="F5108" s="14" t="s">
        <v>54</v>
      </c>
      <c r="G5108" s="14" t="s">
        <v>597</v>
      </c>
      <c r="H5108" s="14" t="s">
        <v>80</v>
      </c>
      <c r="I5108" s="14" t="s">
        <v>123</v>
      </c>
      <c r="J5108" s="14" t="s">
        <v>2676</v>
      </c>
      <c r="K5108" s="15" t="n">
        <v>66.36</v>
      </c>
      <c r="L5108" s="0" t="n">
        <v>4</v>
      </c>
      <c r="M5108" s="16" t="n">
        <v>0</v>
      </c>
      <c r="N5108" s="17" t="n">
        <v>23.226</v>
      </c>
      <c r="O5108" s="0" t="str">
        <f aca="false">TEXT(B5108,"YYYY-MM")</f>
        <v>2016-09</v>
      </c>
      <c r="P5108" s="18" t="n">
        <f aca="false">IFERROR(N5108/K5108,0)</f>
        <v>0.35</v>
      </c>
      <c r="Q5108" s="0" t="str">
        <f aca="false">IF(M5108=0,"No Discount",IF(M5108&lt;0.2,"Low (1-19%)",IF(M5108&lt;0.4,"Medium (20-39%)","High (40%+)")))</f>
        <v>No Discount</v>
      </c>
      <c r="R5108" s="0" t="str">
        <f aca="false">INDEX('Lookup Tables'!$B$2:$B$5,MATCH(F5108,'Lookup Tables'!$A$2:$A$5,0))</f>
        <v>Manager C</v>
      </c>
    </row>
    <row r="5109" customFormat="false" ht="15" hidden="false" customHeight="false" outlineLevel="0" collapsed="false">
      <c r="A5109" s="0" t="s">
        <v>4366</v>
      </c>
      <c r="B5109" s="13" t="n">
        <v>43215</v>
      </c>
      <c r="C5109" s="13" t="n">
        <v>43216</v>
      </c>
      <c r="D5109" s="14" t="s">
        <v>137</v>
      </c>
      <c r="E5109" s="14" t="s">
        <v>97</v>
      </c>
      <c r="F5109" s="14" t="s">
        <v>54</v>
      </c>
      <c r="G5109" s="14" t="s">
        <v>200</v>
      </c>
      <c r="H5109" s="14" t="s">
        <v>65</v>
      </c>
      <c r="I5109" s="14" t="s">
        <v>78</v>
      </c>
      <c r="J5109" s="14" t="s">
        <v>909</v>
      </c>
      <c r="K5109" s="15" t="n">
        <v>42.048</v>
      </c>
      <c r="L5109" s="0" t="n">
        <v>9</v>
      </c>
      <c r="M5109" s="16" t="n">
        <v>0.2</v>
      </c>
      <c r="N5109" s="17" t="n">
        <v>5.256</v>
      </c>
      <c r="O5109" s="0" t="str">
        <f aca="false">TEXT(B5109,"YYYY-MM")</f>
        <v>2018-04</v>
      </c>
      <c r="P5109" s="18" t="n">
        <f aca="false">IFERROR(N5109/K5109,0)</f>
        <v>0.125</v>
      </c>
      <c r="Q5109" s="0" t="str">
        <f aca="false">IF(M5109=0,"No Discount",IF(M5109&lt;0.2,"Low (1-19%)",IF(M5109&lt;0.4,"Medium (20-39%)","High (40%+)")))</f>
        <v>Medium (20-39%)</v>
      </c>
      <c r="R5109" s="0" t="str">
        <f aca="false">INDEX('Lookup Tables'!$B$2:$B$5,MATCH(F5109,'Lookup Tables'!$A$2:$A$5,0))</f>
        <v>Manager C</v>
      </c>
    </row>
    <row r="5110" customFormat="false" ht="15" hidden="false" customHeight="false" outlineLevel="0" collapsed="false">
      <c r="A5110" s="0" t="s">
        <v>4366</v>
      </c>
      <c r="B5110" s="13" t="n">
        <v>43215</v>
      </c>
      <c r="C5110" s="13" t="n">
        <v>43216</v>
      </c>
      <c r="D5110" s="14" t="s">
        <v>137</v>
      </c>
      <c r="E5110" s="14" t="s">
        <v>97</v>
      </c>
      <c r="F5110" s="14" t="s">
        <v>54</v>
      </c>
      <c r="G5110" s="14" t="s">
        <v>200</v>
      </c>
      <c r="H5110" s="14" t="s">
        <v>65</v>
      </c>
      <c r="I5110" s="14" t="s">
        <v>78</v>
      </c>
      <c r="J5110" s="14" t="s">
        <v>426</v>
      </c>
      <c r="K5110" s="15" t="n">
        <v>67.92</v>
      </c>
      <c r="L5110" s="0" t="n">
        <v>5</v>
      </c>
      <c r="M5110" s="16" t="n">
        <v>0.2</v>
      </c>
      <c r="N5110" s="17" t="n">
        <v>6.792</v>
      </c>
      <c r="O5110" s="0" t="str">
        <f aca="false">TEXT(B5110,"YYYY-MM")</f>
        <v>2018-04</v>
      </c>
      <c r="P5110" s="18" t="n">
        <f aca="false">IFERROR(N5110/K5110,0)</f>
        <v>0.1</v>
      </c>
      <c r="Q5110" s="0" t="str">
        <f aca="false">IF(M5110=0,"No Discount",IF(M5110&lt;0.2,"Low (1-19%)",IF(M5110&lt;0.4,"Medium (20-39%)","High (40%+)")))</f>
        <v>Medium (20-39%)</v>
      </c>
      <c r="R5110" s="0" t="str">
        <f aca="false">INDEX('Lookup Tables'!$B$2:$B$5,MATCH(F5110,'Lookup Tables'!$A$2:$A$5,0))</f>
        <v>Manager C</v>
      </c>
    </row>
    <row r="5111" customFormat="false" ht="15" hidden="false" customHeight="false" outlineLevel="0" collapsed="false">
      <c r="A5111" s="0" t="s">
        <v>4367</v>
      </c>
      <c r="B5111" s="13" t="n">
        <v>42295</v>
      </c>
      <c r="C5111" s="13" t="n">
        <v>42299</v>
      </c>
      <c r="D5111" s="14" t="s">
        <v>69</v>
      </c>
      <c r="E5111" s="14" t="s">
        <v>62</v>
      </c>
      <c r="F5111" s="14" t="s">
        <v>117</v>
      </c>
      <c r="G5111" s="14" t="s">
        <v>118</v>
      </c>
      <c r="H5111" s="14" t="s">
        <v>65</v>
      </c>
      <c r="I5111" s="14" t="s">
        <v>129</v>
      </c>
      <c r="J5111" s="14" t="s">
        <v>831</v>
      </c>
      <c r="K5111" s="15" t="n">
        <v>52.512</v>
      </c>
      <c r="L5111" s="0" t="n">
        <v>6</v>
      </c>
      <c r="M5111" s="16" t="n">
        <v>0.2</v>
      </c>
      <c r="N5111" s="17" t="n">
        <v>19.692</v>
      </c>
      <c r="O5111" s="0" t="str">
        <f aca="false">TEXT(B5111,"YYYY-MM")</f>
        <v>2015-10</v>
      </c>
      <c r="P5111" s="18" t="n">
        <f aca="false">IFERROR(N5111/K5111,0)</f>
        <v>0.375</v>
      </c>
      <c r="Q5111" s="0" t="str">
        <f aca="false">IF(M5111=0,"No Discount",IF(M5111&lt;0.2,"Low (1-19%)",IF(M5111&lt;0.4,"Medium (20-39%)","High (40%+)")))</f>
        <v>Medium (20-39%)</v>
      </c>
      <c r="R5111" s="0" t="str">
        <f aca="false">INDEX('Lookup Tables'!$B$2:$B$5,MATCH(F5111,'Lookup Tables'!$A$2:$A$5,0))</f>
        <v>Manager B</v>
      </c>
    </row>
    <row r="5112" customFormat="false" ht="15" hidden="false" customHeight="false" outlineLevel="0" collapsed="false">
      <c r="A5112" s="0" t="s">
        <v>4367</v>
      </c>
      <c r="B5112" s="13" t="n">
        <v>42295</v>
      </c>
      <c r="C5112" s="13" t="n">
        <v>42299</v>
      </c>
      <c r="D5112" s="14" t="s">
        <v>69</v>
      </c>
      <c r="E5112" s="14" t="s">
        <v>62</v>
      </c>
      <c r="F5112" s="14" t="s">
        <v>117</v>
      </c>
      <c r="G5112" s="14" t="s">
        <v>118</v>
      </c>
      <c r="H5112" s="14" t="s">
        <v>65</v>
      </c>
      <c r="I5112" s="14" t="s">
        <v>73</v>
      </c>
      <c r="J5112" s="14" t="s">
        <v>149</v>
      </c>
      <c r="K5112" s="15" t="n">
        <v>186.912</v>
      </c>
      <c r="L5112" s="0" t="n">
        <v>6</v>
      </c>
      <c r="M5112" s="16" t="n">
        <v>0.2</v>
      </c>
      <c r="N5112" s="17" t="n">
        <v>-35.046</v>
      </c>
      <c r="O5112" s="0" t="str">
        <f aca="false">TEXT(B5112,"YYYY-MM")</f>
        <v>2015-10</v>
      </c>
      <c r="P5112" s="18" t="n">
        <f aca="false">IFERROR(N5112/K5112,0)</f>
        <v>-0.1875</v>
      </c>
      <c r="Q5112" s="0" t="str">
        <f aca="false">IF(M5112=0,"No Discount",IF(M5112&lt;0.2,"Low (1-19%)",IF(M5112&lt;0.4,"Medium (20-39%)","High (40%+)")))</f>
        <v>Medium (20-39%)</v>
      </c>
      <c r="R5112" s="0" t="str">
        <f aca="false">INDEX('Lookup Tables'!$B$2:$B$5,MATCH(F5112,'Lookup Tables'!$A$2:$A$5,0))</f>
        <v>Manager B</v>
      </c>
    </row>
    <row r="5113" customFormat="false" ht="15" hidden="false" customHeight="false" outlineLevel="0" collapsed="false">
      <c r="A5113" s="0" t="s">
        <v>4367</v>
      </c>
      <c r="B5113" s="13" t="n">
        <v>42295</v>
      </c>
      <c r="C5113" s="13" t="n">
        <v>42299</v>
      </c>
      <c r="D5113" s="14" t="s">
        <v>69</v>
      </c>
      <c r="E5113" s="14" t="s">
        <v>62</v>
      </c>
      <c r="F5113" s="14" t="s">
        <v>117</v>
      </c>
      <c r="G5113" s="14" t="s">
        <v>118</v>
      </c>
      <c r="H5113" s="14" t="s">
        <v>65</v>
      </c>
      <c r="I5113" s="14" t="s">
        <v>91</v>
      </c>
      <c r="J5113" s="14" t="s">
        <v>2836</v>
      </c>
      <c r="K5113" s="15" t="n">
        <v>10.048</v>
      </c>
      <c r="L5113" s="0" t="n">
        <v>4</v>
      </c>
      <c r="M5113" s="16" t="n">
        <v>0.2</v>
      </c>
      <c r="N5113" s="17" t="n">
        <v>3.14</v>
      </c>
      <c r="O5113" s="0" t="str">
        <f aca="false">TEXT(B5113,"YYYY-MM")</f>
        <v>2015-10</v>
      </c>
      <c r="P5113" s="18" t="n">
        <f aca="false">IFERROR(N5113/K5113,0)</f>
        <v>0.3125</v>
      </c>
      <c r="Q5113" s="0" t="str">
        <f aca="false">IF(M5113=0,"No Discount",IF(M5113&lt;0.2,"Low (1-19%)",IF(M5113&lt;0.4,"Medium (20-39%)","High (40%+)")))</f>
        <v>Medium (20-39%)</v>
      </c>
      <c r="R5113" s="0" t="str">
        <f aca="false">INDEX('Lookup Tables'!$B$2:$B$5,MATCH(F5113,'Lookup Tables'!$A$2:$A$5,0))</f>
        <v>Manager B</v>
      </c>
    </row>
    <row r="5114" customFormat="false" ht="15" hidden="false" customHeight="false" outlineLevel="0" collapsed="false">
      <c r="A5114" s="0" t="s">
        <v>4368</v>
      </c>
      <c r="B5114" s="13" t="n">
        <v>42687</v>
      </c>
      <c r="C5114" s="13" t="n">
        <v>42687</v>
      </c>
      <c r="D5114" s="14" t="s">
        <v>606</v>
      </c>
      <c r="E5114" s="14" t="s">
        <v>53</v>
      </c>
      <c r="F5114" s="14" t="s">
        <v>98</v>
      </c>
      <c r="G5114" s="14" t="s">
        <v>146</v>
      </c>
      <c r="H5114" s="14" t="s">
        <v>56</v>
      </c>
      <c r="I5114" s="14" t="s">
        <v>76</v>
      </c>
      <c r="J5114" s="14" t="s">
        <v>4369</v>
      </c>
      <c r="K5114" s="15" t="n">
        <v>17.496</v>
      </c>
      <c r="L5114" s="0" t="n">
        <v>9</v>
      </c>
      <c r="M5114" s="16" t="n">
        <v>0.6</v>
      </c>
      <c r="N5114" s="17" t="n">
        <v>-7.4358</v>
      </c>
      <c r="O5114" s="0" t="str">
        <f aca="false">TEXT(B5114,"YYYY-MM")</f>
        <v>2016-11</v>
      </c>
      <c r="P5114" s="18" t="n">
        <f aca="false">IFERROR(N5114/K5114,0)</f>
        <v>-0.425</v>
      </c>
      <c r="Q5114" s="0" t="str">
        <f aca="false">IF(M5114=0,"No Discount",IF(M5114&lt;0.2,"Low (1-19%)",IF(M5114&lt;0.4,"Medium (20-39%)","High (40%+)")))</f>
        <v>High (40%+)</v>
      </c>
      <c r="R5114" s="0" t="str">
        <f aca="false">INDEX('Lookup Tables'!$B$2:$B$5,MATCH(F5114,'Lookup Tables'!$A$2:$A$5,0))</f>
        <v>Manager A</v>
      </c>
    </row>
    <row r="5115" customFormat="false" ht="15" hidden="false" customHeight="false" outlineLevel="0" collapsed="false">
      <c r="A5115" s="0" t="s">
        <v>4370</v>
      </c>
      <c r="B5115" s="13" t="n">
        <v>42766</v>
      </c>
      <c r="C5115" s="13" t="n">
        <v>42768</v>
      </c>
      <c r="D5115" s="14" t="s">
        <v>52</v>
      </c>
      <c r="E5115" s="14" t="s">
        <v>53</v>
      </c>
      <c r="F5115" s="14" t="s">
        <v>98</v>
      </c>
      <c r="G5115" s="14" t="s">
        <v>99</v>
      </c>
      <c r="H5115" s="14" t="s">
        <v>65</v>
      </c>
      <c r="I5115" s="14" t="s">
        <v>91</v>
      </c>
      <c r="J5115" s="14" t="s">
        <v>2569</v>
      </c>
      <c r="K5115" s="15" t="n">
        <v>15.552</v>
      </c>
      <c r="L5115" s="0" t="n">
        <v>3</v>
      </c>
      <c r="M5115" s="16" t="n">
        <v>0.2</v>
      </c>
      <c r="N5115" s="17" t="n">
        <v>5.4432</v>
      </c>
      <c r="O5115" s="0" t="str">
        <f aca="false">TEXT(B5115,"YYYY-MM")</f>
        <v>2017-01</v>
      </c>
      <c r="P5115" s="18" t="n">
        <f aca="false">IFERROR(N5115/K5115,0)</f>
        <v>0.35</v>
      </c>
      <c r="Q5115" s="0" t="str">
        <f aca="false">IF(M5115=0,"No Discount",IF(M5115&lt;0.2,"Low (1-19%)",IF(M5115&lt;0.4,"Medium (20-39%)","High (40%+)")))</f>
        <v>Medium (20-39%)</v>
      </c>
      <c r="R5115" s="0" t="str">
        <f aca="false">INDEX('Lookup Tables'!$B$2:$B$5,MATCH(F5115,'Lookup Tables'!$A$2:$A$5,0))</f>
        <v>Manager A</v>
      </c>
    </row>
    <row r="5116" customFormat="false" ht="15" hidden="false" customHeight="false" outlineLevel="0" collapsed="false">
      <c r="A5116" s="0" t="s">
        <v>4371</v>
      </c>
      <c r="B5116" s="13" t="n">
        <v>43056</v>
      </c>
      <c r="C5116" s="13" t="n">
        <v>43061</v>
      </c>
      <c r="D5116" s="14" t="s">
        <v>69</v>
      </c>
      <c r="E5116" s="14" t="s">
        <v>53</v>
      </c>
      <c r="F5116" s="14" t="s">
        <v>63</v>
      </c>
      <c r="G5116" s="14" t="s">
        <v>339</v>
      </c>
      <c r="H5116" s="14" t="s">
        <v>65</v>
      </c>
      <c r="I5116" s="14" t="s">
        <v>83</v>
      </c>
      <c r="J5116" s="14" t="s">
        <v>572</v>
      </c>
      <c r="K5116" s="15" t="n">
        <v>10.776</v>
      </c>
      <c r="L5116" s="0" t="n">
        <v>3</v>
      </c>
      <c r="M5116" s="16" t="n">
        <v>0.2</v>
      </c>
      <c r="N5116" s="17" t="n">
        <v>3.3675</v>
      </c>
      <c r="O5116" s="0" t="str">
        <f aca="false">TEXT(B5116,"YYYY-MM")</f>
        <v>2017-11</v>
      </c>
      <c r="P5116" s="18" t="n">
        <f aca="false">IFERROR(N5116/K5116,0)</f>
        <v>0.3125</v>
      </c>
      <c r="Q5116" s="0" t="str">
        <f aca="false">IF(M5116=0,"No Discount",IF(M5116&lt;0.2,"Low (1-19%)",IF(M5116&lt;0.4,"Medium (20-39%)","High (40%+)")))</f>
        <v>Medium (20-39%)</v>
      </c>
      <c r="R5116" s="0" t="str">
        <f aca="false">INDEX('Lookup Tables'!$B$2:$B$5,MATCH(F5116,'Lookup Tables'!$A$2:$A$5,0))</f>
        <v>Manager D</v>
      </c>
    </row>
    <row r="5117" customFormat="false" ht="15" hidden="false" customHeight="false" outlineLevel="0" collapsed="false">
      <c r="A5117" s="0" t="s">
        <v>4372</v>
      </c>
      <c r="B5117" s="13" t="n">
        <v>43306</v>
      </c>
      <c r="C5117" s="13" t="n">
        <v>43310</v>
      </c>
      <c r="D5117" s="14" t="s">
        <v>69</v>
      </c>
      <c r="E5117" s="14" t="s">
        <v>53</v>
      </c>
      <c r="F5117" s="14" t="s">
        <v>117</v>
      </c>
      <c r="G5117" s="14" t="s">
        <v>118</v>
      </c>
      <c r="H5117" s="14" t="s">
        <v>65</v>
      </c>
      <c r="I5117" s="14" t="s">
        <v>66</v>
      </c>
      <c r="J5117" s="14" t="s">
        <v>4373</v>
      </c>
      <c r="K5117" s="15" t="n">
        <v>3.304</v>
      </c>
      <c r="L5117" s="0" t="n">
        <v>1</v>
      </c>
      <c r="M5117" s="16" t="n">
        <v>0.2</v>
      </c>
      <c r="N5117" s="17" t="n">
        <v>1.0738</v>
      </c>
      <c r="O5117" s="0" t="str">
        <f aca="false">TEXT(B5117,"YYYY-MM")</f>
        <v>2018-07</v>
      </c>
      <c r="P5117" s="18" t="n">
        <f aca="false">IFERROR(N5117/K5117,0)</f>
        <v>0.325</v>
      </c>
      <c r="Q5117" s="0" t="str">
        <f aca="false">IF(M5117=0,"No Discount",IF(M5117&lt;0.2,"Low (1-19%)",IF(M5117&lt;0.4,"Medium (20-39%)","High (40%+)")))</f>
        <v>Medium (20-39%)</v>
      </c>
      <c r="R5117" s="0" t="str">
        <f aca="false">INDEX('Lookup Tables'!$B$2:$B$5,MATCH(F5117,'Lookup Tables'!$A$2:$A$5,0))</f>
        <v>Manager B</v>
      </c>
    </row>
    <row r="5118" customFormat="false" ht="15" hidden="false" customHeight="false" outlineLevel="0" collapsed="false">
      <c r="A5118" s="0" t="s">
        <v>4374</v>
      </c>
      <c r="B5118" s="13" t="n">
        <v>43415</v>
      </c>
      <c r="C5118" s="13" t="n">
        <v>43421</v>
      </c>
      <c r="D5118" s="14" t="s">
        <v>69</v>
      </c>
      <c r="E5118" s="14" t="s">
        <v>53</v>
      </c>
      <c r="F5118" s="14" t="s">
        <v>117</v>
      </c>
      <c r="G5118" s="14" t="s">
        <v>170</v>
      </c>
      <c r="H5118" s="14" t="s">
        <v>65</v>
      </c>
      <c r="I5118" s="14" t="s">
        <v>73</v>
      </c>
      <c r="J5118" s="14" t="s">
        <v>1884</v>
      </c>
      <c r="K5118" s="15" t="n">
        <v>35.48</v>
      </c>
      <c r="L5118" s="0" t="n">
        <v>1</v>
      </c>
      <c r="M5118" s="16" t="n">
        <v>0</v>
      </c>
      <c r="N5118" s="17" t="n">
        <v>0</v>
      </c>
      <c r="O5118" s="0" t="str">
        <f aca="false">TEXT(B5118,"YYYY-MM")</f>
        <v>2018-11</v>
      </c>
      <c r="P5118" s="18" t="n">
        <f aca="false">IFERROR(N5118/K5118,0)</f>
        <v>0</v>
      </c>
      <c r="Q5118" s="0" t="str">
        <f aca="false">IF(M5118=0,"No Discount",IF(M5118&lt;0.2,"Low (1-19%)",IF(M5118&lt;0.4,"Medium (20-39%)","High (40%+)")))</f>
        <v>No Discount</v>
      </c>
      <c r="R5118" s="0" t="str">
        <f aca="false">INDEX('Lookup Tables'!$B$2:$B$5,MATCH(F5118,'Lookup Tables'!$A$2:$A$5,0))</f>
        <v>Manager B</v>
      </c>
    </row>
    <row r="5119" customFormat="false" ht="15" hidden="false" customHeight="false" outlineLevel="0" collapsed="false">
      <c r="A5119" s="0" t="s">
        <v>4375</v>
      </c>
      <c r="B5119" s="13" t="n">
        <v>42639</v>
      </c>
      <c r="C5119" s="13" t="n">
        <v>42646</v>
      </c>
      <c r="D5119" s="14" t="s">
        <v>69</v>
      </c>
      <c r="E5119" s="14" t="s">
        <v>53</v>
      </c>
      <c r="F5119" s="14" t="s">
        <v>117</v>
      </c>
      <c r="G5119" s="14" t="s">
        <v>170</v>
      </c>
      <c r="H5119" s="14" t="s">
        <v>65</v>
      </c>
      <c r="I5119" s="14" t="s">
        <v>171</v>
      </c>
      <c r="J5119" s="14" t="s">
        <v>518</v>
      </c>
      <c r="K5119" s="15" t="n">
        <v>34.44</v>
      </c>
      <c r="L5119" s="0" t="n">
        <v>3</v>
      </c>
      <c r="M5119" s="16" t="n">
        <v>0</v>
      </c>
      <c r="N5119" s="17" t="n">
        <v>16.1868</v>
      </c>
      <c r="O5119" s="0" t="str">
        <f aca="false">TEXT(B5119,"YYYY-MM")</f>
        <v>2016-09</v>
      </c>
      <c r="P5119" s="18" t="n">
        <f aca="false">IFERROR(N5119/K5119,0)</f>
        <v>0.47</v>
      </c>
      <c r="Q5119" s="0" t="str">
        <f aca="false">IF(M5119=0,"No Discount",IF(M5119&lt;0.2,"Low (1-19%)",IF(M5119&lt;0.4,"Medium (20-39%)","High (40%+)")))</f>
        <v>No Discount</v>
      </c>
      <c r="R5119" s="0" t="str">
        <f aca="false">INDEX('Lookup Tables'!$B$2:$B$5,MATCH(F5119,'Lookup Tables'!$A$2:$A$5,0))</f>
        <v>Manager B</v>
      </c>
    </row>
    <row r="5120" customFormat="false" ht="15" hidden="false" customHeight="false" outlineLevel="0" collapsed="false">
      <c r="A5120" s="0" t="s">
        <v>4375</v>
      </c>
      <c r="B5120" s="13" t="n">
        <v>42639</v>
      </c>
      <c r="C5120" s="13" t="n">
        <v>42646</v>
      </c>
      <c r="D5120" s="14" t="s">
        <v>69</v>
      </c>
      <c r="E5120" s="14" t="s">
        <v>53</v>
      </c>
      <c r="F5120" s="14" t="s">
        <v>117</v>
      </c>
      <c r="G5120" s="14" t="s">
        <v>170</v>
      </c>
      <c r="H5120" s="14" t="s">
        <v>80</v>
      </c>
      <c r="I5120" s="14" t="s">
        <v>345</v>
      </c>
      <c r="J5120" s="14" t="s">
        <v>3419</v>
      </c>
      <c r="K5120" s="15" t="n">
        <v>629.93</v>
      </c>
      <c r="L5120" s="0" t="n">
        <v>7</v>
      </c>
      <c r="M5120" s="16" t="n">
        <v>0</v>
      </c>
      <c r="N5120" s="17" t="n">
        <v>296.0671</v>
      </c>
      <c r="O5120" s="0" t="str">
        <f aca="false">TEXT(B5120,"YYYY-MM")</f>
        <v>2016-09</v>
      </c>
      <c r="P5120" s="18" t="n">
        <f aca="false">IFERROR(N5120/K5120,0)</f>
        <v>0.47</v>
      </c>
      <c r="Q5120" s="0" t="str">
        <f aca="false">IF(M5120=0,"No Discount",IF(M5120&lt;0.2,"Low (1-19%)",IF(M5120&lt;0.4,"Medium (20-39%)","High (40%+)")))</f>
        <v>No Discount</v>
      </c>
      <c r="R5120" s="0" t="str">
        <f aca="false">INDEX('Lookup Tables'!$B$2:$B$5,MATCH(F5120,'Lookup Tables'!$A$2:$A$5,0))</f>
        <v>Manager B</v>
      </c>
    </row>
    <row r="5121" customFormat="false" ht="15" hidden="false" customHeight="false" outlineLevel="0" collapsed="false">
      <c r="A5121" s="0" t="s">
        <v>4375</v>
      </c>
      <c r="B5121" s="13" t="n">
        <v>42639</v>
      </c>
      <c r="C5121" s="13" t="n">
        <v>42646</v>
      </c>
      <c r="D5121" s="14" t="s">
        <v>69</v>
      </c>
      <c r="E5121" s="14" t="s">
        <v>53</v>
      </c>
      <c r="F5121" s="14" t="s">
        <v>117</v>
      </c>
      <c r="G5121" s="14" t="s">
        <v>170</v>
      </c>
      <c r="H5121" s="14" t="s">
        <v>65</v>
      </c>
      <c r="I5121" s="14" t="s">
        <v>83</v>
      </c>
      <c r="J5121" s="14" t="s">
        <v>1919</v>
      </c>
      <c r="K5121" s="15" t="n">
        <v>79.056</v>
      </c>
      <c r="L5121" s="0" t="n">
        <v>9</v>
      </c>
      <c r="M5121" s="16" t="n">
        <v>0.2</v>
      </c>
      <c r="N5121" s="17" t="n">
        <v>28.6578</v>
      </c>
      <c r="O5121" s="0" t="str">
        <f aca="false">TEXT(B5121,"YYYY-MM")</f>
        <v>2016-09</v>
      </c>
      <c r="P5121" s="18" t="n">
        <f aca="false">IFERROR(N5121/K5121,0)</f>
        <v>0.3625</v>
      </c>
      <c r="Q5121" s="0" t="str">
        <f aca="false">IF(M5121=0,"No Discount",IF(M5121&lt;0.2,"Low (1-19%)",IF(M5121&lt;0.4,"Medium (20-39%)","High (40%+)")))</f>
        <v>Medium (20-39%)</v>
      </c>
      <c r="R5121" s="0" t="str">
        <f aca="false">INDEX('Lookup Tables'!$B$2:$B$5,MATCH(F5121,'Lookup Tables'!$A$2:$A$5,0))</f>
        <v>Manager B</v>
      </c>
    </row>
    <row r="5122" customFormat="false" ht="15" hidden="false" customHeight="false" outlineLevel="0" collapsed="false">
      <c r="A5122" s="0" t="s">
        <v>4376</v>
      </c>
      <c r="B5122" s="13" t="n">
        <v>42098</v>
      </c>
      <c r="C5122" s="13" t="n">
        <v>42102</v>
      </c>
      <c r="D5122" s="14" t="s">
        <v>69</v>
      </c>
      <c r="E5122" s="14" t="s">
        <v>62</v>
      </c>
      <c r="F5122" s="14" t="s">
        <v>54</v>
      </c>
      <c r="G5122" s="14" t="s">
        <v>370</v>
      </c>
      <c r="H5122" s="14" t="s">
        <v>65</v>
      </c>
      <c r="I5122" s="14" t="s">
        <v>73</v>
      </c>
      <c r="J5122" s="14" t="s">
        <v>481</v>
      </c>
      <c r="K5122" s="15" t="n">
        <v>232.55</v>
      </c>
      <c r="L5122" s="0" t="n">
        <v>5</v>
      </c>
      <c r="M5122" s="16" t="n">
        <v>0</v>
      </c>
      <c r="N5122" s="17" t="n">
        <v>9.302</v>
      </c>
      <c r="O5122" s="0" t="str">
        <f aca="false">TEXT(B5122,"YYYY-MM")</f>
        <v>2015-04</v>
      </c>
      <c r="P5122" s="18" t="n">
        <f aca="false">IFERROR(N5122/K5122,0)</f>
        <v>0.04</v>
      </c>
      <c r="Q5122" s="0" t="str">
        <f aca="false">IF(M5122=0,"No Discount",IF(M5122&lt;0.2,"Low (1-19%)",IF(M5122&lt;0.4,"Medium (20-39%)","High (40%+)")))</f>
        <v>No Discount</v>
      </c>
      <c r="R5122" s="0" t="str">
        <f aca="false">INDEX('Lookup Tables'!$B$2:$B$5,MATCH(F5122,'Lookup Tables'!$A$2:$A$5,0))</f>
        <v>Manager C</v>
      </c>
    </row>
    <row r="5123" customFormat="false" ht="15" hidden="false" customHeight="false" outlineLevel="0" collapsed="false">
      <c r="A5123" s="0" t="s">
        <v>4376</v>
      </c>
      <c r="B5123" s="13" t="n">
        <v>42098</v>
      </c>
      <c r="C5123" s="13" t="n">
        <v>42102</v>
      </c>
      <c r="D5123" s="14" t="s">
        <v>69</v>
      </c>
      <c r="E5123" s="14" t="s">
        <v>62</v>
      </c>
      <c r="F5123" s="14" t="s">
        <v>54</v>
      </c>
      <c r="G5123" s="14" t="s">
        <v>370</v>
      </c>
      <c r="H5123" s="14" t="s">
        <v>80</v>
      </c>
      <c r="I5123" s="14" t="s">
        <v>123</v>
      </c>
      <c r="J5123" s="14" t="s">
        <v>2122</v>
      </c>
      <c r="K5123" s="15" t="n">
        <v>99.98</v>
      </c>
      <c r="L5123" s="0" t="n">
        <v>2</v>
      </c>
      <c r="M5123" s="16" t="n">
        <v>0</v>
      </c>
      <c r="N5123" s="17" t="n">
        <v>42.9914</v>
      </c>
      <c r="O5123" s="0" t="str">
        <f aca="false">TEXT(B5123,"YYYY-MM")</f>
        <v>2015-04</v>
      </c>
      <c r="P5123" s="18" t="n">
        <f aca="false">IFERROR(N5123/K5123,0)</f>
        <v>0.43</v>
      </c>
      <c r="Q5123" s="0" t="str">
        <f aca="false">IF(M5123=0,"No Discount",IF(M5123&lt;0.2,"Low (1-19%)",IF(M5123&lt;0.4,"Medium (20-39%)","High (40%+)")))</f>
        <v>No Discount</v>
      </c>
      <c r="R5123" s="0" t="str">
        <f aca="false">INDEX('Lookup Tables'!$B$2:$B$5,MATCH(F5123,'Lookup Tables'!$A$2:$A$5,0))</f>
        <v>Manager C</v>
      </c>
    </row>
    <row r="5124" customFormat="false" ht="15" hidden="false" customHeight="false" outlineLevel="0" collapsed="false">
      <c r="A5124" s="0" t="s">
        <v>4376</v>
      </c>
      <c r="B5124" s="13" t="n">
        <v>42098</v>
      </c>
      <c r="C5124" s="13" t="n">
        <v>42102</v>
      </c>
      <c r="D5124" s="14" t="s">
        <v>69</v>
      </c>
      <c r="E5124" s="14" t="s">
        <v>62</v>
      </c>
      <c r="F5124" s="14" t="s">
        <v>54</v>
      </c>
      <c r="G5124" s="14" t="s">
        <v>370</v>
      </c>
      <c r="H5124" s="14" t="s">
        <v>65</v>
      </c>
      <c r="I5124" s="14" t="s">
        <v>91</v>
      </c>
      <c r="J5124" s="14" t="s">
        <v>4377</v>
      </c>
      <c r="K5124" s="15" t="n">
        <v>19.44</v>
      </c>
      <c r="L5124" s="0" t="n">
        <v>3</v>
      </c>
      <c r="M5124" s="16" t="n">
        <v>0</v>
      </c>
      <c r="N5124" s="17" t="n">
        <v>9.3312</v>
      </c>
      <c r="O5124" s="0" t="str">
        <f aca="false">TEXT(B5124,"YYYY-MM")</f>
        <v>2015-04</v>
      </c>
      <c r="P5124" s="18" t="n">
        <f aca="false">IFERROR(N5124/K5124,0)</f>
        <v>0.48</v>
      </c>
      <c r="Q5124" s="0" t="str">
        <f aca="false">IF(M5124=0,"No Discount",IF(M5124&lt;0.2,"Low (1-19%)",IF(M5124&lt;0.4,"Medium (20-39%)","High (40%+)")))</f>
        <v>No Discount</v>
      </c>
      <c r="R5124" s="0" t="str">
        <f aca="false">INDEX('Lookup Tables'!$B$2:$B$5,MATCH(F5124,'Lookup Tables'!$A$2:$A$5,0))</f>
        <v>Manager C</v>
      </c>
    </row>
    <row r="5125" customFormat="false" ht="15" hidden="false" customHeight="false" outlineLevel="0" collapsed="false">
      <c r="A5125" s="0" t="s">
        <v>4376</v>
      </c>
      <c r="B5125" s="13" t="n">
        <v>42098</v>
      </c>
      <c r="C5125" s="13" t="n">
        <v>42102</v>
      </c>
      <c r="D5125" s="14" t="s">
        <v>69</v>
      </c>
      <c r="E5125" s="14" t="s">
        <v>62</v>
      </c>
      <c r="F5125" s="14" t="s">
        <v>54</v>
      </c>
      <c r="G5125" s="14" t="s">
        <v>370</v>
      </c>
      <c r="H5125" s="14" t="s">
        <v>65</v>
      </c>
      <c r="I5125" s="14" t="s">
        <v>91</v>
      </c>
      <c r="J5125" s="14" t="s">
        <v>3486</v>
      </c>
      <c r="K5125" s="15" t="n">
        <v>12.96</v>
      </c>
      <c r="L5125" s="0" t="n">
        <v>2</v>
      </c>
      <c r="M5125" s="16" t="n">
        <v>0</v>
      </c>
      <c r="N5125" s="17" t="n">
        <v>6.3504</v>
      </c>
      <c r="O5125" s="0" t="str">
        <f aca="false">TEXT(B5125,"YYYY-MM")</f>
        <v>2015-04</v>
      </c>
      <c r="P5125" s="18" t="n">
        <f aca="false">IFERROR(N5125/K5125,0)</f>
        <v>0.49</v>
      </c>
      <c r="Q5125" s="0" t="str">
        <f aca="false">IF(M5125=0,"No Discount",IF(M5125&lt;0.2,"Low (1-19%)",IF(M5125&lt;0.4,"Medium (20-39%)","High (40%+)")))</f>
        <v>No Discount</v>
      </c>
      <c r="R5125" s="0" t="str">
        <f aca="false">INDEX('Lookup Tables'!$B$2:$B$5,MATCH(F5125,'Lookup Tables'!$A$2:$A$5,0))</f>
        <v>Manager C</v>
      </c>
    </row>
    <row r="5126" customFormat="false" ht="15" hidden="false" customHeight="false" outlineLevel="0" collapsed="false">
      <c r="A5126" s="0" t="s">
        <v>4378</v>
      </c>
      <c r="B5126" s="13" t="n">
        <v>42261</v>
      </c>
      <c r="C5126" s="13" t="n">
        <v>42261</v>
      </c>
      <c r="D5126" s="14" t="s">
        <v>606</v>
      </c>
      <c r="E5126" s="14" t="s">
        <v>53</v>
      </c>
      <c r="F5126" s="14" t="s">
        <v>117</v>
      </c>
      <c r="G5126" s="14" t="s">
        <v>170</v>
      </c>
      <c r="H5126" s="14" t="s">
        <v>56</v>
      </c>
      <c r="I5126" s="14" t="s">
        <v>71</v>
      </c>
      <c r="J5126" s="14" t="s">
        <v>1495</v>
      </c>
      <c r="K5126" s="15" t="n">
        <v>464.292</v>
      </c>
      <c r="L5126" s="0" t="n">
        <v>9</v>
      </c>
      <c r="M5126" s="16" t="n">
        <v>0.4</v>
      </c>
      <c r="N5126" s="17" t="n">
        <v>-108.3348</v>
      </c>
      <c r="O5126" s="0" t="str">
        <f aca="false">TEXT(B5126,"YYYY-MM")</f>
        <v>2015-09</v>
      </c>
      <c r="P5126" s="18" t="n">
        <f aca="false">IFERROR(N5126/K5126,0)</f>
        <v>-0.233333333333333</v>
      </c>
      <c r="Q5126" s="0" t="str">
        <f aca="false">IF(M5126=0,"No Discount",IF(M5126&lt;0.2,"Low (1-19%)",IF(M5126&lt;0.4,"Medium (20-39%)","High (40%+)")))</f>
        <v>High (40%+)</v>
      </c>
      <c r="R5126" s="0" t="str">
        <f aca="false">INDEX('Lookup Tables'!$B$2:$B$5,MATCH(F5126,'Lookup Tables'!$A$2:$A$5,0))</f>
        <v>Manager B</v>
      </c>
    </row>
    <row r="5127" customFormat="false" ht="15" hidden="false" customHeight="false" outlineLevel="0" collapsed="false">
      <c r="A5127" s="0" t="s">
        <v>4378</v>
      </c>
      <c r="B5127" s="13" t="n">
        <v>42261</v>
      </c>
      <c r="C5127" s="13" t="n">
        <v>42261</v>
      </c>
      <c r="D5127" s="14" t="s">
        <v>606</v>
      </c>
      <c r="E5127" s="14" t="s">
        <v>53</v>
      </c>
      <c r="F5127" s="14" t="s">
        <v>117</v>
      </c>
      <c r="G5127" s="14" t="s">
        <v>170</v>
      </c>
      <c r="H5127" s="14" t="s">
        <v>65</v>
      </c>
      <c r="I5127" s="14" t="s">
        <v>129</v>
      </c>
      <c r="J5127" s="14" t="s">
        <v>340</v>
      </c>
      <c r="K5127" s="15" t="n">
        <v>68.46</v>
      </c>
      <c r="L5127" s="0" t="n">
        <v>7</v>
      </c>
      <c r="M5127" s="16" t="n">
        <v>0</v>
      </c>
      <c r="N5127" s="17" t="n">
        <v>31.4916</v>
      </c>
      <c r="O5127" s="0" t="str">
        <f aca="false">TEXT(B5127,"YYYY-MM")</f>
        <v>2015-09</v>
      </c>
      <c r="P5127" s="18" t="n">
        <f aca="false">IFERROR(N5127/K5127,0)</f>
        <v>0.46</v>
      </c>
      <c r="Q5127" s="0" t="str">
        <f aca="false">IF(M5127=0,"No Discount",IF(M5127&lt;0.2,"Low (1-19%)",IF(M5127&lt;0.4,"Medium (20-39%)","High (40%+)")))</f>
        <v>No Discount</v>
      </c>
      <c r="R5127" s="0" t="str">
        <f aca="false">INDEX('Lookup Tables'!$B$2:$B$5,MATCH(F5127,'Lookup Tables'!$A$2:$A$5,0))</f>
        <v>Manager B</v>
      </c>
    </row>
    <row r="5128" customFormat="false" ht="15" hidden="false" customHeight="false" outlineLevel="0" collapsed="false">
      <c r="A5128" s="0" t="s">
        <v>4378</v>
      </c>
      <c r="B5128" s="13" t="n">
        <v>42261</v>
      </c>
      <c r="C5128" s="13" t="n">
        <v>42261</v>
      </c>
      <c r="D5128" s="14" t="s">
        <v>606</v>
      </c>
      <c r="E5128" s="14" t="s">
        <v>53</v>
      </c>
      <c r="F5128" s="14" t="s">
        <v>117</v>
      </c>
      <c r="G5128" s="14" t="s">
        <v>170</v>
      </c>
      <c r="H5128" s="14" t="s">
        <v>80</v>
      </c>
      <c r="I5128" s="14" t="s">
        <v>345</v>
      </c>
      <c r="J5128" s="14" t="s">
        <v>1456</v>
      </c>
      <c r="K5128" s="15" t="n">
        <v>2799.96</v>
      </c>
      <c r="L5128" s="0" t="n">
        <v>4</v>
      </c>
      <c r="M5128" s="16" t="n">
        <v>0</v>
      </c>
      <c r="N5128" s="17" t="n">
        <v>1371.9804</v>
      </c>
      <c r="O5128" s="0" t="str">
        <f aca="false">TEXT(B5128,"YYYY-MM")</f>
        <v>2015-09</v>
      </c>
      <c r="P5128" s="18" t="n">
        <f aca="false">IFERROR(N5128/K5128,0)</f>
        <v>0.49</v>
      </c>
      <c r="Q5128" s="0" t="str">
        <f aca="false">IF(M5128=0,"No Discount",IF(M5128&lt;0.2,"Low (1-19%)",IF(M5128&lt;0.4,"Medium (20-39%)","High (40%+)")))</f>
        <v>No Discount</v>
      </c>
      <c r="R5128" s="0" t="str">
        <f aca="false">INDEX('Lookup Tables'!$B$2:$B$5,MATCH(F5128,'Lookup Tables'!$A$2:$A$5,0))</f>
        <v>Manager B</v>
      </c>
    </row>
    <row r="5129" customFormat="false" ht="15" hidden="false" customHeight="false" outlineLevel="0" collapsed="false">
      <c r="A5129" s="0" t="s">
        <v>4378</v>
      </c>
      <c r="B5129" s="13" t="n">
        <v>42261</v>
      </c>
      <c r="C5129" s="13" t="n">
        <v>42261</v>
      </c>
      <c r="D5129" s="14" t="s">
        <v>606</v>
      </c>
      <c r="E5129" s="14" t="s">
        <v>53</v>
      </c>
      <c r="F5129" s="14" t="s">
        <v>117</v>
      </c>
      <c r="G5129" s="14" t="s">
        <v>170</v>
      </c>
      <c r="H5129" s="14" t="s">
        <v>65</v>
      </c>
      <c r="I5129" s="14" t="s">
        <v>85</v>
      </c>
      <c r="J5129" s="14" t="s">
        <v>453</v>
      </c>
      <c r="K5129" s="15" t="n">
        <v>601.3</v>
      </c>
      <c r="L5129" s="0" t="n">
        <v>2</v>
      </c>
      <c r="M5129" s="16" t="n">
        <v>0</v>
      </c>
      <c r="N5129" s="17" t="n">
        <v>198.429</v>
      </c>
      <c r="O5129" s="0" t="str">
        <f aca="false">TEXT(B5129,"YYYY-MM")</f>
        <v>2015-09</v>
      </c>
      <c r="P5129" s="18" t="n">
        <f aca="false">IFERROR(N5129/K5129,0)</f>
        <v>0.33</v>
      </c>
      <c r="Q5129" s="0" t="str">
        <f aca="false">IF(M5129=0,"No Discount",IF(M5129&lt;0.2,"Low (1-19%)",IF(M5129&lt;0.4,"Medium (20-39%)","High (40%+)")))</f>
        <v>No Discount</v>
      </c>
      <c r="R5129" s="0" t="str">
        <f aca="false">INDEX('Lookup Tables'!$B$2:$B$5,MATCH(F5129,'Lookup Tables'!$A$2:$A$5,0))</f>
        <v>Manager B</v>
      </c>
    </row>
    <row r="5130" customFormat="false" ht="15" hidden="false" customHeight="false" outlineLevel="0" collapsed="false">
      <c r="A5130" s="0" t="s">
        <v>4378</v>
      </c>
      <c r="B5130" s="13" t="n">
        <v>42261</v>
      </c>
      <c r="C5130" s="13" t="n">
        <v>42261</v>
      </c>
      <c r="D5130" s="14" t="s">
        <v>606</v>
      </c>
      <c r="E5130" s="14" t="s">
        <v>53</v>
      </c>
      <c r="F5130" s="14" t="s">
        <v>117</v>
      </c>
      <c r="G5130" s="14" t="s">
        <v>170</v>
      </c>
      <c r="H5130" s="14" t="s">
        <v>80</v>
      </c>
      <c r="I5130" s="14" t="s">
        <v>81</v>
      </c>
      <c r="J5130" s="14" t="s">
        <v>2413</v>
      </c>
      <c r="K5130" s="15" t="n">
        <v>16.99</v>
      </c>
      <c r="L5130" s="0" t="n">
        <v>1</v>
      </c>
      <c r="M5130" s="16" t="n">
        <v>0</v>
      </c>
      <c r="N5130" s="17" t="n">
        <v>4.4174</v>
      </c>
      <c r="O5130" s="0" t="str">
        <f aca="false">TEXT(B5130,"YYYY-MM")</f>
        <v>2015-09</v>
      </c>
      <c r="P5130" s="18" t="n">
        <f aca="false">IFERROR(N5130/K5130,0)</f>
        <v>0.26</v>
      </c>
      <c r="Q5130" s="0" t="str">
        <f aca="false">IF(M5130=0,"No Discount",IF(M5130&lt;0.2,"Low (1-19%)",IF(M5130&lt;0.4,"Medium (20-39%)","High (40%+)")))</f>
        <v>No Discount</v>
      </c>
      <c r="R5130" s="0" t="str">
        <f aca="false">INDEX('Lookup Tables'!$B$2:$B$5,MATCH(F5130,'Lookup Tables'!$A$2:$A$5,0))</f>
        <v>Manager B</v>
      </c>
    </row>
    <row r="5131" customFormat="false" ht="15" hidden="false" customHeight="false" outlineLevel="0" collapsed="false">
      <c r="A5131" s="0" t="s">
        <v>4378</v>
      </c>
      <c r="B5131" s="13" t="n">
        <v>42261</v>
      </c>
      <c r="C5131" s="13" t="n">
        <v>42261</v>
      </c>
      <c r="D5131" s="14" t="s">
        <v>606</v>
      </c>
      <c r="E5131" s="14" t="s">
        <v>53</v>
      </c>
      <c r="F5131" s="14" t="s">
        <v>117</v>
      </c>
      <c r="G5131" s="14" t="s">
        <v>170</v>
      </c>
      <c r="H5131" s="14" t="s">
        <v>80</v>
      </c>
      <c r="I5131" s="14" t="s">
        <v>81</v>
      </c>
      <c r="J5131" s="14" t="s">
        <v>3137</v>
      </c>
      <c r="K5131" s="15" t="n">
        <v>287.97</v>
      </c>
      <c r="L5131" s="0" t="n">
        <v>3</v>
      </c>
      <c r="M5131" s="16" t="n">
        <v>0</v>
      </c>
      <c r="N5131" s="17" t="n">
        <v>80.6316</v>
      </c>
      <c r="O5131" s="0" t="str">
        <f aca="false">TEXT(B5131,"YYYY-MM")</f>
        <v>2015-09</v>
      </c>
      <c r="P5131" s="18" t="n">
        <f aca="false">IFERROR(N5131/K5131,0)</f>
        <v>0.28</v>
      </c>
      <c r="Q5131" s="0" t="str">
        <f aca="false">IF(M5131=0,"No Discount",IF(M5131&lt;0.2,"Low (1-19%)",IF(M5131&lt;0.4,"Medium (20-39%)","High (40%+)")))</f>
        <v>No Discount</v>
      </c>
      <c r="R5131" s="0" t="str">
        <f aca="false">INDEX('Lookup Tables'!$B$2:$B$5,MATCH(F5131,'Lookup Tables'!$A$2:$A$5,0))</f>
        <v>Manager B</v>
      </c>
    </row>
    <row r="5132" customFormat="false" ht="15" hidden="false" customHeight="false" outlineLevel="0" collapsed="false">
      <c r="A5132" s="0" t="s">
        <v>4378</v>
      </c>
      <c r="B5132" s="13" t="n">
        <v>42261</v>
      </c>
      <c r="C5132" s="13" t="n">
        <v>42261</v>
      </c>
      <c r="D5132" s="14" t="s">
        <v>606</v>
      </c>
      <c r="E5132" s="14" t="s">
        <v>53</v>
      </c>
      <c r="F5132" s="14" t="s">
        <v>117</v>
      </c>
      <c r="G5132" s="14" t="s">
        <v>170</v>
      </c>
      <c r="H5132" s="14" t="s">
        <v>65</v>
      </c>
      <c r="I5132" s="14" t="s">
        <v>91</v>
      </c>
      <c r="J5132" s="14" t="s">
        <v>3052</v>
      </c>
      <c r="K5132" s="15" t="n">
        <v>44.82</v>
      </c>
      <c r="L5132" s="0" t="n">
        <v>9</v>
      </c>
      <c r="M5132" s="16" t="n">
        <v>0</v>
      </c>
      <c r="N5132" s="17" t="n">
        <v>21.0654</v>
      </c>
      <c r="O5132" s="0" t="str">
        <f aca="false">TEXT(B5132,"YYYY-MM")</f>
        <v>2015-09</v>
      </c>
      <c r="P5132" s="18" t="n">
        <f aca="false">IFERROR(N5132/K5132,0)</f>
        <v>0.47</v>
      </c>
      <c r="Q5132" s="0" t="str">
        <f aca="false">IF(M5132=0,"No Discount",IF(M5132&lt;0.2,"Low (1-19%)",IF(M5132&lt;0.4,"Medium (20-39%)","High (40%+)")))</f>
        <v>No Discount</v>
      </c>
      <c r="R5132" s="0" t="str">
        <f aca="false">INDEX('Lookup Tables'!$B$2:$B$5,MATCH(F5132,'Lookup Tables'!$A$2:$A$5,0))</f>
        <v>Manager B</v>
      </c>
    </row>
    <row r="5133" customFormat="false" ht="15" hidden="false" customHeight="false" outlineLevel="0" collapsed="false">
      <c r="A5133" s="0" t="s">
        <v>4379</v>
      </c>
      <c r="B5133" s="13" t="n">
        <v>43463</v>
      </c>
      <c r="C5133" s="13" t="n">
        <v>43470</v>
      </c>
      <c r="D5133" s="14" t="s">
        <v>69</v>
      </c>
      <c r="E5133" s="14" t="s">
        <v>62</v>
      </c>
      <c r="F5133" s="14" t="s">
        <v>63</v>
      </c>
      <c r="G5133" s="14" t="s">
        <v>64</v>
      </c>
      <c r="H5133" s="14" t="s">
        <v>56</v>
      </c>
      <c r="I5133" s="14" t="s">
        <v>76</v>
      </c>
      <c r="J5133" s="14" t="s">
        <v>2573</v>
      </c>
      <c r="K5133" s="15" t="n">
        <v>101.12</v>
      </c>
      <c r="L5133" s="0" t="n">
        <v>8</v>
      </c>
      <c r="M5133" s="16" t="n">
        <v>0</v>
      </c>
      <c r="N5133" s="17" t="n">
        <v>37.4144</v>
      </c>
      <c r="O5133" s="0" t="str">
        <f aca="false">TEXT(B5133,"YYYY-MM")</f>
        <v>2018-12</v>
      </c>
      <c r="P5133" s="18" t="n">
        <f aca="false">IFERROR(N5133/K5133,0)</f>
        <v>0.37</v>
      </c>
      <c r="Q5133" s="0" t="str">
        <f aca="false">IF(M5133=0,"No Discount",IF(M5133&lt;0.2,"Low (1-19%)",IF(M5133&lt;0.4,"Medium (20-39%)","High (40%+)")))</f>
        <v>No Discount</v>
      </c>
      <c r="R5133" s="0" t="str">
        <f aca="false">INDEX('Lookup Tables'!$B$2:$B$5,MATCH(F5133,'Lookup Tables'!$A$2:$A$5,0))</f>
        <v>Manager D</v>
      </c>
    </row>
    <row r="5134" customFormat="false" ht="15" hidden="false" customHeight="false" outlineLevel="0" collapsed="false">
      <c r="A5134" s="0" t="s">
        <v>4380</v>
      </c>
      <c r="B5134" s="13" t="n">
        <v>42542</v>
      </c>
      <c r="C5134" s="13" t="n">
        <v>42548</v>
      </c>
      <c r="D5134" s="14" t="s">
        <v>69</v>
      </c>
      <c r="E5134" s="14" t="s">
        <v>53</v>
      </c>
      <c r="F5134" s="14" t="s">
        <v>54</v>
      </c>
      <c r="G5134" s="14" t="s">
        <v>70</v>
      </c>
      <c r="H5134" s="14" t="s">
        <v>80</v>
      </c>
      <c r="I5134" s="14" t="s">
        <v>81</v>
      </c>
      <c r="J5134" s="14" t="s">
        <v>1462</v>
      </c>
      <c r="K5134" s="15" t="n">
        <v>107.976</v>
      </c>
      <c r="L5134" s="0" t="n">
        <v>3</v>
      </c>
      <c r="M5134" s="16" t="n">
        <v>0.2</v>
      </c>
      <c r="N5134" s="17" t="n">
        <v>37.7916</v>
      </c>
      <c r="O5134" s="0" t="str">
        <f aca="false">TEXT(B5134,"YYYY-MM")</f>
        <v>2016-06</v>
      </c>
      <c r="P5134" s="18" t="n">
        <f aca="false">IFERROR(N5134/K5134,0)</f>
        <v>0.35</v>
      </c>
      <c r="Q5134" s="0" t="str">
        <f aca="false">IF(M5134=0,"No Discount",IF(M5134&lt;0.2,"Low (1-19%)",IF(M5134&lt;0.4,"Medium (20-39%)","High (40%+)")))</f>
        <v>Medium (20-39%)</v>
      </c>
      <c r="R5134" s="0" t="str">
        <f aca="false">INDEX('Lookup Tables'!$B$2:$B$5,MATCH(F5134,'Lookup Tables'!$A$2:$A$5,0))</f>
        <v>Manager C</v>
      </c>
    </row>
    <row r="5135" customFormat="false" ht="15" hidden="false" customHeight="false" outlineLevel="0" collapsed="false">
      <c r="A5135" s="0" t="s">
        <v>4381</v>
      </c>
      <c r="B5135" s="13" t="n">
        <v>43430</v>
      </c>
      <c r="C5135" s="13" t="n">
        <v>43434</v>
      </c>
      <c r="D5135" s="14" t="s">
        <v>69</v>
      </c>
      <c r="E5135" s="14" t="s">
        <v>97</v>
      </c>
      <c r="F5135" s="14" t="s">
        <v>117</v>
      </c>
      <c r="G5135" s="14" t="s">
        <v>170</v>
      </c>
      <c r="H5135" s="14" t="s">
        <v>65</v>
      </c>
      <c r="I5135" s="14" t="s">
        <v>85</v>
      </c>
      <c r="J5135" s="14" t="s">
        <v>3705</v>
      </c>
      <c r="K5135" s="15" t="n">
        <v>58.73</v>
      </c>
      <c r="L5135" s="0" t="n">
        <v>7</v>
      </c>
      <c r="M5135" s="16" t="n">
        <v>0</v>
      </c>
      <c r="N5135" s="17" t="n">
        <v>14.6825</v>
      </c>
      <c r="O5135" s="0" t="str">
        <f aca="false">TEXT(B5135,"YYYY-MM")</f>
        <v>2018-11</v>
      </c>
      <c r="P5135" s="18" t="n">
        <f aca="false">IFERROR(N5135/K5135,0)</f>
        <v>0.25</v>
      </c>
      <c r="Q5135" s="0" t="str">
        <f aca="false">IF(M5135=0,"No Discount",IF(M5135&lt;0.2,"Low (1-19%)",IF(M5135&lt;0.4,"Medium (20-39%)","High (40%+)")))</f>
        <v>No Discount</v>
      </c>
      <c r="R5135" s="0" t="str">
        <f aca="false">INDEX('Lookup Tables'!$B$2:$B$5,MATCH(F5135,'Lookup Tables'!$A$2:$A$5,0))</f>
        <v>Manager B</v>
      </c>
    </row>
    <row r="5136" customFormat="false" ht="15" hidden="false" customHeight="false" outlineLevel="0" collapsed="false">
      <c r="A5136" s="0" t="s">
        <v>4381</v>
      </c>
      <c r="B5136" s="13" t="n">
        <v>43430</v>
      </c>
      <c r="C5136" s="13" t="n">
        <v>43434</v>
      </c>
      <c r="D5136" s="14" t="s">
        <v>69</v>
      </c>
      <c r="E5136" s="14" t="s">
        <v>97</v>
      </c>
      <c r="F5136" s="14" t="s">
        <v>117</v>
      </c>
      <c r="G5136" s="14" t="s">
        <v>170</v>
      </c>
      <c r="H5136" s="14" t="s">
        <v>65</v>
      </c>
      <c r="I5136" s="14" t="s">
        <v>83</v>
      </c>
      <c r="J5136" s="14" t="s">
        <v>1252</v>
      </c>
      <c r="K5136" s="15" t="n">
        <v>93.344</v>
      </c>
      <c r="L5136" s="0" t="n">
        <v>4</v>
      </c>
      <c r="M5136" s="16" t="n">
        <v>0.2</v>
      </c>
      <c r="N5136" s="17" t="n">
        <v>32.6704</v>
      </c>
      <c r="O5136" s="0" t="str">
        <f aca="false">TEXT(B5136,"YYYY-MM")</f>
        <v>2018-11</v>
      </c>
      <c r="P5136" s="18" t="n">
        <f aca="false">IFERROR(N5136/K5136,0)</f>
        <v>0.35</v>
      </c>
      <c r="Q5136" s="0" t="str">
        <f aca="false">IF(M5136=0,"No Discount",IF(M5136&lt;0.2,"Low (1-19%)",IF(M5136&lt;0.4,"Medium (20-39%)","High (40%+)")))</f>
        <v>Medium (20-39%)</v>
      </c>
      <c r="R5136" s="0" t="str">
        <f aca="false">INDEX('Lookup Tables'!$B$2:$B$5,MATCH(F5136,'Lookup Tables'!$A$2:$A$5,0))</f>
        <v>Manager B</v>
      </c>
    </row>
    <row r="5137" customFormat="false" ht="15" hidden="false" customHeight="false" outlineLevel="0" collapsed="false">
      <c r="A5137" s="0" t="s">
        <v>4382</v>
      </c>
      <c r="B5137" s="13" t="n">
        <v>43031</v>
      </c>
      <c r="C5137" s="13" t="n">
        <v>43036</v>
      </c>
      <c r="D5137" s="14" t="s">
        <v>69</v>
      </c>
      <c r="E5137" s="14" t="s">
        <v>97</v>
      </c>
      <c r="F5137" s="14" t="s">
        <v>63</v>
      </c>
      <c r="G5137" s="14" t="s">
        <v>94</v>
      </c>
      <c r="H5137" s="14" t="s">
        <v>65</v>
      </c>
      <c r="I5137" s="14" t="s">
        <v>171</v>
      </c>
      <c r="J5137" s="14" t="s">
        <v>509</v>
      </c>
      <c r="K5137" s="15" t="n">
        <v>17.05</v>
      </c>
      <c r="L5137" s="0" t="n">
        <v>5</v>
      </c>
      <c r="M5137" s="16" t="n">
        <v>0</v>
      </c>
      <c r="N5137" s="17" t="n">
        <v>8.184</v>
      </c>
      <c r="O5137" s="0" t="str">
        <f aca="false">TEXT(B5137,"YYYY-MM")</f>
        <v>2017-10</v>
      </c>
      <c r="P5137" s="18" t="n">
        <f aca="false">IFERROR(N5137/K5137,0)</f>
        <v>0.48</v>
      </c>
      <c r="Q5137" s="0" t="str">
        <f aca="false">IF(M5137=0,"No Discount",IF(M5137&lt;0.2,"Low (1-19%)",IF(M5137&lt;0.4,"Medium (20-39%)","High (40%+)")))</f>
        <v>No Discount</v>
      </c>
      <c r="R5137" s="0" t="str">
        <f aca="false">INDEX('Lookup Tables'!$B$2:$B$5,MATCH(F5137,'Lookup Tables'!$A$2:$A$5,0))</f>
        <v>Manager D</v>
      </c>
    </row>
    <row r="5138" customFormat="false" ht="15" hidden="false" customHeight="false" outlineLevel="0" collapsed="false">
      <c r="A5138" s="0" t="s">
        <v>4383</v>
      </c>
      <c r="B5138" s="13" t="n">
        <v>42718</v>
      </c>
      <c r="C5138" s="13" t="n">
        <v>42723</v>
      </c>
      <c r="D5138" s="14" t="s">
        <v>69</v>
      </c>
      <c r="E5138" s="14" t="s">
        <v>53</v>
      </c>
      <c r="F5138" s="14" t="s">
        <v>63</v>
      </c>
      <c r="G5138" s="14" t="s">
        <v>64</v>
      </c>
      <c r="H5138" s="14" t="s">
        <v>65</v>
      </c>
      <c r="I5138" s="14" t="s">
        <v>83</v>
      </c>
      <c r="J5138" s="14" t="s">
        <v>1572</v>
      </c>
      <c r="K5138" s="15" t="n">
        <v>8.096</v>
      </c>
      <c r="L5138" s="0" t="n">
        <v>2</v>
      </c>
      <c r="M5138" s="16" t="n">
        <v>0.2</v>
      </c>
      <c r="N5138" s="17" t="n">
        <v>2.7324</v>
      </c>
      <c r="O5138" s="0" t="str">
        <f aca="false">TEXT(B5138,"YYYY-MM")</f>
        <v>2016-12</v>
      </c>
      <c r="P5138" s="18" t="n">
        <f aca="false">IFERROR(N5138/K5138,0)</f>
        <v>0.3375</v>
      </c>
      <c r="Q5138" s="0" t="str">
        <f aca="false">IF(M5138=0,"No Discount",IF(M5138&lt;0.2,"Low (1-19%)",IF(M5138&lt;0.4,"Medium (20-39%)","High (40%+)")))</f>
        <v>Medium (20-39%)</v>
      </c>
      <c r="R5138" s="0" t="str">
        <f aca="false">INDEX('Lookup Tables'!$B$2:$B$5,MATCH(F5138,'Lookup Tables'!$A$2:$A$5,0))</f>
        <v>Manager D</v>
      </c>
    </row>
    <row r="5139" customFormat="false" ht="15" hidden="false" customHeight="false" outlineLevel="0" collapsed="false">
      <c r="A5139" s="0" t="s">
        <v>4384</v>
      </c>
      <c r="B5139" s="13" t="n">
        <v>43052</v>
      </c>
      <c r="C5139" s="13" t="n">
        <v>43056</v>
      </c>
      <c r="D5139" s="14" t="s">
        <v>69</v>
      </c>
      <c r="E5139" s="14" t="s">
        <v>62</v>
      </c>
      <c r="F5139" s="14" t="s">
        <v>98</v>
      </c>
      <c r="G5139" s="14" t="s">
        <v>331</v>
      </c>
      <c r="H5139" s="14" t="s">
        <v>56</v>
      </c>
      <c r="I5139" s="14" t="s">
        <v>76</v>
      </c>
      <c r="J5139" s="14" t="s">
        <v>991</v>
      </c>
      <c r="K5139" s="15" t="n">
        <v>30.36</v>
      </c>
      <c r="L5139" s="0" t="n">
        <v>4</v>
      </c>
      <c r="M5139" s="16" t="n">
        <v>0</v>
      </c>
      <c r="N5139" s="17" t="n">
        <v>13.0548</v>
      </c>
      <c r="O5139" s="0" t="str">
        <f aca="false">TEXT(B5139,"YYYY-MM")</f>
        <v>2017-11</v>
      </c>
      <c r="P5139" s="18" t="n">
        <f aca="false">IFERROR(N5139/K5139,0)</f>
        <v>0.43</v>
      </c>
      <c r="Q5139" s="0" t="str">
        <f aca="false">IF(M5139=0,"No Discount",IF(M5139&lt;0.2,"Low (1-19%)",IF(M5139&lt;0.4,"Medium (20-39%)","High (40%+)")))</f>
        <v>No Discount</v>
      </c>
      <c r="R5139" s="0" t="str">
        <f aca="false">INDEX('Lookup Tables'!$B$2:$B$5,MATCH(F5139,'Lookup Tables'!$A$2:$A$5,0))</f>
        <v>Manager A</v>
      </c>
    </row>
    <row r="5140" customFormat="false" ht="15" hidden="false" customHeight="false" outlineLevel="0" collapsed="false">
      <c r="A5140" s="0" t="s">
        <v>4385</v>
      </c>
      <c r="B5140" s="13" t="n">
        <v>43372</v>
      </c>
      <c r="C5140" s="13" t="n">
        <v>43378</v>
      </c>
      <c r="D5140" s="14" t="s">
        <v>69</v>
      </c>
      <c r="E5140" s="14" t="s">
        <v>53</v>
      </c>
      <c r="F5140" s="14" t="s">
        <v>117</v>
      </c>
      <c r="G5140" s="14" t="s">
        <v>170</v>
      </c>
      <c r="H5140" s="14" t="s">
        <v>65</v>
      </c>
      <c r="I5140" s="14" t="s">
        <v>129</v>
      </c>
      <c r="J5140" s="14" t="s">
        <v>340</v>
      </c>
      <c r="K5140" s="15" t="n">
        <v>23.34</v>
      </c>
      <c r="L5140" s="0" t="n">
        <v>3</v>
      </c>
      <c r="M5140" s="16" t="n">
        <v>0</v>
      </c>
      <c r="N5140" s="17" t="n">
        <v>10.9698</v>
      </c>
      <c r="O5140" s="0" t="str">
        <f aca="false">TEXT(B5140,"YYYY-MM")</f>
        <v>2018-09</v>
      </c>
      <c r="P5140" s="18" t="n">
        <f aca="false">IFERROR(N5140/K5140,0)</f>
        <v>0.47</v>
      </c>
      <c r="Q5140" s="0" t="str">
        <f aca="false">IF(M5140=0,"No Discount",IF(M5140&lt;0.2,"Low (1-19%)",IF(M5140&lt;0.4,"Medium (20-39%)","High (40%+)")))</f>
        <v>No Discount</v>
      </c>
      <c r="R5140" s="0" t="str">
        <f aca="false">INDEX('Lookup Tables'!$B$2:$B$5,MATCH(F5140,'Lookup Tables'!$A$2:$A$5,0))</f>
        <v>Manager B</v>
      </c>
    </row>
    <row r="5141" customFormat="false" ht="15" hidden="false" customHeight="false" outlineLevel="0" collapsed="false">
      <c r="A5141" s="0" t="s">
        <v>4385</v>
      </c>
      <c r="B5141" s="13" t="n">
        <v>43372</v>
      </c>
      <c r="C5141" s="13" t="n">
        <v>43378</v>
      </c>
      <c r="D5141" s="14" t="s">
        <v>69</v>
      </c>
      <c r="E5141" s="14" t="s">
        <v>53</v>
      </c>
      <c r="F5141" s="14" t="s">
        <v>117</v>
      </c>
      <c r="G5141" s="14" t="s">
        <v>170</v>
      </c>
      <c r="H5141" s="14" t="s">
        <v>65</v>
      </c>
      <c r="I5141" s="14" t="s">
        <v>91</v>
      </c>
      <c r="J5141" s="14" t="s">
        <v>3371</v>
      </c>
      <c r="K5141" s="15" t="n">
        <v>51.55</v>
      </c>
      <c r="L5141" s="0" t="n">
        <v>5</v>
      </c>
      <c r="M5141" s="16" t="n">
        <v>0</v>
      </c>
      <c r="N5141" s="17" t="n">
        <v>24.2285</v>
      </c>
      <c r="O5141" s="0" t="str">
        <f aca="false">TEXT(B5141,"YYYY-MM")</f>
        <v>2018-09</v>
      </c>
      <c r="P5141" s="18" t="n">
        <f aca="false">IFERROR(N5141/K5141,0)</f>
        <v>0.47</v>
      </c>
      <c r="Q5141" s="0" t="str">
        <f aca="false">IF(M5141=0,"No Discount",IF(M5141&lt;0.2,"Low (1-19%)",IF(M5141&lt;0.4,"Medium (20-39%)","High (40%+)")))</f>
        <v>No Discount</v>
      </c>
      <c r="R5141" s="0" t="str">
        <f aca="false">INDEX('Lookup Tables'!$B$2:$B$5,MATCH(F5141,'Lookup Tables'!$A$2:$A$5,0))</f>
        <v>Manager B</v>
      </c>
    </row>
    <row r="5142" customFormat="false" ht="15" hidden="false" customHeight="false" outlineLevel="0" collapsed="false">
      <c r="A5142" s="0" t="s">
        <v>4386</v>
      </c>
      <c r="B5142" s="13" t="n">
        <v>42682</v>
      </c>
      <c r="C5142" s="13" t="n">
        <v>42686</v>
      </c>
      <c r="D5142" s="14" t="s">
        <v>69</v>
      </c>
      <c r="E5142" s="14" t="s">
        <v>53</v>
      </c>
      <c r="F5142" s="14" t="s">
        <v>63</v>
      </c>
      <c r="G5142" s="14" t="s">
        <v>64</v>
      </c>
      <c r="H5142" s="14" t="s">
        <v>80</v>
      </c>
      <c r="I5142" s="14" t="s">
        <v>123</v>
      </c>
      <c r="J5142" s="14" t="s">
        <v>503</v>
      </c>
      <c r="K5142" s="15" t="n">
        <v>119.9</v>
      </c>
      <c r="L5142" s="0" t="n">
        <v>2</v>
      </c>
      <c r="M5142" s="16" t="n">
        <v>0</v>
      </c>
      <c r="N5142" s="17" t="n">
        <v>43.164</v>
      </c>
      <c r="O5142" s="0" t="str">
        <f aca="false">TEXT(B5142,"YYYY-MM")</f>
        <v>2016-11</v>
      </c>
      <c r="P5142" s="18" t="n">
        <f aca="false">IFERROR(N5142/K5142,0)</f>
        <v>0.36</v>
      </c>
      <c r="Q5142" s="0" t="str">
        <f aca="false">IF(M5142=0,"No Discount",IF(M5142&lt;0.2,"Low (1-19%)",IF(M5142&lt;0.4,"Medium (20-39%)","High (40%+)")))</f>
        <v>No Discount</v>
      </c>
      <c r="R5142" s="0" t="str">
        <f aca="false">INDEX('Lookup Tables'!$B$2:$B$5,MATCH(F5142,'Lookup Tables'!$A$2:$A$5,0))</f>
        <v>Manager D</v>
      </c>
    </row>
    <row r="5143" customFormat="false" ht="15" hidden="false" customHeight="false" outlineLevel="0" collapsed="false">
      <c r="A5143" s="0" t="s">
        <v>4387</v>
      </c>
      <c r="B5143" s="13" t="n">
        <v>42826</v>
      </c>
      <c r="C5143" s="13" t="n">
        <v>42830</v>
      </c>
      <c r="D5143" s="14" t="s">
        <v>69</v>
      </c>
      <c r="E5143" s="14" t="s">
        <v>53</v>
      </c>
      <c r="F5143" s="14" t="s">
        <v>117</v>
      </c>
      <c r="G5143" s="14" t="s">
        <v>170</v>
      </c>
      <c r="H5143" s="14" t="s">
        <v>56</v>
      </c>
      <c r="I5143" s="14" t="s">
        <v>59</v>
      </c>
      <c r="J5143" s="14" t="s">
        <v>60</v>
      </c>
      <c r="K5143" s="15" t="n">
        <v>1317.492</v>
      </c>
      <c r="L5143" s="0" t="n">
        <v>6</v>
      </c>
      <c r="M5143" s="16" t="n">
        <v>0.1</v>
      </c>
      <c r="N5143" s="17" t="n">
        <v>292.776</v>
      </c>
      <c r="O5143" s="0" t="str">
        <f aca="false">TEXT(B5143,"YYYY-MM")</f>
        <v>2017-04</v>
      </c>
      <c r="P5143" s="18" t="n">
        <f aca="false">IFERROR(N5143/K5143,0)</f>
        <v>0.222222222222222</v>
      </c>
      <c r="Q5143" s="0" t="str">
        <f aca="false">IF(M5143=0,"No Discount",IF(M5143&lt;0.2,"Low (1-19%)",IF(M5143&lt;0.4,"Medium (20-39%)","High (40%+)")))</f>
        <v>Low (1-19%)</v>
      </c>
      <c r="R5143" s="0" t="str">
        <f aca="false">INDEX('Lookup Tables'!$B$2:$B$5,MATCH(F5143,'Lookup Tables'!$A$2:$A$5,0))</f>
        <v>Manager B</v>
      </c>
    </row>
    <row r="5144" customFormat="false" ht="15" hidden="false" customHeight="false" outlineLevel="0" collapsed="false">
      <c r="A5144" s="0" t="s">
        <v>4387</v>
      </c>
      <c r="B5144" s="13" t="n">
        <v>42826</v>
      </c>
      <c r="C5144" s="13" t="n">
        <v>42830</v>
      </c>
      <c r="D5144" s="14" t="s">
        <v>69</v>
      </c>
      <c r="E5144" s="14" t="s">
        <v>53</v>
      </c>
      <c r="F5144" s="14" t="s">
        <v>117</v>
      </c>
      <c r="G5144" s="14" t="s">
        <v>170</v>
      </c>
      <c r="H5144" s="14" t="s">
        <v>65</v>
      </c>
      <c r="I5144" s="14" t="s">
        <v>303</v>
      </c>
      <c r="J5144" s="14" t="s">
        <v>608</v>
      </c>
      <c r="K5144" s="15" t="n">
        <v>63.84</v>
      </c>
      <c r="L5144" s="0" t="n">
        <v>8</v>
      </c>
      <c r="M5144" s="16" t="n">
        <v>0</v>
      </c>
      <c r="N5144" s="17" t="n">
        <v>18.5136</v>
      </c>
      <c r="O5144" s="0" t="str">
        <f aca="false">TEXT(B5144,"YYYY-MM")</f>
        <v>2017-04</v>
      </c>
      <c r="P5144" s="18" t="n">
        <f aca="false">IFERROR(N5144/K5144,0)</f>
        <v>0.29</v>
      </c>
      <c r="Q5144" s="0" t="str">
        <f aca="false">IF(M5144=0,"No Discount",IF(M5144&lt;0.2,"Low (1-19%)",IF(M5144&lt;0.4,"Medium (20-39%)","High (40%+)")))</f>
        <v>No Discount</v>
      </c>
      <c r="R5144" s="0" t="str">
        <f aca="false">INDEX('Lookup Tables'!$B$2:$B$5,MATCH(F5144,'Lookup Tables'!$A$2:$A$5,0))</f>
        <v>Manager B</v>
      </c>
    </row>
    <row r="5145" customFormat="false" ht="15" hidden="false" customHeight="false" outlineLevel="0" collapsed="false">
      <c r="A5145" s="0" t="s">
        <v>4387</v>
      </c>
      <c r="B5145" s="13" t="n">
        <v>42826</v>
      </c>
      <c r="C5145" s="13" t="n">
        <v>42830</v>
      </c>
      <c r="D5145" s="14" t="s">
        <v>69</v>
      </c>
      <c r="E5145" s="14" t="s">
        <v>53</v>
      </c>
      <c r="F5145" s="14" t="s">
        <v>117</v>
      </c>
      <c r="G5145" s="14" t="s">
        <v>170</v>
      </c>
      <c r="H5145" s="14" t="s">
        <v>65</v>
      </c>
      <c r="I5145" s="14" t="s">
        <v>83</v>
      </c>
      <c r="J5145" s="14" t="s">
        <v>572</v>
      </c>
      <c r="K5145" s="15" t="n">
        <v>3.592</v>
      </c>
      <c r="L5145" s="0" t="n">
        <v>1</v>
      </c>
      <c r="M5145" s="16" t="n">
        <v>0.2</v>
      </c>
      <c r="N5145" s="17" t="n">
        <v>1.1225</v>
      </c>
      <c r="O5145" s="0" t="str">
        <f aca="false">TEXT(B5145,"YYYY-MM")</f>
        <v>2017-04</v>
      </c>
      <c r="P5145" s="18" t="n">
        <f aca="false">IFERROR(N5145/K5145,0)</f>
        <v>0.3125</v>
      </c>
      <c r="Q5145" s="0" t="str">
        <f aca="false">IF(M5145=0,"No Discount",IF(M5145&lt;0.2,"Low (1-19%)",IF(M5145&lt;0.4,"Medium (20-39%)","High (40%+)")))</f>
        <v>Medium (20-39%)</v>
      </c>
      <c r="R5145" s="0" t="str">
        <f aca="false">INDEX('Lookup Tables'!$B$2:$B$5,MATCH(F5145,'Lookup Tables'!$A$2:$A$5,0))</f>
        <v>Manager B</v>
      </c>
    </row>
    <row r="5146" customFormat="false" ht="15" hidden="false" customHeight="false" outlineLevel="0" collapsed="false">
      <c r="A5146" s="0" t="s">
        <v>4388</v>
      </c>
      <c r="B5146" s="13" t="n">
        <v>43133</v>
      </c>
      <c r="C5146" s="13" t="n">
        <v>43138</v>
      </c>
      <c r="D5146" s="14" t="s">
        <v>69</v>
      </c>
      <c r="E5146" s="14" t="s">
        <v>53</v>
      </c>
      <c r="F5146" s="14" t="s">
        <v>63</v>
      </c>
      <c r="G5146" s="14" t="s">
        <v>64</v>
      </c>
      <c r="H5146" s="14" t="s">
        <v>56</v>
      </c>
      <c r="I5146" s="14" t="s">
        <v>76</v>
      </c>
      <c r="J5146" s="14" t="s">
        <v>863</v>
      </c>
      <c r="K5146" s="15" t="n">
        <v>86.26</v>
      </c>
      <c r="L5146" s="0" t="n">
        <v>2</v>
      </c>
      <c r="M5146" s="16" t="n">
        <v>0</v>
      </c>
      <c r="N5146" s="17" t="n">
        <v>29.3284</v>
      </c>
      <c r="O5146" s="0" t="str">
        <f aca="false">TEXT(B5146,"YYYY-MM")</f>
        <v>2018-02</v>
      </c>
      <c r="P5146" s="18" t="n">
        <f aca="false">IFERROR(N5146/K5146,0)</f>
        <v>0.34</v>
      </c>
      <c r="Q5146" s="0" t="str">
        <f aca="false">IF(M5146=0,"No Discount",IF(M5146&lt;0.2,"Low (1-19%)",IF(M5146&lt;0.4,"Medium (20-39%)","High (40%+)")))</f>
        <v>No Discount</v>
      </c>
      <c r="R5146" s="0" t="str">
        <f aca="false">INDEX('Lookup Tables'!$B$2:$B$5,MATCH(F5146,'Lookup Tables'!$A$2:$A$5,0))</f>
        <v>Manager D</v>
      </c>
    </row>
    <row r="5147" customFormat="false" ht="15" hidden="false" customHeight="false" outlineLevel="0" collapsed="false">
      <c r="A5147" s="0" t="s">
        <v>4388</v>
      </c>
      <c r="B5147" s="13" t="n">
        <v>43133</v>
      </c>
      <c r="C5147" s="13" t="n">
        <v>43138</v>
      </c>
      <c r="D5147" s="14" t="s">
        <v>69</v>
      </c>
      <c r="E5147" s="14" t="s">
        <v>53</v>
      </c>
      <c r="F5147" s="14" t="s">
        <v>63</v>
      </c>
      <c r="G5147" s="14" t="s">
        <v>64</v>
      </c>
      <c r="H5147" s="14" t="s">
        <v>65</v>
      </c>
      <c r="I5147" s="14" t="s">
        <v>73</v>
      </c>
      <c r="J5147" s="14" t="s">
        <v>2169</v>
      </c>
      <c r="K5147" s="15" t="n">
        <v>139.04</v>
      </c>
      <c r="L5147" s="0" t="n">
        <v>4</v>
      </c>
      <c r="M5147" s="16" t="n">
        <v>0</v>
      </c>
      <c r="N5147" s="17" t="n">
        <v>38.9312</v>
      </c>
      <c r="O5147" s="0" t="str">
        <f aca="false">TEXT(B5147,"YYYY-MM")</f>
        <v>2018-02</v>
      </c>
      <c r="P5147" s="18" t="n">
        <f aca="false">IFERROR(N5147/K5147,0)</f>
        <v>0.28</v>
      </c>
      <c r="Q5147" s="0" t="str">
        <f aca="false">IF(M5147=0,"No Discount",IF(M5147&lt;0.2,"Low (1-19%)",IF(M5147&lt;0.4,"Medium (20-39%)","High (40%+)")))</f>
        <v>No Discount</v>
      </c>
      <c r="R5147" s="0" t="str">
        <f aca="false">INDEX('Lookup Tables'!$B$2:$B$5,MATCH(F5147,'Lookup Tables'!$A$2:$A$5,0))</f>
        <v>Manager D</v>
      </c>
    </row>
    <row r="5148" customFormat="false" ht="15" hidden="false" customHeight="false" outlineLevel="0" collapsed="false">
      <c r="A5148" s="0" t="s">
        <v>4388</v>
      </c>
      <c r="B5148" s="13" t="n">
        <v>43133</v>
      </c>
      <c r="C5148" s="13" t="n">
        <v>43138</v>
      </c>
      <c r="D5148" s="14" t="s">
        <v>69</v>
      </c>
      <c r="E5148" s="14" t="s">
        <v>53</v>
      </c>
      <c r="F5148" s="14" t="s">
        <v>63</v>
      </c>
      <c r="G5148" s="14" t="s">
        <v>64</v>
      </c>
      <c r="H5148" s="14" t="s">
        <v>65</v>
      </c>
      <c r="I5148" s="14" t="s">
        <v>85</v>
      </c>
      <c r="J5148" s="14" t="s">
        <v>2446</v>
      </c>
      <c r="K5148" s="15" t="n">
        <v>46.8</v>
      </c>
      <c r="L5148" s="0" t="n">
        <v>4</v>
      </c>
      <c r="M5148" s="16" t="n">
        <v>0</v>
      </c>
      <c r="N5148" s="17" t="n">
        <v>16.38</v>
      </c>
      <c r="O5148" s="0" t="str">
        <f aca="false">TEXT(B5148,"YYYY-MM")</f>
        <v>2018-02</v>
      </c>
      <c r="P5148" s="18" t="n">
        <f aca="false">IFERROR(N5148/K5148,0)</f>
        <v>0.35</v>
      </c>
      <c r="Q5148" s="0" t="str">
        <f aca="false">IF(M5148=0,"No Discount",IF(M5148&lt;0.2,"Low (1-19%)",IF(M5148&lt;0.4,"Medium (20-39%)","High (40%+)")))</f>
        <v>No Discount</v>
      </c>
      <c r="R5148" s="0" t="str">
        <f aca="false">INDEX('Lookup Tables'!$B$2:$B$5,MATCH(F5148,'Lookup Tables'!$A$2:$A$5,0))</f>
        <v>Manager D</v>
      </c>
    </row>
    <row r="5149" customFormat="false" ht="15" hidden="false" customHeight="false" outlineLevel="0" collapsed="false">
      <c r="A5149" s="0" t="s">
        <v>4389</v>
      </c>
      <c r="B5149" s="13" t="n">
        <v>43458</v>
      </c>
      <c r="C5149" s="13" t="n">
        <v>43465</v>
      </c>
      <c r="D5149" s="14" t="s">
        <v>69</v>
      </c>
      <c r="E5149" s="14" t="s">
        <v>97</v>
      </c>
      <c r="F5149" s="14" t="s">
        <v>63</v>
      </c>
      <c r="G5149" s="14" t="s">
        <v>189</v>
      </c>
      <c r="H5149" s="14" t="s">
        <v>56</v>
      </c>
      <c r="I5149" s="14" t="s">
        <v>76</v>
      </c>
      <c r="J5149" s="14" t="s">
        <v>3496</v>
      </c>
      <c r="K5149" s="15" t="n">
        <v>8.544</v>
      </c>
      <c r="L5149" s="0" t="n">
        <v>4</v>
      </c>
      <c r="M5149" s="16" t="n">
        <v>0.2</v>
      </c>
      <c r="N5149" s="17" t="n">
        <v>1.9224</v>
      </c>
      <c r="O5149" s="0" t="str">
        <f aca="false">TEXT(B5149,"YYYY-MM")</f>
        <v>2018-12</v>
      </c>
      <c r="P5149" s="18" t="n">
        <f aca="false">IFERROR(N5149/K5149,0)</f>
        <v>0.225</v>
      </c>
      <c r="Q5149" s="0" t="str">
        <f aca="false">IF(M5149=0,"No Discount",IF(M5149&lt;0.2,"Low (1-19%)",IF(M5149&lt;0.4,"Medium (20-39%)","High (40%+)")))</f>
        <v>Medium (20-39%)</v>
      </c>
      <c r="R5149" s="0" t="str">
        <f aca="false">INDEX('Lookup Tables'!$B$2:$B$5,MATCH(F5149,'Lookup Tables'!$A$2:$A$5,0))</f>
        <v>Manager D</v>
      </c>
    </row>
    <row r="5150" customFormat="false" ht="15" hidden="false" customHeight="false" outlineLevel="0" collapsed="false">
      <c r="A5150" s="0" t="s">
        <v>4389</v>
      </c>
      <c r="B5150" s="13" t="n">
        <v>43458</v>
      </c>
      <c r="C5150" s="13" t="n">
        <v>43465</v>
      </c>
      <c r="D5150" s="14" t="s">
        <v>69</v>
      </c>
      <c r="E5150" s="14" t="s">
        <v>97</v>
      </c>
      <c r="F5150" s="14" t="s">
        <v>63</v>
      </c>
      <c r="G5150" s="14" t="s">
        <v>189</v>
      </c>
      <c r="H5150" s="14" t="s">
        <v>56</v>
      </c>
      <c r="I5150" s="14" t="s">
        <v>59</v>
      </c>
      <c r="J5150" s="14" t="s">
        <v>1158</v>
      </c>
      <c r="K5150" s="15" t="n">
        <v>842.376</v>
      </c>
      <c r="L5150" s="0" t="n">
        <v>3</v>
      </c>
      <c r="M5150" s="16" t="n">
        <v>0.2</v>
      </c>
      <c r="N5150" s="17" t="n">
        <v>105.297</v>
      </c>
      <c r="O5150" s="0" t="str">
        <f aca="false">TEXT(B5150,"YYYY-MM")</f>
        <v>2018-12</v>
      </c>
      <c r="P5150" s="18" t="n">
        <f aca="false">IFERROR(N5150/K5150,0)</f>
        <v>0.125</v>
      </c>
      <c r="Q5150" s="0" t="str">
        <f aca="false">IF(M5150=0,"No Discount",IF(M5150&lt;0.2,"Low (1-19%)",IF(M5150&lt;0.4,"Medium (20-39%)","High (40%+)")))</f>
        <v>Medium (20-39%)</v>
      </c>
      <c r="R5150" s="0" t="str">
        <f aca="false">INDEX('Lookup Tables'!$B$2:$B$5,MATCH(F5150,'Lookup Tables'!$A$2:$A$5,0))</f>
        <v>Manager D</v>
      </c>
    </row>
    <row r="5151" customFormat="false" ht="15" hidden="false" customHeight="false" outlineLevel="0" collapsed="false">
      <c r="A5151" s="0" t="s">
        <v>4390</v>
      </c>
      <c r="B5151" s="13" t="n">
        <v>42176</v>
      </c>
      <c r="C5151" s="13" t="n">
        <v>42176</v>
      </c>
      <c r="D5151" s="14" t="s">
        <v>606</v>
      </c>
      <c r="E5151" s="14" t="s">
        <v>53</v>
      </c>
      <c r="F5151" s="14" t="s">
        <v>117</v>
      </c>
      <c r="G5151" s="14" t="s">
        <v>170</v>
      </c>
      <c r="H5151" s="14" t="s">
        <v>80</v>
      </c>
      <c r="I5151" s="14" t="s">
        <v>81</v>
      </c>
      <c r="J5151" s="14" t="s">
        <v>2381</v>
      </c>
      <c r="K5151" s="15" t="n">
        <v>1214.85</v>
      </c>
      <c r="L5151" s="0" t="n">
        <v>3</v>
      </c>
      <c r="M5151" s="16" t="n">
        <v>0</v>
      </c>
      <c r="N5151" s="17" t="n">
        <v>352.3065</v>
      </c>
      <c r="O5151" s="0" t="str">
        <f aca="false">TEXT(B5151,"YYYY-MM")</f>
        <v>2015-06</v>
      </c>
      <c r="P5151" s="18" t="n">
        <f aca="false">IFERROR(N5151/K5151,0)</f>
        <v>0.29</v>
      </c>
      <c r="Q5151" s="0" t="str">
        <f aca="false">IF(M5151=0,"No Discount",IF(M5151&lt;0.2,"Low (1-19%)",IF(M5151&lt;0.4,"Medium (20-39%)","High (40%+)")))</f>
        <v>No Discount</v>
      </c>
      <c r="R5151" s="0" t="str">
        <f aca="false">INDEX('Lookup Tables'!$B$2:$B$5,MATCH(F5151,'Lookup Tables'!$A$2:$A$5,0))</f>
        <v>Manager B</v>
      </c>
    </row>
    <row r="5152" customFormat="false" ht="15" hidden="false" customHeight="false" outlineLevel="0" collapsed="false">
      <c r="A5152" s="0" t="s">
        <v>4391</v>
      </c>
      <c r="B5152" s="13" t="n">
        <v>43165</v>
      </c>
      <c r="C5152" s="13" t="n">
        <v>43169</v>
      </c>
      <c r="D5152" s="14" t="s">
        <v>52</v>
      </c>
      <c r="E5152" s="14" t="s">
        <v>62</v>
      </c>
      <c r="F5152" s="14" t="s">
        <v>63</v>
      </c>
      <c r="G5152" s="14" t="s">
        <v>64</v>
      </c>
      <c r="H5152" s="14" t="s">
        <v>65</v>
      </c>
      <c r="I5152" s="14" t="s">
        <v>73</v>
      </c>
      <c r="J5152" s="14" t="s">
        <v>560</v>
      </c>
      <c r="K5152" s="15" t="n">
        <v>67.78</v>
      </c>
      <c r="L5152" s="0" t="n">
        <v>2</v>
      </c>
      <c r="M5152" s="16" t="n">
        <v>0</v>
      </c>
      <c r="N5152" s="17" t="n">
        <v>16.945</v>
      </c>
      <c r="O5152" s="0" t="str">
        <f aca="false">TEXT(B5152,"YYYY-MM")</f>
        <v>2018-03</v>
      </c>
      <c r="P5152" s="18" t="n">
        <f aca="false">IFERROR(N5152/K5152,0)</f>
        <v>0.25</v>
      </c>
      <c r="Q5152" s="0" t="str">
        <f aca="false">IF(M5152=0,"No Discount",IF(M5152&lt;0.2,"Low (1-19%)",IF(M5152&lt;0.4,"Medium (20-39%)","High (40%+)")))</f>
        <v>No Discount</v>
      </c>
      <c r="R5152" s="0" t="str">
        <f aca="false">INDEX('Lookup Tables'!$B$2:$B$5,MATCH(F5152,'Lookup Tables'!$A$2:$A$5,0))</f>
        <v>Manager D</v>
      </c>
    </row>
    <row r="5153" customFormat="false" ht="15" hidden="false" customHeight="false" outlineLevel="0" collapsed="false">
      <c r="A5153" s="0" t="s">
        <v>4392</v>
      </c>
      <c r="B5153" s="13" t="n">
        <v>43368</v>
      </c>
      <c r="C5153" s="13" t="n">
        <v>43371</v>
      </c>
      <c r="D5153" s="14" t="s">
        <v>137</v>
      </c>
      <c r="E5153" s="14" t="s">
        <v>62</v>
      </c>
      <c r="F5153" s="14" t="s">
        <v>63</v>
      </c>
      <c r="G5153" s="14" t="s">
        <v>813</v>
      </c>
      <c r="H5153" s="14" t="s">
        <v>65</v>
      </c>
      <c r="I5153" s="14" t="s">
        <v>73</v>
      </c>
      <c r="J5153" s="14" t="s">
        <v>1534</v>
      </c>
      <c r="K5153" s="15" t="n">
        <v>39.9</v>
      </c>
      <c r="L5153" s="0" t="n">
        <v>5</v>
      </c>
      <c r="M5153" s="16" t="n">
        <v>0</v>
      </c>
      <c r="N5153" s="17" t="n">
        <v>10.374</v>
      </c>
      <c r="O5153" s="0" t="str">
        <f aca="false">TEXT(B5153,"YYYY-MM")</f>
        <v>2018-09</v>
      </c>
      <c r="P5153" s="18" t="n">
        <f aca="false">IFERROR(N5153/K5153,0)</f>
        <v>0.26</v>
      </c>
      <c r="Q5153" s="0" t="str">
        <f aca="false">IF(M5153=0,"No Discount",IF(M5153&lt;0.2,"Low (1-19%)",IF(M5153&lt;0.4,"Medium (20-39%)","High (40%+)")))</f>
        <v>No Discount</v>
      </c>
      <c r="R5153" s="0" t="str">
        <f aca="false">INDEX('Lookup Tables'!$B$2:$B$5,MATCH(F5153,'Lookup Tables'!$A$2:$A$5,0))</f>
        <v>Manager D</v>
      </c>
    </row>
    <row r="5154" customFormat="false" ht="15" hidden="false" customHeight="false" outlineLevel="0" collapsed="false">
      <c r="A5154" s="0" t="s">
        <v>4393</v>
      </c>
      <c r="B5154" s="13" t="n">
        <v>42185</v>
      </c>
      <c r="C5154" s="13" t="n">
        <v>42191</v>
      </c>
      <c r="D5154" s="14" t="s">
        <v>69</v>
      </c>
      <c r="E5154" s="14" t="s">
        <v>53</v>
      </c>
      <c r="F5154" s="14" t="s">
        <v>117</v>
      </c>
      <c r="G5154" s="14" t="s">
        <v>170</v>
      </c>
      <c r="H5154" s="14" t="s">
        <v>65</v>
      </c>
      <c r="I5154" s="14" t="s">
        <v>83</v>
      </c>
      <c r="J5154" s="14" t="s">
        <v>843</v>
      </c>
      <c r="K5154" s="15" t="n">
        <v>2.688</v>
      </c>
      <c r="L5154" s="0" t="n">
        <v>1</v>
      </c>
      <c r="M5154" s="16" t="n">
        <v>0.2</v>
      </c>
      <c r="N5154" s="17" t="n">
        <v>0.84</v>
      </c>
      <c r="O5154" s="0" t="str">
        <f aca="false">TEXT(B5154,"YYYY-MM")</f>
        <v>2015-06</v>
      </c>
      <c r="P5154" s="18" t="n">
        <f aca="false">IFERROR(N5154/K5154,0)</f>
        <v>0.3125</v>
      </c>
      <c r="Q5154" s="0" t="str">
        <f aca="false">IF(M5154=0,"No Discount",IF(M5154&lt;0.2,"Low (1-19%)",IF(M5154&lt;0.4,"Medium (20-39%)","High (40%+)")))</f>
        <v>Medium (20-39%)</v>
      </c>
      <c r="R5154" s="0" t="str">
        <f aca="false">INDEX('Lookup Tables'!$B$2:$B$5,MATCH(F5154,'Lookup Tables'!$A$2:$A$5,0))</f>
        <v>Manager B</v>
      </c>
    </row>
    <row r="5155" customFormat="false" ht="15" hidden="false" customHeight="false" outlineLevel="0" collapsed="false">
      <c r="A5155" s="0" t="s">
        <v>4393</v>
      </c>
      <c r="B5155" s="13" t="n">
        <v>42185</v>
      </c>
      <c r="C5155" s="13" t="n">
        <v>42191</v>
      </c>
      <c r="D5155" s="14" t="s">
        <v>69</v>
      </c>
      <c r="E5155" s="14" t="s">
        <v>53</v>
      </c>
      <c r="F5155" s="14" t="s">
        <v>117</v>
      </c>
      <c r="G5155" s="14" t="s">
        <v>170</v>
      </c>
      <c r="H5155" s="14" t="s">
        <v>65</v>
      </c>
      <c r="I5155" s="14" t="s">
        <v>78</v>
      </c>
      <c r="J5155" s="14" t="s">
        <v>428</v>
      </c>
      <c r="K5155" s="15" t="n">
        <v>6.6</v>
      </c>
      <c r="L5155" s="0" t="n">
        <v>3</v>
      </c>
      <c r="M5155" s="16" t="n">
        <v>0</v>
      </c>
      <c r="N5155" s="17" t="n">
        <v>2.904</v>
      </c>
      <c r="O5155" s="0" t="str">
        <f aca="false">TEXT(B5155,"YYYY-MM")</f>
        <v>2015-06</v>
      </c>
      <c r="P5155" s="18" t="n">
        <f aca="false">IFERROR(N5155/K5155,0)</f>
        <v>0.44</v>
      </c>
      <c r="Q5155" s="0" t="str">
        <f aca="false">IF(M5155=0,"No Discount",IF(M5155&lt;0.2,"Low (1-19%)",IF(M5155&lt;0.4,"Medium (20-39%)","High (40%+)")))</f>
        <v>No Discount</v>
      </c>
      <c r="R5155" s="0" t="str">
        <f aca="false">INDEX('Lookup Tables'!$B$2:$B$5,MATCH(F5155,'Lookup Tables'!$A$2:$A$5,0))</f>
        <v>Manager B</v>
      </c>
    </row>
    <row r="5156" customFormat="false" ht="15" hidden="false" customHeight="false" outlineLevel="0" collapsed="false">
      <c r="A5156" s="0" t="s">
        <v>4394</v>
      </c>
      <c r="B5156" s="13" t="n">
        <v>42589</v>
      </c>
      <c r="C5156" s="13" t="n">
        <v>42590</v>
      </c>
      <c r="D5156" s="14" t="s">
        <v>137</v>
      </c>
      <c r="E5156" s="14" t="s">
        <v>53</v>
      </c>
      <c r="F5156" s="14" t="s">
        <v>98</v>
      </c>
      <c r="G5156" s="14" t="s">
        <v>311</v>
      </c>
      <c r="H5156" s="14" t="s">
        <v>65</v>
      </c>
      <c r="I5156" s="14" t="s">
        <v>83</v>
      </c>
      <c r="J5156" s="14" t="s">
        <v>111</v>
      </c>
      <c r="K5156" s="15" t="n">
        <v>28.4</v>
      </c>
      <c r="L5156" s="0" t="n">
        <v>4</v>
      </c>
      <c r="M5156" s="16" t="n">
        <v>0</v>
      </c>
      <c r="N5156" s="17" t="n">
        <v>13.064</v>
      </c>
      <c r="O5156" s="0" t="str">
        <f aca="false">TEXT(B5156,"YYYY-MM")</f>
        <v>2016-08</v>
      </c>
      <c r="P5156" s="18" t="n">
        <f aca="false">IFERROR(N5156/K5156,0)</f>
        <v>0.46</v>
      </c>
      <c r="Q5156" s="0" t="str">
        <f aca="false">IF(M5156=0,"No Discount",IF(M5156&lt;0.2,"Low (1-19%)",IF(M5156&lt;0.4,"Medium (20-39%)","High (40%+)")))</f>
        <v>No Discount</v>
      </c>
      <c r="R5156" s="0" t="str">
        <f aca="false">INDEX('Lookup Tables'!$B$2:$B$5,MATCH(F5156,'Lookup Tables'!$A$2:$A$5,0))</f>
        <v>Manager A</v>
      </c>
    </row>
    <row r="5157" customFormat="false" ht="15" hidden="false" customHeight="false" outlineLevel="0" collapsed="false">
      <c r="A5157" s="0" t="s">
        <v>4394</v>
      </c>
      <c r="B5157" s="13" t="n">
        <v>42589</v>
      </c>
      <c r="C5157" s="13" t="n">
        <v>42590</v>
      </c>
      <c r="D5157" s="14" t="s">
        <v>137</v>
      </c>
      <c r="E5157" s="14" t="s">
        <v>53</v>
      </c>
      <c r="F5157" s="14" t="s">
        <v>98</v>
      </c>
      <c r="G5157" s="14" t="s">
        <v>311</v>
      </c>
      <c r="H5157" s="14" t="s">
        <v>56</v>
      </c>
      <c r="I5157" s="14" t="s">
        <v>76</v>
      </c>
      <c r="J5157" s="14" t="s">
        <v>3039</v>
      </c>
      <c r="K5157" s="15" t="n">
        <v>212.94</v>
      </c>
      <c r="L5157" s="0" t="n">
        <v>3</v>
      </c>
      <c r="M5157" s="16" t="n">
        <v>0</v>
      </c>
      <c r="N5157" s="17" t="n">
        <v>34.0704</v>
      </c>
      <c r="O5157" s="0" t="str">
        <f aca="false">TEXT(B5157,"YYYY-MM")</f>
        <v>2016-08</v>
      </c>
      <c r="P5157" s="18" t="n">
        <f aca="false">IFERROR(N5157/K5157,0)</f>
        <v>0.16</v>
      </c>
      <c r="Q5157" s="0" t="str">
        <f aca="false">IF(M5157=0,"No Discount",IF(M5157&lt;0.2,"Low (1-19%)",IF(M5157&lt;0.4,"Medium (20-39%)","High (40%+)")))</f>
        <v>No Discount</v>
      </c>
      <c r="R5157" s="0" t="str">
        <f aca="false">INDEX('Lookup Tables'!$B$2:$B$5,MATCH(F5157,'Lookup Tables'!$A$2:$A$5,0))</f>
        <v>Manager A</v>
      </c>
    </row>
    <row r="5158" customFormat="false" ht="15" hidden="false" customHeight="false" outlineLevel="0" collapsed="false">
      <c r="A5158" s="0" t="s">
        <v>4395</v>
      </c>
      <c r="B5158" s="13" t="n">
        <v>43281</v>
      </c>
      <c r="C5158" s="13" t="n">
        <v>43285</v>
      </c>
      <c r="D5158" s="14" t="s">
        <v>52</v>
      </c>
      <c r="E5158" s="14" t="s">
        <v>97</v>
      </c>
      <c r="F5158" s="14" t="s">
        <v>98</v>
      </c>
      <c r="G5158" s="14" t="s">
        <v>146</v>
      </c>
      <c r="H5158" s="14" t="s">
        <v>80</v>
      </c>
      <c r="I5158" s="14" t="s">
        <v>81</v>
      </c>
      <c r="J5158" s="14" t="s">
        <v>4319</v>
      </c>
      <c r="K5158" s="15" t="n">
        <v>1001.584</v>
      </c>
      <c r="L5158" s="0" t="n">
        <v>2</v>
      </c>
      <c r="M5158" s="16" t="n">
        <v>0.2</v>
      </c>
      <c r="N5158" s="17" t="n">
        <v>125.198</v>
      </c>
      <c r="O5158" s="0" t="str">
        <f aca="false">TEXT(B5158,"YYYY-MM")</f>
        <v>2018-06</v>
      </c>
      <c r="P5158" s="18" t="n">
        <f aca="false">IFERROR(N5158/K5158,0)</f>
        <v>0.125</v>
      </c>
      <c r="Q5158" s="0" t="str">
        <f aca="false">IF(M5158=0,"No Discount",IF(M5158&lt;0.2,"Low (1-19%)",IF(M5158&lt;0.4,"Medium (20-39%)","High (40%+)")))</f>
        <v>Medium (20-39%)</v>
      </c>
      <c r="R5158" s="0" t="str">
        <f aca="false">INDEX('Lookup Tables'!$B$2:$B$5,MATCH(F5158,'Lookup Tables'!$A$2:$A$5,0))</f>
        <v>Manager A</v>
      </c>
    </row>
    <row r="5159" customFormat="false" ht="15" hidden="false" customHeight="false" outlineLevel="0" collapsed="false">
      <c r="A5159" s="0" t="s">
        <v>4395</v>
      </c>
      <c r="B5159" s="13" t="n">
        <v>43281</v>
      </c>
      <c r="C5159" s="13" t="n">
        <v>43285</v>
      </c>
      <c r="D5159" s="14" t="s">
        <v>52</v>
      </c>
      <c r="E5159" s="14" t="s">
        <v>97</v>
      </c>
      <c r="F5159" s="14" t="s">
        <v>98</v>
      </c>
      <c r="G5159" s="14" t="s">
        <v>146</v>
      </c>
      <c r="H5159" s="14" t="s">
        <v>56</v>
      </c>
      <c r="I5159" s="14" t="s">
        <v>59</v>
      </c>
      <c r="J5159" s="14" t="s">
        <v>3811</v>
      </c>
      <c r="K5159" s="15" t="n">
        <v>569.058</v>
      </c>
      <c r="L5159" s="0" t="n">
        <v>3</v>
      </c>
      <c r="M5159" s="16" t="n">
        <v>0.3</v>
      </c>
      <c r="N5159" s="17" t="n">
        <v>-178.8468</v>
      </c>
      <c r="O5159" s="0" t="str">
        <f aca="false">TEXT(B5159,"YYYY-MM")</f>
        <v>2018-06</v>
      </c>
      <c r="P5159" s="18" t="n">
        <f aca="false">IFERROR(N5159/K5159,0)</f>
        <v>-0.314285714285714</v>
      </c>
      <c r="Q5159" s="0" t="str">
        <f aca="false">IF(M5159=0,"No Discount",IF(M5159&lt;0.2,"Low (1-19%)",IF(M5159&lt;0.4,"Medium (20-39%)","High (40%+)")))</f>
        <v>Medium (20-39%)</v>
      </c>
      <c r="R5159" s="0" t="str">
        <f aca="false">INDEX('Lookup Tables'!$B$2:$B$5,MATCH(F5159,'Lookup Tables'!$A$2:$A$5,0))</f>
        <v>Manager A</v>
      </c>
    </row>
    <row r="5160" customFormat="false" ht="15" hidden="false" customHeight="false" outlineLevel="0" collapsed="false">
      <c r="A5160" s="0" t="s">
        <v>4395</v>
      </c>
      <c r="B5160" s="13" t="n">
        <v>43281</v>
      </c>
      <c r="C5160" s="13" t="n">
        <v>43285</v>
      </c>
      <c r="D5160" s="14" t="s">
        <v>52</v>
      </c>
      <c r="E5160" s="14" t="s">
        <v>97</v>
      </c>
      <c r="F5160" s="14" t="s">
        <v>98</v>
      </c>
      <c r="G5160" s="14" t="s">
        <v>146</v>
      </c>
      <c r="H5160" s="14" t="s">
        <v>56</v>
      </c>
      <c r="I5160" s="14" t="s">
        <v>76</v>
      </c>
      <c r="J5160" s="14" t="s">
        <v>234</v>
      </c>
      <c r="K5160" s="15" t="n">
        <v>14.224</v>
      </c>
      <c r="L5160" s="0" t="n">
        <v>2</v>
      </c>
      <c r="M5160" s="16" t="n">
        <v>0.6</v>
      </c>
      <c r="N5160" s="17" t="n">
        <v>-10.3124</v>
      </c>
      <c r="O5160" s="0" t="str">
        <f aca="false">TEXT(B5160,"YYYY-MM")</f>
        <v>2018-06</v>
      </c>
      <c r="P5160" s="18" t="n">
        <f aca="false">IFERROR(N5160/K5160,0)</f>
        <v>-0.725</v>
      </c>
      <c r="Q5160" s="0" t="str">
        <f aca="false">IF(M5160=0,"No Discount",IF(M5160&lt;0.2,"Low (1-19%)",IF(M5160&lt;0.4,"Medium (20-39%)","High (40%+)")))</f>
        <v>High (40%+)</v>
      </c>
      <c r="R5160" s="0" t="str">
        <f aca="false">INDEX('Lookup Tables'!$B$2:$B$5,MATCH(F5160,'Lookup Tables'!$A$2:$A$5,0))</f>
        <v>Manager A</v>
      </c>
    </row>
    <row r="5161" customFormat="false" ht="15" hidden="false" customHeight="false" outlineLevel="0" collapsed="false">
      <c r="A5161" s="0" t="s">
        <v>4396</v>
      </c>
      <c r="B5161" s="13" t="n">
        <v>42669</v>
      </c>
      <c r="C5161" s="13" t="n">
        <v>42673</v>
      </c>
      <c r="D5161" s="14" t="s">
        <v>52</v>
      </c>
      <c r="E5161" s="14" t="s">
        <v>62</v>
      </c>
      <c r="F5161" s="14" t="s">
        <v>63</v>
      </c>
      <c r="G5161" s="14" t="s">
        <v>189</v>
      </c>
      <c r="H5161" s="14" t="s">
        <v>80</v>
      </c>
      <c r="I5161" s="14" t="s">
        <v>81</v>
      </c>
      <c r="J5161" s="14" t="s">
        <v>409</v>
      </c>
      <c r="K5161" s="15" t="n">
        <v>105.584</v>
      </c>
      <c r="L5161" s="0" t="n">
        <v>2</v>
      </c>
      <c r="M5161" s="16" t="n">
        <v>0.2</v>
      </c>
      <c r="N5161" s="17" t="n">
        <v>9.2386</v>
      </c>
      <c r="O5161" s="0" t="str">
        <f aca="false">TEXT(B5161,"YYYY-MM")</f>
        <v>2016-10</v>
      </c>
      <c r="P5161" s="18" t="n">
        <f aca="false">IFERROR(N5161/K5161,0)</f>
        <v>0.0875</v>
      </c>
      <c r="Q5161" s="0" t="str">
        <f aca="false">IF(M5161=0,"No Discount",IF(M5161&lt;0.2,"Low (1-19%)",IF(M5161&lt;0.4,"Medium (20-39%)","High (40%+)")))</f>
        <v>Medium (20-39%)</v>
      </c>
      <c r="R5161" s="0" t="str">
        <f aca="false">INDEX('Lookup Tables'!$B$2:$B$5,MATCH(F5161,'Lookup Tables'!$A$2:$A$5,0))</f>
        <v>Manager D</v>
      </c>
    </row>
    <row r="5162" customFormat="false" ht="15" hidden="false" customHeight="false" outlineLevel="0" collapsed="false">
      <c r="A5162" s="0" t="s">
        <v>4396</v>
      </c>
      <c r="B5162" s="13" t="n">
        <v>42669</v>
      </c>
      <c r="C5162" s="13" t="n">
        <v>42673</v>
      </c>
      <c r="D5162" s="14" t="s">
        <v>52</v>
      </c>
      <c r="E5162" s="14" t="s">
        <v>62</v>
      </c>
      <c r="F5162" s="14" t="s">
        <v>63</v>
      </c>
      <c r="G5162" s="14" t="s">
        <v>189</v>
      </c>
      <c r="H5162" s="14" t="s">
        <v>80</v>
      </c>
      <c r="I5162" s="14" t="s">
        <v>81</v>
      </c>
      <c r="J5162" s="14" t="s">
        <v>2542</v>
      </c>
      <c r="K5162" s="15" t="n">
        <v>68.72</v>
      </c>
      <c r="L5162" s="0" t="n">
        <v>2</v>
      </c>
      <c r="M5162" s="16" t="n">
        <v>0.2</v>
      </c>
      <c r="N5162" s="17" t="n">
        <v>-14.603</v>
      </c>
      <c r="O5162" s="0" t="str">
        <f aca="false">TEXT(B5162,"YYYY-MM")</f>
        <v>2016-10</v>
      </c>
      <c r="P5162" s="18" t="n">
        <f aca="false">IFERROR(N5162/K5162,0)</f>
        <v>-0.2125</v>
      </c>
      <c r="Q5162" s="0" t="str">
        <f aca="false">IF(M5162=0,"No Discount",IF(M5162&lt;0.2,"Low (1-19%)",IF(M5162&lt;0.4,"Medium (20-39%)","High (40%+)")))</f>
        <v>Medium (20-39%)</v>
      </c>
      <c r="R5162" s="0" t="str">
        <f aca="false">INDEX('Lookup Tables'!$B$2:$B$5,MATCH(F5162,'Lookup Tables'!$A$2:$A$5,0))</f>
        <v>Manager D</v>
      </c>
    </row>
    <row r="5163" customFormat="false" ht="15" hidden="false" customHeight="false" outlineLevel="0" collapsed="false">
      <c r="A5163" s="0" t="s">
        <v>4397</v>
      </c>
      <c r="B5163" s="13" t="n">
        <v>42215</v>
      </c>
      <c r="C5163" s="13" t="n">
        <v>42221</v>
      </c>
      <c r="D5163" s="14" t="s">
        <v>69</v>
      </c>
      <c r="E5163" s="14" t="s">
        <v>62</v>
      </c>
      <c r="F5163" s="14" t="s">
        <v>63</v>
      </c>
      <c r="G5163" s="14" t="s">
        <v>94</v>
      </c>
      <c r="H5163" s="14" t="s">
        <v>56</v>
      </c>
      <c r="I5163" s="14" t="s">
        <v>57</v>
      </c>
      <c r="J5163" s="14" t="s">
        <v>3305</v>
      </c>
      <c r="K5163" s="15" t="n">
        <v>1367.84</v>
      </c>
      <c r="L5163" s="0" t="n">
        <v>8</v>
      </c>
      <c r="M5163" s="16" t="n">
        <v>0</v>
      </c>
      <c r="N5163" s="17" t="n">
        <v>259.8896</v>
      </c>
      <c r="O5163" s="0" t="str">
        <f aca="false">TEXT(B5163,"YYYY-MM")</f>
        <v>2015-07</v>
      </c>
      <c r="P5163" s="18" t="n">
        <f aca="false">IFERROR(N5163/K5163,0)</f>
        <v>0.19</v>
      </c>
      <c r="Q5163" s="0" t="str">
        <f aca="false">IF(M5163=0,"No Discount",IF(M5163&lt;0.2,"Low (1-19%)",IF(M5163&lt;0.4,"Medium (20-39%)","High (40%+)")))</f>
        <v>No Discount</v>
      </c>
      <c r="R5163" s="0" t="str">
        <f aca="false">INDEX('Lookup Tables'!$B$2:$B$5,MATCH(F5163,'Lookup Tables'!$A$2:$A$5,0))</f>
        <v>Manager D</v>
      </c>
    </row>
    <row r="5164" customFormat="false" ht="15" hidden="false" customHeight="false" outlineLevel="0" collapsed="false">
      <c r="A5164" s="0" t="s">
        <v>4398</v>
      </c>
      <c r="B5164" s="13" t="n">
        <v>43057</v>
      </c>
      <c r="C5164" s="13" t="n">
        <v>43062</v>
      </c>
      <c r="D5164" s="14" t="s">
        <v>52</v>
      </c>
      <c r="E5164" s="14" t="s">
        <v>53</v>
      </c>
      <c r="F5164" s="14" t="s">
        <v>98</v>
      </c>
      <c r="G5164" s="14" t="s">
        <v>157</v>
      </c>
      <c r="H5164" s="14" t="s">
        <v>56</v>
      </c>
      <c r="I5164" s="14" t="s">
        <v>59</v>
      </c>
      <c r="J5164" s="14" t="s">
        <v>223</v>
      </c>
      <c r="K5164" s="15" t="n">
        <v>301.96</v>
      </c>
      <c r="L5164" s="0" t="n">
        <v>2</v>
      </c>
      <c r="M5164" s="16" t="n">
        <v>0</v>
      </c>
      <c r="N5164" s="17" t="n">
        <v>33.2156</v>
      </c>
      <c r="O5164" s="0" t="str">
        <f aca="false">TEXT(B5164,"YYYY-MM")</f>
        <v>2017-11</v>
      </c>
      <c r="P5164" s="18" t="n">
        <f aca="false">IFERROR(N5164/K5164,0)</f>
        <v>0.11</v>
      </c>
      <c r="Q5164" s="0" t="str">
        <f aca="false">IF(M5164=0,"No Discount",IF(M5164&lt;0.2,"Low (1-19%)",IF(M5164&lt;0.4,"Medium (20-39%)","High (40%+)")))</f>
        <v>No Discount</v>
      </c>
      <c r="R5164" s="0" t="str">
        <f aca="false">INDEX('Lookup Tables'!$B$2:$B$5,MATCH(F5164,'Lookup Tables'!$A$2:$A$5,0))</f>
        <v>Manager A</v>
      </c>
    </row>
    <row r="5165" customFormat="false" ht="15" hidden="false" customHeight="false" outlineLevel="0" collapsed="false">
      <c r="A5165" s="0" t="s">
        <v>4399</v>
      </c>
      <c r="B5165" s="13" t="n">
        <v>42557</v>
      </c>
      <c r="C5165" s="13" t="n">
        <v>42562</v>
      </c>
      <c r="D5165" s="14" t="s">
        <v>69</v>
      </c>
      <c r="E5165" s="14" t="s">
        <v>53</v>
      </c>
      <c r="F5165" s="14" t="s">
        <v>63</v>
      </c>
      <c r="G5165" s="14" t="s">
        <v>64</v>
      </c>
      <c r="H5165" s="14" t="s">
        <v>56</v>
      </c>
      <c r="I5165" s="14" t="s">
        <v>59</v>
      </c>
      <c r="J5165" s="14" t="s">
        <v>177</v>
      </c>
      <c r="K5165" s="15" t="n">
        <v>170.352</v>
      </c>
      <c r="L5165" s="0" t="n">
        <v>3</v>
      </c>
      <c r="M5165" s="16" t="n">
        <v>0.2</v>
      </c>
      <c r="N5165" s="17" t="n">
        <v>-17.0352</v>
      </c>
      <c r="O5165" s="0" t="str">
        <f aca="false">TEXT(B5165,"YYYY-MM")</f>
        <v>2016-07</v>
      </c>
      <c r="P5165" s="18" t="n">
        <f aca="false">IFERROR(N5165/K5165,0)</f>
        <v>-0.1</v>
      </c>
      <c r="Q5165" s="0" t="str">
        <f aca="false">IF(M5165=0,"No Discount",IF(M5165&lt;0.2,"Low (1-19%)",IF(M5165&lt;0.4,"Medium (20-39%)","High (40%+)")))</f>
        <v>Medium (20-39%)</v>
      </c>
      <c r="R5165" s="0" t="str">
        <f aca="false">INDEX('Lookup Tables'!$B$2:$B$5,MATCH(F5165,'Lookup Tables'!$A$2:$A$5,0))</f>
        <v>Manager D</v>
      </c>
    </row>
    <row r="5166" customFormat="false" ht="15" hidden="false" customHeight="false" outlineLevel="0" collapsed="false">
      <c r="A5166" s="0" t="s">
        <v>4400</v>
      </c>
      <c r="B5166" s="13" t="n">
        <v>42318</v>
      </c>
      <c r="C5166" s="13" t="n">
        <v>42324</v>
      </c>
      <c r="D5166" s="14" t="s">
        <v>69</v>
      </c>
      <c r="E5166" s="14" t="s">
        <v>53</v>
      </c>
      <c r="F5166" s="14" t="s">
        <v>98</v>
      </c>
      <c r="G5166" s="14" t="s">
        <v>157</v>
      </c>
      <c r="H5166" s="14" t="s">
        <v>65</v>
      </c>
      <c r="I5166" s="14" t="s">
        <v>78</v>
      </c>
      <c r="J5166" s="14" t="s">
        <v>3449</v>
      </c>
      <c r="K5166" s="15" t="n">
        <v>3.9</v>
      </c>
      <c r="L5166" s="0" t="n">
        <v>2</v>
      </c>
      <c r="M5166" s="16" t="n">
        <v>0</v>
      </c>
      <c r="N5166" s="17" t="n">
        <v>1.521</v>
      </c>
      <c r="O5166" s="0" t="str">
        <f aca="false">TEXT(B5166,"YYYY-MM")</f>
        <v>2015-11</v>
      </c>
      <c r="P5166" s="18" t="n">
        <f aca="false">IFERROR(N5166/K5166,0)</f>
        <v>0.39</v>
      </c>
      <c r="Q5166" s="0" t="str">
        <f aca="false">IF(M5166=0,"No Discount",IF(M5166&lt;0.2,"Low (1-19%)",IF(M5166&lt;0.4,"Medium (20-39%)","High (40%+)")))</f>
        <v>No Discount</v>
      </c>
      <c r="R5166" s="0" t="str">
        <f aca="false">INDEX('Lookup Tables'!$B$2:$B$5,MATCH(F5166,'Lookup Tables'!$A$2:$A$5,0))</f>
        <v>Manager A</v>
      </c>
    </row>
    <row r="5167" customFormat="false" ht="15" hidden="false" customHeight="false" outlineLevel="0" collapsed="false">
      <c r="A5167" s="0" t="s">
        <v>4400</v>
      </c>
      <c r="B5167" s="13" t="n">
        <v>42318</v>
      </c>
      <c r="C5167" s="13" t="n">
        <v>42324</v>
      </c>
      <c r="D5167" s="14" t="s">
        <v>69</v>
      </c>
      <c r="E5167" s="14" t="s">
        <v>53</v>
      </c>
      <c r="F5167" s="14" t="s">
        <v>98</v>
      </c>
      <c r="G5167" s="14" t="s">
        <v>157</v>
      </c>
      <c r="H5167" s="14" t="s">
        <v>65</v>
      </c>
      <c r="I5167" s="14" t="s">
        <v>91</v>
      </c>
      <c r="J5167" s="14" t="s">
        <v>1835</v>
      </c>
      <c r="K5167" s="15" t="n">
        <v>12.84</v>
      </c>
      <c r="L5167" s="0" t="n">
        <v>3</v>
      </c>
      <c r="M5167" s="16" t="n">
        <v>0</v>
      </c>
      <c r="N5167" s="17" t="n">
        <v>5.778</v>
      </c>
      <c r="O5167" s="0" t="str">
        <f aca="false">TEXT(B5167,"YYYY-MM")</f>
        <v>2015-11</v>
      </c>
      <c r="P5167" s="18" t="n">
        <f aca="false">IFERROR(N5167/K5167,0)</f>
        <v>0.45</v>
      </c>
      <c r="Q5167" s="0" t="str">
        <f aca="false">IF(M5167=0,"No Discount",IF(M5167&lt;0.2,"Low (1-19%)",IF(M5167&lt;0.4,"Medium (20-39%)","High (40%+)")))</f>
        <v>No Discount</v>
      </c>
      <c r="R5167" s="0" t="str">
        <f aca="false">INDEX('Lookup Tables'!$B$2:$B$5,MATCH(F5167,'Lookup Tables'!$A$2:$A$5,0))</f>
        <v>Manager A</v>
      </c>
    </row>
    <row r="5168" customFormat="false" ht="15" hidden="false" customHeight="false" outlineLevel="0" collapsed="false">
      <c r="A5168" s="0" t="s">
        <v>4400</v>
      </c>
      <c r="B5168" s="13" t="n">
        <v>42318</v>
      </c>
      <c r="C5168" s="13" t="n">
        <v>42324</v>
      </c>
      <c r="D5168" s="14" t="s">
        <v>69</v>
      </c>
      <c r="E5168" s="14" t="s">
        <v>53</v>
      </c>
      <c r="F5168" s="14" t="s">
        <v>98</v>
      </c>
      <c r="G5168" s="14" t="s">
        <v>157</v>
      </c>
      <c r="H5168" s="14" t="s">
        <v>65</v>
      </c>
      <c r="I5168" s="14" t="s">
        <v>91</v>
      </c>
      <c r="J5168" s="14" t="s">
        <v>442</v>
      </c>
      <c r="K5168" s="15" t="n">
        <v>15.84</v>
      </c>
      <c r="L5168" s="0" t="n">
        <v>3</v>
      </c>
      <c r="M5168" s="16" t="n">
        <v>0</v>
      </c>
      <c r="N5168" s="17" t="n">
        <v>7.128</v>
      </c>
      <c r="O5168" s="0" t="str">
        <f aca="false">TEXT(B5168,"YYYY-MM")</f>
        <v>2015-11</v>
      </c>
      <c r="P5168" s="18" t="n">
        <f aca="false">IFERROR(N5168/K5168,0)</f>
        <v>0.45</v>
      </c>
      <c r="Q5168" s="0" t="str">
        <f aca="false">IF(M5168=0,"No Discount",IF(M5168&lt;0.2,"Low (1-19%)",IF(M5168&lt;0.4,"Medium (20-39%)","High (40%+)")))</f>
        <v>No Discount</v>
      </c>
      <c r="R5168" s="0" t="str">
        <f aca="false">INDEX('Lookup Tables'!$B$2:$B$5,MATCH(F5168,'Lookup Tables'!$A$2:$A$5,0))</f>
        <v>Manager A</v>
      </c>
    </row>
    <row r="5169" customFormat="false" ht="15" hidden="false" customHeight="false" outlineLevel="0" collapsed="false">
      <c r="A5169" s="0" t="s">
        <v>4400</v>
      </c>
      <c r="B5169" s="13" t="n">
        <v>42318</v>
      </c>
      <c r="C5169" s="13" t="n">
        <v>42324</v>
      </c>
      <c r="D5169" s="14" t="s">
        <v>69</v>
      </c>
      <c r="E5169" s="14" t="s">
        <v>53</v>
      </c>
      <c r="F5169" s="14" t="s">
        <v>98</v>
      </c>
      <c r="G5169" s="14" t="s">
        <v>157</v>
      </c>
      <c r="H5169" s="14" t="s">
        <v>56</v>
      </c>
      <c r="I5169" s="14" t="s">
        <v>59</v>
      </c>
      <c r="J5169" s="14" t="s">
        <v>887</v>
      </c>
      <c r="K5169" s="15" t="n">
        <v>563.94</v>
      </c>
      <c r="L5169" s="0" t="n">
        <v>3</v>
      </c>
      <c r="M5169" s="16" t="n">
        <v>0</v>
      </c>
      <c r="N5169" s="17" t="n">
        <v>112.788</v>
      </c>
      <c r="O5169" s="0" t="str">
        <f aca="false">TEXT(B5169,"YYYY-MM")</f>
        <v>2015-11</v>
      </c>
      <c r="P5169" s="18" t="n">
        <f aca="false">IFERROR(N5169/K5169,0)</f>
        <v>0.2</v>
      </c>
      <c r="Q5169" s="0" t="str">
        <f aca="false">IF(M5169=0,"No Discount",IF(M5169&lt;0.2,"Low (1-19%)",IF(M5169&lt;0.4,"Medium (20-39%)","High (40%+)")))</f>
        <v>No Discount</v>
      </c>
      <c r="R5169" s="0" t="str">
        <f aca="false">INDEX('Lookup Tables'!$B$2:$B$5,MATCH(F5169,'Lookup Tables'!$A$2:$A$5,0))</f>
        <v>Manager A</v>
      </c>
    </row>
    <row r="5170" customFormat="false" ht="15" hidden="false" customHeight="false" outlineLevel="0" collapsed="false">
      <c r="A5170" s="0" t="s">
        <v>4400</v>
      </c>
      <c r="B5170" s="13" t="n">
        <v>42318</v>
      </c>
      <c r="C5170" s="13" t="n">
        <v>42324</v>
      </c>
      <c r="D5170" s="14" t="s">
        <v>69</v>
      </c>
      <c r="E5170" s="14" t="s">
        <v>53</v>
      </c>
      <c r="F5170" s="14" t="s">
        <v>98</v>
      </c>
      <c r="G5170" s="14" t="s">
        <v>157</v>
      </c>
      <c r="H5170" s="14" t="s">
        <v>65</v>
      </c>
      <c r="I5170" s="14" t="s">
        <v>73</v>
      </c>
      <c r="J5170" s="14" t="s">
        <v>1849</v>
      </c>
      <c r="K5170" s="15" t="n">
        <v>62.94</v>
      </c>
      <c r="L5170" s="0" t="n">
        <v>3</v>
      </c>
      <c r="M5170" s="16" t="n">
        <v>0</v>
      </c>
      <c r="N5170" s="17" t="n">
        <v>11.9586</v>
      </c>
      <c r="O5170" s="0" t="str">
        <f aca="false">TEXT(B5170,"YYYY-MM")</f>
        <v>2015-11</v>
      </c>
      <c r="P5170" s="18" t="n">
        <f aca="false">IFERROR(N5170/K5170,0)</f>
        <v>0.19</v>
      </c>
      <c r="Q5170" s="0" t="str">
        <f aca="false">IF(M5170=0,"No Discount",IF(M5170&lt;0.2,"Low (1-19%)",IF(M5170&lt;0.4,"Medium (20-39%)","High (40%+)")))</f>
        <v>No Discount</v>
      </c>
      <c r="R5170" s="0" t="str">
        <f aca="false">INDEX('Lookup Tables'!$B$2:$B$5,MATCH(F5170,'Lookup Tables'!$A$2:$A$5,0))</f>
        <v>Manager A</v>
      </c>
    </row>
    <row r="5171" customFormat="false" ht="15" hidden="false" customHeight="false" outlineLevel="0" collapsed="false">
      <c r="A5171" s="0" t="s">
        <v>4400</v>
      </c>
      <c r="B5171" s="13" t="n">
        <v>42318</v>
      </c>
      <c r="C5171" s="13" t="n">
        <v>42324</v>
      </c>
      <c r="D5171" s="14" t="s">
        <v>69</v>
      </c>
      <c r="E5171" s="14" t="s">
        <v>53</v>
      </c>
      <c r="F5171" s="14" t="s">
        <v>98</v>
      </c>
      <c r="G5171" s="14" t="s">
        <v>157</v>
      </c>
      <c r="H5171" s="14" t="s">
        <v>65</v>
      </c>
      <c r="I5171" s="14" t="s">
        <v>73</v>
      </c>
      <c r="J5171" s="14" t="s">
        <v>919</v>
      </c>
      <c r="K5171" s="15" t="n">
        <v>535.41</v>
      </c>
      <c r="L5171" s="0" t="n">
        <v>3</v>
      </c>
      <c r="M5171" s="16" t="n">
        <v>0</v>
      </c>
      <c r="N5171" s="17" t="n">
        <v>160.623</v>
      </c>
      <c r="O5171" s="0" t="str">
        <f aca="false">TEXT(B5171,"YYYY-MM")</f>
        <v>2015-11</v>
      </c>
      <c r="P5171" s="18" t="n">
        <f aca="false">IFERROR(N5171/K5171,0)</f>
        <v>0.3</v>
      </c>
      <c r="Q5171" s="0" t="str">
        <f aca="false">IF(M5171=0,"No Discount",IF(M5171&lt;0.2,"Low (1-19%)",IF(M5171&lt;0.4,"Medium (20-39%)","High (40%+)")))</f>
        <v>No Discount</v>
      </c>
      <c r="R5171" s="0" t="str">
        <f aca="false">INDEX('Lookup Tables'!$B$2:$B$5,MATCH(F5171,'Lookup Tables'!$A$2:$A$5,0))</f>
        <v>Manager A</v>
      </c>
    </row>
    <row r="5172" customFormat="false" ht="15" hidden="false" customHeight="false" outlineLevel="0" collapsed="false">
      <c r="A5172" s="0" t="s">
        <v>4401</v>
      </c>
      <c r="B5172" s="13" t="n">
        <v>42882</v>
      </c>
      <c r="C5172" s="13" t="n">
        <v>42884</v>
      </c>
      <c r="D5172" s="14" t="s">
        <v>52</v>
      </c>
      <c r="E5172" s="14" t="s">
        <v>62</v>
      </c>
      <c r="F5172" s="14" t="s">
        <v>98</v>
      </c>
      <c r="G5172" s="14" t="s">
        <v>157</v>
      </c>
      <c r="H5172" s="14" t="s">
        <v>56</v>
      </c>
      <c r="I5172" s="14" t="s">
        <v>59</v>
      </c>
      <c r="J5172" s="14" t="s">
        <v>861</v>
      </c>
      <c r="K5172" s="15" t="n">
        <v>3504.9</v>
      </c>
      <c r="L5172" s="0" t="n">
        <v>5</v>
      </c>
      <c r="M5172" s="16" t="n">
        <v>0</v>
      </c>
      <c r="N5172" s="17" t="n">
        <v>700.98</v>
      </c>
      <c r="O5172" s="0" t="str">
        <f aca="false">TEXT(B5172,"YYYY-MM")</f>
        <v>2017-05</v>
      </c>
      <c r="P5172" s="18" t="n">
        <f aca="false">IFERROR(N5172/K5172,0)</f>
        <v>0.2</v>
      </c>
      <c r="Q5172" s="0" t="str">
        <f aca="false">IF(M5172=0,"No Discount",IF(M5172&lt;0.2,"Low (1-19%)",IF(M5172&lt;0.4,"Medium (20-39%)","High (40%+)")))</f>
        <v>No Discount</v>
      </c>
      <c r="R5172" s="0" t="str">
        <f aca="false">INDEX('Lookup Tables'!$B$2:$B$5,MATCH(F5172,'Lookup Tables'!$A$2:$A$5,0))</f>
        <v>Manager A</v>
      </c>
    </row>
    <row r="5173" customFormat="false" ht="15" hidden="false" customHeight="false" outlineLevel="0" collapsed="false">
      <c r="A5173" s="0" t="s">
        <v>4401</v>
      </c>
      <c r="B5173" s="13" t="n">
        <v>42882</v>
      </c>
      <c r="C5173" s="13" t="n">
        <v>42884</v>
      </c>
      <c r="D5173" s="14" t="s">
        <v>52</v>
      </c>
      <c r="E5173" s="14" t="s">
        <v>62</v>
      </c>
      <c r="F5173" s="14" t="s">
        <v>98</v>
      </c>
      <c r="G5173" s="14" t="s">
        <v>157</v>
      </c>
      <c r="H5173" s="14" t="s">
        <v>65</v>
      </c>
      <c r="I5173" s="14" t="s">
        <v>91</v>
      </c>
      <c r="J5173" s="14" t="s">
        <v>1226</v>
      </c>
      <c r="K5173" s="15" t="n">
        <v>144.12</v>
      </c>
      <c r="L5173" s="0" t="n">
        <v>3</v>
      </c>
      <c r="M5173" s="16" t="n">
        <v>0</v>
      </c>
      <c r="N5173" s="17" t="n">
        <v>69.1776</v>
      </c>
      <c r="O5173" s="0" t="str">
        <f aca="false">TEXT(B5173,"YYYY-MM")</f>
        <v>2017-05</v>
      </c>
      <c r="P5173" s="18" t="n">
        <f aca="false">IFERROR(N5173/K5173,0)</f>
        <v>0.48</v>
      </c>
      <c r="Q5173" s="0" t="str">
        <f aca="false">IF(M5173=0,"No Discount",IF(M5173&lt;0.2,"Low (1-19%)",IF(M5173&lt;0.4,"Medium (20-39%)","High (40%+)")))</f>
        <v>No Discount</v>
      </c>
      <c r="R5173" s="0" t="str">
        <f aca="false">INDEX('Lookup Tables'!$B$2:$B$5,MATCH(F5173,'Lookup Tables'!$A$2:$A$5,0))</f>
        <v>Manager A</v>
      </c>
    </row>
    <row r="5174" customFormat="false" ht="15" hidden="false" customHeight="false" outlineLevel="0" collapsed="false">
      <c r="A5174" s="0" t="s">
        <v>4401</v>
      </c>
      <c r="B5174" s="13" t="n">
        <v>42882</v>
      </c>
      <c r="C5174" s="13" t="n">
        <v>42884</v>
      </c>
      <c r="D5174" s="14" t="s">
        <v>52</v>
      </c>
      <c r="E5174" s="14" t="s">
        <v>62</v>
      </c>
      <c r="F5174" s="14" t="s">
        <v>98</v>
      </c>
      <c r="G5174" s="14" t="s">
        <v>157</v>
      </c>
      <c r="H5174" s="14" t="s">
        <v>65</v>
      </c>
      <c r="I5174" s="14" t="s">
        <v>91</v>
      </c>
      <c r="J5174" s="14" t="s">
        <v>1639</v>
      </c>
      <c r="K5174" s="15" t="n">
        <v>314.55</v>
      </c>
      <c r="L5174" s="0" t="n">
        <v>3</v>
      </c>
      <c r="M5174" s="16" t="n">
        <v>0</v>
      </c>
      <c r="N5174" s="17" t="n">
        <v>150.984</v>
      </c>
      <c r="O5174" s="0" t="str">
        <f aca="false">TEXT(B5174,"YYYY-MM")</f>
        <v>2017-05</v>
      </c>
      <c r="P5174" s="18" t="n">
        <f aca="false">IFERROR(N5174/K5174,0)</f>
        <v>0.48</v>
      </c>
      <c r="Q5174" s="0" t="str">
        <f aca="false">IF(M5174=0,"No Discount",IF(M5174&lt;0.2,"Low (1-19%)",IF(M5174&lt;0.4,"Medium (20-39%)","High (40%+)")))</f>
        <v>No Discount</v>
      </c>
      <c r="R5174" s="0" t="str">
        <f aca="false">INDEX('Lookup Tables'!$B$2:$B$5,MATCH(F5174,'Lookup Tables'!$A$2:$A$5,0))</f>
        <v>Manager A</v>
      </c>
    </row>
    <row r="5175" customFormat="false" ht="15" hidden="false" customHeight="false" outlineLevel="0" collapsed="false">
      <c r="A5175" s="0" t="s">
        <v>4402</v>
      </c>
      <c r="B5175" s="13" t="n">
        <v>42437</v>
      </c>
      <c r="C5175" s="13" t="n">
        <v>42439</v>
      </c>
      <c r="D5175" s="14" t="s">
        <v>137</v>
      </c>
      <c r="E5175" s="14" t="s">
        <v>62</v>
      </c>
      <c r="F5175" s="14" t="s">
        <v>63</v>
      </c>
      <c r="G5175" s="14" t="s">
        <v>252</v>
      </c>
      <c r="H5175" s="14" t="s">
        <v>65</v>
      </c>
      <c r="I5175" s="14" t="s">
        <v>78</v>
      </c>
      <c r="J5175" s="14" t="s">
        <v>593</v>
      </c>
      <c r="K5175" s="15" t="n">
        <v>3.408</v>
      </c>
      <c r="L5175" s="0" t="n">
        <v>1</v>
      </c>
      <c r="M5175" s="16" t="n">
        <v>0.2</v>
      </c>
      <c r="N5175" s="17" t="n">
        <v>0.8946</v>
      </c>
      <c r="O5175" s="0" t="str">
        <f aca="false">TEXT(B5175,"YYYY-MM")</f>
        <v>2016-03</v>
      </c>
      <c r="P5175" s="18" t="n">
        <f aca="false">IFERROR(N5175/K5175,0)</f>
        <v>0.2625</v>
      </c>
      <c r="Q5175" s="0" t="str">
        <f aca="false">IF(M5175=0,"No Discount",IF(M5175&lt;0.2,"Low (1-19%)",IF(M5175&lt;0.4,"Medium (20-39%)","High (40%+)")))</f>
        <v>Medium (20-39%)</v>
      </c>
      <c r="R5175" s="0" t="str">
        <f aca="false">INDEX('Lookup Tables'!$B$2:$B$5,MATCH(F5175,'Lookup Tables'!$A$2:$A$5,0))</f>
        <v>Manager D</v>
      </c>
    </row>
    <row r="5176" customFormat="false" ht="15" hidden="false" customHeight="false" outlineLevel="0" collapsed="false">
      <c r="A5176" s="0" t="s">
        <v>4403</v>
      </c>
      <c r="B5176" s="13" t="n">
        <v>43392</v>
      </c>
      <c r="C5176" s="13" t="n">
        <v>43397</v>
      </c>
      <c r="D5176" s="14" t="s">
        <v>69</v>
      </c>
      <c r="E5176" s="14" t="s">
        <v>53</v>
      </c>
      <c r="F5176" s="14" t="s">
        <v>98</v>
      </c>
      <c r="G5176" s="14" t="s">
        <v>99</v>
      </c>
      <c r="H5176" s="14" t="s">
        <v>65</v>
      </c>
      <c r="I5176" s="14" t="s">
        <v>83</v>
      </c>
      <c r="J5176" s="14" t="s">
        <v>3091</v>
      </c>
      <c r="K5176" s="15" t="n">
        <v>2.072</v>
      </c>
      <c r="L5176" s="0" t="n">
        <v>2</v>
      </c>
      <c r="M5176" s="16" t="n">
        <v>0.8</v>
      </c>
      <c r="N5176" s="17" t="n">
        <v>-3.5224</v>
      </c>
      <c r="O5176" s="0" t="str">
        <f aca="false">TEXT(B5176,"YYYY-MM")</f>
        <v>2018-10</v>
      </c>
      <c r="P5176" s="18" t="n">
        <f aca="false">IFERROR(N5176/K5176,0)</f>
        <v>-1.7</v>
      </c>
      <c r="Q5176" s="0" t="str">
        <f aca="false">IF(M5176=0,"No Discount",IF(M5176&lt;0.2,"Low (1-19%)",IF(M5176&lt;0.4,"Medium (20-39%)","High (40%+)")))</f>
        <v>High (40%+)</v>
      </c>
      <c r="R5176" s="0" t="str">
        <f aca="false">INDEX('Lookup Tables'!$B$2:$B$5,MATCH(F5176,'Lookup Tables'!$A$2:$A$5,0))</f>
        <v>Manager A</v>
      </c>
    </row>
    <row r="5177" customFormat="false" ht="15" hidden="false" customHeight="false" outlineLevel="0" collapsed="false">
      <c r="A5177" s="0" t="s">
        <v>4403</v>
      </c>
      <c r="B5177" s="13" t="n">
        <v>43392</v>
      </c>
      <c r="C5177" s="13" t="n">
        <v>43397</v>
      </c>
      <c r="D5177" s="14" t="s">
        <v>69</v>
      </c>
      <c r="E5177" s="14" t="s">
        <v>53</v>
      </c>
      <c r="F5177" s="14" t="s">
        <v>98</v>
      </c>
      <c r="G5177" s="14" t="s">
        <v>99</v>
      </c>
      <c r="H5177" s="14" t="s">
        <v>56</v>
      </c>
      <c r="I5177" s="14" t="s">
        <v>57</v>
      </c>
      <c r="J5177" s="14" t="s">
        <v>3775</v>
      </c>
      <c r="K5177" s="15" t="n">
        <v>328.3992</v>
      </c>
      <c r="L5177" s="0" t="n">
        <v>3</v>
      </c>
      <c r="M5177" s="16" t="n">
        <v>0.32</v>
      </c>
      <c r="N5177" s="17" t="n">
        <v>-91.7586</v>
      </c>
      <c r="O5177" s="0" t="str">
        <f aca="false">TEXT(B5177,"YYYY-MM")</f>
        <v>2018-10</v>
      </c>
      <c r="P5177" s="18" t="n">
        <f aca="false">IFERROR(N5177/K5177,0)</f>
        <v>-0.279411764705882</v>
      </c>
      <c r="Q5177" s="0" t="str">
        <f aca="false">IF(M5177=0,"No Discount",IF(M5177&lt;0.2,"Low (1-19%)",IF(M5177&lt;0.4,"Medium (20-39%)","High (40%+)")))</f>
        <v>Medium (20-39%)</v>
      </c>
      <c r="R5177" s="0" t="str">
        <f aca="false">INDEX('Lookup Tables'!$B$2:$B$5,MATCH(F5177,'Lookup Tables'!$A$2:$A$5,0))</f>
        <v>Manager A</v>
      </c>
    </row>
    <row r="5178" customFormat="false" ht="15" hidden="false" customHeight="false" outlineLevel="0" collapsed="false">
      <c r="A5178" s="0" t="s">
        <v>4404</v>
      </c>
      <c r="B5178" s="13" t="n">
        <v>43044</v>
      </c>
      <c r="C5178" s="13" t="n">
        <v>43047</v>
      </c>
      <c r="D5178" s="14" t="s">
        <v>137</v>
      </c>
      <c r="E5178" s="14" t="s">
        <v>53</v>
      </c>
      <c r="F5178" s="14" t="s">
        <v>63</v>
      </c>
      <c r="G5178" s="14" t="s">
        <v>64</v>
      </c>
      <c r="H5178" s="14" t="s">
        <v>65</v>
      </c>
      <c r="I5178" s="14" t="s">
        <v>83</v>
      </c>
      <c r="J5178" s="14" t="s">
        <v>2263</v>
      </c>
      <c r="K5178" s="15" t="n">
        <v>53.248</v>
      </c>
      <c r="L5178" s="0" t="n">
        <v>2</v>
      </c>
      <c r="M5178" s="16" t="n">
        <v>0.2</v>
      </c>
      <c r="N5178" s="17" t="n">
        <v>19.968</v>
      </c>
      <c r="O5178" s="0" t="str">
        <f aca="false">TEXT(B5178,"YYYY-MM")</f>
        <v>2017-11</v>
      </c>
      <c r="P5178" s="18" t="n">
        <f aca="false">IFERROR(N5178/K5178,0)</f>
        <v>0.375</v>
      </c>
      <c r="Q5178" s="0" t="str">
        <f aca="false">IF(M5178=0,"No Discount",IF(M5178&lt;0.2,"Low (1-19%)",IF(M5178&lt;0.4,"Medium (20-39%)","High (40%+)")))</f>
        <v>Medium (20-39%)</v>
      </c>
      <c r="R5178" s="0" t="str">
        <f aca="false">INDEX('Lookup Tables'!$B$2:$B$5,MATCH(F5178,'Lookup Tables'!$A$2:$A$5,0))</f>
        <v>Manager D</v>
      </c>
    </row>
    <row r="5179" customFormat="false" ht="15" hidden="false" customHeight="false" outlineLevel="0" collapsed="false">
      <c r="A5179" s="0" t="s">
        <v>4405</v>
      </c>
      <c r="B5179" s="13" t="n">
        <v>43095</v>
      </c>
      <c r="C5179" s="13" t="n">
        <v>43099</v>
      </c>
      <c r="D5179" s="14" t="s">
        <v>69</v>
      </c>
      <c r="E5179" s="14" t="s">
        <v>62</v>
      </c>
      <c r="F5179" s="14" t="s">
        <v>117</v>
      </c>
      <c r="G5179" s="14" t="s">
        <v>170</v>
      </c>
      <c r="H5179" s="14" t="s">
        <v>65</v>
      </c>
      <c r="I5179" s="14" t="s">
        <v>83</v>
      </c>
      <c r="J5179" s="14" t="s">
        <v>498</v>
      </c>
      <c r="K5179" s="15" t="n">
        <v>4.992</v>
      </c>
      <c r="L5179" s="0" t="n">
        <v>3</v>
      </c>
      <c r="M5179" s="16" t="n">
        <v>0.2</v>
      </c>
      <c r="N5179" s="17" t="n">
        <v>1.6848</v>
      </c>
      <c r="O5179" s="0" t="str">
        <f aca="false">TEXT(B5179,"YYYY-MM")</f>
        <v>2017-12</v>
      </c>
      <c r="P5179" s="18" t="n">
        <f aca="false">IFERROR(N5179/K5179,0)</f>
        <v>0.3375</v>
      </c>
      <c r="Q5179" s="0" t="str">
        <f aca="false">IF(M5179=0,"No Discount",IF(M5179&lt;0.2,"Low (1-19%)",IF(M5179&lt;0.4,"Medium (20-39%)","High (40%+)")))</f>
        <v>Medium (20-39%)</v>
      </c>
      <c r="R5179" s="0" t="str">
        <f aca="false">INDEX('Lookup Tables'!$B$2:$B$5,MATCH(F5179,'Lookup Tables'!$A$2:$A$5,0))</f>
        <v>Manager B</v>
      </c>
    </row>
    <row r="5180" customFormat="false" ht="15" hidden="false" customHeight="false" outlineLevel="0" collapsed="false">
      <c r="A5180" s="0" t="s">
        <v>4406</v>
      </c>
      <c r="B5180" s="13" t="n">
        <v>42473</v>
      </c>
      <c r="C5180" s="13" t="n">
        <v>42479</v>
      </c>
      <c r="D5180" s="14" t="s">
        <v>69</v>
      </c>
      <c r="E5180" s="14" t="s">
        <v>62</v>
      </c>
      <c r="F5180" s="14" t="s">
        <v>63</v>
      </c>
      <c r="G5180" s="14" t="s">
        <v>64</v>
      </c>
      <c r="H5180" s="14" t="s">
        <v>56</v>
      </c>
      <c r="I5180" s="14" t="s">
        <v>76</v>
      </c>
      <c r="J5180" s="14" t="s">
        <v>2166</v>
      </c>
      <c r="K5180" s="15" t="n">
        <v>37.68</v>
      </c>
      <c r="L5180" s="0" t="n">
        <v>2</v>
      </c>
      <c r="M5180" s="16" t="n">
        <v>0</v>
      </c>
      <c r="N5180" s="17" t="n">
        <v>15.8256</v>
      </c>
      <c r="O5180" s="0" t="str">
        <f aca="false">TEXT(B5180,"YYYY-MM")</f>
        <v>2016-04</v>
      </c>
      <c r="P5180" s="18" t="n">
        <f aca="false">IFERROR(N5180/K5180,0)</f>
        <v>0.42</v>
      </c>
      <c r="Q5180" s="0" t="str">
        <f aca="false">IF(M5180=0,"No Discount",IF(M5180&lt;0.2,"Low (1-19%)",IF(M5180&lt;0.4,"Medium (20-39%)","High (40%+)")))</f>
        <v>No Discount</v>
      </c>
      <c r="R5180" s="0" t="str">
        <f aca="false">INDEX('Lookup Tables'!$B$2:$B$5,MATCH(F5180,'Lookup Tables'!$A$2:$A$5,0))</f>
        <v>Manager D</v>
      </c>
    </row>
    <row r="5181" customFormat="false" ht="15" hidden="false" customHeight="false" outlineLevel="0" collapsed="false">
      <c r="A5181" s="0" t="s">
        <v>4406</v>
      </c>
      <c r="B5181" s="13" t="n">
        <v>42473</v>
      </c>
      <c r="C5181" s="13" t="n">
        <v>42479</v>
      </c>
      <c r="D5181" s="14" t="s">
        <v>69</v>
      </c>
      <c r="E5181" s="14" t="s">
        <v>62</v>
      </c>
      <c r="F5181" s="14" t="s">
        <v>63</v>
      </c>
      <c r="G5181" s="14" t="s">
        <v>64</v>
      </c>
      <c r="H5181" s="14" t="s">
        <v>80</v>
      </c>
      <c r="I5181" s="14" t="s">
        <v>81</v>
      </c>
      <c r="J5181" s="14" t="s">
        <v>559</v>
      </c>
      <c r="K5181" s="15" t="n">
        <v>258.576</v>
      </c>
      <c r="L5181" s="0" t="n">
        <v>2</v>
      </c>
      <c r="M5181" s="16" t="n">
        <v>0.2</v>
      </c>
      <c r="N5181" s="17" t="n">
        <v>19.3932</v>
      </c>
      <c r="O5181" s="0" t="str">
        <f aca="false">TEXT(B5181,"YYYY-MM")</f>
        <v>2016-04</v>
      </c>
      <c r="P5181" s="18" t="n">
        <f aca="false">IFERROR(N5181/K5181,0)</f>
        <v>0.075</v>
      </c>
      <c r="Q5181" s="0" t="str">
        <f aca="false">IF(M5181=0,"No Discount",IF(M5181&lt;0.2,"Low (1-19%)",IF(M5181&lt;0.4,"Medium (20-39%)","High (40%+)")))</f>
        <v>Medium (20-39%)</v>
      </c>
      <c r="R5181" s="0" t="str">
        <f aca="false">INDEX('Lookup Tables'!$B$2:$B$5,MATCH(F5181,'Lookup Tables'!$A$2:$A$5,0))</f>
        <v>Manager D</v>
      </c>
    </row>
    <row r="5182" customFormat="false" ht="15" hidden="false" customHeight="false" outlineLevel="0" collapsed="false">
      <c r="A5182" s="0" t="s">
        <v>4406</v>
      </c>
      <c r="B5182" s="13" t="n">
        <v>42473</v>
      </c>
      <c r="C5182" s="13" t="n">
        <v>42479</v>
      </c>
      <c r="D5182" s="14" t="s">
        <v>69</v>
      </c>
      <c r="E5182" s="14" t="s">
        <v>62</v>
      </c>
      <c r="F5182" s="14" t="s">
        <v>63</v>
      </c>
      <c r="G5182" s="14" t="s">
        <v>64</v>
      </c>
      <c r="H5182" s="14" t="s">
        <v>65</v>
      </c>
      <c r="I5182" s="14" t="s">
        <v>85</v>
      </c>
      <c r="J5182" s="14" t="s">
        <v>1771</v>
      </c>
      <c r="K5182" s="15" t="n">
        <v>75.84</v>
      </c>
      <c r="L5182" s="0" t="n">
        <v>2</v>
      </c>
      <c r="M5182" s="16" t="n">
        <v>0</v>
      </c>
      <c r="N5182" s="17" t="n">
        <v>29.5776</v>
      </c>
      <c r="O5182" s="0" t="str">
        <f aca="false">TEXT(B5182,"YYYY-MM")</f>
        <v>2016-04</v>
      </c>
      <c r="P5182" s="18" t="n">
        <f aca="false">IFERROR(N5182/K5182,0)</f>
        <v>0.39</v>
      </c>
      <c r="Q5182" s="0" t="str">
        <f aca="false">IF(M5182=0,"No Discount",IF(M5182&lt;0.2,"Low (1-19%)",IF(M5182&lt;0.4,"Medium (20-39%)","High (40%+)")))</f>
        <v>No Discount</v>
      </c>
      <c r="R5182" s="0" t="str">
        <f aca="false">INDEX('Lookup Tables'!$B$2:$B$5,MATCH(F5182,'Lookup Tables'!$A$2:$A$5,0))</f>
        <v>Manager D</v>
      </c>
    </row>
    <row r="5183" customFormat="false" ht="15" hidden="false" customHeight="false" outlineLevel="0" collapsed="false">
      <c r="A5183" s="0" t="s">
        <v>4407</v>
      </c>
      <c r="B5183" s="13" t="n">
        <v>43355</v>
      </c>
      <c r="C5183" s="13" t="n">
        <v>43358</v>
      </c>
      <c r="D5183" s="14" t="s">
        <v>137</v>
      </c>
      <c r="E5183" s="14" t="s">
        <v>62</v>
      </c>
      <c r="F5183" s="14" t="s">
        <v>117</v>
      </c>
      <c r="G5183" s="14" t="s">
        <v>649</v>
      </c>
      <c r="H5183" s="14" t="s">
        <v>65</v>
      </c>
      <c r="I5183" s="14" t="s">
        <v>91</v>
      </c>
      <c r="J5183" s="14" t="s">
        <v>4377</v>
      </c>
      <c r="K5183" s="15" t="n">
        <v>45.36</v>
      </c>
      <c r="L5183" s="0" t="n">
        <v>7</v>
      </c>
      <c r="M5183" s="16" t="n">
        <v>0</v>
      </c>
      <c r="N5183" s="17" t="n">
        <v>21.7728</v>
      </c>
      <c r="O5183" s="0" t="str">
        <f aca="false">TEXT(B5183,"YYYY-MM")</f>
        <v>2018-09</v>
      </c>
      <c r="P5183" s="18" t="n">
        <f aca="false">IFERROR(N5183/K5183,0)</f>
        <v>0.48</v>
      </c>
      <c r="Q5183" s="0" t="str">
        <f aca="false">IF(M5183=0,"No Discount",IF(M5183&lt;0.2,"Low (1-19%)",IF(M5183&lt;0.4,"Medium (20-39%)","High (40%+)")))</f>
        <v>No Discount</v>
      </c>
      <c r="R5183" s="0" t="str">
        <f aca="false">INDEX('Lookup Tables'!$B$2:$B$5,MATCH(F5183,'Lookup Tables'!$A$2:$A$5,0))</f>
        <v>Manager B</v>
      </c>
    </row>
    <row r="5184" customFormat="false" ht="15" hidden="false" customHeight="false" outlineLevel="0" collapsed="false">
      <c r="A5184" s="0" t="s">
        <v>4407</v>
      </c>
      <c r="B5184" s="13" t="n">
        <v>43355</v>
      </c>
      <c r="C5184" s="13" t="n">
        <v>43358</v>
      </c>
      <c r="D5184" s="14" t="s">
        <v>137</v>
      </c>
      <c r="E5184" s="14" t="s">
        <v>62</v>
      </c>
      <c r="F5184" s="14" t="s">
        <v>117</v>
      </c>
      <c r="G5184" s="14" t="s">
        <v>649</v>
      </c>
      <c r="H5184" s="14" t="s">
        <v>65</v>
      </c>
      <c r="I5184" s="14" t="s">
        <v>83</v>
      </c>
      <c r="J5184" s="14" t="s">
        <v>1406</v>
      </c>
      <c r="K5184" s="15" t="n">
        <v>45.78</v>
      </c>
      <c r="L5184" s="0" t="n">
        <v>3</v>
      </c>
      <c r="M5184" s="16" t="n">
        <v>0</v>
      </c>
      <c r="N5184" s="17" t="n">
        <v>22.89</v>
      </c>
      <c r="O5184" s="0" t="str">
        <f aca="false">TEXT(B5184,"YYYY-MM")</f>
        <v>2018-09</v>
      </c>
      <c r="P5184" s="18" t="n">
        <f aca="false">IFERROR(N5184/K5184,0)</f>
        <v>0.5</v>
      </c>
      <c r="Q5184" s="0" t="str">
        <f aca="false">IF(M5184=0,"No Discount",IF(M5184&lt;0.2,"Low (1-19%)",IF(M5184&lt;0.4,"Medium (20-39%)","High (40%+)")))</f>
        <v>No Discount</v>
      </c>
      <c r="R5184" s="0" t="str">
        <f aca="false">INDEX('Lookup Tables'!$B$2:$B$5,MATCH(F5184,'Lookup Tables'!$A$2:$A$5,0))</f>
        <v>Manager B</v>
      </c>
    </row>
    <row r="5185" customFormat="false" ht="15" hidden="false" customHeight="false" outlineLevel="0" collapsed="false">
      <c r="A5185" s="0" t="s">
        <v>4408</v>
      </c>
      <c r="B5185" s="13" t="n">
        <v>43367</v>
      </c>
      <c r="C5185" s="13" t="n">
        <v>43370</v>
      </c>
      <c r="D5185" s="14" t="s">
        <v>137</v>
      </c>
      <c r="E5185" s="14" t="s">
        <v>53</v>
      </c>
      <c r="F5185" s="14" t="s">
        <v>54</v>
      </c>
      <c r="G5185" s="14" t="s">
        <v>597</v>
      </c>
      <c r="H5185" s="14" t="s">
        <v>65</v>
      </c>
      <c r="I5185" s="14" t="s">
        <v>73</v>
      </c>
      <c r="J5185" s="14" t="s">
        <v>4063</v>
      </c>
      <c r="K5185" s="15" t="n">
        <v>40.29</v>
      </c>
      <c r="L5185" s="0" t="n">
        <v>3</v>
      </c>
      <c r="M5185" s="16" t="n">
        <v>0</v>
      </c>
      <c r="N5185" s="17" t="n">
        <v>10.0725</v>
      </c>
      <c r="O5185" s="0" t="str">
        <f aca="false">TEXT(B5185,"YYYY-MM")</f>
        <v>2018-09</v>
      </c>
      <c r="P5185" s="18" t="n">
        <f aca="false">IFERROR(N5185/K5185,0)</f>
        <v>0.25</v>
      </c>
      <c r="Q5185" s="0" t="str">
        <f aca="false">IF(M5185=0,"No Discount",IF(M5185&lt;0.2,"Low (1-19%)",IF(M5185&lt;0.4,"Medium (20-39%)","High (40%+)")))</f>
        <v>No Discount</v>
      </c>
      <c r="R5185" s="0" t="str">
        <f aca="false">INDEX('Lookup Tables'!$B$2:$B$5,MATCH(F5185,'Lookup Tables'!$A$2:$A$5,0))</f>
        <v>Manager C</v>
      </c>
    </row>
    <row r="5186" customFormat="false" ht="15" hidden="false" customHeight="false" outlineLevel="0" collapsed="false">
      <c r="A5186" s="0" t="s">
        <v>4408</v>
      </c>
      <c r="B5186" s="13" t="n">
        <v>43367</v>
      </c>
      <c r="C5186" s="13" t="n">
        <v>43370</v>
      </c>
      <c r="D5186" s="14" t="s">
        <v>137</v>
      </c>
      <c r="E5186" s="14" t="s">
        <v>53</v>
      </c>
      <c r="F5186" s="14" t="s">
        <v>54</v>
      </c>
      <c r="G5186" s="14" t="s">
        <v>597</v>
      </c>
      <c r="H5186" s="14" t="s">
        <v>65</v>
      </c>
      <c r="I5186" s="14" t="s">
        <v>83</v>
      </c>
      <c r="J5186" s="14" t="s">
        <v>980</v>
      </c>
      <c r="K5186" s="15" t="n">
        <v>38.71</v>
      </c>
      <c r="L5186" s="0" t="n">
        <v>7</v>
      </c>
      <c r="M5186" s="16" t="n">
        <v>0</v>
      </c>
      <c r="N5186" s="17" t="n">
        <v>17.8066</v>
      </c>
      <c r="O5186" s="0" t="str">
        <f aca="false">TEXT(B5186,"YYYY-MM")</f>
        <v>2018-09</v>
      </c>
      <c r="P5186" s="18" t="n">
        <f aca="false">IFERROR(N5186/K5186,0)</f>
        <v>0.46</v>
      </c>
      <c r="Q5186" s="0" t="str">
        <f aca="false">IF(M5186=0,"No Discount",IF(M5186&lt;0.2,"Low (1-19%)",IF(M5186&lt;0.4,"Medium (20-39%)","High (40%+)")))</f>
        <v>No Discount</v>
      </c>
      <c r="R5186" s="0" t="str">
        <f aca="false">INDEX('Lookup Tables'!$B$2:$B$5,MATCH(F5186,'Lookup Tables'!$A$2:$A$5,0))</f>
        <v>Manager C</v>
      </c>
    </row>
    <row r="5187" customFormat="false" ht="15" hidden="false" customHeight="false" outlineLevel="0" collapsed="false">
      <c r="A5187" s="0" t="s">
        <v>4409</v>
      </c>
      <c r="B5187" s="13" t="n">
        <v>42653</v>
      </c>
      <c r="C5187" s="13" t="n">
        <v>42658</v>
      </c>
      <c r="D5187" s="14" t="s">
        <v>69</v>
      </c>
      <c r="E5187" s="14" t="s">
        <v>53</v>
      </c>
      <c r="F5187" s="14" t="s">
        <v>54</v>
      </c>
      <c r="G5187" s="14" t="s">
        <v>70</v>
      </c>
      <c r="H5187" s="14" t="s">
        <v>65</v>
      </c>
      <c r="I5187" s="14" t="s">
        <v>73</v>
      </c>
      <c r="J5187" s="14" t="s">
        <v>817</v>
      </c>
      <c r="K5187" s="15" t="n">
        <v>1801.632</v>
      </c>
      <c r="L5187" s="0" t="n">
        <v>6</v>
      </c>
      <c r="M5187" s="16" t="n">
        <v>0.2</v>
      </c>
      <c r="N5187" s="17" t="n">
        <v>-337.806</v>
      </c>
      <c r="O5187" s="0" t="str">
        <f aca="false">TEXT(B5187,"YYYY-MM")</f>
        <v>2016-10</v>
      </c>
      <c r="P5187" s="18" t="n">
        <f aca="false">IFERROR(N5187/K5187,0)</f>
        <v>-0.1875</v>
      </c>
      <c r="Q5187" s="0" t="str">
        <f aca="false">IF(M5187=0,"No Discount",IF(M5187&lt;0.2,"Low (1-19%)",IF(M5187&lt;0.4,"Medium (20-39%)","High (40%+)")))</f>
        <v>Medium (20-39%)</v>
      </c>
      <c r="R5187" s="0" t="str">
        <f aca="false">INDEX('Lookup Tables'!$B$2:$B$5,MATCH(F5187,'Lookup Tables'!$A$2:$A$5,0))</f>
        <v>Manager C</v>
      </c>
    </row>
    <row r="5188" customFormat="false" ht="15" hidden="false" customHeight="false" outlineLevel="0" collapsed="false">
      <c r="A5188" s="0" t="s">
        <v>4410</v>
      </c>
      <c r="B5188" s="13" t="n">
        <v>42701</v>
      </c>
      <c r="C5188" s="13" t="n">
        <v>42707</v>
      </c>
      <c r="D5188" s="14" t="s">
        <v>69</v>
      </c>
      <c r="E5188" s="14" t="s">
        <v>97</v>
      </c>
      <c r="F5188" s="14" t="s">
        <v>117</v>
      </c>
      <c r="G5188" s="14" t="s">
        <v>118</v>
      </c>
      <c r="H5188" s="14" t="s">
        <v>80</v>
      </c>
      <c r="I5188" s="14" t="s">
        <v>81</v>
      </c>
      <c r="J5188" s="14" t="s">
        <v>3622</v>
      </c>
      <c r="K5188" s="15" t="n">
        <v>748.752</v>
      </c>
      <c r="L5188" s="0" t="n">
        <v>8</v>
      </c>
      <c r="M5188" s="16" t="n">
        <v>0.4</v>
      </c>
      <c r="N5188" s="17" t="n">
        <v>-162.2296</v>
      </c>
      <c r="O5188" s="0" t="str">
        <f aca="false">TEXT(B5188,"YYYY-MM")</f>
        <v>2016-11</v>
      </c>
      <c r="P5188" s="18" t="n">
        <f aca="false">IFERROR(N5188/K5188,0)</f>
        <v>-0.216666666666667</v>
      </c>
      <c r="Q5188" s="0" t="str">
        <f aca="false">IF(M5188=0,"No Discount",IF(M5188&lt;0.2,"Low (1-19%)",IF(M5188&lt;0.4,"Medium (20-39%)","High (40%+)")))</f>
        <v>High (40%+)</v>
      </c>
      <c r="R5188" s="0" t="str">
        <f aca="false">INDEX('Lookup Tables'!$B$2:$B$5,MATCH(F5188,'Lookup Tables'!$A$2:$A$5,0))</f>
        <v>Manager B</v>
      </c>
    </row>
    <row r="5189" customFormat="false" ht="15" hidden="false" customHeight="false" outlineLevel="0" collapsed="false">
      <c r="A5189" s="0" t="s">
        <v>4411</v>
      </c>
      <c r="B5189" s="13" t="n">
        <v>42626</v>
      </c>
      <c r="C5189" s="13" t="n">
        <v>42631</v>
      </c>
      <c r="D5189" s="14" t="s">
        <v>69</v>
      </c>
      <c r="E5189" s="14" t="s">
        <v>53</v>
      </c>
      <c r="F5189" s="14" t="s">
        <v>98</v>
      </c>
      <c r="G5189" s="14" t="s">
        <v>164</v>
      </c>
      <c r="H5189" s="14" t="s">
        <v>80</v>
      </c>
      <c r="I5189" s="14" t="s">
        <v>123</v>
      </c>
      <c r="J5189" s="14" t="s">
        <v>1725</v>
      </c>
      <c r="K5189" s="15" t="n">
        <v>199.96</v>
      </c>
      <c r="L5189" s="0" t="n">
        <v>4</v>
      </c>
      <c r="M5189" s="16" t="n">
        <v>0</v>
      </c>
      <c r="N5189" s="17" t="n">
        <v>15.9968</v>
      </c>
      <c r="O5189" s="0" t="str">
        <f aca="false">TEXT(B5189,"YYYY-MM")</f>
        <v>2016-09</v>
      </c>
      <c r="P5189" s="18" t="n">
        <f aca="false">IFERROR(N5189/K5189,0)</f>
        <v>0.08</v>
      </c>
      <c r="Q5189" s="0" t="str">
        <f aca="false">IF(M5189=0,"No Discount",IF(M5189&lt;0.2,"Low (1-19%)",IF(M5189&lt;0.4,"Medium (20-39%)","High (40%+)")))</f>
        <v>No Discount</v>
      </c>
      <c r="R5189" s="0" t="str">
        <f aca="false">INDEX('Lookup Tables'!$B$2:$B$5,MATCH(F5189,'Lookup Tables'!$A$2:$A$5,0))</f>
        <v>Manager A</v>
      </c>
    </row>
    <row r="5190" customFormat="false" ht="15" hidden="false" customHeight="false" outlineLevel="0" collapsed="false">
      <c r="A5190" s="0" t="s">
        <v>4411</v>
      </c>
      <c r="B5190" s="13" t="n">
        <v>42626</v>
      </c>
      <c r="C5190" s="13" t="n">
        <v>42631</v>
      </c>
      <c r="D5190" s="14" t="s">
        <v>69</v>
      </c>
      <c r="E5190" s="14" t="s">
        <v>53</v>
      </c>
      <c r="F5190" s="14" t="s">
        <v>98</v>
      </c>
      <c r="G5190" s="14" t="s">
        <v>164</v>
      </c>
      <c r="H5190" s="14" t="s">
        <v>56</v>
      </c>
      <c r="I5190" s="14" t="s">
        <v>59</v>
      </c>
      <c r="J5190" s="14" t="s">
        <v>691</v>
      </c>
      <c r="K5190" s="15" t="n">
        <v>1516.2</v>
      </c>
      <c r="L5190" s="0" t="n">
        <v>7</v>
      </c>
      <c r="M5190" s="16" t="n">
        <v>0</v>
      </c>
      <c r="N5190" s="17" t="n">
        <v>394.212</v>
      </c>
      <c r="O5190" s="0" t="str">
        <f aca="false">TEXT(B5190,"YYYY-MM")</f>
        <v>2016-09</v>
      </c>
      <c r="P5190" s="18" t="n">
        <f aca="false">IFERROR(N5190/K5190,0)</f>
        <v>0.26</v>
      </c>
      <c r="Q5190" s="0" t="str">
        <f aca="false">IF(M5190=0,"No Discount",IF(M5190&lt;0.2,"Low (1-19%)",IF(M5190&lt;0.4,"Medium (20-39%)","High (40%+)")))</f>
        <v>No Discount</v>
      </c>
      <c r="R5190" s="0" t="str">
        <f aca="false">INDEX('Lookup Tables'!$B$2:$B$5,MATCH(F5190,'Lookup Tables'!$A$2:$A$5,0))</f>
        <v>Manager A</v>
      </c>
    </row>
    <row r="5191" customFormat="false" ht="15" hidden="false" customHeight="false" outlineLevel="0" collapsed="false">
      <c r="A5191" s="0" t="s">
        <v>4412</v>
      </c>
      <c r="B5191" s="13" t="n">
        <v>43418</v>
      </c>
      <c r="C5191" s="13" t="n">
        <v>43422</v>
      </c>
      <c r="D5191" s="14" t="s">
        <v>69</v>
      </c>
      <c r="E5191" s="14" t="s">
        <v>53</v>
      </c>
      <c r="F5191" s="14" t="s">
        <v>98</v>
      </c>
      <c r="G5191" s="14" t="s">
        <v>99</v>
      </c>
      <c r="H5191" s="14" t="s">
        <v>80</v>
      </c>
      <c r="I5191" s="14" t="s">
        <v>123</v>
      </c>
      <c r="J5191" s="14" t="s">
        <v>1964</v>
      </c>
      <c r="K5191" s="15" t="n">
        <v>167.952</v>
      </c>
      <c r="L5191" s="0" t="n">
        <v>6</v>
      </c>
      <c r="M5191" s="16" t="n">
        <v>0.2</v>
      </c>
      <c r="N5191" s="17" t="n">
        <v>-27.2922</v>
      </c>
      <c r="O5191" s="0" t="str">
        <f aca="false">TEXT(B5191,"YYYY-MM")</f>
        <v>2018-11</v>
      </c>
      <c r="P5191" s="18" t="n">
        <f aca="false">IFERROR(N5191/K5191,0)</f>
        <v>-0.1625</v>
      </c>
      <c r="Q5191" s="0" t="str">
        <f aca="false">IF(M5191=0,"No Discount",IF(M5191&lt;0.2,"Low (1-19%)",IF(M5191&lt;0.4,"Medium (20-39%)","High (40%+)")))</f>
        <v>Medium (20-39%)</v>
      </c>
      <c r="R5191" s="0" t="str">
        <f aca="false">INDEX('Lookup Tables'!$B$2:$B$5,MATCH(F5191,'Lookup Tables'!$A$2:$A$5,0))</f>
        <v>Manager A</v>
      </c>
    </row>
    <row r="5192" customFormat="false" ht="15" hidden="false" customHeight="false" outlineLevel="0" collapsed="false">
      <c r="A5192" s="0" t="s">
        <v>4412</v>
      </c>
      <c r="B5192" s="13" t="n">
        <v>43418</v>
      </c>
      <c r="C5192" s="13" t="n">
        <v>43422</v>
      </c>
      <c r="D5192" s="14" t="s">
        <v>69</v>
      </c>
      <c r="E5192" s="14" t="s">
        <v>53</v>
      </c>
      <c r="F5192" s="14" t="s">
        <v>98</v>
      </c>
      <c r="G5192" s="14" t="s">
        <v>99</v>
      </c>
      <c r="H5192" s="14" t="s">
        <v>65</v>
      </c>
      <c r="I5192" s="14" t="s">
        <v>78</v>
      </c>
      <c r="J5192" s="14" t="s">
        <v>3098</v>
      </c>
      <c r="K5192" s="15" t="n">
        <v>45.04</v>
      </c>
      <c r="L5192" s="0" t="n">
        <v>2</v>
      </c>
      <c r="M5192" s="16" t="n">
        <v>0.2</v>
      </c>
      <c r="N5192" s="17" t="n">
        <v>4.504</v>
      </c>
      <c r="O5192" s="0" t="str">
        <f aca="false">TEXT(B5192,"YYYY-MM")</f>
        <v>2018-11</v>
      </c>
      <c r="P5192" s="18" t="n">
        <f aca="false">IFERROR(N5192/K5192,0)</f>
        <v>0.1</v>
      </c>
      <c r="Q5192" s="0" t="str">
        <f aca="false">IF(M5192=0,"No Discount",IF(M5192&lt;0.2,"Low (1-19%)",IF(M5192&lt;0.4,"Medium (20-39%)","High (40%+)")))</f>
        <v>Medium (20-39%)</v>
      </c>
      <c r="R5192" s="0" t="str">
        <f aca="false">INDEX('Lookup Tables'!$B$2:$B$5,MATCH(F5192,'Lookup Tables'!$A$2:$A$5,0))</f>
        <v>Manager A</v>
      </c>
    </row>
    <row r="5193" customFormat="false" ht="15" hidden="false" customHeight="false" outlineLevel="0" collapsed="false">
      <c r="A5193" s="0" t="s">
        <v>4413</v>
      </c>
      <c r="B5193" s="13" t="n">
        <v>43225</v>
      </c>
      <c r="C5193" s="13" t="n">
        <v>43229</v>
      </c>
      <c r="D5193" s="14" t="s">
        <v>69</v>
      </c>
      <c r="E5193" s="14" t="s">
        <v>53</v>
      </c>
      <c r="F5193" s="14" t="s">
        <v>63</v>
      </c>
      <c r="G5193" s="14" t="s">
        <v>64</v>
      </c>
      <c r="H5193" s="14" t="s">
        <v>65</v>
      </c>
      <c r="I5193" s="14" t="s">
        <v>129</v>
      </c>
      <c r="J5193" s="14" t="s">
        <v>4414</v>
      </c>
      <c r="K5193" s="15" t="n">
        <v>23.16</v>
      </c>
      <c r="L5193" s="0" t="n">
        <v>2</v>
      </c>
      <c r="M5193" s="16" t="n">
        <v>0</v>
      </c>
      <c r="N5193" s="17" t="n">
        <v>11.58</v>
      </c>
      <c r="O5193" s="0" t="str">
        <f aca="false">TEXT(B5193,"YYYY-MM")</f>
        <v>2018-05</v>
      </c>
      <c r="P5193" s="18" t="n">
        <f aca="false">IFERROR(N5193/K5193,0)</f>
        <v>0.5</v>
      </c>
      <c r="Q5193" s="0" t="str">
        <f aca="false">IF(M5193=0,"No Discount",IF(M5193&lt;0.2,"Low (1-19%)",IF(M5193&lt;0.4,"Medium (20-39%)","High (40%+)")))</f>
        <v>No Discount</v>
      </c>
      <c r="R5193" s="0" t="str">
        <f aca="false">INDEX('Lookup Tables'!$B$2:$B$5,MATCH(F5193,'Lookup Tables'!$A$2:$A$5,0))</f>
        <v>Manager D</v>
      </c>
    </row>
    <row r="5194" customFormat="false" ht="15" hidden="false" customHeight="false" outlineLevel="0" collapsed="false">
      <c r="A5194" s="0" t="s">
        <v>4415</v>
      </c>
      <c r="B5194" s="13" t="n">
        <v>42336</v>
      </c>
      <c r="C5194" s="13" t="n">
        <v>42339</v>
      </c>
      <c r="D5194" s="14" t="s">
        <v>52</v>
      </c>
      <c r="E5194" s="14" t="s">
        <v>62</v>
      </c>
      <c r="F5194" s="14" t="s">
        <v>54</v>
      </c>
      <c r="G5194" s="14" t="s">
        <v>222</v>
      </c>
      <c r="H5194" s="14" t="s">
        <v>56</v>
      </c>
      <c r="I5194" s="14" t="s">
        <v>76</v>
      </c>
      <c r="J5194" s="14" t="s">
        <v>292</v>
      </c>
      <c r="K5194" s="15" t="n">
        <v>397.6</v>
      </c>
      <c r="L5194" s="0" t="n">
        <v>5</v>
      </c>
      <c r="M5194" s="16" t="n">
        <v>0</v>
      </c>
      <c r="N5194" s="17" t="n">
        <v>43.736</v>
      </c>
      <c r="O5194" s="0" t="str">
        <f aca="false">TEXT(B5194,"YYYY-MM")</f>
        <v>2015-11</v>
      </c>
      <c r="P5194" s="18" t="n">
        <f aca="false">IFERROR(N5194/K5194,0)</f>
        <v>0.11</v>
      </c>
      <c r="Q5194" s="0" t="str">
        <f aca="false">IF(M5194=0,"No Discount",IF(M5194&lt;0.2,"Low (1-19%)",IF(M5194&lt;0.4,"Medium (20-39%)","High (40%+)")))</f>
        <v>No Discount</v>
      </c>
      <c r="R5194" s="0" t="str">
        <f aca="false">INDEX('Lookup Tables'!$B$2:$B$5,MATCH(F5194,'Lookup Tables'!$A$2:$A$5,0))</f>
        <v>Manager C</v>
      </c>
    </row>
    <row r="5195" customFormat="false" ht="15" hidden="false" customHeight="false" outlineLevel="0" collapsed="false">
      <c r="A5195" s="0" t="s">
        <v>4415</v>
      </c>
      <c r="B5195" s="13" t="n">
        <v>42336</v>
      </c>
      <c r="C5195" s="13" t="n">
        <v>42339</v>
      </c>
      <c r="D5195" s="14" t="s">
        <v>52</v>
      </c>
      <c r="E5195" s="14" t="s">
        <v>62</v>
      </c>
      <c r="F5195" s="14" t="s">
        <v>54</v>
      </c>
      <c r="G5195" s="14" t="s">
        <v>222</v>
      </c>
      <c r="H5195" s="14" t="s">
        <v>65</v>
      </c>
      <c r="I5195" s="14" t="s">
        <v>91</v>
      </c>
      <c r="J5195" s="14" t="s">
        <v>3839</v>
      </c>
      <c r="K5195" s="15" t="n">
        <v>85.96</v>
      </c>
      <c r="L5195" s="0" t="n">
        <v>7</v>
      </c>
      <c r="M5195" s="16" t="n">
        <v>0</v>
      </c>
      <c r="N5195" s="17" t="n">
        <v>40.4012</v>
      </c>
      <c r="O5195" s="0" t="str">
        <f aca="false">TEXT(B5195,"YYYY-MM")</f>
        <v>2015-11</v>
      </c>
      <c r="P5195" s="18" t="n">
        <f aca="false">IFERROR(N5195/K5195,0)</f>
        <v>0.47</v>
      </c>
      <c r="Q5195" s="0" t="str">
        <f aca="false">IF(M5195=0,"No Discount",IF(M5195&lt;0.2,"Low (1-19%)",IF(M5195&lt;0.4,"Medium (20-39%)","High (40%+)")))</f>
        <v>No Discount</v>
      </c>
      <c r="R5195" s="0" t="str">
        <f aca="false">INDEX('Lookup Tables'!$B$2:$B$5,MATCH(F5195,'Lookup Tables'!$A$2:$A$5,0))</f>
        <v>Manager C</v>
      </c>
    </row>
    <row r="5196" customFormat="false" ht="15" hidden="false" customHeight="false" outlineLevel="0" collapsed="false">
      <c r="A5196" s="0" t="s">
        <v>4415</v>
      </c>
      <c r="B5196" s="13" t="n">
        <v>42336</v>
      </c>
      <c r="C5196" s="13" t="n">
        <v>42339</v>
      </c>
      <c r="D5196" s="14" t="s">
        <v>52</v>
      </c>
      <c r="E5196" s="14" t="s">
        <v>62</v>
      </c>
      <c r="F5196" s="14" t="s">
        <v>54</v>
      </c>
      <c r="G5196" s="14" t="s">
        <v>222</v>
      </c>
      <c r="H5196" s="14" t="s">
        <v>65</v>
      </c>
      <c r="I5196" s="14" t="s">
        <v>78</v>
      </c>
      <c r="J5196" s="14" t="s">
        <v>637</v>
      </c>
      <c r="K5196" s="15" t="n">
        <v>13.12</v>
      </c>
      <c r="L5196" s="0" t="n">
        <v>4</v>
      </c>
      <c r="M5196" s="16" t="n">
        <v>0</v>
      </c>
      <c r="N5196" s="17" t="n">
        <v>4.3296</v>
      </c>
      <c r="O5196" s="0" t="str">
        <f aca="false">TEXT(B5196,"YYYY-MM")</f>
        <v>2015-11</v>
      </c>
      <c r="P5196" s="18" t="n">
        <f aca="false">IFERROR(N5196/K5196,0)</f>
        <v>0.33</v>
      </c>
      <c r="Q5196" s="0" t="str">
        <f aca="false">IF(M5196=0,"No Discount",IF(M5196&lt;0.2,"Low (1-19%)",IF(M5196&lt;0.4,"Medium (20-39%)","High (40%+)")))</f>
        <v>No Discount</v>
      </c>
      <c r="R5196" s="0" t="str">
        <f aca="false">INDEX('Lookup Tables'!$B$2:$B$5,MATCH(F5196,'Lookup Tables'!$A$2:$A$5,0))</f>
        <v>Manager C</v>
      </c>
    </row>
    <row r="5197" customFormat="false" ht="15" hidden="false" customHeight="false" outlineLevel="0" collapsed="false">
      <c r="A5197" s="0" t="s">
        <v>4415</v>
      </c>
      <c r="B5197" s="13" t="n">
        <v>42336</v>
      </c>
      <c r="C5197" s="13" t="n">
        <v>42339</v>
      </c>
      <c r="D5197" s="14" t="s">
        <v>52</v>
      </c>
      <c r="E5197" s="14" t="s">
        <v>62</v>
      </c>
      <c r="F5197" s="14" t="s">
        <v>54</v>
      </c>
      <c r="G5197" s="14" t="s">
        <v>222</v>
      </c>
      <c r="H5197" s="14" t="s">
        <v>65</v>
      </c>
      <c r="I5197" s="14" t="s">
        <v>83</v>
      </c>
      <c r="J5197" s="14" t="s">
        <v>624</v>
      </c>
      <c r="K5197" s="15" t="n">
        <v>45.66</v>
      </c>
      <c r="L5197" s="0" t="n">
        <v>3</v>
      </c>
      <c r="M5197" s="16" t="n">
        <v>0</v>
      </c>
      <c r="N5197" s="17" t="n">
        <v>22.3734</v>
      </c>
      <c r="O5197" s="0" t="str">
        <f aca="false">TEXT(B5197,"YYYY-MM")</f>
        <v>2015-11</v>
      </c>
      <c r="P5197" s="18" t="n">
        <f aca="false">IFERROR(N5197/K5197,0)</f>
        <v>0.49</v>
      </c>
      <c r="Q5197" s="0" t="str">
        <f aca="false">IF(M5197=0,"No Discount",IF(M5197&lt;0.2,"Low (1-19%)",IF(M5197&lt;0.4,"Medium (20-39%)","High (40%+)")))</f>
        <v>No Discount</v>
      </c>
      <c r="R5197" s="0" t="str">
        <f aca="false">INDEX('Lookup Tables'!$B$2:$B$5,MATCH(F5197,'Lookup Tables'!$A$2:$A$5,0))</f>
        <v>Manager C</v>
      </c>
    </row>
    <row r="5198" customFormat="false" ht="15" hidden="false" customHeight="false" outlineLevel="0" collapsed="false">
      <c r="A5198" s="0" t="s">
        <v>4416</v>
      </c>
      <c r="B5198" s="13" t="n">
        <v>42134</v>
      </c>
      <c r="C5198" s="13" t="n">
        <v>42139</v>
      </c>
      <c r="D5198" s="14" t="s">
        <v>69</v>
      </c>
      <c r="E5198" s="14" t="s">
        <v>53</v>
      </c>
      <c r="F5198" s="14" t="s">
        <v>63</v>
      </c>
      <c r="G5198" s="14" t="s">
        <v>94</v>
      </c>
      <c r="H5198" s="14" t="s">
        <v>65</v>
      </c>
      <c r="I5198" s="14" t="s">
        <v>129</v>
      </c>
      <c r="J5198" s="14" t="s">
        <v>788</v>
      </c>
      <c r="K5198" s="15" t="n">
        <v>158.13</v>
      </c>
      <c r="L5198" s="0" t="n">
        <v>3</v>
      </c>
      <c r="M5198" s="16" t="n">
        <v>0</v>
      </c>
      <c r="N5198" s="17" t="n">
        <v>77.4837</v>
      </c>
      <c r="O5198" s="0" t="str">
        <f aca="false">TEXT(B5198,"YYYY-MM")</f>
        <v>2015-05</v>
      </c>
      <c r="P5198" s="18" t="n">
        <f aca="false">IFERROR(N5198/K5198,0)</f>
        <v>0.49</v>
      </c>
      <c r="Q5198" s="0" t="str">
        <f aca="false">IF(M5198=0,"No Discount",IF(M5198&lt;0.2,"Low (1-19%)",IF(M5198&lt;0.4,"Medium (20-39%)","High (40%+)")))</f>
        <v>No Discount</v>
      </c>
      <c r="R5198" s="0" t="str">
        <f aca="false">INDEX('Lookup Tables'!$B$2:$B$5,MATCH(F5198,'Lookup Tables'!$A$2:$A$5,0))</f>
        <v>Manager D</v>
      </c>
    </row>
    <row r="5199" customFormat="false" ht="15" hidden="false" customHeight="false" outlineLevel="0" collapsed="false">
      <c r="A5199" s="0" t="s">
        <v>4416</v>
      </c>
      <c r="B5199" s="13" t="n">
        <v>42134</v>
      </c>
      <c r="C5199" s="13" t="n">
        <v>42139</v>
      </c>
      <c r="D5199" s="14" t="s">
        <v>69</v>
      </c>
      <c r="E5199" s="14" t="s">
        <v>53</v>
      </c>
      <c r="F5199" s="14" t="s">
        <v>63</v>
      </c>
      <c r="G5199" s="14" t="s">
        <v>94</v>
      </c>
      <c r="H5199" s="14" t="s">
        <v>80</v>
      </c>
      <c r="I5199" s="14" t="s">
        <v>81</v>
      </c>
      <c r="J5199" s="14" t="s">
        <v>162</v>
      </c>
      <c r="K5199" s="15" t="n">
        <v>43.6</v>
      </c>
      <c r="L5199" s="0" t="n">
        <v>5</v>
      </c>
      <c r="M5199" s="16" t="n">
        <v>0.2</v>
      </c>
      <c r="N5199" s="17" t="n">
        <v>4.36</v>
      </c>
      <c r="O5199" s="0" t="str">
        <f aca="false">TEXT(B5199,"YYYY-MM")</f>
        <v>2015-05</v>
      </c>
      <c r="P5199" s="18" t="n">
        <f aca="false">IFERROR(N5199/K5199,0)</f>
        <v>0.1</v>
      </c>
      <c r="Q5199" s="0" t="str">
        <f aca="false">IF(M5199=0,"No Discount",IF(M5199&lt;0.2,"Low (1-19%)",IF(M5199&lt;0.4,"Medium (20-39%)","High (40%+)")))</f>
        <v>Medium (20-39%)</v>
      </c>
      <c r="R5199" s="0" t="str">
        <f aca="false">INDEX('Lookup Tables'!$B$2:$B$5,MATCH(F5199,'Lookup Tables'!$A$2:$A$5,0))</f>
        <v>Manager D</v>
      </c>
    </row>
    <row r="5200" customFormat="false" ht="15" hidden="false" customHeight="false" outlineLevel="0" collapsed="false">
      <c r="A5200" s="0" t="s">
        <v>4417</v>
      </c>
      <c r="B5200" s="13" t="n">
        <v>42797</v>
      </c>
      <c r="C5200" s="13" t="n">
        <v>42802</v>
      </c>
      <c r="D5200" s="14" t="s">
        <v>69</v>
      </c>
      <c r="E5200" s="14" t="s">
        <v>53</v>
      </c>
      <c r="F5200" s="14" t="s">
        <v>98</v>
      </c>
      <c r="G5200" s="14" t="s">
        <v>99</v>
      </c>
      <c r="H5200" s="14" t="s">
        <v>65</v>
      </c>
      <c r="I5200" s="14" t="s">
        <v>303</v>
      </c>
      <c r="J5200" s="14" t="s">
        <v>2702</v>
      </c>
      <c r="K5200" s="15" t="n">
        <v>3930.072</v>
      </c>
      <c r="L5200" s="0" t="n">
        <v>3</v>
      </c>
      <c r="M5200" s="16" t="n">
        <v>0.2</v>
      </c>
      <c r="N5200" s="17" t="n">
        <v>-786.0144</v>
      </c>
      <c r="O5200" s="0" t="str">
        <f aca="false">TEXT(B5200,"YYYY-MM")</f>
        <v>2017-03</v>
      </c>
      <c r="P5200" s="18" t="n">
        <f aca="false">IFERROR(N5200/K5200,0)</f>
        <v>-0.2</v>
      </c>
      <c r="Q5200" s="0" t="str">
        <f aca="false">IF(M5200=0,"No Discount",IF(M5200&lt;0.2,"Low (1-19%)",IF(M5200&lt;0.4,"Medium (20-39%)","High (40%+)")))</f>
        <v>Medium (20-39%)</v>
      </c>
      <c r="R5200" s="0" t="str">
        <f aca="false">INDEX('Lookup Tables'!$B$2:$B$5,MATCH(F5200,'Lookup Tables'!$A$2:$A$5,0))</f>
        <v>Manager A</v>
      </c>
    </row>
    <row r="5201" customFormat="false" ht="15" hidden="false" customHeight="false" outlineLevel="0" collapsed="false">
      <c r="A5201" s="0" t="s">
        <v>4417</v>
      </c>
      <c r="B5201" s="13" t="n">
        <v>42797</v>
      </c>
      <c r="C5201" s="13" t="n">
        <v>42802</v>
      </c>
      <c r="D5201" s="14" t="s">
        <v>69</v>
      </c>
      <c r="E5201" s="14" t="s">
        <v>53</v>
      </c>
      <c r="F5201" s="14" t="s">
        <v>98</v>
      </c>
      <c r="G5201" s="14" t="s">
        <v>99</v>
      </c>
      <c r="H5201" s="14" t="s">
        <v>65</v>
      </c>
      <c r="I5201" s="14" t="s">
        <v>171</v>
      </c>
      <c r="J5201" s="14" t="s">
        <v>3564</v>
      </c>
      <c r="K5201" s="15" t="n">
        <v>2.304</v>
      </c>
      <c r="L5201" s="0" t="n">
        <v>1</v>
      </c>
      <c r="M5201" s="16" t="n">
        <v>0.2</v>
      </c>
      <c r="N5201" s="17" t="n">
        <v>0.7776</v>
      </c>
      <c r="O5201" s="0" t="str">
        <f aca="false">TEXT(B5201,"YYYY-MM")</f>
        <v>2017-03</v>
      </c>
      <c r="P5201" s="18" t="n">
        <f aca="false">IFERROR(N5201/K5201,0)</f>
        <v>0.3375</v>
      </c>
      <c r="Q5201" s="0" t="str">
        <f aca="false">IF(M5201=0,"No Discount",IF(M5201&lt;0.2,"Low (1-19%)",IF(M5201&lt;0.4,"Medium (20-39%)","High (40%+)")))</f>
        <v>Medium (20-39%)</v>
      </c>
      <c r="R5201" s="0" t="str">
        <f aca="false">INDEX('Lookup Tables'!$B$2:$B$5,MATCH(F5201,'Lookup Tables'!$A$2:$A$5,0))</f>
        <v>Manager A</v>
      </c>
    </row>
    <row r="5202" customFormat="false" ht="15" hidden="false" customHeight="false" outlineLevel="0" collapsed="false">
      <c r="A5202" s="0" t="s">
        <v>4417</v>
      </c>
      <c r="B5202" s="13" t="n">
        <v>42797</v>
      </c>
      <c r="C5202" s="13" t="n">
        <v>42802</v>
      </c>
      <c r="D5202" s="14" t="s">
        <v>69</v>
      </c>
      <c r="E5202" s="14" t="s">
        <v>53</v>
      </c>
      <c r="F5202" s="14" t="s">
        <v>98</v>
      </c>
      <c r="G5202" s="14" t="s">
        <v>99</v>
      </c>
      <c r="H5202" s="14" t="s">
        <v>80</v>
      </c>
      <c r="I5202" s="14" t="s">
        <v>81</v>
      </c>
      <c r="J5202" s="14" t="s">
        <v>2151</v>
      </c>
      <c r="K5202" s="15" t="n">
        <v>431.976</v>
      </c>
      <c r="L5202" s="0" t="n">
        <v>3</v>
      </c>
      <c r="M5202" s="16" t="n">
        <v>0.2</v>
      </c>
      <c r="N5202" s="17" t="n">
        <v>32.3982</v>
      </c>
      <c r="O5202" s="0" t="str">
        <f aca="false">TEXT(B5202,"YYYY-MM")</f>
        <v>2017-03</v>
      </c>
      <c r="P5202" s="18" t="n">
        <f aca="false">IFERROR(N5202/K5202,0)</f>
        <v>0.075</v>
      </c>
      <c r="Q5202" s="0" t="str">
        <f aca="false">IF(M5202=0,"No Discount",IF(M5202&lt;0.2,"Low (1-19%)",IF(M5202&lt;0.4,"Medium (20-39%)","High (40%+)")))</f>
        <v>Medium (20-39%)</v>
      </c>
      <c r="R5202" s="0" t="str">
        <f aca="false">INDEX('Lookup Tables'!$B$2:$B$5,MATCH(F5202,'Lookup Tables'!$A$2:$A$5,0))</f>
        <v>Manager A</v>
      </c>
    </row>
    <row r="5203" customFormat="false" ht="15" hidden="false" customHeight="false" outlineLevel="0" collapsed="false">
      <c r="A5203" s="0" t="s">
        <v>4417</v>
      </c>
      <c r="B5203" s="13" t="n">
        <v>42797</v>
      </c>
      <c r="C5203" s="13" t="n">
        <v>42802</v>
      </c>
      <c r="D5203" s="14" t="s">
        <v>69</v>
      </c>
      <c r="E5203" s="14" t="s">
        <v>53</v>
      </c>
      <c r="F5203" s="14" t="s">
        <v>98</v>
      </c>
      <c r="G5203" s="14" t="s">
        <v>99</v>
      </c>
      <c r="H5203" s="14" t="s">
        <v>80</v>
      </c>
      <c r="I5203" s="14" t="s">
        <v>123</v>
      </c>
      <c r="J5203" s="14" t="s">
        <v>953</v>
      </c>
      <c r="K5203" s="15" t="n">
        <v>41.72</v>
      </c>
      <c r="L5203" s="0" t="n">
        <v>7</v>
      </c>
      <c r="M5203" s="16" t="n">
        <v>0.2</v>
      </c>
      <c r="N5203" s="17" t="n">
        <v>5.7365</v>
      </c>
      <c r="O5203" s="0" t="str">
        <f aca="false">TEXT(B5203,"YYYY-MM")</f>
        <v>2017-03</v>
      </c>
      <c r="P5203" s="18" t="n">
        <f aca="false">IFERROR(N5203/K5203,0)</f>
        <v>0.1375</v>
      </c>
      <c r="Q5203" s="0" t="str">
        <f aca="false">IF(M5203=0,"No Discount",IF(M5203&lt;0.2,"Low (1-19%)",IF(M5203&lt;0.4,"Medium (20-39%)","High (40%+)")))</f>
        <v>Medium (20-39%)</v>
      </c>
      <c r="R5203" s="0" t="str">
        <f aca="false">INDEX('Lookup Tables'!$B$2:$B$5,MATCH(F5203,'Lookup Tables'!$A$2:$A$5,0))</f>
        <v>Manager A</v>
      </c>
    </row>
    <row r="5204" customFormat="false" ht="15" hidden="false" customHeight="false" outlineLevel="0" collapsed="false">
      <c r="A5204" s="0" t="s">
        <v>4418</v>
      </c>
      <c r="B5204" s="13" t="n">
        <v>42597</v>
      </c>
      <c r="C5204" s="13" t="n">
        <v>42601</v>
      </c>
      <c r="D5204" s="14" t="s">
        <v>69</v>
      </c>
      <c r="E5204" s="14" t="s">
        <v>53</v>
      </c>
      <c r="F5204" s="14" t="s">
        <v>63</v>
      </c>
      <c r="G5204" s="14" t="s">
        <v>64</v>
      </c>
      <c r="H5204" s="14" t="s">
        <v>56</v>
      </c>
      <c r="I5204" s="14" t="s">
        <v>76</v>
      </c>
      <c r="J5204" s="14" t="s">
        <v>1697</v>
      </c>
      <c r="K5204" s="15" t="n">
        <v>104.23</v>
      </c>
      <c r="L5204" s="0" t="n">
        <v>7</v>
      </c>
      <c r="M5204" s="16" t="n">
        <v>0</v>
      </c>
      <c r="N5204" s="17" t="n">
        <v>28.1421</v>
      </c>
      <c r="O5204" s="0" t="str">
        <f aca="false">TEXT(B5204,"YYYY-MM")</f>
        <v>2016-08</v>
      </c>
      <c r="P5204" s="18" t="n">
        <f aca="false">IFERROR(N5204/K5204,0)</f>
        <v>0.27</v>
      </c>
      <c r="Q5204" s="0" t="str">
        <f aca="false">IF(M5204=0,"No Discount",IF(M5204&lt;0.2,"Low (1-19%)",IF(M5204&lt;0.4,"Medium (20-39%)","High (40%+)")))</f>
        <v>No Discount</v>
      </c>
      <c r="R5204" s="0" t="str">
        <f aca="false">INDEX('Lookup Tables'!$B$2:$B$5,MATCH(F5204,'Lookup Tables'!$A$2:$A$5,0))</f>
        <v>Manager D</v>
      </c>
    </row>
    <row r="5205" customFormat="false" ht="15" hidden="false" customHeight="false" outlineLevel="0" collapsed="false">
      <c r="A5205" s="0" t="s">
        <v>4418</v>
      </c>
      <c r="B5205" s="13" t="n">
        <v>42597</v>
      </c>
      <c r="C5205" s="13" t="n">
        <v>42601</v>
      </c>
      <c r="D5205" s="14" t="s">
        <v>69</v>
      </c>
      <c r="E5205" s="14" t="s">
        <v>53</v>
      </c>
      <c r="F5205" s="14" t="s">
        <v>63</v>
      </c>
      <c r="G5205" s="14" t="s">
        <v>64</v>
      </c>
      <c r="H5205" s="14" t="s">
        <v>65</v>
      </c>
      <c r="I5205" s="14" t="s">
        <v>73</v>
      </c>
      <c r="J5205" s="14" t="s">
        <v>2382</v>
      </c>
      <c r="K5205" s="15" t="n">
        <v>70.26</v>
      </c>
      <c r="L5205" s="0" t="n">
        <v>3</v>
      </c>
      <c r="M5205" s="16" t="n">
        <v>0</v>
      </c>
      <c r="N5205" s="17" t="n">
        <v>18.9702</v>
      </c>
      <c r="O5205" s="0" t="str">
        <f aca="false">TEXT(B5205,"YYYY-MM")</f>
        <v>2016-08</v>
      </c>
      <c r="P5205" s="18" t="n">
        <f aca="false">IFERROR(N5205/K5205,0)</f>
        <v>0.27</v>
      </c>
      <c r="Q5205" s="0" t="str">
        <f aca="false">IF(M5205=0,"No Discount",IF(M5205&lt;0.2,"Low (1-19%)",IF(M5205&lt;0.4,"Medium (20-39%)","High (40%+)")))</f>
        <v>No Discount</v>
      </c>
      <c r="R5205" s="0" t="str">
        <f aca="false">INDEX('Lookup Tables'!$B$2:$B$5,MATCH(F5205,'Lookup Tables'!$A$2:$A$5,0))</f>
        <v>Manager D</v>
      </c>
    </row>
    <row r="5206" customFormat="false" ht="15" hidden="false" customHeight="false" outlineLevel="0" collapsed="false">
      <c r="A5206" s="0" t="s">
        <v>4419</v>
      </c>
      <c r="B5206" s="13" t="n">
        <v>42625</v>
      </c>
      <c r="C5206" s="13" t="n">
        <v>42631</v>
      </c>
      <c r="D5206" s="14" t="s">
        <v>69</v>
      </c>
      <c r="E5206" s="14" t="s">
        <v>53</v>
      </c>
      <c r="F5206" s="14" t="s">
        <v>117</v>
      </c>
      <c r="G5206" s="14" t="s">
        <v>170</v>
      </c>
      <c r="H5206" s="14" t="s">
        <v>65</v>
      </c>
      <c r="I5206" s="14" t="s">
        <v>78</v>
      </c>
      <c r="J5206" s="14" t="s">
        <v>388</v>
      </c>
      <c r="K5206" s="15" t="n">
        <v>9.26</v>
      </c>
      <c r="L5206" s="0" t="n">
        <v>2</v>
      </c>
      <c r="M5206" s="16" t="n">
        <v>0</v>
      </c>
      <c r="N5206" s="17" t="n">
        <v>3.0558</v>
      </c>
      <c r="O5206" s="0" t="str">
        <f aca="false">TEXT(B5206,"YYYY-MM")</f>
        <v>2016-09</v>
      </c>
      <c r="P5206" s="18" t="n">
        <f aca="false">IFERROR(N5206/K5206,0)</f>
        <v>0.33</v>
      </c>
      <c r="Q5206" s="0" t="str">
        <f aca="false">IF(M5206=0,"No Discount",IF(M5206&lt;0.2,"Low (1-19%)",IF(M5206&lt;0.4,"Medium (20-39%)","High (40%+)")))</f>
        <v>No Discount</v>
      </c>
      <c r="R5206" s="0" t="str">
        <f aca="false">INDEX('Lookup Tables'!$B$2:$B$5,MATCH(F5206,'Lookup Tables'!$A$2:$A$5,0))</f>
        <v>Manager B</v>
      </c>
    </row>
    <row r="5207" customFormat="false" ht="15" hidden="false" customHeight="false" outlineLevel="0" collapsed="false">
      <c r="A5207" s="0" t="s">
        <v>4419</v>
      </c>
      <c r="B5207" s="13" t="n">
        <v>42625</v>
      </c>
      <c r="C5207" s="13" t="n">
        <v>42631</v>
      </c>
      <c r="D5207" s="14" t="s">
        <v>69</v>
      </c>
      <c r="E5207" s="14" t="s">
        <v>53</v>
      </c>
      <c r="F5207" s="14" t="s">
        <v>117</v>
      </c>
      <c r="G5207" s="14" t="s">
        <v>170</v>
      </c>
      <c r="H5207" s="14" t="s">
        <v>65</v>
      </c>
      <c r="I5207" s="14" t="s">
        <v>73</v>
      </c>
      <c r="J5207" s="14" t="s">
        <v>158</v>
      </c>
      <c r="K5207" s="15" t="n">
        <v>105.98</v>
      </c>
      <c r="L5207" s="0" t="n">
        <v>2</v>
      </c>
      <c r="M5207" s="16" t="n">
        <v>0</v>
      </c>
      <c r="N5207" s="17" t="n">
        <v>4.2392</v>
      </c>
      <c r="O5207" s="0" t="str">
        <f aca="false">TEXT(B5207,"YYYY-MM")</f>
        <v>2016-09</v>
      </c>
      <c r="P5207" s="18" t="n">
        <f aca="false">IFERROR(N5207/K5207,0)</f>
        <v>0.04</v>
      </c>
      <c r="Q5207" s="0" t="str">
        <f aca="false">IF(M5207=0,"No Discount",IF(M5207&lt;0.2,"Low (1-19%)",IF(M5207&lt;0.4,"Medium (20-39%)","High (40%+)")))</f>
        <v>No Discount</v>
      </c>
      <c r="R5207" s="0" t="str">
        <f aca="false">INDEX('Lookup Tables'!$B$2:$B$5,MATCH(F5207,'Lookup Tables'!$A$2:$A$5,0))</f>
        <v>Manager B</v>
      </c>
    </row>
    <row r="5208" customFormat="false" ht="15" hidden="false" customHeight="false" outlineLevel="0" collapsed="false">
      <c r="A5208" s="0" t="s">
        <v>4419</v>
      </c>
      <c r="B5208" s="13" t="n">
        <v>42625</v>
      </c>
      <c r="C5208" s="13" t="n">
        <v>42631</v>
      </c>
      <c r="D5208" s="14" t="s">
        <v>69</v>
      </c>
      <c r="E5208" s="14" t="s">
        <v>53</v>
      </c>
      <c r="F5208" s="14" t="s">
        <v>117</v>
      </c>
      <c r="G5208" s="14" t="s">
        <v>170</v>
      </c>
      <c r="H5208" s="14" t="s">
        <v>65</v>
      </c>
      <c r="I5208" s="14" t="s">
        <v>171</v>
      </c>
      <c r="J5208" s="14" t="s">
        <v>577</v>
      </c>
      <c r="K5208" s="15" t="n">
        <v>1.24</v>
      </c>
      <c r="L5208" s="0" t="n">
        <v>1</v>
      </c>
      <c r="M5208" s="16" t="n">
        <v>0</v>
      </c>
      <c r="N5208" s="17" t="n">
        <v>0.5828</v>
      </c>
      <c r="O5208" s="0" t="str">
        <f aca="false">TEXT(B5208,"YYYY-MM")</f>
        <v>2016-09</v>
      </c>
      <c r="P5208" s="18" t="n">
        <f aca="false">IFERROR(N5208/K5208,0)</f>
        <v>0.47</v>
      </c>
      <c r="Q5208" s="0" t="str">
        <f aca="false">IF(M5208=0,"No Discount",IF(M5208&lt;0.2,"Low (1-19%)",IF(M5208&lt;0.4,"Medium (20-39%)","High (40%+)")))</f>
        <v>No Discount</v>
      </c>
      <c r="R5208" s="0" t="str">
        <f aca="false">INDEX('Lookup Tables'!$B$2:$B$5,MATCH(F5208,'Lookup Tables'!$A$2:$A$5,0))</f>
        <v>Manager B</v>
      </c>
    </row>
    <row r="5209" customFormat="false" ht="15" hidden="false" customHeight="false" outlineLevel="0" collapsed="false">
      <c r="A5209" s="0" t="s">
        <v>4419</v>
      </c>
      <c r="B5209" s="13" t="n">
        <v>42625</v>
      </c>
      <c r="C5209" s="13" t="n">
        <v>42631</v>
      </c>
      <c r="D5209" s="14" t="s">
        <v>69</v>
      </c>
      <c r="E5209" s="14" t="s">
        <v>53</v>
      </c>
      <c r="F5209" s="14" t="s">
        <v>117</v>
      </c>
      <c r="G5209" s="14" t="s">
        <v>170</v>
      </c>
      <c r="H5209" s="14" t="s">
        <v>65</v>
      </c>
      <c r="I5209" s="14" t="s">
        <v>66</v>
      </c>
      <c r="J5209" s="14" t="s">
        <v>496</v>
      </c>
      <c r="K5209" s="15" t="n">
        <v>20.7</v>
      </c>
      <c r="L5209" s="0" t="n">
        <v>2</v>
      </c>
      <c r="M5209" s="16" t="n">
        <v>0</v>
      </c>
      <c r="N5209" s="17" t="n">
        <v>9.936</v>
      </c>
      <c r="O5209" s="0" t="str">
        <f aca="false">TEXT(B5209,"YYYY-MM")</f>
        <v>2016-09</v>
      </c>
      <c r="P5209" s="18" t="n">
        <f aca="false">IFERROR(N5209/K5209,0)</f>
        <v>0.48</v>
      </c>
      <c r="Q5209" s="0" t="str">
        <f aca="false">IF(M5209=0,"No Discount",IF(M5209&lt;0.2,"Low (1-19%)",IF(M5209&lt;0.4,"Medium (20-39%)","High (40%+)")))</f>
        <v>No Discount</v>
      </c>
      <c r="R5209" s="0" t="str">
        <f aca="false">INDEX('Lookup Tables'!$B$2:$B$5,MATCH(F5209,'Lookup Tables'!$A$2:$A$5,0))</f>
        <v>Manager B</v>
      </c>
    </row>
    <row r="5210" customFormat="false" ht="15" hidden="false" customHeight="false" outlineLevel="0" collapsed="false">
      <c r="A5210" s="0" t="s">
        <v>4419</v>
      </c>
      <c r="B5210" s="13" t="n">
        <v>42625</v>
      </c>
      <c r="C5210" s="13" t="n">
        <v>42631</v>
      </c>
      <c r="D5210" s="14" t="s">
        <v>69</v>
      </c>
      <c r="E5210" s="14" t="s">
        <v>53</v>
      </c>
      <c r="F5210" s="14" t="s">
        <v>117</v>
      </c>
      <c r="G5210" s="14" t="s">
        <v>170</v>
      </c>
      <c r="H5210" s="14" t="s">
        <v>65</v>
      </c>
      <c r="I5210" s="14" t="s">
        <v>91</v>
      </c>
      <c r="J5210" s="14" t="s">
        <v>1832</v>
      </c>
      <c r="K5210" s="15" t="n">
        <v>28.9</v>
      </c>
      <c r="L5210" s="0" t="n">
        <v>5</v>
      </c>
      <c r="M5210" s="16" t="n">
        <v>0</v>
      </c>
      <c r="N5210" s="17" t="n">
        <v>14.161</v>
      </c>
      <c r="O5210" s="0" t="str">
        <f aca="false">TEXT(B5210,"YYYY-MM")</f>
        <v>2016-09</v>
      </c>
      <c r="P5210" s="18" t="n">
        <f aca="false">IFERROR(N5210/K5210,0)</f>
        <v>0.49</v>
      </c>
      <c r="Q5210" s="0" t="str">
        <f aca="false">IF(M5210=0,"No Discount",IF(M5210&lt;0.2,"Low (1-19%)",IF(M5210&lt;0.4,"Medium (20-39%)","High (40%+)")))</f>
        <v>No Discount</v>
      </c>
      <c r="R5210" s="0" t="str">
        <f aca="false">INDEX('Lookup Tables'!$B$2:$B$5,MATCH(F5210,'Lookup Tables'!$A$2:$A$5,0))</f>
        <v>Manager B</v>
      </c>
    </row>
    <row r="5211" customFormat="false" ht="15" hidden="false" customHeight="false" outlineLevel="0" collapsed="false">
      <c r="A5211" s="0" t="s">
        <v>4419</v>
      </c>
      <c r="B5211" s="13" t="n">
        <v>42625</v>
      </c>
      <c r="C5211" s="13" t="n">
        <v>42631</v>
      </c>
      <c r="D5211" s="14" t="s">
        <v>69</v>
      </c>
      <c r="E5211" s="14" t="s">
        <v>53</v>
      </c>
      <c r="F5211" s="14" t="s">
        <v>117</v>
      </c>
      <c r="G5211" s="14" t="s">
        <v>170</v>
      </c>
      <c r="H5211" s="14" t="s">
        <v>65</v>
      </c>
      <c r="I5211" s="14" t="s">
        <v>129</v>
      </c>
      <c r="J5211" s="14" t="s">
        <v>273</v>
      </c>
      <c r="K5211" s="15" t="n">
        <v>27.18</v>
      </c>
      <c r="L5211" s="0" t="n">
        <v>1</v>
      </c>
      <c r="M5211" s="16" t="n">
        <v>0</v>
      </c>
      <c r="N5211" s="17" t="n">
        <v>12.7746</v>
      </c>
      <c r="O5211" s="0" t="str">
        <f aca="false">TEXT(B5211,"YYYY-MM")</f>
        <v>2016-09</v>
      </c>
      <c r="P5211" s="18" t="n">
        <f aca="false">IFERROR(N5211/K5211,0)</f>
        <v>0.47</v>
      </c>
      <c r="Q5211" s="0" t="str">
        <f aca="false">IF(M5211=0,"No Discount",IF(M5211&lt;0.2,"Low (1-19%)",IF(M5211&lt;0.4,"Medium (20-39%)","High (40%+)")))</f>
        <v>No Discount</v>
      </c>
      <c r="R5211" s="0" t="str">
        <f aca="false">INDEX('Lookup Tables'!$B$2:$B$5,MATCH(F5211,'Lookup Tables'!$A$2:$A$5,0))</f>
        <v>Manager B</v>
      </c>
    </row>
    <row r="5212" customFormat="false" ht="15" hidden="false" customHeight="false" outlineLevel="0" collapsed="false">
      <c r="A5212" s="0" t="s">
        <v>4420</v>
      </c>
      <c r="B5212" s="13" t="n">
        <v>42381</v>
      </c>
      <c r="C5212" s="13" t="n">
        <v>42387</v>
      </c>
      <c r="D5212" s="14" t="s">
        <v>69</v>
      </c>
      <c r="E5212" s="14" t="s">
        <v>62</v>
      </c>
      <c r="F5212" s="14" t="s">
        <v>117</v>
      </c>
      <c r="G5212" s="14" t="s">
        <v>160</v>
      </c>
      <c r="H5212" s="14" t="s">
        <v>65</v>
      </c>
      <c r="I5212" s="14" t="s">
        <v>73</v>
      </c>
      <c r="J5212" s="14" t="s">
        <v>3007</v>
      </c>
      <c r="K5212" s="15" t="n">
        <v>465.18</v>
      </c>
      <c r="L5212" s="0" t="n">
        <v>3</v>
      </c>
      <c r="M5212" s="16" t="n">
        <v>0</v>
      </c>
      <c r="N5212" s="17" t="n">
        <v>120.9468</v>
      </c>
      <c r="O5212" s="0" t="str">
        <f aca="false">TEXT(B5212,"YYYY-MM")</f>
        <v>2016-01</v>
      </c>
      <c r="P5212" s="18" t="n">
        <f aca="false">IFERROR(N5212/K5212,0)</f>
        <v>0.26</v>
      </c>
      <c r="Q5212" s="0" t="str">
        <f aca="false">IF(M5212=0,"No Discount",IF(M5212&lt;0.2,"Low (1-19%)",IF(M5212&lt;0.4,"Medium (20-39%)","High (40%+)")))</f>
        <v>No Discount</v>
      </c>
      <c r="R5212" s="0" t="str">
        <f aca="false">INDEX('Lookup Tables'!$B$2:$B$5,MATCH(F5212,'Lookup Tables'!$A$2:$A$5,0))</f>
        <v>Manager B</v>
      </c>
    </row>
    <row r="5213" customFormat="false" ht="15" hidden="false" customHeight="false" outlineLevel="0" collapsed="false">
      <c r="A5213" s="0" t="s">
        <v>4421</v>
      </c>
      <c r="B5213" s="13" t="n">
        <v>42502</v>
      </c>
      <c r="C5213" s="13" t="n">
        <v>42506</v>
      </c>
      <c r="D5213" s="14" t="s">
        <v>52</v>
      </c>
      <c r="E5213" s="14" t="s">
        <v>53</v>
      </c>
      <c r="F5213" s="14" t="s">
        <v>117</v>
      </c>
      <c r="G5213" s="14" t="s">
        <v>170</v>
      </c>
      <c r="H5213" s="14" t="s">
        <v>65</v>
      </c>
      <c r="I5213" s="14" t="s">
        <v>73</v>
      </c>
      <c r="J5213" s="14" t="s">
        <v>1362</v>
      </c>
      <c r="K5213" s="15" t="n">
        <v>36.63</v>
      </c>
      <c r="L5213" s="0" t="n">
        <v>3</v>
      </c>
      <c r="M5213" s="16" t="n">
        <v>0</v>
      </c>
      <c r="N5213" s="17" t="n">
        <v>9.8901</v>
      </c>
      <c r="O5213" s="0" t="str">
        <f aca="false">TEXT(B5213,"YYYY-MM")</f>
        <v>2016-05</v>
      </c>
      <c r="P5213" s="18" t="n">
        <f aca="false">IFERROR(N5213/K5213,0)</f>
        <v>0.27</v>
      </c>
      <c r="Q5213" s="0" t="str">
        <f aca="false">IF(M5213=0,"No Discount",IF(M5213&lt;0.2,"Low (1-19%)",IF(M5213&lt;0.4,"Medium (20-39%)","High (40%+)")))</f>
        <v>No Discount</v>
      </c>
      <c r="R5213" s="0" t="str">
        <f aca="false">INDEX('Lookup Tables'!$B$2:$B$5,MATCH(F5213,'Lookup Tables'!$A$2:$A$5,0))</f>
        <v>Manager B</v>
      </c>
    </row>
    <row r="5214" customFormat="false" ht="15" hidden="false" customHeight="false" outlineLevel="0" collapsed="false">
      <c r="A5214" s="0" t="s">
        <v>4422</v>
      </c>
      <c r="B5214" s="13" t="n">
        <v>43004</v>
      </c>
      <c r="C5214" s="13" t="n">
        <v>43004</v>
      </c>
      <c r="D5214" s="14" t="s">
        <v>606</v>
      </c>
      <c r="E5214" s="14" t="s">
        <v>53</v>
      </c>
      <c r="F5214" s="14" t="s">
        <v>63</v>
      </c>
      <c r="G5214" s="14" t="s">
        <v>64</v>
      </c>
      <c r="H5214" s="14" t="s">
        <v>65</v>
      </c>
      <c r="I5214" s="14" t="s">
        <v>73</v>
      </c>
      <c r="J5214" s="14" t="s">
        <v>815</v>
      </c>
      <c r="K5214" s="15" t="n">
        <v>51.45</v>
      </c>
      <c r="L5214" s="0" t="n">
        <v>3</v>
      </c>
      <c r="M5214" s="16" t="n">
        <v>0</v>
      </c>
      <c r="N5214" s="17" t="n">
        <v>13.8915</v>
      </c>
      <c r="O5214" s="0" t="str">
        <f aca="false">TEXT(B5214,"YYYY-MM")</f>
        <v>2017-09</v>
      </c>
      <c r="P5214" s="18" t="n">
        <f aca="false">IFERROR(N5214/K5214,0)</f>
        <v>0.27</v>
      </c>
      <c r="Q5214" s="0" t="str">
        <f aca="false">IF(M5214=0,"No Discount",IF(M5214&lt;0.2,"Low (1-19%)",IF(M5214&lt;0.4,"Medium (20-39%)","High (40%+)")))</f>
        <v>No Discount</v>
      </c>
      <c r="R5214" s="0" t="str">
        <f aca="false">INDEX('Lookup Tables'!$B$2:$B$5,MATCH(F5214,'Lookup Tables'!$A$2:$A$5,0))</f>
        <v>Manager D</v>
      </c>
    </row>
    <row r="5215" customFormat="false" ht="15" hidden="false" customHeight="false" outlineLevel="0" collapsed="false">
      <c r="A5215" s="0" t="s">
        <v>4422</v>
      </c>
      <c r="B5215" s="13" t="n">
        <v>43004</v>
      </c>
      <c r="C5215" s="13" t="n">
        <v>43004</v>
      </c>
      <c r="D5215" s="14" t="s">
        <v>606</v>
      </c>
      <c r="E5215" s="14" t="s">
        <v>53</v>
      </c>
      <c r="F5215" s="14" t="s">
        <v>63</v>
      </c>
      <c r="G5215" s="14" t="s">
        <v>64</v>
      </c>
      <c r="H5215" s="14" t="s">
        <v>65</v>
      </c>
      <c r="I5215" s="14" t="s">
        <v>66</v>
      </c>
      <c r="J5215" s="14" t="s">
        <v>1704</v>
      </c>
      <c r="K5215" s="15" t="n">
        <v>7.83</v>
      </c>
      <c r="L5215" s="0" t="n">
        <v>3</v>
      </c>
      <c r="M5215" s="16" t="n">
        <v>0</v>
      </c>
      <c r="N5215" s="17" t="n">
        <v>3.6018</v>
      </c>
      <c r="O5215" s="0" t="str">
        <f aca="false">TEXT(B5215,"YYYY-MM")</f>
        <v>2017-09</v>
      </c>
      <c r="P5215" s="18" t="n">
        <f aca="false">IFERROR(N5215/K5215,0)</f>
        <v>0.46</v>
      </c>
      <c r="Q5215" s="0" t="str">
        <f aca="false">IF(M5215=0,"No Discount",IF(M5215&lt;0.2,"Low (1-19%)",IF(M5215&lt;0.4,"Medium (20-39%)","High (40%+)")))</f>
        <v>No Discount</v>
      </c>
      <c r="R5215" s="0" t="str">
        <f aca="false">INDEX('Lookup Tables'!$B$2:$B$5,MATCH(F5215,'Lookup Tables'!$A$2:$A$5,0))</f>
        <v>Manager D</v>
      </c>
    </row>
    <row r="5216" customFormat="false" ht="15" hidden="false" customHeight="false" outlineLevel="0" collapsed="false">
      <c r="A5216" s="0" t="s">
        <v>4422</v>
      </c>
      <c r="B5216" s="13" t="n">
        <v>43004</v>
      </c>
      <c r="C5216" s="13" t="n">
        <v>43004</v>
      </c>
      <c r="D5216" s="14" t="s">
        <v>606</v>
      </c>
      <c r="E5216" s="14" t="s">
        <v>53</v>
      </c>
      <c r="F5216" s="14" t="s">
        <v>63</v>
      </c>
      <c r="G5216" s="14" t="s">
        <v>64</v>
      </c>
      <c r="H5216" s="14" t="s">
        <v>65</v>
      </c>
      <c r="I5216" s="14" t="s">
        <v>78</v>
      </c>
      <c r="J5216" s="14" t="s">
        <v>3960</v>
      </c>
      <c r="K5216" s="15" t="n">
        <v>35.4</v>
      </c>
      <c r="L5216" s="0" t="n">
        <v>5</v>
      </c>
      <c r="M5216" s="16" t="n">
        <v>0</v>
      </c>
      <c r="N5216" s="17" t="n">
        <v>13.452</v>
      </c>
      <c r="O5216" s="0" t="str">
        <f aca="false">TEXT(B5216,"YYYY-MM")</f>
        <v>2017-09</v>
      </c>
      <c r="P5216" s="18" t="n">
        <f aca="false">IFERROR(N5216/K5216,0)</f>
        <v>0.38</v>
      </c>
      <c r="Q5216" s="0" t="str">
        <f aca="false">IF(M5216=0,"No Discount",IF(M5216&lt;0.2,"Low (1-19%)",IF(M5216&lt;0.4,"Medium (20-39%)","High (40%+)")))</f>
        <v>No Discount</v>
      </c>
      <c r="R5216" s="0" t="str">
        <f aca="false">INDEX('Lookup Tables'!$B$2:$B$5,MATCH(F5216,'Lookup Tables'!$A$2:$A$5,0))</f>
        <v>Manager D</v>
      </c>
    </row>
    <row r="5217" customFormat="false" ht="15" hidden="false" customHeight="false" outlineLevel="0" collapsed="false">
      <c r="A5217" s="0" t="s">
        <v>4422</v>
      </c>
      <c r="B5217" s="13" t="n">
        <v>43004</v>
      </c>
      <c r="C5217" s="13" t="n">
        <v>43004</v>
      </c>
      <c r="D5217" s="14" t="s">
        <v>606</v>
      </c>
      <c r="E5217" s="14" t="s">
        <v>53</v>
      </c>
      <c r="F5217" s="14" t="s">
        <v>63</v>
      </c>
      <c r="G5217" s="14" t="s">
        <v>64</v>
      </c>
      <c r="H5217" s="14" t="s">
        <v>65</v>
      </c>
      <c r="I5217" s="14" t="s">
        <v>91</v>
      </c>
      <c r="J5217" s="14" t="s">
        <v>816</v>
      </c>
      <c r="K5217" s="15" t="n">
        <v>29.9</v>
      </c>
      <c r="L5217" s="0" t="n">
        <v>5</v>
      </c>
      <c r="M5217" s="16" t="n">
        <v>0</v>
      </c>
      <c r="N5217" s="17" t="n">
        <v>13.455</v>
      </c>
      <c r="O5217" s="0" t="str">
        <f aca="false">TEXT(B5217,"YYYY-MM")</f>
        <v>2017-09</v>
      </c>
      <c r="P5217" s="18" t="n">
        <f aca="false">IFERROR(N5217/K5217,0)</f>
        <v>0.45</v>
      </c>
      <c r="Q5217" s="0" t="str">
        <f aca="false">IF(M5217=0,"No Discount",IF(M5217&lt;0.2,"Low (1-19%)",IF(M5217&lt;0.4,"Medium (20-39%)","High (40%+)")))</f>
        <v>No Discount</v>
      </c>
      <c r="R5217" s="0" t="str">
        <f aca="false">INDEX('Lookup Tables'!$B$2:$B$5,MATCH(F5217,'Lookup Tables'!$A$2:$A$5,0))</f>
        <v>Manager D</v>
      </c>
    </row>
    <row r="5218" customFormat="false" ht="15" hidden="false" customHeight="false" outlineLevel="0" collapsed="false">
      <c r="A5218" s="0" t="s">
        <v>4423</v>
      </c>
      <c r="B5218" s="13" t="n">
        <v>43352</v>
      </c>
      <c r="C5218" s="13" t="n">
        <v>43358</v>
      </c>
      <c r="D5218" s="14" t="s">
        <v>69</v>
      </c>
      <c r="E5218" s="14" t="s">
        <v>53</v>
      </c>
      <c r="F5218" s="14" t="s">
        <v>98</v>
      </c>
      <c r="G5218" s="14" t="s">
        <v>157</v>
      </c>
      <c r="H5218" s="14" t="s">
        <v>65</v>
      </c>
      <c r="I5218" s="14" t="s">
        <v>129</v>
      </c>
      <c r="J5218" s="14" t="s">
        <v>1347</v>
      </c>
      <c r="K5218" s="15" t="n">
        <v>17.48</v>
      </c>
      <c r="L5218" s="0" t="n">
        <v>2</v>
      </c>
      <c r="M5218" s="16" t="n">
        <v>0</v>
      </c>
      <c r="N5218" s="17" t="n">
        <v>8.2156</v>
      </c>
      <c r="O5218" s="0" t="str">
        <f aca="false">TEXT(B5218,"YYYY-MM")</f>
        <v>2018-09</v>
      </c>
      <c r="P5218" s="18" t="n">
        <f aca="false">IFERROR(N5218/K5218,0)</f>
        <v>0.47</v>
      </c>
      <c r="Q5218" s="0" t="str">
        <f aca="false">IF(M5218=0,"No Discount",IF(M5218&lt;0.2,"Low (1-19%)",IF(M5218&lt;0.4,"Medium (20-39%)","High (40%+)")))</f>
        <v>No Discount</v>
      </c>
      <c r="R5218" s="0" t="str">
        <f aca="false">INDEX('Lookup Tables'!$B$2:$B$5,MATCH(F5218,'Lookup Tables'!$A$2:$A$5,0))</f>
        <v>Manager A</v>
      </c>
    </row>
    <row r="5219" customFormat="false" ht="15" hidden="false" customHeight="false" outlineLevel="0" collapsed="false">
      <c r="A5219" s="0" t="s">
        <v>4424</v>
      </c>
      <c r="B5219" s="13" t="n">
        <v>43205</v>
      </c>
      <c r="C5219" s="13" t="n">
        <v>43207</v>
      </c>
      <c r="D5219" s="14" t="s">
        <v>52</v>
      </c>
      <c r="E5219" s="14" t="s">
        <v>62</v>
      </c>
      <c r="F5219" s="14" t="s">
        <v>63</v>
      </c>
      <c r="G5219" s="14" t="s">
        <v>64</v>
      </c>
      <c r="H5219" s="14" t="s">
        <v>65</v>
      </c>
      <c r="I5219" s="14" t="s">
        <v>91</v>
      </c>
      <c r="J5219" s="14" t="s">
        <v>325</v>
      </c>
      <c r="K5219" s="15" t="n">
        <v>79.14</v>
      </c>
      <c r="L5219" s="0" t="n">
        <v>3</v>
      </c>
      <c r="M5219" s="16" t="n">
        <v>0</v>
      </c>
      <c r="N5219" s="17" t="n">
        <v>36.4044</v>
      </c>
      <c r="O5219" s="0" t="str">
        <f aca="false">TEXT(B5219,"YYYY-MM")</f>
        <v>2018-04</v>
      </c>
      <c r="P5219" s="18" t="n">
        <f aca="false">IFERROR(N5219/K5219,0)</f>
        <v>0.46</v>
      </c>
      <c r="Q5219" s="0" t="str">
        <f aca="false">IF(M5219=0,"No Discount",IF(M5219&lt;0.2,"Low (1-19%)",IF(M5219&lt;0.4,"Medium (20-39%)","High (40%+)")))</f>
        <v>No Discount</v>
      </c>
      <c r="R5219" s="0" t="str">
        <f aca="false">INDEX('Lookup Tables'!$B$2:$B$5,MATCH(F5219,'Lookup Tables'!$A$2:$A$5,0))</f>
        <v>Manager D</v>
      </c>
    </row>
    <row r="5220" customFormat="false" ht="15" hidden="false" customHeight="false" outlineLevel="0" collapsed="false">
      <c r="A5220" s="0" t="s">
        <v>4425</v>
      </c>
      <c r="B5220" s="13" t="n">
        <v>43261</v>
      </c>
      <c r="C5220" s="13" t="n">
        <v>43265</v>
      </c>
      <c r="D5220" s="14" t="s">
        <v>69</v>
      </c>
      <c r="E5220" s="14" t="s">
        <v>62</v>
      </c>
      <c r="F5220" s="14" t="s">
        <v>117</v>
      </c>
      <c r="G5220" s="14" t="s">
        <v>170</v>
      </c>
      <c r="H5220" s="14" t="s">
        <v>65</v>
      </c>
      <c r="I5220" s="14" t="s">
        <v>78</v>
      </c>
      <c r="J5220" s="14" t="s">
        <v>180</v>
      </c>
      <c r="K5220" s="15" t="n">
        <v>8.4</v>
      </c>
      <c r="L5220" s="0" t="n">
        <v>5</v>
      </c>
      <c r="M5220" s="16" t="n">
        <v>0</v>
      </c>
      <c r="N5220" s="17" t="n">
        <v>4.2</v>
      </c>
      <c r="O5220" s="0" t="str">
        <f aca="false">TEXT(B5220,"YYYY-MM")</f>
        <v>2018-06</v>
      </c>
      <c r="P5220" s="18" t="n">
        <f aca="false">IFERROR(N5220/K5220,0)</f>
        <v>0.5</v>
      </c>
      <c r="Q5220" s="0" t="str">
        <f aca="false">IF(M5220=0,"No Discount",IF(M5220&lt;0.2,"Low (1-19%)",IF(M5220&lt;0.4,"Medium (20-39%)","High (40%+)")))</f>
        <v>No Discount</v>
      </c>
      <c r="R5220" s="0" t="str">
        <f aca="false">INDEX('Lookup Tables'!$B$2:$B$5,MATCH(F5220,'Lookup Tables'!$A$2:$A$5,0))</f>
        <v>Manager B</v>
      </c>
    </row>
    <row r="5221" customFormat="false" ht="15" hidden="false" customHeight="false" outlineLevel="0" collapsed="false">
      <c r="A5221" s="0" t="s">
        <v>4426</v>
      </c>
      <c r="B5221" s="13" t="n">
        <v>43344</v>
      </c>
      <c r="C5221" s="13" t="n">
        <v>43344</v>
      </c>
      <c r="D5221" s="14" t="s">
        <v>606</v>
      </c>
      <c r="E5221" s="14" t="s">
        <v>53</v>
      </c>
      <c r="F5221" s="14" t="s">
        <v>98</v>
      </c>
      <c r="G5221" s="14" t="s">
        <v>157</v>
      </c>
      <c r="H5221" s="14" t="s">
        <v>56</v>
      </c>
      <c r="I5221" s="14" t="s">
        <v>59</v>
      </c>
      <c r="J5221" s="14" t="s">
        <v>3038</v>
      </c>
      <c r="K5221" s="15" t="n">
        <v>498.26</v>
      </c>
      <c r="L5221" s="0" t="n">
        <v>7</v>
      </c>
      <c r="M5221" s="16" t="n">
        <v>0</v>
      </c>
      <c r="N5221" s="17" t="n">
        <v>134.5302</v>
      </c>
      <c r="O5221" s="0" t="str">
        <f aca="false">TEXT(B5221,"YYYY-MM")</f>
        <v>2018-09</v>
      </c>
      <c r="P5221" s="18" t="n">
        <f aca="false">IFERROR(N5221/K5221,0)</f>
        <v>0.27</v>
      </c>
      <c r="Q5221" s="0" t="str">
        <f aca="false">IF(M5221=0,"No Discount",IF(M5221&lt;0.2,"Low (1-19%)",IF(M5221&lt;0.4,"Medium (20-39%)","High (40%+)")))</f>
        <v>No Discount</v>
      </c>
      <c r="R5221" s="0" t="str">
        <f aca="false">INDEX('Lookup Tables'!$B$2:$B$5,MATCH(F5221,'Lookup Tables'!$A$2:$A$5,0))</f>
        <v>Manager A</v>
      </c>
    </row>
    <row r="5222" customFormat="false" ht="15" hidden="false" customHeight="false" outlineLevel="0" collapsed="false">
      <c r="A5222" s="0" t="s">
        <v>4427</v>
      </c>
      <c r="B5222" s="13" t="n">
        <v>42169</v>
      </c>
      <c r="C5222" s="13" t="n">
        <v>42175</v>
      </c>
      <c r="D5222" s="14" t="s">
        <v>69</v>
      </c>
      <c r="E5222" s="14" t="s">
        <v>97</v>
      </c>
      <c r="F5222" s="14" t="s">
        <v>98</v>
      </c>
      <c r="G5222" s="14" t="s">
        <v>157</v>
      </c>
      <c r="H5222" s="14" t="s">
        <v>56</v>
      </c>
      <c r="I5222" s="14" t="s">
        <v>57</v>
      </c>
      <c r="J5222" s="14" t="s">
        <v>3762</v>
      </c>
      <c r="K5222" s="15" t="n">
        <v>212.94</v>
      </c>
      <c r="L5222" s="0" t="n">
        <v>3</v>
      </c>
      <c r="M5222" s="16" t="n">
        <v>0</v>
      </c>
      <c r="N5222" s="17" t="n">
        <v>57.4938</v>
      </c>
      <c r="O5222" s="0" t="str">
        <f aca="false">TEXT(B5222,"YYYY-MM")</f>
        <v>2015-06</v>
      </c>
      <c r="P5222" s="18" t="n">
        <f aca="false">IFERROR(N5222/K5222,0)</f>
        <v>0.27</v>
      </c>
      <c r="Q5222" s="0" t="str">
        <f aca="false">IF(M5222=0,"No Discount",IF(M5222&lt;0.2,"Low (1-19%)",IF(M5222&lt;0.4,"Medium (20-39%)","High (40%+)")))</f>
        <v>No Discount</v>
      </c>
      <c r="R5222" s="0" t="str">
        <f aca="false">INDEX('Lookup Tables'!$B$2:$B$5,MATCH(F5222,'Lookup Tables'!$A$2:$A$5,0))</f>
        <v>Manager A</v>
      </c>
    </row>
    <row r="5223" customFormat="false" ht="15" hidden="false" customHeight="false" outlineLevel="0" collapsed="false">
      <c r="A5223" s="0" t="s">
        <v>4428</v>
      </c>
      <c r="B5223" s="13" t="n">
        <v>43238</v>
      </c>
      <c r="C5223" s="13" t="n">
        <v>43242</v>
      </c>
      <c r="D5223" s="14" t="s">
        <v>52</v>
      </c>
      <c r="E5223" s="14" t="s">
        <v>97</v>
      </c>
      <c r="F5223" s="14" t="s">
        <v>98</v>
      </c>
      <c r="G5223" s="14" t="s">
        <v>311</v>
      </c>
      <c r="H5223" s="14" t="s">
        <v>65</v>
      </c>
      <c r="I5223" s="14" t="s">
        <v>85</v>
      </c>
      <c r="J5223" s="14" t="s">
        <v>4429</v>
      </c>
      <c r="K5223" s="15" t="n">
        <v>706.86</v>
      </c>
      <c r="L5223" s="0" t="n">
        <v>7</v>
      </c>
      <c r="M5223" s="16" t="n">
        <v>0</v>
      </c>
      <c r="N5223" s="17" t="n">
        <v>197.9208</v>
      </c>
      <c r="O5223" s="0" t="str">
        <f aca="false">TEXT(B5223,"YYYY-MM")</f>
        <v>2018-05</v>
      </c>
      <c r="P5223" s="18" t="n">
        <f aca="false">IFERROR(N5223/K5223,0)</f>
        <v>0.28</v>
      </c>
      <c r="Q5223" s="0" t="str">
        <f aca="false">IF(M5223=0,"No Discount",IF(M5223&lt;0.2,"Low (1-19%)",IF(M5223&lt;0.4,"Medium (20-39%)","High (40%+)")))</f>
        <v>No Discount</v>
      </c>
      <c r="R5223" s="0" t="str">
        <f aca="false">INDEX('Lookup Tables'!$B$2:$B$5,MATCH(F5223,'Lookup Tables'!$A$2:$A$5,0))</f>
        <v>Manager A</v>
      </c>
    </row>
    <row r="5224" customFormat="false" ht="15" hidden="false" customHeight="false" outlineLevel="0" collapsed="false">
      <c r="A5224" s="0" t="s">
        <v>4428</v>
      </c>
      <c r="B5224" s="13" t="n">
        <v>43238</v>
      </c>
      <c r="C5224" s="13" t="n">
        <v>43242</v>
      </c>
      <c r="D5224" s="14" t="s">
        <v>52</v>
      </c>
      <c r="E5224" s="14" t="s">
        <v>97</v>
      </c>
      <c r="F5224" s="14" t="s">
        <v>98</v>
      </c>
      <c r="G5224" s="14" t="s">
        <v>311</v>
      </c>
      <c r="H5224" s="14" t="s">
        <v>80</v>
      </c>
      <c r="I5224" s="14" t="s">
        <v>81</v>
      </c>
      <c r="J5224" s="14" t="s">
        <v>823</v>
      </c>
      <c r="K5224" s="15" t="n">
        <v>114.95</v>
      </c>
      <c r="L5224" s="0" t="n">
        <v>5</v>
      </c>
      <c r="M5224" s="16" t="n">
        <v>0</v>
      </c>
      <c r="N5224" s="17" t="n">
        <v>2.299</v>
      </c>
      <c r="O5224" s="0" t="str">
        <f aca="false">TEXT(B5224,"YYYY-MM")</f>
        <v>2018-05</v>
      </c>
      <c r="P5224" s="18" t="n">
        <f aca="false">IFERROR(N5224/K5224,0)</f>
        <v>0.02</v>
      </c>
      <c r="Q5224" s="0" t="str">
        <f aca="false">IF(M5224=0,"No Discount",IF(M5224&lt;0.2,"Low (1-19%)",IF(M5224&lt;0.4,"Medium (20-39%)","High (40%+)")))</f>
        <v>No Discount</v>
      </c>
      <c r="R5224" s="0" t="str">
        <f aca="false">INDEX('Lookup Tables'!$B$2:$B$5,MATCH(F5224,'Lookup Tables'!$A$2:$A$5,0))</f>
        <v>Manager A</v>
      </c>
    </row>
    <row r="5225" customFormat="false" ht="15" hidden="false" customHeight="false" outlineLevel="0" collapsed="false">
      <c r="A5225" s="0" t="s">
        <v>4428</v>
      </c>
      <c r="B5225" s="13" t="n">
        <v>43238</v>
      </c>
      <c r="C5225" s="13" t="n">
        <v>43242</v>
      </c>
      <c r="D5225" s="14" t="s">
        <v>52</v>
      </c>
      <c r="E5225" s="14" t="s">
        <v>97</v>
      </c>
      <c r="F5225" s="14" t="s">
        <v>98</v>
      </c>
      <c r="G5225" s="14" t="s">
        <v>311</v>
      </c>
      <c r="H5225" s="14" t="s">
        <v>65</v>
      </c>
      <c r="I5225" s="14" t="s">
        <v>83</v>
      </c>
      <c r="J5225" s="14" t="s">
        <v>3146</v>
      </c>
      <c r="K5225" s="15" t="n">
        <v>43.19</v>
      </c>
      <c r="L5225" s="0" t="n">
        <v>7</v>
      </c>
      <c r="M5225" s="16" t="n">
        <v>0</v>
      </c>
      <c r="N5225" s="17" t="n">
        <v>20.7312</v>
      </c>
      <c r="O5225" s="0" t="str">
        <f aca="false">TEXT(B5225,"YYYY-MM")</f>
        <v>2018-05</v>
      </c>
      <c r="P5225" s="18" t="n">
        <f aca="false">IFERROR(N5225/K5225,0)</f>
        <v>0.48</v>
      </c>
      <c r="Q5225" s="0" t="str">
        <f aca="false">IF(M5225=0,"No Discount",IF(M5225&lt;0.2,"Low (1-19%)",IF(M5225&lt;0.4,"Medium (20-39%)","High (40%+)")))</f>
        <v>No Discount</v>
      </c>
      <c r="R5225" s="0" t="str">
        <f aca="false">INDEX('Lookup Tables'!$B$2:$B$5,MATCH(F5225,'Lookup Tables'!$A$2:$A$5,0))</f>
        <v>Manager A</v>
      </c>
    </row>
    <row r="5226" customFormat="false" ht="15" hidden="false" customHeight="false" outlineLevel="0" collapsed="false">
      <c r="A5226" s="0" t="s">
        <v>4430</v>
      </c>
      <c r="B5226" s="13" t="n">
        <v>43355</v>
      </c>
      <c r="C5226" s="13" t="n">
        <v>43360</v>
      </c>
      <c r="D5226" s="14" t="s">
        <v>52</v>
      </c>
      <c r="E5226" s="14" t="s">
        <v>53</v>
      </c>
      <c r="F5226" s="14" t="s">
        <v>63</v>
      </c>
      <c r="G5226" s="14" t="s">
        <v>64</v>
      </c>
      <c r="H5226" s="14" t="s">
        <v>65</v>
      </c>
      <c r="I5226" s="14" t="s">
        <v>91</v>
      </c>
      <c r="J5226" s="14" t="s">
        <v>752</v>
      </c>
      <c r="K5226" s="15" t="n">
        <v>166.44</v>
      </c>
      <c r="L5226" s="0" t="n">
        <v>3</v>
      </c>
      <c r="M5226" s="16" t="n">
        <v>0</v>
      </c>
      <c r="N5226" s="17" t="n">
        <v>79.8912</v>
      </c>
      <c r="O5226" s="0" t="str">
        <f aca="false">TEXT(B5226,"YYYY-MM")</f>
        <v>2018-09</v>
      </c>
      <c r="P5226" s="18" t="n">
        <f aca="false">IFERROR(N5226/K5226,0)</f>
        <v>0.48</v>
      </c>
      <c r="Q5226" s="0" t="str">
        <f aca="false">IF(M5226=0,"No Discount",IF(M5226&lt;0.2,"Low (1-19%)",IF(M5226&lt;0.4,"Medium (20-39%)","High (40%+)")))</f>
        <v>No Discount</v>
      </c>
      <c r="R5226" s="0" t="str">
        <f aca="false">INDEX('Lookup Tables'!$B$2:$B$5,MATCH(F5226,'Lookup Tables'!$A$2:$A$5,0))</f>
        <v>Manager D</v>
      </c>
    </row>
    <row r="5227" customFormat="false" ht="15" hidden="false" customHeight="false" outlineLevel="0" collapsed="false">
      <c r="A5227" s="0" t="s">
        <v>4431</v>
      </c>
      <c r="B5227" s="13" t="n">
        <v>42907</v>
      </c>
      <c r="C5227" s="13" t="n">
        <v>42912</v>
      </c>
      <c r="D5227" s="14" t="s">
        <v>69</v>
      </c>
      <c r="E5227" s="14" t="s">
        <v>53</v>
      </c>
      <c r="F5227" s="14" t="s">
        <v>117</v>
      </c>
      <c r="G5227" s="14" t="s">
        <v>170</v>
      </c>
      <c r="H5227" s="14" t="s">
        <v>65</v>
      </c>
      <c r="I5227" s="14" t="s">
        <v>83</v>
      </c>
      <c r="J5227" s="14" t="s">
        <v>2589</v>
      </c>
      <c r="K5227" s="15" t="n">
        <v>36.56</v>
      </c>
      <c r="L5227" s="0" t="n">
        <v>5</v>
      </c>
      <c r="M5227" s="16" t="n">
        <v>0.2</v>
      </c>
      <c r="N5227" s="17" t="n">
        <v>12.796</v>
      </c>
      <c r="O5227" s="0" t="str">
        <f aca="false">TEXT(B5227,"YYYY-MM")</f>
        <v>2017-06</v>
      </c>
      <c r="P5227" s="18" t="n">
        <f aca="false">IFERROR(N5227/K5227,0)</f>
        <v>0.35</v>
      </c>
      <c r="Q5227" s="0" t="str">
        <f aca="false">IF(M5227=0,"No Discount",IF(M5227&lt;0.2,"Low (1-19%)",IF(M5227&lt;0.4,"Medium (20-39%)","High (40%+)")))</f>
        <v>Medium (20-39%)</v>
      </c>
      <c r="R5227" s="0" t="str">
        <f aca="false">INDEX('Lookup Tables'!$B$2:$B$5,MATCH(F5227,'Lookup Tables'!$A$2:$A$5,0))</f>
        <v>Manager B</v>
      </c>
    </row>
    <row r="5228" customFormat="false" ht="15" hidden="false" customHeight="false" outlineLevel="0" collapsed="false">
      <c r="A5228" s="0" t="s">
        <v>4431</v>
      </c>
      <c r="B5228" s="13" t="n">
        <v>42907</v>
      </c>
      <c r="C5228" s="13" t="n">
        <v>42912</v>
      </c>
      <c r="D5228" s="14" t="s">
        <v>69</v>
      </c>
      <c r="E5228" s="14" t="s">
        <v>53</v>
      </c>
      <c r="F5228" s="14" t="s">
        <v>117</v>
      </c>
      <c r="G5228" s="14" t="s">
        <v>170</v>
      </c>
      <c r="H5228" s="14" t="s">
        <v>65</v>
      </c>
      <c r="I5228" s="14" t="s">
        <v>83</v>
      </c>
      <c r="J5228" s="14" t="s">
        <v>3484</v>
      </c>
      <c r="K5228" s="15" t="n">
        <v>186.144</v>
      </c>
      <c r="L5228" s="0" t="n">
        <v>6</v>
      </c>
      <c r="M5228" s="16" t="n">
        <v>0.2</v>
      </c>
      <c r="N5228" s="17" t="n">
        <v>60.4968</v>
      </c>
      <c r="O5228" s="0" t="str">
        <f aca="false">TEXT(B5228,"YYYY-MM")</f>
        <v>2017-06</v>
      </c>
      <c r="P5228" s="18" t="n">
        <f aca="false">IFERROR(N5228/K5228,0)</f>
        <v>0.325</v>
      </c>
      <c r="Q5228" s="0" t="str">
        <f aca="false">IF(M5228=0,"No Discount",IF(M5228&lt;0.2,"Low (1-19%)",IF(M5228&lt;0.4,"Medium (20-39%)","High (40%+)")))</f>
        <v>Medium (20-39%)</v>
      </c>
      <c r="R5228" s="0" t="str">
        <f aca="false">INDEX('Lookup Tables'!$B$2:$B$5,MATCH(F5228,'Lookup Tables'!$A$2:$A$5,0))</f>
        <v>Manager B</v>
      </c>
    </row>
    <row r="5229" customFormat="false" ht="15" hidden="false" customHeight="false" outlineLevel="0" collapsed="false">
      <c r="A5229" s="0" t="s">
        <v>4431</v>
      </c>
      <c r="B5229" s="13" t="n">
        <v>42907</v>
      </c>
      <c r="C5229" s="13" t="n">
        <v>42912</v>
      </c>
      <c r="D5229" s="14" t="s">
        <v>69</v>
      </c>
      <c r="E5229" s="14" t="s">
        <v>53</v>
      </c>
      <c r="F5229" s="14" t="s">
        <v>117</v>
      </c>
      <c r="G5229" s="14" t="s">
        <v>170</v>
      </c>
      <c r="H5229" s="14" t="s">
        <v>56</v>
      </c>
      <c r="I5229" s="14" t="s">
        <v>57</v>
      </c>
      <c r="J5229" s="14" t="s">
        <v>1035</v>
      </c>
      <c r="K5229" s="15" t="n">
        <v>353.568</v>
      </c>
      <c r="L5229" s="0" t="n">
        <v>2</v>
      </c>
      <c r="M5229" s="16" t="n">
        <v>0.2</v>
      </c>
      <c r="N5229" s="17" t="n">
        <v>-44.196</v>
      </c>
      <c r="O5229" s="0" t="str">
        <f aca="false">TEXT(B5229,"YYYY-MM")</f>
        <v>2017-06</v>
      </c>
      <c r="P5229" s="18" t="n">
        <f aca="false">IFERROR(N5229/K5229,0)</f>
        <v>-0.125</v>
      </c>
      <c r="Q5229" s="0" t="str">
        <f aca="false">IF(M5229=0,"No Discount",IF(M5229&lt;0.2,"Low (1-19%)",IF(M5229&lt;0.4,"Medium (20-39%)","High (40%+)")))</f>
        <v>Medium (20-39%)</v>
      </c>
      <c r="R5229" s="0" t="str">
        <f aca="false">INDEX('Lookup Tables'!$B$2:$B$5,MATCH(F5229,'Lookup Tables'!$A$2:$A$5,0))</f>
        <v>Manager B</v>
      </c>
    </row>
    <row r="5230" customFormat="false" ht="15" hidden="false" customHeight="false" outlineLevel="0" collapsed="false">
      <c r="A5230" s="0" t="s">
        <v>4432</v>
      </c>
      <c r="B5230" s="13" t="n">
        <v>42334</v>
      </c>
      <c r="C5230" s="13" t="n">
        <v>42339</v>
      </c>
      <c r="D5230" s="14" t="s">
        <v>69</v>
      </c>
      <c r="E5230" s="14" t="s">
        <v>97</v>
      </c>
      <c r="F5230" s="14" t="s">
        <v>63</v>
      </c>
      <c r="G5230" s="14" t="s">
        <v>64</v>
      </c>
      <c r="H5230" s="14" t="s">
        <v>65</v>
      </c>
      <c r="I5230" s="14" t="s">
        <v>91</v>
      </c>
      <c r="J5230" s="14" t="s">
        <v>3291</v>
      </c>
      <c r="K5230" s="15" t="n">
        <v>81.98</v>
      </c>
      <c r="L5230" s="0" t="n">
        <v>2</v>
      </c>
      <c r="M5230" s="16" t="n">
        <v>0</v>
      </c>
      <c r="N5230" s="17" t="n">
        <v>40.1702</v>
      </c>
      <c r="O5230" s="0" t="str">
        <f aca="false">TEXT(B5230,"YYYY-MM")</f>
        <v>2015-11</v>
      </c>
      <c r="P5230" s="18" t="n">
        <f aca="false">IFERROR(N5230/K5230,0)</f>
        <v>0.49</v>
      </c>
      <c r="Q5230" s="0" t="str">
        <f aca="false">IF(M5230=0,"No Discount",IF(M5230&lt;0.2,"Low (1-19%)",IF(M5230&lt;0.4,"Medium (20-39%)","High (40%+)")))</f>
        <v>No Discount</v>
      </c>
      <c r="R5230" s="0" t="str">
        <f aca="false">INDEX('Lookup Tables'!$B$2:$B$5,MATCH(F5230,'Lookup Tables'!$A$2:$A$5,0))</f>
        <v>Manager D</v>
      </c>
    </row>
    <row r="5231" customFormat="false" ht="15" hidden="false" customHeight="false" outlineLevel="0" collapsed="false">
      <c r="A5231" s="0" t="s">
        <v>4433</v>
      </c>
      <c r="B5231" s="13" t="n">
        <v>43178</v>
      </c>
      <c r="C5231" s="13" t="n">
        <v>43181</v>
      </c>
      <c r="D5231" s="14" t="s">
        <v>52</v>
      </c>
      <c r="E5231" s="14" t="s">
        <v>53</v>
      </c>
      <c r="F5231" s="14" t="s">
        <v>63</v>
      </c>
      <c r="G5231" s="14" t="s">
        <v>64</v>
      </c>
      <c r="H5231" s="14" t="s">
        <v>65</v>
      </c>
      <c r="I5231" s="14" t="s">
        <v>83</v>
      </c>
      <c r="J5231" s="14" t="s">
        <v>2589</v>
      </c>
      <c r="K5231" s="15" t="n">
        <v>14.624</v>
      </c>
      <c r="L5231" s="0" t="n">
        <v>2</v>
      </c>
      <c r="M5231" s="16" t="n">
        <v>0.2</v>
      </c>
      <c r="N5231" s="17" t="n">
        <v>5.1184</v>
      </c>
      <c r="O5231" s="0" t="str">
        <f aca="false">TEXT(B5231,"YYYY-MM")</f>
        <v>2018-03</v>
      </c>
      <c r="P5231" s="18" t="n">
        <f aca="false">IFERROR(N5231/K5231,0)</f>
        <v>0.35</v>
      </c>
      <c r="Q5231" s="0" t="str">
        <f aca="false">IF(M5231=0,"No Discount",IF(M5231&lt;0.2,"Low (1-19%)",IF(M5231&lt;0.4,"Medium (20-39%)","High (40%+)")))</f>
        <v>Medium (20-39%)</v>
      </c>
      <c r="R5231" s="0" t="str">
        <f aca="false">INDEX('Lookup Tables'!$B$2:$B$5,MATCH(F5231,'Lookup Tables'!$A$2:$A$5,0))</f>
        <v>Manager D</v>
      </c>
    </row>
    <row r="5232" customFormat="false" ht="15" hidden="false" customHeight="false" outlineLevel="0" collapsed="false">
      <c r="A5232" s="0" t="s">
        <v>4433</v>
      </c>
      <c r="B5232" s="13" t="n">
        <v>43178</v>
      </c>
      <c r="C5232" s="13" t="n">
        <v>43181</v>
      </c>
      <c r="D5232" s="14" t="s">
        <v>52</v>
      </c>
      <c r="E5232" s="14" t="s">
        <v>53</v>
      </c>
      <c r="F5232" s="14" t="s">
        <v>63</v>
      </c>
      <c r="G5232" s="14" t="s">
        <v>64</v>
      </c>
      <c r="H5232" s="14" t="s">
        <v>56</v>
      </c>
      <c r="I5232" s="14" t="s">
        <v>71</v>
      </c>
      <c r="J5232" s="14" t="s">
        <v>1087</v>
      </c>
      <c r="K5232" s="15" t="n">
        <v>697.16</v>
      </c>
      <c r="L5232" s="0" t="n">
        <v>5</v>
      </c>
      <c r="M5232" s="16" t="n">
        <v>0.2</v>
      </c>
      <c r="N5232" s="17" t="n">
        <v>8.7145</v>
      </c>
      <c r="O5232" s="0" t="str">
        <f aca="false">TEXT(B5232,"YYYY-MM")</f>
        <v>2018-03</v>
      </c>
      <c r="P5232" s="18" t="n">
        <f aca="false">IFERROR(N5232/K5232,0)</f>
        <v>0.0125</v>
      </c>
      <c r="Q5232" s="0" t="str">
        <f aca="false">IF(M5232=0,"No Discount",IF(M5232&lt;0.2,"Low (1-19%)",IF(M5232&lt;0.4,"Medium (20-39%)","High (40%+)")))</f>
        <v>Medium (20-39%)</v>
      </c>
      <c r="R5232" s="0" t="str">
        <f aca="false">INDEX('Lookup Tables'!$B$2:$B$5,MATCH(F5232,'Lookup Tables'!$A$2:$A$5,0))</f>
        <v>Manager D</v>
      </c>
    </row>
    <row r="5233" customFormat="false" ht="15" hidden="false" customHeight="false" outlineLevel="0" collapsed="false">
      <c r="A5233" s="0" t="s">
        <v>4433</v>
      </c>
      <c r="B5233" s="13" t="n">
        <v>43178</v>
      </c>
      <c r="C5233" s="13" t="n">
        <v>43181</v>
      </c>
      <c r="D5233" s="14" t="s">
        <v>52</v>
      </c>
      <c r="E5233" s="14" t="s">
        <v>53</v>
      </c>
      <c r="F5233" s="14" t="s">
        <v>63</v>
      </c>
      <c r="G5233" s="14" t="s">
        <v>64</v>
      </c>
      <c r="H5233" s="14" t="s">
        <v>56</v>
      </c>
      <c r="I5233" s="14" t="s">
        <v>76</v>
      </c>
      <c r="J5233" s="14" t="s">
        <v>2939</v>
      </c>
      <c r="K5233" s="15" t="n">
        <v>30.93</v>
      </c>
      <c r="L5233" s="0" t="n">
        <v>1</v>
      </c>
      <c r="M5233" s="16" t="n">
        <v>0</v>
      </c>
      <c r="N5233" s="17" t="n">
        <v>12.6813</v>
      </c>
      <c r="O5233" s="0" t="str">
        <f aca="false">TEXT(B5233,"YYYY-MM")</f>
        <v>2018-03</v>
      </c>
      <c r="P5233" s="18" t="n">
        <f aca="false">IFERROR(N5233/K5233,0)</f>
        <v>0.41</v>
      </c>
      <c r="Q5233" s="0" t="str">
        <f aca="false">IF(M5233=0,"No Discount",IF(M5233&lt;0.2,"Low (1-19%)",IF(M5233&lt;0.4,"Medium (20-39%)","High (40%+)")))</f>
        <v>No Discount</v>
      </c>
      <c r="R5233" s="0" t="str">
        <f aca="false">INDEX('Lookup Tables'!$B$2:$B$5,MATCH(F5233,'Lookup Tables'!$A$2:$A$5,0))</f>
        <v>Manager D</v>
      </c>
    </row>
    <row r="5234" customFormat="false" ht="15" hidden="false" customHeight="false" outlineLevel="0" collapsed="false">
      <c r="A5234" s="0" t="s">
        <v>4433</v>
      </c>
      <c r="B5234" s="13" t="n">
        <v>43178</v>
      </c>
      <c r="C5234" s="13" t="n">
        <v>43181</v>
      </c>
      <c r="D5234" s="14" t="s">
        <v>52</v>
      </c>
      <c r="E5234" s="14" t="s">
        <v>53</v>
      </c>
      <c r="F5234" s="14" t="s">
        <v>63</v>
      </c>
      <c r="G5234" s="14" t="s">
        <v>64</v>
      </c>
      <c r="H5234" s="14" t="s">
        <v>65</v>
      </c>
      <c r="I5234" s="14" t="s">
        <v>83</v>
      </c>
      <c r="J5234" s="14" t="s">
        <v>394</v>
      </c>
      <c r="K5234" s="15" t="n">
        <v>27.496</v>
      </c>
      <c r="L5234" s="0" t="n">
        <v>7</v>
      </c>
      <c r="M5234" s="16" t="n">
        <v>0.2</v>
      </c>
      <c r="N5234" s="17" t="n">
        <v>9.2799</v>
      </c>
      <c r="O5234" s="0" t="str">
        <f aca="false">TEXT(B5234,"YYYY-MM")</f>
        <v>2018-03</v>
      </c>
      <c r="P5234" s="18" t="n">
        <f aca="false">IFERROR(N5234/K5234,0)</f>
        <v>0.3375</v>
      </c>
      <c r="Q5234" s="0" t="str">
        <f aca="false">IF(M5234=0,"No Discount",IF(M5234&lt;0.2,"Low (1-19%)",IF(M5234&lt;0.4,"Medium (20-39%)","High (40%+)")))</f>
        <v>Medium (20-39%)</v>
      </c>
      <c r="R5234" s="0" t="str">
        <f aca="false">INDEX('Lookup Tables'!$B$2:$B$5,MATCH(F5234,'Lookup Tables'!$A$2:$A$5,0))</f>
        <v>Manager D</v>
      </c>
    </row>
    <row r="5235" customFormat="false" ht="15" hidden="false" customHeight="false" outlineLevel="0" collapsed="false">
      <c r="A5235" s="0" t="s">
        <v>4434</v>
      </c>
      <c r="B5235" s="13" t="n">
        <v>42295</v>
      </c>
      <c r="C5235" s="13" t="n">
        <v>42299</v>
      </c>
      <c r="D5235" s="14" t="s">
        <v>69</v>
      </c>
      <c r="E5235" s="14" t="s">
        <v>62</v>
      </c>
      <c r="F5235" s="14" t="s">
        <v>54</v>
      </c>
      <c r="G5235" s="14" t="s">
        <v>787</v>
      </c>
      <c r="H5235" s="14" t="s">
        <v>56</v>
      </c>
      <c r="I5235" s="14" t="s">
        <v>59</v>
      </c>
      <c r="J5235" s="14" t="s">
        <v>4324</v>
      </c>
      <c r="K5235" s="15" t="n">
        <v>605.34</v>
      </c>
      <c r="L5235" s="0" t="n">
        <v>6</v>
      </c>
      <c r="M5235" s="16" t="n">
        <v>0</v>
      </c>
      <c r="N5235" s="17" t="n">
        <v>145.2816</v>
      </c>
      <c r="O5235" s="0" t="str">
        <f aca="false">TEXT(B5235,"YYYY-MM")</f>
        <v>2015-10</v>
      </c>
      <c r="P5235" s="18" t="n">
        <f aca="false">IFERROR(N5235/K5235,0)</f>
        <v>0.24</v>
      </c>
      <c r="Q5235" s="0" t="str">
        <f aca="false">IF(M5235=0,"No Discount",IF(M5235&lt;0.2,"Low (1-19%)",IF(M5235&lt;0.4,"Medium (20-39%)","High (40%+)")))</f>
        <v>No Discount</v>
      </c>
      <c r="R5235" s="0" t="str">
        <f aca="false">INDEX('Lookup Tables'!$B$2:$B$5,MATCH(F5235,'Lookup Tables'!$A$2:$A$5,0))</f>
        <v>Manager C</v>
      </c>
    </row>
    <row r="5236" customFormat="false" ht="15" hidden="false" customHeight="false" outlineLevel="0" collapsed="false">
      <c r="A5236" s="0" t="s">
        <v>4435</v>
      </c>
      <c r="B5236" s="13" t="n">
        <v>43334</v>
      </c>
      <c r="C5236" s="13" t="n">
        <v>43335</v>
      </c>
      <c r="D5236" s="14" t="s">
        <v>137</v>
      </c>
      <c r="E5236" s="14" t="s">
        <v>53</v>
      </c>
      <c r="F5236" s="14" t="s">
        <v>63</v>
      </c>
      <c r="G5236" s="14" t="s">
        <v>64</v>
      </c>
      <c r="H5236" s="14" t="s">
        <v>56</v>
      </c>
      <c r="I5236" s="14" t="s">
        <v>71</v>
      </c>
      <c r="J5236" s="14" t="s">
        <v>275</v>
      </c>
      <c r="K5236" s="15" t="n">
        <v>210.008</v>
      </c>
      <c r="L5236" s="0" t="n">
        <v>1</v>
      </c>
      <c r="M5236" s="16" t="n">
        <v>0.2</v>
      </c>
      <c r="N5236" s="17" t="n">
        <v>2.6251</v>
      </c>
      <c r="O5236" s="0" t="str">
        <f aca="false">TEXT(B5236,"YYYY-MM")</f>
        <v>2018-08</v>
      </c>
      <c r="P5236" s="18" t="n">
        <f aca="false">IFERROR(N5236/K5236,0)</f>
        <v>0.0125</v>
      </c>
      <c r="Q5236" s="0" t="str">
        <f aca="false">IF(M5236=0,"No Discount",IF(M5236&lt;0.2,"Low (1-19%)",IF(M5236&lt;0.4,"Medium (20-39%)","High (40%+)")))</f>
        <v>Medium (20-39%)</v>
      </c>
      <c r="R5236" s="0" t="str">
        <f aca="false">INDEX('Lookup Tables'!$B$2:$B$5,MATCH(F5236,'Lookup Tables'!$A$2:$A$5,0))</f>
        <v>Manager D</v>
      </c>
    </row>
    <row r="5237" customFormat="false" ht="15" hidden="false" customHeight="false" outlineLevel="0" collapsed="false">
      <c r="A5237" s="0" t="s">
        <v>4436</v>
      </c>
      <c r="B5237" s="13" t="n">
        <v>43058</v>
      </c>
      <c r="C5237" s="13" t="n">
        <v>43061</v>
      </c>
      <c r="D5237" s="14" t="s">
        <v>137</v>
      </c>
      <c r="E5237" s="14" t="s">
        <v>62</v>
      </c>
      <c r="F5237" s="14" t="s">
        <v>98</v>
      </c>
      <c r="G5237" s="14" t="s">
        <v>164</v>
      </c>
      <c r="H5237" s="14" t="s">
        <v>65</v>
      </c>
      <c r="I5237" s="14" t="s">
        <v>85</v>
      </c>
      <c r="J5237" s="14" t="s">
        <v>3424</v>
      </c>
      <c r="K5237" s="15" t="n">
        <v>54.96</v>
      </c>
      <c r="L5237" s="0" t="n">
        <v>3</v>
      </c>
      <c r="M5237" s="16" t="n">
        <v>0</v>
      </c>
      <c r="N5237" s="17" t="n">
        <v>15.9384</v>
      </c>
      <c r="O5237" s="0" t="str">
        <f aca="false">TEXT(B5237,"YYYY-MM")</f>
        <v>2017-11</v>
      </c>
      <c r="P5237" s="18" t="n">
        <f aca="false">IFERROR(N5237/K5237,0)</f>
        <v>0.29</v>
      </c>
      <c r="Q5237" s="0" t="str">
        <f aca="false">IF(M5237=0,"No Discount",IF(M5237&lt;0.2,"Low (1-19%)",IF(M5237&lt;0.4,"Medium (20-39%)","High (40%+)")))</f>
        <v>No Discount</v>
      </c>
      <c r="R5237" s="0" t="str">
        <f aca="false">INDEX('Lookup Tables'!$B$2:$B$5,MATCH(F5237,'Lookup Tables'!$A$2:$A$5,0))</f>
        <v>Manager A</v>
      </c>
    </row>
    <row r="5238" customFormat="false" ht="15" hidden="false" customHeight="false" outlineLevel="0" collapsed="false">
      <c r="A5238" s="0" t="s">
        <v>4437</v>
      </c>
      <c r="B5238" s="13" t="n">
        <v>42267</v>
      </c>
      <c r="C5238" s="13" t="n">
        <v>42271</v>
      </c>
      <c r="D5238" s="14" t="s">
        <v>69</v>
      </c>
      <c r="E5238" s="14" t="s">
        <v>53</v>
      </c>
      <c r="F5238" s="14" t="s">
        <v>117</v>
      </c>
      <c r="G5238" s="14" t="s">
        <v>1243</v>
      </c>
      <c r="H5238" s="14" t="s">
        <v>56</v>
      </c>
      <c r="I5238" s="14" t="s">
        <v>76</v>
      </c>
      <c r="J5238" s="14" t="s">
        <v>1532</v>
      </c>
      <c r="K5238" s="15" t="n">
        <v>164.22</v>
      </c>
      <c r="L5238" s="0" t="n">
        <v>3</v>
      </c>
      <c r="M5238" s="16" t="n">
        <v>0</v>
      </c>
      <c r="N5238" s="17" t="n">
        <v>50.9082</v>
      </c>
      <c r="O5238" s="0" t="str">
        <f aca="false">TEXT(B5238,"YYYY-MM")</f>
        <v>2015-09</v>
      </c>
      <c r="P5238" s="18" t="n">
        <f aca="false">IFERROR(N5238/K5238,0)</f>
        <v>0.31</v>
      </c>
      <c r="Q5238" s="0" t="str">
        <f aca="false">IF(M5238=0,"No Discount",IF(M5238&lt;0.2,"Low (1-19%)",IF(M5238&lt;0.4,"Medium (20-39%)","High (40%+)")))</f>
        <v>No Discount</v>
      </c>
      <c r="R5238" s="0" t="str">
        <f aca="false">INDEX('Lookup Tables'!$B$2:$B$5,MATCH(F5238,'Lookup Tables'!$A$2:$A$5,0))</f>
        <v>Manager B</v>
      </c>
    </row>
    <row r="5239" customFormat="false" ht="15" hidden="false" customHeight="false" outlineLevel="0" collapsed="false">
      <c r="A5239" s="0" t="s">
        <v>4437</v>
      </c>
      <c r="B5239" s="13" t="n">
        <v>42267</v>
      </c>
      <c r="C5239" s="13" t="n">
        <v>42271</v>
      </c>
      <c r="D5239" s="14" t="s">
        <v>69</v>
      </c>
      <c r="E5239" s="14" t="s">
        <v>53</v>
      </c>
      <c r="F5239" s="14" t="s">
        <v>117</v>
      </c>
      <c r="G5239" s="14" t="s">
        <v>1243</v>
      </c>
      <c r="H5239" s="14" t="s">
        <v>56</v>
      </c>
      <c r="I5239" s="14" t="s">
        <v>57</v>
      </c>
      <c r="J5239" s="14" t="s">
        <v>772</v>
      </c>
      <c r="K5239" s="15" t="n">
        <v>362.94</v>
      </c>
      <c r="L5239" s="0" t="n">
        <v>3</v>
      </c>
      <c r="M5239" s="16" t="n">
        <v>0</v>
      </c>
      <c r="N5239" s="17" t="n">
        <v>36.294</v>
      </c>
      <c r="O5239" s="0" t="str">
        <f aca="false">TEXT(B5239,"YYYY-MM")</f>
        <v>2015-09</v>
      </c>
      <c r="P5239" s="18" t="n">
        <f aca="false">IFERROR(N5239/K5239,0)</f>
        <v>0.1</v>
      </c>
      <c r="Q5239" s="0" t="str">
        <f aca="false">IF(M5239=0,"No Discount",IF(M5239&lt;0.2,"Low (1-19%)",IF(M5239&lt;0.4,"Medium (20-39%)","High (40%+)")))</f>
        <v>No Discount</v>
      </c>
      <c r="R5239" s="0" t="str">
        <f aca="false">INDEX('Lookup Tables'!$B$2:$B$5,MATCH(F5239,'Lookup Tables'!$A$2:$A$5,0))</f>
        <v>Manager B</v>
      </c>
    </row>
    <row r="5240" customFormat="false" ht="15" hidden="false" customHeight="false" outlineLevel="0" collapsed="false">
      <c r="A5240" s="0" t="s">
        <v>4437</v>
      </c>
      <c r="B5240" s="13" t="n">
        <v>42267</v>
      </c>
      <c r="C5240" s="13" t="n">
        <v>42271</v>
      </c>
      <c r="D5240" s="14" t="s">
        <v>69</v>
      </c>
      <c r="E5240" s="14" t="s">
        <v>53</v>
      </c>
      <c r="F5240" s="14" t="s">
        <v>117</v>
      </c>
      <c r="G5240" s="14" t="s">
        <v>1243</v>
      </c>
      <c r="H5240" s="14" t="s">
        <v>80</v>
      </c>
      <c r="I5240" s="14" t="s">
        <v>123</v>
      </c>
      <c r="J5240" s="14" t="s">
        <v>486</v>
      </c>
      <c r="K5240" s="15" t="n">
        <v>59.98</v>
      </c>
      <c r="L5240" s="0" t="n">
        <v>2</v>
      </c>
      <c r="M5240" s="16" t="n">
        <v>0</v>
      </c>
      <c r="N5240" s="17" t="n">
        <v>26.3912</v>
      </c>
      <c r="O5240" s="0" t="str">
        <f aca="false">TEXT(B5240,"YYYY-MM")</f>
        <v>2015-09</v>
      </c>
      <c r="P5240" s="18" t="n">
        <f aca="false">IFERROR(N5240/K5240,0)</f>
        <v>0.44</v>
      </c>
      <c r="Q5240" s="0" t="str">
        <f aca="false">IF(M5240=0,"No Discount",IF(M5240&lt;0.2,"Low (1-19%)",IF(M5240&lt;0.4,"Medium (20-39%)","High (40%+)")))</f>
        <v>No Discount</v>
      </c>
      <c r="R5240" s="0" t="str">
        <f aca="false">INDEX('Lookup Tables'!$B$2:$B$5,MATCH(F5240,'Lookup Tables'!$A$2:$A$5,0))</f>
        <v>Manager B</v>
      </c>
    </row>
    <row r="5241" customFormat="false" ht="15" hidden="false" customHeight="false" outlineLevel="0" collapsed="false">
      <c r="A5241" s="0" t="s">
        <v>4438</v>
      </c>
      <c r="B5241" s="13" t="n">
        <v>42989</v>
      </c>
      <c r="C5241" s="13" t="n">
        <v>42995</v>
      </c>
      <c r="D5241" s="14" t="s">
        <v>69</v>
      </c>
      <c r="E5241" s="14" t="s">
        <v>53</v>
      </c>
      <c r="F5241" s="14" t="s">
        <v>63</v>
      </c>
      <c r="G5241" s="14" t="s">
        <v>64</v>
      </c>
      <c r="H5241" s="14" t="s">
        <v>65</v>
      </c>
      <c r="I5241" s="14" t="s">
        <v>73</v>
      </c>
      <c r="J5241" s="14" t="s">
        <v>104</v>
      </c>
      <c r="K5241" s="15" t="n">
        <v>332.94</v>
      </c>
      <c r="L5241" s="0" t="n">
        <v>3</v>
      </c>
      <c r="M5241" s="16" t="n">
        <v>0</v>
      </c>
      <c r="N5241" s="17" t="n">
        <v>6.6588</v>
      </c>
      <c r="O5241" s="0" t="str">
        <f aca="false">TEXT(B5241,"YYYY-MM")</f>
        <v>2017-09</v>
      </c>
      <c r="P5241" s="18" t="n">
        <f aca="false">IFERROR(N5241/K5241,0)</f>
        <v>0.02</v>
      </c>
      <c r="Q5241" s="0" t="str">
        <f aca="false">IF(M5241=0,"No Discount",IF(M5241&lt;0.2,"Low (1-19%)",IF(M5241&lt;0.4,"Medium (20-39%)","High (40%+)")))</f>
        <v>No Discount</v>
      </c>
      <c r="R5241" s="0" t="str">
        <f aca="false">INDEX('Lookup Tables'!$B$2:$B$5,MATCH(F5241,'Lookup Tables'!$A$2:$A$5,0))</f>
        <v>Manager D</v>
      </c>
    </row>
    <row r="5242" customFormat="false" ht="15" hidden="false" customHeight="false" outlineLevel="0" collapsed="false">
      <c r="A5242" s="0" t="s">
        <v>4438</v>
      </c>
      <c r="B5242" s="13" t="n">
        <v>42989</v>
      </c>
      <c r="C5242" s="13" t="n">
        <v>42995</v>
      </c>
      <c r="D5242" s="14" t="s">
        <v>69</v>
      </c>
      <c r="E5242" s="14" t="s">
        <v>53</v>
      </c>
      <c r="F5242" s="14" t="s">
        <v>63</v>
      </c>
      <c r="G5242" s="14" t="s">
        <v>64</v>
      </c>
      <c r="H5242" s="14" t="s">
        <v>65</v>
      </c>
      <c r="I5242" s="14" t="s">
        <v>83</v>
      </c>
      <c r="J5242" s="14" t="s">
        <v>795</v>
      </c>
      <c r="K5242" s="15" t="n">
        <v>39.872</v>
      </c>
      <c r="L5242" s="0" t="n">
        <v>2</v>
      </c>
      <c r="M5242" s="16" t="n">
        <v>0.2</v>
      </c>
      <c r="N5242" s="17" t="n">
        <v>12.9584</v>
      </c>
      <c r="O5242" s="0" t="str">
        <f aca="false">TEXT(B5242,"YYYY-MM")</f>
        <v>2017-09</v>
      </c>
      <c r="P5242" s="18" t="n">
        <f aca="false">IFERROR(N5242/K5242,0)</f>
        <v>0.325</v>
      </c>
      <c r="Q5242" s="0" t="str">
        <f aca="false">IF(M5242=0,"No Discount",IF(M5242&lt;0.2,"Low (1-19%)",IF(M5242&lt;0.4,"Medium (20-39%)","High (40%+)")))</f>
        <v>Medium (20-39%)</v>
      </c>
      <c r="R5242" s="0" t="str">
        <f aca="false">INDEX('Lookup Tables'!$B$2:$B$5,MATCH(F5242,'Lookup Tables'!$A$2:$A$5,0))</f>
        <v>Manager D</v>
      </c>
    </row>
    <row r="5243" customFormat="false" ht="15" hidden="false" customHeight="false" outlineLevel="0" collapsed="false">
      <c r="A5243" s="0" t="s">
        <v>4439</v>
      </c>
      <c r="B5243" s="13" t="n">
        <v>43001</v>
      </c>
      <c r="C5243" s="13" t="n">
        <v>43004</v>
      </c>
      <c r="D5243" s="14" t="s">
        <v>52</v>
      </c>
      <c r="E5243" s="14" t="s">
        <v>62</v>
      </c>
      <c r="F5243" s="14" t="s">
        <v>63</v>
      </c>
      <c r="G5243" s="14" t="s">
        <v>94</v>
      </c>
      <c r="H5243" s="14" t="s">
        <v>65</v>
      </c>
      <c r="I5243" s="14" t="s">
        <v>303</v>
      </c>
      <c r="J5243" s="14" t="s">
        <v>4440</v>
      </c>
      <c r="K5243" s="15" t="n">
        <v>13.68</v>
      </c>
      <c r="L5243" s="0" t="n">
        <v>2</v>
      </c>
      <c r="M5243" s="16" t="n">
        <v>0</v>
      </c>
      <c r="N5243" s="17" t="n">
        <v>3.6936</v>
      </c>
      <c r="O5243" s="0" t="str">
        <f aca="false">TEXT(B5243,"YYYY-MM")</f>
        <v>2017-09</v>
      </c>
      <c r="P5243" s="18" t="n">
        <f aca="false">IFERROR(N5243/K5243,0)</f>
        <v>0.27</v>
      </c>
      <c r="Q5243" s="0" t="str">
        <f aca="false">IF(M5243=0,"No Discount",IF(M5243&lt;0.2,"Low (1-19%)",IF(M5243&lt;0.4,"Medium (20-39%)","High (40%+)")))</f>
        <v>No Discount</v>
      </c>
      <c r="R5243" s="0" t="str">
        <f aca="false">INDEX('Lookup Tables'!$B$2:$B$5,MATCH(F5243,'Lookup Tables'!$A$2:$A$5,0))</f>
        <v>Manager D</v>
      </c>
    </row>
    <row r="5244" customFormat="false" ht="15" hidden="false" customHeight="false" outlineLevel="0" collapsed="false">
      <c r="A5244" s="0" t="s">
        <v>4441</v>
      </c>
      <c r="B5244" s="13" t="n">
        <v>43316</v>
      </c>
      <c r="C5244" s="13" t="n">
        <v>43320</v>
      </c>
      <c r="D5244" s="14" t="s">
        <v>69</v>
      </c>
      <c r="E5244" s="14" t="s">
        <v>62</v>
      </c>
      <c r="F5244" s="14" t="s">
        <v>98</v>
      </c>
      <c r="G5244" s="14" t="s">
        <v>99</v>
      </c>
      <c r="H5244" s="14" t="s">
        <v>65</v>
      </c>
      <c r="I5244" s="14" t="s">
        <v>83</v>
      </c>
      <c r="J5244" s="14" t="s">
        <v>980</v>
      </c>
      <c r="K5244" s="15" t="n">
        <v>3.318</v>
      </c>
      <c r="L5244" s="0" t="n">
        <v>3</v>
      </c>
      <c r="M5244" s="16" t="n">
        <v>0.8</v>
      </c>
      <c r="N5244" s="17" t="n">
        <v>-5.6406</v>
      </c>
      <c r="O5244" s="0" t="str">
        <f aca="false">TEXT(B5244,"YYYY-MM")</f>
        <v>2018-08</v>
      </c>
      <c r="P5244" s="18" t="n">
        <f aca="false">IFERROR(N5244/K5244,0)</f>
        <v>-1.7</v>
      </c>
      <c r="Q5244" s="0" t="str">
        <f aca="false">IF(M5244=0,"No Discount",IF(M5244&lt;0.2,"Low (1-19%)",IF(M5244&lt;0.4,"Medium (20-39%)","High (40%+)")))</f>
        <v>High (40%+)</v>
      </c>
      <c r="R5244" s="0" t="str">
        <f aca="false">INDEX('Lookup Tables'!$B$2:$B$5,MATCH(F5244,'Lookup Tables'!$A$2:$A$5,0))</f>
        <v>Manager A</v>
      </c>
    </row>
    <row r="5245" customFormat="false" ht="15" hidden="false" customHeight="false" outlineLevel="0" collapsed="false">
      <c r="A5245" s="0" t="s">
        <v>4442</v>
      </c>
      <c r="B5245" s="13" t="n">
        <v>42941</v>
      </c>
      <c r="C5245" s="13" t="n">
        <v>42942</v>
      </c>
      <c r="D5245" s="14" t="s">
        <v>137</v>
      </c>
      <c r="E5245" s="14" t="s">
        <v>97</v>
      </c>
      <c r="F5245" s="14" t="s">
        <v>54</v>
      </c>
      <c r="G5245" s="14" t="s">
        <v>193</v>
      </c>
      <c r="H5245" s="14" t="s">
        <v>65</v>
      </c>
      <c r="I5245" s="14" t="s">
        <v>83</v>
      </c>
      <c r="J5245" s="14" t="s">
        <v>1541</v>
      </c>
      <c r="K5245" s="15" t="n">
        <v>10.44</v>
      </c>
      <c r="L5245" s="0" t="n">
        <v>1</v>
      </c>
      <c r="M5245" s="16" t="n">
        <v>0</v>
      </c>
      <c r="N5245" s="17" t="n">
        <v>4.8024</v>
      </c>
      <c r="O5245" s="0" t="str">
        <f aca="false">TEXT(B5245,"YYYY-MM")</f>
        <v>2017-07</v>
      </c>
      <c r="P5245" s="18" t="n">
        <f aca="false">IFERROR(N5245/K5245,0)</f>
        <v>0.46</v>
      </c>
      <c r="Q5245" s="0" t="str">
        <f aca="false">IF(M5245=0,"No Discount",IF(M5245&lt;0.2,"Low (1-19%)",IF(M5245&lt;0.4,"Medium (20-39%)","High (40%+)")))</f>
        <v>No Discount</v>
      </c>
      <c r="R5245" s="0" t="str">
        <f aca="false">INDEX('Lookup Tables'!$B$2:$B$5,MATCH(F5245,'Lookup Tables'!$A$2:$A$5,0))</f>
        <v>Manager C</v>
      </c>
    </row>
    <row r="5246" customFormat="false" ht="15" hidden="false" customHeight="false" outlineLevel="0" collapsed="false">
      <c r="A5246" s="0" t="s">
        <v>4443</v>
      </c>
      <c r="B5246" s="13" t="n">
        <v>42949</v>
      </c>
      <c r="C5246" s="13" t="n">
        <v>42951</v>
      </c>
      <c r="D5246" s="14" t="s">
        <v>52</v>
      </c>
      <c r="E5246" s="14" t="s">
        <v>62</v>
      </c>
      <c r="F5246" s="14" t="s">
        <v>63</v>
      </c>
      <c r="G5246" s="14" t="s">
        <v>64</v>
      </c>
      <c r="H5246" s="14" t="s">
        <v>56</v>
      </c>
      <c r="I5246" s="14" t="s">
        <v>71</v>
      </c>
      <c r="J5246" s="14" t="s">
        <v>4444</v>
      </c>
      <c r="K5246" s="15" t="n">
        <v>136.464</v>
      </c>
      <c r="L5246" s="0" t="n">
        <v>2</v>
      </c>
      <c r="M5246" s="16" t="n">
        <v>0.2</v>
      </c>
      <c r="N5246" s="17" t="n">
        <v>15.3522</v>
      </c>
      <c r="O5246" s="0" t="str">
        <f aca="false">TEXT(B5246,"YYYY-MM")</f>
        <v>2017-08</v>
      </c>
      <c r="P5246" s="18" t="n">
        <f aca="false">IFERROR(N5246/K5246,0)</f>
        <v>0.1125</v>
      </c>
      <c r="Q5246" s="0" t="str">
        <f aca="false">IF(M5246=0,"No Discount",IF(M5246&lt;0.2,"Low (1-19%)",IF(M5246&lt;0.4,"Medium (20-39%)","High (40%+)")))</f>
        <v>Medium (20-39%)</v>
      </c>
      <c r="R5246" s="0" t="str">
        <f aca="false">INDEX('Lookup Tables'!$B$2:$B$5,MATCH(F5246,'Lookup Tables'!$A$2:$A$5,0))</f>
        <v>Manager D</v>
      </c>
    </row>
    <row r="5247" customFormat="false" ht="15" hidden="false" customHeight="false" outlineLevel="0" collapsed="false">
      <c r="A5247" s="0" t="s">
        <v>4443</v>
      </c>
      <c r="B5247" s="13" t="n">
        <v>42949</v>
      </c>
      <c r="C5247" s="13" t="n">
        <v>42951</v>
      </c>
      <c r="D5247" s="14" t="s">
        <v>52</v>
      </c>
      <c r="E5247" s="14" t="s">
        <v>62</v>
      </c>
      <c r="F5247" s="14" t="s">
        <v>63</v>
      </c>
      <c r="G5247" s="14" t="s">
        <v>64</v>
      </c>
      <c r="H5247" s="14" t="s">
        <v>80</v>
      </c>
      <c r="I5247" s="14" t="s">
        <v>81</v>
      </c>
      <c r="J5247" s="14" t="s">
        <v>406</v>
      </c>
      <c r="K5247" s="15" t="n">
        <v>333.576</v>
      </c>
      <c r="L5247" s="0" t="n">
        <v>3</v>
      </c>
      <c r="M5247" s="16" t="n">
        <v>0.2</v>
      </c>
      <c r="N5247" s="17" t="n">
        <v>33.3576</v>
      </c>
      <c r="O5247" s="0" t="str">
        <f aca="false">TEXT(B5247,"YYYY-MM")</f>
        <v>2017-08</v>
      </c>
      <c r="P5247" s="18" t="n">
        <f aca="false">IFERROR(N5247/K5247,0)</f>
        <v>0.1</v>
      </c>
      <c r="Q5247" s="0" t="str">
        <f aca="false">IF(M5247=0,"No Discount",IF(M5247&lt;0.2,"Low (1-19%)",IF(M5247&lt;0.4,"Medium (20-39%)","High (40%+)")))</f>
        <v>Medium (20-39%)</v>
      </c>
      <c r="R5247" s="0" t="str">
        <f aca="false">INDEX('Lookup Tables'!$B$2:$B$5,MATCH(F5247,'Lookup Tables'!$A$2:$A$5,0))</f>
        <v>Manager D</v>
      </c>
    </row>
    <row r="5248" customFormat="false" ht="15" hidden="false" customHeight="false" outlineLevel="0" collapsed="false">
      <c r="A5248" s="0" t="s">
        <v>4443</v>
      </c>
      <c r="B5248" s="13" t="n">
        <v>42949</v>
      </c>
      <c r="C5248" s="13" t="n">
        <v>42951</v>
      </c>
      <c r="D5248" s="14" t="s">
        <v>52</v>
      </c>
      <c r="E5248" s="14" t="s">
        <v>62</v>
      </c>
      <c r="F5248" s="14" t="s">
        <v>63</v>
      </c>
      <c r="G5248" s="14" t="s">
        <v>64</v>
      </c>
      <c r="H5248" s="14" t="s">
        <v>65</v>
      </c>
      <c r="I5248" s="14" t="s">
        <v>83</v>
      </c>
      <c r="J5248" s="14" t="s">
        <v>820</v>
      </c>
      <c r="K5248" s="15" t="n">
        <v>12.544</v>
      </c>
      <c r="L5248" s="0" t="n">
        <v>2</v>
      </c>
      <c r="M5248" s="16" t="n">
        <v>0.2</v>
      </c>
      <c r="N5248" s="17" t="n">
        <v>4.704</v>
      </c>
      <c r="O5248" s="0" t="str">
        <f aca="false">TEXT(B5248,"YYYY-MM")</f>
        <v>2017-08</v>
      </c>
      <c r="P5248" s="18" t="n">
        <f aca="false">IFERROR(N5248/K5248,0)</f>
        <v>0.375</v>
      </c>
      <c r="Q5248" s="0" t="str">
        <f aca="false">IF(M5248=0,"No Discount",IF(M5248&lt;0.2,"Low (1-19%)",IF(M5248&lt;0.4,"Medium (20-39%)","High (40%+)")))</f>
        <v>Medium (20-39%)</v>
      </c>
      <c r="R5248" s="0" t="str">
        <f aca="false">INDEX('Lookup Tables'!$B$2:$B$5,MATCH(F5248,'Lookup Tables'!$A$2:$A$5,0))</f>
        <v>Manager D</v>
      </c>
    </row>
    <row r="5249" customFormat="false" ht="15" hidden="false" customHeight="false" outlineLevel="0" collapsed="false">
      <c r="A5249" s="0" t="s">
        <v>4445</v>
      </c>
      <c r="B5249" s="13" t="n">
        <v>42511</v>
      </c>
      <c r="C5249" s="13" t="n">
        <v>42517</v>
      </c>
      <c r="D5249" s="14" t="s">
        <v>69</v>
      </c>
      <c r="E5249" s="14" t="s">
        <v>53</v>
      </c>
      <c r="F5249" s="14" t="s">
        <v>98</v>
      </c>
      <c r="G5249" s="14" t="s">
        <v>146</v>
      </c>
      <c r="H5249" s="14" t="s">
        <v>65</v>
      </c>
      <c r="I5249" s="14" t="s">
        <v>85</v>
      </c>
      <c r="J5249" s="14" t="s">
        <v>244</v>
      </c>
      <c r="K5249" s="15" t="n">
        <v>20.768</v>
      </c>
      <c r="L5249" s="0" t="n">
        <v>8</v>
      </c>
      <c r="M5249" s="16" t="n">
        <v>0.8</v>
      </c>
      <c r="N5249" s="17" t="n">
        <v>-52.9584</v>
      </c>
      <c r="O5249" s="0" t="str">
        <f aca="false">TEXT(B5249,"YYYY-MM")</f>
        <v>2016-05</v>
      </c>
      <c r="P5249" s="18" t="n">
        <f aca="false">IFERROR(N5249/K5249,0)</f>
        <v>-2.55</v>
      </c>
      <c r="Q5249" s="0" t="str">
        <f aca="false">IF(M5249=0,"No Discount",IF(M5249&lt;0.2,"Low (1-19%)",IF(M5249&lt;0.4,"Medium (20-39%)","High (40%+)")))</f>
        <v>High (40%+)</v>
      </c>
      <c r="R5249" s="0" t="str">
        <f aca="false">INDEX('Lookup Tables'!$B$2:$B$5,MATCH(F5249,'Lookup Tables'!$A$2:$A$5,0))</f>
        <v>Manager A</v>
      </c>
    </row>
    <row r="5250" customFormat="false" ht="15" hidden="false" customHeight="false" outlineLevel="0" collapsed="false">
      <c r="A5250" s="0" t="s">
        <v>4446</v>
      </c>
      <c r="B5250" s="13" t="n">
        <v>43407</v>
      </c>
      <c r="C5250" s="13" t="n">
        <v>43409</v>
      </c>
      <c r="D5250" s="14" t="s">
        <v>52</v>
      </c>
      <c r="E5250" s="14" t="s">
        <v>53</v>
      </c>
      <c r="F5250" s="14" t="s">
        <v>63</v>
      </c>
      <c r="G5250" s="14" t="s">
        <v>94</v>
      </c>
      <c r="H5250" s="14" t="s">
        <v>80</v>
      </c>
      <c r="I5250" s="14" t="s">
        <v>123</v>
      </c>
      <c r="J5250" s="14" t="s">
        <v>373</v>
      </c>
      <c r="K5250" s="15" t="n">
        <v>43.5</v>
      </c>
      <c r="L5250" s="0" t="n">
        <v>3</v>
      </c>
      <c r="M5250" s="16" t="n">
        <v>0</v>
      </c>
      <c r="N5250" s="17" t="n">
        <v>10.875</v>
      </c>
      <c r="O5250" s="0" t="str">
        <f aca="false">TEXT(B5250,"YYYY-MM")</f>
        <v>2018-11</v>
      </c>
      <c r="P5250" s="18" t="n">
        <f aca="false">IFERROR(N5250/K5250,0)</f>
        <v>0.25</v>
      </c>
      <c r="Q5250" s="0" t="str">
        <f aca="false">IF(M5250=0,"No Discount",IF(M5250&lt;0.2,"Low (1-19%)",IF(M5250&lt;0.4,"Medium (20-39%)","High (40%+)")))</f>
        <v>No Discount</v>
      </c>
      <c r="R5250" s="0" t="str">
        <f aca="false">INDEX('Lookup Tables'!$B$2:$B$5,MATCH(F5250,'Lookup Tables'!$A$2:$A$5,0))</f>
        <v>Manager D</v>
      </c>
    </row>
    <row r="5251" customFormat="false" ht="15" hidden="false" customHeight="false" outlineLevel="0" collapsed="false">
      <c r="A5251" s="0" t="s">
        <v>4447</v>
      </c>
      <c r="B5251" s="13" t="n">
        <v>42476</v>
      </c>
      <c r="C5251" s="13" t="n">
        <v>42481</v>
      </c>
      <c r="D5251" s="14" t="s">
        <v>69</v>
      </c>
      <c r="E5251" s="14" t="s">
        <v>62</v>
      </c>
      <c r="F5251" s="14" t="s">
        <v>117</v>
      </c>
      <c r="G5251" s="14" t="s">
        <v>118</v>
      </c>
      <c r="H5251" s="14" t="s">
        <v>65</v>
      </c>
      <c r="I5251" s="14" t="s">
        <v>171</v>
      </c>
      <c r="J5251" s="14" t="s">
        <v>296</v>
      </c>
      <c r="K5251" s="15" t="n">
        <v>12.576</v>
      </c>
      <c r="L5251" s="0" t="n">
        <v>4</v>
      </c>
      <c r="M5251" s="16" t="n">
        <v>0.2</v>
      </c>
      <c r="N5251" s="17" t="n">
        <v>4.0872</v>
      </c>
      <c r="O5251" s="0" t="str">
        <f aca="false">TEXT(B5251,"YYYY-MM")</f>
        <v>2016-04</v>
      </c>
      <c r="P5251" s="18" t="n">
        <f aca="false">IFERROR(N5251/K5251,0)</f>
        <v>0.325</v>
      </c>
      <c r="Q5251" s="0" t="str">
        <f aca="false">IF(M5251=0,"No Discount",IF(M5251&lt;0.2,"Low (1-19%)",IF(M5251&lt;0.4,"Medium (20-39%)","High (40%+)")))</f>
        <v>Medium (20-39%)</v>
      </c>
      <c r="R5251" s="0" t="str">
        <f aca="false">INDEX('Lookup Tables'!$B$2:$B$5,MATCH(F5251,'Lookup Tables'!$A$2:$A$5,0))</f>
        <v>Manager B</v>
      </c>
    </row>
    <row r="5252" customFormat="false" ht="15" hidden="false" customHeight="false" outlineLevel="0" collapsed="false">
      <c r="A5252" s="0" t="s">
        <v>4448</v>
      </c>
      <c r="B5252" s="13" t="n">
        <v>43081</v>
      </c>
      <c r="C5252" s="13" t="n">
        <v>43087</v>
      </c>
      <c r="D5252" s="14" t="s">
        <v>69</v>
      </c>
      <c r="E5252" s="14" t="s">
        <v>53</v>
      </c>
      <c r="F5252" s="14" t="s">
        <v>54</v>
      </c>
      <c r="G5252" s="14" t="s">
        <v>597</v>
      </c>
      <c r="H5252" s="14" t="s">
        <v>80</v>
      </c>
      <c r="I5252" s="14" t="s">
        <v>123</v>
      </c>
      <c r="J5252" s="14" t="s">
        <v>1725</v>
      </c>
      <c r="K5252" s="15" t="n">
        <v>249.95</v>
      </c>
      <c r="L5252" s="0" t="n">
        <v>5</v>
      </c>
      <c r="M5252" s="16" t="n">
        <v>0</v>
      </c>
      <c r="N5252" s="17" t="n">
        <v>19.996</v>
      </c>
      <c r="O5252" s="0" t="str">
        <f aca="false">TEXT(B5252,"YYYY-MM")</f>
        <v>2017-12</v>
      </c>
      <c r="P5252" s="18" t="n">
        <f aca="false">IFERROR(N5252/K5252,0)</f>
        <v>0.08</v>
      </c>
      <c r="Q5252" s="0" t="str">
        <f aca="false">IF(M5252=0,"No Discount",IF(M5252&lt;0.2,"Low (1-19%)",IF(M5252&lt;0.4,"Medium (20-39%)","High (40%+)")))</f>
        <v>No Discount</v>
      </c>
      <c r="R5252" s="0" t="str">
        <f aca="false">INDEX('Lookup Tables'!$B$2:$B$5,MATCH(F5252,'Lookup Tables'!$A$2:$A$5,0))</f>
        <v>Manager C</v>
      </c>
    </row>
    <row r="5253" customFormat="false" ht="15" hidden="false" customHeight="false" outlineLevel="0" collapsed="false">
      <c r="A5253" s="0" t="s">
        <v>4448</v>
      </c>
      <c r="B5253" s="13" t="n">
        <v>43081</v>
      </c>
      <c r="C5253" s="13" t="n">
        <v>43087</v>
      </c>
      <c r="D5253" s="14" t="s">
        <v>69</v>
      </c>
      <c r="E5253" s="14" t="s">
        <v>53</v>
      </c>
      <c r="F5253" s="14" t="s">
        <v>54</v>
      </c>
      <c r="G5253" s="14" t="s">
        <v>597</v>
      </c>
      <c r="H5253" s="14" t="s">
        <v>65</v>
      </c>
      <c r="I5253" s="14" t="s">
        <v>91</v>
      </c>
      <c r="J5253" s="14" t="s">
        <v>3160</v>
      </c>
      <c r="K5253" s="15" t="n">
        <v>49.12</v>
      </c>
      <c r="L5253" s="0" t="n">
        <v>4</v>
      </c>
      <c r="M5253" s="16" t="n">
        <v>0</v>
      </c>
      <c r="N5253" s="17" t="n">
        <v>23.0864</v>
      </c>
      <c r="O5253" s="0" t="str">
        <f aca="false">TEXT(B5253,"YYYY-MM")</f>
        <v>2017-12</v>
      </c>
      <c r="P5253" s="18" t="n">
        <f aca="false">IFERROR(N5253/K5253,0)</f>
        <v>0.47</v>
      </c>
      <c r="Q5253" s="0" t="str">
        <f aca="false">IF(M5253=0,"No Discount",IF(M5253&lt;0.2,"Low (1-19%)",IF(M5253&lt;0.4,"Medium (20-39%)","High (40%+)")))</f>
        <v>No Discount</v>
      </c>
      <c r="R5253" s="0" t="str">
        <f aca="false">INDEX('Lookup Tables'!$B$2:$B$5,MATCH(F5253,'Lookup Tables'!$A$2:$A$5,0))</f>
        <v>Manager C</v>
      </c>
    </row>
    <row r="5254" customFormat="false" ht="15" hidden="false" customHeight="false" outlineLevel="0" collapsed="false">
      <c r="A5254" s="0" t="s">
        <v>4449</v>
      </c>
      <c r="B5254" s="13" t="n">
        <v>42673</v>
      </c>
      <c r="C5254" s="13" t="n">
        <v>42676</v>
      </c>
      <c r="D5254" s="14" t="s">
        <v>137</v>
      </c>
      <c r="E5254" s="14" t="s">
        <v>53</v>
      </c>
      <c r="F5254" s="14" t="s">
        <v>54</v>
      </c>
      <c r="G5254" s="14" t="s">
        <v>193</v>
      </c>
      <c r="H5254" s="14" t="s">
        <v>65</v>
      </c>
      <c r="I5254" s="14" t="s">
        <v>85</v>
      </c>
      <c r="J5254" s="14" t="s">
        <v>2567</v>
      </c>
      <c r="K5254" s="15" t="n">
        <v>182.91</v>
      </c>
      <c r="L5254" s="0" t="n">
        <v>3</v>
      </c>
      <c r="M5254" s="16" t="n">
        <v>0</v>
      </c>
      <c r="N5254" s="17" t="n">
        <v>53.0439</v>
      </c>
      <c r="O5254" s="0" t="str">
        <f aca="false">TEXT(B5254,"YYYY-MM")</f>
        <v>2016-10</v>
      </c>
      <c r="P5254" s="18" t="n">
        <f aca="false">IFERROR(N5254/K5254,0)</f>
        <v>0.29</v>
      </c>
      <c r="Q5254" s="0" t="str">
        <f aca="false">IF(M5254=0,"No Discount",IF(M5254&lt;0.2,"Low (1-19%)",IF(M5254&lt;0.4,"Medium (20-39%)","High (40%+)")))</f>
        <v>No Discount</v>
      </c>
      <c r="R5254" s="0" t="str">
        <f aca="false">INDEX('Lookup Tables'!$B$2:$B$5,MATCH(F5254,'Lookup Tables'!$A$2:$A$5,0))</f>
        <v>Manager C</v>
      </c>
    </row>
    <row r="5255" customFormat="false" ht="15" hidden="false" customHeight="false" outlineLevel="0" collapsed="false">
      <c r="A5255" s="0" t="s">
        <v>4450</v>
      </c>
      <c r="B5255" s="13" t="n">
        <v>42070</v>
      </c>
      <c r="C5255" s="13" t="n">
        <v>42074</v>
      </c>
      <c r="D5255" s="14" t="s">
        <v>52</v>
      </c>
      <c r="E5255" s="14" t="s">
        <v>97</v>
      </c>
      <c r="F5255" s="14" t="s">
        <v>63</v>
      </c>
      <c r="G5255" s="14" t="s">
        <v>94</v>
      </c>
      <c r="H5255" s="14" t="s">
        <v>65</v>
      </c>
      <c r="I5255" s="14" t="s">
        <v>83</v>
      </c>
      <c r="J5255" s="14" t="s">
        <v>1992</v>
      </c>
      <c r="K5255" s="15" t="n">
        <v>107.648</v>
      </c>
      <c r="L5255" s="0" t="n">
        <v>2</v>
      </c>
      <c r="M5255" s="16" t="n">
        <v>0.2</v>
      </c>
      <c r="N5255" s="17" t="n">
        <v>33.64</v>
      </c>
      <c r="O5255" s="0" t="str">
        <f aca="false">TEXT(B5255,"YYYY-MM")</f>
        <v>2015-03</v>
      </c>
      <c r="P5255" s="18" t="n">
        <f aca="false">IFERROR(N5255/K5255,0)</f>
        <v>0.3125</v>
      </c>
      <c r="Q5255" s="0" t="str">
        <f aca="false">IF(M5255=0,"No Discount",IF(M5255&lt;0.2,"Low (1-19%)",IF(M5255&lt;0.4,"Medium (20-39%)","High (40%+)")))</f>
        <v>Medium (20-39%)</v>
      </c>
      <c r="R5255" s="0" t="str">
        <f aca="false">INDEX('Lookup Tables'!$B$2:$B$5,MATCH(F5255,'Lookup Tables'!$A$2:$A$5,0))</f>
        <v>Manager D</v>
      </c>
    </row>
    <row r="5256" customFormat="false" ht="15" hidden="false" customHeight="false" outlineLevel="0" collapsed="false">
      <c r="A5256" s="0" t="s">
        <v>4451</v>
      </c>
      <c r="B5256" s="13" t="n">
        <v>42434</v>
      </c>
      <c r="C5256" s="13" t="n">
        <v>42436</v>
      </c>
      <c r="D5256" s="14" t="s">
        <v>52</v>
      </c>
      <c r="E5256" s="14" t="s">
        <v>62</v>
      </c>
      <c r="F5256" s="14" t="s">
        <v>117</v>
      </c>
      <c r="G5256" s="14" t="s">
        <v>118</v>
      </c>
      <c r="H5256" s="14" t="s">
        <v>56</v>
      </c>
      <c r="I5256" s="14" t="s">
        <v>59</v>
      </c>
      <c r="J5256" s="14" t="s">
        <v>846</v>
      </c>
      <c r="K5256" s="15" t="n">
        <v>99.372</v>
      </c>
      <c r="L5256" s="0" t="n">
        <v>2</v>
      </c>
      <c r="M5256" s="16" t="n">
        <v>0.3</v>
      </c>
      <c r="N5256" s="17" t="n">
        <v>-7.098</v>
      </c>
      <c r="O5256" s="0" t="str">
        <f aca="false">TEXT(B5256,"YYYY-MM")</f>
        <v>2016-03</v>
      </c>
      <c r="P5256" s="18" t="n">
        <f aca="false">IFERROR(N5256/K5256,0)</f>
        <v>-0.0714285714285714</v>
      </c>
      <c r="Q5256" s="0" t="str">
        <f aca="false">IF(M5256=0,"No Discount",IF(M5256&lt;0.2,"Low (1-19%)",IF(M5256&lt;0.4,"Medium (20-39%)","High (40%+)")))</f>
        <v>Medium (20-39%)</v>
      </c>
      <c r="R5256" s="0" t="str">
        <f aca="false">INDEX('Lookup Tables'!$B$2:$B$5,MATCH(F5256,'Lookup Tables'!$A$2:$A$5,0))</f>
        <v>Manager B</v>
      </c>
    </row>
    <row r="5257" customFormat="false" ht="15" hidden="false" customHeight="false" outlineLevel="0" collapsed="false">
      <c r="A5257" s="0" t="s">
        <v>4451</v>
      </c>
      <c r="B5257" s="13" t="n">
        <v>42434</v>
      </c>
      <c r="C5257" s="13" t="n">
        <v>42436</v>
      </c>
      <c r="D5257" s="14" t="s">
        <v>52</v>
      </c>
      <c r="E5257" s="14" t="s">
        <v>62</v>
      </c>
      <c r="F5257" s="14" t="s">
        <v>117</v>
      </c>
      <c r="G5257" s="14" t="s">
        <v>118</v>
      </c>
      <c r="H5257" s="14" t="s">
        <v>56</v>
      </c>
      <c r="I5257" s="14" t="s">
        <v>76</v>
      </c>
      <c r="J5257" s="14" t="s">
        <v>3112</v>
      </c>
      <c r="K5257" s="15" t="n">
        <v>33.568</v>
      </c>
      <c r="L5257" s="0" t="n">
        <v>2</v>
      </c>
      <c r="M5257" s="16" t="n">
        <v>0.2</v>
      </c>
      <c r="N5257" s="17" t="n">
        <v>-5.4548</v>
      </c>
      <c r="O5257" s="0" t="str">
        <f aca="false">TEXT(B5257,"YYYY-MM")</f>
        <v>2016-03</v>
      </c>
      <c r="P5257" s="18" t="n">
        <f aca="false">IFERROR(N5257/K5257,0)</f>
        <v>-0.1625</v>
      </c>
      <c r="Q5257" s="0" t="str">
        <f aca="false">IF(M5257=0,"No Discount",IF(M5257&lt;0.2,"Low (1-19%)",IF(M5257&lt;0.4,"Medium (20-39%)","High (40%+)")))</f>
        <v>Medium (20-39%)</v>
      </c>
      <c r="R5257" s="0" t="str">
        <f aca="false">INDEX('Lookup Tables'!$B$2:$B$5,MATCH(F5257,'Lookup Tables'!$A$2:$A$5,0))</f>
        <v>Manager B</v>
      </c>
    </row>
    <row r="5258" customFormat="false" ht="15" hidden="false" customHeight="false" outlineLevel="0" collapsed="false">
      <c r="A5258" s="0" t="s">
        <v>4452</v>
      </c>
      <c r="B5258" s="13" t="n">
        <v>42955</v>
      </c>
      <c r="C5258" s="13" t="n">
        <v>42961</v>
      </c>
      <c r="D5258" s="14" t="s">
        <v>69</v>
      </c>
      <c r="E5258" s="14" t="s">
        <v>53</v>
      </c>
      <c r="F5258" s="14" t="s">
        <v>98</v>
      </c>
      <c r="G5258" s="14" t="s">
        <v>331</v>
      </c>
      <c r="H5258" s="14" t="s">
        <v>65</v>
      </c>
      <c r="I5258" s="14" t="s">
        <v>91</v>
      </c>
      <c r="J5258" s="14" t="s">
        <v>2945</v>
      </c>
      <c r="K5258" s="15" t="n">
        <v>10.56</v>
      </c>
      <c r="L5258" s="0" t="n">
        <v>2</v>
      </c>
      <c r="M5258" s="16" t="n">
        <v>0</v>
      </c>
      <c r="N5258" s="17" t="n">
        <v>4.752</v>
      </c>
      <c r="O5258" s="0" t="str">
        <f aca="false">TEXT(B5258,"YYYY-MM")</f>
        <v>2017-08</v>
      </c>
      <c r="P5258" s="18" t="n">
        <f aca="false">IFERROR(N5258/K5258,0)</f>
        <v>0.45</v>
      </c>
      <c r="Q5258" s="0" t="str">
        <f aca="false">IF(M5258=0,"No Discount",IF(M5258&lt;0.2,"Low (1-19%)",IF(M5258&lt;0.4,"Medium (20-39%)","High (40%+)")))</f>
        <v>No Discount</v>
      </c>
      <c r="R5258" s="0" t="str">
        <f aca="false">INDEX('Lookup Tables'!$B$2:$B$5,MATCH(F5258,'Lookup Tables'!$A$2:$A$5,0))</f>
        <v>Manager A</v>
      </c>
    </row>
    <row r="5259" customFormat="false" ht="15" hidden="false" customHeight="false" outlineLevel="0" collapsed="false">
      <c r="A5259" s="0" t="s">
        <v>4453</v>
      </c>
      <c r="B5259" s="13" t="n">
        <v>43103</v>
      </c>
      <c r="C5259" s="13" t="n">
        <v>43108</v>
      </c>
      <c r="D5259" s="14" t="s">
        <v>69</v>
      </c>
      <c r="E5259" s="14" t="s">
        <v>53</v>
      </c>
      <c r="F5259" s="14" t="s">
        <v>63</v>
      </c>
      <c r="G5259" s="14" t="s">
        <v>64</v>
      </c>
      <c r="H5259" s="14" t="s">
        <v>65</v>
      </c>
      <c r="I5259" s="14" t="s">
        <v>91</v>
      </c>
      <c r="J5259" s="14" t="s">
        <v>1484</v>
      </c>
      <c r="K5259" s="15" t="n">
        <v>38.88</v>
      </c>
      <c r="L5259" s="0" t="n">
        <v>6</v>
      </c>
      <c r="M5259" s="16" t="n">
        <v>0</v>
      </c>
      <c r="N5259" s="17" t="n">
        <v>18.6624</v>
      </c>
      <c r="O5259" s="0" t="str">
        <f aca="false">TEXT(B5259,"YYYY-MM")</f>
        <v>2018-01</v>
      </c>
      <c r="P5259" s="18" t="n">
        <f aca="false">IFERROR(N5259/K5259,0)</f>
        <v>0.48</v>
      </c>
      <c r="Q5259" s="0" t="str">
        <f aca="false">IF(M5259=0,"No Discount",IF(M5259&lt;0.2,"Low (1-19%)",IF(M5259&lt;0.4,"Medium (20-39%)","High (40%+)")))</f>
        <v>No Discount</v>
      </c>
      <c r="R5259" s="0" t="str">
        <f aca="false">INDEX('Lookup Tables'!$B$2:$B$5,MATCH(F5259,'Lookup Tables'!$A$2:$A$5,0))</f>
        <v>Manager D</v>
      </c>
    </row>
    <row r="5260" customFormat="false" ht="15" hidden="false" customHeight="false" outlineLevel="0" collapsed="false">
      <c r="A5260" s="0" t="s">
        <v>4454</v>
      </c>
      <c r="B5260" s="13" t="n">
        <v>43382</v>
      </c>
      <c r="C5260" s="13" t="n">
        <v>43384</v>
      </c>
      <c r="D5260" s="14" t="s">
        <v>137</v>
      </c>
      <c r="E5260" s="14" t="s">
        <v>53</v>
      </c>
      <c r="F5260" s="14" t="s">
        <v>63</v>
      </c>
      <c r="G5260" s="14" t="s">
        <v>64</v>
      </c>
      <c r="H5260" s="14" t="s">
        <v>65</v>
      </c>
      <c r="I5260" s="14" t="s">
        <v>91</v>
      </c>
      <c r="J5260" s="14" t="s">
        <v>1295</v>
      </c>
      <c r="K5260" s="15" t="n">
        <v>35.2</v>
      </c>
      <c r="L5260" s="0" t="n">
        <v>5</v>
      </c>
      <c r="M5260" s="16" t="n">
        <v>0</v>
      </c>
      <c r="N5260" s="17" t="n">
        <v>16.544</v>
      </c>
      <c r="O5260" s="0" t="str">
        <f aca="false">TEXT(B5260,"YYYY-MM")</f>
        <v>2018-10</v>
      </c>
      <c r="P5260" s="18" t="n">
        <f aca="false">IFERROR(N5260/K5260,0)</f>
        <v>0.47</v>
      </c>
      <c r="Q5260" s="0" t="str">
        <f aca="false">IF(M5260=0,"No Discount",IF(M5260&lt;0.2,"Low (1-19%)",IF(M5260&lt;0.4,"Medium (20-39%)","High (40%+)")))</f>
        <v>No Discount</v>
      </c>
      <c r="R5260" s="0" t="str">
        <f aca="false">INDEX('Lookup Tables'!$B$2:$B$5,MATCH(F5260,'Lookup Tables'!$A$2:$A$5,0))</f>
        <v>Manager D</v>
      </c>
    </row>
    <row r="5261" customFormat="false" ht="15" hidden="false" customHeight="false" outlineLevel="0" collapsed="false">
      <c r="A5261" s="0" t="s">
        <v>4455</v>
      </c>
      <c r="B5261" s="13" t="n">
        <v>43393</v>
      </c>
      <c r="C5261" s="13" t="n">
        <v>43399</v>
      </c>
      <c r="D5261" s="14" t="s">
        <v>69</v>
      </c>
      <c r="E5261" s="14" t="s">
        <v>97</v>
      </c>
      <c r="F5261" s="14" t="s">
        <v>117</v>
      </c>
      <c r="G5261" s="14" t="s">
        <v>118</v>
      </c>
      <c r="H5261" s="14" t="s">
        <v>65</v>
      </c>
      <c r="I5261" s="14" t="s">
        <v>91</v>
      </c>
      <c r="J5261" s="14" t="s">
        <v>1132</v>
      </c>
      <c r="K5261" s="15" t="n">
        <v>45.528</v>
      </c>
      <c r="L5261" s="0" t="n">
        <v>3</v>
      </c>
      <c r="M5261" s="16" t="n">
        <v>0.2</v>
      </c>
      <c r="N5261" s="17" t="n">
        <v>15.9348</v>
      </c>
      <c r="O5261" s="0" t="str">
        <f aca="false">TEXT(B5261,"YYYY-MM")</f>
        <v>2018-10</v>
      </c>
      <c r="P5261" s="18" t="n">
        <f aca="false">IFERROR(N5261/K5261,0)</f>
        <v>0.35</v>
      </c>
      <c r="Q5261" s="0" t="str">
        <f aca="false">IF(M5261=0,"No Discount",IF(M5261&lt;0.2,"Low (1-19%)",IF(M5261&lt;0.4,"Medium (20-39%)","High (40%+)")))</f>
        <v>Medium (20-39%)</v>
      </c>
      <c r="R5261" s="0" t="str">
        <f aca="false">INDEX('Lookup Tables'!$B$2:$B$5,MATCH(F5261,'Lookup Tables'!$A$2:$A$5,0))</f>
        <v>Manager B</v>
      </c>
    </row>
    <row r="5262" customFormat="false" ht="15" hidden="false" customHeight="false" outlineLevel="0" collapsed="false">
      <c r="A5262" s="0" t="s">
        <v>4456</v>
      </c>
      <c r="B5262" s="13" t="n">
        <v>42254</v>
      </c>
      <c r="C5262" s="13" t="n">
        <v>42257</v>
      </c>
      <c r="D5262" s="14" t="s">
        <v>137</v>
      </c>
      <c r="E5262" s="14" t="s">
        <v>97</v>
      </c>
      <c r="F5262" s="14" t="s">
        <v>98</v>
      </c>
      <c r="G5262" s="14" t="s">
        <v>99</v>
      </c>
      <c r="H5262" s="14" t="s">
        <v>80</v>
      </c>
      <c r="I5262" s="14" t="s">
        <v>81</v>
      </c>
      <c r="J5262" s="14" t="s">
        <v>2706</v>
      </c>
      <c r="K5262" s="15" t="n">
        <v>196.776</v>
      </c>
      <c r="L5262" s="0" t="n">
        <v>3</v>
      </c>
      <c r="M5262" s="16" t="n">
        <v>0.2</v>
      </c>
      <c r="N5262" s="17" t="n">
        <v>14.7582</v>
      </c>
      <c r="O5262" s="0" t="str">
        <f aca="false">TEXT(B5262,"YYYY-MM")</f>
        <v>2015-09</v>
      </c>
      <c r="P5262" s="18" t="n">
        <f aca="false">IFERROR(N5262/K5262,0)</f>
        <v>0.075</v>
      </c>
      <c r="Q5262" s="0" t="str">
        <f aca="false">IF(M5262=0,"No Discount",IF(M5262&lt;0.2,"Low (1-19%)",IF(M5262&lt;0.4,"Medium (20-39%)","High (40%+)")))</f>
        <v>Medium (20-39%)</v>
      </c>
      <c r="R5262" s="0" t="str">
        <f aca="false">INDEX('Lookup Tables'!$B$2:$B$5,MATCH(F5262,'Lookup Tables'!$A$2:$A$5,0))</f>
        <v>Manager A</v>
      </c>
    </row>
    <row r="5263" customFormat="false" ht="15" hidden="false" customHeight="false" outlineLevel="0" collapsed="false">
      <c r="A5263" s="0" t="s">
        <v>4456</v>
      </c>
      <c r="B5263" s="13" t="n">
        <v>42254</v>
      </c>
      <c r="C5263" s="13" t="n">
        <v>42257</v>
      </c>
      <c r="D5263" s="14" t="s">
        <v>137</v>
      </c>
      <c r="E5263" s="14" t="s">
        <v>97</v>
      </c>
      <c r="F5263" s="14" t="s">
        <v>98</v>
      </c>
      <c r="G5263" s="14" t="s">
        <v>99</v>
      </c>
      <c r="H5263" s="14" t="s">
        <v>65</v>
      </c>
      <c r="I5263" s="14" t="s">
        <v>83</v>
      </c>
      <c r="J5263" s="14" t="s">
        <v>639</v>
      </c>
      <c r="K5263" s="15" t="n">
        <v>2.92</v>
      </c>
      <c r="L5263" s="0" t="n">
        <v>2</v>
      </c>
      <c r="M5263" s="16" t="n">
        <v>0.8</v>
      </c>
      <c r="N5263" s="17" t="n">
        <v>-4.818</v>
      </c>
      <c r="O5263" s="0" t="str">
        <f aca="false">TEXT(B5263,"YYYY-MM")</f>
        <v>2015-09</v>
      </c>
      <c r="P5263" s="18" t="n">
        <f aca="false">IFERROR(N5263/K5263,0)</f>
        <v>-1.65</v>
      </c>
      <c r="Q5263" s="0" t="str">
        <f aca="false">IF(M5263=0,"No Discount",IF(M5263&lt;0.2,"Low (1-19%)",IF(M5263&lt;0.4,"Medium (20-39%)","High (40%+)")))</f>
        <v>High (40%+)</v>
      </c>
      <c r="R5263" s="0" t="str">
        <f aca="false">INDEX('Lookup Tables'!$B$2:$B$5,MATCH(F5263,'Lookup Tables'!$A$2:$A$5,0))</f>
        <v>Manager A</v>
      </c>
    </row>
    <row r="5264" customFormat="false" ht="15" hidden="false" customHeight="false" outlineLevel="0" collapsed="false">
      <c r="A5264" s="0" t="s">
        <v>4456</v>
      </c>
      <c r="B5264" s="13" t="n">
        <v>42254</v>
      </c>
      <c r="C5264" s="13" t="n">
        <v>42257</v>
      </c>
      <c r="D5264" s="14" t="s">
        <v>137</v>
      </c>
      <c r="E5264" s="14" t="s">
        <v>97</v>
      </c>
      <c r="F5264" s="14" t="s">
        <v>98</v>
      </c>
      <c r="G5264" s="14" t="s">
        <v>99</v>
      </c>
      <c r="H5264" s="14" t="s">
        <v>56</v>
      </c>
      <c r="I5264" s="14" t="s">
        <v>71</v>
      </c>
      <c r="J5264" s="14" t="s">
        <v>1312</v>
      </c>
      <c r="K5264" s="15" t="n">
        <v>200.795</v>
      </c>
      <c r="L5264" s="0" t="n">
        <v>1</v>
      </c>
      <c r="M5264" s="16" t="n">
        <v>0.3</v>
      </c>
      <c r="N5264" s="17" t="n">
        <v>-22.948</v>
      </c>
      <c r="O5264" s="0" t="str">
        <f aca="false">TEXT(B5264,"YYYY-MM")</f>
        <v>2015-09</v>
      </c>
      <c r="P5264" s="18" t="n">
        <f aca="false">IFERROR(N5264/K5264,0)</f>
        <v>-0.114285714285714</v>
      </c>
      <c r="Q5264" s="0" t="str">
        <f aca="false">IF(M5264=0,"No Discount",IF(M5264&lt;0.2,"Low (1-19%)",IF(M5264&lt;0.4,"Medium (20-39%)","High (40%+)")))</f>
        <v>Medium (20-39%)</v>
      </c>
      <c r="R5264" s="0" t="str">
        <f aca="false">INDEX('Lookup Tables'!$B$2:$B$5,MATCH(F5264,'Lookup Tables'!$A$2:$A$5,0))</f>
        <v>Manager A</v>
      </c>
    </row>
    <row r="5265" customFormat="false" ht="15" hidden="false" customHeight="false" outlineLevel="0" collapsed="false">
      <c r="A5265" s="0" t="s">
        <v>4456</v>
      </c>
      <c r="B5265" s="13" t="n">
        <v>42254</v>
      </c>
      <c r="C5265" s="13" t="n">
        <v>42257</v>
      </c>
      <c r="D5265" s="14" t="s">
        <v>137</v>
      </c>
      <c r="E5265" s="14" t="s">
        <v>97</v>
      </c>
      <c r="F5265" s="14" t="s">
        <v>98</v>
      </c>
      <c r="G5265" s="14" t="s">
        <v>99</v>
      </c>
      <c r="H5265" s="14" t="s">
        <v>80</v>
      </c>
      <c r="I5265" s="14" t="s">
        <v>123</v>
      </c>
      <c r="J5265" s="14" t="s">
        <v>2281</v>
      </c>
      <c r="K5265" s="15" t="n">
        <v>46.688</v>
      </c>
      <c r="L5265" s="0" t="n">
        <v>4</v>
      </c>
      <c r="M5265" s="16" t="n">
        <v>0.2</v>
      </c>
      <c r="N5265" s="17" t="n">
        <v>-2.918</v>
      </c>
      <c r="O5265" s="0" t="str">
        <f aca="false">TEXT(B5265,"YYYY-MM")</f>
        <v>2015-09</v>
      </c>
      <c r="P5265" s="18" t="n">
        <f aca="false">IFERROR(N5265/K5265,0)</f>
        <v>-0.0625</v>
      </c>
      <c r="Q5265" s="0" t="str">
        <f aca="false">IF(M5265=0,"No Discount",IF(M5265&lt;0.2,"Low (1-19%)",IF(M5265&lt;0.4,"Medium (20-39%)","High (40%+)")))</f>
        <v>Medium (20-39%)</v>
      </c>
      <c r="R5265" s="0" t="str">
        <f aca="false">INDEX('Lookup Tables'!$B$2:$B$5,MATCH(F5265,'Lookup Tables'!$A$2:$A$5,0))</f>
        <v>Manager A</v>
      </c>
    </row>
    <row r="5266" customFormat="false" ht="15" hidden="false" customHeight="false" outlineLevel="0" collapsed="false">
      <c r="A5266" s="0" t="s">
        <v>4456</v>
      </c>
      <c r="B5266" s="13" t="n">
        <v>42254</v>
      </c>
      <c r="C5266" s="13" t="n">
        <v>42257</v>
      </c>
      <c r="D5266" s="14" t="s">
        <v>137</v>
      </c>
      <c r="E5266" s="14" t="s">
        <v>97</v>
      </c>
      <c r="F5266" s="14" t="s">
        <v>98</v>
      </c>
      <c r="G5266" s="14" t="s">
        <v>99</v>
      </c>
      <c r="H5266" s="14" t="s">
        <v>65</v>
      </c>
      <c r="I5266" s="14" t="s">
        <v>78</v>
      </c>
      <c r="J5266" s="14" t="s">
        <v>3583</v>
      </c>
      <c r="K5266" s="15" t="n">
        <v>21.864</v>
      </c>
      <c r="L5266" s="0" t="n">
        <v>3</v>
      </c>
      <c r="M5266" s="16" t="n">
        <v>0.2</v>
      </c>
      <c r="N5266" s="17" t="n">
        <v>3.5529</v>
      </c>
      <c r="O5266" s="0" t="str">
        <f aca="false">TEXT(B5266,"YYYY-MM")</f>
        <v>2015-09</v>
      </c>
      <c r="P5266" s="18" t="n">
        <f aca="false">IFERROR(N5266/K5266,0)</f>
        <v>0.1625</v>
      </c>
      <c r="Q5266" s="0" t="str">
        <f aca="false">IF(M5266=0,"No Discount",IF(M5266&lt;0.2,"Low (1-19%)",IF(M5266&lt;0.4,"Medium (20-39%)","High (40%+)")))</f>
        <v>Medium (20-39%)</v>
      </c>
      <c r="R5266" s="0" t="str">
        <f aca="false">INDEX('Lookup Tables'!$B$2:$B$5,MATCH(F5266,'Lookup Tables'!$A$2:$A$5,0))</f>
        <v>Manager A</v>
      </c>
    </row>
    <row r="5267" customFormat="false" ht="15" hidden="false" customHeight="false" outlineLevel="0" collapsed="false">
      <c r="A5267" s="0" t="s">
        <v>4457</v>
      </c>
      <c r="B5267" s="13" t="n">
        <v>43373</v>
      </c>
      <c r="C5267" s="13" t="n">
        <v>43376</v>
      </c>
      <c r="D5267" s="14" t="s">
        <v>137</v>
      </c>
      <c r="E5267" s="14" t="s">
        <v>62</v>
      </c>
      <c r="F5267" s="14" t="s">
        <v>63</v>
      </c>
      <c r="G5267" s="14" t="s">
        <v>94</v>
      </c>
      <c r="H5267" s="14" t="s">
        <v>65</v>
      </c>
      <c r="I5267" s="14" t="s">
        <v>91</v>
      </c>
      <c r="J5267" s="14" t="s">
        <v>1845</v>
      </c>
      <c r="K5267" s="15" t="n">
        <v>11.76</v>
      </c>
      <c r="L5267" s="0" t="n">
        <v>2</v>
      </c>
      <c r="M5267" s="16" t="n">
        <v>0</v>
      </c>
      <c r="N5267" s="17" t="n">
        <v>5.7624</v>
      </c>
      <c r="O5267" s="0" t="str">
        <f aca="false">TEXT(B5267,"YYYY-MM")</f>
        <v>2018-09</v>
      </c>
      <c r="P5267" s="18" t="n">
        <f aca="false">IFERROR(N5267/K5267,0)</f>
        <v>0.49</v>
      </c>
      <c r="Q5267" s="0" t="str">
        <f aca="false">IF(M5267=0,"No Discount",IF(M5267&lt;0.2,"Low (1-19%)",IF(M5267&lt;0.4,"Medium (20-39%)","High (40%+)")))</f>
        <v>No Discount</v>
      </c>
      <c r="R5267" s="0" t="str">
        <f aca="false">INDEX('Lookup Tables'!$B$2:$B$5,MATCH(F5267,'Lookup Tables'!$A$2:$A$5,0))</f>
        <v>Manager D</v>
      </c>
    </row>
    <row r="5268" customFormat="false" ht="15" hidden="false" customHeight="false" outlineLevel="0" collapsed="false">
      <c r="A5268" s="0" t="s">
        <v>4457</v>
      </c>
      <c r="B5268" s="13" t="n">
        <v>43373</v>
      </c>
      <c r="C5268" s="13" t="n">
        <v>43376</v>
      </c>
      <c r="D5268" s="14" t="s">
        <v>137</v>
      </c>
      <c r="E5268" s="14" t="s">
        <v>62</v>
      </c>
      <c r="F5268" s="14" t="s">
        <v>63</v>
      </c>
      <c r="G5268" s="14" t="s">
        <v>94</v>
      </c>
      <c r="H5268" s="14" t="s">
        <v>65</v>
      </c>
      <c r="I5268" s="14" t="s">
        <v>91</v>
      </c>
      <c r="J5268" s="14" t="s">
        <v>3479</v>
      </c>
      <c r="K5268" s="15" t="n">
        <v>167.94</v>
      </c>
      <c r="L5268" s="0" t="n">
        <v>3</v>
      </c>
      <c r="M5268" s="16" t="n">
        <v>0</v>
      </c>
      <c r="N5268" s="17" t="n">
        <v>82.2906</v>
      </c>
      <c r="O5268" s="0" t="str">
        <f aca="false">TEXT(B5268,"YYYY-MM")</f>
        <v>2018-09</v>
      </c>
      <c r="P5268" s="18" t="n">
        <f aca="false">IFERROR(N5268/K5268,0)</f>
        <v>0.49</v>
      </c>
      <c r="Q5268" s="0" t="str">
        <f aca="false">IF(M5268=0,"No Discount",IF(M5268&lt;0.2,"Low (1-19%)",IF(M5268&lt;0.4,"Medium (20-39%)","High (40%+)")))</f>
        <v>No Discount</v>
      </c>
      <c r="R5268" s="0" t="str">
        <f aca="false">INDEX('Lookup Tables'!$B$2:$B$5,MATCH(F5268,'Lookup Tables'!$A$2:$A$5,0))</f>
        <v>Manager D</v>
      </c>
    </row>
    <row r="5269" customFormat="false" ht="15" hidden="false" customHeight="false" outlineLevel="0" collapsed="false">
      <c r="A5269" s="0" t="s">
        <v>4457</v>
      </c>
      <c r="B5269" s="13" t="n">
        <v>43373</v>
      </c>
      <c r="C5269" s="13" t="n">
        <v>43376</v>
      </c>
      <c r="D5269" s="14" t="s">
        <v>137</v>
      </c>
      <c r="E5269" s="14" t="s">
        <v>62</v>
      </c>
      <c r="F5269" s="14" t="s">
        <v>63</v>
      </c>
      <c r="G5269" s="14" t="s">
        <v>94</v>
      </c>
      <c r="H5269" s="14" t="s">
        <v>65</v>
      </c>
      <c r="I5269" s="14" t="s">
        <v>85</v>
      </c>
      <c r="J5269" s="14" t="s">
        <v>1888</v>
      </c>
      <c r="K5269" s="15" t="n">
        <v>3.89</v>
      </c>
      <c r="L5269" s="0" t="n">
        <v>1</v>
      </c>
      <c r="M5269" s="16" t="n">
        <v>0</v>
      </c>
      <c r="N5269" s="17" t="n">
        <v>1.0114</v>
      </c>
      <c r="O5269" s="0" t="str">
        <f aca="false">TEXT(B5269,"YYYY-MM")</f>
        <v>2018-09</v>
      </c>
      <c r="P5269" s="18" t="n">
        <f aca="false">IFERROR(N5269/K5269,0)</f>
        <v>0.26</v>
      </c>
      <c r="Q5269" s="0" t="str">
        <f aca="false">IF(M5269=0,"No Discount",IF(M5269&lt;0.2,"Low (1-19%)",IF(M5269&lt;0.4,"Medium (20-39%)","High (40%+)")))</f>
        <v>No Discount</v>
      </c>
      <c r="R5269" s="0" t="str">
        <f aca="false">INDEX('Lookup Tables'!$B$2:$B$5,MATCH(F5269,'Lookup Tables'!$A$2:$A$5,0))</f>
        <v>Manager D</v>
      </c>
    </row>
    <row r="5270" customFormat="false" ht="15" hidden="false" customHeight="false" outlineLevel="0" collapsed="false">
      <c r="A5270" s="0" t="s">
        <v>4458</v>
      </c>
      <c r="B5270" s="13" t="n">
        <v>43420</v>
      </c>
      <c r="C5270" s="13" t="n">
        <v>43425</v>
      </c>
      <c r="D5270" s="14" t="s">
        <v>69</v>
      </c>
      <c r="E5270" s="14" t="s">
        <v>97</v>
      </c>
      <c r="F5270" s="14" t="s">
        <v>117</v>
      </c>
      <c r="G5270" s="14" t="s">
        <v>170</v>
      </c>
      <c r="H5270" s="14" t="s">
        <v>80</v>
      </c>
      <c r="I5270" s="14" t="s">
        <v>345</v>
      </c>
      <c r="J5270" s="14" t="s">
        <v>4459</v>
      </c>
      <c r="K5270" s="15" t="n">
        <v>52.44</v>
      </c>
      <c r="L5270" s="0" t="n">
        <v>4</v>
      </c>
      <c r="M5270" s="16" t="n">
        <v>0</v>
      </c>
      <c r="N5270" s="17" t="n">
        <v>24.1224</v>
      </c>
      <c r="O5270" s="0" t="str">
        <f aca="false">TEXT(B5270,"YYYY-MM")</f>
        <v>2018-11</v>
      </c>
      <c r="P5270" s="18" t="n">
        <f aca="false">IFERROR(N5270/K5270,0)</f>
        <v>0.46</v>
      </c>
      <c r="Q5270" s="0" t="str">
        <f aca="false">IF(M5270=0,"No Discount",IF(M5270&lt;0.2,"Low (1-19%)",IF(M5270&lt;0.4,"Medium (20-39%)","High (40%+)")))</f>
        <v>No Discount</v>
      </c>
      <c r="R5270" s="0" t="str">
        <f aca="false">INDEX('Lookup Tables'!$B$2:$B$5,MATCH(F5270,'Lookup Tables'!$A$2:$A$5,0))</f>
        <v>Manager B</v>
      </c>
    </row>
    <row r="5271" customFormat="false" ht="15" hidden="false" customHeight="false" outlineLevel="0" collapsed="false">
      <c r="A5271" s="0" t="s">
        <v>4460</v>
      </c>
      <c r="B5271" s="13" t="n">
        <v>43354</v>
      </c>
      <c r="C5271" s="13" t="n">
        <v>43354</v>
      </c>
      <c r="D5271" s="14" t="s">
        <v>606</v>
      </c>
      <c r="E5271" s="14" t="s">
        <v>53</v>
      </c>
      <c r="F5271" s="14" t="s">
        <v>63</v>
      </c>
      <c r="G5271" s="14" t="s">
        <v>64</v>
      </c>
      <c r="H5271" s="14" t="s">
        <v>56</v>
      </c>
      <c r="I5271" s="14" t="s">
        <v>76</v>
      </c>
      <c r="J5271" s="14" t="s">
        <v>206</v>
      </c>
      <c r="K5271" s="15" t="n">
        <v>32.36</v>
      </c>
      <c r="L5271" s="0" t="n">
        <v>4</v>
      </c>
      <c r="M5271" s="16" t="n">
        <v>0</v>
      </c>
      <c r="N5271" s="17" t="n">
        <v>11.6496</v>
      </c>
      <c r="O5271" s="0" t="str">
        <f aca="false">TEXT(B5271,"YYYY-MM")</f>
        <v>2018-09</v>
      </c>
      <c r="P5271" s="18" t="n">
        <f aca="false">IFERROR(N5271/K5271,0)</f>
        <v>0.36</v>
      </c>
      <c r="Q5271" s="0" t="str">
        <f aca="false">IF(M5271=0,"No Discount",IF(M5271&lt;0.2,"Low (1-19%)",IF(M5271&lt;0.4,"Medium (20-39%)","High (40%+)")))</f>
        <v>No Discount</v>
      </c>
      <c r="R5271" s="0" t="str">
        <f aca="false">INDEX('Lookup Tables'!$B$2:$B$5,MATCH(F5271,'Lookup Tables'!$A$2:$A$5,0))</f>
        <v>Manager D</v>
      </c>
    </row>
    <row r="5272" customFormat="false" ht="15" hidden="false" customHeight="false" outlineLevel="0" collapsed="false">
      <c r="A5272" s="0" t="s">
        <v>4460</v>
      </c>
      <c r="B5272" s="13" t="n">
        <v>43354</v>
      </c>
      <c r="C5272" s="13" t="n">
        <v>43354</v>
      </c>
      <c r="D5272" s="14" t="s">
        <v>606</v>
      </c>
      <c r="E5272" s="14" t="s">
        <v>53</v>
      </c>
      <c r="F5272" s="14" t="s">
        <v>63</v>
      </c>
      <c r="G5272" s="14" t="s">
        <v>64</v>
      </c>
      <c r="H5272" s="14" t="s">
        <v>65</v>
      </c>
      <c r="I5272" s="14" t="s">
        <v>85</v>
      </c>
      <c r="J5272" s="14" t="s">
        <v>1284</v>
      </c>
      <c r="K5272" s="15" t="n">
        <v>406.6</v>
      </c>
      <c r="L5272" s="0" t="n">
        <v>5</v>
      </c>
      <c r="M5272" s="16" t="n">
        <v>0</v>
      </c>
      <c r="N5272" s="17" t="n">
        <v>113.848</v>
      </c>
      <c r="O5272" s="0" t="str">
        <f aca="false">TEXT(B5272,"YYYY-MM")</f>
        <v>2018-09</v>
      </c>
      <c r="P5272" s="18" t="n">
        <f aca="false">IFERROR(N5272/K5272,0)</f>
        <v>0.28</v>
      </c>
      <c r="Q5272" s="0" t="str">
        <f aca="false">IF(M5272=0,"No Discount",IF(M5272&lt;0.2,"Low (1-19%)",IF(M5272&lt;0.4,"Medium (20-39%)","High (40%+)")))</f>
        <v>No Discount</v>
      </c>
      <c r="R5272" s="0" t="str">
        <f aca="false">INDEX('Lookup Tables'!$B$2:$B$5,MATCH(F5272,'Lookup Tables'!$A$2:$A$5,0))</f>
        <v>Manager D</v>
      </c>
    </row>
    <row r="5273" customFormat="false" ht="15" hidden="false" customHeight="false" outlineLevel="0" collapsed="false">
      <c r="A5273" s="0" t="s">
        <v>4461</v>
      </c>
      <c r="B5273" s="13" t="n">
        <v>43116</v>
      </c>
      <c r="C5273" s="13" t="n">
        <v>43116</v>
      </c>
      <c r="D5273" s="14" t="s">
        <v>606</v>
      </c>
      <c r="E5273" s="14" t="s">
        <v>62</v>
      </c>
      <c r="F5273" s="14" t="s">
        <v>63</v>
      </c>
      <c r="G5273" s="14" t="s">
        <v>64</v>
      </c>
      <c r="H5273" s="14" t="s">
        <v>56</v>
      </c>
      <c r="I5273" s="14" t="s">
        <v>76</v>
      </c>
      <c r="J5273" s="14" t="s">
        <v>77</v>
      </c>
      <c r="K5273" s="15" t="n">
        <v>27.92</v>
      </c>
      <c r="L5273" s="0" t="n">
        <v>4</v>
      </c>
      <c r="M5273" s="16" t="n">
        <v>0</v>
      </c>
      <c r="N5273" s="17" t="n">
        <v>8.0968</v>
      </c>
      <c r="O5273" s="0" t="str">
        <f aca="false">TEXT(B5273,"YYYY-MM")</f>
        <v>2018-01</v>
      </c>
      <c r="P5273" s="18" t="n">
        <f aca="false">IFERROR(N5273/K5273,0)</f>
        <v>0.29</v>
      </c>
      <c r="Q5273" s="0" t="str">
        <f aca="false">IF(M5273=0,"No Discount",IF(M5273&lt;0.2,"Low (1-19%)",IF(M5273&lt;0.4,"Medium (20-39%)","High (40%+)")))</f>
        <v>No Discount</v>
      </c>
      <c r="R5273" s="0" t="str">
        <f aca="false">INDEX('Lookup Tables'!$B$2:$B$5,MATCH(F5273,'Lookup Tables'!$A$2:$A$5,0))</f>
        <v>Manager D</v>
      </c>
    </row>
    <row r="5274" customFormat="false" ht="15" hidden="false" customHeight="false" outlineLevel="0" collapsed="false">
      <c r="A5274" s="0" t="s">
        <v>4461</v>
      </c>
      <c r="B5274" s="13" t="n">
        <v>43116</v>
      </c>
      <c r="C5274" s="13" t="n">
        <v>43116</v>
      </c>
      <c r="D5274" s="14" t="s">
        <v>606</v>
      </c>
      <c r="E5274" s="14" t="s">
        <v>62</v>
      </c>
      <c r="F5274" s="14" t="s">
        <v>63</v>
      </c>
      <c r="G5274" s="14" t="s">
        <v>64</v>
      </c>
      <c r="H5274" s="14" t="s">
        <v>56</v>
      </c>
      <c r="I5274" s="14" t="s">
        <v>71</v>
      </c>
      <c r="J5274" s="14" t="s">
        <v>1277</v>
      </c>
      <c r="K5274" s="15" t="n">
        <v>399.672</v>
      </c>
      <c r="L5274" s="0" t="n">
        <v>7</v>
      </c>
      <c r="M5274" s="16" t="n">
        <v>0.2</v>
      </c>
      <c r="N5274" s="17" t="n">
        <v>-14.9877</v>
      </c>
      <c r="O5274" s="0" t="str">
        <f aca="false">TEXT(B5274,"YYYY-MM")</f>
        <v>2018-01</v>
      </c>
      <c r="P5274" s="18" t="n">
        <f aca="false">IFERROR(N5274/K5274,0)</f>
        <v>-0.0375</v>
      </c>
      <c r="Q5274" s="0" t="str">
        <f aca="false">IF(M5274=0,"No Discount",IF(M5274&lt;0.2,"Low (1-19%)",IF(M5274&lt;0.4,"Medium (20-39%)","High (40%+)")))</f>
        <v>Medium (20-39%)</v>
      </c>
      <c r="R5274" s="0" t="str">
        <f aca="false">INDEX('Lookup Tables'!$B$2:$B$5,MATCH(F5274,'Lookup Tables'!$A$2:$A$5,0))</f>
        <v>Manager D</v>
      </c>
    </row>
    <row r="5275" customFormat="false" ht="15" hidden="false" customHeight="false" outlineLevel="0" collapsed="false">
      <c r="A5275" s="0" t="s">
        <v>4462</v>
      </c>
      <c r="B5275" s="13" t="n">
        <v>43065</v>
      </c>
      <c r="C5275" s="13" t="n">
        <v>43068</v>
      </c>
      <c r="D5275" s="14" t="s">
        <v>137</v>
      </c>
      <c r="E5275" s="14" t="s">
        <v>97</v>
      </c>
      <c r="F5275" s="14" t="s">
        <v>54</v>
      </c>
      <c r="G5275" s="14" t="s">
        <v>70</v>
      </c>
      <c r="H5275" s="14" t="s">
        <v>65</v>
      </c>
      <c r="I5275" s="14" t="s">
        <v>83</v>
      </c>
      <c r="J5275" s="14" t="s">
        <v>1324</v>
      </c>
      <c r="K5275" s="15" t="n">
        <v>3.744</v>
      </c>
      <c r="L5275" s="0" t="n">
        <v>4</v>
      </c>
      <c r="M5275" s="16" t="n">
        <v>0.7</v>
      </c>
      <c r="N5275" s="17" t="n">
        <v>-2.6208</v>
      </c>
      <c r="O5275" s="0" t="str">
        <f aca="false">TEXT(B5275,"YYYY-MM")</f>
        <v>2017-11</v>
      </c>
      <c r="P5275" s="18" t="n">
        <f aca="false">IFERROR(N5275/K5275,0)</f>
        <v>-0.7</v>
      </c>
      <c r="Q5275" s="0" t="str">
        <f aca="false">IF(M5275=0,"No Discount",IF(M5275&lt;0.2,"Low (1-19%)",IF(M5275&lt;0.4,"Medium (20-39%)","High (40%+)")))</f>
        <v>High (40%+)</v>
      </c>
      <c r="R5275" s="0" t="str">
        <f aca="false">INDEX('Lookup Tables'!$B$2:$B$5,MATCH(F5275,'Lookup Tables'!$A$2:$A$5,0))</f>
        <v>Manager C</v>
      </c>
    </row>
    <row r="5276" customFormat="false" ht="15" hidden="false" customHeight="false" outlineLevel="0" collapsed="false">
      <c r="A5276" s="0" t="s">
        <v>4463</v>
      </c>
      <c r="B5276" s="13" t="n">
        <v>42681</v>
      </c>
      <c r="C5276" s="13" t="n">
        <v>42683</v>
      </c>
      <c r="D5276" s="14" t="s">
        <v>52</v>
      </c>
      <c r="E5276" s="14" t="s">
        <v>53</v>
      </c>
      <c r="F5276" s="14" t="s">
        <v>117</v>
      </c>
      <c r="G5276" s="14" t="s">
        <v>2484</v>
      </c>
      <c r="H5276" s="14" t="s">
        <v>56</v>
      </c>
      <c r="I5276" s="14" t="s">
        <v>59</v>
      </c>
      <c r="J5276" s="14" t="s">
        <v>833</v>
      </c>
      <c r="K5276" s="15" t="n">
        <v>715.2</v>
      </c>
      <c r="L5276" s="0" t="n">
        <v>3</v>
      </c>
      <c r="M5276" s="16" t="n">
        <v>0</v>
      </c>
      <c r="N5276" s="17" t="n">
        <v>178.8</v>
      </c>
      <c r="O5276" s="0" t="str">
        <f aca="false">TEXT(B5276,"YYYY-MM")</f>
        <v>2016-11</v>
      </c>
      <c r="P5276" s="18" t="n">
        <f aca="false">IFERROR(N5276/K5276,0)</f>
        <v>0.25</v>
      </c>
      <c r="Q5276" s="0" t="str">
        <f aca="false">IF(M5276=0,"No Discount",IF(M5276&lt;0.2,"Low (1-19%)",IF(M5276&lt;0.4,"Medium (20-39%)","High (40%+)")))</f>
        <v>No Discount</v>
      </c>
      <c r="R5276" s="0" t="str">
        <f aca="false">INDEX('Lookup Tables'!$B$2:$B$5,MATCH(F5276,'Lookup Tables'!$A$2:$A$5,0))</f>
        <v>Manager B</v>
      </c>
    </row>
    <row r="5277" customFormat="false" ht="15" hidden="false" customHeight="false" outlineLevel="0" collapsed="false">
      <c r="A5277" s="0" t="s">
        <v>4464</v>
      </c>
      <c r="B5277" s="13" t="n">
        <v>43448</v>
      </c>
      <c r="C5277" s="13" t="n">
        <v>43454</v>
      </c>
      <c r="D5277" s="14" t="s">
        <v>69</v>
      </c>
      <c r="E5277" s="14" t="s">
        <v>62</v>
      </c>
      <c r="F5277" s="14" t="s">
        <v>54</v>
      </c>
      <c r="G5277" s="14" t="s">
        <v>787</v>
      </c>
      <c r="H5277" s="14" t="s">
        <v>80</v>
      </c>
      <c r="I5277" s="14" t="s">
        <v>123</v>
      </c>
      <c r="J5277" s="14" t="s">
        <v>475</v>
      </c>
      <c r="K5277" s="15" t="n">
        <v>159.8</v>
      </c>
      <c r="L5277" s="0" t="n">
        <v>4</v>
      </c>
      <c r="M5277" s="16" t="n">
        <v>0</v>
      </c>
      <c r="N5277" s="17" t="n">
        <v>70.312</v>
      </c>
      <c r="O5277" s="0" t="str">
        <f aca="false">TEXT(B5277,"YYYY-MM")</f>
        <v>2018-12</v>
      </c>
      <c r="P5277" s="18" t="n">
        <f aca="false">IFERROR(N5277/K5277,0)</f>
        <v>0.44</v>
      </c>
      <c r="Q5277" s="0" t="str">
        <f aca="false">IF(M5277=0,"No Discount",IF(M5277&lt;0.2,"Low (1-19%)",IF(M5277&lt;0.4,"Medium (20-39%)","High (40%+)")))</f>
        <v>No Discount</v>
      </c>
      <c r="R5277" s="0" t="str">
        <f aca="false">INDEX('Lookup Tables'!$B$2:$B$5,MATCH(F5277,'Lookup Tables'!$A$2:$A$5,0))</f>
        <v>Manager C</v>
      </c>
    </row>
    <row r="5278" customFormat="false" ht="15" hidden="false" customHeight="false" outlineLevel="0" collapsed="false">
      <c r="A5278" s="0" t="s">
        <v>4464</v>
      </c>
      <c r="B5278" s="13" t="n">
        <v>43448</v>
      </c>
      <c r="C5278" s="13" t="n">
        <v>43454</v>
      </c>
      <c r="D5278" s="14" t="s">
        <v>69</v>
      </c>
      <c r="E5278" s="14" t="s">
        <v>62</v>
      </c>
      <c r="F5278" s="14" t="s">
        <v>54</v>
      </c>
      <c r="G5278" s="14" t="s">
        <v>787</v>
      </c>
      <c r="H5278" s="14" t="s">
        <v>80</v>
      </c>
      <c r="I5278" s="14" t="s">
        <v>123</v>
      </c>
      <c r="J5278" s="14" t="s">
        <v>1918</v>
      </c>
      <c r="K5278" s="15" t="n">
        <v>44.75</v>
      </c>
      <c r="L5278" s="0" t="n">
        <v>5</v>
      </c>
      <c r="M5278" s="16" t="n">
        <v>0</v>
      </c>
      <c r="N5278" s="17" t="n">
        <v>8.5025</v>
      </c>
      <c r="O5278" s="0" t="str">
        <f aca="false">TEXT(B5278,"YYYY-MM")</f>
        <v>2018-12</v>
      </c>
      <c r="P5278" s="18" t="n">
        <f aca="false">IFERROR(N5278/K5278,0)</f>
        <v>0.19</v>
      </c>
      <c r="Q5278" s="0" t="str">
        <f aca="false">IF(M5278=0,"No Discount",IF(M5278&lt;0.2,"Low (1-19%)",IF(M5278&lt;0.4,"Medium (20-39%)","High (40%+)")))</f>
        <v>No Discount</v>
      </c>
      <c r="R5278" s="0" t="str">
        <f aca="false">INDEX('Lookup Tables'!$B$2:$B$5,MATCH(F5278,'Lookup Tables'!$A$2:$A$5,0))</f>
        <v>Manager C</v>
      </c>
    </row>
    <row r="5279" customFormat="false" ht="15" hidden="false" customHeight="false" outlineLevel="0" collapsed="false">
      <c r="A5279" s="0" t="s">
        <v>4465</v>
      </c>
      <c r="B5279" s="13" t="n">
        <v>42260</v>
      </c>
      <c r="C5279" s="13" t="n">
        <v>42264</v>
      </c>
      <c r="D5279" s="14" t="s">
        <v>69</v>
      </c>
      <c r="E5279" s="14" t="s">
        <v>97</v>
      </c>
      <c r="F5279" s="14" t="s">
        <v>98</v>
      </c>
      <c r="G5279" s="14" t="s">
        <v>99</v>
      </c>
      <c r="H5279" s="14" t="s">
        <v>56</v>
      </c>
      <c r="I5279" s="14" t="s">
        <v>59</v>
      </c>
      <c r="J5279" s="14" t="s">
        <v>362</v>
      </c>
      <c r="K5279" s="15" t="n">
        <v>340.116</v>
      </c>
      <c r="L5279" s="0" t="n">
        <v>6</v>
      </c>
      <c r="M5279" s="16" t="n">
        <v>0.3</v>
      </c>
      <c r="N5279" s="17" t="n">
        <v>-9.7176</v>
      </c>
      <c r="O5279" s="0" t="str">
        <f aca="false">TEXT(B5279,"YYYY-MM")</f>
        <v>2015-09</v>
      </c>
      <c r="P5279" s="18" t="n">
        <f aca="false">IFERROR(N5279/K5279,0)</f>
        <v>-0.0285714285714286</v>
      </c>
      <c r="Q5279" s="0" t="str">
        <f aca="false">IF(M5279=0,"No Discount",IF(M5279&lt;0.2,"Low (1-19%)",IF(M5279&lt;0.4,"Medium (20-39%)","High (40%+)")))</f>
        <v>Medium (20-39%)</v>
      </c>
      <c r="R5279" s="0" t="str">
        <f aca="false">INDEX('Lookup Tables'!$B$2:$B$5,MATCH(F5279,'Lookup Tables'!$A$2:$A$5,0))</f>
        <v>Manager A</v>
      </c>
    </row>
    <row r="5280" customFormat="false" ht="15" hidden="false" customHeight="false" outlineLevel="0" collapsed="false">
      <c r="A5280" s="0" t="s">
        <v>4466</v>
      </c>
      <c r="B5280" s="13" t="n">
        <v>42345</v>
      </c>
      <c r="C5280" s="13" t="n">
        <v>42351</v>
      </c>
      <c r="D5280" s="14" t="s">
        <v>69</v>
      </c>
      <c r="E5280" s="14" t="s">
        <v>53</v>
      </c>
      <c r="F5280" s="14" t="s">
        <v>54</v>
      </c>
      <c r="G5280" s="14" t="s">
        <v>193</v>
      </c>
      <c r="H5280" s="14" t="s">
        <v>65</v>
      </c>
      <c r="I5280" s="14" t="s">
        <v>91</v>
      </c>
      <c r="J5280" s="14" t="s">
        <v>1716</v>
      </c>
      <c r="K5280" s="15" t="n">
        <v>105.52</v>
      </c>
      <c r="L5280" s="0" t="n">
        <v>4</v>
      </c>
      <c r="M5280" s="16" t="n">
        <v>0</v>
      </c>
      <c r="N5280" s="17" t="n">
        <v>48.5392</v>
      </c>
      <c r="O5280" s="0" t="str">
        <f aca="false">TEXT(B5280,"YYYY-MM")</f>
        <v>2015-12</v>
      </c>
      <c r="P5280" s="18" t="n">
        <f aca="false">IFERROR(N5280/K5280,0)</f>
        <v>0.46</v>
      </c>
      <c r="Q5280" s="0" t="str">
        <f aca="false">IF(M5280=0,"No Discount",IF(M5280&lt;0.2,"Low (1-19%)",IF(M5280&lt;0.4,"Medium (20-39%)","High (40%+)")))</f>
        <v>No Discount</v>
      </c>
      <c r="R5280" s="0" t="str">
        <f aca="false">INDEX('Lookup Tables'!$B$2:$B$5,MATCH(F5280,'Lookup Tables'!$A$2:$A$5,0))</f>
        <v>Manager C</v>
      </c>
    </row>
    <row r="5281" customFormat="false" ht="15" hidden="false" customHeight="false" outlineLevel="0" collapsed="false">
      <c r="A5281" s="0" t="s">
        <v>4467</v>
      </c>
      <c r="B5281" s="13" t="n">
        <v>43350</v>
      </c>
      <c r="C5281" s="13" t="n">
        <v>43354</v>
      </c>
      <c r="D5281" s="14" t="s">
        <v>69</v>
      </c>
      <c r="E5281" s="14" t="s">
        <v>53</v>
      </c>
      <c r="F5281" s="14" t="s">
        <v>98</v>
      </c>
      <c r="G5281" s="14" t="s">
        <v>103</v>
      </c>
      <c r="H5281" s="14" t="s">
        <v>80</v>
      </c>
      <c r="I5281" s="14" t="s">
        <v>123</v>
      </c>
      <c r="J5281" s="14" t="s">
        <v>3459</v>
      </c>
      <c r="K5281" s="15" t="n">
        <v>13.48</v>
      </c>
      <c r="L5281" s="0" t="n">
        <v>1</v>
      </c>
      <c r="M5281" s="16" t="n">
        <v>0</v>
      </c>
      <c r="N5281" s="17" t="n">
        <v>1.8872</v>
      </c>
      <c r="O5281" s="0" t="str">
        <f aca="false">TEXT(B5281,"YYYY-MM")</f>
        <v>2018-09</v>
      </c>
      <c r="P5281" s="18" t="n">
        <f aca="false">IFERROR(N5281/K5281,0)</f>
        <v>0.14</v>
      </c>
      <c r="Q5281" s="0" t="str">
        <f aca="false">IF(M5281=0,"No Discount",IF(M5281&lt;0.2,"Low (1-19%)",IF(M5281&lt;0.4,"Medium (20-39%)","High (40%+)")))</f>
        <v>No Discount</v>
      </c>
      <c r="R5281" s="0" t="str">
        <f aca="false">INDEX('Lookup Tables'!$B$2:$B$5,MATCH(F5281,'Lookup Tables'!$A$2:$A$5,0))</f>
        <v>Manager A</v>
      </c>
    </row>
    <row r="5282" customFormat="false" ht="15" hidden="false" customHeight="false" outlineLevel="0" collapsed="false">
      <c r="A5282" s="0" t="s">
        <v>4468</v>
      </c>
      <c r="B5282" s="13" t="n">
        <v>43380</v>
      </c>
      <c r="C5282" s="13" t="n">
        <v>43385</v>
      </c>
      <c r="D5282" s="14" t="s">
        <v>69</v>
      </c>
      <c r="E5282" s="14" t="s">
        <v>53</v>
      </c>
      <c r="F5282" s="14" t="s">
        <v>98</v>
      </c>
      <c r="G5282" s="14" t="s">
        <v>157</v>
      </c>
      <c r="H5282" s="14" t="s">
        <v>65</v>
      </c>
      <c r="I5282" s="14" t="s">
        <v>73</v>
      </c>
      <c r="J5282" s="14" t="s">
        <v>2686</v>
      </c>
      <c r="K5282" s="15" t="n">
        <v>85.52</v>
      </c>
      <c r="L5282" s="0" t="n">
        <v>2</v>
      </c>
      <c r="M5282" s="16" t="n">
        <v>0</v>
      </c>
      <c r="N5282" s="17" t="n">
        <v>22.2352</v>
      </c>
      <c r="O5282" s="0" t="str">
        <f aca="false">TEXT(B5282,"YYYY-MM")</f>
        <v>2018-10</v>
      </c>
      <c r="P5282" s="18" t="n">
        <f aca="false">IFERROR(N5282/K5282,0)</f>
        <v>0.26</v>
      </c>
      <c r="Q5282" s="0" t="str">
        <f aca="false">IF(M5282=0,"No Discount",IF(M5282&lt;0.2,"Low (1-19%)",IF(M5282&lt;0.4,"Medium (20-39%)","High (40%+)")))</f>
        <v>No Discount</v>
      </c>
      <c r="R5282" s="0" t="str">
        <f aca="false">INDEX('Lookup Tables'!$B$2:$B$5,MATCH(F5282,'Lookup Tables'!$A$2:$A$5,0))</f>
        <v>Manager A</v>
      </c>
    </row>
    <row r="5283" customFormat="false" ht="15" hidden="false" customHeight="false" outlineLevel="0" collapsed="false">
      <c r="A5283" s="0" t="s">
        <v>4469</v>
      </c>
      <c r="B5283" s="13" t="n">
        <v>42618</v>
      </c>
      <c r="C5283" s="13" t="n">
        <v>42623</v>
      </c>
      <c r="D5283" s="14" t="s">
        <v>69</v>
      </c>
      <c r="E5283" s="14" t="s">
        <v>62</v>
      </c>
      <c r="F5283" s="14" t="s">
        <v>98</v>
      </c>
      <c r="G5283" s="14" t="s">
        <v>153</v>
      </c>
      <c r="H5283" s="14" t="s">
        <v>56</v>
      </c>
      <c r="I5283" s="14" t="s">
        <v>76</v>
      </c>
      <c r="J5283" s="14" t="s">
        <v>167</v>
      </c>
      <c r="K5283" s="15" t="n">
        <v>6.16</v>
      </c>
      <c r="L5283" s="0" t="n">
        <v>2</v>
      </c>
      <c r="M5283" s="16" t="n">
        <v>0</v>
      </c>
      <c r="N5283" s="17" t="n">
        <v>2.9568</v>
      </c>
      <c r="O5283" s="0" t="str">
        <f aca="false">TEXT(B5283,"YYYY-MM")</f>
        <v>2016-09</v>
      </c>
      <c r="P5283" s="18" t="n">
        <f aca="false">IFERROR(N5283/K5283,0)</f>
        <v>0.48</v>
      </c>
      <c r="Q5283" s="0" t="str">
        <f aca="false">IF(M5283=0,"No Discount",IF(M5283&lt;0.2,"Low (1-19%)",IF(M5283&lt;0.4,"Medium (20-39%)","High (40%+)")))</f>
        <v>No Discount</v>
      </c>
      <c r="R5283" s="0" t="str">
        <f aca="false">INDEX('Lookup Tables'!$B$2:$B$5,MATCH(F5283,'Lookup Tables'!$A$2:$A$5,0))</f>
        <v>Manager A</v>
      </c>
    </row>
    <row r="5284" customFormat="false" ht="15" hidden="false" customHeight="false" outlineLevel="0" collapsed="false">
      <c r="A5284" s="0" t="s">
        <v>4469</v>
      </c>
      <c r="B5284" s="13" t="n">
        <v>42618</v>
      </c>
      <c r="C5284" s="13" t="n">
        <v>42623</v>
      </c>
      <c r="D5284" s="14" t="s">
        <v>69</v>
      </c>
      <c r="E5284" s="14" t="s">
        <v>62</v>
      </c>
      <c r="F5284" s="14" t="s">
        <v>98</v>
      </c>
      <c r="G5284" s="14" t="s">
        <v>153</v>
      </c>
      <c r="H5284" s="14" t="s">
        <v>65</v>
      </c>
      <c r="I5284" s="14" t="s">
        <v>91</v>
      </c>
      <c r="J5284" s="14" t="s">
        <v>587</v>
      </c>
      <c r="K5284" s="15" t="n">
        <v>36.84</v>
      </c>
      <c r="L5284" s="0" t="n">
        <v>3</v>
      </c>
      <c r="M5284" s="16" t="n">
        <v>0</v>
      </c>
      <c r="N5284" s="17" t="n">
        <v>17.3148</v>
      </c>
      <c r="O5284" s="0" t="str">
        <f aca="false">TEXT(B5284,"YYYY-MM")</f>
        <v>2016-09</v>
      </c>
      <c r="P5284" s="18" t="n">
        <f aca="false">IFERROR(N5284/K5284,0)</f>
        <v>0.47</v>
      </c>
      <c r="Q5284" s="0" t="str">
        <f aca="false">IF(M5284=0,"No Discount",IF(M5284&lt;0.2,"Low (1-19%)",IF(M5284&lt;0.4,"Medium (20-39%)","High (40%+)")))</f>
        <v>No Discount</v>
      </c>
      <c r="R5284" s="0" t="str">
        <f aca="false">INDEX('Lookup Tables'!$B$2:$B$5,MATCH(F5284,'Lookup Tables'!$A$2:$A$5,0))</f>
        <v>Manager A</v>
      </c>
    </row>
    <row r="5285" customFormat="false" ht="15" hidden="false" customHeight="false" outlineLevel="0" collapsed="false">
      <c r="A5285" s="0" t="s">
        <v>4470</v>
      </c>
      <c r="B5285" s="13" t="n">
        <v>42093</v>
      </c>
      <c r="C5285" s="13" t="n">
        <v>42098</v>
      </c>
      <c r="D5285" s="14" t="s">
        <v>69</v>
      </c>
      <c r="E5285" s="14" t="s">
        <v>62</v>
      </c>
      <c r="F5285" s="14" t="s">
        <v>63</v>
      </c>
      <c r="G5285" s="14" t="s">
        <v>94</v>
      </c>
      <c r="H5285" s="14" t="s">
        <v>65</v>
      </c>
      <c r="I5285" s="14" t="s">
        <v>73</v>
      </c>
      <c r="J5285" s="14" t="s">
        <v>3202</v>
      </c>
      <c r="K5285" s="15" t="n">
        <v>15.84</v>
      </c>
      <c r="L5285" s="0" t="n">
        <v>3</v>
      </c>
      <c r="M5285" s="16" t="n">
        <v>0</v>
      </c>
      <c r="N5285" s="17" t="n">
        <v>0</v>
      </c>
      <c r="O5285" s="0" t="str">
        <f aca="false">TEXT(B5285,"YYYY-MM")</f>
        <v>2015-03</v>
      </c>
      <c r="P5285" s="18" t="n">
        <f aca="false">IFERROR(N5285/K5285,0)</f>
        <v>0</v>
      </c>
      <c r="Q5285" s="0" t="str">
        <f aca="false">IF(M5285=0,"No Discount",IF(M5285&lt;0.2,"Low (1-19%)",IF(M5285&lt;0.4,"Medium (20-39%)","High (40%+)")))</f>
        <v>No Discount</v>
      </c>
      <c r="R5285" s="0" t="str">
        <f aca="false">INDEX('Lookup Tables'!$B$2:$B$5,MATCH(F5285,'Lookup Tables'!$A$2:$A$5,0))</f>
        <v>Manager D</v>
      </c>
    </row>
    <row r="5286" customFormat="false" ht="15" hidden="false" customHeight="false" outlineLevel="0" collapsed="false">
      <c r="A5286" s="0" t="s">
        <v>4470</v>
      </c>
      <c r="B5286" s="13" t="n">
        <v>42093</v>
      </c>
      <c r="C5286" s="13" t="n">
        <v>42098</v>
      </c>
      <c r="D5286" s="14" t="s">
        <v>69</v>
      </c>
      <c r="E5286" s="14" t="s">
        <v>62</v>
      </c>
      <c r="F5286" s="14" t="s">
        <v>63</v>
      </c>
      <c r="G5286" s="14" t="s">
        <v>94</v>
      </c>
      <c r="H5286" s="14" t="s">
        <v>65</v>
      </c>
      <c r="I5286" s="14" t="s">
        <v>66</v>
      </c>
      <c r="J5286" s="14" t="s">
        <v>1022</v>
      </c>
      <c r="K5286" s="15" t="n">
        <v>44.4</v>
      </c>
      <c r="L5286" s="0" t="n">
        <v>3</v>
      </c>
      <c r="M5286" s="16" t="n">
        <v>0</v>
      </c>
      <c r="N5286" s="17" t="n">
        <v>22.2</v>
      </c>
      <c r="O5286" s="0" t="str">
        <f aca="false">TEXT(B5286,"YYYY-MM")</f>
        <v>2015-03</v>
      </c>
      <c r="P5286" s="18" t="n">
        <f aca="false">IFERROR(N5286/K5286,0)</f>
        <v>0.5</v>
      </c>
      <c r="Q5286" s="0" t="str">
        <f aca="false">IF(M5286=0,"No Discount",IF(M5286&lt;0.2,"Low (1-19%)",IF(M5286&lt;0.4,"Medium (20-39%)","High (40%+)")))</f>
        <v>No Discount</v>
      </c>
      <c r="R5286" s="0" t="str">
        <f aca="false">INDEX('Lookup Tables'!$B$2:$B$5,MATCH(F5286,'Lookup Tables'!$A$2:$A$5,0))</f>
        <v>Manager D</v>
      </c>
    </row>
    <row r="5287" customFormat="false" ht="15" hidden="false" customHeight="false" outlineLevel="0" collapsed="false">
      <c r="A5287" s="0" t="s">
        <v>4471</v>
      </c>
      <c r="B5287" s="13" t="n">
        <v>43225</v>
      </c>
      <c r="C5287" s="13" t="n">
        <v>43226</v>
      </c>
      <c r="D5287" s="14" t="s">
        <v>137</v>
      </c>
      <c r="E5287" s="14" t="s">
        <v>53</v>
      </c>
      <c r="F5287" s="14" t="s">
        <v>63</v>
      </c>
      <c r="G5287" s="14" t="s">
        <v>252</v>
      </c>
      <c r="H5287" s="14" t="s">
        <v>65</v>
      </c>
      <c r="I5287" s="14" t="s">
        <v>129</v>
      </c>
      <c r="J5287" s="14" t="s">
        <v>271</v>
      </c>
      <c r="K5287" s="15" t="n">
        <v>21.24</v>
      </c>
      <c r="L5287" s="0" t="n">
        <v>9</v>
      </c>
      <c r="M5287" s="16" t="n">
        <v>0.2</v>
      </c>
      <c r="N5287" s="17" t="n">
        <v>7.434</v>
      </c>
      <c r="O5287" s="0" t="str">
        <f aca="false">TEXT(B5287,"YYYY-MM")</f>
        <v>2018-05</v>
      </c>
      <c r="P5287" s="18" t="n">
        <f aca="false">IFERROR(N5287/K5287,0)</f>
        <v>0.35</v>
      </c>
      <c r="Q5287" s="0" t="str">
        <f aca="false">IF(M5287=0,"No Discount",IF(M5287&lt;0.2,"Low (1-19%)",IF(M5287&lt;0.4,"Medium (20-39%)","High (40%+)")))</f>
        <v>Medium (20-39%)</v>
      </c>
      <c r="R5287" s="0" t="str">
        <f aca="false">INDEX('Lookup Tables'!$B$2:$B$5,MATCH(F5287,'Lookup Tables'!$A$2:$A$5,0))</f>
        <v>Manager D</v>
      </c>
    </row>
    <row r="5288" customFormat="false" ht="15" hidden="false" customHeight="false" outlineLevel="0" collapsed="false">
      <c r="A5288" s="0" t="s">
        <v>4471</v>
      </c>
      <c r="B5288" s="13" t="n">
        <v>43225</v>
      </c>
      <c r="C5288" s="13" t="n">
        <v>43226</v>
      </c>
      <c r="D5288" s="14" t="s">
        <v>137</v>
      </c>
      <c r="E5288" s="14" t="s">
        <v>53</v>
      </c>
      <c r="F5288" s="14" t="s">
        <v>63</v>
      </c>
      <c r="G5288" s="14" t="s">
        <v>252</v>
      </c>
      <c r="H5288" s="14" t="s">
        <v>65</v>
      </c>
      <c r="I5288" s="14" t="s">
        <v>83</v>
      </c>
      <c r="J5288" s="14" t="s">
        <v>288</v>
      </c>
      <c r="K5288" s="15" t="n">
        <v>9.552</v>
      </c>
      <c r="L5288" s="0" t="n">
        <v>8</v>
      </c>
      <c r="M5288" s="16" t="n">
        <v>0.7</v>
      </c>
      <c r="N5288" s="17" t="n">
        <v>-7.3232</v>
      </c>
      <c r="O5288" s="0" t="str">
        <f aca="false">TEXT(B5288,"YYYY-MM")</f>
        <v>2018-05</v>
      </c>
      <c r="P5288" s="18" t="n">
        <f aca="false">IFERROR(N5288/K5288,0)</f>
        <v>-0.766666666666667</v>
      </c>
      <c r="Q5288" s="0" t="str">
        <f aca="false">IF(M5288=0,"No Discount",IF(M5288&lt;0.2,"Low (1-19%)",IF(M5288&lt;0.4,"Medium (20-39%)","High (40%+)")))</f>
        <v>High (40%+)</v>
      </c>
      <c r="R5288" s="0" t="str">
        <f aca="false">INDEX('Lookup Tables'!$B$2:$B$5,MATCH(F5288,'Lookup Tables'!$A$2:$A$5,0))</f>
        <v>Manager D</v>
      </c>
    </row>
    <row r="5289" customFormat="false" ht="15" hidden="false" customHeight="false" outlineLevel="0" collapsed="false">
      <c r="A5289" s="0" t="s">
        <v>4471</v>
      </c>
      <c r="B5289" s="13" t="n">
        <v>43225</v>
      </c>
      <c r="C5289" s="13" t="n">
        <v>43226</v>
      </c>
      <c r="D5289" s="14" t="s">
        <v>137</v>
      </c>
      <c r="E5289" s="14" t="s">
        <v>53</v>
      </c>
      <c r="F5289" s="14" t="s">
        <v>63</v>
      </c>
      <c r="G5289" s="14" t="s">
        <v>252</v>
      </c>
      <c r="H5289" s="14" t="s">
        <v>56</v>
      </c>
      <c r="I5289" s="14" t="s">
        <v>57</v>
      </c>
      <c r="J5289" s="14" t="s">
        <v>1600</v>
      </c>
      <c r="K5289" s="15" t="n">
        <v>89.991</v>
      </c>
      <c r="L5289" s="0" t="n">
        <v>3</v>
      </c>
      <c r="M5289" s="16" t="n">
        <v>0.7</v>
      </c>
      <c r="N5289" s="17" t="n">
        <v>-152.9847</v>
      </c>
      <c r="O5289" s="0" t="str">
        <f aca="false">TEXT(B5289,"YYYY-MM")</f>
        <v>2018-05</v>
      </c>
      <c r="P5289" s="18" t="n">
        <f aca="false">IFERROR(N5289/K5289,0)</f>
        <v>-1.7</v>
      </c>
      <c r="Q5289" s="0" t="str">
        <f aca="false">IF(M5289=0,"No Discount",IF(M5289&lt;0.2,"Low (1-19%)",IF(M5289&lt;0.4,"Medium (20-39%)","High (40%+)")))</f>
        <v>High (40%+)</v>
      </c>
      <c r="R5289" s="0" t="str">
        <f aca="false">INDEX('Lookup Tables'!$B$2:$B$5,MATCH(F5289,'Lookup Tables'!$A$2:$A$5,0))</f>
        <v>Manager D</v>
      </c>
    </row>
    <row r="5290" customFormat="false" ht="15" hidden="false" customHeight="false" outlineLevel="0" collapsed="false">
      <c r="A5290" s="0" t="s">
        <v>4472</v>
      </c>
      <c r="B5290" s="13" t="n">
        <v>43220</v>
      </c>
      <c r="C5290" s="13" t="n">
        <v>43225</v>
      </c>
      <c r="D5290" s="14" t="s">
        <v>69</v>
      </c>
      <c r="E5290" s="14" t="s">
        <v>97</v>
      </c>
      <c r="F5290" s="14" t="s">
        <v>63</v>
      </c>
      <c r="G5290" s="14" t="s">
        <v>64</v>
      </c>
      <c r="H5290" s="14" t="s">
        <v>65</v>
      </c>
      <c r="I5290" s="14" t="s">
        <v>91</v>
      </c>
      <c r="J5290" s="14" t="s">
        <v>2100</v>
      </c>
      <c r="K5290" s="15" t="n">
        <v>163.96</v>
      </c>
      <c r="L5290" s="0" t="n">
        <v>4</v>
      </c>
      <c r="M5290" s="16" t="n">
        <v>0</v>
      </c>
      <c r="N5290" s="17" t="n">
        <v>80.3404</v>
      </c>
      <c r="O5290" s="0" t="str">
        <f aca="false">TEXT(B5290,"YYYY-MM")</f>
        <v>2018-04</v>
      </c>
      <c r="P5290" s="18" t="n">
        <f aca="false">IFERROR(N5290/K5290,0)</f>
        <v>0.49</v>
      </c>
      <c r="Q5290" s="0" t="str">
        <f aca="false">IF(M5290=0,"No Discount",IF(M5290&lt;0.2,"Low (1-19%)",IF(M5290&lt;0.4,"Medium (20-39%)","High (40%+)")))</f>
        <v>No Discount</v>
      </c>
      <c r="R5290" s="0" t="str">
        <f aca="false">INDEX('Lookup Tables'!$B$2:$B$5,MATCH(F5290,'Lookup Tables'!$A$2:$A$5,0))</f>
        <v>Manager D</v>
      </c>
    </row>
    <row r="5291" customFormat="false" ht="15" hidden="false" customHeight="false" outlineLevel="0" collapsed="false">
      <c r="A5291" s="0" t="s">
        <v>4473</v>
      </c>
      <c r="B5291" s="13" t="n">
        <v>42255</v>
      </c>
      <c r="C5291" s="13" t="n">
        <v>42262</v>
      </c>
      <c r="D5291" s="14" t="s">
        <v>69</v>
      </c>
      <c r="E5291" s="14" t="s">
        <v>53</v>
      </c>
      <c r="F5291" s="14" t="s">
        <v>98</v>
      </c>
      <c r="G5291" s="14" t="s">
        <v>99</v>
      </c>
      <c r="H5291" s="14" t="s">
        <v>65</v>
      </c>
      <c r="I5291" s="14" t="s">
        <v>91</v>
      </c>
      <c r="J5291" s="14" t="s">
        <v>1536</v>
      </c>
      <c r="K5291" s="15" t="n">
        <v>17.904</v>
      </c>
      <c r="L5291" s="0" t="n">
        <v>2</v>
      </c>
      <c r="M5291" s="16" t="n">
        <v>0.2</v>
      </c>
      <c r="N5291" s="17" t="n">
        <v>6.2664</v>
      </c>
      <c r="O5291" s="0" t="str">
        <f aca="false">TEXT(B5291,"YYYY-MM")</f>
        <v>2015-09</v>
      </c>
      <c r="P5291" s="18" t="n">
        <f aca="false">IFERROR(N5291/K5291,0)</f>
        <v>0.35</v>
      </c>
      <c r="Q5291" s="0" t="str">
        <f aca="false">IF(M5291=0,"No Discount",IF(M5291&lt;0.2,"Low (1-19%)",IF(M5291&lt;0.4,"Medium (20-39%)","High (40%+)")))</f>
        <v>Medium (20-39%)</v>
      </c>
      <c r="R5291" s="0" t="str">
        <f aca="false">INDEX('Lookup Tables'!$B$2:$B$5,MATCH(F5291,'Lookup Tables'!$A$2:$A$5,0))</f>
        <v>Manager A</v>
      </c>
    </row>
    <row r="5292" customFormat="false" ht="15" hidden="false" customHeight="false" outlineLevel="0" collapsed="false">
      <c r="A5292" s="0" t="s">
        <v>4473</v>
      </c>
      <c r="B5292" s="13" t="n">
        <v>42255</v>
      </c>
      <c r="C5292" s="13" t="n">
        <v>42262</v>
      </c>
      <c r="D5292" s="14" t="s">
        <v>69</v>
      </c>
      <c r="E5292" s="14" t="s">
        <v>53</v>
      </c>
      <c r="F5292" s="14" t="s">
        <v>98</v>
      </c>
      <c r="G5292" s="14" t="s">
        <v>99</v>
      </c>
      <c r="H5292" s="14" t="s">
        <v>56</v>
      </c>
      <c r="I5292" s="14" t="s">
        <v>59</v>
      </c>
      <c r="J5292" s="14" t="s">
        <v>348</v>
      </c>
      <c r="K5292" s="15" t="n">
        <v>966.7</v>
      </c>
      <c r="L5292" s="0" t="n">
        <v>5</v>
      </c>
      <c r="M5292" s="16" t="n">
        <v>0.3</v>
      </c>
      <c r="N5292" s="17" t="n">
        <v>-13.81</v>
      </c>
      <c r="O5292" s="0" t="str">
        <f aca="false">TEXT(B5292,"YYYY-MM")</f>
        <v>2015-09</v>
      </c>
      <c r="P5292" s="18" t="n">
        <f aca="false">IFERROR(N5292/K5292,0)</f>
        <v>-0.0142857142857143</v>
      </c>
      <c r="Q5292" s="0" t="str">
        <f aca="false">IF(M5292=0,"No Discount",IF(M5292&lt;0.2,"Low (1-19%)",IF(M5292&lt;0.4,"Medium (20-39%)","High (40%+)")))</f>
        <v>Medium (20-39%)</v>
      </c>
      <c r="R5292" s="0" t="str">
        <f aca="false">INDEX('Lookup Tables'!$B$2:$B$5,MATCH(F5292,'Lookup Tables'!$A$2:$A$5,0))</f>
        <v>Manager A</v>
      </c>
    </row>
    <row r="5293" customFormat="false" ht="15" hidden="false" customHeight="false" outlineLevel="0" collapsed="false">
      <c r="A5293" s="0" t="s">
        <v>4473</v>
      </c>
      <c r="B5293" s="13" t="n">
        <v>42255</v>
      </c>
      <c r="C5293" s="13" t="n">
        <v>42262</v>
      </c>
      <c r="D5293" s="14" t="s">
        <v>69</v>
      </c>
      <c r="E5293" s="14" t="s">
        <v>53</v>
      </c>
      <c r="F5293" s="14" t="s">
        <v>98</v>
      </c>
      <c r="G5293" s="14" t="s">
        <v>99</v>
      </c>
      <c r="H5293" s="14" t="s">
        <v>65</v>
      </c>
      <c r="I5293" s="14" t="s">
        <v>91</v>
      </c>
      <c r="J5293" s="14" t="s">
        <v>194</v>
      </c>
      <c r="K5293" s="15" t="n">
        <v>182.112</v>
      </c>
      <c r="L5293" s="0" t="n">
        <v>6</v>
      </c>
      <c r="M5293" s="16" t="n">
        <v>0.2</v>
      </c>
      <c r="N5293" s="17" t="n">
        <v>61.4628</v>
      </c>
      <c r="O5293" s="0" t="str">
        <f aca="false">TEXT(B5293,"YYYY-MM")</f>
        <v>2015-09</v>
      </c>
      <c r="P5293" s="18" t="n">
        <f aca="false">IFERROR(N5293/K5293,0)</f>
        <v>0.3375</v>
      </c>
      <c r="Q5293" s="0" t="str">
        <f aca="false">IF(M5293=0,"No Discount",IF(M5293&lt;0.2,"Low (1-19%)",IF(M5293&lt;0.4,"Medium (20-39%)","High (40%+)")))</f>
        <v>Medium (20-39%)</v>
      </c>
      <c r="R5293" s="0" t="str">
        <f aca="false">INDEX('Lookup Tables'!$B$2:$B$5,MATCH(F5293,'Lookup Tables'!$A$2:$A$5,0))</f>
        <v>Manager A</v>
      </c>
    </row>
    <row r="5294" customFormat="false" ht="15" hidden="false" customHeight="false" outlineLevel="0" collapsed="false">
      <c r="A5294" s="0" t="s">
        <v>4474</v>
      </c>
      <c r="B5294" s="13" t="n">
        <v>43271</v>
      </c>
      <c r="C5294" s="13" t="n">
        <v>43274</v>
      </c>
      <c r="D5294" s="14" t="s">
        <v>137</v>
      </c>
      <c r="E5294" s="14" t="s">
        <v>53</v>
      </c>
      <c r="F5294" s="14" t="s">
        <v>54</v>
      </c>
      <c r="G5294" s="14" t="s">
        <v>70</v>
      </c>
      <c r="H5294" s="14" t="s">
        <v>65</v>
      </c>
      <c r="I5294" s="14" t="s">
        <v>73</v>
      </c>
      <c r="J5294" s="14" t="s">
        <v>2904</v>
      </c>
      <c r="K5294" s="15" t="n">
        <v>4.464</v>
      </c>
      <c r="L5294" s="0" t="n">
        <v>1</v>
      </c>
      <c r="M5294" s="16" t="n">
        <v>0.2</v>
      </c>
      <c r="N5294" s="17" t="n">
        <v>0.3348</v>
      </c>
      <c r="O5294" s="0" t="str">
        <f aca="false">TEXT(B5294,"YYYY-MM")</f>
        <v>2018-06</v>
      </c>
      <c r="P5294" s="18" t="n">
        <f aca="false">IFERROR(N5294/K5294,0)</f>
        <v>0.075</v>
      </c>
      <c r="Q5294" s="0" t="str">
        <f aca="false">IF(M5294=0,"No Discount",IF(M5294&lt;0.2,"Low (1-19%)",IF(M5294&lt;0.4,"Medium (20-39%)","High (40%+)")))</f>
        <v>Medium (20-39%)</v>
      </c>
      <c r="R5294" s="0" t="str">
        <f aca="false">INDEX('Lookup Tables'!$B$2:$B$5,MATCH(F5294,'Lookup Tables'!$A$2:$A$5,0))</f>
        <v>Manager C</v>
      </c>
    </row>
    <row r="5295" customFormat="false" ht="15" hidden="false" customHeight="false" outlineLevel="0" collapsed="false">
      <c r="A5295" s="0" t="s">
        <v>4475</v>
      </c>
      <c r="B5295" s="13" t="n">
        <v>42730</v>
      </c>
      <c r="C5295" s="13" t="n">
        <v>42734</v>
      </c>
      <c r="D5295" s="14" t="s">
        <v>69</v>
      </c>
      <c r="E5295" s="14" t="s">
        <v>53</v>
      </c>
      <c r="F5295" s="14" t="s">
        <v>117</v>
      </c>
      <c r="G5295" s="14" t="s">
        <v>269</v>
      </c>
      <c r="H5295" s="14" t="s">
        <v>56</v>
      </c>
      <c r="I5295" s="14" t="s">
        <v>71</v>
      </c>
      <c r="J5295" s="14" t="s">
        <v>1495</v>
      </c>
      <c r="K5295" s="15" t="n">
        <v>51.588</v>
      </c>
      <c r="L5295" s="0" t="n">
        <v>1</v>
      </c>
      <c r="M5295" s="16" t="n">
        <v>0.4</v>
      </c>
      <c r="N5295" s="17" t="n">
        <v>-15.4764</v>
      </c>
      <c r="O5295" s="0" t="str">
        <f aca="false">TEXT(B5295,"YYYY-MM")</f>
        <v>2016-12</v>
      </c>
      <c r="P5295" s="18" t="n">
        <f aca="false">IFERROR(N5295/K5295,0)</f>
        <v>-0.3</v>
      </c>
      <c r="Q5295" s="0" t="str">
        <f aca="false">IF(M5295=0,"No Discount",IF(M5295&lt;0.2,"Low (1-19%)",IF(M5295&lt;0.4,"Medium (20-39%)","High (40%+)")))</f>
        <v>High (40%+)</v>
      </c>
      <c r="R5295" s="0" t="str">
        <f aca="false">INDEX('Lookup Tables'!$B$2:$B$5,MATCH(F5295,'Lookup Tables'!$A$2:$A$5,0))</f>
        <v>Manager B</v>
      </c>
    </row>
    <row r="5296" customFormat="false" ht="15" hidden="false" customHeight="false" outlineLevel="0" collapsed="false">
      <c r="A5296" s="0" t="s">
        <v>4476</v>
      </c>
      <c r="B5296" s="13" t="n">
        <v>43327</v>
      </c>
      <c r="C5296" s="13" t="n">
        <v>43331</v>
      </c>
      <c r="D5296" s="14" t="s">
        <v>69</v>
      </c>
      <c r="E5296" s="14" t="s">
        <v>62</v>
      </c>
      <c r="F5296" s="14" t="s">
        <v>98</v>
      </c>
      <c r="G5296" s="14" t="s">
        <v>153</v>
      </c>
      <c r="H5296" s="14" t="s">
        <v>65</v>
      </c>
      <c r="I5296" s="14" t="s">
        <v>66</v>
      </c>
      <c r="J5296" s="14" t="s">
        <v>4477</v>
      </c>
      <c r="K5296" s="15" t="n">
        <v>50.4</v>
      </c>
      <c r="L5296" s="0" t="n">
        <v>8</v>
      </c>
      <c r="M5296" s="16" t="n">
        <v>0</v>
      </c>
      <c r="N5296" s="17" t="n">
        <v>23.184</v>
      </c>
      <c r="O5296" s="0" t="str">
        <f aca="false">TEXT(B5296,"YYYY-MM")</f>
        <v>2018-08</v>
      </c>
      <c r="P5296" s="18" t="n">
        <f aca="false">IFERROR(N5296/K5296,0)</f>
        <v>0.46</v>
      </c>
      <c r="Q5296" s="0" t="str">
        <f aca="false">IF(M5296=0,"No Discount",IF(M5296&lt;0.2,"Low (1-19%)",IF(M5296&lt;0.4,"Medium (20-39%)","High (40%+)")))</f>
        <v>No Discount</v>
      </c>
      <c r="R5296" s="0" t="str">
        <f aca="false">INDEX('Lookup Tables'!$B$2:$B$5,MATCH(F5296,'Lookup Tables'!$A$2:$A$5,0))</f>
        <v>Manager A</v>
      </c>
    </row>
    <row r="5297" customFormat="false" ht="15" hidden="false" customHeight="false" outlineLevel="0" collapsed="false">
      <c r="A5297" s="0" t="s">
        <v>4478</v>
      </c>
      <c r="B5297" s="13" t="n">
        <v>43163</v>
      </c>
      <c r="C5297" s="13" t="n">
        <v>43168</v>
      </c>
      <c r="D5297" s="14" t="s">
        <v>69</v>
      </c>
      <c r="E5297" s="14" t="s">
        <v>53</v>
      </c>
      <c r="F5297" s="14" t="s">
        <v>98</v>
      </c>
      <c r="G5297" s="14" t="s">
        <v>99</v>
      </c>
      <c r="H5297" s="14" t="s">
        <v>65</v>
      </c>
      <c r="I5297" s="14" t="s">
        <v>91</v>
      </c>
      <c r="J5297" s="14" t="s">
        <v>1736</v>
      </c>
      <c r="K5297" s="15" t="n">
        <v>89.568</v>
      </c>
      <c r="L5297" s="0" t="n">
        <v>2</v>
      </c>
      <c r="M5297" s="16" t="n">
        <v>0.2</v>
      </c>
      <c r="N5297" s="17" t="n">
        <v>32.4684</v>
      </c>
      <c r="O5297" s="0" t="str">
        <f aca="false">TEXT(B5297,"YYYY-MM")</f>
        <v>2018-03</v>
      </c>
      <c r="P5297" s="18" t="n">
        <f aca="false">IFERROR(N5297/K5297,0)</f>
        <v>0.3625</v>
      </c>
      <c r="Q5297" s="0" t="str">
        <f aca="false">IF(M5297=0,"No Discount",IF(M5297&lt;0.2,"Low (1-19%)",IF(M5297&lt;0.4,"Medium (20-39%)","High (40%+)")))</f>
        <v>Medium (20-39%)</v>
      </c>
      <c r="R5297" s="0" t="str">
        <f aca="false">INDEX('Lookup Tables'!$B$2:$B$5,MATCH(F5297,'Lookup Tables'!$A$2:$A$5,0))</f>
        <v>Manager A</v>
      </c>
    </row>
    <row r="5298" customFormat="false" ht="15" hidden="false" customHeight="false" outlineLevel="0" collapsed="false">
      <c r="A5298" s="0" t="s">
        <v>4479</v>
      </c>
      <c r="B5298" s="13" t="n">
        <v>43308</v>
      </c>
      <c r="C5298" s="13" t="n">
        <v>43312</v>
      </c>
      <c r="D5298" s="14" t="s">
        <v>69</v>
      </c>
      <c r="E5298" s="14" t="s">
        <v>53</v>
      </c>
      <c r="F5298" s="14" t="s">
        <v>117</v>
      </c>
      <c r="G5298" s="14" t="s">
        <v>170</v>
      </c>
      <c r="H5298" s="14" t="s">
        <v>56</v>
      </c>
      <c r="I5298" s="14" t="s">
        <v>76</v>
      </c>
      <c r="J5298" s="14" t="s">
        <v>1697</v>
      </c>
      <c r="K5298" s="15" t="n">
        <v>14.89</v>
      </c>
      <c r="L5298" s="0" t="n">
        <v>1</v>
      </c>
      <c r="M5298" s="16" t="n">
        <v>0</v>
      </c>
      <c r="N5298" s="17" t="n">
        <v>4.0203</v>
      </c>
      <c r="O5298" s="0" t="str">
        <f aca="false">TEXT(B5298,"YYYY-MM")</f>
        <v>2018-07</v>
      </c>
      <c r="P5298" s="18" t="n">
        <f aca="false">IFERROR(N5298/K5298,0)</f>
        <v>0.27</v>
      </c>
      <c r="Q5298" s="0" t="str">
        <f aca="false">IF(M5298=0,"No Discount",IF(M5298&lt;0.2,"Low (1-19%)",IF(M5298&lt;0.4,"Medium (20-39%)","High (40%+)")))</f>
        <v>No Discount</v>
      </c>
      <c r="R5298" s="0" t="str">
        <f aca="false">INDEX('Lookup Tables'!$B$2:$B$5,MATCH(F5298,'Lookup Tables'!$A$2:$A$5,0))</f>
        <v>Manager B</v>
      </c>
    </row>
    <row r="5299" customFormat="false" ht="15" hidden="false" customHeight="false" outlineLevel="0" collapsed="false">
      <c r="A5299" s="0" t="s">
        <v>4479</v>
      </c>
      <c r="B5299" s="13" t="n">
        <v>43308</v>
      </c>
      <c r="C5299" s="13" t="n">
        <v>43312</v>
      </c>
      <c r="D5299" s="14" t="s">
        <v>69</v>
      </c>
      <c r="E5299" s="14" t="s">
        <v>53</v>
      </c>
      <c r="F5299" s="14" t="s">
        <v>117</v>
      </c>
      <c r="G5299" s="14" t="s">
        <v>170</v>
      </c>
      <c r="H5299" s="14" t="s">
        <v>80</v>
      </c>
      <c r="I5299" s="14" t="s">
        <v>81</v>
      </c>
      <c r="J5299" s="14" t="s">
        <v>1250</v>
      </c>
      <c r="K5299" s="15" t="n">
        <v>543.92</v>
      </c>
      <c r="L5299" s="0" t="n">
        <v>8</v>
      </c>
      <c r="M5299" s="16" t="n">
        <v>0</v>
      </c>
      <c r="N5299" s="17" t="n">
        <v>135.98</v>
      </c>
      <c r="O5299" s="0" t="str">
        <f aca="false">TEXT(B5299,"YYYY-MM")</f>
        <v>2018-07</v>
      </c>
      <c r="P5299" s="18" t="n">
        <f aca="false">IFERROR(N5299/K5299,0)</f>
        <v>0.25</v>
      </c>
      <c r="Q5299" s="0" t="str">
        <f aca="false">IF(M5299=0,"No Discount",IF(M5299&lt;0.2,"Low (1-19%)",IF(M5299&lt;0.4,"Medium (20-39%)","High (40%+)")))</f>
        <v>No Discount</v>
      </c>
      <c r="R5299" s="0" t="str">
        <f aca="false">INDEX('Lookup Tables'!$B$2:$B$5,MATCH(F5299,'Lookup Tables'!$A$2:$A$5,0))</f>
        <v>Manager B</v>
      </c>
    </row>
    <row r="5300" customFormat="false" ht="15" hidden="false" customHeight="false" outlineLevel="0" collapsed="false">
      <c r="A5300" s="0" t="s">
        <v>4480</v>
      </c>
      <c r="B5300" s="13" t="n">
        <v>43001</v>
      </c>
      <c r="C5300" s="13" t="n">
        <v>43004</v>
      </c>
      <c r="D5300" s="14" t="s">
        <v>137</v>
      </c>
      <c r="E5300" s="14" t="s">
        <v>62</v>
      </c>
      <c r="F5300" s="14" t="s">
        <v>63</v>
      </c>
      <c r="G5300" s="14" t="s">
        <v>64</v>
      </c>
      <c r="H5300" s="14" t="s">
        <v>65</v>
      </c>
      <c r="I5300" s="14" t="s">
        <v>129</v>
      </c>
      <c r="J5300" s="14" t="s">
        <v>130</v>
      </c>
      <c r="K5300" s="15" t="n">
        <v>4.08</v>
      </c>
      <c r="L5300" s="0" t="n">
        <v>2</v>
      </c>
      <c r="M5300" s="16" t="n">
        <v>0</v>
      </c>
      <c r="N5300" s="17" t="n">
        <v>1.9176</v>
      </c>
      <c r="O5300" s="0" t="str">
        <f aca="false">TEXT(B5300,"YYYY-MM")</f>
        <v>2017-09</v>
      </c>
      <c r="P5300" s="18" t="n">
        <f aca="false">IFERROR(N5300/K5300,0)</f>
        <v>0.47</v>
      </c>
      <c r="Q5300" s="0" t="str">
        <f aca="false">IF(M5300=0,"No Discount",IF(M5300&lt;0.2,"Low (1-19%)",IF(M5300&lt;0.4,"Medium (20-39%)","High (40%+)")))</f>
        <v>No Discount</v>
      </c>
      <c r="R5300" s="0" t="str">
        <f aca="false">INDEX('Lookup Tables'!$B$2:$B$5,MATCH(F5300,'Lookup Tables'!$A$2:$A$5,0))</f>
        <v>Manager D</v>
      </c>
    </row>
    <row r="5301" customFormat="false" ht="15" hidden="false" customHeight="false" outlineLevel="0" collapsed="false">
      <c r="A5301" s="0" t="s">
        <v>4480</v>
      </c>
      <c r="B5301" s="13" t="n">
        <v>43001</v>
      </c>
      <c r="C5301" s="13" t="n">
        <v>43004</v>
      </c>
      <c r="D5301" s="14" t="s">
        <v>137</v>
      </c>
      <c r="E5301" s="14" t="s">
        <v>62</v>
      </c>
      <c r="F5301" s="14" t="s">
        <v>63</v>
      </c>
      <c r="G5301" s="14" t="s">
        <v>64</v>
      </c>
      <c r="H5301" s="14" t="s">
        <v>65</v>
      </c>
      <c r="I5301" s="14" t="s">
        <v>66</v>
      </c>
      <c r="J5301" s="14" t="s">
        <v>358</v>
      </c>
      <c r="K5301" s="15" t="n">
        <v>18.9</v>
      </c>
      <c r="L5301" s="0" t="n">
        <v>3</v>
      </c>
      <c r="M5301" s="16" t="n">
        <v>0</v>
      </c>
      <c r="N5301" s="17" t="n">
        <v>8.694</v>
      </c>
      <c r="O5301" s="0" t="str">
        <f aca="false">TEXT(B5301,"YYYY-MM")</f>
        <v>2017-09</v>
      </c>
      <c r="P5301" s="18" t="n">
        <f aca="false">IFERROR(N5301/K5301,0)</f>
        <v>0.46</v>
      </c>
      <c r="Q5301" s="0" t="str">
        <f aca="false">IF(M5301=0,"No Discount",IF(M5301&lt;0.2,"Low (1-19%)",IF(M5301&lt;0.4,"Medium (20-39%)","High (40%+)")))</f>
        <v>No Discount</v>
      </c>
      <c r="R5301" s="0" t="str">
        <f aca="false">INDEX('Lookup Tables'!$B$2:$B$5,MATCH(F5301,'Lookup Tables'!$A$2:$A$5,0))</f>
        <v>Manager D</v>
      </c>
    </row>
    <row r="5302" customFormat="false" ht="15" hidden="false" customHeight="false" outlineLevel="0" collapsed="false">
      <c r="A5302" s="0" t="s">
        <v>4481</v>
      </c>
      <c r="B5302" s="13" t="n">
        <v>42885</v>
      </c>
      <c r="C5302" s="13" t="n">
        <v>42889</v>
      </c>
      <c r="D5302" s="14" t="s">
        <v>69</v>
      </c>
      <c r="E5302" s="14" t="s">
        <v>62</v>
      </c>
      <c r="F5302" s="14" t="s">
        <v>54</v>
      </c>
      <c r="G5302" s="14" t="s">
        <v>193</v>
      </c>
      <c r="H5302" s="14" t="s">
        <v>56</v>
      </c>
      <c r="I5302" s="14" t="s">
        <v>71</v>
      </c>
      <c r="J5302" s="14" t="s">
        <v>2641</v>
      </c>
      <c r="K5302" s="15" t="n">
        <v>2275.5</v>
      </c>
      <c r="L5302" s="0" t="n">
        <v>10</v>
      </c>
      <c r="M5302" s="16" t="n">
        <v>0</v>
      </c>
      <c r="N5302" s="17" t="n">
        <v>386.835</v>
      </c>
      <c r="O5302" s="0" t="str">
        <f aca="false">TEXT(B5302,"YYYY-MM")</f>
        <v>2017-05</v>
      </c>
      <c r="P5302" s="18" t="n">
        <f aca="false">IFERROR(N5302/K5302,0)</f>
        <v>0.17</v>
      </c>
      <c r="Q5302" s="0" t="str">
        <f aca="false">IF(M5302=0,"No Discount",IF(M5302&lt;0.2,"Low (1-19%)",IF(M5302&lt;0.4,"Medium (20-39%)","High (40%+)")))</f>
        <v>No Discount</v>
      </c>
      <c r="R5302" s="0" t="str">
        <f aca="false">INDEX('Lookup Tables'!$B$2:$B$5,MATCH(F5302,'Lookup Tables'!$A$2:$A$5,0))</f>
        <v>Manager C</v>
      </c>
    </row>
    <row r="5303" customFormat="false" ht="15" hidden="false" customHeight="false" outlineLevel="0" collapsed="false">
      <c r="A5303" s="0" t="s">
        <v>4481</v>
      </c>
      <c r="B5303" s="13" t="n">
        <v>42885</v>
      </c>
      <c r="C5303" s="13" t="n">
        <v>42889</v>
      </c>
      <c r="D5303" s="14" t="s">
        <v>69</v>
      </c>
      <c r="E5303" s="14" t="s">
        <v>62</v>
      </c>
      <c r="F5303" s="14" t="s">
        <v>54</v>
      </c>
      <c r="G5303" s="14" t="s">
        <v>193</v>
      </c>
      <c r="H5303" s="14" t="s">
        <v>80</v>
      </c>
      <c r="I5303" s="14" t="s">
        <v>123</v>
      </c>
      <c r="J5303" s="14" t="s">
        <v>1366</v>
      </c>
      <c r="K5303" s="15" t="n">
        <v>1979.7</v>
      </c>
      <c r="L5303" s="0" t="n">
        <v>6</v>
      </c>
      <c r="M5303" s="16" t="n">
        <v>0</v>
      </c>
      <c r="N5303" s="17" t="n">
        <v>653.301</v>
      </c>
      <c r="O5303" s="0" t="str">
        <f aca="false">TEXT(B5303,"YYYY-MM")</f>
        <v>2017-05</v>
      </c>
      <c r="P5303" s="18" t="n">
        <f aca="false">IFERROR(N5303/K5303,0)</f>
        <v>0.33</v>
      </c>
      <c r="Q5303" s="0" t="str">
        <f aca="false">IF(M5303=0,"No Discount",IF(M5303&lt;0.2,"Low (1-19%)",IF(M5303&lt;0.4,"Medium (20-39%)","High (40%+)")))</f>
        <v>No Discount</v>
      </c>
      <c r="R5303" s="0" t="str">
        <f aca="false">INDEX('Lookup Tables'!$B$2:$B$5,MATCH(F5303,'Lookup Tables'!$A$2:$A$5,0))</f>
        <v>Manager C</v>
      </c>
    </row>
    <row r="5304" customFormat="false" ht="15" hidden="false" customHeight="false" outlineLevel="0" collapsed="false">
      <c r="A5304" s="0" t="s">
        <v>4481</v>
      </c>
      <c r="B5304" s="13" t="n">
        <v>42885</v>
      </c>
      <c r="C5304" s="13" t="n">
        <v>42889</v>
      </c>
      <c r="D5304" s="14" t="s">
        <v>69</v>
      </c>
      <c r="E5304" s="14" t="s">
        <v>62</v>
      </c>
      <c r="F5304" s="14" t="s">
        <v>54</v>
      </c>
      <c r="G5304" s="14" t="s">
        <v>193</v>
      </c>
      <c r="H5304" s="14" t="s">
        <v>65</v>
      </c>
      <c r="I5304" s="14" t="s">
        <v>66</v>
      </c>
      <c r="J5304" s="14" t="s">
        <v>871</v>
      </c>
      <c r="K5304" s="15" t="n">
        <v>62.1</v>
      </c>
      <c r="L5304" s="0" t="n">
        <v>6</v>
      </c>
      <c r="M5304" s="16" t="n">
        <v>0</v>
      </c>
      <c r="N5304" s="17" t="n">
        <v>29.808</v>
      </c>
      <c r="O5304" s="0" t="str">
        <f aca="false">TEXT(B5304,"YYYY-MM")</f>
        <v>2017-05</v>
      </c>
      <c r="P5304" s="18" t="n">
        <f aca="false">IFERROR(N5304/K5304,0)</f>
        <v>0.48</v>
      </c>
      <c r="Q5304" s="0" t="str">
        <f aca="false">IF(M5304=0,"No Discount",IF(M5304&lt;0.2,"Low (1-19%)",IF(M5304&lt;0.4,"Medium (20-39%)","High (40%+)")))</f>
        <v>No Discount</v>
      </c>
      <c r="R5304" s="0" t="str">
        <f aca="false">INDEX('Lookup Tables'!$B$2:$B$5,MATCH(F5304,'Lookup Tables'!$A$2:$A$5,0))</f>
        <v>Manager C</v>
      </c>
    </row>
    <row r="5305" customFormat="false" ht="15" hidden="false" customHeight="false" outlineLevel="0" collapsed="false">
      <c r="A5305" s="0" t="s">
        <v>4482</v>
      </c>
      <c r="B5305" s="13" t="n">
        <v>42324</v>
      </c>
      <c r="C5305" s="13" t="n">
        <v>42328</v>
      </c>
      <c r="D5305" s="14" t="s">
        <v>69</v>
      </c>
      <c r="E5305" s="14" t="s">
        <v>53</v>
      </c>
      <c r="F5305" s="14" t="s">
        <v>98</v>
      </c>
      <c r="G5305" s="14" t="s">
        <v>146</v>
      </c>
      <c r="H5305" s="14" t="s">
        <v>56</v>
      </c>
      <c r="I5305" s="14" t="s">
        <v>59</v>
      </c>
      <c r="J5305" s="14" t="s">
        <v>2794</v>
      </c>
      <c r="K5305" s="15" t="n">
        <v>37.296</v>
      </c>
      <c r="L5305" s="0" t="n">
        <v>2</v>
      </c>
      <c r="M5305" s="16" t="n">
        <v>0.3</v>
      </c>
      <c r="N5305" s="17" t="n">
        <v>-1.0656</v>
      </c>
      <c r="O5305" s="0" t="str">
        <f aca="false">TEXT(B5305,"YYYY-MM")</f>
        <v>2015-11</v>
      </c>
      <c r="P5305" s="18" t="n">
        <f aca="false">IFERROR(N5305/K5305,0)</f>
        <v>-0.0285714285714286</v>
      </c>
      <c r="Q5305" s="0" t="str">
        <f aca="false">IF(M5305=0,"No Discount",IF(M5305&lt;0.2,"Low (1-19%)",IF(M5305&lt;0.4,"Medium (20-39%)","High (40%+)")))</f>
        <v>Medium (20-39%)</v>
      </c>
      <c r="R5305" s="0" t="str">
        <f aca="false">INDEX('Lookup Tables'!$B$2:$B$5,MATCH(F5305,'Lookup Tables'!$A$2:$A$5,0))</f>
        <v>Manager A</v>
      </c>
    </row>
    <row r="5306" customFormat="false" ht="15" hidden="false" customHeight="false" outlineLevel="0" collapsed="false">
      <c r="A5306" s="0" t="s">
        <v>4483</v>
      </c>
      <c r="B5306" s="13" t="n">
        <v>42268</v>
      </c>
      <c r="C5306" s="13" t="n">
        <v>42270</v>
      </c>
      <c r="D5306" s="14" t="s">
        <v>137</v>
      </c>
      <c r="E5306" s="14" t="s">
        <v>97</v>
      </c>
      <c r="F5306" s="14" t="s">
        <v>98</v>
      </c>
      <c r="G5306" s="14" t="s">
        <v>99</v>
      </c>
      <c r="H5306" s="14" t="s">
        <v>56</v>
      </c>
      <c r="I5306" s="14" t="s">
        <v>76</v>
      </c>
      <c r="J5306" s="14" t="s">
        <v>2980</v>
      </c>
      <c r="K5306" s="15" t="n">
        <v>8.544</v>
      </c>
      <c r="L5306" s="0" t="n">
        <v>2</v>
      </c>
      <c r="M5306" s="16" t="n">
        <v>0.6</v>
      </c>
      <c r="N5306" s="17" t="n">
        <v>-7.476</v>
      </c>
      <c r="O5306" s="0" t="str">
        <f aca="false">TEXT(B5306,"YYYY-MM")</f>
        <v>2015-09</v>
      </c>
      <c r="P5306" s="18" t="n">
        <f aca="false">IFERROR(N5306/K5306,0)</f>
        <v>-0.875</v>
      </c>
      <c r="Q5306" s="0" t="str">
        <f aca="false">IF(M5306=0,"No Discount",IF(M5306&lt;0.2,"Low (1-19%)",IF(M5306&lt;0.4,"Medium (20-39%)","High (40%+)")))</f>
        <v>High (40%+)</v>
      </c>
      <c r="R5306" s="0" t="str">
        <f aca="false">INDEX('Lookup Tables'!$B$2:$B$5,MATCH(F5306,'Lookup Tables'!$A$2:$A$5,0))</f>
        <v>Manager A</v>
      </c>
    </row>
    <row r="5307" customFormat="false" ht="15" hidden="false" customHeight="false" outlineLevel="0" collapsed="false">
      <c r="A5307" s="0" t="s">
        <v>4484</v>
      </c>
      <c r="B5307" s="13" t="n">
        <v>42787</v>
      </c>
      <c r="C5307" s="13" t="n">
        <v>42792</v>
      </c>
      <c r="D5307" s="14" t="s">
        <v>69</v>
      </c>
      <c r="E5307" s="14" t="s">
        <v>62</v>
      </c>
      <c r="F5307" s="14" t="s">
        <v>117</v>
      </c>
      <c r="G5307" s="14" t="s">
        <v>170</v>
      </c>
      <c r="H5307" s="14" t="s">
        <v>56</v>
      </c>
      <c r="I5307" s="14" t="s">
        <v>76</v>
      </c>
      <c r="J5307" s="14" t="s">
        <v>240</v>
      </c>
      <c r="K5307" s="15" t="n">
        <v>68.95</v>
      </c>
      <c r="L5307" s="0" t="n">
        <v>5</v>
      </c>
      <c r="M5307" s="16" t="n">
        <v>0</v>
      </c>
      <c r="N5307" s="17" t="n">
        <v>28.959</v>
      </c>
      <c r="O5307" s="0" t="str">
        <f aca="false">TEXT(B5307,"YYYY-MM")</f>
        <v>2017-02</v>
      </c>
      <c r="P5307" s="18" t="n">
        <f aca="false">IFERROR(N5307/K5307,0)</f>
        <v>0.42</v>
      </c>
      <c r="Q5307" s="0" t="str">
        <f aca="false">IF(M5307=0,"No Discount",IF(M5307&lt;0.2,"Low (1-19%)",IF(M5307&lt;0.4,"Medium (20-39%)","High (40%+)")))</f>
        <v>No Discount</v>
      </c>
      <c r="R5307" s="0" t="str">
        <f aca="false">INDEX('Lookup Tables'!$B$2:$B$5,MATCH(F5307,'Lookup Tables'!$A$2:$A$5,0))</f>
        <v>Manager B</v>
      </c>
    </row>
    <row r="5308" customFormat="false" ht="15" hidden="false" customHeight="false" outlineLevel="0" collapsed="false">
      <c r="A5308" s="0" t="s">
        <v>4484</v>
      </c>
      <c r="B5308" s="13" t="n">
        <v>42787</v>
      </c>
      <c r="C5308" s="13" t="n">
        <v>42792</v>
      </c>
      <c r="D5308" s="14" t="s">
        <v>69</v>
      </c>
      <c r="E5308" s="14" t="s">
        <v>62</v>
      </c>
      <c r="F5308" s="14" t="s">
        <v>117</v>
      </c>
      <c r="G5308" s="14" t="s">
        <v>170</v>
      </c>
      <c r="H5308" s="14" t="s">
        <v>65</v>
      </c>
      <c r="I5308" s="14" t="s">
        <v>73</v>
      </c>
      <c r="J5308" s="14" t="s">
        <v>1052</v>
      </c>
      <c r="K5308" s="15" t="n">
        <v>296.37</v>
      </c>
      <c r="L5308" s="0" t="n">
        <v>3</v>
      </c>
      <c r="M5308" s="16" t="n">
        <v>0</v>
      </c>
      <c r="N5308" s="17" t="n">
        <v>80.0199</v>
      </c>
      <c r="O5308" s="0" t="str">
        <f aca="false">TEXT(B5308,"YYYY-MM")</f>
        <v>2017-02</v>
      </c>
      <c r="P5308" s="18" t="n">
        <f aca="false">IFERROR(N5308/K5308,0)</f>
        <v>0.27</v>
      </c>
      <c r="Q5308" s="0" t="str">
        <f aca="false">IF(M5308=0,"No Discount",IF(M5308&lt;0.2,"Low (1-19%)",IF(M5308&lt;0.4,"Medium (20-39%)","High (40%+)")))</f>
        <v>No Discount</v>
      </c>
      <c r="R5308" s="0" t="str">
        <f aca="false">INDEX('Lookup Tables'!$B$2:$B$5,MATCH(F5308,'Lookup Tables'!$A$2:$A$5,0))</f>
        <v>Manager B</v>
      </c>
    </row>
    <row r="5309" customFormat="false" ht="15" hidden="false" customHeight="false" outlineLevel="0" collapsed="false">
      <c r="A5309" s="0" t="s">
        <v>4484</v>
      </c>
      <c r="B5309" s="13" t="n">
        <v>42787</v>
      </c>
      <c r="C5309" s="13" t="n">
        <v>42792</v>
      </c>
      <c r="D5309" s="14" t="s">
        <v>69</v>
      </c>
      <c r="E5309" s="14" t="s">
        <v>62</v>
      </c>
      <c r="F5309" s="14" t="s">
        <v>117</v>
      </c>
      <c r="G5309" s="14" t="s">
        <v>170</v>
      </c>
      <c r="H5309" s="14" t="s">
        <v>80</v>
      </c>
      <c r="I5309" s="14" t="s">
        <v>81</v>
      </c>
      <c r="J5309" s="14" t="s">
        <v>4485</v>
      </c>
      <c r="K5309" s="15" t="n">
        <v>39.98</v>
      </c>
      <c r="L5309" s="0" t="n">
        <v>2</v>
      </c>
      <c r="M5309" s="16" t="n">
        <v>0</v>
      </c>
      <c r="N5309" s="17" t="n">
        <v>1.999</v>
      </c>
      <c r="O5309" s="0" t="str">
        <f aca="false">TEXT(B5309,"YYYY-MM")</f>
        <v>2017-02</v>
      </c>
      <c r="P5309" s="18" t="n">
        <f aca="false">IFERROR(N5309/K5309,0)</f>
        <v>0.05</v>
      </c>
      <c r="Q5309" s="0" t="str">
        <f aca="false">IF(M5309=0,"No Discount",IF(M5309&lt;0.2,"Low (1-19%)",IF(M5309&lt;0.4,"Medium (20-39%)","High (40%+)")))</f>
        <v>No Discount</v>
      </c>
      <c r="R5309" s="0" t="str">
        <f aca="false">INDEX('Lookup Tables'!$B$2:$B$5,MATCH(F5309,'Lookup Tables'!$A$2:$A$5,0))</f>
        <v>Manager B</v>
      </c>
    </row>
    <row r="5310" customFormat="false" ht="15" hidden="false" customHeight="false" outlineLevel="0" collapsed="false">
      <c r="A5310" s="0" t="s">
        <v>4486</v>
      </c>
      <c r="B5310" s="13" t="n">
        <v>43423</v>
      </c>
      <c r="C5310" s="13" t="n">
        <v>43425</v>
      </c>
      <c r="D5310" s="14" t="s">
        <v>137</v>
      </c>
      <c r="E5310" s="14" t="s">
        <v>53</v>
      </c>
      <c r="F5310" s="14" t="s">
        <v>98</v>
      </c>
      <c r="G5310" s="14" t="s">
        <v>99</v>
      </c>
      <c r="H5310" s="14" t="s">
        <v>56</v>
      </c>
      <c r="I5310" s="14" t="s">
        <v>59</v>
      </c>
      <c r="J5310" s="14" t="s">
        <v>2284</v>
      </c>
      <c r="K5310" s="15" t="n">
        <v>191.058</v>
      </c>
      <c r="L5310" s="0" t="n">
        <v>3</v>
      </c>
      <c r="M5310" s="16" t="n">
        <v>0.3</v>
      </c>
      <c r="N5310" s="17" t="n">
        <v>-46.3998</v>
      </c>
      <c r="O5310" s="0" t="str">
        <f aca="false">TEXT(B5310,"YYYY-MM")</f>
        <v>2018-11</v>
      </c>
      <c r="P5310" s="18" t="n">
        <f aca="false">IFERROR(N5310/K5310,0)</f>
        <v>-0.242857142857143</v>
      </c>
      <c r="Q5310" s="0" t="str">
        <f aca="false">IF(M5310=0,"No Discount",IF(M5310&lt;0.2,"Low (1-19%)",IF(M5310&lt;0.4,"Medium (20-39%)","High (40%+)")))</f>
        <v>Medium (20-39%)</v>
      </c>
      <c r="R5310" s="0" t="str">
        <f aca="false">INDEX('Lookup Tables'!$B$2:$B$5,MATCH(F5310,'Lookup Tables'!$A$2:$A$5,0))</f>
        <v>Manager A</v>
      </c>
    </row>
    <row r="5311" customFormat="false" ht="15" hidden="false" customHeight="false" outlineLevel="0" collapsed="false">
      <c r="A5311" s="0" t="s">
        <v>4486</v>
      </c>
      <c r="B5311" s="13" t="n">
        <v>43423</v>
      </c>
      <c r="C5311" s="13" t="n">
        <v>43425</v>
      </c>
      <c r="D5311" s="14" t="s">
        <v>137</v>
      </c>
      <c r="E5311" s="14" t="s">
        <v>53</v>
      </c>
      <c r="F5311" s="14" t="s">
        <v>98</v>
      </c>
      <c r="G5311" s="14" t="s">
        <v>99</v>
      </c>
      <c r="H5311" s="14" t="s">
        <v>65</v>
      </c>
      <c r="I5311" s="14" t="s">
        <v>78</v>
      </c>
      <c r="J5311" s="14" t="s">
        <v>4487</v>
      </c>
      <c r="K5311" s="15" t="n">
        <v>13.04</v>
      </c>
      <c r="L5311" s="0" t="n">
        <v>5</v>
      </c>
      <c r="M5311" s="16" t="n">
        <v>0.2</v>
      </c>
      <c r="N5311" s="17" t="n">
        <v>3.912</v>
      </c>
      <c r="O5311" s="0" t="str">
        <f aca="false">TEXT(B5311,"YYYY-MM")</f>
        <v>2018-11</v>
      </c>
      <c r="P5311" s="18" t="n">
        <f aca="false">IFERROR(N5311/K5311,0)</f>
        <v>0.3</v>
      </c>
      <c r="Q5311" s="0" t="str">
        <f aca="false">IF(M5311=0,"No Discount",IF(M5311&lt;0.2,"Low (1-19%)",IF(M5311&lt;0.4,"Medium (20-39%)","High (40%+)")))</f>
        <v>Medium (20-39%)</v>
      </c>
      <c r="R5311" s="0" t="str">
        <f aca="false">INDEX('Lookup Tables'!$B$2:$B$5,MATCH(F5311,'Lookup Tables'!$A$2:$A$5,0))</f>
        <v>Manager A</v>
      </c>
    </row>
    <row r="5312" customFormat="false" ht="15" hidden="false" customHeight="false" outlineLevel="0" collapsed="false">
      <c r="A5312" s="0" t="s">
        <v>4486</v>
      </c>
      <c r="B5312" s="13" t="n">
        <v>43423</v>
      </c>
      <c r="C5312" s="13" t="n">
        <v>43425</v>
      </c>
      <c r="D5312" s="14" t="s">
        <v>137</v>
      </c>
      <c r="E5312" s="14" t="s">
        <v>53</v>
      </c>
      <c r="F5312" s="14" t="s">
        <v>98</v>
      </c>
      <c r="G5312" s="14" t="s">
        <v>99</v>
      </c>
      <c r="H5312" s="14" t="s">
        <v>65</v>
      </c>
      <c r="I5312" s="14" t="s">
        <v>83</v>
      </c>
      <c r="J5312" s="14" t="s">
        <v>804</v>
      </c>
      <c r="K5312" s="15" t="n">
        <v>1525.188</v>
      </c>
      <c r="L5312" s="0" t="n">
        <v>6</v>
      </c>
      <c r="M5312" s="16" t="n">
        <v>0.8</v>
      </c>
      <c r="N5312" s="17" t="n">
        <v>-2287.782</v>
      </c>
      <c r="O5312" s="0" t="str">
        <f aca="false">TEXT(B5312,"YYYY-MM")</f>
        <v>2018-11</v>
      </c>
      <c r="P5312" s="18" t="n">
        <f aca="false">IFERROR(N5312/K5312,0)</f>
        <v>-1.5</v>
      </c>
      <c r="Q5312" s="0" t="str">
        <f aca="false">IF(M5312=0,"No Discount",IF(M5312&lt;0.2,"Low (1-19%)",IF(M5312&lt;0.4,"Medium (20-39%)","High (40%+)")))</f>
        <v>High (40%+)</v>
      </c>
      <c r="R5312" s="0" t="str">
        <f aca="false">INDEX('Lookup Tables'!$B$2:$B$5,MATCH(F5312,'Lookup Tables'!$A$2:$A$5,0))</f>
        <v>Manager A</v>
      </c>
    </row>
    <row r="5313" customFormat="false" ht="15" hidden="false" customHeight="false" outlineLevel="0" collapsed="false">
      <c r="A5313" s="0" t="s">
        <v>4488</v>
      </c>
      <c r="B5313" s="13" t="n">
        <v>42968</v>
      </c>
      <c r="C5313" s="13" t="n">
        <v>42974</v>
      </c>
      <c r="D5313" s="14" t="s">
        <v>69</v>
      </c>
      <c r="E5313" s="14" t="s">
        <v>97</v>
      </c>
      <c r="F5313" s="14" t="s">
        <v>54</v>
      </c>
      <c r="G5313" s="14" t="s">
        <v>90</v>
      </c>
      <c r="H5313" s="14" t="s">
        <v>65</v>
      </c>
      <c r="I5313" s="14" t="s">
        <v>66</v>
      </c>
      <c r="J5313" s="14" t="s">
        <v>2716</v>
      </c>
      <c r="K5313" s="15" t="n">
        <v>9.216</v>
      </c>
      <c r="L5313" s="0" t="n">
        <v>4</v>
      </c>
      <c r="M5313" s="16" t="n">
        <v>0.2</v>
      </c>
      <c r="N5313" s="17" t="n">
        <v>3.3408</v>
      </c>
      <c r="O5313" s="0" t="str">
        <f aca="false">TEXT(B5313,"YYYY-MM")</f>
        <v>2017-08</v>
      </c>
      <c r="P5313" s="18" t="n">
        <f aca="false">IFERROR(N5313/K5313,0)</f>
        <v>0.3625</v>
      </c>
      <c r="Q5313" s="0" t="str">
        <f aca="false">IF(M5313=0,"No Discount",IF(M5313&lt;0.2,"Low (1-19%)",IF(M5313&lt;0.4,"Medium (20-39%)","High (40%+)")))</f>
        <v>Medium (20-39%)</v>
      </c>
      <c r="R5313" s="0" t="str">
        <f aca="false">INDEX('Lookup Tables'!$B$2:$B$5,MATCH(F5313,'Lookup Tables'!$A$2:$A$5,0))</f>
        <v>Manager C</v>
      </c>
    </row>
    <row r="5314" customFormat="false" ht="15" hidden="false" customHeight="false" outlineLevel="0" collapsed="false">
      <c r="A5314" s="0" t="s">
        <v>4488</v>
      </c>
      <c r="B5314" s="13" t="n">
        <v>42968</v>
      </c>
      <c r="C5314" s="13" t="n">
        <v>42974</v>
      </c>
      <c r="D5314" s="14" t="s">
        <v>69</v>
      </c>
      <c r="E5314" s="14" t="s">
        <v>97</v>
      </c>
      <c r="F5314" s="14" t="s">
        <v>54</v>
      </c>
      <c r="G5314" s="14" t="s">
        <v>90</v>
      </c>
      <c r="H5314" s="14" t="s">
        <v>65</v>
      </c>
      <c r="I5314" s="14" t="s">
        <v>303</v>
      </c>
      <c r="J5314" s="14" t="s">
        <v>653</v>
      </c>
      <c r="K5314" s="15" t="n">
        <v>28.048</v>
      </c>
      <c r="L5314" s="0" t="n">
        <v>2</v>
      </c>
      <c r="M5314" s="16" t="n">
        <v>0.2</v>
      </c>
      <c r="N5314" s="17" t="n">
        <v>3.506</v>
      </c>
      <c r="O5314" s="0" t="str">
        <f aca="false">TEXT(B5314,"YYYY-MM")</f>
        <v>2017-08</v>
      </c>
      <c r="P5314" s="18" t="n">
        <f aca="false">IFERROR(N5314/K5314,0)</f>
        <v>0.125</v>
      </c>
      <c r="Q5314" s="0" t="str">
        <f aca="false">IF(M5314=0,"No Discount",IF(M5314&lt;0.2,"Low (1-19%)",IF(M5314&lt;0.4,"Medium (20-39%)","High (40%+)")))</f>
        <v>Medium (20-39%)</v>
      </c>
      <c r="R5314" s="0" t="str">
        <f aca="false">INDEX('Lookup Tables'!$B$2:$B$5,MATCH(F5314,'Lookup Tables'!$A$2:$A$5,0))</f>
        <v>Manager C</v>
      </c>
    </row>
    <row r="5315" customFormat="false" ht="15" hidden="false" customHeight="false" outlineLevel="0" collapsed="false">
      <c r="A5315" s="0" t="s">
        <v>4489</v>
      </c>
      <c r="B5315" s="13" t="n">
        <v>43220</v>
      </c>
      <c r="C5315" s="13" t="n">
        <v>43225</v>
      </c>
      <c r="D5315" s="14" t="s">
        <v>69</v>
      </c>
      <c r="E5315" s="14" t="s">
        <v>62</v>
      </c>
      <c r="F5315" s="14" t="s">
        <v>63</v>
      </c>
      <c r="G5315" s="14" t="s">
        <v>64</v>
      </c>
      <c r="H5315" s="14" t="s">
        <v>56</v>
      </c>
      <c r="I5315" s="14" t="s">
        <v>76</v>
      </c>
      <c r="J5315" s="14" t="s">
        <v>1054</v>
      </c>
      <c r="K5315" s="15" t="n">
        <v>64.96</v>
      </c>
      <c r="L5315" s="0" t="n">
        <v>2</v>
      </c>
      <c r="M5315" s="16" t="n">
        <v>0</v>
      </c>
      <c r="N5315" s="17" t="n">
        <v>21.4368</v>
      </c>
      <c r="O5315" s="0" t="str">
        <f aca="false">TEXT(B5315,"YYYY-MM")</f>
        <v>2018-04</v>
      </c>
      <c r="P5315" s="18" t="n">
        <f aca="false">IFERROR(N5315/K5315,0)</f>
        <v>0.33</v>
      </c>
      <c r="Q5315" s="0" t="str">
        <f aca="false">IF(M5315=0,"No Discount",IF(M5315&lt;0.2,"Low (1-19%)",IF(M5315&lt;0.4,"Medium (20-39%)","High (40%+)")))</f>
        <v>No Discount</v>
      </c>
      <c r="R5315" s="0" t="str">
        <f aca="false">INDEX('Lookup Tables'!$B$2:$B$5,MATCH(F5315,'Lookup Tables'!$A$2:$A$5,0))</f>
        <v>Manager D</v>
      </c>
    </row>
    <row r="5316" customFormat="false" ht="15" hidden="false" customHeight="false" outlineLevel="0" collapsed="false">
      <c r="A5316" s="0" t="s">
        <v>4489</v>
      </c>
      <c r="B5316" s="13" t="n">
        <v>43220</v>
      </c>
      <c r="C5316" s="13" t="n">
        <v>43225</v>
      </c>
      <c r="D5316" s="14" t="s">
        <v>69</v>
      </c>
      <c r="E5316" s="14" t="s">
        <v>62</v>
      </c>
      <c r="F5316" s="14" t="s">
        <v>63</v>
      </c>
      <c r="G5316" s="14" t="s">
        <v>64</v>
      </c>
      <c r="H5316" s="14" t="s">
        <v>65</v>
      </c>
      <c r="I5316" s="14" t="s">
        <v>129</v>
      </c>
      <c r="J5316" s="14" t="s">
        <v>1038</v>
      </c>
      <c r="K5316" s="15" t="n">
        <v>30.56</v>
      </c>
      <c r="L5316" s="0" t="n">
        <v>4</v>
      </c>
      <c r="M5316" s="16" t="n">
        <v>0</v>
      </c>
      <c r="N5316" s="17" t="n">
        <v>14.9744</v>
      </c>
      <c r="O5316" s="0" t="str">
        <f aca="false">TEXT(B5316,"YYYY-MM")</f>
        <v>2018-04</v>
      </c>
      <c r="P5316" s="18" t="n">
        <f aca="false">IFERROR(N5316/K5316,0)</f>
        <v>0.49</v>
      </c>
      <c r="Q5316" s="0" t="str">
        <f aca="false">IF(M5316=0,"No Discount",IF(M5316&lt;0.2,"Low (1-19%)",IF(M5316&lt;0.4,"Medium (20-39%)","High (40%+)")))</f>
        <v>No Discount</v>
      </c>
      <c r="R5316" s="0" t="str">
        <f aca="false">INDEX('Lookup Tables'!$B$2:$B$5,MATCH(F5316,'Lookup Tables'!$A$2:$A$5,0))</f>
        <v>Manager D</v>
      </c>
    </row>
    <row r="5317" customFormat="false" ht="15" hidden="false" customHeight="false" outlineLevel="0" collapsed="false">
      <c r="A5317" s="0" t="s">
        <v>4490</v>
      </c>
      <c r="B5317" s="13" t="n">
        <v>42857</v>
      </c>
      <c r="C5317" s="13" t="n">
        <v>42863</v>
      </c>
      <c r="D5317" s="14" t="s">
        <v>69</v>
      </c>
      <c r="E5317" s="14" t="s">
        <v>53</v>
      </c>
      <c r="F5317" s="14" t="s">
        <v>54</v>
      </c>
      <c r="G5317" s="14" t="s">
        <v>90</v>
      </c>
      <c r="H5317" s="14" t="s">
        <v>56</v>
      </c>
      <c r="I5317" s="14" t="s">
        <v>59</v>
      </c>
      <c r="J5317" s="14" t="s">
        <v>1417</v>
      </c>
      <c r="K5317" s="15" t="n">
        <v>187.056</v>
      </c>
      <c r="L5317" s="0" t="n">
        <v>9</v>
      </c>
      <c r="M5317" s="16" t="n">
        <v>0.2</v>
      </c>
      <c r="N5317" s="17" t="n">
        <v>11.691</v>
      </c>
      <c r="O5317" s="0" t="str">
        <f aca="false">TEXT(B5317,"YYYY-MM")</f>
        <v>2017-05</v>
      </c>
      <c r="P5317" s="18" t="n">
        <f aca="false">IFERROR(N5317/K5317,0)</f>
        <v>0.0625</v>
      </c>
      <c r="Q5317" s="0" t="str">
        <f aca="false">IF(M5317=0,"No Discount",IF(M5317&lt;0.2,"Low (1-19%)",IF(M5317&lt;0.4,"Medium (20-39%)","High (40%+)")))</f>
        <v>Medium (20-39%)</v>
      </c>
      <c r="R5317" s="0" t="str">
        <f aca="false">INDEX('Lookup Tables'!$B$2:$B$5,MATCH(F5317,'Lookup Tables'!$A$2:$A$5,0))</f>
        <v>Manager C</v>
      </c>
    </row>
    <row r="5318" customFormat="false" ht="15" hidden="false" customHeight="false" outlineLevel="0" collapsed="false">
      <c r="A5318" s="0" t="s">
        <v>4491</v>
      </c>
      <c r="B5318" s="13" t="n">
        <v>43375</v>
      </c>
      <c r="C5318" s="13" t="n">
        <v>43378</v>
      </c>
      <c r="D5318" s="14" t="s">
        <v>137</v>
      </c>
      <c r="E5318" s="14" t="s">
        <v>97</v>
      </c>
      <c r="F5318" s="14" t="s">
        <v>54</v>
      </c>
      <c r="G5318" s="14" t="s">
        <v>200</v>
      </c>
      <c r="H5318" s="14" t="s">
        <v>56</v>
      </c>
      <c r="I5318" s="14" t="s">
        <v>76</v>
      </c>
      <c r="J5318" s="14" t="s">
        <v>2404</v>
      </c>
      <c r="K5318" s="15" t="n">
        <v>11.808</v>
      </c>
      <c r="L5318" s="0" t="n">
        <v>2</v>
      </c>
      <c r="M5318" s="16" t="n">
        <v>0.2</v>
      </c>
      <c r="N5318" s="17" t="n">
        <v>1.3284</v>
      </c>
      <c r="O5318" s="0" t="str">
        <f aca="false">TEXT(B5318,"YYYY-MM")</f>
        <v>2018-10</v>
      </c>
      <c r="P5318" s="18" t="n">
        <f aca="false">IFERROR(N5318/K5318,0)</f>
        <v>0.1125</v>
      </c>
      <c r="Q5318" s="0" t="str">
        <f aca="false">IF(M5318=0,"No Discount",IF(M5318&lt;0.2,"Low (1-19%)",IF(M5318&lt;0.4,"Medium (20-39%)","High (40%+)")))</f>
        <v>Medium (20-39%)</v>
      </c>
      <c r="R5318" s="0" t="str">
        <f aca="false">INDEX('Lookup Tables'!$B$2:$B$5,MATCH(F5318,'Lookup Tables'!$A$2:$A$5,0))</f>
        <v>Manager C</v>
      </c>
    </row>
    <row r="5319" customFormat="false" ht="15" hidden="false" customHeight="false" outlineLevel="0" collapsed="false">
      <c r="A5319" s="0" t="s">
        <v>4491</v>
      </c>
      <c r="B5319" s="13" t="n">
        <v>43375</v>
      </c>
      <c r="C5319" s="13" t="n">
        <v>43378</v>
      </c>
      <c r="D5319" s="14" t="s">
        <v>137</v>
      </c>
      <c r="E5319" s="14" t="s">
        <v>97</v>
      </c>
      <c r="F5319" s="14" t="s">
        <v>54</v>
      </c>
      <c r="G5319" s="14" t="s">
        <v>200</v>
      </c>
      <c r="H5319" s="14" t="s">
        <v>56</v>
      </c>
      <c r="I5319" s="14" t="s">
        <v>76</v>
      </c>
      <c r="J5319" s="14" t="s">
        <v>4492</v>
      </c>
      <c r="K5319" s="15" t="n">
        <v>9.656</v>
      </c>
      <c r="L5319" s="0" t="n">
        <v>1</v>
      </c>
      <c r="M5319" s="16" t="n">
        <v>0.2</v>
      </c>
      <c r="N5319" s="17" t="n">
        <v>1.5691</v>
      </c>
      <c r="O5319" s="0" t="str">
        <f aca="false">TEXT(B5319,"YYYY-MM")</f>
        <v>2018-10</v>
      </c>
      <c r="P5319" s="18" t="n">
        <f aca="false">IFERROR(N5319/K5319,0)</f>
        <v>0.1625</v>
      </c>
      <c r="Q5319" s="0" t="str">
        <f aca="false">IF(M5319=0,"No Discount",IF(M5319&lt;0.2,"Low (1-19%)",IF(M5319&lt;0.4,"Medium (20-39%)","High (40%+)")))</f>
        <v>Medium (20-39%)</v>
      </c>
      <c r="R5319" s="0" t="str">
        <f aca="false">INDEX('Lookup Tables'!$B$2:$B$5,MATCH(F5319,'Lookup Tables'!$A$2:$A$5,0))</f>
        <v>Manager C</v>
      </c>
    </row>
    <row r="5320" customFormat="false" ht="15" hidden="false" customHeight="false" outlineLevel="0" collapsed="false">
      <c r="A5320" s="0" t="s">
        <v>4491</v>
      </c>
      <c r="B5320" s="13" t="n">
        <v>43375</v>
      </c>
      <c r="C5320" s="13" t="n">
        <v>43378</v>
      </c>
      <c r="D5320" s="14" t="s">
        <v>137</v>
      </c>
      <c r="E5320" s="14" t="s">
        <v>97</v>
      </c>
      <c r="F5320" s="14" t="s">
        <v>54</v>
      </c>
      <c r="G5320" s="14" t="s">
        <v>200</v>
      </c>
      <c r="H5320" s="14" t="s">
        <v>65</v>
      </c>
      <c r="I5320" s="14" t="s">
        <v>91</v>
      </c>
      <c r="J5320" s="14" t="s">
        <v>1533</v>
      </c>
      <c r="K5320" s="15" t="n">
        <v>20.736</v>
      </c>
      <c r="L5320" s="0" t="n">
        <v>4</v>
      </c>
      <c r="M5320" s="16" t="n">
        <v>0.2</v>
      </c>
      <c r="N5320" s="17" t="n">
        <v>7.2576</v>
      </c>
      <c r="O5320" s="0" t="str">
        <f aca="false">TEXT(B5320,"YYYY-MM")</f>
        <v>2018-10</v>
      </c>
      <c r="P5320" s="18" t="n">
        <f aca="false">IFERROR(N5320/K5320,0)</f>
        <v>0.35</v>
      </c>
      <c r="Q5320" s="0" t="str">
        <f aca="false">IF(M5320=0,"No Discount",IF(M5320&lt;0.2,"Low (1-19%)",IF(M5320&lt;0.4,"Medium (20-39%)","High (40%+)")))</f>
        <v>Medium (20-39%)</v>
      </c>
      <c r="R5320" s="0" t="str">
        <f aca="false">INDEX('Lookup Tables'!$B$2:$B$5,MATCH(F5320,'Lookup Tables'!$A$2:$A$5,0))</f>
        <v>Manager C</v>
      </c>
    </row>
    <row r="5321" customFormat="false" ht="15" hidden="false" customHeight="false" outlineLevel="0" collapsed="false">
      <c r="A5321" s="0" t="s">
        <v>4491</v>
      </c>
      <c r="B5321" s="13" t="n">
        <v>43375</v>
      </c>
      <c r="C5321" s="13" t="n">
        <v>43378</v>
      </c>
      <c r="D5321" s="14" t="s">
        <v>137</v>
      </c>
      <c r="E5321" s="14" t="s">
        <v>97</v>
      </c>
      <c r="F5321" s="14" t="s">
        <v>54</v>
      </c>
      <c r="G5321" s="14" t="s">
        <v>200</v>
      </c>
      <c r="H5321" s="14" t="s">
        <v>65</v>
      </c>
      <c r="I5321" s="14" t="s">
        <v>83</v>
      </c>
      <c r="J5321" s="14" t="s">
        <v>1803</v>
      </c>
      <c r="K5321" s="15" t="n">
        <v>27.36</v>
      </c>
      <c r="L5321" s="0" t="n">
        <v>3</v>
      </c>
      <c r="M5321" s="16" t="n">
        <v>0.7</v>
      </c>
      <c r="N5321" s="17" t="n">
        <v>-21.888</v>
      </c>
      <c r="O5321" s="0" t="str">
        <f aca="false">TEXT(B5321,"YYYY-MM")</f>
        <v>2018-10</v>
      </c>
      <c r="P5321" s="18" t="n">
        <f aca="false">IFERROR(N5321/K5321,0)</f>
        <v>-0.8</v>
      </c>
      <c r="Q5321" s="0" t="str">
        <f aca="false">IF(M5321=0,"No Discount",IF(M5321&lt;0.2,"Low (1-19%)",IF(M5321&lt;0.4,"Medium (20-39%)","High (40%+)")))</f>
        <v>High (40%+)</v>
      </c>
      <c r="R5321" s="0" t="str">
        <f aca="false">INDEX('Lookup Tables'!$B$2:$B$5,MATCH(F5321,'Lookup Tables'!$A$2:$A$5,0))</f>
        <v>Manager C</v>
      </c>
    </row>
    <row r="5322" customFormat="false" ht="15" hidden="false" customHeight="false" outlineLevel="0" collapsed="false">
      <c r="A5322" s="0" t="s">
        <v>4491</v>
      </c>
      <c r="B5322" s="13" t="n">
        <v>43375</v>
      </c>
      <c r="C5322" s="13" t="n">
        <v>43378</v>
      </c>
      <c r="D5322" s="14" t="s">
        <v>137</v>
      </c>
      <c r="E5322" s="14" t="s">
        <v>97</v>
      </c>
      <c r="F5322" s="14" t="s">
        <v>54</v>
      </c>
      <c r="G5322" s="14" t="s">
        <v>200</v>
      </c>
      <c r="H5322" s="14" t="s">
        <v>56</v>
      </c>
      <c r="I5322" s="14" t="s">
        <v>71</v>
      </c>
      <c r="J5322" s="14" t="s">
        <v>1051</v>
      </c>
      <c r="K5322" s="15" t="n">
        <v>2314.116</v>
      </c>
      <c r="L5322" s="0" t="n">
        <v>7</v>
      </c>
      <c r="M5322" s="16" t="n">
        <v>0.4</v>
      </c>
      <c r="N5322" s="17" t="n">
        <v>-1002.7836</v>
      </c>
      <c r="O5322" s="0" t="str">
        <f aca="false">TEXT(B5322,"YYYY-MM")</f>
        <v>2018-10</v>
      </c>
      <c r="P5322" s="18" t="n">
        <f aca="false">IFERROR(N5322/K5322,0)</f>
        <v>-0.433333333333333</v>
      </c>
      <c r="Q5322" s="0" t="str">
        <f aca="false">IF(M5322=0,"No Discount",IF(M5322&lt;0.2,"Low (1-19%)",IF(M5322&lt;0.4,"Medium (20-39%)","High (40%+)")))</f>
        <v>High (40%+)</v>
      </c>
      <c r="R5322" s="0" t="str">
        <f aca="false">INDEX('Lookup Tables'!$B$2:$B$5,MATCH(F5322,'Lookup Tables'!$A$2:$A$5,0))</f>
        <v>Manager C</v>
      </c>
    </row>
    <row r="5323" customFormat="false" ht="15" hidden="false" customHeight="false" outlineLevel="0" collapsed="false">
      <c r="A5323" s="0" t="s">
        <v>4491</v>
      </c>
      <c r="B5323" s="13" t="n">
        <v>43375</v>
      </c>
      <c r="C5323" s="13" t="n">
        <v>43378</v>
      </c>
      <c r="D5323" s="14" t="s">
        <v>137</v>
      </c>
      <c r="E5323" s="14" t="s">
        <v>97</v>
      </c>
      <c r="F5323" s="14" t="s">
        <v>54</v>
      </c>
      <c r="G5323" s="14" t="s">
        <v>200</v>
      </c>
      <c r="H5323" s="14" t="s">
        <v>65</v>
      </c>
      <c r="I5323" s="14" t="s">
        <v>83</v>
      </c>
      <c r="J5323" s="14" t="s">
        <v>1232</v>
      </c>
      <c r="K5323" s="15" t="n">
        <v>34.236</v>
      </c>
      <c r="L5323" s="0" t="n">
        <v>4</v>
      </c>
      <c r="M5323" s="16" t="n">
        <v>0.7</v>
      </c>
      <c r="N5323" s="17" t="n">
        <v>-26.2476</v>
      </c>
      <c r="O5323" s="0" t="str">
        <f aca="false">TEXT(B5323,"YYYY-MM")</f>
        <v>2018-10</v>
      </c>
      <c r="P5323" s="18" t="n">
        <f aca="false">IFERROR(N5323/K5323,0)</f>
        <v>-0.766666666666667</v>
      </c>
      <c r="Q5323" s="0" t="str">
        <f aca="false">IF(M5323=0,"No Discount",IF(M5323&lt;0.2,"Low (1-19%)",IF(M5323&lt;0.4,"Medium (20-39%)","High (40%+)")))</f>
        <v>High (40%+)</v>
      </c>
      <c r="R5323" s="0" t="str">
        <f aca="false">INDEX('Lookup Tables'!$B$2:$B$5,MATCH(F5323,'Lookup Tables'!$A$2:$A$5,0))</f>
        <v>Manager C</v>
      </c>
    </row>
    <row r="5324" customFormat="false" ht="15" hidden="false" customHeight="false" outlineLevel="0" collapsed="false">
      <c r="A5324" s="0" t="s">
        <v>4491</v>
      </c>
      <c r="B5324" s="13" t="n">
        <v>43375</v>
      </c>
      <c r="C5324" s="13" t="n">
        <v>43378</v>
      </c>
      <c r="D5324" s="14" t="s">
        <v>137</v>
      </c>
      <c r="E5324" s="14" t="s">
        <v>97</v>
      </c>
      <c r="F5324" s="14" t="s">
        <v>54</v>
      </c>
      <c r="G5324" s="14" t="s">
        <v>200</v>
      </c>
      <c r="H5324" s="14" t="s">
        <v>56</v>
      </c>
      <c r="I5324" s="14" t="s">
        <v>76</v>
      </c>
      <c r="J5324" s="14" t="s">
        <v>1590</v>
      </c>
      <c r="K5324" s="15" t="n">
        <v>19.76</v>
      </c>
      <c r="L5324" s="0" t="n">
        <v>2</v>
      </c>
      <c r="M5324" s="16" t="n">
        <v>0.2</v>
      </c>
      <c r="N5324" s="17" t="n">
        <v>5.928</v>
      </c>
      <c r="O5324" s="0" t="str">
        <f aca="false">TEXT(B5324,"YYYY-MM")</f>
        <v>2018-10</v>
      </c>
      <c r="P5324" s="18" t="n">
        <f aca="false">IFERROR(N5324/K5324,0)</f>
        <v>0.3</v>
      </c>
      <c r="Q5324" s="0" t="str">
        <f aca="false">IF(M5324=0,"No Discount",IF(M5324&lt;0.2,"Low (1-19%)",IF(M5324&lt;0.4,"Medium (20-39%)","High (40%+)")))</f>
        <v>Medium (20-39%)</v>
      </c>
      <c r="R5324" s="0" t="str">
        <f aca="false">INDEX('Lookup Tables'!$B$2:$B$5,MATCH(F5324,'Lookup Tables'!$A$2:$A$5,0))</f>
        <v>Manager C</v>
      </c>
    </row>
    <row r="5325" customFormat="false" ht="15" hidden="false" customHeight="false" outlineLevel="0" collapsed="false">
      <c r="A5325" s="0" t="s">
        <v>4493</v>
      </c>
      <c r="B5325" s="13" t="n">
        <v>43361</v>
      </c>
      <c r="C5325" s="13" t="n">
        <v>43366</v>
      </c>
      <c r="D5325" s="14" t="s">
        <v>52</v>
      </c>
      <c r="E5325" s="14" t="s">
        <v>53</v>
      </c>
      <c r="F5325" s="14" t="s">
        <v>98</v>
      </c>
      <c r="G5325" s="14" t="s">
        <v>113</v>
      </c>
      <c r="H5325" s="14" t="s">
        <v>65</v>
      </c>
      <c r="I5325" s="14" t="s">
        <v>91</v>
      </c>
      <c r="J5325" s="14" t="s">
        <v>452</v>
      </c>
      <c r="K5325" s="15" t="n">
        <v>15.96</v>
      </c>
      <c r="L5325" s="0" t="n">
        <v>2</v>
      </c>
      <c r="M5325" s="16" t="n">
        <v>0</v>
      </c>
      <c r="N5325" s="17" t="n">
        <v>7.98</v>
      </c>
      <c r="O5325" s="0" t="str">
        <f aca="false">TEXT(B5325,"YYYY-MM")</f>
        <v>2018-09</v>
      </c>
      <c r="P5325" s="18" t="n">
        <f aca="false">IFERROR(N5325/K5325,0)</f>
        <v>0.5</v>
      </c>
      <c r="Q5325" s="0" t="str">
        <f aca="false">IF(M5325=0,"No Discount",IF(M5325&lt;0.2,"Low (1-19%)",IF(M5325&lt;0.4,"Medium (20-39%)","High (40%+)")))</f>
        <v>No Discount</v>
      </c>
      <c r="R5325" s="0" t="str">
        <f aca="false">INDEX('Lookup Tables'!$B$2:$B$5,MATCH(F5325,'Lookup Tables'!$A$2:$A$5,0))</f>
        <v>Manager A</v>
      </c>
    </row>
    <row r="5326" customFormat="false" ht="15" hidden="false" customHeight="false" outlineLevel="0" collapsed="false">
      <c r="A5326" s="0" t="s">
        <v>4494</v>
      </c>
      <c r="B5326" s="13" t="n">
        <v>42708</v>
      </c>
      <c r="C5326" s="13" t="n">
        <v>42713</v>
      </c>
      <c r="D5326" s="14" t="s">
        <v>69</v>
      </c>
      <c r="E5326" s="14" t="s">
        <v>53</v>
      </c>
      <c r="F5326" s="14" t="s">
        <v>63</v>
      </c>
      <c r="G5326" s="14" t="s">
        <v>64</v>
      </c>
      <c r="H5326" s="14" t="s">
        <v>65</v>
      </c>
      <c r="I5326" s="14" t="s">
        <v>78</v>
      </c>
      <c r="J5326" s="14" t="s">
        <v>2208</v>
      </c>
      <c r="K5326" s="15" t="n">
        <v>16.9</v>
      </c>
      <c r="L5326" s="0" t="n">
        <v>5</v>
      </c>
      <c r="M5326" s="16" t="n">
        <v>0</v>
      </c>
      <c r="N5326" s="17" t="n">
        <v>6.253</v>
      </c>
      <c r="O5326" s="0" t="str">
        <f aca="false">TEXT(B5326,"YYYY-MM")</f>
        <v>2016-12</v>
      </c>
      <c r="P5326" s="18" t="n">
        <f aca="false">IFERROR(N5326/K5326,0)</f>
        <v>0.37</v>
      </c>
      <c r="Q5326" s="0" t="str">
        <f aca="false">IF(M5326=0,"No Discount",IF(M5326&lt;0.2,"Low (1-19%)",IF(M5326&lt;0.4,"Medium (20-39%)","High (40%+)")))</f>
        <v>No Discount</v>
      </c>
      <c r="R5326" s="0" t="str">
        <f aca="false">INDEX('Lookup Tables'!$B$2:$B$5,MATCH(F5326,'Lookup Tables'!$A$2:$A$5,0))</f>
        <v>Manager D</v>
      </c>
    </row>
    <row r="5327" customFormat="false" ht="15" hidden="false" customHeight="false" outlineLevel="0" collapsed="false">
      <c r="A5327" s="0" t="s">
        <v>4494</v>
      </c>
      <c r="B5327" s="13" t="n">
        <v>42708</v>
      </c>
      <c r="C5327" s="13" t="n">
        <v>42713</v>
      </c>
      <c r="D5327" s="14" t="s">
        <v>69</v>
      </c>
      <c r="E5327" s="14" t="s">
        <v>53</v>
      </c>
      <c r="F5327" s="14" t="s">
        <v>63</v>
      </c>
      <c r="G5327" s="14" t="s">
        <v>64</v>
      </c>
      <c r="H5327" s="14" t="s">
        <v>56</v>
      </c>
      <c r="I5327" s="14" t="s">
        <v>76</v>
      </c>
      <c r="J5327" s="14" t="s">
        <v>1823</v>
      </c>
      <c r="K5327" s="15" t="n">
        <v>25.08</v>
      </c>
      <c r="L5327" s="0" t="n">
        <v>6</v>
      </c>
      <c r="M5327" s="16" t="n">
        <v>0</v>
      </c>
      <c r="N5327" s="17" t="n">
        <v>9.0288</v>
      </c>
      <c r="O5327" s="0" t="str">
        <f aca="false">TEXT(B5327,"YYYY-MM")</f>
        <v>2016-12</v>
      </c>
      <c r="P5327" s="18" t="n">
        <f aca="false">IFERROR(N5327/K5327,0)</f>
        <v>0.36</v>
      </c>
      <c r="Q5327" s="0" t="str">
        <f aca="false">IF(M5327=0,"No Discount",IF(M5327&lt;0.2,"Low (1-19%)",IF(M5327&lt;0.4,"Medium (20-39%)","High (40%+)")))</f>
        <v>No Discount</v>
      </c>
      <c r="R5327" s="0" t="str">
        <f aca="false">INDEX('Lookup Tables'!$B$2:$B$5,MATCH(F5327,'Lookup Tables'!$A$2:$A$5,0))</f>
        <v>Manager D</v>
      </c>
    </row>
    <row r="5328" customFormat="false" ht="15" hidden="false" customHeight="false" outlineLevel="0" collapsed="false">
      <c r="A5328" s="0" t="s">
        <v>4495</v>
      </c>
      <c r="B5328" s="13" t="n">
        <v>42386</v>
      </c>
      <c r="C5328" s="13" t="n">
        <v>42391</v>
      </c>
      <c r="D5328" s="14" t="s">
        <v>69</v>
      </c>
      <c r="E5328" s="14" t="s">
        <v>62</v>
      </c>
      <c r="F5328" s="14" t="s">
        <v>117</v>
      </c>
      <c r="G5328" s="14" t="s">
        <v>584</v>
      </c>
      <c r="H5328" s="14" t="s">
        <v>65</v>
      </c>
      <c r="I5328" s="14" t="s">
        <v>78</v>
      </c>
      <c r="J5328" s="14" t="s">
        <v>2848</v>
      </c>
      <c r="K5328" s="15" t="n">
        <v>6.68</v>
      </c>
      <c r="L5328" s="0" t="n">
        <v>2</v>
      </c>
      <c r="M5328" s="16" t="n">
        <v>0</v>
      </c>
      <c r="N5328" s="17" t="n">
        <v>2.004</v>
      </c>
      <c r="O5328" s="0" t="str">
        <f aca="false">TEXT(B5328,"YYYY-MM")</f>
        <v>2016-01</v>
      </c>
      <c r="P5328" s="18" t="n">
        <f aca="false">IFERROR(N5328/K5328,0)</f>
        <v>0.3</v>
      </c>
      <c r="Q5328" s="0" t="str">
        <f aca="false">IF(M5328=0,"No Discount",IF(M5328&lt;0.2,"Low (1-19%)",IF(M5328&lt;0.4,"Medium (20-39%)","High (40%+)")))</f>
        <v>No Discount</v>
      </c>
      <c r="R5328" s="0" t="str">
        <f aca="false">INDEX('Lookup Tables'!$B$2:$B$5,MATCH(F5328,'Lookup Tables'!$A$2:$A$5,0))</f>
        <v>Manager B</v>
      </c>
    </row>
    <row r="5329" customFormat="false" ht="15" hidden="false" customHeight="false" outlineLevel="0" collapsed="false">
      <c r="A5329" s="0" t="s">
        <v>4496</v>
      </c>
      <c r="B5329" s="13" t="n">
        <v>42010</v>
      </c>
      <c r="C5329" s="13" t="n">
        <v>42012</v>
      </c>
      <c r="D5329" s="14" t="s">
        <v>52</v>
      </c>
      <c r="E5329" s="14" t="s">
        <v>53</v>
      </c>
      <c r="F5329" s="14" t="s">
        <v>63</v>
      </c>
      <c r="G5329" s="14" t="s">
        <v>64</v>
      </c>
      <c r="H5329" s="14" t="s">
        <v>65</v>
      </c>
      <c r="I5329" s="14" t="s">
        <v>91</v>
      </c>
      <c r="J5329" s="14" t="s">
        <v>906</v>
      </c>
      <c r="K5329" s="15" t="n">
        <v>19.44</v>
      </c>
      <c r="L5329" s="0" t="n">
        <v>3</v>
      </c>
      <c r="M5329" s="16" t="n">
        <v>0</v>
      </c>
      <c r="N5329" s="17" t="n">
        <v>9.3312</v>
      </c>
      <c r="O5329" s="0" t="str">
        <f aca="false">TEXT(B5329,"YYYY-MM")</f>
        <v>2015-01</v>
      </c>
      <c r="P5329" s="18" t="n">
        <f aca="false">IFERROR(N5329/K5329,0)</f>
        <v>0.48</v>
      </c>
      <c r="Q5329" s="0" t="str">
        <f aca="false">IF(M5329=0,"No Discount",IF(M5329&lt;0.2,"Low (1-19%)",IF(M5329&lt;0.4,"Medium (20-39%)","High (40%+)")))</f>
        <v>No Discount</v>
      </c>
      <c r="R5329" s="0" t="str">
        <f aca="false">INDEX('Lookup Tables'!$B$2:$B$5,MATCH(F5329,'Lookup Tables'!$A$2:$A$5,0))</f>
        <v>Manager D</v>
      </c>
    </row>
    <row r="5330" customFormat="false" ht="15" hidden="false" customHeight="false" outlineLevel="0" collapsed="false">
      <c r="A5330" s="0" t="s">
        <v>4497</v>
      </c>
      <c r="B5330" s="13" t="n">
        <v>42434</v>
      </c>
      <c r="C5330" s="13" t="n">
        <v>42438</v>
      </c>
      <c r="D5330" s="14" t="s">
        <v>69</v>
      </c>
      <c r="E5330" s="14" t="s">
        <v>53</v>
      </c>
      <c r="F5330" s="14" t="s">
        <v>98</v>
      </c>
      <c r="G5330" s="14" t="s">
        <v>99</v>
      </c>
      <c r="H5330" s="14" t="s">
        <v>80</v>
      </c>
      <c r="I5330" s="14" t="s">
        <v>81</v>
      </c>
      <c r="J5330" s="14" t="s">
        <v>761</v>
      </c>
      <c r="K5330" s="15" t="n">
        <v>31.92</v>
      </c>
      <c r="L5330" s="0" t="n">
        <v>2</v>
      </c>
      <c r="M5330" s="16" t="n">
        <v>0.2</v>
      </c>
      <c r="N5330" s="17" t="n">
        <v>2.394</v>
      </c>
      <c r="O5330" s="0" t="str">
        <f aca="false">TEXT(B5330,"YYYY-MM")</f>
        <v>2016-03</v>
      </c>
      <c r="P5330" s="18" t="n">
        <f aca="false">IFERROR(N5330/K5330,0)</f>
        <v>0.075</v>
      </c>
      <c r="Q5330" s="0" t="str">
        <f aca="false">IF(M5330=0,"No Discount",IF(M5330&lt;0.2,"Low (1-19%)",IF(M5330&lt;0.4,"Medium (20-39%)","High (40%+)")))</f>
        <v>Medium (20-39%)</v>
      </c>
      <c r="R5330" s="0" t="str">
        <f aca="false">INDEX('Lookup Tables'!$B$2:$B$5,MATCH(F5330,'Lookup Tables'!$A$2:$A$5,0))</f>
        <v>Manager A</v>
      </c>
    </row>
    <row r="5331" customFormat="false" ht="15" hidden="false" customHeight="false" outlineLevel="0" collapsed="false">
      <c r="A5331" s="0" t="s">
        <v>4498</v>
      </c>
      <c r="B5331" s="13" t="n">
        <v>43094</v>
      </c>
      <c r="C5331" s="13" t="n">
        <v>43097</v>
      </c>
      <c r="D5331" s="14" t="s">
        <v>52</v>
      </c>
      <c r="E5331" s="14" t="s">
        <v>53</v>
      </c>
      <c r="F5331" s="14" t="s">
        <v>117</v>
      </c>
      <c r="G5331" s="14" t="s">
        <v>170</v>
      </c>
      <c r="H5331" s="14" t="s">
        <v>65</v>
      </c>
      <c r="I5331" s="14" t="s">
        <v>83</v>
      </c>
      <c r="J5331" s="14" t="s">
        <v>563</v>
      </c>
      <c r="K5331" s="15" t="n">
        <v>33.568</v>
      </c>
      <c r="L5331" s="0" t="n">
        <v>2</v>
      </c>
      <c r="M5331" s="16" t="n">
        <v>0.2</v>
      </c>
      <c r="N5331" s="17" t="n">
        <v>11.7488</v>
      </c>
      <c r="O5331" s="0" t="str">
        <f aca="false">TEXT(B5331,"YYYY-MM")</f>
        <v>2017-12</v>
      </c>
      <c r="P5331" s="18" t="n">
        <f aca="false">IFERROR(N5331/K5331,0)</f>
        <v>0.35</v>
      </c>
      <c r="Q5331" s="0" t="str">
        <f aca="false">IF(M5331=0,"No Discount",IF(M5331&lt;0.2,"Low (1-19%)",IF(M5331&lt;0.4,"Medium (20-39%)","High (40%+)")))</f>
        <v>Medium (20-39%)</v>
      </c>
      <c r="R5331" s="0" t="str">
        <f aca="false">INDEX('Lookup Tables'!$B$2:$B$5,MATCH(F5331,'Lookup Tables'!$A$2:$A$5,0))</f>
        <v>Manager B</v>
      </c>
    </row>
    <row r="5332" customFormat="false" ht="15" hidden="false" customHeight="false" outlineLevel="0" collapsed="false">
      <c r="A5332" s="0" t="s">
        <v>4499</v>
      </c>
      <c r="B5332" s="13" t="n">
        <v>42982</v>
      </c>
      <c r="C5332" s="13" t="n">
        <v>42986</v>
      </c>
      <c r="D5332" s="14" t="s">
        <v>69</v>
      </c>
      <c r="E5332" s="14" t="s">
        <v>53</v>
      </c>
      <c r="F5332" s="14" t="s">
        <v>117</v>
      </c>
      <c r="G5332" s="14" t="s">
        <v>170</v>
      </c>
      <c r="H5332" s="14" t="s">
        <v>56</v>
      </c>
      <c r="I5332" s="14" t="s">
        <v>76</v>
      </c>
      <c r="J5332" s="14" t="s">
        <v>2452</v>
      </c>
      <c r="K5332" s="15" t="n">
        <v>63.94</v>
      </c>
      <c r="L5332" s="0" t="n">
        <v>1</v>
      </c>
      <c r="M5332" s="16" t="n">
        <v>0</v>
      </c>
      <c r="N5332" s="17" t="n">
        <v>24.9366</v>
      </c>
      <c r="O5332" s="0" t="str">
        <f aca="false">TEXT(B5332,"YYYY-MM")</f>
        <v>2017-09</v>
      </c>
      <c r="P5332" s="18" t="n">
        <f aca="false">IFERROR(N5332/K5332,0)</f>
        <v>0.39</v>
      </c>
      <c r="Q5332" s="0" t="str">
        <f aca="false">IF(M5332=0,"No Discount",IF(M5332&lt;0.2,"Low (1-19%)",IF(M5332&lt;0.4,"Medium (20-39%)","High (40%+)")))</f>
        <v>No Discount</v>
      </c>
      <c r="R5332" s="0" t="str">
        <f aca="false">INDEX('Lookup Tables'!$B$2:$B$5,MATCH(F5332,'Lookup Tables'!$A$2:$A$5,0))</f>
        <v>Manager B</v>
      </c>
    </row>
    <row r="5333" customFormat="false" ht="15" hidden="false" customHeight="false" outlineLevel="0" collapsed="false">
      <c r="A5333" s="0" t="s">
        <v>4499</v>
      </c>
      <c r="B5333" s="13" t="n">
        <v>42982</v>
      </c>
      <c r="C5333" s="13" t="n">
        <v>42986</v>
      </c>
      <c r="D5333" s="14" t="s">
        <v>69</v>
      </c>
      <c r="E5333" s="14" t="s">
        <v>53</v>
      </c>
      <c r="F5333" s="14" t="s">
        <v>117</v>
      </c>
      <c r="G5333" s="14" t="s">
        <v>170</v>
      </c>
      <c r="H5333" s="14" t="s">
        <v>65</v>
      </c>
      <c r="I5333" s="14" t="s">
        <v>83</v>
      </c>
      <c r="J5333" s="14" t="s">
        <v>179</v>
      </c>
      <c r="K5333" s="15" t="n">
        <v>60.6</v>
      </c>
      <c r="L5333" s="0" t="n">
        <v>5</v>
      </c>
      <c r="M5333" s="16" t="n">
        <v>0.2</v>
      </c>
      <c r="N5333" s="17" t="n">
        <v>20.4525</v>
      </c>
      <c r="O5333" s="0" t="str">
        <f aca="false">TEXT(B5333,"YYYY-MM")</f>
        <v>2017-09</v>
      </c>
      <c r="P5333" s="18" t="n">
        <f aca="false">IFERROR(N5333/K5333,0)</f>
        <v>0.3375</v>
      </c>
      <c r="Q5333" s="0" t="str">
        <f aca="false">IF(M5333=0,"No Discount",IF(M5333&lt;0.2,"Low (1-19%)",IF(M5333&lt;0.4,"Medium (20-39%)","High (40%+)")))</f>
        <v>Medium (20-39%)</v>
      </c>
      <c r="R5333" s="0" t="str">
        <f aca="false">INDEX('Lookup Tables'!$B$2:$B$5,MATCH(F5333,'Lookup Tables'!$A$2:$A$5,0))</f>
        <v>Manager B</v>
      </c>
    </row>
    <row r="5334" customFormat="false" ht="15" hidden="false" customHeight="false" outlineLevel="0" collapsed="false">
      <c r="A5334" s="0" t="s">
        <v>4499</v>
      </c>
      <c r="B5334" s="13" t="n">
        <v>42982</v>
      </c>
      <c r="C5334" s="13" t="n">
        <v>42986</v>
      </c>
      <c r="D5334" s="14" t="s">
        <v>69</v>
      </c>
      <c r="E5334" s="14" t="s">
        <v>53</v>
      </c>
      <c r="F5334" s="14" t="s">
        <v>117</v>
      </c>
      <c r="G5334" s="14" t="s">
        <v>170</v>
      </c>
      <c r="H5334" s="14" t="s">
        <v>65</v>
      </c>
      <c r="I5334" s="14" t="s">
        <v>303</v>
      </c>
      <c r="J5334" s="14" t="s">
        <v>1189</v>
      </c>
      <c r="K5334" s="15" t="n">
        <v>22.72</v>
      </c>
      <c r="L5334" s="0" t="n">
        <v>4</v>
      </c>
      <c r="M5334" s="16" t="n">
        <v>0</v>
      </c>
      <c r="N5334" s="17" t="n">
        <v>6.5888</v>
      </c>
      <c r="O5334" s="0" t="str">
        <f aca="false">TEXT(B5334,"YYYY-MM")</f>
        <v>2017-09</v>
      </c>
      <c r="P5334" s="18" t="n">
        <f aca="false">IFERROR(N5334/K5334,0)</f>
        <v>0.29</v>
      </c>
      <c r="Q5334" s="0" t="str">
        <f aca="false">IF(M5334=0,"No Discount",IF(M5334&lt;0.2,"Low (1-19%)",IF(M5334&lt;0.4,"Medium (20-39%)","High (40%+)")))</f>
        <v>No Discount</v>
      </c>
      <c r="R5334" s="0" t="str">
        <f aca="false">INDEX('Lookup Tables'!$B$2:$B$5,MATCH(F5334,'Lookup Tables'!$A$2:$A$5,0))</f>
        <v>Manager B</v>
      </c>
    </row>
    <row r="5335" customFormat="false" ht="15" hidden="false" customHeight="false" outlineLevel="0" collapsed="false">
      <c r="A5335" s="0" t="s">
        <v>4500</v>
      </c>
      <c r="B5335" s="13" t="n">
        <v>42242</v>
      </c>
      <c r="C5335" s="13" t="n">
        <v>42248</v>
      </c>
      <c r="D5335" s="14" t="s">
        <v>69</v>
      </c>
      <c r="E5335" s="14" t="s">
        <v>53</v>
      </c>
      <c r="F5335" s="14" t="s">
        <v>117</v>
      </c>
      <c r="G5335" s="14" t="s">
        <v>160</v>
      </c>
      <c r="H5335" s="14" t="s">
        <v>56</v>
      </c>
      <c r="I5335" s="14" t="s">
        <v>76</v>
      </c>
      <c r="J5335" s="14" t="s">
        <v>3496</v>
      </c>
      <c r="K5335" s="15" t="n">
        <v>10.68</v>
      </c>
      <c r="L5335" s="0" t="n">
        <v>4</v>
      </c>
      <c r="M5335" s="16" t="n">
        <v>0</v>
      </c>
      <c r="N5335" s="17" t="n">
        <v>4.0584</v>
      </c>
      <c r="O5335" s="0" t="str">
        <f aca="false">TEXT(B5335,"YYYY-MM")</f>
        <v>2015-08</v>
      </c>
      <c r="P5335" s="18" t="n">
        <f aca="false">IFERROR(N5335/K5335,0)</f>
        <v>0.38</v>
      </c>
      <c r="Q5335" s="0" t="str">
        <f aca="false">IF(M5335=0,"No Discount",IF(M5335&lt;0.2,"Low (1-19%)",IF(M5335&lt;0.4,"Medium (20-39%)","High (40%+)")))</f>
        <v>No Discount</v>
      </c>
      <c r="R5335" s="0" t="str">
        <f aca="false">INDEX('Lookup Tables'!$B$2:$B$5,MATCH(F5335,'Lookup Tables'!$A$2:$A$5,0))</f>
        <v>Manager B</v>
      </c>
    </row>
    <row r="5336" customFormat="false" ht="15" hidden="false" customHeight="false" outlineLevel="0" collapsed="false">
      <c r="A5336" s="0" t="s">
        <v>4500</v>
      </c>
      <c r="B5336" s="13" t="n">
        <v>42242</v>
      </c>
      <c r="C5336" s="13" t="n">
        <v>42248</v>
      </c>
      <c r="D5336" s="14" t="s">
        <v>69</v>
      </c>
      <c r="E5336" s="14" t="s">
        <v>53</v>
      </c>
      <c r="F5336" s="14" t="s">
        <v>117</v>
      </c>
      <c r="G5336" s="14" t="s">
        <v>160</v>
      </c>
      <c r="H5336" s="14" t="s">
        <v>65</v>
      </c>
      <c r="I5336" s="14" t="s">
        <v>91</v>
      </c>
      <c r="J5336" s="14" t="s">
        <v>2296</v>
      </c>
      <c r="K5336" s="15" t="n">
        <v>17.34</v>
      </c>
      <c r="L5336" s="0" t="n">
        <v>3</v>
      </c>
      <c r="M5336" s="16" t="n">
        <v>0</v>
      </c>
      <c r="N5336" s="17" t="n">
        <v>8.4966</v>
      </c>
      <c r="O5336" s="0" t="str">
        <f aca="false">TEXT(B5336,"YYYY-MM")</f>
        <v>2015-08</v>
      </c>
      <c r="P5336" s="18" t="n">
        <f aca="false">IFERROR(N5336/K5336,0)</f>
        <v>0.49</v>
      </c>
      <c r="Q5336" s="0" t="str">
        <f aca="false">IF(M5336=0,"No Discount",IF(M5336&lt;0.2,"Low (1-19%)",IF(M5336&lt;0.4,"Medium (20-39%)","High (40%+)")))</f>
        <v>No Discount</v>
      </c>
      <c r="R5336" s="0" t="str">
        <f aca="false">INDEX('Lookup Tables'!$B$2:$B$5,MATCH(F5336,'Lookup Tables'!$A$2:$A$5,0))</f>
        <v>Manager B</v>
      </c>
    </row>
    <row r="5337" customFormat="false" ht="15" hidden="false" customHeight="false" outlineLevel="0" collapsed="false">
      <c r="A5337" s="0" t="s">
        <v>4500</v>
      </c>
      <c r="B5337" s="13" t="n">
        <v>42242</v>
      </c>
      <c r="C5337" s="13" t="n">
        <v>42248</v>
      </c>
      <c r="D5337" s="14" t="s">
        <v>69</v>
      </c>
      <c r="E5337" s="14" t="s">
        <v>53</v>
      </c>
      <c r="F5337" s="14" t="s">
        <v>117</v>
      </c>
      <c r="G5337" s="14" t="s">
        <v>160</v>
      </c>
      <c r="H5337" s="14" t="s">
        <v>65</v>
      </c>
      <c r="I5337" s="14" t="s">
        <v>91</v>
      </c>
      <c r="J5337" s="14" t="s">
        <v>1680</v>
      </c>
      <c r="K5337" s="15" t="n">
        <v>3.38</v>
      </c>
      <c r="L5337" s="0" t="n">
        <v>1</v>
      </c>
      <c r="M5337" s="16" t="n">
        <v>0</v>
      </c>
      <c r="N5337" s="17" t="n">
        <v>1.5548</v>
      </c>
      <c r="O5337" s="0" t="str">
        <f aca="false">TEXT(B5337,"YYYY-MM")</f>
        <v>2015-08</v>
      </c>
      <c r="P5337" s="18" t="n">
        <f aca="false">IFERROR(N5337/K5337,0)</f>
        <v>0.46</v>
      </c>
      <c r="Q5337" s="0" t="str">
        <f aca="false">IF(M5337=0,"No Discount",IF(M5337&lt;0.2,"Low (1-19%)",IF(M5337&lt;0.4,"Medium (20-39%)","High (40%+)")))</f>
        <v>No Discount</v>
      </c>
      <c r="R5337" s="0" t="str">
        <f aca="false">INDEX('Lookup Tables'!$B$2:$B$5,MATCH(F5337,'Lookup Tables'!$A$2:$A$5,0))</f>
        <v>Manager B</v>
      </c>
    </row>
    <row r="5338" customFormat="false" ht="15" hidden="false" customHeight="false" outlineLevel="0" collapsed="false">
      <c r="A5338" s="0" t="s">
        <v>4501</v>
      </c>
      <c r="B5338" s="13" t="n">
        <v>42511</v>
      </c>
      <c r="C5338" s="13" t="n">
        <v>42515</v>
      </c>
      <c r="D5338" s="14" t="s">
        <v>69</v>
      </c>
      <c r="E5338" s="14" t="s">
        <v>62</v>
      </c>
      <c r="F5338" s="14" t="s">
        <v>63</v>
      </c>
      <c r="G5338" s="14" t="s">
        <v>94</v>
      </c>
      <c r="H5338" s="14" t="s">
        <v>65</v>
      </c>
      <c r="I5338" s="14" t="s">
        <v>83</v>
      </c>
      <c r="J5338" s="14" t="s">
        <v>1188</v>
      </c>
      <c r="K5338" s="15" t="n">
        <v>26.976</v>
      </c>
      <c r="L5338" s="0" t="n">
        <v>4</v>
      </c>
      <c r="M5338" s="16" t="n">
        <v>0.2</v>
      </c>
      <c r="N5338" s="17" t="n">
        <v>8.7672</v>
      </c>
      <c r="O5338" s="0" t="str">
        <f aca="false">TEXT(B5338,"YYYY-MM")</f>
        <v>2016-05</v>
      </c>
      <c r="P5338" s="18" t="n">
        <f aca="false">IFERROR(N5338/K5338,0)</f>
        <v>0.325</v>
      </c>
      <c r="Q5338" s="0" t="str">
        <f aca="false">IF(M5338=0,"No Discount",IF(M5338&lt;0.2,"Low (1-19%)",IF(M5338&lt;0.4,"Medium (20-39%)","High (40%+)")))</f>
        <v>Medium (20-39%)</v>
      </c>
      <c r="R5338" s="0" t="str">
        <f aca="false">INDEX('Lookup Tables'!$B$2:$B$5,MATCH(F5338,'Lookup Tables'!$A$2:$A$5,0))</f>
        <v>Manager D</v>
      </c>
    </row>
    <row r="5339" customFormat="false" ht="15" hidden="false" customHeight="false" outlineLevel="0" collapsed="false">
      <c r="A5339" s="0" t="s">
        <v>4502</v>
      </c>
      <c r="B5339" s="13" t="n">
        <v>43389</v>
      </c>
      <c r="C5339" s="13" t="n">
        <v>43394</v>
      </c>
      <c r="D5339" s="14" t="s">
        <v>69</v>
      </c>
      <c r="E5339" s="14" t="s">
        <v>62</v>
      </c>
      <c r="F5339" s="14" t="s">
        <v>63</v>
      </c>
      <c r="G5339" s="14" t="s">
        <v>189</v>
      </c>
      <c r="H5339" s="14" t="s">
        <v>65</v>
      </c>
      <c r="I5339" s="14" t="s">
        <v>91</v>
      </c>
      <c r="J5339" s="14" t="s">
        <v>2810</v>
      </c>
      <c r="K5339" s="15" t="n">
        <v>307.776</v>
      </c>
      <c r="L5339" s="0" t="n">
        <v>7</v>
      </c>
      <c r="M5339" s="16" t="n">
        <v>0.2</v>
      </c>
      <c r="N5339" s="17" t="n">
        <v>111.5688</v>
      </c>
      <c r="O5339" s="0" t="str">
        <f aca="false">TEXT(B5339,"YYYY-MM")</f>
        <v>2018-10</v>
      </c>
      <c r="P5339" s="18" t="n">
        <f aca="false">IFERROR(N5339/K5339,0)</f>
        <v>0.3625</v>
      </c>
      <c r="Q5339" s="0" t="str">
        <f aca="false">IF(M5339=0,"No Discount",IF(M5339&lt;0.2,"Low (1-19%)",IF(M5339&lt;0.4,"Medium (20-39%)","High (40%+)")))</f>
        <v>Medium (20-39%)</v>
      </c>
      <c r="R5339" s="0" t="str">
        <f aca="false">INDEX('Lookup Tables'!$B$2:$B$5,MATCH(F5339,'Lookup Tables'!$A$2:$A$5,0))</f>
        <v>Manager D</v>
      </c>
    </row>
    <row r="5340" customFormat="false" ht="15" hidden="false" customHeight="false" outlineLevel="0" collapsed="false">
      <c r="A5340" s="0" t="s">
        <v>4503</v>
      </c>
      <c r="B5340" s="13" t="n">
        <v>42683</v>
      </c>
      <c r="C5340" s="13" t="n">
        <v>42688</v>
      </c>
      <c r="D5340" s="14" t="s">
        <v>52</v>
      </c>
      <c r="E5340" s="14" t="s">
        <v>53</v>
      </c>
      <c r="F5340" s="14" t="s">
        <v>117</v>
      </c>
      <c r="G5340" s="14" t="s">
        <v>170</v>
      </c>
      <c r="H5340" s="14" t="s">
        <v>65</v>
      </c>
      <c r="I5340" s="14" t="s">
        <v>73</v>
      </c>
      <c r="J5340" s="14" t="s">
        <v>2187</v>
      </c>
      <c r="K5340" s="15" t="n">
        <v>244.55</v>
      </c>
      <c r="L5340" s="0" t="n">
        <v>5</v>
      </c>
      <c r="M5340" s="16" t="n">
        <v>0</v>
      </c>
      <c r="N5340" s="17" t="n">
        <v>4.891</v>
      </c>
      <c r="O5340" s="0" t="str">
        <f aca="false">TEXT(B5340,"YYYY-MM")</f>
        <v>2016-11</v>
      </c>
      <c r="P5340" s="18" t="n">
        <f aca="false">IFERROR(N5340/K5340,0)</f>
        <v>0.02</v>
      </c>
      <c r="Q5340" s="0" t="str">
        <f aca="false">IF(M5340=0,"No Discount",IF(M5340&lt;0.2,"Low (1-19%)",IF(M5340&lt;0.4,"Medium (20-39%)","High (40%+)")))</f>
        <v>No Discount</v>
      </c>
      <c r="R5340" s="0" t="str">
        <f aca="false">INDEX('Lookup Tables'!$B$2:$B$5,MATCH(F5340,'Lookup Tables'!$A$2:$A$5,0))</f>
        <v>Manager B</v>
      </c>
    </row>
    <row r="5341" customFormat="false" ht="15" hidden="false" customHeight="false" outlineLevel="0" collapsed="false">
      <c r="A5341" s="0" t="s">
        <v>4503</v>
      </c>
      <c r="B5341" s="13" t="n">
        <v>42683</v>
      </c>
      <c r="C5341" s="13" t="n">
        <v>42688</v>
      </c>
      <c r="D5341" s="14" t="s">
        <v>52</v>
      </c>
      <c r="E5341" s="14" t="s">
        <v>53</v>
      </c>
      <c r="F5341" s="14" t="s">
        <v>117</v>
      </c>
      <c r="G5341" s="14" t="s">
        <v>170</v>
      </c>
      <c r="H5341" s="14" t="s">
        <v>65</v>
      </c>
      <c r="I5341" s="14" t="s">
        <v>129</v>
      </c>
      <c r="J5341" s="14" t="s">
        <v>130</v>
      </c>
      <c r="K5341" s="15" t="n">
        <v>12.24</v>
      </c>
      <c r="L5341" s="0" t="n">
        <v>6</v>
      </c>
      <c r="M5341" s="16" t="n">
        <v>0</v>
      </c>
      <c r="N5341" s="17" t="n">
        <v>5.7528</v>
      </c>
      <c r="O5341" s="0" t="str">
        <f aca="false">TEXT(B5341,"YYYY-MM")</f>
        <v>2016-11</v>
      </c>
      <c r="P5341" s="18" t="n">
        <f aca="false">IFERROR(N5341/K5341,0)</f>
        <v>0.47</v>
      </c>
      <c r="Q5341" s="0" t="str">
        <f aca="false">IF(M5341=0,"No Discount",IF(M5341&lt;0.2,"Low (1-19%)",IF(M5341&lt;0.4,"Medium (20-39%)","High (40%+)")))</f>
        <v>No Discount</v>
      </c>
      <c r="R5341" s="0" t="str">
        <f aca="false">INDEX('Lookup Tables'!$B$2:$B$5,MATCH(F5341,'Lookup Tables'!$A$2:$A$5,0))</f>
        <v>Manager B</v>
      </c>
    </row>
    <row r="5342" customFormat="false" ht="15" hidden="false" customHeight="false" outlineLevel="0" collapsed="false">
      <c r="A5342" s="0" t="s">
        <v>4503</v>
      </c>
      <c r="B5342" s="13" t="n">
        <v>42683</v>
      </c>
      <c r="C5342" s="13" t="n">
        <v>42688</v>
      </c>
      <c r="D5342" s="14" t="s">
        <v>52</v>
      </c>
      <c r="E5342" s="14" t="s">
        <v>53</v>
      </c>
      <c r="F5342" s="14" t="s">
        <v>117</v>
      </c>
      <c r="G5342" s="14" t="s">
        <v>170</v>
      </c>
      <c r="H5342" s="14" t="s">
        <v>80</v>
      </c>
      <c r="I5342" s="14" t="s">
        <v>123</v>
      </c>
      <c r="J5342" s="14" t="s">
        <v>4166</v>
      </c>
      <c r="K5342" s="15" t="n">
        <v>13.98</v>
      </c>
      <c r="L5342" s="0" t="n">
        <v>2</v>
      </c>
      <c r="M5342" s="16" t="n">
        <v>0</v>
      </c>
      <c r="N5342" s="17" t="n">
        <v>6.0114</v>
      </c>
      <c r="O5342" s="0" t="str">
        <f aca="false">TEXT(B5342,"YYYY-MM")</f>
        <v>2016-11</v>
      </c>
      <c r="P5342" s="18" t="n">
        <f aca="false">IFERROR(N5342/K5342,0)</f>
        <v>0.43</v>
      </c>
      <c r="Q5342" s="0" t="str">
        <f aca="false">IF(M5342=0,"No Discount",IF(M5342&lt;0.2,"Low (1-19%)",IF(M5342&lt;0.4,"Medium (20-39%)","High (40%+)")))</f>
        <v>No Discount</v>
      </c>
      <c r="R5342" s="0" t="str">
        <f aca="false">INDEX('Lookup Tables'!$B$2:$B$5,MATCH(F5342,'Lookup Tables'!$A$2:$A$5,0))</f>
        <v>Manager B</v>
      </c>
    </row>
    <row r="5343" customFormat="false" ht="15" hidden="false" customHeight="false" outlineLevel="0" collapsed="false">
      <c r="A5343" s="0" t="s">
        <v>4503</v>
      </c>
      <c r="B5343" s="13" t="n">
        <v>42683</v>
      </c>
      <c r="C5343" s="13" t="n">
        <v>42688</v>
      </c>
      <c r="D5343" s="14" t="s">
        <v>52</v>
      </c>
      <c r="E5343" s="14" t="s">
        <v>53</v>
      </c>
      <c r="F5343" s="14" t="s">
        <v>117</v>
      </c>
      <c r="G5343" s="14" t="s">
        <v>170</v>
      </c>
      <c r="H5343" s="14" t="s">
        <v>80</v>
      </c>
      <c r="I5343" s="14" t="s">
        <v>123</v>
      </c>
      <c r="J5343" s="14" t="s">
        <v>2617</v>
      </c>
      <c r="K5343" s="15" t="n">
        <v>899.95</v>
      </c>
      <c r="L5343" s="0" t="n">
        <v>5</v>
      </c>
      <c r="M5343" s="16" t="n">
        <v>0</v>
      </c>
      <c r="N5343" s="17" t="n">
        <v>53.997</v>
      </c>
      <c r="O5343" s="0" t="str">
        <f aca="false">TEXT(B5343,"YYYY-MM")</f>
        <v>2016-11</v>
      </c>
      <c r="P5343" s="18" t="n">
        <f aca="false">IFERROR(N5343/K5343,0)</f>
        <v>0.06</v>
      </c>
      <c r="Q5343" s="0" t="str">
        <f aca="false">IF(M5343=0,"No Discount",IF(M5343&lt;0.2,"Low (1-19%)",IF(M5343&lt;0.4,"Medium (20-39%)","High (40%+)")))</f>
        <v>No Discount</v>
      </c>
      <c r="R5343" s="0" t="str">
        <f aca="false">INDEX('Lookup Tables'!$B$2:$B$5,MATCH(F5343,'Lookup Tables'!$A$2:$A$5,0))</f>
        <v>Manager B</v>
      </c>
    </row>
    <row r="5344" customFormat="false" ht="15" hidden="false" customHeight="false" outlineLevel="0" collapsed="false">
      <c r="A5344" s="0" t="s">
        <v>4504</v>
      </c>
      <c r="B5344" s="13" t="n">
        <v>42329</v>
      </c>
      <c r="C5344" s="13" t="n">
        <v>42335</v>
      </c>
      <c r="D5344" s="14" t="s">
        <v>69</v>
      </c>
      <c r="E5344" s="14" t="s">
        <v>62</v>
      </c>
      <c r="F5344" s="14" t="s">
        <v>98</v>
      </c>
      <c r="G5344" s="14" t="s">
        <v>99</v>
      </c>
      <c r="H5344" s="14" t="s">
        <v>65</v>
      </c>
      <c r="I5344" s="14" t="s">
        <v>129</v>
      </c>
      <c r="J5344" s="14" t="s">
        <v>130</v>
      </c>
      <c r="K5344" s="15" t="n">
        <v>1.632</v>
      </c>
      <c r="L5344" s="0" t="n">
        <v>1</v>
      </c>
      <c r="M5344" s="16" t="n">
        <v>0.2</v>
      </c>
      <c r="N5344" s="17" t="n">
        <v>0.5508</v>
      </c>
      <c r="O5344" s="0" t="str">
        <f aca="false">TEXT(B5344,"YYYY-MM")</f>
        <v>2015-11</v>
      </c>
      <c r="P5344" s="18" t="n">
        <f aca="false">IFERROR(N5344/K5344,0)</f>
        <v>0.3375</v>
      </c>
      <c r="Q5344" s="0" t="str">
        <f aca="false">IF(M5344=0,"No Discount",IF(M5344&lt;0.2,"Low (1-19%)",IF(M5344&lt;0.4,"Medium (20-39%)","High (40%+)")))</f>
        <v>Medium (20-39%)</v>
      </c>
      <c r="R5344" s="0" t="str">
        <f aca="false">INDEX('Lookup Tables'!$B$2:$B$5,MATCH(F5344,'Lookup Tables'!$A$2:$A$5,0))</f>
        <v>Manager A</v>
      </c>
    </row>
    <row r="5345" customFormat="false" ht="15" hidden="false" customHeight="false" outlineLevel="0" collapsed="false">
      <c r="A5345" s="0" t="s">
        <v>4504</v>
      </c>
      <c r="B5345" s="13" t="n">
        <v>42329</v>
      </c>
      <c r="C5345" s="13" t="n">
        <v>42335</v>
      </c>
      <c r="D5345" s="14" t="s">
        <v>69</v>
      </c>
      <c r="E5345" s="14" t="s">
        <v>62</v>
      </c>
      <c r="F5345" s="14" t="s">
        <v>98</v>
      </c>
      <c r="G5345" s="14" t="s">
        <v>99</v>
      </c>
      <c r="H5345" s="14" t="s">
        <v>80</v>
      </c>
      <c r="I5345" s="14" t="s">
        <v>81</v>
      </c>
      <c r="J5345" s="14" t="s">
        <v>2002</v>
      </c>
      <c r="K5345" s="15" t="n">
        <v>267.96</v>
      </c>
      <c r="L5345" s="0" t="n">
        <v>5</v>
      </c>
      <c r="M5345" s="16" t="n">
        <v>0.2</v>
      </c>
      <c r="N5345" s="17" t="n">
        <v>16.7475</v>
      </c>
      <c r="O5345" s="0" t="str">
        <f aca="false">TEXT(B5345,"YYYY-MM")</f>
        <v>2015-11</v>
      </c>
      <c r="P5345" s="18" t="n">
        <f aca="false">IFERROR(N5345/K5345,0)</f>
        <v>0.0625</v>
      </c>
      <c r="Q5345" s="0" t="str">
        <f aca="false">IF(M5345=0,"No Discount",IF(M5345&lt;0.2,"Low (1-19%)",IF(M5345&lt;0.4,"Medium (20-39%)","High (40%+)")))</f>
        <v>Medium (20-39%)</v>
      </c>
      <c r="R5345" s="0" t="str">
        <f aca="false">INDEX('Lookup Tables'!$B$2:$B$5,MATCH(F5345,'Lookup Tables'!$A$2:$A$5,0))</f>
        <v>Manager A</v>
      </c>
    </row>
    <row r="5346" customFormat="false" ht="15" hidden="false" customHeight="false" outlineLevel="0" collapsed="false">
      <c r="A5346" s="0" t="s">
        <v>4505</v>
      </c>
      <c r="B5346" s="13" t="n">
        <v>42654</v>
      </c>
      <c r="C5346" s="13" t="n">
        <v>42656</v>
      </c>
      <c r="D5346" s="14" t="s">
        <v>52</v>
      </c>
      <c r="E5346" s="14" t="s">
        <v>53</v>
      </c>
      <c r="F5346" s="14" t="s">
        <v>117</v>
      </c>
      <c r="G5346" s="14" t="s">
        <v>170</v>
      </c>
      <c r="H5346" s="14" t="s">
        <v>80</v>
      </c>
      <c r="I5346" s="14" t="s">
        <v>123</v>
      </c>
      <c r="J5346" s="14" t="s">
        <v>3480</v>
      </c>
      <c r="K5346" s="15" t="n">
        <v>31.95</v>
      </c>
      <c r="L5346" s="0" t="n">
        <v>1</v>
      </c>
      <c r="M5346" s="16" t="n">
        <v>0</v>
      </c>
      <c r="N5346" s="17" t="n">
        <v>2.2365</v>
      </c>
      <c r="O5346" s="0" t="str">
        <f aca="false">TEXT(B5346,"YYYY-MM")</f>
        <v>2016-10</v>
      </c>
      <c r="P5346" s="18" t="n">
        <f aca="false">IFERROR(N5346/K5346,0)</f>
        <v>0.07</v>
      </c>
      <c r="Q5346" s="0" t="str">
        <f aca="false">IF(M5346=0,"No Discount",IF(M5346&lt;0.2,"Low (1-19%)",IF(M5346&lt;0.4,"Medium (20-39%)","High (40%+)")))</f>
        <v>No Discount</v>
      </c>
      <c r="R5346" s="0" t="str">
        <f aca="false">INDEX('Lookup Tables'!$B$2:$B$5,MATCH(F5346,'Lookup Tables'!$A$2:$A$5,0))</f>
        <v>Manager B</v>
      </c>
    </row>
    <row r="5347" customFormat="false" ht="15" hidden="false" customHeight="false" outlineLevel="0" collapsed="false">
      <c r="A5347" s="0" t="s">
        <v>4506</v>
      </c>
      <c r="B5347" s="13" t="n">
        <v>43180</v>
      </c>
      <c r="C5347" s="13" t="n">
        <v>43182</v>
      </c>
      <c r="D5347" s="14" t="s">
        <v>52</v>
      </c>
      <c r="E5347" s="14" t="s">
        <v>53</v>
      </c>
      <c r="F5347" s="14" t="s">
        <v>63</v>
      </c>
      <c r="G5347" s="14" t="s">
        <v>64</v>
      </c>
      <c r="H5347" s="14" t="s">
        <v>65</v>
      </c>
      <c r="I5347" s="14" t="s">
        <v>73</v>
      </c>
      <c r="J5347" s="14" t="s">
        <v>484</v>
      </c>
      <c r="K5347" s="15" t="n">
        <v>725.84</v>
      </c>
      <c r="L5347" s="0" t="n">
        <v>4</v>
      </c>
      <c r="M5347" s="16" t="n">
        <v>0</v>
      </c>
      <c r="N5347" s="17" t="n">
        <v>210.4936</v>
      </c>
      <c r="O5347" s="0" t="str">
        <f aca="false">TEXT(B5347,"YYYY-MM")</f>
        <v>2018-03</v>
      </c>
      <c r="P5347" s="18" t="n">
        <f aca="false">IFERROR(N5347/K5347,0)</f>
        <v>0.29</v>
      </c>
      <c r="Q5347" s="0" t="str">
        <f aca="false">IF(M5347=0,"No Discount",IF(M5347&lt;0.2,"Low (1-19%)",IF(M5347&lt;0.4,"Medium (20-39%)","High (40%+)")))</f>
        <v>No Discount</v>
      </c>
      <c r="R5347" s="0" t="str">
        <f aca="false">INDEX('Lookup Tables'!$B$2:$B$5,MATCH(F5347,'Lookup Tables'!$A$2:$A$5,0))</f>
        <v>Manager D</v>
      </c>
    </row>
    <row r="5348" customFormat="false" ht="15" hidden="false" customHeight="false" outlineLevel="0" collapsed="false">
      <c r="A5348" s="0" t="s">
        <v>4506</v>
      </c>
      <c r="B5348" s="13" t="n">
        <v>43180</v>
      </c>
      <c r="C5348" s="13" t="n">
        <v>43182</v>
      </c>
      <c r="D5348" s="14" t="s">
        <v>52</v>
      </c>
      <c r="E5348" s="14" t="s">
        <v>53</v>
      </c>
      <c r="F5348" s="14" t="s">
        <v>63</v>
      </c>
      <c r="G5348" s="14" t="s">
        <v>64</v>
      </c>
      <c r="H5348" s="14" t="s">
        <v>65</v>
      </c>
      <c r="I5348" s="14" t="s">
        <v>83</v>
      </c>
      <c r="J5348" s="14" t="s">
        <v>267</v>
      </c>
      <c r="K5348" s="15" t="n">
        <v>10.896</v>
      </c>
      <c r="L5348" s="0" t="n">
        <v>3</v>
      </c>
      <c r="M5348" s="16" t="n">
        <v>0.2</v>
      </c>
      <c r="N5348" s="17" t="n">
        <v>3.9498</v>
      </c>
      <c r="O5348" s="0" t="str">
        <f aca="false">TEXT(B5348,"YYYY-MM")</f>
        <v>2018-03</v>
      </c>
      <c r="P5348" s="18" t="n">
        <f aca="false">IFERROR(N5348/K5348,0)</f>
        <v>0.3625</v>
      </c>
      <c r="Q5348" s="0" t="str">
        <f aca="false">IF(M5348=0,"No Discount",IF(M5348&lt;0.2,"Low (1-19%)",IF(M5348&lt;0.4,"Medium (20-39%)","High (40%+)")))</f>
        <v>Medium (20-39%)</v>
      </c>
      <c r="R5348" s="0" t="str">
        <f aca="false">INDEX('Lookup Tables'!$B$2:$B$5,MATCH(F5348,'Lookup Tables'!$A$2:$A$5,0))</f>
        <v>Manager D</v>
      </c>
    </row>
    <row r="5349" customFormat="false" ht="15" hidden="false" customHeight="false" outlineLevel="0" collapsed="false">
      <c r="A5349" s="0" t="s">
        <v>4506</v>
      </c>
      <c r="B5349" s="13" t="n">
        <v>43180</v>
      </c>
      <c r="C5349" s="13" t="n">
        <v>43182</v>
      </c>
      <c r="D5349" s="14" t="s">
        <v>52</v>
      </c>
      <c r="E5349" s="14" t="s">
        <v>53</v>
      </c>
      <c r="F5349" s="14" t="s">
        <v>63</v>
      </c>
      <c r="G5349" s="14" t="s">
        <v>64</v>
      </c>
      <c r="H5349" s="14" t="s">
        <v>65</v>
      </c>
      <c r="I5349" s="14" t="s">
        <v>83</v>
      </c>
      <c r="J5349" s="14" t="s">
        <v>1570</v>
      </c>
      <c r="K5349" s="15" t="n">
        <v>8.544</v>
      </c>
      <c r="L5349" s="0" t="n">
        <v>2</v>
      </c>
      <c r="M5349" s="16" t="n">
        <v>0.2</v>
      </c>
      <c r="N5349" s="17" t="n">
        <v>2.8836</v>
      </c>
      <c r="O5349" s="0" t="str">
        <f aca="false">TEXT(B5349,"YYYY-MM")</f>
        <v>2018-03</v>
      </c>
      <c r="P5349" s="18" t="n">
        <f aca="false">IFERROR(N5349/K5349,0)</f>
        <v>0.3375</v>
      </c>
      <c r="Q5349" s="0" t="str">
        <f aca="false">IF(M5349=0,"No Discount",IF(M5349&lt;0.2,"Low (1-19%)",IF(M5349&lt;0.4,"Medium (20-39%)","High (40%+)")))</f>
        <v>Medium (20-39%)</v>
      </c>
      <c r="R5349" s="0" t="str">
        <f aca="false">INDEX('Lookup Tables'!$B$2:$B$5,MATCH(F5349,'Lookup Tables'!$A$2:$A$5,0))</f>
        <v>Manager D</v>
      </c>
    </row>
    <row r="5350" customFormat="false" ht="15" hidden="false" customHeight="false" outlineLevel="0" collapsed="false">
      <c r="A5350" s="0" t="s">
        <v>4507</v>
      </c>
      <c r="B5350" s="13" t="n">
        <v>42373</v>
      </c>
      <c r="C5350" s="13" t="n">
        <v>42379</v>
      </c>
      <c r="D5350" s="14" t="s">
        <v>69</v>
      </c>
      <c r="E5350" s="14" t="s">
        <v>62</v>
      </c>
      <c r="F5350" s="14" t="s">
        <v>98</v>
      </c>
      <c r="G5350" s="14" t="s">
        <v>153</v>
      </c>
      <c r="H5350" s="14" t="s">
        <v>65</v>
      </c>
      <c r="I5350" s="14" t="s">
        <v>83</v>
      </c>
      <c r="J5350" s="14" t="s">
        <v>1481</v>
      </c>
      <c r="K5350" s="15" t="n">
        <v>32.34</v>
      </c>
      <c r="L5350" s="0" t="n">
        <v>3</v>
      </c>
      <c r="M5350" s="16" t="n">
        <v>0</v>
      </c>
      <c r="N5350" s="17" t="n">
        <v>15.5232</v>
      </c>
      <c r="O5350" s="0" t="str">
        <f aca="false">TEXT(B5350,"YYYY-MM")</f>
        <v>2016-01</v>
      </c>
      <c r="P5350" s="18" t="n">
        <f aca="false">IFERROR(N5350/K5350,0)</f>
        <v>0.48</v>
      </c>
      <c r="Q5350" s="0" t="str">
        <f aca="false">IF(M5350=0,"No Discount",IF(M5350&lt;0.2,"Low (1-19%)",IF(M5350&lt;0.4,"Medium (20-39%)","High (40%+)")))</f>
        <v>No Discount</v>
      </c>
      <c r="R5350" s="0" t="str">
        <f aca="false">INDEX('Lookup Tables'!$B$2:$B$5,MATCH(F5350,'Lookup Tables'!$A$2:$A$5,0))</f>
        <v>Manager A</v>
      </c>
    </row>
    <row r="5351" customFormat="false" ht="15" hidden="false" customHeight="false" outlineLevel="0" collapsed="false">
      <c r="A5351" s="0" t="s">
        <v>4507</v>
      </c>
      <c r="B5351" s="13" t="n">
        <v>42373</v>
      </c>
      <c r="C5351" s="13" t="n">
        <v>42379</v>
      </c>
      <c r="D5351" s="14" t="s">
        <v>69</v>
      </c>
      <c r="E5351" s="14" t="s">
        <v>62</v>
      </c>
      <c r="F5351" s="14" t="s">
        <v>98</v>
      </c>
      <c r="G5351" s="14" t="s">
        <v>153</v>
      </c>
      <c r="H5351" s="14" t="s">
        <v>65</v>
      </c>
      <c r="I5351" s="14" t="s">
        <v>91</v>
      </c>
      <c r="J5351" s="14" t="s">
        <v>452</v>
      </c>
      <c r="K5351" s="15" t="n">
        <v>39.9</v>
      </c>
      <c r="L5351" s="0" t="n">
        <v>5</v>
      </c>
      <c r="M5351" s="16" t="n">
        <v>0</v>
      </c>
      <c r="N5351" s="17" t="n">
        <v>19.95</v>
      </c>
      <c r="O5351" s="0" t="str">
        <f aca="false">TEXT(B5351,"YYYY-MM")</f>
        <v>2016-01</v>
      </c>
      <c r="P5351" s="18" t="n">
        <f aca="false">IFERROR(N5351/K5351,0)</f>
        <v>0.5</v>
      </c>
      <c r="Q5351" s="0" t="str">
        <f aca="false">IF(M5351=0,"No Discount",IF(M5351&lt;0.2,"Low (1-19%)",IF(M5351&lt;0.4,"Medium (20-39%)","High (40%+)")))</f>
        <v>No Discount</v>
      </c>
      <c r="R5351" s="0" t="str">
        <f aca="false">INDEX('Lookup Tables'!$B$2:$B$5,MATCH(F5351,'Lookup Tables'!$A$2:$A$5,0))</f>
        <v>Manager A</v>
      </c>
    </row>
    <row r="5352" customFormat="false" ht="15" hidden="false" customHeight="false" outlineLevel="0" collapsed="false">
      <c r="A5352" s="0" t="s">
        <v>4508</v>
      </c>
      <c r="B5352" s="13" t="n">
        <v>43443</v>
      </c>
      <c r="C5352" s="13" t="n">
        <v>43450</v>
      </c>
      <c r="D5352" s="14" t="s">
        <v>69</v>
      </c>
      <c r="E5352" s="14" t="s">
        <v>53</v>
      </c>
      <c r="F5352" s="14" t="s">
        <v>98</v>
      </c>
      <c r="G5352" s="14" t="s">
        <v>146</v>
      </c>
      <c r="H5352" s="14" t="s">
        <v>65</v>
      </c>
      <c r="I5352" s="14" t="s">
        <v>91</v>
      </c>
      <c r="J5352" s="14" t="s">
        <v>1202</v>
      </c>
      <c r="K5352" s="15" t="n">
        <v>143.856</v>
      </c>
      <c r="L5352" s="0" t="n">
        <v>9</v>
      </c>
      <c r="M5352" s="16" t="n">
        <v>0.2</v>
      </c>
      <c r="N5352" s="17" t="n">
        <v>48.5514</v>
      </c>
      <c r="O5352" s="0" t="str">
        <f aca="false">TEXT(B5352,"YYYY-MM")</f>
        <v>2018-12</v>
      </c>
      <c r="P5352" s="18" t="n">
        <f aca="false">IFERROR(N5352/K5352,0)</f>
        <v>0.3375</v>
      </c>
      <c r="Q5352" s="0" t="str">
        <f aca="false">IF(M5352=0,"No Discount",IF(M5352&lt;0.2,"Low (1-19%)",IF(M5352&lt;0.4,"Medium (20-39%)","High (40%+)")))</f>
        <v>Medium (20-39%)</v>
      </c>
      <c r="R5352" s="0" t="str">
        <f aca="false">INDEX('Lookup Tables'!$B$2:$B$5,MATCH(F5352,'Lookup Tables'!$A$2:$A$5,0))</f>
        <v>Manager A</v>
      </c>
    </row>
    <row r="5353" customFormat="false" ht="15" hidden="false" customHeight="false" outlineLevel="0" collapsed="false">
      <c r="A5353" s="0" t="s">
        <v>4509</v>
      </c>
      <c r="B5353" s="13" t="n">
        <v>42984</v>
      </c>
      <c r="C5353" s="13" t="n">
        <v>42990</v>
      </c>
      <c r="D5353" s="14" t="s">
        <v>69</v>
      </c>
      <c r="E5353" s="14" t="s">
        <v>62</v>
      </c>
      <c r="F5353" s="14" t="s">
        <v>98</v>
      </c>
      <c r="G5353" s="14" t="s">
        <v>99</v>
      </c>
      <c r="H5353" s="14" t="s">
        <v>65</v>
      </c>
      <c r="I5353" s="14" t="s">
        <v>91</v>
      </c>
      <c r="J5353" s="14" t="s">
        <v>2823</v>
      </c>
      <c r="K5353" s="15" t="n">
        <v>41.92</v>
      </c>
      <c r="L5353" s="0" t="n">
        <v>4</v>
      </c>
      <c r="M5353" s="16" t="n">
        <v>0.2</v>
      </c>
      <c r="N5353" s="17" t="n">
        <v>15.196</v>
      </c>
      <c r="O5353" s="0" t="str">
        <f aca="false">TEXT(B5353,"YYYY-MM")</f>
        <v>2017-09</v>
      </c>
      <c r="P5353" s="18" t="n">
        <f aca="false">IFERROR(N5353/K5353,0)</f>
        <v>0.3625</v>
      </c>
      <c r="Q5353" s="0" t="str">
        <f aca="false">IF(M5353=0,"No Discount",IF(M5353&lt;0.2,"Low (1-19%)",IF(M5353&lt;0.4,"Medium (20-39%)","High (40%+)")))</f>
        <v>Medium (20-39%)</v>
      </c>
      <c r="R5353" s="0" t="str">
        <f aca="false">INDEX('Lookup Tables'!$B$2:$B$5,MATCH(F5353,'Lookup Tables'!$A$2:$A$5,0))</f>
        <v>Manager A</v>
      </c>
    </row>
    <row r="5354" customFormat="false" ht="15" hidden="false" customHeight="false" outlineLevel="0" collapsed="false">
      <c r="A5354" s="0" t="s">
        <v>4509</v>
      </c>
      <c r="B5354" s="13" t="n">
        <v>42984</v>
      </c>
      <c r="C5354" s="13" t="n">
        <v>42990</v>
      </c>
      <c r="D5354" s="14" t="s">
        <v>69</v>
      </c>
      <c r="E5354" s="14" t="s">
        <v>62</v>
      </c>
      <c r="F5354" s="14" t="s">
        <v>98</v>
      </c>
      <c r="G5354" s="14" t="s">
        <v>99</v>
      </c>
      <c r="H5354" s="14" t="s">
        <v>80</v>
      </c>
      <c r="I5354" s="14" t="s">
        <v>81</v>
      </c>
      <c r="J5354" s="14" t="s">
        <v>173</v>
      </c>
      <c r="K5354" s="15" t="n">
        <v>329.584</v>
      </c>
      <c r="L5354" s="0" t="n">
        <v>2</v>
      </c>
      <c r="M5354" s="16" t="n">
        <v>0.2</v>
      </c>
      <c r="N5354" s="17" t="n">
        <v>37.0782</v>
      </c>
      <c r="O5354" s="0" t="str">
        <f aca="false">TEXT(B5354,"YYYY-MM")</f>
        <v>2017-09</v>
      </c>
      <c r="P5354" s="18" t="n">
        <f aca="false">IFERROR(N5354/K5354,0)</f>
        <v>0.1125</v>
      </c>
      <c r="Q5354" s="0" t="str">
        <f aca="false">IF(M5354=0,"No Discount",IF(M5354&lt;0.2,"Low (1-19%)",IF(M5354&lt;0.4,"Medium (20-39%)","High (40%+)")))</f>
        <v>Medium (20-39%)</v>
      </c>
      <c r="R5354" s="0" t="str">
        <f aca="false">INDEX('Lookup Tables'!$B$2:$B$5,MATCH(F5354,'Lookup Tables'!$A$2:$A$5,0))</f>
        <v>Manager A</v>
      </c>
    </row>
    <row r="5355" customFormat="false" ht="15" hidden="false" customHeight="false" outlineLevel="0" collapsed="false">
      <c r="A5355" s="0" t="s">
        <v>4510</v>
      </c>
      <c r="B5355" s="13" t="n">
        <v>42981</v>
      </c>
      <c r="C5355" s="13" t="n">
        <v>42984</v>
      </c>
      <c r="D5355" s="14" t="s">
        <v>137</v>
      </c>
      <c r="E5355" s="14" t="s">
        <v>62</v>
      </c>
      <c r="F5355" s="14" t="s">
        <v>54</v>
      </c>
      <c r="G5355" s="14" t="s">
        <v>370</v>
      </c>
      <c r="H5355" s="14" t="s">
        <v>65</v>
      </c>
      <c r="I5355" s="14" t="s">
        <v>83</v>
      </c>
      <c r="J5355" s="14" t="s">
        <v>1120</v>
      </c>
      <c r="K5355" s="15" t="n">
        <v>87.28</v>
      </c>
      <c r="L5355" s="0" t="n">
        <v>8</v>
      </c>
      <c r="M5355" s="16" t="n">
        <v>0</v>
      </c>
      <c r="N5355" s="17" t="n">
        <v>41.0216</v>
      </c>
      <c r="O5355" s="0" t="str">
        <f aca="false">TEXT(B5355,"YYYY-MM")</f>
        <v>2017-09</v>
      </c>
      <c r="P5355" s="18" t="n">
        <f aca="false">IFERROR(N5355/K5355,0)</f>
        <v>0.47</v>
      </c>
      <c r="Q5355" s="0" t="str">
        <f aca="false">IF(M5355=0,"No Discount",IF(M5355&lt;0.2,"Low (1-19%)",IF(M5355&lt;0.4,"Medium (20-39%)","High (40%+)")))</f>
        <v>No Discount</v>
      </c>
      <c r="R5355" s="0" t="str">
        <f aca="false">INDEX('Lookup Tables'!$B$2:$B$5,MATCH(F5355,'Lookup Tables'!$A$2:$A$5,0))</f>
        <v>Manager C</v>
      </c>
    </row>
    <row r="5356" customFormat="false" ht="15" hidden="false" customHeight="false" outlineLevel="0" collapsed="false">
      <c r="A5356" s="0" t="s">
        <v>4511</v>
      </c>
      <c r="B5356" s="13" t="n">
        <v>42137</v>
      </c>
      <c r="C5356" s="13" t="n">
        <v>42143</v>
      </c>
      <c r="D5356" s="14" t="s">
        <v>69</v>
      </c>
      <c r="E5356" s="14" t="s">
        <v>62</v>
      </c>
      <c r="F5356" s="14" t="s">
        <v>63</v>
      </c>
      <c r="G5356" s="14" t="s">
        <v>64</v>
      </c>
      <c r="H5356" s="14" t="s">
        <v>56</v>
      </c>
      <c r="I5356" s="14" t="s">
        <v>59</v>
      </c>
      <c r="J5356" s="14" t="s">
        <v>2648</v>
      </c>
      <c r="K5356" s="15" t="n">
        <v>279.456</v>
      </c>
      <c r="L5356" s="0" t="n">
        <v>6</v>
      </c>
      <c r="M5356" s="16" t="n">
        <v>0.2</v>
      </c>
      <c r="N5356" s="17" t="n">
        <v>20.9592</v>
      </c>
      <c r="O5356" s="0" t="str">
        <f aca="false">TEXT(B5356,"YYYY-MM")</f>
        <v>2015-05</v>
      </c>
      <c r="P5356" s="18" t="n">
        <f aca="false">IFERROR(N5356/K5356,0)</f>
        <v>0.075</v>
      </c>
      <c r="Q5356" s="0" t="str">
        <f aca="false">IF(M5356=0,"No Discount",IF(M5356&lt;0.2,"Low (1-19%)",IF(M5356&lt;0.4,"Medium (20-39%)","High (40%+)")))</f>
        <v>Medium (20-39%)</v>
      </c>
      <c r="R5356" s="0" t="str">
        <f aca="false">INDEX('Lookup Tables'!$B$2:$B$5,MATCH(F5356,'Lookup Tables'!$A$2:$A$5,0))</f>
        <v>Manager D</v>
      </c>
    </row>
    <row r="5357" customFormat="false" ht="15" hidden="false" customHeight="false" outlineLevel="0" collapsed="false">
      <c r="A5357" s="0" t="s">
        <v>4511</v>
      </c>
      <c r="B5357" s="13" t="n">
        <v>42137</v>
      </c>
      <c r="C5357" s="13" t="n">
        <v>42143</v>
      </c>
      <c r="D5357" s="14" t="s">
        <v>69</v>
      </c>
      <c r="E5357" s="14" t="s">
        <v>62</v>
      </c>
      <c r="F5357" s="14" t="s">
        <v>63</v>
      </c>
      <c r="G5357" s="14" t="s">
        <v>64</v>
      </c>
      <c r="H5357" s="14" t="s">
        <v>65</v>
      </c>
      <c r="I5357" s="14" t="s">
        <v>91</v>
      </c>
      <c r="J5357" s="14" t="s">
        <v>4512</v>
      </c>
      <c r="K5357" s="15" t="n">
        <v>8</v>
      </c>
      <c r="L5357" s="0" t="n">
        <v>2</v>
      </c>
      <c r="M5357" s="16" t="n">
        <v>0</v>
      </c>
      <c r="N5357" s="17" t="n">
        <v>3.84</v>
      </c>
      <c r="O5357" s="0" t="str">
        <f aca="false">TEXT(B5357,"YYYY-MM")</f>
        <v>2015-05</v>
      </c>
      <c r="P5357" s="18" t="n">
        <f aca="false">IFERROR(N5357/K5357,0)</f>
        <v>0.48</v>
      </c>
      <c r="Q5357" s="0" t="str">
        <f aca="false">IF(M5357=0,"No Discount",IF(M5357&lt;0.2,"Low (1-19%)",IF(M5357&lt;0.4,"Medium (20-39%)","High (40%+)")))</f>
        <v>No Discount</v>
      </c>
      <c r="R5357" s="0" t="str">
        <f aca="false">INDEX('Lookup Tables'!$B$2:$B$5,MATCH(F5357,'Lookup Tables'!$A$2:$A$5,0))</f>
        <v>Manager D</v>
      </c>
    </row>
    <row r="5358" customFormat="false" ht="15" hidden="false" customHeight="false" outlineLevel="0" collapsed="false">
      <c r="A5358" s="0" t="s">
        <v>4513</v>
      </c>
      <c r="B5358" s="13" t="n">
        <v>43007</v>
      </c>
      <c r="C5358" s="13" t="n">
        <v>43011</v>
      </c>
      <c r="D5358" s="14" t="s">
        <v>69</v>
      </c>
      <c r="E5358" s="14" t="s">
        <v>53</v>
      </c>
      <c r="F5358" s="14" t="s">
        <v>63</v>
      </c>
      <c r="G5358" s="14" t="s">
        <v>64</v>
      </c>
      <c r="H5358" s="14" t="s">
        <v>65</v>
      </c>
      <c r="I5358" s="14" t="s">
        <v>83</v>
      </c>
      <c r="J5358" s="14" t="s">
        <v>2492</v>
      </c>
      <c r="K5358" s="15" t="n">
        <v>27.24</v>
      </c>
      <c r="L5358" s="0" t="n">
        <v>5</v>
      </c>
      <c r="M5358" s="16" t="n">
        <v>0.2</v>
      </c>
      <c r="N5358" s="17" t="n">
        <v>9.534</v>
      </c>
      <c r="O5358" s="0" t="str">
        <f aca="false">TEXT(B5358,"YYYY-MM")</f>
        <v>2017-09</v>
      </c>
      <c r="P5358" s="18" t="n">
        <f aca="false">IFERROR(N5358/K5358,0)</f>
        <v>0.35</v>
      </c>
      <c r="Q5358" s="0" t="str">
        <f aca="false">IF(M5358=0,"No Discount",IF(M5358&lt;0.2,"Low (1-19%)",IF(M5358&lt;0.4,"Medium (20-39%)","High (40%+)")))</f>
        <v>Medium (20-39%)</v>
      </c>
      <c r="R5358" s="0" t="str">
        <f aca="false">INDEX('Lookup Tables'!$B$2:$B$5,MATCH(F5358,'Lookup Tables'!$A$2:$A$5,0))</f>
        <v>Manager D</v>
      </c>
    </row>
    <row r="5359" customFormat="false" ht="15" hidden="false" customHeight="false" outlineLevel="0" collapsed="false">
      <c r="A5359" s="0" t="s">
        <v>4514</v>
      </c>
      <c r="B5359" s="13" t="n">
        <v>42221</v>
      </c>
      <c r="C5359" s="13" t="n">
        <v>42227</v>
      </c>
      <c r="D5359" s="14" t="s">
        <v>69</v>
      </c>
      <c r="E5359" s="14" t="s">
        <v>53</v>
      </c>
      <c r="F5359" s="14" t="s">
        <v>63</v>
      </c>
      <c r="G5359" s="14" t="s">
        <v>64</v>
      </c>
      <c r="H5359" s="14" t="s">
        <v>80</v>
      </c>
      <c r="I5359" s="14" t="s">
        <v>123</v>
      </c>
      <c r="J5359" s="14" t="s">
        <v>1729</v>
      </c>
      <c r="K5359" s="15" t="n">
        <v>16.36</v>
      </c>
      <c r="L5359" s="0" t="n">
        <v>1</v>
      </c>
      <c r="M5359" s="16" t="n">
        <v>0</v>
      </c>
      <c r="N5359" s="17" t="n">
        <v>1.636</v>
      </c>
      <c r="O5359" s="0" t="str">
        <f aca="false">TEXT(B5359,"YYYY-MM")</f>
        <v>2015-08</v>
      </c>
      <c r="P5359" s="18" t="n">
        <f aca="false">IFERROR(N5359/K5359,0)</f>
        <v>0.1</v>
      </c>
      <c r="Q5359" s="0" t="str">
        <f aca="false">IF(M5359=0,"No Discount",IF(M5359&lt;0.2,"Low (1-19%)",IF(M5359&lt;0.4,"Medium (20-39%)","High (40%+)")))</f>
        <v>No Discount</v>
      </c>
      <c r="R5359" s="0" t="str">
        <f aca="false">INDEX('Lookup Tables'!$B$2:$B$5,MATCH(F5359,'Lookup Tables'!$A$2:$A$5,0))</f>
        <v>Manager D</v>
      </c>
    </row>
    <row r="5360" customFormat="false" ht="15" hidden="false" customHeight="false" outlineLevel="0" collapsed="false">
      <c r="A5360" s="0" t="s">
        <v>4514</v>
      </c>
      <c r="B5360" s="13" t="n">
        <v>42221</v>
      </c>
      <c r="C5360" s="13" t="n">
        <v>42227</v>
      </c>
      <c r="D5360" s="14" t="s">
        <v>69</v>
      </c>
      <c r="E5360" s="14" t="s">
        <v>53</v>
      </c>
      <c r="F5360" s="14" t="s">
        <v>63</v>
      </c>
      <c r="G5360" s="14" t="s">
        <v>64</v>
      </c>
      <c r="H5360" s="14" t="s">
        <v>65</v>
      </c>
      <c r="I5360" s="14" t="s">
        <v>73</v>
      </c>
      <c r="J5360" s="14" t="s">
        <v>3446</v>
      </c>
      <c r="K5360" s="15" t="n">
        <v>15.78</v>
      </c>
      <c r="L5360" s="0" t="n">
        <v>2</v>
      </c>
      <c r="M5360" s="16" t="n">
        <v>0</v>
      </c>
      <c r="N5360" s="17" t="n">
        <v>0.6312</v>
      </c>
      <c r="O5360" s="0" t="str">
        <f aca="false">TEXT(B5360,"YYYY-MM")</f>
        <v>2015-08</v>
      </c>
      <c r="P5360" s="18" t="n">
        <f aca="false">IFERROR(N5360/K5360,0)</f>
        <v>0.04</v>
      </c>
      <c r="Q5360" s="0" t="str">
        <f aca="false">IF(M5360=0,"No Discount",IF(M5360&lt;0.2,"Low (1-19%)",IF(M5360&lt;0.4,"Medium (20-39%)","High (40%+)")))</f>
        <v>No Discount</v>
      </c>
      <c r="R5360" s="0" t="str">
        <f aca="false">INDEX('Lookup Tables'!$B$2:$B$5,MATCH(F5360,'Lookup Tables'!$A$2:$A$5,0))</f>
        <v>Manager D</v>
      </c>
    </row>
    <row r="5361" customFormat="false" ht="15" hidden="false" customHeight="false" outlineLevel="0" collapsed="false">
      <c r="A5361" s="0" t="s">
        <v>4514</v>
      </c>
      <c r="B5361" s="13" t="n">
        <v>42221</v>
      </c>
      <c r="C5361" s="13" t="n">
        <v>42227</v>
      </c>
      <c r="D5361" s="14" t="s">
        <v>69</v>
      </c>
      <c r="E5361" s="14" t="s">
        <v>53</v>
      </c>
      <c r="F5361" s="14" t="s">
        <v>63</v>
      </c>
      <c r="G5361" s="14" t="s">
        <v>64</v>
      </c>
      <c r="H5361" s="14" t="s">
        <v>65</v>
      </c>
      <c r="I5361" s="14" t="s">
        <v>78</v>
      </c>
      <c r="J5361" s="14" t="s">
        <v>2370</v>
      </c>
      <c r="K5361" s="15" t="n">
        <v>45.98</v>
      </c>
      <c r="L5361" s="0" t="n">
        <v>2</v>
      </c>
      <c r="M5361" s="16" t="n">
        <v>0</v>
      </c>
      <c r="N5361" s="17" t="n">
        <v>12.8744</v>
      </c>
      <c r="O5361" s="0" t="str">
        <f aca="false">TEXT(B5361,"YYYY-MM")</f>
        <v>2015-08</v>
      </c>
      <c r="P5361" s="18" t="n">
        <f aca="false">IFERROR(N5361/K5361,0)</f>
        <v>0.28</v>
      </c>
      <c r="Q5361" s="0" t="str">
        <f aca="false">IF(M5361=0,"No Discount",IF(M5361&lt;0.2,"Low (1-19%)",IF(M5361&lt;0.4,"Medium (20-39%)","High (40%+)")))</f>
        <v>No Discount</v>
      </c>
      <c r="R5361" s="0" t="str">
        <f aca="false">INDEX('Lookup Tables'!$B$2:$B$5,MATCH(F5361,'Lookup Tables'!$A$2:$A$5,0))</f>
        <v>Manager D</v>
      </c>
    </row>
    <row r="5362" customFormat="false" ht="15" hidden="false" customHeight="false" outlineLevel="0" collapsed="false">
      <c r="A5362" s="0" t="s">
        <v>4515</v>
      </c>
      <c r="B5362" s="13" t="n">
        <v>43204</v>
      </c>
      <c r="C5362" s="13" t="n">
        <v>43208</v>
      </c>
      <c r="D5362" s="14" t="s">
        <v>69</v>
      </c>
      <c r="E5362" s="14" t="s">
        <v>62</v>
      </c>
      <c r="F5362" s="14" t="s">
        <v>54</v>
      </c>
      <c r="G5362" s="14" t="s">
        <v>90</v>
      </c>
      <c r="H5362" s="14" t="s">
        <v>56</v>
      </c>
      <c r="I5362" s="14" t="s">
        <v>57</v>
      </c>
      <c r="J5362" s="14" t="s">
        <v>1658</v>
      </c>
      <c r="K5362" s="15" t="n">
        <v>198.272</v>
      </c>
      <c r="L5362" s="0" t="n">
        <v>8</v>
      </c>
      <c r="M5362" s="16" t="n">
        <v>0.2</v>
      </c>
      <c r="N5362" s="17" t="n">
        <v>-32.2192</v>
      </c>
      <c r="O5362" s="0" t="str">
        <f aca="false">TEXT(B5362,"YYYY-MM")</f>
        <v>2018-04</v>
      </c>
      <c r="P5362" s="18" t="n">
        <f aca="false">IFERROR(N5362/K5362,0)</f>
        <v>-0.1625</v>
      </c>
      <c r="Q5362" s="0" t="str">
        <f aca="false">IF(M5362=0,"No Discount",IF(M5362&lt;0.2,"Low (1-19%)",IF(M5362&lt;0.4,"Medium (20-39%)","High (40%+)")))</f>
        <v>Medium (20-39%)</v>
      </c>
      <c r="R5362" s="0" t="str">
        <f aca="false">INDEX('Lookup Tables'!$B$2:$B$5,MATCH(F5362,'Lookup Tables'!$A$2:$A$5,0))</f>
        <v>Manager C</v>
      </c>
    </row>
    <row r="5363" customFormat="false" ht="15" hidden="false" customHeight="false" outlineLevel="0" collapsed="false">
      <c r="A5363" s="0" t="s">
        <v>4516</v>
      </c>
      <c r="B5363" s="13" t="n">
        <v>43260</v>
      </c>
      <c r="C5363" s="13" t="n">
        <v>43261</v>
      </c>
      <c r="D5363" s="14" t="s">
        <v>137</v>
      </c>
      <c r="E5363" s="14" t="s">
        <v>62</v>
      </c>
      <c r="F5363" s="14" t="s">
        <v>98</v>
      </c>
      <c r="G5363" s="14" t="s">
        <v>99</v>
      </c>
      <c r="H5363" s="14" t="s">
        <v>65</v>
      </c>
      <c r="I5363" s="14" t="s">
        <v>73</v>
      </c>
      <c r="J5363" s="14" t="s">
        <v>1306</v>
      </c>
      <c r="K5363" s="15" t="n">
        <v>720.76</v>
      </c>
      <c r="L5363" s="0" t="n">
        <v>5</v>
      </c>
      <c r="M5363" s="16" t="n">
        <v>0.2</v>
      </c>
      <c r="N5363" s="17" t="n">
        <v>54.057</v>
      </c>
      <c r="O5363" s="0" t="str">
        <f aca="false">TEXT(B5363,"YYYY-MM")</f>
        <v>2018-06</v>
      </c>
      <c r="P5363" s="18" t="n">
        <f aca="false">IFERROR(N5363/K5363,0)</f>
        <v>0.075</v>
      </c>
      <c r="Q5363" s="0" t="str">
        <f aca="false">IF(M5363=0,"No Discount",IF(M5363&lt;0.2,"Low (1-19%)",IF(M5363&lt;0.4,"Medium (20-39%)","High (40%+)")))</f>
        <v>Medium (20-39%)</v>
      </c>
      <c r="R5363" s="0" t="str">
        <f aca="false">INDEX('Lookup Tables'!$B$2:$B$5,MATCH(F5363,'Lookup Tables'!$A$2:$A$5,0))</f>
        <v>Manager A</v>
      </c>
    </row>
    <row r="5364" customFormat="false" ht="15" hidden="false" customHeight="false" outlineLevel="0" collapsed="false">
      <c r="A5364" s="0" t="s">
        <v>4517</v>
      </c>
      <c r="B5364" s="13" t="n">
        <v>43098</v>
      </c>
      <c r="C5364" s="13" t="n">
        <v>43102</v>
      </c>
      <c r="D5364" s="14" t="s">
        <v>69</v>
      </c>
      <c r="E5364" s="14" t="s">
        <v>53</v>
      </c>
      <c r="F5364" s="14" t="s">
        <v>98</v>
      </c>
      <c r="G5364" s="14" t="s">
        <v>2114</v>
      </c>
      <c r="H5364" s="14" t="s">
        <v>56</v>
      </c>
      <c r="I5364" s="14" t="s">
        <v>76</v>
      </c>
      <c r="J5364" s="14" t="s">
        <v>3311</v>
      </c>
      <c r="K5364" s="15" t="n">
        <v>70.56</v>
      </c>
      <c r="L5364" s="0" t="n">
        <v>6</v>
      </c>
      <c r="M5364" s="16" t="n">
        <v>0</v>
      </c>
      <c r="N5364" s="17" t="n">
        <v>23.9904</v>
      </c>
      <c r="O5364" s="0" t="str">
        <f aca="false">TEXT(B5364,"YYYY-MM")</f>
        <v>2017-12</v>
      </c>
      <c r="P5364" s="18" t="n">
        <f aca="false">IFERROR(N5364/K5364,0)</f>
        <v>0.34</v>
      </c>
      <c r="Q5364" s="0" t="str">
        <f aca="false">IF(M5364=0,"No Discount",IF(M5364&lt;0.2,"Low (1-19%)",IF(M5364&lt;0.4,"Medium (20-39%)","High (40%+)")))</f>
        <v>No Discount</v>
      </c>
      <c r="R5364" s="0" t="str">
        <f aca="false">INDEX('Lookup Tables'!$B$2:$B$5,MATCH(F5364,'Lookup Tables'!$A$2:$A$5,0))</f>
        <v>Manager A</v>
      </c>
    </row>
    <row r="5365" customFormat="false" ht="15" hidden="false" customHeight="false" outlineLevel="0" collapsed="false">
      <c r="A5365" s="0" t="s">
        <v>4517</v>
      </c>
      <c r="B5365" s="13" t="n">
        <v>43098</v>
      </c>
      <c r="C5365" s="13" t="n">
        <v>43102</v>
      </c>
      <c r="D5365" s="14" t="s">
        <v>69</v>
      </c>
      <c r="E5365" s="14" t="s">
        <v>53</v>
      </c>
      <c r="F5365" s="14" t="s">
        <v>98</v>
      </c>
      <c r="G5365" s="14" t="s">
        <v>2114</v>
      </c>
      <c r="H5365" s="14" t="s">
        <v>65</v>
      </c>
      <c r="I5365" s="14" t="s">
        <v>85</v>
      </c>
      <c r="J5365" s="14" t="s">
        <v>2704</v>
      </c>
      <c r="K5365" s="15" t="n">
        <v>81.96</v>
      </c>
      <c r="L5365" s="0" t="n">
        <v>2</v>
      </c>
      <c r="M5365" s="16" t="n">
        <v>0</v>
      </c>
      <c r="N5365" s="17" t="n">
        <v>22.9488</v>
      </c>
      <c r="O5365" s="0" t="str">
        <f aca="false">TEXT(B5365,"YYYY-MM")</f>
        <v>2017-12</v>
      </c>
      <c r="P5365" s="18" t="n">
        <f aca="false">IFERROR(N5365/K5365,0)</f>
        <v>0.28</v>
      </c>
      <c r="Q5365" s="0" t="str">
        <f aca="false">IF(M5365=0,"No Discount",IF(M5365&lt;0.2,"Low (1-19%)",IF(M5365&lt;0.4,"Medium (20-39%)","High (40%+)")))</f>
        <v>No Discount</v>
      </c>
      <c r="R5365" s="0" t="str">
        <f aca="false">INDEX('Lookup Tables'!$B$2:$B$5,MATCH(F5365,'Lookup Tables'!$A$2:$A$5,0))</f>
        <v>Manager A</v>
      </c>
    </row>
    <row r="5366" customFormat="false" ht="15" hidden="false" customHeight="false" outlineLevel="0" collapsed="false">
      <c r="A5366" s="0" t="s">
        <v>4518</v>
      </c>
      <c r="B5366" s="13" t="n">
        <v>42022</v>
      </c>
      <c r="C5366" s="13" t="n">
        <v>42025</v>
      </c>
      <c r="D5366" s="14" t="s">
        <v>52</v>
      </c>
      <c r="E5366" s="14" t="s">
        <v>62</v>
      </c>
      <c r="F5366" s="14" t="s">
        <v>63</v>
      </c>
      <c r="G5366" s="14" t="s">
        <v>237</v>
      </c>
      <c r="H5366" s="14" t="s">
        <v>65</v>
      </c>
      <c r="I5366" s="14" t="s">
        <v>85</v>
      </c>
      <c r="J5366" s="14" t="s">
        <v>2444</v>
      </c>
      <c r="K5366" s="15" t="n">
        <v>64.864</v>
      </c>
      <c r="L5366" s="0" t="n">
        <v>4</v>
      </c>
      <c r="M5366" s="16" t="n">
        <v>0.2</v>
      </c>
      <c r="N5366" s="17" t="n">
        <v>6.4864</v>
      </c>
      <c r="O5366" s="0" t="str">
        <f aca="false">TEXT(B5366,"YYYY-MM")</f>
        <v>2015-01</v>
      </c>
      <c r="P5366" s="18" t="n">
        <f aca="false">IFERROR(N5366/K5366,0)</f>
        <v>0.1</v>
      </c>
      <c r="Q5366" s="0" t="str">
        <f aca="false">IF(M5366=0,"No Discount",IF(M5366&lt;0.2,"Low (1-19%)",IF(M5366&lt;0.4,"Medium (20-39%)","High (40%+)")))</f>
        <v>Medium (20-39%)</v>
      </c>
      <c r="R5366" s="0" t="str">
        <f aca="false">INDEX('Lookup Tables'!$B$2:$B$5,MATCH(F5366,'Lookup Tables'!$A$2:$A$5,0))</f>
        <v>Manager D</v>
      </c>
    </row>
    <row r="5367" customFormat="false" ht="15" hidden="false" customHeight="false" outlineLevel="0" collapsed="false">
      <c r="A5367" s="0" t="s">
        <v>4519</v>
      </c>
      <c r="B5367" s="13" t="n">
        <v>43059</v>
      </c>
      <c r="C5367" s="13" t="n">
        <v>43063</v>
      </c>
      <c r="D5367" s="14" t="s">
        <v>69</v>
      </c>
      <c r="E5367" s="14" t="s">
        <v>53</v>
      </c>
      <c r="F5367" s="14" t="s">
        <v>98</v>
      </c>
      <c r="G5367" s="14" t="s">
        <v>99</v>
      </c>
      <c r="H5367" s="14" t="s">
        <v>80</v>
      </c>
      <c r="I5367" s="14" t="s">
        <v>81</v>
      </c>
      <c r="J5367" s="14" t="s">
        <v>1549</v>
      </c>
      <c r="K5367" s="15" t="n">
        <v>151.192</v>
      </c>
      <c r="L5367" s="0" t="n">
        <v>1</v>
      </c>
      <c r="M5367" s="16" t="n">
        <v>0.2</v>
      </c>
      <c r="N5367" s="17" t="n">
        <v>13.2293</v>
      </c>
      <c r="O5367" s="0" t="str">
        <f aca="false">TEXT(B5367,"YYYY-MM")</f>
        <v>2017-11</v>
      </c>
      <c r="P5367" s="18" t="n">
        <f aca="false">IFERROR(N5367/K5367,0)</f>
        <v>0.0875</v>
      </c>
      <c r="Q5367" s="0" t="str">
        <f aca="false">IF(M5367=0,"No Discount",IF(M5367&lt;0.2,"Low (1-19%)",IF(M5367&lt;0.4,"Medium (20-39%)","High (40%+)")))</f>
        <v>Medium (20-39%)</v>
      </c>
      <c r="R5367" s="0" t="str">
        <f aca="false">INDEX('Lookup Tables'!$B$2:$B$5,MATCH(F5367,'Lookup Tables'!$A$2:$A$5,0))</f>
        <v>Manager A</v>
      </c>
    </row>
    <row r="5368" customFormat="false" ht="15" hidden="false" customHeight="false" outlineLevel="0" collapsed="false">
      <c r="A5368" s="0" t="s">
        <v>4520</v>
      </c>
      <c r="B5368" s="13" t="n">
        <v>43261</v>
      </c>
      <c r="C5368" s="13" t="n">
        <v>43266</v>
      </c>
      <c r="D5368" s="14" t="s">
        <v>69</v>
      </c>
      <c r="E5368" s="14" t="s">
        <v>53</v>
      </c>
      <c r="F5368" s="14" t="s">
        <v>63</v>
      </c>
      <c r="G5368" s="14" t="s">
        <v>94</v>
      </c>
      <c r="H5368" s="14" t="s">
        <v>80</v>
      </c>
      <c r="I5368" s="14" t="s">
        <v>81</v>
      </c>
      <c r="J5368" s="14" t="s">
        <v>1211</v>
      </c>
      <c r="K5368" s="15" t="n">
        <v>88.776</v>
      </c>
      <c r="L5368" s="0" t="n">
        <v>3</v>
      </c>
      <c r="M5368" s="16" t="n">
        <v>0.2</v>
      </c>
      <c r="N5368" s="17" t="n">
        <v>7.7679</v>
      </c>
      <c r="O5368" s="0" t="str">
        <f aca="false">TEXT(B5368,"YYYY-MM")</f>
        <v>2018-06</v>
      </c>
      <c r="P5368" s="18" t="n">
        <f aca="false">IFERROR(N5368/K5368,0)</f>
        <v>0.0875</v>
      </c>
      <c r="Q5368" s="0" t="str">
        <f aca="false">IF(M5368=0,"No Discount",IF(M5368&lt;0.2,"Low (1-19%)",IF(M5368&lt;0.4,"Medium (20-39%)","High (40%+)")))</f>
        <v>Medium (20-39%)</v>
      </c>
      <c r="R5368" s="0" t="str">
        <f aca="false">INDEX('Lookup Tables'!$B$2:$B$5,MATCH(F5368,'Lookup Tables'!$A$2:$A$5,0))</f>
        <v>Manager D</v>
      </c>
    </row>
    <row r="5369" customFormat="false" ht="15" hidden="false" customHeight="false" outlineLevel="0" collapsed="false">
      <c r="A5369" s="0" t="s">
        <v>4520</v>
      </c>
      <c r="B5369" s="13" t="n">
        <v>43261</v>
      </c>
      <c r="C5369" s="13" t="n">
        <v>43266</v>
      </c>
      <c r="D5369" s="14" t="s">
        <v>69</v>
      </c>
      <c r="E5369" s="14" t="s">
        <v>53</v>
      </c>
      <c r="F5369" s="14" t="s">
        <v>63</v>
      </c>
      <c r="G5369" s="14" t="s">
        <v>94</v>
      </c>
      <c r="H5369" s="14" t="s">
        <v>65</v>
      </c>
      <c r="I5369" s="14" t="s">
        <v>66</v>
      </c>
      <c r="J5369" s="14" t="s">
        <v>510</v>
      </c>
      <c r="K5369" s="15" t="n">
        <v>11.56</v>
      </c>
      <c r="L5369" s="0" t="n">
        <v>4</v>
      </c>
      <c r="M5369" s="16" t="n">
        <v>0</v>
      </c>
      <c r="N5369" s="17" t="n">
        <v>5.4332</v>
      </c>
      <c r="O5369" s="0" t="str">
        <f aca="false">TEXT(B5369,"YYYY-MM")</f>
        <v>2018-06</v>
      </c>
      <c r="P5369" s="18" t="n">
        <f aca="false">IFERROR(N5369/K5369,0)</f>
        <v>0.47</v>
      </c>
      <c r="Q5369" s="0" t="str">
        <f aca="false">IF(M5369=0,"No Discount",IF(M5369&lt;0.2,"Low (1-19%)",IF(M5369&lt;0.4,"Medium (20-39%)","High (40%+)")))</f>
        <v>No Discount</v>
      </c>
      <c r="R5369" s="0" t="str">
        <f aca="false">INDEX('Lookup Tables'!$B$2:$B$5,MATCH(F5369,'Lookup Tables'!$A$2:$A$5,0))</f>
        <v>Manager D</v>
      </c>
    </row>
    <row r="5370" customFormat="false" ht="15" hidden="false" customHeight="false" outlineLevel="0" collapsed="false">
      <c r="A5370" s="0" t="s">
        <v>4520</v>
      </c>
      <c r="B5370" s="13" t="n">
        <v>43261</v>
      </c>
      <c r="C5370" s="13" t="n">
        <v>43266</v>
      </c>
      <c r="D5370" s="14" t="s">
        <v>69</v>
      </c>
      <c r="E5370" s="14" t="s">
        <v>53</v>
      </c>
      <c r="F5370" s="14" t="s">
        <v>63</v>
      </c>
      <c r="G5370" s="14" t="s">
        <v>94</v>
      </c>
      <c r="H5370" s="14" t="s">
        <v>65</v>
      </c>
      <c r="I5370" s="14" t="s">
        <v>73</v>
      </c>
      <c r="J5370" s="14" t="s">
        <v>803</v>
      </c>
      <c r="K5370" s="15" t="n">
        <v>15.58</v>
      </c>
      <c r="L5370" s="0" t="n">
        <v>1</v>
      </c>
      <c r="M5370" s="16" t="n">
        <v>0</v>
      </c>
      <c r="N5370" s="17" t="n">
        <v>3.895</v>
      </c>
      <c r="O5370" s="0" t="str">
        <f aca="false">TEXT(B5370,"YYYY-MM")</f>
        <v>2018-06</v>
      </c>
      <c r="P5370" s="18" t="n">
        <f aca="false">IFERROR(N5370/K5370,0)</f>
        <v>0.25</v>
      </c>
      <c r="Q5370" s="0" t="str">
        <f aca="false">IF(M5370=0,"No Discount",IF(M5370&lt;0.2,"Low (1-19%)",IF(M5370&lt;0.4,"Medium (20-39%)","High (40%+)")))</f>
        <v>No Discount</v>
      </c>
      <c r="R5370" s="0" t="str">
        <f aca="false">INDEX('Lookup Tables'!$B$2:$B$5,MATCH(F5370,'Lookup Tables'!$A$2:$A$5,0))</f>
        <v>Manager D</v>
      </c>
    </row>
    <row r="5371" customFormat="false" ht="15" hidden="false" customHeight="false" outlineLevel="0" collapsed="false">
      <c r="A5371" s="0" t="s">
        <v>4521</v>
      </c>
      <c r="B5371" s="13" t="n">
        <v>43353</v>
      </c>
      <c r="C5371" s="13" t="n">
        <v>43356</v>
      </c>
      <c r="D5371" s="14" t="s">
        <v>137</v>
      </c>
      <c r="E5371" s="14" t="s">
        <v>62</v>
      </c>
      <c r="F5371" s="14" t="s">
        <v>117</v>
      </c>
      <c r="G5371" s="14" t="s">
        <v>269</v>
      </c>
      <c r="H5371" s="14" t="s">
        <v>65</v>
      </c>
      <c r="I5371" s="14" t="s">
        <v>91</v>
      </c>
      <c r="J5371" s="14" t="s">
        <v>4522</v>
      </c>
      <c r="K5371" s="15" t="n">
        <v>85.056</v>
      </c>
      <c r="L5371" s="0" t="n">
        <v>3</v>
      </c>
      <c r="M5371" s="16" t="n">
        <v>0.2</v>
      </c>
      <c r="N5371" s="17" t="n">
        <v>28.7064</v>
      </c>
      <c r="O5371" s="0" t="str">
        <f aca="false">TEXT(B5371,"YYYY-MM")</f>
        <v>2018-09</v>
      </c>
      <c r="P5371" s="18" t="n">
        <f aca="false">IFERROR(N5371/K5371,0)</f>
        <v>0.3375</v>
      </c>
      <c r="Q5371" s="0" t="str">
        <f aca="false">IF(M5371=0,"No Discount",IF(M5371&lt;0.2,"Low (1-19%)",IF(M5371&lt;0.4,"Medium (20-39%)","High (40%+)")))</f>
        <v>Medium (20-39%)</v>
      </c>
      <c r="R5371" s="0" t="str">
        <f aca="false">INDEX('Lookup Tables'!$B$2:$B$5,MATCH(F5371,'Lookup Tables'!$A$2:$A$5,0))</f>
        <v>Manager B</v>
      </c>
    </row>
    <row r="5372" customFormat="false" ht="15" hidden="false" customHeight="false" outlineLevel="0" collapsed="false">
      <c r="A5372" s="0" t="s">
        <v>4523</v>
      </c>
      <c r="B5372" s="13" t="n">
        <v>43198</v>
      </c>
      <c r="C5372" s="13" t="n">
        <v>43202</v>
      </c>
      <c r="D5372" s="14" t="s">
        <v>69</v>
      </c>
      <c r="E5372" s="14" t="s">
        <v>62</v>
      </c>
      <c r="F5372" s="14" t="s">
        <v>98</v>
      </c>
      <c r="G5372" s="14" t="s">
        <v>157</v>
      </c>
      <c r="H5372" s="14" t="s">
        <v>56</v>
      </c>
      <c r="I5372" s="14" t="s">
        <v>76</v>
      </c>
      <c r="J5372" s="14" t="s">
        <v>2734</v>
      </c>
      <c r="K5372" s="15" t="n">
        <v>273.96</v>
      </c>
      <c r="L5372" s="0" t="n">
        <v>2</v>
      </c>
      <c r="M5372" s="16" t="n">
        <v>0</v>
      </c>
      <c r="N5372" s="17" t="n">
        <v>71.2296</v>
      </c>
      <c r="O5372" s="0" t="str">
        <f aca="false">TEXT(B5372,"YYYY-MM")</f>
        <v>2018-04</v>
      </c>
      <c r="P5372" s="18" t="n">
        <f aca="false">IFERROR(N5372/K5372,0)</f>
        <v>0.26</v>
      </c>
      <c r="Q5372" s="0" t="str">
        <f aca="false">IF(M5372=0,"No Discount",IF(M5372&lt;0.2,"Low (1-19%)",IF(M5372&lt;0.4,"Medium (20-39%)","High (40%+)")))</f>
        <v>No Discount</v>
      </c>
      <c r="R5372" s="0" t="str">
        <f aca="false">INDEX('Lookup Tables'!$B$2:$B$5,MATCH(F5372,'Lookup Tables'!$A$2:$A$5,0))</f>
        <v>Manager A</v>
      </c>
    </row>
    <row r="5373" customFormat="false" ht="15" hidden="false" customHeight="false" outlineLevel="0" collapsed="false">
      <c r="A5373" s="0" t="s">
        <v>4523</v>
      </c>
      <c r="B5373" s="13" t="n">
        <v>43198</v>
      </c>
      <c r="C5373" s="13" t="n">
        <v>43202</v>
      </c>
      <c r="D5373" s="14" t="s">
        <v>69</v>
      </c>
      <c r="E5373" s="14" t="s">
        <v>62</v>
      </c>
      <c r="F5373" s="14" t="s">
        <v>98</v>
      </c>
      <c r="G5373" s="14" t="s">
        <v>157</v>
      </c>
      <c r="H5373" s="14" t="s">
        <v>56</v>
      </c>
      <c r="I5373" s="14" t="s">
        <v>76</v>
      </c>
      <c r="J5373" s="14" t="s">
        <v>1321</v>
      </c>
      <c r="K5373" s="15" t="n">
        <v>306.9</v>
      </c>
      <c r="L5373" s="0" t="n">
        <v>3</v>
      </c>
      <c r="M5373" s="16" t="n">
        <v>0</v>
      </c>
      <c r="N5373" s="17" t="n">
        <v>79.794</v>
      </c>
      <c r="O5373" s="0" t="str">
        <f aca="false">TEXT(B5373,"YYYY-MM")</f>
        <v>2018-04</v>
      </c>
      <c r="P5373" s="18" t="n">
        <f aca="false">IFERROR(N5373/K5373,0)</f>
        <v>0.26</v>
      </c>
      <c r="Q5373" s="0" t="str">
        <f aca="false">IF(M5373=0,"No Discount",IF(M5373&lt;0.2,"Low (1-19%)",IF(M5373&lt;0.4,"Medium (20-39%)","High (40%+)")))</f>
        <v>No Discount</v>
      </c>
      <c r="R5373" s="0" t="str">
        <f aca="false">INDEX('Lookup Tables'!$B$2:$B$5,MATCH(F5373,'Lookup Tables'!$A$2:$A$5,0))</f>
        <v>Manager A</v>
      </c>
    </row>
    <row r="5374" customFormat="false" ht="15" hidden="false" customHeight="false" outlineLevel="0" collapsed="false">
      <c r="A5374" s="0" t="s">
        <v>4524</v>
      </c>
      <c r="B5374" s="13" t="n">
        <v>42667</v>
      </c>
      <c r="C5374" s="13" t="n">
        <v>42673</v>
      </c>
      <c r="D5374" s="14" t="s">
        <v>69</v>
      </c>
      <c r="E5374" s="14" t="s">
        <v>62</v>
      </c>
      <c r="F5374" s="14" t="s">
        <v>98</v>
      </c>
      <c r="G5374" s="14" t="s">
        <v>99</v>
      </c>
      <c r="H5374" s="14" t="s">
        <v>65</v>
      </c>
      <c r="I5374" s="14" t="s">
        <v>91</v>
      </c>
      <c r="J5374" s="14" t="s">
        <v>233</v>
      </c>
      <c r="K5374" s="15" t="n">
        <v>15.552</v>
      </c>
      <c r="L5374" s="0" t="n">
        <v>3</v>
      </c>
      <c r="M5374" s="16" t="n">
        <v>0.2</v>
      </c>
      <c r="N5374" s="17" t="n">
        <v>5.4432</v>
      </c>
      <c r="O5374" s="0" t="str">
        <f aca="false">TEXT(B5374,"YYYY-MM")</f>
        <v>2016-10</v>
      </c>
      <c r="P5374" s="18" t="n">
        <f aca="false">IFERROR(N5374/K5374,0)</f>
        <v>0.35</v>
      </c>
      <c r="Q5374" s="0" t="str">
        <f aca="false">IF(M5374=0,"No Discount",IF(M5374&lt;0.2,"Low (1-19%)",IF(M5374&lt;0.4,"Medium (20-39%)","High (40%+)")))</f>
        <v>Medium (20-39%)</v>
      </c>
      <c r="R5374" s="0" t="str">
        <f aca="false">INDEX('Lookup Tables'!$B$2:$B$5,MATCH(F5374,'Lookup Tables'!$A$2:$A$5,0))</f>
        <v>Manager A</v>
      </c>
    </row>
    <row r="5375" customFormat="false" ht="15" hidden="false" customHeight="false" outlineLevel="0" collapsed="false">
      <c r="A5375" s="0" t="s">
        <v>4524</v>
      </c>
      <c r="B5375" s="13" t="n">
        <v>42667</v>
      </c>
      <c r="C5375" s="13" t="n">
        <v>42673</v>
      </c>
      <c r="D5375" s="14" t="s">
        <v>69</v>
      </c>
      <c r="E5375" s="14" t="s">
        <v>62</v>
      </c>
      <c r="F5375" s="14" t="s">
        <v>98</v>
      </c>
      <c r="G5375" s="14" t="s">
        <v>99</v>
      </c>
      <c r="H5375" s="14" t="s">
        <v>56</v>
      </c>
      <c r="I5375" s="14" t="s">
        <v>71</v>
      </c>
      <c r="J5375" s="14" t="s">
        <v>448</v>
      </c>
      <c r="K5375" s="15" t="n">
        <v>347.361</v>
      </c>
      <c r="L5375" s="0" t="n">
        <v>7</v>
      </c>
      <c r="M5375" s="16" t="n">
        <v>0.3</v>
      </c>
      <c r="N5375" s="17" t="n">
        <v>-69.4722</v>
      </c>
      <c r="O5375" s="0" t="str">
        <f aca="false">TEXT(B5375,"YYYY-MM")</f>
        <v>2016-10</v>
      </c>
      <c r="P5375" s="18" t="n">
        <f aca="false">IFERROR(N5375/K5375,0)</f>
        <v>-0.2</v>
      </c>
      <c r="Q5375" s="0" t="str">
        <f aca="false">IF(M5375=0,"No Discount",IF(M5375&lt;0.2,"Low (1-19%)",IF(M5375&lt;0.4,"Medium (20-39%)","High (40%+)")))</f>
        <v>Medium (20-39%)</v>
      </c>
      <c r="R5375" s="0" t="str">
        <f aca="false">INDEX('Lookup Tables'!$B$2:$B$5,MATCH(F5375,'Lookup Tables'!$A$2:$A$5,0))</f>
        <v>Manager A</v>
      </c>
    </row>
    <row r="5376" customFormat="false" ht="15" hidden="false" customHeight="false" outlineLevel="0" collapsed="false">
      <c r="A5376" s="0" t="s">
        <v>4524</v>
      </c>
      <c r="B5376" s="13" t="n">
        <v>42667</v>
      </c>
      <c r="C5376" s="13" t="n">
        <v>42673</v>
      </c>
      <c r="D5376" s="14" t="s">
        <v>69</v>
      </c>
      <c r="E5376" s="14" t="s">
        <v>62</v>
      </c>
      <c r="F5376" s="14" t="s">
        <v>98</v>
      </c>
      <c r="G5376" s="14" t="s">
        <v>99</v>
      </c>
      <c r="H5376" s="14" t="s">
        <v>65</v>
      </c>
      <c r="I5376" s="14" t="s">
        <v>91</v>
      </c>
      <c r="J5376" s="14" t="s">
        <v>1395</v>
      </c>
      <c r="K5376" s="15" t="n">
        <v>10.368</v>
      </c>
      <c r="L5376" s="0" t="n">
        <v>2</v>
      </c>
      <c r="M5376" s="16" t="n">
        <v>0.2</v>
      </c>
      <c r="N5376" s="17" t="n">
        <v>3.6288</v>
      </c>
      <c r="O5376" s="0" t="str">
        <f aca="false">TEXT(B5376,"YYYY-MM")</f>
        <v>2016-10</v>
      </c>
      <c r="P5376" s="18" t="n">
        <f aca="false">IFERROR(N5376/K5376,0)</f>
        <v>0.35</v>
      </c>
      <c r="Q5376" s="0" t="str">
        <f aca="false">IF(M5376=0,"No Discount",IF(M5376&lt;0.2,"Low (1-19%)",IF(M5376&lt;0.4,"Medium (20-39%)","High (40%+)")))</f>
        <v>Medium (20-39%)</v>
      </c>
      <c r="R5376" s="0" t="str">
        <f aca="false">INDEX('Lookup Tables'!$B$2:$B$5,MATCH(F5376,'Lookup Tables'!$A$2:$A$5,0))</f>
        <v>Manager A</v>
      </c>
    </row>
    <row r="5377" customFormat="false" ht="15" hidden="false" customHeight="false" outlineLevel="0" collapsed="false">
      <c r="A5377" s="0" t="s">
        <v>4525</v>
      </c>
      <c r="B5377" s="13" t="n">
        <v>43247</v>
      </c>
      <c r="C5377" s="13" t="n">
        <v>43251</v>
      </c>
      <c r="D5377" s="14" t="s">
        <v>69</v>
      </c>
      <c r="E5377" s="14" t="s">
        <v>62</v>
      </c>
      <c r="F5377" s="14" t="s">
        <v>63</v>
      </c>
      <c r="G5377" s="14" t="s">
        <v>94</v>
      </c>
      <c r="H5377" s="14" t="s">
        <v>80</v>
      </c>
      <c r="I5377" s="14" t="s">
        <v>123</v>
      </c>
      <c r="J5377" s="14" t="s">
        <v>1729</v>
      </c>
      <c r="K5377" s="15" t="n">
        <v>98.16</v>
      </c>
      <c r="L5377" s="0" t="n">
        <v>6</v>
      </c>
      <c r="M5377" s="16" t="n">
        <v>0</v>
      </c>
      <c r="N5377" s="17" t="n">
        <v>9.816</v>
      </c>
      <c r="O5377" s="0" t="str">
        <f aca="false">TEXT(B5377,"YYYY-MM")</f>
        <v>2018-05</v>
      </c>
      <c r="P5377" s="18" t="n">
        <f aca="false">IFERROR(N5377/K5377,0)</f>
        <v>0.1</v>
      </c>
      <c r="Q5377" s="0" t="str">
        <f aca="false">IF(M5377=0,"No Discount",IF(M5377&lt;0.2,"Low (1-19%)",IF(M5377&lt;0.4,"Medium (20-39%)","High (40%+)")))</f>
        <v>No Discount</v>
      </c>
      <c r="R5377" s="0" t="str">
        <f aca="false">INDEX('Lookup Tables'!$B$2:$B$5,MATCH(F5377,'Lookup Tables'!$A$2:$A$5,0))</f>
        <v>Manager D</v>
      </c>
    </row>
    <row r="5378" customFormat="false" ht="15" hidden="false" customHeight="false" outlineLevel="0" collapsed="false">
      <c r="A5378" s="0" t="s">
        <v>4525</v>
      </c>
      <c r="B5378" s="13" t="n">
        <v>43247</v>
      </c>
      <c r="C5378" s="13" t="n">
        <v>43251</v>
      </c>
      <c r="D5378" s="14" t="s">
        <v>69</v>
      </c>
      <c r="E5378" s="14" t="s">
        <v>62</v>
      </c>
      <c r="F5378" s="14" t="s">
        <v>63</v>
      </c>
      <c r="G5378" s="14" t="s">
        <v>94</v>
      </c>
      <c r="H5378" s="14" t="s">
        <v>65</v>
      </c>
      <c r="I5378" s="14" t="s">
        <v>78</v>
      </c>
      <c r="J5378" s="14" t="s">
        <v>1387</v>
      </c>
      <c r="K5378" s="15" t="n">
        <v>31.44</v>
      </c>
      <c r="L5378" s="0" t="n">
        <v>3</v>
      </c>
      <c r="M5378" s="16" t="n">
        <v>0</v>
      </c>
      <c r="N5378" s="17" t="n">
        <v>7.86</v>
      </c>
      <c r="O5378" s="0" t="str">
        <f aca="false">TEXT(B5378,"YYYY-MM")</f>
        <v>2018-05</v>
      </c>
      <c r="P5378" s="18" t="n">
        <f aca="false">IFERROR(N5378/K5378,0)</f>
        <v>0.25</v>
      </c>
      <c r="Q5378" s="0" t="str">
        <f aca="false">IF(M5378=0,"No Discount",IF(M5378&lt;0.2,"Low (1-19%)",IF(M5378&lt;0.4,"Medium (20-39%)","High (40%+)")))</f>
        <v>No Discount</v>
      </c>
      <c r="R5378" s="0" t="str">
        <f aca="false">INDEX('Lookup Tables'!$B$2:$B$5,MATCH(F5378,'Lookup Tables'!$A$2:$A$5,0))</f>
        <v>Manager D</v>
      </c>
    </row>
    <row r="5379" customFormat="false" ht="15" hidden="false" customHeight="false" outlineLevel="0" collapsed="false">
      <c r="A5379" s="0" t="s">
        <v>4526</v>
      </c>
      <c r="B5379" s="13" t="n">
        <v>42343</v>
      </c>
      <c r="C5379" s="13" t="n">
        <v>42345</v>
      </c>
      <c r="D5379" s="14" t="s">
        <v>137</v>
      </c>
      <c r="E5379" s="14" t="s">
        <v>62</v>
      </c>
      <c r="F5379" s="14" t="s">
        <v>117</v>
      </c>
      <c r="G5379" s="14" t="s">
        <v>118</v>
      </c>
      <c r="H5379" s="14" t="s">
        <v>65</v>
      </c>
      <c r="I5379" s="14" t="s">
        <v>129</v>
      </c>
      <c r="J5379" s="14" t="s">
        <v>1118</v>
      </c>
      <c r="K5379" s="15" t="n">
        <v>348.488</v>
      </c>
      <c r="L5379" s="0" t="n">
        <v>7</v>
      </c>
      <c r="M5379" s="16" t="n">
        <v>0.2</v>
      </c>
      <c r="N5379" s="17" t="n">
        <v>117.6147</v>
      </c>
      <c r="O5379" s="0" t="str">
        <f aca="false">TEXT(B5379,"YYYY-MM")</f>
        <v>2015-12</v>
      </c>
      <c r="P5379" s="18" t="n">
        <f aca="false">IFERROR(N5379/K5379,0)</f>
        <v>0.3375</v>
      </c>
      <c r="Q5379" s="0" t="str">
        <f aca="false">IF(M5379=0,"No Discount",IF(M5379&lt;0.2,"Low (1-19%)",IF(M5379&lt;0.4,"Medium (20-39%)","High (40%+)")))</f>
        <v>Medium (20-39%)</v>
      </c>
      <c r="R5379" s="0" t="str">
        <f aca="false">INDEX('Lookup Tables'!$B$2:$B$5,MATCH(F5379,'Lookup Tables'!$A$2:$A$5,0))</f>
        <v>Manager B</v>
      </c>
    </row>
    <row r="5380" customFormat="false" ht="15" hidden="false" customHeight="false" outlineLevel="0" collapsed="false">
      <c r="A5380" s="0" t="s">
        <v>4526</v>
      </c>
      <c r="B5380" s="13" t="n">
        <v>42343</v>
      </c>
      <c r="C5380" s="13" t="n">
        <v>42345</v>
      </c>
      <c r="D5380" s="14" t="s">
        <v>137</v>
      </c>
      <c r="E5380" s="14" t="s">
        <v>62</v>
      </c>
      <c r="F5380" s="14" t="s">
        <v>117</v>
      </c>
      <c r="G5380" s="14" t="s">
        <v>118</v>
      </c>
      <c r="H5380" s="14" t="s">
        <v>65</v>
      </c>
      <c r="I5380" s="14" t="s">
        <v>73</v>
      </c>
      <c r="J5380" s="14" t="s">
        <v>724</v>
      </c>
      <c r="K5380" s="15" t="n">
        <v>172.736</v>
      </c>
      <c r="L5380" s="0" t="n">
        <v>4</v>
      </c>
      <c r="M5380" s="16" t="n">
        <v>0.2</v>
      </c>
      <c r="N5380" s="17" t="n">
        <v>-30.2288</v>
      </c>
      <c r="O5380" s="0" t="str">
        <f aca="false">TEXT(B5380,"YYYY-MM")</f>
        <v>2015-12</v>
      </c>
      <c r="P5380" s="18" t="n">
        <f aca="false">IFERROR(N5380/K5380,0)</f>
        <v>-0.175</v>
      </c>
      <c r="Q5380" s="0" t="str">
        <f aca="false">IF(M5380=0,"No Discount",IF(M5380&lt;0.2,"Low (1-19%)",IF(M5380&lt;0.4,"Medium (20-39%)","High (40%+)")))</f>
        <v>Medium (20-39%)</v>
      </c>
      <c r="R5380" s="0" t="str">
        <f aca="false">INDEX('Lookup Tables'!$B$2:$B$5,MATCH(F5380,'Lookup Tables'!$A$2:$A$5,0))</f>
        <v>Manager B</v>
      </c>
    </row>
    <row r="5381" customFormat="false" ht="15" hidden="false" customHeight="false" outlineLevel="0" collapsed="false">
      <c r="A5381" s="0" t="s">
        <v>4527</v>
      </c>
      <c r="B5381" s="13" t="n">
        <v>42961</v>
      </c>
      <c r="C5381" s="13" t="n">
        <v>42965</v>
      </c>
      <c r="D5381" s="14" t="s">
        <v>69</v>
      </c>
      <c r="E5381" s="14" t="s">
        <v>53</v>
      </c>
      <c r="F5381" s="14" t="s">
        <v>63</v>
      </c>
      <c r="G5381" s="14" t="s">
        <v>64</v>
      </c>
      <c r="H5381" s="14" t="s">
        <v>65</v>
      </c>
      <c r="I5381" s="14" t="s">
        <v>91</v>
      </c>
      <c r="J5381" s="14" t="s">
        <v>2429</v>
      </c>
      <c r="K5381" s="15" t="n">
        <v>15.54</v>
      </c>
      <c r="L5381" s="0" t="n">
        <v>3</v>
      </c>
      <c r="M5381" s="16" t="n">
        <v>0</v>
      </c>
      <c r="N5381" s="17" t="n">
        <v>7.6146</v>
      </c>
      <c r="O5381" s="0" t="str">
        <f aca="false">TEXT(B5381,"YYYY-MM")</f>
        <v>2017-08</v>
      </c>
      <c r="P5381" s="18" t="n">
        <f aca="false">IFERROR(N5381/K5381,0)</f>
        <v>0.49</v>
      </c>
      <c r="Q5381" s="0" t="str">
        <f aca="false">IF(M5381=0,"No Discount",IF(M5381&lt;0.2,"Low (1-19%)",IF(M5381&lt;0.4,"Medium (20-39%)","High (40%+)")))</f>
        <v>No Discount</v>
      </c>
      <c r="R5381" s="0" t="str">
        <f aca="false">INDEX('Lookup Tables'!$B$2:$B$5,MATCH(F5381,'Lookup Tables'!$A$2:$A$5,0))</f>
        <v>Manager D</v>
      </c>
    </row>
    <row r="5382" customFormat="false" ht="15" hidden="false" customHeight="false" outlineLevel="0" collapsed="false">
      <c r="A5382" s="0" t="s">
        <v>4527</v>
      </c>
      <c r="B5382" s="13" t="n">
        <v>42961</v>
      </c>
      <c r="C5382" s="13" t="n">
        <v>42965</v>
      </c>
      <c r="D5382" s="14" t="s">
        <v>69</v>
      </c>
      <c r="E5382" s="14" t="s">
        <v>53</v>
      </c>
      <c r="F5382" s="14" t="s">
        <v>63</v>
      </c>
      <c r="G5382" s="14" t="s">
        <v>64</v>
      </c>
      <c r="H5382" s="14" t="s">
        <v>80</v>
      </c>
      <c r="I5382" s="14" t="s">
        <v>345</v>
      </c>
      <c r="J5382" s="14" t="s">
        <v>4528</v>
      </c>
      <c r="K5382" s="15" t="n">
        <v>105.552</v>
      </c>
      <c r="L5382" s="0" t="n">
        <v>6</v>
      </c>
      <c r="M5382" s="16" t="n">
        <v>0.2</v>
      </c>
      <c r="N5382" s="17" t="n">
        <v>35.6238</v>
      </c>
      <c r="O5382" s="0" t="str">
        <f aca="false">TEXT(B5382,"YYYY-MM")</f>
        <v>2017-08</v>
      </c>
      <c r="P5382" s="18" t="n">
        <f aca="false">IFERROR(N5382/K5382,0)</f>
        <v>0.3375</v>
      </c>
      <c r="Q5382" s="0" t="str">
        <f aca="false">IF(M5382=0,"No Discount",IF(M5382&lt;0.2,"Low (1-19%)",IF(M5382&lt;0.4,"Medium (20-39%)","High (40%+)")))</f>
        <v>Medium (20-39%)</v>
      </c>
      <c r="R5382" s="0" t="str">
        <f aca="false">INDEX('Lookup Tables'!$B$2:$B$5,MATCH(F5382,'Lookup Tables'!$A$2:$A$5,0))</f>
        <v>Manager D</v>
      </c>
    </row>
    <row r="5383" customFormat="false" ht="15" hidden="false" customHeight="false" outlineLevel="0" collapsed="false">
      <c r="A5383" s="0" t="s">
        <v>4529</v>
      </c>
      <c r="B5383" s="13" t="n">
        <v>42983</v>
      </c>
      <c r="C5383" s="13" t="n">
        <v>42985</v>
      </c>
      <c r="D5383" s="14" t="s">
        <v>52</v>
      </c>
      <c r="E5383" s="14" t="s">
        <v>62</v>
      </c>
      <c r="F5383" s="14" t="s">
        <v>98</v>
      </c>
      <c r="G5383" s="14" t="s">
        <v>99</v>
      </c>
      <c r="H5383" s="14" t="s">
        <v>65</v>
      </c>
      <c r="I5383" s="14" t="s">
        <v>91</v>
      </c>
      <c r="J5383" s="14" t="s">
        <v>1198</v>
      </c>
      <c r="K5383" s="15" t="n">
        <v>25.92</v>
      </c>
      <c r="L5383" s="0" t="n">
        <v>5</v>
      </c>
      <c r="M5383" s="16" t="n">
        <v>0.2</v>
      </c>
      <c r="N5383" s="17" t="n">
        <v>9.072</v>
      </c>
      <c r="O5383" s="0" t="str">
        <f aca="false">TEXT(B5383,"YYYY-MM")</f>
        <v>2017-09</v>
      </c>
      <c r="P5383" s="18" t="n">
        <f aca="false">IFERROR(N5383/K5383,0)</f>
        <v>0.35</v>
      </c>
      <c r="Q5383" s="0" t="str">
        <f aca="false">IF(M5383=0,"No Discount",IF(M5383&lt;0.2,"Low (1-19%)",IF(M5383&lt;0.4,"Medium (20-39%)","High (40%+)")))</f>
        <v>Medium (20-39%)</v>
      </c>
      <c r="R5383" s="0" t="str">
        <f aca="false">INDEX('Lookup Tables'!$B$2:$B$5,MATCH(F5383,'Lookup Tables'!$A$2:$A$5,0))</f>
        <v>Manager A</v>
      </c>
    </row>
    <row r="5384" customFormat="false" ht="15" hidden="false" customHeight="false" outlineLevel="0" collapsed="false">
      <c r="A5384" s="0" t="s">
        <v>4529</v>
      </c>
      <c r="B5384" s="13" t="n">
        <v>42983</v>
      </c>
      <c r="C5384" s="13" t="n">
        <v>42985</v>
      </c>
      <c r="D5384" s="14" t="s">
        <v>52</v>
      </c>
      <c r="E5384" s="14" t="s">
        <v>62</v>
      </c>
      <c r="F5384" s="14" t="s">
        <v>98</v>
      </c>
      <c r="G5384" s="14" t="s">
        <v>99</v>
      </c>
      <c r="H5384" s="14" t="s">
        <v>65</v>
      </c>
      <c r="I5384" s="14" t="s">
        <v>171</v>
      </c>
      <c r="J5384" s="14" t="s">
        <v>296</v>
      </c>
      <c r="K5384" s="15" t="n">
        <v>15.808</v>
      </c>
      <c r="L5384" s="0" t="n">
        <v>8</v>
      </c>
      <c r="M5384" s="16" t="n">
        <v>0.2</v>
      </c>
      <c r="N5384" s="17" t="n">
        <v>5.3352</v>
      </c>
      <c r="O5384" s="0" t="str">
        <f aca="false">TEXT(B5384,"YYYY-MM")</f>
        <v>2017-09</v>
      </c>
      <c r="P5384" s="18" t="n">
        <f aca="false">IFERROR(N5384/K5384,0)</f>
        <v>0.3375</v>
      </c>
      <c r="Q5384" s="0" t="str">
        <f aca="false">IF(M5384=0,"No Discount",IF(M5384&lt;0.2,"Low (1-19%)",IF(M5384&lt;0.4,"Medium (20-39%)","High (40%+)")))</f>
        <v>Medium (20-39%)</v>
      </c>
      <c r="R5384" s="0" t="str">
        <f aca="false">INDEX('Lookup Tables'!$B$2:$B$5,MATCH(F5384,'Lookup Tables'!$A$2:$A$5,0))</f>
        <v>Manager A</v>
      </c>
    </row>
    <row r="5385" customFormat="false" ht="15" hidden="false" customHeight="false" outlineLevel="0" collapsed="false">
      <c r="A5385" s="0" t="s">
        <v>4529</v>
      </c>
      <c r="B5385" s="13" t="n">
        <v>42983</v>
      </c>
      <c r="C5385" s="13" t="n">
        <v>42985</v>
      </c>
      <c r="D5385" s="14" t="s">
        <v>52</v>
      </c>
      <c r="E5385" s="14" t="s">
        <v>62</v>
      </c>
      <c r="F5385" s="14" t="s">
        <v>98</v>
      </c>
      <c r="G5385" s="14" t="s">
        <v>99</v>
      </c>
      <c r="H5385" s="14" t="s">
        <v>65</v>
      </c>
      <c r="I5385" s="14" t="s">
        <v>91</v>
      </c>
      <c r="J5385" s="14" t="s">
        <v>611</v>
      </c>
      <c r="K5385" s="15" t="n">
        <v>10.368</v>
      </c>
      <c r="L5385" s="0" t="n">
        <v>2</v>
      </c>
      <c r="M5385" s="16" t="n">
        <v>0.2</v>
      </c>
      <c r="N5385" s="17" t="n">
        <v>3.7584</v>
      </c>
      <c r="O5385" s="0" t="str">
        <f aca="false">TEXT(B5385,"YYYY-MM")</f>
        <v>2017-09</v>
      </c>
      <c r="P5385" s="18" t="n">
        <f aca="false">IFERROR(N5385/K5385,0)</f>
        <v>0.3625</v>
      </c>
      <c r="Q5385" s="0" t="str">
        <f aca="false">IF(M5385=0,"No Discount",IF(M5385&lt;0.2,"Low (1-19%)",IF(M5385&lt;0.4,"Medium (20-39%)","High (40%+)")))</f>
        <v>Medium (20-39%)</v>
      </c>
      <c r="R5385" s="0" t="str">
        <f aca="false">INDEX('Lookup Tables'!$B$2:$B$5,MATCH(F5385,'Lookup Tables'!$A$2:$A$5,0))</f>
        <v>Manager A</v>
      </c>
    </row>
    <row r="5386" customFormat="false" ht="15" hidden="false" customHeight="false" outlineLevel="0" collapsed="false">
      <c r="A5386" s="0" t="s">
        <v>4530</v>
      </c>
      <c r="B5386" s="13" t="n">
        <v>43277</v>
      </c>
      <c r="C5386" s="13" t="n">
        <v>43284</v>
      </c>
      <c r="D5386" s="14" t="s">
        <v>69</v>
      </c>
      <c r="E5386" s="14" t="s">
        <v>53</v>
      </c>
      <c r="F5386" s="14" t="s">
        <v>117</v>
      </c>
      <c r="G5386" s="14" t="s">
        <v>118</v>
      </c>
      <c r="H5386" s="14" t="s">
        <v>80</v>
      </c>
      <c r="I5386" s="14" t="s">
        <v>81</v>
      </c>
      <c r="J5386" s="14" t="s">
        <v>499</v>
      </c>
      <c r="K5386" s="15" t="n">
        <v>358.2</v>
      </c>
      <c r="L5386" s="0" t="n">
        <v>3</v>
      </c>
      <c r="M5386" s="16" t="n">
        <v>0.4</v>
      </c>
      <c r="N5386" s="17" t="n">
        <v>41.79</v>
      </c>
      <c r="O5386" s="0" t="str">
        <f aca="false">TEXT(B5386,"YYYY-MM")</f>
        <v>2018-06</v>
      </c>
      <c r="P5386" s="18" t="n">
        <f aca="false">IFERROR(N5386/K5386,0)</f>
        <v>0.116666666666667</v>
      </c>
      <c r="Q5386" s="0" t="str">
        <f aca="false">IF(M5386=0,"No Discount",IF(M5386&lt;0.2,"Low (1-19%)",IF(M5386&lt;0.4,"Medium (20-39%)","High (40%+)")))</f>
        <v>High (40%+)</v>
      </c>
      <c r="R5386" s="0" t="str">
        <f aca="false">INDEX('Lookup Tables'!$B$2:$B$5,MATCH(F5386,'Lookup Tables'!$A$2:$A$5,0))</f>
        <v>Manager B</v>
      </c>
    </row>
    <row r="5387" customFormat="false" ht="15" hidden="false" customHeight="false" outlineLevel="0" collapsed="false">
      <c r="A5387" s="0" t="s">
        <v>4530</v>
      </c>
      <c r="B5387" s="13" t="n">
        <v>43277</v>
      </c>
      <c r="C5387" s="13" t="n">
        <v>43284</v>
      </c>
      <c r="D5387" s="14" t="s">
        <v>69</v>
      </c>
      <c r="E5387" s="14" t="s">
        <v>53</v>
      </c>
      <c r="F5387" s="14" t="s">
        <v>117</v>
      </c>
      <c r="G5387" s="14" t="s">
        <v>118</v>
      </c>
      <c r="H5387" s="14" t="s">
        <v>80</v>
      </c>
      <c r="I5387" s="14" t="s">
        <v>81</v>
      </c>
      <c r="J5387" s="14" t="s">
        <v>2864</v>
      </c>
      <c r="K5387" s="15" t="n">
        <v>545.916</v>
      </c>
      <c r="L5387" s="0" t="n">
        <v>14</v>
      </c>
      <c r="M5387" s="16" t="n">
        <v>0.4</v>
      </c>
      <c r="N5387" s="17" t="n">
        <v>72.7888</v>
      </c>
      <c r="O5387" s="0" t="str">
        <f aca="false">TEXT(B5387,"YYYY-MM")</f>
        <v>2018-06</v>
      </c>
      <c r="P5387" s="18" t="n">
        <f aca="false">IFERROR(N5387/K5387,0)</f>
        <v>0.133333333333333</v>
      </c>
      <c r="Q5387" s="0" t="str">
        <f aca="false">IF(M5387=0,"No Discount",IF(M5387&lt;0.2,"Low (1-19%)",IF(M5387&lt;0.4,"Medium (20-39%)","High (40%+)")))</f>
        <v>High (40%+)</v>
      </c>
      <c r="R5387" s="0" t="str">
        <f aca="false">INDEX('Lookup Tables'!$B$2:$B$5,MATCH(F5387,'Lookup Tables'!$A$2:$A$5,0))</f>
        <v>Manager B</v>
      </c>
    </row>
    <row r="5388" customFormat="false" ht="15" hidden="false" customHeight="false" outlineLevel="0" collapsed="false">
      <c r="A5388" s="0" t="s">
        <v>4531</v>
      </c>
      <c r="B5388" s="13" t="n">
        <v>43171</v>
      </c>
      <c r="C5388" s="13" t="n">
        <v>43176</v>
      </c>
      <c r="D5388" s="14" t="s">
        <v>69</v>
      </c>
      <c r="E5388" s="14" t="s">
        <v>53</v>
      </c>
      <c r="F5388" s="14" t="s">
        <v>54</v>
      </c>
      <c r="G5388" s="14" t="s">
        <v>787</v>
      </c>
      <c r="H5388" s="14" t="s">
        <v>65</v>
      </c>
      <c r="I5388" s="14" t="s">
        <v>83</v>
      </c>
      <c r="J5388" s="14" t="s">
        <v>572</v>
      </c>
      <c r="K5388" s="15" t="n">
        <v>40.41</v>
      </c>
      <c r="L5388" s="0" t="n">
        <v>9</v>
      </c>
      <c r="M5388" s="16" t="n">
        <v>0</v>
      </c>
      <c r="N5388" s="17" t="n">
        <v>18.5886</v>
      </c>
      <c r="O5388" s="0" t="str">
        <f aca="false">TEXT(B5388,"YYYY-MM")</f>
        <v>2018-03</v>
      </c>
      <c r="P5388" s="18" t="n">
        <f aca="false">IFERROR(N5388/K5388,0)</f>
        <v>0.46</v>
      </c>
      <c r="Q5388" s="0" t="str">
        <f aca="false">IF(M5388=0,"No Discount",IF(M5388&lt;0.2,"Low (1-19%)",IF(M5388&lt;0.4,"Medium (20-39%)","High (40%+)")))</f>
        <v>No Discount</v>
      </c>
      <c r="R5388" s="0" t="str">
        <f aca="false">INDEX('Lookup Tables'!$B$2:$B$5,MATCH(F5388,'Lookup Tables'!$A$2:$A$5,0))</f>
        <v>Manager C</v>
      </c>
    </row>
    <row r="5389" customFormat="false" ht="15" hidden="false" customHeight="false" outlineLevel="0" collapsed="false">
      <c r="A5389" s="0" t="s">
        <v>4532</v>
      </c>
      <c r="B5389" s="13" t="n">
        <v>43149</v>
      </c>
      <c r="C5389" s="13" t="n">
        <v>43152</v>
      </c>
      <c r="D5389" s="14" t="s">
        <v>52</v>
      </c>
      <c r="E5389" s="14" t="s">
        <v>62</v>
      </c>
      <c r="F5389" s="14" t="s">
        <v>63</v>
      </c>
      <c r="G5389" s="14" t="s">
        <v>64</v>
      </c>
      <c r="H5389" s="14" t="s">
        <v>80</v>
      </c>
      <c r="I5389" s="14" t="s">
        <v>81</v>
      </c>
      <c r="J5389" s="14" t="s">
        <v>773</v>
      </c>
      <c r="K5389" s="15" t="n">
        <v>167.976</v>
      </c>
      <c r="L5389" s="0" t="n">
        <v>3</v>
      </c>
      <c r="M5389" s="16" t="n">
        <v>0.2</v>
      </c>
      <c r="N5389" s="17" t="n">
        <v>10.4985</v>
      </c>
      <c r="O5389" s="0" t="str">
        <f aca="false">TEXT(B5389,"YYYY-MM")</f>
        <v>2018-02</v>
      </c>
      <c r="P5389" s="18" t="n">
        <f aca="false">IFERROR(N5389/K5389,0)</f>
        <v>0.0625</v>
      </c>
      <c r="Q5389" s="0" t="str">
        <f aca="false">IF(M5389=0,"No Discount",IF(M5389&lt;0.2,"Low (1-19%)",IF(M5389&lt;0.4,"Medium (20-39%)","High (40%+)")))</f>
        <v>Medium (20-39%)</v>
      </c>
      <c r="R5389" s="0" t="str">
        <f aca="false">INDEX('Lookup Tables'!$B$2:$B$5,MATCH(F5389,'Lookup Tables'!$A$2:$A$5,0))</f>
        <v>Manager D</v>
      </c>
    </row>
    <row r="5390" customFormat="false" ht="15" hidden="false" customHeight="false" outlineLevel="0" collapsed="false">
      <c r="A5390" s="0" t="s">
        <v>4532</v>
      </c>
      <c r="B5390" s="13" t="n">
        <v>43149</v>
      </c>
      <c r="C5390" s="13" t="n">
        <v>43152</v>
      </c>
      <c r="D5390" s="14" t="s">
        <v>52</v>
      </c>
      <c r="E5390" s="14" t="s">
        <v>62</v>
      </c>
      <c r="F5390" s="14" t="s">
        <v>63</v>
      </c>
      <c r="G5390" s="14" t="s">
        <v>64</v>
      </c>
      <c r="H5390" s="14" t="s">
        <v>80</v>
      </c>
      <c r="I5390" s="14" t="s">
        <v>123</v>
      </c>
      <c r="J5390" s="14" t="s">
        <v>2583</v>
      </c>
      <c r="K5390" s="15" t="n">
        <v>109.53</v>
      </c>
      <c r="L5390" s="0" t="n">
        <v>3</v>
      </c>
      <c r="M5390" s="16" t="n">
        <v>0</v>
      </c>
      <c r="N5390" s="17" t="n">
        <v>47.0979</v>
      </c>
      <c r="O5390" s="0" t="str">
        <f aca="false">TEXT(B5390,"YYYY-MM")</f>
        <v>2018-02</v>
      </c>
      <c r="P5390" s="18" t="n">
        <f aca="false">IFERROR(N5390/K5390,0)</f>
        <v>0.43</v>
      </c>
      <c r="Q5390" s="0" t="str">
        <f aca="false">IF(M5390=0,"No Discount",IF(M5390&lt;0.2,"Low (1-19%)",IF(M5390&lt;0.4,"Medium (20-39%)","High (40%+)")))</f>
        <v>No Discount</v>
      </c>
      <c r="R5390" s="0" t="str">
        <f aca="false">INDEX('Lookup Tables'!$B$2:$B$5,MATCH(F5390,'Lookup Tables'!$A$2:$A$5,0))</f>
        <v>Manager D</v>
      </c>
    </row>
    <row r="5391" customFormat="false" ht="15" hidden="false" customHeight="false" outlineLevel="0" collapsed="false">
      <c r="A5391" s="0" t="s">
        <v>4532</v>
      </c>
      <c r="B5391" s="13" t="n">
        <v>43149</v>
      </c>
      <c r="C5391" s="13" t="n">
        <v>43152</v>
      </c>
      <c r="D5391" s="14" t="s">
        <v>52</v>
      </c>
      <c r="E5391" s="14" t="s">
        <v>62</v>
      </c>
      <c r="F5391" s="14" t="s">
        <v>63</v>
      </c>
      <c r="G5391" s="14" t="s">
        <v>64</v>
      </c>
      <c r="H5391" s="14" t="s">
        <v>65</v>
      </c>
      <c r="I5391" s="14" t="s">
        <v>66</v>
      </c>
      <c r="J5391" s="14" t="s">
        <v>925</v>
      </c>
      <c r="K5391" s="15" t="n">
        <v>9.82</v>
      </c>
      <c r="L5391" s="0" t="n">
        <v>2</v>
      </c>
      <c r="M5391" s="16" t="n">
        <v>0</v>
      </c>
      <c r="N5391" s="17" t="n">
        <v>4.8118</v>
      </c>
      <c r="O5391" s="0" t="str">
        <f aca="false">TEXT(B5391,"YYYY-MM")</f>
        <v>2018-02</v>
      </c>
      <c r="P5391" s="18" t="n">
        <f aca="false">IFERROR(N5391/K5391,0)</f>
        <v>0.49</v>
      </c>
      <c r="Q5391" s="0" t="str">
        <f aca="false">IF(M5391=0,"No Discount",IF(M5391&lt;0.2,"Low (1-19%)",IF(M5391&lt;0.4,"Medium (20-39%)","High (40%+)")))</f>
        <v>No Discount</v>
      </c>
      <c r="R5391" s="0" t="str">
        <f aca="false">INDEX('Lookup Tables'!$B$2:$B$5,MATCH(F5391,'Lookup Tables'!$A$2:$A$5,0))</f>
        <v>Manager D</v>
      </c>
    </row>
    <row r="5392" customFormat="false" ht="15" hidden="false" customHeight="false" outlineLevel="0" collapsed="false">
      <c r="A5392" s="0" t="s">
        <v>4533</v>
      </c>
      <c r="B5392" s="13" t="n">
        <v>43414</v>
      </c>
      <c r="C5392" s="13" t="n">
        <v>43416</v>
      </c>
      <c r="D5392" s="14" t="s">
        <v>52</v>
      </c>
      <c r="E5392" s="14" t="s">
        <v>62</v>
      </c>
      <c r="F5392" s="14" t="s">
        <v>63</v>
      </c>
      <c r="G5392" s="14" t="s">
        <v>94</v>
      </c>
      <c r="H5392" s="14" t="s">
        <v>65</v>
      </c>
      <c r="I5392" s="14" t="s">
        <v>83</v>
      </c>
      <c r="J5392" s="14" t="s">
        <v>1919</v>
      </c>
      <c r="K5392" s="15" t="n">
        <v>26.352</v>
      </c>
      <c r="L5392" s="0" t="n">
        <v>3</v>
      </c>
      <c r="M5392" s="16" t="n">
        <v>0.2</v>
      </c>
      <c r="N5392" s="17" t="n">
        <v>9.5526</v>
      </c>
      <c r="O5392" s="0" t="str">
        <f aca="false">TEXT(B5392,"YYYY-MM")</f>
        <v>2018-11</v>
      </c>
      <c r="P5392" s="18" t="n">
        <f aca="false">IFERROR(N5392/K5392,0)</f>
        <v>0.3625</v>
      </c>
      <c r="Q5392" s="0" t="str">
        <f aca="false">IF(M5392=0,"No Discount",IF(M5392&lt;0.2,"Low (1-19%)",IF(M5392&lt;0.4,"Medium (20-39%)","High (40%+)")))</f>
        <v>Medium (20-39%)</v>
      </c>
      <c r="R5392" s="0" t="str">
        <f aca="false">INDEX('Lookup Tables'!$B$2:$B$5,MATCH(F5392,'Lookup Tables'!$A$2:$A$5,0))</f>
        <v>Manager D</v>
      </c>
    </row>
    <row r="5393" customFormat="false" ht="15" hidden="false" customHeight="false" outlineLevel="0" collapsed="false">
      <c r="A5393" s="0" t="s">
        <v>4534</v>
      </c>
      <c r="B5393" s="13" t="n">
        <v>42327</v>
      </c>
      <c r="C5393" s="13" t="n">
        <v>42333</v>
      </c>
      <c r="D5393" s="14" t="s">
        <v>69</v>
      </c>
      <c r="E5393" s="14" t="s">
        <v>62</v>
      </c>
      <c r="F5393" s="14" t="s">
        <v>117</v>
      </c>
      <c r="G5393" s="14" t="s">
        <v>160</v>
      </c>
      <c r="H5393" s="14" t="s">
        <v>65</v>
      </c>
      <c r="I5393" s="14" t="s">
        <v>66</v>
      </c>
      <c r="J5393" s="14" t="s">
        <v>965</v>
      </c>
      <c r="K5393" s="15" t="n">
        <v>22.5</v>
      </c>
      <c r="L5393" s="0" t="n">
        <v>6</v>
      </c>
      <c r="M5393" s="16" t="n">
        <v>0</v>
      </c>
      <c r="N5393" s="17" t="n">
        <v>10.8</v>
      </c>
      <c r="O5393" s="0" t="str">
        <f aca="false">TEXT(B5393,"YYYY-MM")</f>
        <v>2015-11</v>
      </c>
      <c r="P5393" s="18" t="n">
        <f aca="false">IFERROR(N5393/K5393,0)</f>
        <v>0.48</v>
      </c>
      <c r="Q5393" s="0" t="str">
        <f aca="false">IF(M5393=0,"No Discount",IF(M5393&lt;0.2,"Low (1-19%)",IF(M5393&lt;0.4,"Medium (20-39%)","High (40%+)")))</f>
        <v>No Discount</v>
      </c>
      <c r="R5393" s="0" t="str">
        <f aca="false">INDEX('Lookup Tables'!$B$2:$B$5,MATCH(F5393,'Lookup Tables'!$A$2:$A$5,0))</f>
        <v>Manager B</v>
      </c>
    </row>
    <row r="5394" customFormat="false" ht="15" hidden="false" customHeight="false" outlineLevel="0" collapsed="false">
      <c r="A5394" s="0" t="s">
        <v>4534</v>
      </c>
      <c r="B5394" s="13" t="n">
        <v>42327</v>
      </c>
      <c r="C5394" s="13" t="n">
        <v>42333</v>
      </c>
      <c r="D5394" s="14" t="s">
        <v>69</v>
      </c>
      <c r="E5394" s="14" t="s">
        <v>62</v>
      </c>
      <c r="F5394" s="14" t="s">
        <v>117</v>
      </c>
      <c r="G5394" s="14" t="s">
        <v>160</v>
      </c>
      <c r="H5394" s="14" t="s">
        <v>65</v>
      </c>
      <c r="I5394" s="14" t="s">
        <v>66</v>
      </c>
      <c r="J5394" s="14" t="s">
        <v>1129</v>
      </c>
      <c r="K5394" s="15" t="n">
        <v>9.96</v>
      </c>
      <c r="L5394" s="0" t="n">
        <v>2</v>
      </c>
      <c r="M5394" s="16" t="n">
        <v>0</v>
      </c>
      <c r="N5394" s="17" t="n">
        <v>4.5816</v>
      </c>
      <c r="O5394" s="0" t="str">
        <f aca="false">TEXT(B5394,"YYYY-MM")</f>
        <v>2015-11</v>
      </c>
      <c r="P5394" s="18" t="n">
        <f aca="false">IFERROR(N5394/K5394,0)</f>
        <v>0.46</v>
      </c>
      <c r="Q5394" s="0" t="str">
        <f aca="false">IF(M5394=0,"No Discount",IF(M5394&lt;0.2,"Low (1-19%)",IF(M5394&lt;0.4,"Medium (20-39%)","High (40%+)")))</f>
        <v>No Discount</v>
      </c>
      <c r="R5394" s="0" t="str">
        <f aca="false">INDEX('Lookup Tables'!$B$2:$B$5,MATCH(F5394,'Lookup Tables'!$A$2:$A$5,0))</f>
        <v>Manager B</v>
      </c>
    </row>
    <row r="5395" customFormat="false" ht="15" hidden="false" customHeight="false" outlineLevel="0" collapsed="false">
      <c r="A5395" s="0" t="s">
        <v>4534</v>
      </c>
      <c r="B5395" s="13" t="n">
        <v>42327</v>
      </c>
      <c r="C5395" s="13" t="n">
        <v>42333</v>
      </c>
      <c r="D5395" s="14" t="s">
        <v>69</v>
      </c>
      <c r="E5395" s="14" t="s">
        <v>62</v>
      </c>
      <c r="F5395" s="14" t="s">
        <v>117</v>
      </c>
      <c r="G5395" s="14" t="s">
        <v>160</v>
      </c>
      <c r="H5395" s="14" t="s">
        <v>65</v>
      </c>
      <c r="I5395" s="14" t="s">
        <v>83</v>
      </c>
      <c r="J5395" s="14" t="s">
        <v>841</v>
      </c>
      <c r="K5395" s="15" t="n">
        <v>213.08</v>
      </c>
      <c r="L5395" s="0" t="n">
        <v>7</v>
      </c>
      <c r="M5395" s="16" t="n">
        <v>0</v>
      </c>
      <c r="N5395" s="17" t="n">
        <v>102.2784</v>
      </c>
      <c r="O5395" s="0" t="str">
        <f aca="false">TEXT(B5395,"YYYY-MM")</f>
        <v>2015-11</v>
      </c>
      <c r="P5395" s="18" t="n">
        <f aca="false">IFERROR(N5395/K5395,0)</f>
        <v>0.48</v>
      </c>
      <c r="Q5395" s="0" t="str">
        <f aca="false">IF(M5395=0,"No Discount",IF(M5395&lt;0.2,"Low (1-19%)",IF(M5395&lt;0.4,"Medium (20-39%)","High (40%+)")))</f>
        <v>No Discount</v>
      </c>
      <c r="R5395" s="0" t="str">
        <f aca="false">INDEX('Lookup Tables'!$B$2:$B$5,MATCH(F5395,'Lookup Tables'!$A$2:$A$5,0))</f>
        <v>Manager B</v>
      </c>
    </row>
    <row r="5396" customFormat="false" ht="15" hidden="false" customHeight="false" outlineLevel="0" collapsed="false">
      <c r="A5396" s="0" t="s">
        <v>4534</v>
      </c>
      <c r="B5396" s="13" t="n">
        <v>42327</v>
      </c>
      <c r="C5396" s="13" t="n">
        <v>42333</v>
      </c>
      <c r="D5396" s="14" t="s">
        <v>69</v>
      </c>
      <c r="E5396" s="14" t="s">
        <v>62</v>
      </c>
      <c r="F5396" s="14" t="s">
        <v>117</v>
      </c>
      <c r="G5396" s="14" t="s">
        <v>160</v>
      </c>
      <c r="H5396" s="14" t="s">
        <v>56</v>
      </c>
      <c r="I5396" s="14" t="s">
        <v>57</v>
      </c>
      <c r="J5396" s="14" t="s">
        <v>1944</v>
      </c>
      <c r="K5396" s="15" t="n">
        <v>1025.88</v>
      </c>
      <c r="L5396" s="0" t="n">
        <v>6</v>
      </c>
      <c r="M5396" s="16" t="n">
        <v>0</v>
      </c>
      <c r="N5396" s="17" t="n">
        <v>235.9524</v>
      </c>
      <c r="O5396" s="0" t="str">
        <f aca="false">TEXT(B5396,"YYYY-MM")</f>
        <v>2015-11</v>
      </c>
      <c r="P5396" s="18" t="n">
        <f aca="false">IFERROR(N5396/K5396,0)</f>
        <v>0.23</v>
      </c>
      <c r="Q5396" s="0" t="str">
        <f aca="false">IF(M5396=0,"No Discount",IF(M5396&lt;0.2,"Low (1-19%)",IF(M5396&lt;0.4,"Medium (20-39%)","High (40%+)")))</f>
        <v>No Discount</v>
      </c>
      <c r="R5396" s="0" t="str">
        <f aca="false">INDEX('Lookup Tables'!$B$2:$B$5,MATCH(F5396,'Lookup Tables'!$A$2:$A$5,0))</f>
        <v>Manager B</v>
      </c>
    </row>
    <row r="5397" customFormat="false" ht="15" hidden="false" customHeight="false" outlineLevel="0" collapsed="false">
      <c r="A5397" s="0" t="s">
        <v>4535</v>
      </c>
      <c r="B5397" s="13" t="n">
        <v>42326</v>
      </c>
      <c r="C5397" s="13" t="n">
        <v>42329</v>
      </c>
      <c r="D5397" s="14" t="s">
        <v>52</v>
      </c>
      <c r="E5397" s="14" t="s">
        <v>62</v>
      </c>
      <c r="F5397" s="14" t="s">
        <v>63</v>
      </c>
      <c r="G5397" s="14" t="s">
        <v>106</v>
      </c>
      <c r="H5397" s="14" t="s">
        <v>65</v>
      </c>
      <c r="I5397" s="14" t="s">
        <v>91</v>
      </c>
      <c r="J5397" s="14" t="s">
        <v>2836</v>
      </c>
      <c r="K5397" s="15" t="n">
        <v>21.98</v>
      </c>
      <c r="L5397" s="0" t="n">
        <v>7</v>
      </c>
      <c r="M5397" s="16" t="n">
        <v>0</v>
      </c>
      <c r="N5397" s="17" t="n">
        <v>9.891</v>
      </c>
      <c r="O5397" s="0" t="str">
        <f aca="false">TEXT(B5397,"YYYY-MM")</f>
        <v>2015-11</v>
      </c>
      <c r="P5397" s="18" t="n">
        <f aca="false">IFERROR(N5397/K5397,0)</f>
        <v>0.45</v>
      </c>
      <c r="Q5397" s="0" t="str">
        <f aca="false">IF(M5397=0,"No Discount",IF(M5397&lt;0.2,"Low (1-19%)",IF(M5397&lt;0.4,"Medium (20-39%)","High (40%+)")))</f>
        <v>No Discount</v>
      </c>
      <c r="R5397" s="0" t="str">
        <f aca="false">INDEX('Lookup Tables'!$B$2:$B$5,MATCH(F5397,'Lookup Tables'!$A$2:$A$5,0))</f>
        <v>Manager D</v>
      </c>
    </row>
    <row r="5398" customFormat="false" ht="15" hidden="false" customHeight="false" outlineLevel="0" collapsed="false">
      <c r="A5398" s="0" t="s">
        <v>4536</v>
      </c>
      <c r="B5398" s="13" t="n">
        <v>43002</v>
      </c>
      <c r="C5398" s="13" t="n">
        <v>43002</v>
      </c>
      <c r="D5398" s="14" t="s">
        <v>606</v>
      </c>
      <c r="E5398" s="14" t="s">
        <v>62</v>
      </c>
      <c r="F5398" s="14" t="s">
        <v>63</v>
      </c>
      <c r="G5398" s="14" t="s">
        <v>64</v>
      </c>
      <c r="H5398" s="14" t="s">
        <v>56</v>
      </c>
      <c r="I5398" s="14" t="s">
        <v>76</v>
      </c>
      <c r="J5398" s="14" t="s">
        <v>2573</v>
      </c>
      <c r="K5398" s="15" t="n">
        <v>63.2</v>
      </c>
      <c r="L5398" s="0" t="n">
        <v>5</v>
      </c>
      <c r="M5398" s="16" t="n">
        <v>0</v>
      </c>
      <c r="N5398" s="17" t="n">
        <v>23.384</v>
      </c>
      <c r="O5398" s="0" t="str">
        <f aca="false">TEXT(B5398,"YYYY-MM")</f>
        <v>2017-09</v>
      </c>
      <c r="P5398" s="18" t="n">
        <f aca="false">IFERROR(N5398/K5398,0)</f>
        <v>0.37</v>
      </c>
      <c r="Q5398" s="0" t="str">
        <f aca="false">IF(M5398=0,"No Discount",IF(M5398&lt;0.2,"Low (1-19%)",IF(M5398&lt;0.4,"Medium (20-39%)","High (40%+)")))</f>
        <v>No Discount</v>
      </c>
      <c r="R5398" s="0" t="str">
        <f aca="false">INDEX('Lookup Tables'!$B$2:$B$5,MATCH(F5398,'Lookup Tables'!$A$2:$A$5,0))</f>
        <v>Manager D</v>
      </c>
    </row>
    <row r="5399" customFormat="false" ht="15" hidden="false" customHeight="false" outlineLevel="0" collapsed="false">
      <c r="A5399" s="0" t="s">
        <v>4537</v>
      </c>
      <c r="B5399" s="13" t="n">
        <v>43059</v>
      </c>
      <c r="C5399" s="13" t="n">
        <v>43066</v>
      </c>
      <c r="D5399" s="14" t="s">
        <v>69</v>
      </c>
      <c r="E5399" s="14" t="s">
        <v>62</v>
      </c>
      <c r="F5399" s="14" t="s">
        <v>63</v>
      </c>
      <c r="G5399" s="14" t="s">
        <v>64</v>
      </c>
      <c r="H5399" s="14" t="s">
        <v>65</v>
      </c>
      <c r="I5399" s="14" t="s">
        <v>85</v>
      </c>
      <c r="J5399" s="14" t="s">
        <v>400</v>
      </c>
      <c r="K5399" s="15" t="n">
        <v>39</v>
      </c>
      <c r="L5399" s="0" t="n">
        <v>12</v>
      </c>
      <c r="M5399" s="16" t="n">
        <v>0</v>
      </c>
      <c r="N5399" s="17" t="n">
        <v>11.31</v>
      </c>
      <c r="O5399" s="0" t="str">
        <f aca="false">TEXT(B5399,"YYYY-MM")</f>
        <v>2017-11</v>
      </c>
      <c r="P5399" s="18" t="n">
        <f aca="false">IFERROR(N5399/K5399,0)</f>
        <v>0.29</v>
      </c>
      <c r="Q5399" s="0" t="str">
        <f aca="false">IF(M5399=0,"No Discount",IF(M5399&lt;0.2,"Low (1-19%)",IF(M5399&lt;0.4,"Medium (20-39%)","High (40%+)")))</f>
        <v>No Discount</v>
      </c>
      <c r="R5399" s="0" t="str">
        <f aca="false">INDEX('Lookup Tables'!$B$2:$B$5,MATCH(F5399,'Lookup Tables'!$A$2:$A$5,0))</f>
        <v>Manager D</v>
      </c>
    </row>
    <row r="5400" customFormat="false" ht="15" hidden="false" customHeight="false" outlineLevel="0" collapsed="false">
      <c r="A5400" s="0" t="s">
        <v>4538</v>
      </c>
      <c r="B5400" s="13" t="n">
        <v>43005</v>
      </c>
      <c r="C5400" s="13" t="n">
        <v>43010</v>
      </c>
      <c r="D5400" s="14" t="s">
        <v>69</v>
      </c>
      <c r="E5400" s="14" t="s">
        <v>62</v>
      </c>
      <c r="F5400" s="14" t="s">
        <v>117</v>
      </c>
      <c r="G5400" s="14" t="s">
        <v>269</v>
      </c>
      <c r="H5400" s="14" t="s">
        <v>65</v>
      </c>
      <c r="I5400" s="14" t="s">
        <v>83</v>
      </c>
      <c r="J5400" s="14" t="s">
        <v>901</v>
      </c>
      <c r="K5400" s="15" t="n">
        <v>2.907</v>
      </c>
      <c r="L5400" s="0" t="n">
        <v>3</v>
      </c>
      <c r="M5400" s="16" t="n">
        <v>0.7</v>
      </c>
      <c r="N5400" s="17" t="n">
        <v>-2.0349</v>
      </c>
      <c r="O5400" s="0" t="str">
        <f aca="false">TEXT(B5400,"YYYY-MM")</f>
        <v>2017-09</v>
      </c>
      <c r="P5400" s="18" t="n">
        <f aca="false">IFERROR(N5400/K5400,0)</f>
        <v>-0.7</v>
      </c>
      <c r="Q5400" s="0" t="str">
        <f aca="false">IF(M5400=0,"No Discount",IF(M5400&lt;0.2,"Low (1-19%)",IF(M5400&lt;0.4,"Medium (20-39%)","High (40%+)")))</f>
        <v>High (40%+)</v>
      </c>
      <c r="R5400" s="0" t="str">
        <f aca="false">INDEX('Lookup Tables'!$B$2:$B$5,MATCH(F5400,'Lookup Tables'!$A$2:$A$5,0))</f>
        <v>Manager B</v>
      </c>
    </row>
    <row r="5401" customFormat="false" ht="15" hidden="false" customHeight="false" outlineLevel="0" collapsed="false">
      <c r="A5401" s="0" t="s">
        <v>4539</v>
      </c>
      <c r="B5401" s="13" t="n">
        <v>42834</v>
      </c>
      <c r="C5401" s="13" t="n">
        <v>42839</v>
      </c>
      <c r="D5401" s="14" t="s">
        <v>69</v>
      </c>
      <c r="E5401" s="14" t="s">
        <v>53</v>
      </c>
      <c r="F5401" s="14" t="s">
        <v>63</v>
      </c>
      <c r="G5401" s="14" t="s">
        <v>64</v>
      </c>
      <c r="H5401" s="14" t="s">
        <v>56</v>
      </c>
      <c r="I5401" s="14" t="s">
        <v>57</v>
      </c>
      <c r="J5401" s="14" t="s">
        <v>58</v>
      </c>
      <c r="K5401" s="15" t="n">
        <v>556.665</v>
      </c>
      <c r="L5401" s="0" t="n">
        <v>5</v>
      </c>
      <c r="M5401" s="16" t="n">
        <v>0.15</v>
      </c>
      <c r="N5401" s="17" t="n">
        <v>6.549</v>
      </c>
      <c r="O5401" s="0" t="str">
        <f aca="false">TEXT(B5401,"YYYY-MM")</f>
        <v>2017-04</v>
      </c>
      <c r="P5401" s="18" t="n">
        <f aca="false">IFERROR(N5401/K5401,0)</f>
        <v>0.0117647058823529</v>
      </c>
      <c r="Q5401" s="0" t="str">
        <f aca="false">IF(M5401=0,"No Discount",IF(M5401&lt;0.2,"Low (1-19%)",IF(M5401&lt;0.4,"Medium (20-39%)","High (40%+)")))</f>
        <v>Low (1-19%)</v>
      </c>
      <c r="R5401" s="0" t="str">
        <f aca="false">INDEX('Lookup Tables'!$B$2:$B$5,MATCH(F5401,'Lookup Tables'!$A$2:$A$5,0))</f>
        <v>Manager D</v>
      </c>
    </row>
    <row r="5402" customFormat="false" ht="15" hidden="false" customHeight="false" outlineLevel="0" collapsed="false">
      <c r="A5402" s="0" t="s">
        <v>4540</v>
      </c>
      <c r="B5402" s="13" t="n">
        <v>43364</v>
      </c>
      <c r="C5402" s="13" t="n">
        <v>43366</v>
      </c>
      <c r="D5402" s="14" t="s">
        <v>137</v>
      </c>
      <c r="E5402" s="14" t="s">
        <v>53</v>
      </c>
      <c r="F5402" s="14" t="s">
        <v>63</v>
      </c>
      <c r="G5402" s="14" t="s">
        <v>94</v>
      </c>
      <c r="H5402" s="14" t="s">
        <v>80</v>
      </c>
      <c r="I5402" s="14" t="s">
        <v>123</v>
      </c>
      <c r="J5402" s="14" t="s">
        <v>657</v>
      </c>
      <c r="K5402" s="15" t="n">
        <v>71.98</v>
      </c>
      <c r="L5402" s="0" t="n">
        <v>2</v>
      </c>
      <c r="M5402" s="16" t="n">
        <v>0</v>
      </c>
      <c r="N5402" s="17" t="n">
        <v>15.1158</v>
      </c>
      <c r="O5402" s="0" t="str">
        <f aca="false">TEXT(B5402,"YYYY-MM")</f>
        <v>2018-09</v>
      </c>
      <c r="P5402" s="18" t="n">
        <f aca="false">IFERROR(N5402/K5402,0)</f>
        <v>0.21</v>
      </c>
      <c r="Q5402" s="0" t="str">
        <f aca="false">IF(M5402=0,"No Discount",IF(M5402&lt;0.2,"Low (1-19%)",IF(M5402&lt;0.4,"Medium (20-39%)","High (40%+)")))</f>
        <v>No Discount</v>
      </c>
      <c r="R5402" s="0" t="str">
        <f aca="false">INDEX('Lookup Tables'!$B$2:$B$5,MATCH(F5402,'Lookup Tables'!$A$2:$A$5,0))</f>
        <v>Manager D</v>
      </c>
    </row>
    <row r="5403" customFormat="false" ht="15" hidden="false" customHeight="false" outlineLevel="0" collapsed="false">
      <c r="A5403" s="0" t="s">
        <v>4540</v>
      </c>
      <c r="B5403" s="13" t="n">
        <v>43364</v>
      </c>
      <c r="C5403" s="13" t="n">
        <v>43366</v>
      </c>
      <c r="D5403" s="14" t="s">
        <v>137</v>
      </c>
      <c r="E5403" s="14" t="s">
        <v>53</v>
      </c>
      <c r="F5403" s="14" t="s">
        <v>63</v>
      </c>
      <c r="G5403" s="14" t="s">
        <v>94</v>
      </c>
      <c r="H5403" s="14" t="s">
        <v>80</v>
      </c>
      <c r="I5403" s="14" t="s">
        <v>123</v>
      </c>
      <c r="J5403" s="14" t="s">
        <v>778</v>
      </c>
      <c r="K5403" s="15" t="n">
        <v>79.98</v>
      </c>
      <c r="L5403" s="0" t="n">
        <v>2</v>
      </c>
      <c r="M5403" s="16" t="n">
        <v>0</v>
      </c>
      <c r="N5403" s="17" t="n">
        <v>26.3934</v>
      </c>
      <c r="O5403" s="0" t="str">
        <f aca="false">TEXT(B5403,"YYYY-MM")</f>
        <v>2018-09</v>
      </c>
      <c r="P5403" s="18" t="n">
        <f aca="false">IFERROR(N5403/K5403,0)</f>
        <v>0.33</v>
      </c>
      <c r="Q5403" s="0" t="str">
        <f aca="false">IF(M5403=0,"No Discount",IF(M5403&lt;0.2,"Low (1-19%)",IF(M5403&lt;0.4,"Medium (20-39%)","High (40%+)")))</f>
        <v>No Discount</v>
      </c>
      <c r="R5403" s="0" t="str">
        <f aca="false">INDEX('Lookup Tables'!$B$2:$B$5,MATCH(F5403,'Lookup Tables'!$A$2:$A$5,0))</f>
        <v>Manager D</v>
      </c>
    </row>
    <row r="5404" customFormat="false" ht="15" hidden="false" customHeight="false" outlineLevel="0" collapsed="false">
      <c r="A5404" s="0" t="s">
        <v>4541</v>
      </c>
      <c r="B5404" s="13" t="n">
        <v>43336</v>
      </c>
      <c r="C5404" s="13" t="n">
        <v>43341</v>
      </c>
      <c r="D5404" s="14" t="s">
        <v>69</v>
      </c>
      <c r="E5404" s="14" t="s">
        <v>62</v>
      </c>
      <c r="F5404" s="14" t="s">
        <v>117</v>
      </c>
      <c r="G5404" s="14" t="s">
        <v>170</v>
      </c>
      <c r="H5404" s="14" t="s">
        <v>65</v>
      </c>
      <c r="I5404" s="14" t="s">
        <v>83</v>
      </c>
      <c r="J5404" s="14" t="s">
        <v>84</v>
      </c>
      <c r="K5404" s="15" t="n">
        <v>24.672</v>
      </c>
      <c r="L5404" s="0" t="n">
        <v>4</v>
      </c>
      <c r="M5404" s="16" t="n">
        <v>0.2</v>
      </c>
      <c r="N5404" s="17" t="n">
        <v>7.71</v>
      </c>
      <c r="O5404" s="0" t="str">
        <f aca="false">TEXT(B5404,"YYYY-MM")</f>
        <v>2018-08</v>
      </c>
      <c r="P5404" s="18" t="n">
        <f aca="false">IFERROR(N5404/K5404,0)</f>
        <v>0.3125</v>
      </c>
      <c r="Q5404" s="0" t="str">
        <f aca="false">IF(M5404=0,"No Discount",IF(M5404&lt;0.2,"Low (1-19%)",IF(M5404&lt;0.4,"Medium (20-39%)","High (40%+)")))</f>
        <v>Medium (20-39%)</v>
      </c>
      <c r="R5404" s="0" t="str">
        <f aca="false">INDEX('Lookup Tables'!$B$2:$B$5,MATCH(F5404,'Lookup Tables'!$A$2:$A$5,0))</f>
        <v>Manager B</v>
      </c>
    </row>
    <row r="5405" customFormat="false" ht="15" hidden="false" customHeight="false" outlineLevel="0" collapsed="false">
      <c r="A5405" s="0" t="s">
        <v>4541</v>
      </c>
      <c r="B5405" s="13" t="n">
        <v>43336</v>
      </c>
      <c r="C5405" s="13" t="n">
        <v>43341</v>
      </c>
      <c r="D5405" s="14" t="s">
        <v>69</v>
      </c>
      <c r="E5405" s="14" t="s">
        <v>62</v>
      </c>
      <c r="F5405" s="14" t="s">
        <v>117</v>
      </c>
      <c r="G5405" s="14" t="s">
        <v>170</v>
      </c>
      <c r="H5405" s="14" t="s">
        <v>65</v>
      </c>
      <c r="I5405" s="14" t="s">
        <v>83</v>
      </c>
      <c r="J5405" s="14" t="s">
        <v>1067</v>
      </c>
      <c r="K5405" s="15" t="n">
        <v>3.744</v>
      </c>
      <c r="L5405" s="0" t="n">
        <v>1</v>
      </c>
      <c r="M5405" s="16" t="n">
        <v>0.2</v>
      </c>
      <c r="N5405" s="17" t="n">
        <v>1.3104</v>
      </c>
      <c r="O5405" s="0" t="str">
        <f aca="false">TEXT(B5405,"YYYY-MM")</f>
        <v>2018-08</v>
      </c>
      <c r="P5405" s="18" t="n">
        <f aca="false">IFERROR(N5405/K5405,0)</f>
        <v>0.35</v>
      </c>
      <c r="Q5405" s="0" t="str">
        <f aca="false">IF(M5405=0,"No Discount",IF(M5405&lt;0.2,"Low (1-19%)",IF(M5405&lt;0.4,"Medium (20-39%)","High (40%+)")))</f>
        <v>Medium (20-39%)</v>
      </c>
      <c r="R5405" s="0" t="str">
        <f aca="false">INDEX('Lookup Tables'!$B$2:$B$5,MATCH(F5405,'Lookup Tables'!$A$2:$A$5,0))</f>
        <v>Manager B</v>
      </c>
    </row>
    <row r="5406" customFormat="false" ht="15" hidden="false" customHeight="false" outlineLevel="0" collapsed="false">
      <c r="A5406" s="0" t="s">
        <v>4542</v>
      </c>
      <c r="B5406" s="13" t="n">
        <v>42788</v>
      </c>
      <c r="C5406" s="13" t="n">
        <v>42792</v>
      </c>
      <c r="D5406" s="14" t="s">
        <v>69</v>
      </c>
      <c r="E5406" s="14" t="s">
        <v>53</v>
      </c>
      <c r="F5406" s="14" t="s">
        <v>63</v>
      </c>
      <c r="G5406" s="14" t="s">
        <v>64</v>
      </c>
      <c r="H5406" s="14" t="s">
        <v>80</v>
      </c>
      <c r="I5406" s="14" t="s">
        <v>81</v>
      </c>
      <c r="J5406" s="14" t="s">
        <v>544</v>
      </c>
      <c r="K5406" s="15" t="n">
        <v>445.96</v>
      </c>
      <c r="L5406" s="0" t="n">
        <v>5</v>
      </c>
      <c r="M5406" s="16" t="n">
        <v>0.2</v>
      </c>
      <c r="N5406" s="17" t="n">
        <v>55.745</v>
      </c>
      <c r="O5406" s="0" t="str">
        <f aca="false">TEXT(B5406,"YYYY-MM")</f>
        <v>2017-02</v>
      </c>
      <c r="P5406" s="18" t="n">
        <f aca="false">IFERROR(N5406/K5406,0)</f>
        <v>0.125</v>
      </c>
      <c r="Q5406" s="0" t="str">
        <f aca="false">IF(M5406=0,"No Discount",IF(M5406&lt;0.2,"Low (1-19%)",IF(M5406&lt;0.4,"Medium (20-39%)","High (40%+)")))</f>
        <v>Medium (20-39%)</v>
      </c>
      <c r="R5406" s="0" t="str">
        <f aca="false">INDEX('Lookup Tables'!$B$2:$B$5,MATCH(F5406,'Lookup Tables'!$A$2:$A$5,0))</f>
        <v>Manager D</v>
      </c>
    </row>
    <row r="5407" customFormat="false" ht="15" hidden="false" customHeight="false" outlineLevel="0" collapsed="false">
      <c r="A5407" s="0" t="s">
        <v>4542</v>
      </c>
      <c r="B5407" s="13" t="n">
        <v>42788</v>
      </c>
      <c r="C5407" s="13" t="n">
        <v>42792</v>
      </c>
      <c r="D5407" s="14" t="s">
        <v>69</v>
      </c>
      <c r="E5407" s="14" t="s">
        <v>53</v>
      </c>
      <c r="F5407" s="14" t="s">
        <v>63</v>
      </c>
      <c r="G5407" s="14" t="s">
        <v>64</v>
      </c>
      <c r="H5407" s="14" t="s">
        <v>80</v>
      </c>
      <c r="I5407" s="14" t="s">
        <v>123</v>
      </c>
      <c r="J5407" s="14" t="s">
        <v>3270</v>
      </c>
      <c r="K5407" s="15" t="n">
        <v>36.24</v>
      </c>
      <c r="L5407" s="0" t="n">
        <v>1</v>
      </c>
      <c r="M5407" s="16" t="n">
        <v>0</v>
      </c>
      <c r="N5407" s="17" t="n">
        <v>15.2208</v>
      </c>
      <c r="O5407" s="0" t="str">
        <f aca="false">TEXT(B5407,"YYYY-MM")</f>
        <v>2017-02</v>
      </c>
      <c r="P5407" s="18" t="n">
        <f aca="false">IFERROR(N5407/K5407,0)</f>
        <v>0.42</v>
      </c>
      <c r="Q5407" s="0" t="str">
        <f aca="false">IF(M5407=0,"No Discount",IF(M5407&lt;0.2,"Low (1-19%)",IF(M5407&lt;0.4,"Medium (20-39%)","High (40%+)")))</f>
        <v>No Discount</v>
      </c>
      <c r="R5407" s="0" t="str">
        <f aca="false">INDEX('Lookup Tables'!$B$2:$B$5,MATCH(F5407,'Lookup Tables'!$A$2:$A$5,0))</f>
        <v>Manager D</v>
      </c>
    </row>
    <row r="5408" customFormat="false" ht="15" hidden="false" customHeight="false" outlineLevel="0" collapsed="false">
      <c r="A5408" s="0" t="s">
        <v>4542</v>
      </c>
      <c r="B5408" s="13" t="n">
        <v>42788</v>
      </c>
      <c r="C5408" s="13" t="n">
        <v>42792</v>
      </c>
      <c r="D5408" s="14" t="s">
        <v>69</v>
      </c>
      <c r="E5408" s="14" t="s">
        <v>53</v>
      </c>
      <c r="F5408" s="14" t="s">
        <v>63</v>
      </c>
      <c r="G5408" s="14" t="s">
        <v>64</v>
      </c>
      <c r="H5408" s="14" t="s">
        <v>65</v>
      </c>
      <c r="I5408" s="14" t="s">
        <v>171</v>
      </c>
      <c r="J5408" s="14" t="s">
        <v>1935</v>
      </c>
      <c r="K5408" s="15" t="n">
        <v>10.65</v>
      </c>
      <c r="L5408" s="0" t="n">
        <v>3</v>
      </c>
      <c r="M5408" s="16" t="n">
        <v>0</v>
      </c>
      <c r="N5408" s="17" t="n">
        <v>5.0055</v>
      </c>
      <c r="O5408" s="0" t="str">
        <f aca="false">TEXT(B5408,"YYYY-MM")</f>
        <v>2017-02</v>
      </c>
      <c r="P5408" s="18" t="n">
        <f aca="false">IFERROR(N5408/K5408,0)</f>
        <v>0.47</v>
      </c>
      <c r="Q5408" s="0" t="str">
        <f aca="false">IF(M5408=0,"No Discount",IF(M5408&lt;0.2,"Low (1-19%)",IF(M5408&lt;0.4,"Medium (20-39%)","High (40%+)")))</f>
        <v>No Discount</v>
      </c>
      <c r="R5408" s="0" t="str">
        <f aca="false">INDEX('Lookup Tables'!$B$2:$B$5,MATCH(F5408,'Lookup Tables'!$A$2:$A$5,0))</f>
        <v>Manager D</v>
      </c>
    </row>
    <row r="5409" customFormat="false" ht="15" hidden="false" customHeight="false" outlineLevel="0" collapsed="false">
      <c r="A5409" s="0" t="s">
        <v>4543</v>
      </c>
      <c r="B5409" s="13" t="n">
        <v>43442</v>
      </c>
      <c r="C5409" s="13" t="n">
        <v>43448</v>
      </c>
      <c r="D5409" s="14" t="s">
        <v>69</v>
      </c>
      <c r="E5409" s="14" t="s">
        <v>62</v>
      </c>
      <c r="F5409" s="14" t="s">
        <v>63</v>
      </c>
      <c r="G5409" s="14" t="s">
        <v>64</v>
      </c>
      <c r="H5409" s="14" t="s">
        <v>65</v>
      </c>
      <c r="I5409" s="14" t="s">
        <v>91</v>
      </c>
      <c r="J5409" s="14" t="s">
        <v>4544</v>
      </c>
      <c r="K5409" s="15" t="n">
        <v>87.92</v>
      </c>
      <c r="L5409" s="0" t="n">
        <v>4</v>
      </c>
      <c r="M5409" s="16" t="n">
        <v>0</v>
      </c>
      <c r="N5409" s="17" t="n">
        <v>40.4432</v>
      </c>
      <c r="O5409" s="0" t="str">
        <f aca="false">TEXT(B5409,"YYYY-MM")</f>
        <v>2018-12</v>
      </c>
      <c r="P5409" s="18" t="n">
        <f aca="false">IFERROR(N5409/K5409,0)</f>
        <v>0.46</v>
      </c>
      <c r="Q5409" s="0" t="str">
        <f aca="false">IF(M5409=0,"No Discount",IF(M5409&lt;0.2,"Low (1-19%)",IF(M5409&lt;0.4,"Medium (20-39%)","High (40%+)")))</f>
        <v>No Discount</v>
      </c>
      <c r="R5409" s="0" t="str">
        <f aca="false">INDEX('Lookup Tables'!$B$2:$B$5,MATCH(F5409,'Lookup Tables'!$A$2:$A$5,0))</f>
        <v>Manager D</v>
      </c>
    </row>
    <row r="5410" customFormat="false" ht="15" hidden="false" customHeight="false" outlineLevel="0" collapsed="false">
      <c r="A5410" s="0" t="s">
        <v>4543</v>
      </c>
      <c r="B5410" s="13" t="n">
        <v>43442</v>
      </c>
      <c r="C5410" s="13" t="n">
        <v>43448</v>
      </c>
      <c r="D5410" s="14" t="s">
        <v>69</v>
      </c>
      <c r="E5410" s="14" t="s">
        <v>62</v>
      </c>
      <c r="F5410" s="14" t="s">
        <v>63</v>
      </c>
      <c r="G5410" s="14" t="s">
        <v>64</v>
      </c>
      <c r="H5410" s="14" t="s">
        <v>65</v>
      </c>
      <c r="I5410" s="14" t="s">
        <v>83</v>
      </c>
      <c r="J5410" s="14" t="s">
        <v>1625</v>
      </c>
      <c r="K5410" s="15" t="n">
        <v>22.424</v>
      </c>
      <c r="L5410" s="0" t="n">
        <v>1</v>
      </c>
      <c r="M5410" s="16" t="n">
        <v>0.2</v>
      </c>
      <c r="N5410" s="17" t="n">
        <v>8.409</v>
      </c>
      <c r="O5410" s="0" t="str">
        <f aca="false">TEXT(B5410,"YYYY-MM")</f>
        <v>2018-12</v>
      </c>
      <c r="P5410" s="18" t="n">
        <f aca="false">IFERROR(N5410/K5410,0)</f>
        <v>0.375</v>
      </c>
      <c r="Q5410" s="0" t="str">
        <f aca="false">IF(M5410=0,"No Discount",IF(M5410&lt;0.2,"Low (1-19%)",IF(M5410&lt;0.4,"Medium (20-39%)","High (40%+)")))</f>
        <v>Medium (20-39%)</v>
      </c>
      <c r="R5410" s="0" t="str">
        <f aca="false">INDEX('Lookup Tables'!$B$2:$B$5,MATCH(F5410,'Lookup Tables'!$A$2:$A$5,0))</f>
        <v>Manager D</v>
      </c>
    </row>
    <row r="5411" customFormat="false" ht="15" hidden="false" customHeight="false" outlineLevel="0" collapsed="false">
      <c r="A5411" s="0" t="s">
        <v>4543</v>
      </c>
      <c r="B5411" s="13" t="n">
        <v>43442</v>
      </c>
      <c r="C5411" s="13" t="n">
        <v>43448</v>
      </c>
      <c r="D5411" s="14" t="s">
        <v>69</v>
      </c>
      <c r="E5411" s="14" t="s">
        <v>62</v>
      </c>
      <c r="F5411" s="14" t="s">
        <v>63</v>
      </c>
      <c r="G5411" s="14" t="s">
        <v>64</v>
      </c>
      <c r="H5411" s="14" t="s">
        <v>65</v>
      </c>
      <c r="I5411" s="14" t="s">
        <v>83</v>
      </c>
      <c r="J5411" s="14" t="s">
        <v>794</v>
      </c>
      <c r="K5411" s="15" t="n">
        <v>90.48</v>
      </c>
      <c r="L5411" s="0" t="n">
        <v>3</v>
      </c>
      <c r="M5411" s="16" t="n">
        <v>0.2</v>
      </c>
      <c r="N5411" s="17" t="n">
        <v>33.93</v>
      </c>
      <c r="O5411" s="0" t="str">
        <f aca="false">TEXT(B5411,"YYYY-MM")</f>
        <v>2018-12</v>
      </c>
      <c r="P5411" s="18" t="n">
        <f aca="false">IFERROR(N5411/K5411,0)</f>
        <v>0.375</v>
      </c>
      <c r="Q5411" s="0" t="str">
        <f aca="false">IF(M5411=0,"No Discount",IF(M5411&lt;0.2,"Low (1-19%)",IF(M5411&lt;0.4,"Medium (20-39%)","High (40%+)")))</f>
        <v>Medium (20-39%)</v>
      </c>
      <c r="R5411" s="0" t="str">
        <f aca="false">INDEX('Lookup Tables'!$B$2:$B$5,MATCH(F5411,'Lookup Tables'!$A$2:$A$5,0))</f>
        <v>Manager D</v>
      </c>
    </row>
    <row r="5412" customFormat="false" ht="15" hidden="false" customHeight="false" outlineLevel="0" collapsed="false">
      <c r="A5412" s="0" t="s">
        <v>4543</v>
      </c>
      <c r="B5412" s="13" t="n">
        <v>43442</v>
      </c>
      <c r="C5412" s="13" t="n">
        <v>43448</v>
      </c>
      <c r="D5412" s="14" t="s">
        <v>69</v>
      </c>
      <c r="E5412" s="14" t="s">
        <v>62</v>
      </c>
      <c r="F5412" s="14" t="s">
        <v>63</v>
      </c>
      <c r="G5412" s="14" t="s">
        <v>64</v>
      </c>
      <c r="H5412" s="14" t="s">
        <v>65</v>
      </c>
      <c r="I5412" s="14" t="s">
        <v>73</v>
      </c>
      <c r="J5412" s="14" t="s">
        <v>2686</v>
      </c>
      <c r="K5412" s="15" t="n">
        <v>42.76</v>
      </c>
      <c r="L5412" s="0" t="n">
        <v>1</v>
      </c>
      <c r="M5412" s="16" t="n">
        <v>0</v>
      </c>
      <c r="N5412" s="17" t="n">
        <v>11.1176</v>
      </c>
      <c r="O5412" s="0" t="str">
        <f aca="false">TEXT(B5412,"YYYY-MM")</f>
        <v>2018-12</v>
      </c>
      <c r="P5412" s="18" t="n">
        <f aca="false">IFERROR(N5412/K5412,0)</f>
        <v>0.26</v>
      </c>
      <c r="Q5412" s="0" t="str">
        <f aca="false">IF(M5412=0,"No Discount",IF(M5412&lt;0.2,"Low (1-19%)",IF(M5412&lt;0.4,"Medium (20-39%)","High (40%+)")))</f>
        <v>No Discount</v>
      </c>
      <c r="R5412" s="0" t="str">
        <f aca="false">INDEX('Lookup Tables'!$B$2:$B$5,MATCH(F5412,'Lookup Tables'!$A$2:$A$5,0))</f>
        <v>Manager D</v>
      </c>
    </row>
    <row r="5413" customFormat="false" ht="15" hidden="false" customHeight="false" outlineLevel="0" collapsed="false">
      <c r="A5413" s="0" t="s">
        <v>4545</v>
      </c>
      <c r="B5413" s="13" t="n">
        <v>43361</v>
      </c>
      <c r="C5413" s="13" t="n">
        <v>43365</v>
      </c>
      <c r="D5413" s="14" t="s">
        <v>69</v>
      </c>
      <c r="E5413" s="14" t="s">
        <v>53</v>
      </c>
      <c r="F5413" s="14" t="s">
        <v>63</v>
      </c>
      <c r="G5413" s="14" t="s">
        <v>339</v>
      </c>
      <c r="H5413" s="14" t="s">
        <v>65</v>
      </c>
      <c r="I5413" s="14" t="s">
        <v>83</v>
      </c>
      <c r="J5413" s="14" t="s">
        <v>1337</v>
      </c>
      <c r="K5413" s="15" t="n">
        <v>10.08</v>
      </c>
      <c r="L5413" s="0" t="n">
        <v>7</v>
      </c>
      <c r="M5413" s="16" t="n">
        <v>0.2</v>
      </c>
      <c r="N5413" s="17" t="n">
        <v>3.528</v>
      </c>
      <c r="O5413" s="0" t="str">
        <f aca="false">TEXT(B5413,"YYYY-MM")</f>
        <v>2018-09</v>
      </c>
      <c r="P5413" s="18" t="n">
        <f aca="false">IFERROR(N5413/K5413,0)</f>
        <v>0.35</v>
      </c>
      <c r="Q5413" s="0" t="str">
        <f aca="false">IF(M5413=0,"No Discount",IF(M5413&lt;0.2,"Low (1-19%)",IF(M5413&lt;0.4,"Medium (20-39%)","High (40%+)")))</f>
        <v>Medium (20-39%)</v>
      </c>
      <c r="R5413" s="0" t="str">
        <f aca="false">INDEX('Lookup Tables'!$B$2:$B$5,MATCH(F5413,'Lookup Tables'!$A$2:$A$5,0))</f>
        <v>Manager D</v>
      </c>
    </row>
    <row r="5414" customFormat="false" ht="15" hidden="false" customHeight="false" outlineLevel="0" collapsed="false">
      <c r="A5414" s="0" t="s">
        <v>4545</v>
      </c>
      <c r="B5414" s="13" t="n">
        <v>43361</v>
      </c>
      <c r="C5414" s="13" t="n">
        <v>43365</v>
      </c>
      <c r="D5414" s="14" t="s">
        <v>69</v>
      </c>
      <c r="E5414" s="14" t="s">
        <v>53</v>
      </c>
      <c r="F5414" s="14" t="s">
        <v>63</v>
      </c>
      <c r="G5414" s="14" t="s">
        <v>339</v>
      </c>
      <c r="H5414" s="14" t="s">
        <v>80</v>
      </c>
      <c r="I5414" s="14" t="s">
        <v>123</v>
      </c>
      <c r="J5414" s="14" t="s">
        <v>4546</v>
      </c>
      <c r="K5414" s="15" t="n">
        <v>101.34</v>
      </c>
      <c r="L5414" s="0" t="n">
        <v>3</v>
      </c>
      <c r="M5414" s="16" t="n">
        <v>0</v>
      </c>
      <c r="N5414" s="17" t="n">
        <v>8.1072</v>
      </c>
      <c r="O5414" s="0" t="str">
        <f aca="false">TEXT(B5414,"YYYY-MM")</f>
        <v>2018-09</v>
      </c>
      <c r="P5414" s="18" t="n">
        <f aca="false">IFERROR(N5414/K5414,0)</f>
        <v>0.08</v>
      </c>
      <c r="Q5414" s="0" t="str">
        <f aca="false">IF(M5414=0,"No Discount",IF(M5414&lt;0.2,"Low (1-19%)",IF(M5414&lt;0.4,"Medium (20-39%)","High (40%+)")))</f>
        <v>No Discount</v>
      </c>
      <c r="R5414" s="0" t="str">
        <f aca="false">INDEX('Lookup Tables'!$B$2:$B$5,MATCH(F5414,'Lookup Tables'!$A$2:$A$5,0))</f>
        <v>Manager D</v>
      </c>
    </row>
    <row r="5415" customFormat="false" ht="15" hidden="false" customHeight="false" outlineLevel="0" collapsed="false">
      <c r="A5415" s="0" t="s">
        <v>4547</v>
      </c>
      <c r="B5415" s="13" t="n">
        <v>42989</v>
      </c>
      <c r="C5415" s="13" t="n">
        <v>42992</v>
      </c>
      <c r="D5415" s="14" t="s">
        <v>137</v>
      </c>
      <c r="E5415" s="14" t="s">
        <v>53</v>
      </c>
      <c r="F5415" s="14" t="s">
        <v>98</v>
      </c>
      <c r="G5415" s="14" t="s">
        <v>2114</v>
      </c>
      <c r="H5415" s="14" t="s">
        <v>80</v>
      </c>
      <c r="I5415" s="14" t="s">
        <v>81</v>
      </c>
      <c r="J5415" s="14" t="s">
        <v>3257</v>
      </c>
      <c r="K5415" s="15" t="n">
        <v>224.75</v>
      </c>
      <c r="L5415" s="0" t="n">
        <v>5</v>
      </c>
      <c r="M5415" s="16" t="n">
        <v>0</v>
      </c>
      <c r="N5415" s="17" t="n">
        <v>62.93</v>
      </c>
      <c r="O5415" s="0" t="str">
        <f aca="false">TEXT(B5415,"YYYY-MM")</f>
        <v>2017-09</v>
      </c>
      <c r="P5415" s="18" t="n">
        <f aca="false">IFERROR(N5415/K5415,0)</f>
        <v>0.28</v>
      </c>
      <c r="Q5415" s="0" t="str">
        <f aca="false">IF(M5415=0,"No Discount",IF(M5415&lt;0.2,"Low (1-19%)",IF(M5415&lt;0.4,"Medium (20-39%)","High (40%+)")))</f>
        <v>No Discount</v>
      </c>
      <c r="R5415" s="0" t="str">
        <f aca="false">INDEX('Lookup Tables'!$B$2:$B$5,MATCH(F5415,'Lookup Tables'!$A$2:$A$5,0))</f>
        <v>Manager A</v>
      </c>
    </row>
    <row r="5416" customFormat="false" ht="15" hidden="false" customHeight="false" outlineLevel="0" collapsed="false">
      <c r="A5416" s="0" t="s">
        <v>4548</v>
      </c>
      <c r="B5416" s="13" t="n">
        <v>43366</v>
      </c>
      <c r="C5416" s="13" t="n">
        <v>43371</v>
      </c>
      <c r="D5416" s="14" t="s">
        <v>69</v>
      </c>
      <c r="E5416" s="14" t="s">
        <v>53</v>
      </c>
      <c r="F5416" s="14" t="s">
        <v>98</v>
      </c>
      <c r="G5416" s="14" t="s">
        <v>146</v>
      </c>
      <c r="H5416" s="14" t="s">
        <v>65</v>
      </c>
      <c r="I5416" s="14" t="s">
        <v>85</v>
      </c>
      <c r="J5416" s="14" t="s">
        <v>4303</v>
      </c>
      <c r="K5416" s="15" t="n">
        <v>73.176</v>
      </c>
      <c r="L5416" s="0" t="n">
        <v>6</v>
      </c>
      <c r="M5416" s="16" t="n">
        <v>0.8</v>
      </c>
      <c r="N5416" s="17" t="n">
        <v>-197.5752</v>
      </c>
      <c r="O5416" s="0" t="str">
        <f aca="false">TEXT(B5416,"YYYY-MM")</f>
        <v>2018-09</v>
      </c>
      <c r="P5416" s="18" t="n">
        <f aca="false">IFERROR(N5416/K5416,0)</f>
        <v>-2.7</v>
      </c>
      <c r="Q5416" s="0" t="str">
        <f aca="false">IF(M5416=0,"No Discount",IF(M5416&lt;0.2,"Low (1-19%)",IF(M5416&lt;0.4,"Medium (20-39%)","High (40%+)")))</f>
        <v>High (40%+)</v>
      </c>
      <c r="R5416" s="0" t="str">
        <f aca="false">INDEX('Lookup Tables'!$B$2:$B$5,MATCH(F5416,'Lookup Tables'!$A$2:$A$5,0))</f>
        <v>Manager A</v>
      </c>
    </row>
    <row r="5417" customFormat="false" ht="15" hidden="false" customHeight="false" outlineLevel="0" collapsed="false">
      <c r="A5417" s="0" t="s">
        <v>4548</v>
      </c>
      <c r="B5417" s="13" t="n">
        <v>43366</v>
      </c>
      <c r="C5417" s="13" t="n">
        <v>43371</v>
      </c>
      <c r="D5417" s="14" t="s">
        <v>69</v>
      </c>
      <c r="E5417" s="14" t="s">
        <v>53</v>
      </c>
      <c r="F5417" s="14" t="s">
        <v>98</v>
      </c>
      <c r="G5417" s="14" t="s">
        <v>146</v>
      </c>
      <c r="H5417" s="14" t="s">
        <v>65</v>
      </c>
      <c r="I5417" s="14" t="s">
        <v>91</v>
      </c>
      <c r="J5417" s="14" t="s">
        <v>1752</v>
      </c>
      <c r="K5417" s="15" t="n">
        <v>20.736</v>
      </c>
      <c r="L5417" s="0" t="n">
        <v>4</v>
      </c>
      <c r="M5417" s="16" t="n">
        <v>0.2</v>
      </c>
      <c r="N5417" s="17" t="n">
        <v>7.2576</v>
      </c>
      <c r="O5417" s="0" t="str">
        <f aca="false">TEXT(B5417,"YYYY-MM")</f>
        <v>2018-09</v>
      </c>
      <c r="P5417" s="18" t="n">
        <f aca="false">IFERROR(N5417/K5417,0)</f>
        <v>0.35</v>
      </c>
      <c r="Q5417" s="0" t="str">
        <f aca="false">IF(M5417=0,"No Discount",IF(M5417&lt;0.2,"Low (1-19%)",IF(M5417&lt;0.4,"Medium (20-39%)","High (40%+)")))</f>
        <v>Medium (20-39%)</v>
      </c>
      <c r="R5417" s="0" t="str">
        <f aca="false">INDEX('Lookup Tables'!$B$2:$B$5,MATCH(F5417,'Lookup Tables'!$A$2:$A$5,0))</f>
        <v>Manager A</v>
      </c>
    </row>
    <row r="5418" customFormat="false" ht="15" hidden="false" customHeight="false" outlineLevel="0" collapsed="false">
      <c r="A5418" s="0" t="s">
        <v>4548</v>
      </c>
      <c r="B5418" s="13" t="n">
        <v>43366</v>
      </c>
      <c r="C5418" s="13" t="n">
        <v>43371</v>
      </c>
      <c r="D5418" s="14" t="s">
        <v>69</v>
      </c>
      <c r="E5418" s="14" t="s">
        <v>53</v>
      </c>
      <c r="F5418" s="14" t="s">
        <v>98</v>
      </c>
      <c r="G5418" s="14" t="s">
        <v>146</v>
      </c>
      <c r="H5418" s="14" t="s">
        <v>80</v>
      </c>
      <c r="I5418" s="14" t="s">
        <v>81</v>
      </c>
      <c r="J5418" s="14" t="s">
        <v>1383</v>
      </c>
      <c r="K5418" s="15" t="n">
        <v>39.984</v>
      </c>
      <c r="L5418" s="0" t="n">
        <v>2</v>
      </c>
      <c r="M5418" s="16" t="n">
        <v>0.2</v>
      </c>
      <c r="N5418" s="17" t="n">
        <v>-8.9964</v>
      </c>
      <c r="O5418" s="0" t="str">
        <f aca="false">TEXT(B5418,"YYYY-MM")</f>
        <v>2018-09</v>
      </c>
      <c r="P5418" s="18" t="n">
        <f aca="false">IFERROR(N5418/K5418,0)</f>
        <v>-0.225</v>
      </c>
      <c r="Q5418" s="0" t="str">
        <f aca="false">IF(M5418=0,"No Discount",IF(M5418&lt;0.2,"Low (1-19%)",IF(M5418&lt;0.4,"Medium (20-39%)","High (40%+)")))</f>
        <v>Medium (20-39%)</v>
      </c>
      <c r="R5418" s="0" t="str">
        <f aca="false">INDEX('Lookup Tables'!$B$2:$B$5,MATCH(F5418,'Lookup Tables'!$A$2:$A$5,0))</f>
        <v>Manager A</v>
      </c>
    </row>
    <row r="5419" customFormat="false" ht="15" hidden="false" customHeight="false" outlineLevel="0" collapsed="false">
      <c r="A5419" s="0" t="s">
        <v>4549</v>
      </c>
      <c r="B5419" s="13" t="n">
        <v>42283</v>
      </c>
      <c r="C5419" s="13" t="n">
        <v>42285</v>
      </c>
      <c r="D5419" s="14" t="s">
        <v>52</v>
      </c>
      <c r="E5419" s="14" t="s">
        <v>62</v>
      </c>
      <c r="F5419" s="14" t="s">
        <v>98</v>
      </c>
      <c r="G5419" s="14" t="s">
        <v>113</v>
      </c>
      <c r="H5419" s="14" t="s">
        <v>65</v>
      </c>
      <c r="I5419" s="14" t="s">
        <v>83</v>
      </c>
      <c r="J5419" s="14" t="s">
        <v>4550</v>
      </c>
      <c r="K5419" s="15" t="n">
        <v>15.36</v>
      </c>
      <c r="L5419" s="0" t="n">
        <v>2</v>
      </c>
      <c r="M5419" s="16" t="n">
        <v>0</v>
      </c>
      <c r="N5419" s="17" t="n">
        <v>7.68</v>
      </c>
      <c r="O5419" s="0" t="str">
        <f aca="false">TEXT(B5419,"YYYY-MM")</f>
        <v>2015-10</v>
      </c>
      <c r="P5419" s="18" t="n">
        <f aca="false">IFERROR(N5419/K5419,0)</f>
        <v>0.5</v>
      </c>
      <c r="Q5419" s="0" t="str">
        <f aca="false">IF(M5419=0,"No Discount",IF(M5419&lt;0.2,"Low (1-19%)",IF(M5419&lt;0.4,"Medium (20-39%)","High (40%+)")))</f>
        <v>No Discount</v>
      </c>
      <c r="R5419" s="0" t="str">
        <f aca="false">INDEX('Lookup Tables'!$B$2:$B$5,MATCH(F5419,'Lookup Tables'!$A$2:$A$5,0))</f>
        <v>Manager A</v>
      </c>
    </row>
    <row r="5420" customFormat="false" ht="15" hidden="false" customHeight="false" outlineLevel="0" collapsed="false">
      <c r="A5420" s="0" t="s">
        <v>4551</v>
      </c>
      <c r="B5420" s="13" t="n">
        <v>42666</v>
      </c>
      <c r="C5420" s="13" t="n">
        <v>42669</v>
      </c>
      <c r="D5420" s="14" t="s">
        <v>137</v>
      </c>
      <c r="E5420" s="14" t="s">
        <v>53</v>
      </c>
      <c r="F5420" s="14" t="s">
        <v>98</v>
      </c>
      <c r="G5420" s="14" t="s">
        <v>99</v>
      </c>
      <c r="H5420" s="14" t="s">
        <v>65</v>
      </c>
      <c r="I5420" s="14" t="s">
        <v>91</v>
      </c>
      <c r="J5420" s="14" t="s">
        <v>1330</v>
      </c>
      <c r="K5420" s="15" t="n">
        <v>36.288</v>
      </c>
      <c r="L5420" s="0" t="n">
        <v>7</v>
      </c>
      <c r="M5420" s="16" t="n">
        <v>0.2</v>
      </c>
      <c r="N5420" s="17" t="n">
        <v>12.7008</v>
      </c>
      <c r="O5420" s="0" t="str">
        <f aca="false">TEXT(B5420,"YYYY-MM")</f>
        <v>2016-10</v>
      </c>
      <c r="P5420" s="18" t="n">
        <f aca="false">IFERROR(N5420/K5420,0)</f>
        <v>0.35</v>
      </c>
      <c r="Q5420" s="0" t="str">
        <f aca="false">IF(M5420=0,"No Discount",IF(M5420&lt;0.2,"Low (1-19%)",IF(M5420&lt;0.4,"Medium (20-39%)","High (40%+)")))</f>
        <v>Medium (20-39%)</v>
      </c>
      <c r="R5420" s="0" t="str">
        <f aca="false">INDEX('Lookup Tables'!$B$2:$B$5,MATCH(F5420,'Lookup Tables'!$A$2:$A$5,0))</f>
        <v>Manager A</v>
      </c>
    </row>
    <row r="5421" customFormat="false" ht="15" hidden="false" customHeight="false" outlineLevel="0" collapsed="false">
      <c r="A5421" s="0" t="s">
        <v>4551</v>
      </c>
      <c r="B5421" s="13" t="n">
        <v>42666</v>
      </c>
      <c r="C5421" s="13" t="n">
        <v>42669</v>
      </c>
      <c r="D5421" s="14" t="s">
        <v>137</v>
      </c>
      <c r="E5421" s="14" t="s">
        <v>53</v>
      </c>
      <c r="F5421" s="14" t="s">
        <v>98</v>
      </c>
      <c r="G5421" s="14" t="s">
        <v>99</v>
      </c>
      <c r="H5421" s="14" t="s">
        <v>80</v>
      </c>
      <c r="I5421" s="14" t="s">
        <v>81</v>
      </c>
      <c r="J5421" s="14" t="s">
        <v>951</v>
      </c>
      <c r="K5421" s="15" t="n">
        <v>150.384</v>
      </c>
      <c r="L5421" s="0" t="n">
        <v>2</v>
      </c>
      <c r="M5421" s="16" t="n">
        <v>0.2</v>
      </c>
      <c r="N5421" s="17" t="n">
        <v>15.0384</v>
      </c>
      <c r="O5421" s="0" t="str">
        <f aca="false">TEXT(B5421,"YYYY-MM")</f>
        <v>2016-10</v>
      </c>
      <c r="P5421" s="18" t="n">
        <f aca="false">IFERROR(N5421/K5421,0)</f>
        <v>0.1</v>
      </c>
      <c r="Q5421" s="0" t="str">
        <f aca="false">IF(M5421=0,"No Discount",IF(M5421&lt;0.2,"Low (1-19%)",IF(M5421&lt;0.4,"Medium (20-39%)","High (40%+)")))</f>
        <v>Medium (20-39%)</v>
      </c>
      <c r="R5421" s="0" t="str">
        <f aca="false">INDEX('Lookup Tables'!$B$2:$B$5,MATCH(F5421,'Lookup Tables'!$A$2:$A$5,0))</f>
        <v>Manager A</v>
      </c>
    </row>
    <row r="5422" customFormat="false" ht="15" hidden="false" customHeight="false" outlineLevel="0" collapsed="false">
      <c r="A5422" s="0" t="s">
        <v>4552</v>
      </c>
      <c r="B5422" s="13" t="n">
        <v>42825</v>
      </c>
      <c r="C5422" s="13" t="n">
        <v>42827</v>
      </c>
      <c r="D5422" s="14" t="s">
        <v>52</v>
      </c>
      <c r="E5422" s="14" t="s">
        <v>53</v>
      </c>
      <c r="F5422" s="14" t="s">
        <v>117</v>
      </c>
      <c r="G5422" s="14" t="s">
        <v>118</v>
      </c>
      <c r="H5422" s="14" t="s">
        <v>80</v>
      </c>
      <c r="I5422" s="14" t="s">
        <v>81</v>
      </c>
      <c r="J5422" s="14" t="s">
        <v>3622</v>
      </c>
      <c r="K5422" s="15" t="n">
        <v>280.782</v>
      </c>
      <c r="L5422" s="0" t="n">
        <v>3</v>
      </c>
      <c r="M5422" s="16" t="n">
        <v>0.4</v>
      </c>
      <c r="N5422" s="17" t="n">
        <v>-60.8361</v>
      </c>
      <c r="O5422" s="0" t="str">
        <f aca="false">TEXT(B5422,"YYYY-MM")</f>
        <v>2017-03</v>
      </c>
      <c r="P5422" s="18" t="n">
        <f aca="false">IFERROR(N5422/K5422,0)</f>
        <v>-0.216666666666667</v>
      </c>
      <c r="Q5422" s="0" t="str">
        <f aca="false">IF(M5422=0,"No Discount",IF(M5422&lt;0.2,"Low (1-19%)",IF(M5422&lt;0.4,"Medium (20-39%)","High (40%+)")))</f>
        <v>High (40%+)</v>
      </c>
      <c r="R5422" s="0" t="str">
        <f aca="false">INDEX('Lookup Tables'!$B$2:$B$5,MATCH(F5422,'Lookup Tables'!$A$2:$A$5,0))</f>
        <v>Manager B</v>
      </c>
    </row>
    <row r="5423" customFormat="false" ht="15" hidden="false" customHeight="false" outlineLevel="0" collapsed="false">
      <c r="A5423" s="0" t="s">
        <v>4552</v>
      </c>
      <c r="B5423" s="13" t="n">
        <v>42825</v>
      </c>
      <c r="C5423" s="13" t="n">
        <v>42827</v>
      </c>
      <c r="D5423" s="14" t="s">
        <v>52</v>
      </c>
      <c r="E5423" s="14" t="s">
        <v>53</v>
      </c>
      <c r="F5423" s="14" t="s">
        <v>117</v>
      </c>
      <c r="G5423" s="14" t="s">
        <v>118</v>
      </c>
      <c r="H5423" s="14" t="s">
        <v>80</v>
      </c>
      <c r="I5423" s="14" t="s">
        <v>123</v>
      </c>
      <c r="J5423" s="14" t="s">
        <v>2350</v>
      </c>
      <c r="K5423" s="15" t="n">
        <v>31.984</v>
      </c>
      <c r="L5423" s="0" t="n">
        <v>2</v>
      </c>
      <c r="M5423" s="16" t="n">
        <v>0.2</v>
      </c>
      <c r="N5423" s="17" t="n">
        <v>1.1994</v>
      </c>
      <c r="O5423" s="0" t="str">
        <f aca="false">TEXT(B5423,"YYYY-MM")</f>
        <v>2017-03</v>
      </c>
      <c r="P5423" s="18" t="n">
        <f aca="false">IFERROR(N5423/K5423,0)</f>
        <v>0.0375</v>
      </c>
      <c r="Q5423" s="0" t="str">
        <f aca="false">IF(M5423=0,"No Discount",IF(M5423&lt;0.2,"Low (1-19%)",IF(M5423&lt;0.4,"Medium (20-39%)","High (40%+)")))</f>
        <v>Medium (20-39%)</v>
      </c>
      <c r="R5423" s="0" t="str">
        <f aca="false">INDEX('Lookup Tables'!$B$2:$B$5,MATCH(F5423,'Lookup Tables'!$A$2:$A$5,0))</f>
        <v>Manager B</v>
      </c>
    </row>
    <row r="5424" customFormat="false" ht="15" hidden="false" customHeight="false" outlineLevel="0" collapsed="false">
      <c r="A5424" s="0" t="s">
        <v>4553</v>
      </c>
      <c r="B5424" s="13" t="n">
        <v>43098</v>
      </c>
      <c r="C5424" s="13" t="n">
        <v>43102</v>
      </c>
      <c r="D5424" s="14" t="s">
        <v>69</v>
      </c>
      <c r="E5424" s="14" t="s">
        <v>53</v>
      </c>
      <c r="F5424" s="14" t="s">
        <v>63</v>
      </c>
      <c r="G5424" s="14" t="s">
        <v>64</v>
      </c>
      <c r="H5424" s="14" t="s">
        <v>65</v>
      </c>
      <c r="I5424" s="14" t="s">
        <v>83</v>
      </c>
      <c r="J5424" s="14" t="s">
        <v>1067</v>
      </c>
      <c r="K5424" s="15" t="n">
        <v>11.232</v>
      </c>
      <c r="L5424" s="0" t="n">
        <v>3</v>
      </c>
      <c r="M5424" s="16" t="n">
        <v>0.2</v>
      </c>
      <c r="N5424" s="17" t="n">
        <v>3.9312</v>
      </c>
      <c r="O5424" s="0" t="str">
        <f aca="false">TEXT(B5424,"YYYY-MM")</f>
        <v>2017-12</v>
      </c>
      <c r="P5424" s="18" t="n">
        <f aca="false">IFERROR(N5424/K5424,0)</f>
        <v>0.35</v>
      </c>
      <c r="Q5424" s="0" t="str">
        <f aca="false">IF(M5424=0,"No Discount",IF(M5424&lt;0.2,"Low (1-19%)",IF(M5424&lt;0.4,"Medium (20-39%)","High (40%+)")))</f>
        <v>Medium (20-39%)</v>
      </c>
      <c r="R5424" s="0" t="str">
        <f aca="false">INDEX('Lookup Tables'!$B$2:$B$5,MATCH(F5424,'Lookup Tables'!$A$2:$A$5,0))</f>
        <v>Manager D</v>
      </c>
    </row>
    <row r="5425" customFormat="false" ht="15" hidden="false" customHeight="false" outlineLevel="0" collapsed="false">
      <c r="A5425" s="0" t="s">
        <v>4554</v>
      </c>
      <c r="B5425" s="13" t="n">
        <v>43407</v>
      </c>
      <c r="C5425" s="13" t="n">
        <v>43409</v>
      </c>
      <c r="D5425" s="14" t="s">
        <v>52</v>
      </c>
      <c r="E5425" s="14" t="s">
        <v>62</v>
      </c>
      <c r="F5425" s="14" t="s">
        <v>54</v>
      </c>
      <c r="G5425" s="14" t="s">
        <v>55</v>
      </c>
      <c r="H5425" s="14" t="s">
        <v>65</v>
      </c>
      <c r="I5425" s="14" t="s">
        <v>91</v>
      </c>
      <c r="J5425" s="14" t="s">
        <v>4555</v>
      </c>
      <c r="K5425" s="15" t="n">
        <v>26.4</v>
      </c>
      <c r="L5425" s="0" t="n">
        <v>5</v>
      </c>
      <c r="M5425" s="16" t="n">
        <v>0</v>
      </c>
      <c r="N5425" s="17" t="n">
        <v>11.88</v>
      </c>
      <c r="O5425" s="0" t="str">
        <f aca="false">TEXT(B5425,"YYYY-MM")</f>
        <v>2018-11</v>
      </c>
      <c r="P5425" s="18" t="n">
        <f aca="false">IFERROR(N5425/K5425,0)</f>
        <v>0.45</v>
      </c>
      <c r="Q5425" s="0" t="str">
        <f aca="false">IF(M5425=0,"No Discount",IF(M5425&lt;0.2,"Low (1-19%)",IF(M5425&lt;0.4,"Medium (20-39%)","High (40%+)")))</f>
        <v>No Discount</v>
      </c>
      <c r="R5425" s="0" t="str">
        <f aca="false">INDEX('Lookup Tables'!$B$2:$B$5,MATCH(F5425,'Lookup Tables'!$A$2:$A$5,0))</f>
        <v>Manager C</v>
      </c>
    </row>
    <row r="5426" customFormat="false" ht="15" hidden="false" customHeight="false" outlineLevel="0" collapsed="false">
      <c r="A5426" s="0" t="s">
        <v>4556</v>
      </c>
      <c r="B5426" s="13" t="n">
        <v>43120</v>
      </c>
      <c r="C5426" s="13" t="n">
        <v>43126</v>
      </c>
      <c r="D5426" s="14" t="s">
        <v>69</v>
      </c>
      <c r="E5426" s="14" t="s">
        <v>53</v>
      </c>
      <c r="F5426" s="14" t="s">
        <v>117</v>
      </c>
      <c r="G5426" s="14" t="s">
        <v>375</v>
      </c>
      <c r="H5426" s="14" t="s">
        <v>65</v>
      </c>
      <c r="I5426" s="14" t="s">
        <v>78</v>
      </c>
      <c r="J5426" s="14" t="s">
        <v>1474</v>
      </c>
      <c r="K5426" s="15" t="n">
        <v>3.52</v>
      </c>
      <c r="L5426" s="0" t="n">
        <v>2</v>
      </c>
      <c r="M5426" s="16" t="n">
        <v>0</v>
      </c>
      <c r="N5426" s="17" t="n">
        <v>1.0208</v>
      </c>
      <c r="O5426" s="0" t="str">
        <f aca="false">TEXT(B5426,"YYYY-MM")</f>
        <v>2018-01</v>
      </c>
      <c r="P5426" s="18" t="n">
        <f aca="false">IFERROR(N5426/K5426,0)</f>
        <v>0.29</v>
      </c>
      <c r="Q5426" s="0" t="str">
        <f aca="false">IF(M5426=0,"No Discount",IF(M5426&lt;0.2,"Low (1-19%)",IF(M5426&lt;0.4,"Medium (20-39%)","High (40%+)")))</f>
        <v>No Discount</v>
      </c>
      <c r="R5426" s="0" t="str">
        <f aca="false">INDEX('Lookup Tables'!$B$2:$B$5,MATCH(F5426,'Lookup Tables'!$A$2:$A$5,0))</f>
        <v>Manager B</v>
      </c>
    </row>
    <row r="5427" customFormat="false" ht="15" hidden="false" customHeight="false" outlineLevel="0" collapsed="false">
      <c r="A5427" s="0" t="s">
        <v>4557</v>
      </c>
      <c r="B5427" s="13" t="n">
        <v>43072</v>
      </c>
      <c r="C5427" s="13" t="n">
        <v>43075</v>
      </c>
      <c r="D5427" s="14" t="s">
        <v>137</v>
      </c>
      <c r="E5427" s="14" t="s">
        <v>53</v>
      </c>
      <c r="F5427" s="14" t="s">
        <v>63</v>
      </c>
      <c r="G5427" s="14" t="s">
        <v>64</v>
      </c>
      <c r="H5427" s="14" t="s">
        <v>80</v>
      </c>
      <c r="I5427" s="14" t="s">
        <v>123</v>
      </c>
      <c r="J5427" s="14" t="s">
        <v>4558</v>
      </c>
      <c r="K5427" s="15" t="n">
        <v>1649.95</v>
      </c>
      <c r="L5427" s="0" t="n">
        <v>5</v>
      </c>
      <c r="M5427" s="16" t="n">
        <v>0</v>
      </c>
      <c r="N5427" s="17" t="n">
        <v>659.98</v>
      </c>
      <c r="O5427" s="0" t="str">
        <f aca="false">TEXT(B5427,"YYYY-MM")</f>
        <v>2017-12</v>
      </c>
      <c r="P5427" s="18" t="n">
        <f aca="false">IFERROR(N5427/K5427,0)</f>
        <v>0.4</v>
      </c>
      <c r="Q5427" s="0" t="str">
        <f aca="false">IF(M5427=0,"No Discount",IF(M5427&lt;0.2,"Low (1-19%)",IF(M5427&lt;0.4,"Medium (20-39%)","High (40%+)")))</f>
        <v>No Discount</v>
      </c>
      <c r="R5427" s="0" t="str">
        <f aca="false">INDEX('Lookup Tables'!$B$2:$B$5,MATCH(F5427,'Lookup Tables'!$A$2:$A$5,0))</f>
        <v>Manager D</v>
      </c>
    </row>
    <row r="5428" customFormat="false" ht="15" hidden="false" customHeight="false" outlineLevel="0" collapsed="false">
      <c r="A5428" s="0" t="s">
        <v>4557</v>
      </c>
      <c r="B5428" s="13" t="n">
        <v>43072</v>
      </c>
      <c r="C5428" s="13" t="n">
        <v>43075</v>
      </c>
      <c r="D5428" s="14" t="s">
        <v>137</v>
      </c>
      <c r="E5428" s="14" t="s">
        <v>53</v>
      </c>
      <c r="F5428" s="14" t="s">
        <v>63</v>
      </c>
      <c r="G5428" s="14" t="s">
        <v>64</v>
      </c>
      <c r="H5428" s="14" t="s">
        <v>56</v>
      </c>
      <c r="I5428" s="14" t="s">
        <v>76</v>
      </c>
      <c r="J5428" s="14" t="s">
        <v>3684</v>
      </c>
      <c r="K5428" s="15" t="n">
        <v>111.9</v>
      </c>
      <c r="L5428" s="0" t="n">
        <v>6</v>
      </c>
      <c r="M5428" s="16" t="n">
        <v>0</v>
      </c>
      <c r="N5428" s="17" t="n">
        <v>51.474</v>
      </c>
      <c r="O5428" s="0" t="str">
        <f aca="false">TEXT(B5428,"YYYY-MM")</f>
        <v>2017-12</v>
      </c>
      <c r="P5428" s="18" t="n">
        <f aca="false">IFERROR(N5428/K5428,0)</f>
        <v>0.46</v>
      </c>
      <c r="Q5428" s="0" t="str">
        <f aca="false">IF(M5428=0,"No Discount",IF(M5428&lt;0.2,"Low (1-19%)",IF(M5428&lt;0.4,"Medium (20-39%)","High (40%+)")))</f>
        <v>No Discount</v>
      </c>
      <c r="R5428" s="0" t="str">
        <f aca="false">INDEX('Lookup Tables'!$B$2:$B$5,MATCH(F5428,'Lookup Tables'!$A$2:$A$5,0))</f>
        <v>Manager D</v>
      </c>
    </row>
    <row r="5429" customFormat="false" ht="15" hidden="false" customHeight="false" outlineLevel="0" collapsed="false">
      <c r="A5429" s="0" t="s">
        <v>4559</v>
      </c>
      <c r="B5429" s="13" t="n">
        <v>42900</v>
      </c>
      <c r="C5429" s="13" t="n">
        <v>42900</v>
      </c>
      <c r="D5429" s="14" t="s">
        <v>606</v>
      </c>
      <c r="E5429" s="14" t="s">
        <v>97</v>
      </c>
      <c r="F5429" s="14" t="s">
        <v>63</v>
      </c>
      <c r="G5429" s="14" t="s">
        <v>64</v>
      </c>
      <c r="H5429" s="14" t="s">
        <v>56</v>
      </c>
      <c r="I5429" s="14" t="s">
        <v>57</v>
      </c>
      <c r="J5429" s="14" t="s">
        <v>3654</v>
      </c>
      <c r="K5429" s="15" t="n">
        <v>599.165</v>
      </c>
      <c r="L5429" s="0" t="n">
        <v>5</v>
      </c>
      <c r="M5429" s="16" t="n">
        <v>0.15</v>
      </c>
      <c r="N5429" s="17" t="n">
        <v>35.245</v>
      </c>
      <c r="O5429" s="0" t="str">
        <f aca="false">TEXT(B5429,"YYYY-MM")</f>
        <v>2017-06</v>
      </c>
      <c r="P5429" s="18" t="n">
        <f aca="false">IFERROR(N5429/K5429,0)</f>
        <v>0.0588235294117647</v>
      </c>
      <c r="Q5429" s="0" t="str">
        <f aca="false">IF(M5429=0,"No Discount",IF(M5429&lt;0.2,"Low (1-19%)",IF(M5429&lt;0.4,"Medium (20-39%)","High (40%+)")))</f>
        <v>Low (1-19%)</v>
      </c>
      <c r="R5429" s="0" t="str">
        <f aca="false">INDEX('Lookup Tables'!$B$2:$B$5,MATCH(F5429,'Lookup Tables'!$A$2:$A$5,0))</f>
        <v>Manager D</v>
      </c>
    </row>
    <row r="5430" customFormat="false" ht="15" hidden="false" customHeight="false" outlineLevel="0" collapsed="false">
      <c r="A5430" s="0" t="s">
        <v>4560</v>
      </c>
      <c r="B5430" s="13" t="n">
        <v>42980</v>
      </c>
      <c r="C5430" s="13" t="n">
        <v>42982</v>
      </c>
      <c r="D5430" s="14" t="s">
        <v>137</v>
      </c>
      <c r="E5430" s="14" t="s">
        <v>97</v>
      </c>
      <c r="F5430" s="14" t="s">
        <v>63</v>
      </c>
      <c r="G5430" s="14" t="s">
        <v>64</v>
      </c>
      <c r="H5430" s="14" t="s">
        <v>65</v>
      </c>
      <c r="I5430" s="14" t="s">
        <v>73</v>
      </c>
      <c r="J5430" s="14" t="s">
        <v>367</v>
      </c>
      <c r="K5430" s="15" t="n">
        <v>46.53</v>
      </c>
      <c r="L5430" s="0" t="n">
        <v>3</v>
      </c>
      <c r="M5430" s="16" t="n">
        <v>0</v>
      </c>
      <c r="N5430" s="17" t="n">
        <v>12.0978</v>
      </c>
      <c r="O5430" s="0" t="str">
        <f aca="false">TEXT(B5430,"YYYY-MM")</f>
        <v>2017-09</v>
      </c>
      <c r="P5430" s="18" t="n">
        <f aca="false">IFERROR(N5430/K5430,0)</f>
        <v>0.26</v>
      </c>
      <c r="Q5430" s="0" t="str">
        <f aca="false">IF(M5430=0,"No Discount",IF(M5430&lt;0.2,"Low (1-19%)",IF(M5430&lt;0.4,"Medium (20-39%)","High (40%+)")))</f>
        <v>No Discount</v>
      </c>
      <c r="R5430" s="0" t="str">
        <f aca="false">INDEX('Lookup Tables'!$B$2:$B$5,MATCH(F5430,'Lookup Tables'!$A$2:$A$5,0))</f>
        <v>Manager D</v>
      </c>
    </row>
    <row r="5431" customFormat="false" ht="15" hidden="false" customHeight="false" outlineLevel="0" collapsed="false">
      <c r="A5431" s="0" t="s">
        <v>4561</v>
      </c>
      <c r="B5431" s="13" t="n">
        <v>42252</v>
      </c>
      <c r="C5431" s="13" t="n">
        <v>42254</v>
      </c>
      <c r="D5431" s="14" t="s">
        <v>137</v>
      </c>
      <c r="E5431" s="14" t="s">
        <v>53</v>
      </c>
      <c r="F5431" s="14" t="s">
        <v>54</v>
      </c>
      <c r="G5431" s="14" t="s">
        <v>70</v>
      </c>
      <c r="H5431" s="14" t="s">
        <v>56</v>
      </c>
      <c r="I5431" s="14" t="s">
        <v>76</v>
      </c>
      <c r="J5431" s="14" t="s">
        <v>557</v>
      </c>
      <c r="K5431" s="15" t="n">
        <v>31.984</v>
      </c>
      <c r="L5431" s="0" t="n">
        <v>2</v>
      </c>
      <c r="M5431" s="16" t="n">
        <v>0.2</v>
      </c>
      <c r="N5431" s="17" t="n">
        <v>1.999</v>
      </c>
      <c r="O5431" s="0" t="str">
        <f aca="false">TEXT(B5431,"YYYY-MM")</f>
        <v>2015-09</v>
      </c>
      <c r="P5431" s="18" t="n">
        <f aca="false">IFERROR(N5431/K5431,0)</f>
        <v>0.0625</v>
      </c>
      <c r="Q5431" s="0" t="str">
        <f aca="false">IF(M5431=0,"No Discount",IF(M5431&lt;0.2,"Low (1-19%)",IF(M5431&lt;0.4,"Medium (20-39%)","High (40%+)")))</f>
        <v>Medium (20-39%)</v>
      </c>
      <c r="R5431" s="0" t="str">
        <f aca="false">INDEX('Lookup Tables'!$B$2:$B$5,MATCH(F5431,'Lookup Tables'!$A$2:$A$5,0))</f>
        <v>Manager C</v>
      </c>
    </row>
    <row r="5432" customFormat="false" ht="15" hidden="false" customHeight="false" outlineLevel="0" collapsed="false">
      <c r="A5432" s="0" t="s">
        <v>4562</v>
      </c>
      <c r="B5432" s="13" t="n">
        <v>43394</v>
      </c>
      <c r="C5432" s="13" t="n">
        <v>43398</v>
      </c>
      <c r="D5432" s="14" t="s">
        <v>69</v>
      </c>
      <c r="E5432" s="14" t="s">
        <v>97</v>
      </c>
      <c r="F5432" s="14" t="s">
        <v>117</v>
      </c>
      <c r="G5432" s="14" t="s">
        <v>269</v>
      </c>
      <c r="H5432" s="14" t="s">
        <v>65</v>
      </c>
      <c r="I5432" s="14" t="s">
        <v>85</v>
      </c>
      <c r="J5432" s="14" t="s">
        <v>4429</v>
      </c>
      <c r="K5432" s="15" t="n">
        <v>161.568</v>
      </c>
      <c r="L5432" s="0" t="n">
        <v>2</v>
      </c>
      <c r="M5432" s="16" t="n">
        <v>0.2</v>
      </c>
      <c r="N5432" s="17" t="n">
        <v>16.1568</v>
      </c>
      <c r="O5432" s="0" t="str">
        <f aca="false">TEXT(B5432,"YYYY-MM")</f>
        <v>2018-10</v>
      </c>
      <c r="P5432" s="18" t="n">
        <f aca="false">IFERROR(N5432/K5432,0)</f>
        <v>0.1</v>
      </c>
      <c r="Q5432" s="0" t="str">
        <f aca="false">IF(M5432=0,"No Discount",IF(M5432&lt;0.2,"Low (1-19%)",IF(M5432&lt;0.4,"Medium (20-39%)","High (40%+)")))</f>
        <v>Medium (20-39%)</v>
      </c>
      <c r="R5432" s="0" t="str">
        <f aca="false">INDEX('Lookup Tables'!$B$2:$B$5,MATCH(F5432,'Lookup Tables'!$A$2:$A$5,0))</f>
        <v>Manager B</v>
      </c>
    </row>
    <row r="5433" customFormat="false" ht="15" hidden="false" customHeight="false" outlineLevel="0" collapsed="false">
      <c r="A5433" s="0" t="s">
        <v>4562</v>
      </c>
      <c r="B5433" s="13" t="n">
        <v>43394</v>
      </c>
      <c r="C5433" s="13" t="n">
        <v>43398</v>
      </c>
      <c r="D5433" s="14" t="s">
        <v>69</v>
      </c>
      <c r="E5433" s="14" t="s">
        <v>97</v>
      </c>
      <c r="F5433" s="14" t="s">
        <v>117</v>
      </c>
      <c r="G5433" s="14" t="s">
        <v>269</v>
      </c>
      <c r="H5433" s="14" t="s">
        <v>65</v>
      </c>
      <c r="I5433" s="14" t="s">
        <v>91</v>
      </c>
      <c r="J5433" s="14" t="s">
        <v>1293</v>
      </c>
      <c r="K5433" s="15" t="n">
        <v>4.064</v>
      </c>
      <c r="L5433" s="0" t="n">
        <v>1</v>
      </c>
      <c r="M5433" s="16" t="n">
        <v>0.2</v>
      </c>
      <c r="N5433" s="17" t="n">
        <v>1.3716</v>
      </c>
      <c r="O5433" s="0" t="str">
        <f aca="false">TEXT(B5433,"YYYY-MM")</f>
        <v>2018-10</v>
      </c>
      <c r="P5433" s="18" t="n">
        <f aca="false">IFERROR(N5433/K5433,0)</f>
        <v>0.3375</v>
      </c>
      <c r="Q5433" s="0" t="str">
        <f aca="false">IF(M5433=0,"No Discount",IF(M5433&lt;0.2,"Low (1-19%)",IF(M5433&lt;0.4,"Medium (20-39%)","High (40%+)")))</f>
        <v>Medium (20-39%)</v>
      </c>
      <c r="R5433" s="0" t="str">
        <f aca="false">INDEX('Lookup Tables'!$B$2:$B$5,MATCH(F5433,'Lookup Tables'!$A$2:$A$5,0))</f>
        <v>Manager B</v>
      </c>
    </row>
    <row r="5434" customFormat="false" ht="15" hidden="false" customHeight="false" outlineLevel="0" collapsed="false">
      <c r="A5434" s="0" t="s">
        <v>4562</v>
      </c>
      <c r="B5434" s="13" t="n">
        <v>43394</v>
      </c>
      <c r="C5434" s="13" t="n">
        <v>43398</v>
      </c>
      <c r="D5434" s="14" t="s">
        <v>69</v>
      </c>
      <c r="E5434" s="14" t="s">
        <v>97</v>
      </c>
      <c r="F5434" s="14" t="s">
        <v>117</v>
      </c>
      <c r="G5434" s="14" t="s">
        <v>269</v>
      </c>
      <c r="H5434" s="14" t="s">
        <v>65</v>
      </c>
      <c r="I5434" s="14" t="s">
        <v>83</v>
      </c>
      <c r="J5434" s="14" t="s">
        <v>3091</v>
      </c>
      <c r="K5434" s="15" t="n">
        <v>6.216</v>
      </c>
      <c r="L5434" s="0" t="n">
        <v>4</v>
      </c>
      <c r="M5434" s="16" t="n">
        <v>0.7</v>
      </c>
      <c r="N5434" s="17" t="n">
        <v>-4.9728</v>
      </c>
      <c r="O5434" s="0" t="str">
        <f aca="false">TEXT(B5434,"YYYY-MM")</f>
        <v>2018-10</v>
      </c>
      <c r="P5434" s="18" t="n">
        <f aca="false">IFERROR(N5434/K5434,0)</f>
        <v>-0.8</v>
      </c>
      <c r="Q5434" s="0" t="str">
        <f aca="false">IF(M5434=0,"No Discount",IF(M5434&lt;0.2,"Low (1-19%)",IF(M5434&lt;0.4,"Medium (20-39%)","High (40%+)")))</f>
        <v>High (40%+)</v>
      </c>
      <c r="R5434" s="0" t="str">
        <f aca="false">INDEX('Lookup Tables'!$B$2:$B$5,MATCH(F5434,'Lookup Tables'!$A$2:$A$5,0))</f>
        <v>Manager B</v>
      </c>
    </row>
    <row r="5435" customFormat="false" ht="15" hidden="false" customHeight="false" outlineLevel="0" collapsed="false">
      <c r="A5435" s="0" t="s">
        <v>4563</v>
      </c>
      <c r="B5435" s="13" t="n">
        <v>43215</v>
      </c>
      <c r="C5435" s="13" t="n">
        <v>43219</v>
      </c>
      <c r="D5435" s="14" t="s">
        <v>69</v>
      </c>
      <c r="E5435" s="14" t="s">
        <v>53</v>
      </c>
      <c r="F5435" s="14" t="s">
        <v>63</v>
      </c>
      <c r="G5435" s="14" t="s">
        <v>189</v>
      </c>
      <c r="H5435" s="14" t="s">
        <v>65</v>
      </c>
      <c r="I5435" s="14" t="s">
        <v>78</v>
      </c>
      <c r="J5435" s="14" t="s">
        <v>114</v>
      </c>
      <c r="K5435" s="15" t="n">
        <v>8.896</v>
      </c>
      <c r="L5435" s="0" t="n">
        <v>4</v>
      </c>
      <c r="M5435" s="16" t="n">
        <v>0.2</v>
      </c>
      <c r="N5435" s="17" t="n">
        <v>0.6672</v>
      </c>
      <c r="O5435" s="0" t="str">
        <f aca="false">TEXT(B5435,"YYYY-MM")</f>
        <v>2018-04</v>
      </c>
      <c r="P5435" s="18" t="n">
        <f aca="false">IFERROR(N5435/K5435,0)</f>
        <v>0.075</v>
      </c>
      <c r="Q5435" s="0" t="str">
        <f aca="false">IF(M5435=0,"No Discount",IF(M5435&lt;0.2,"Low (1-19%)",IF(M5435&lt;0.4,"Medium (20-39%)","High (40%+)")))</f>
        <v>Medium (20-39%)</v>
      </c>
      <c r="R5435" s="0" t="str">
        <f aca="false">INDEX('Lookup Tables'!$B$2:$B$5,MATCH(F5435,'Lookup Tables'!$A$2:$A$5,0))</f>
        <v>Manager D</v>
      </c>
    </row>
    <row r="5436" customFormat="false" ht="15" hidden="false" customHeight="false" outlineLevel="0" collapsed="false">
      <c r="A5436" s="0" t="s">
        <v>4564</v>
      </c>
      <c r="B5436" s="13" t="n">
        <v>42662</v>
      </c>
      <c r="C5436" s="13" t="n">
        <v>42667</v>
      </c>
      <c r="D5436" s="14" t="s">
        <v>69</v>
      </c>
      <c r="E5436" s="14" t="s">
        <v>97</v>
      </c>
      <c r="F5436" s="14" t="s">
        <v>63</v>
      </c>
      <c r="G5436" s="14" t="s">
        <v>64</v>
      </c>
      <c r="H5436" s="14" t="s">
        <v>65</v>
      </c>
      <c r="I5436" s="14" t="s">
        <v>85</v>
      </c>
      <c r="J5436" s="14" t="s">
        <v>4565</v>
      </c>
      <c r="K5436" s="15" t="n">
        <v>1640.7</v>
      </c>
      <c r="L5436" s="0" t="n">
        <v>5</v>
      </c>
      <c r="M5436" s="16" t="n">
        <v>0</v>
      </c>
      <c r="N5436" s="17" t="n">
        <v>459.396</v>
      </c>
      <c r="O5436" s="0" t="str">
        <f aca="false">TEXT(B5436,"YYYY-MM")</f>
        <v>2016-10</v>
      </c>
      <c r="P5436" s="18" t="n">
        <f aca="false">IFERROR(N5436/K5436,0)</f>
        <v>0.28</v>
      </c>
      <c r="Q5436" s="0" t="str">
        <f aca="false">IF(M5436=0,"No Discount",IF(M5436&lt;0.2,"Low (1-19%)",IF(M5436&lt;0.4,"Medium (20-39%)","High (40%+)")))</f>
        <v>No Discount</v>
      </c>
      <c r="R5436" s="0" t="str">
        <f aca="false">INDEX('Lookup Tables'!$B$2:$B$5,MATCH(F5436,'Lookup Tables'!$A$2:$A$5,0))</f>
        <v>Manager D</v>
      </c>
    </row>
    <row r="5437" customFormat="false" ht="15" hidden="false" customHeight="false" outlineLevel="0" collapsed="false">
      <c r="A5437" s="0" t="s">
        <v>4564</v>
      </c>
      <c r="B5437" s="13" t="n">
        <v>42662</v>
      </c>
      <c r="C5437" s="13" t="n">
        <v>42667</v>
      </c>
      <c r="D5437" s="14" t="s">
        <v>69</v>
      </c>
      <c r="E5437" s="14" t="s">
        <v>97</v>
      </c>
      <c r="F5437" s="14" t="s">
        <v>63</v>
      </c>
      <c r="G5437" s="14" t="s">
        <v>64</v>
      </c>
      <c r="H5437" s="14" t="s">
        <v>80</v>
      </c>
      <c r="I5437" s="14" t="s">
        <v>123</v>
      </c>
      <c r="J5437" s="14" t="s">
        <v>551</v>
      </c>
      <c r="K5437" s="15" t="n">
        <v>270</v>
      </c>
      <c r="L5437" s="0" t="n">
        <v>3</v>
      </c>
      <c r="M5437" s="16" t="n">
        <v>0</v>
      </c>
      <c r="N5437" s="17" t="n">
        <v>97.2</v>
      </c>
      <c r="O5437" s="0" t="str">
        <f aca="false">TEXT(B5437,"YYYY-MM")</f>
        <v>2016-10</v>
      </c>
      <c r="P5437" s="18" t="n">
        <f aca="false">IFERROR(N5437/K5437,0)</f>
        <v>0.36</v>
      </c>
      <c r="Q5437" s="0" t="str">
        <f aca="false">IF(M5437=0,"No Discount",IF(M5437&lt;0.2,"Low (1-19%)",IF(M5437&lt;0.4,"Medium (20-39%)","High (40%+)")))</f>
        <v>No Discount</v>
      </c>
      <c r="R5437" s="0" t="str">
        <f aca="false">INDEX('Lookup Tables'!$B$2:$B$5,MATCH(F5437,'Lookup Tables'!$A$2:$A$5,0))</f>
        <v>Manager D</v>
      </c>
    </row>
    <row r="5438" customFormat="false" ht="15" hidden="false" customHeight="false" outlineLevel="0" collapsed="false">
      <c r="A5438" s="0" t="s">
        <v>4566</v>
      </c>
      <c r="B5438" s="13" t="n">
        <v>42190</v>
      </c>
      <c r="C5438" s="13" t="n">
        <v>42193</v>
      </c>
      <c r="D5438" s="14" t="s">
        <v>137</v>
      </c>
      <c r="E5438" s="14" t="s">
        <v>62</v>
      </c>
      <c r="F5438" s="14" t="s">
        <v>54</v>
      </c>
      <c r="G5438" s="14" t="s">
        <v>70</v>
      </c>
      <c r="H5438" s="14" t="s">
        <v>56</v>
      </c>
      <c r="I5438" s="14" t="s">
        <v>76</v>
      </c>
      <c r="J5438" s="14" t="s">
        <v>2090</v>
      </c>
      <c r="K5438" s="15" t="n">
        <v>19.52</v>
      </c>
      <c r="L5438" s="0" t="n">
        <v>2</v>
      </c>
      <c r="M5438" s="16" t="n">
        <v>0.2</v>
      </c>
      <c r="N5438" s="17" t="n">
        <v>5.368</v>
      </c>
      <c r="O5438" s="0" t="str">
        <f aca="false">TEXT(B5438,"YYYY-MM")</f>
        <v>2015-07</v>
      </c>
      <c r="P5438" s="18" t="n">
        <f aca="false">IFERROR(N5438/K5438,0)</f>
        <v>0.275</v>
      </c>
      <c r="Q5438" s="0" t="str">
        <f aca="false">IF(M5438=0,"No Discount",IF(M5438&lt;0.2,"Low (1-19%)",IF(M5438&lt;0.4,"Medium (20-39%)","High (40%+)")))</f>
        <v>Medium (20-39%)</v>
      </c>
      <c r="R5438" s="0" t="str">
        <f aca="false">INDEX('Lookup Tables'!$B$2:$B$5,MATCH(F5438,'Lookup Tables'!$A$2:$A$5,0))</f>
        <v>Manager C</v>
      </c>
    </row>
    <row r="5439" customFormat="false" ht="15" hidden="false" customHeight="false" outlineLevel="0" collapsed="false">
      <c r="A5439" s="0" t="s">
        <v>4566</v>
      </c>
      <c r="B5439" s="13" t="n">
        <v>42190</v>
      </c>
      <c r="C5439" s="13" t="n">
        <v>42193</v>
      </c>
      <c r="D5439" s="14" t="s">
        <v>137</v>
      </c>
      <c r="E5439" s="14" t="s">
        <v>62</v>
      </c>
      <c r="F5439" s="14" t="s">
        <v>54</v>
      </c>
      <c r="G5439" s="14" t="s">
        <v>70</v>
      </c>
      <c r="H5439" s="14" t="s">
        <v>65</v>
      </c>
      <c r="I5439" s="14" t="s">
        <v>83</v>
      </c>
      <c r="J5439" s="14" t="s">
        <v>3200</v>
      </c>
      <c r="K5439" s="15" t="n">
        <v>9.81</v>
      </c>
      <c r="L5439" s="0" t="n">
        <v>5</v>
      </c>
      <c r="M5439" s="16" t="n">
        <v>0.7</v>
      </c>
      <c r="N5439" s="17" t="n">
        <v>-6.867</v>
      </c>
      <c r="O5439" s="0" t="str">
        <f aca="false">TEXT(B5439,"YYYY-MM")</f>
        <v>2015-07</v>
      </c>
      <c r="P5439" s="18" t="n">
        <f aca="false">IFERROR(N5439/K5439,0)</f>
        <v>-0.7</v>
      </c>
      <c r="Q5439" s="0" t="str">
        <f aca="false">IF(M5439=0,"No Discount",IF(M5439&lt;0.2,"Low (1-19%)",IF(M5439&lt;0.4,"Medium (20-39%)","High (40%+)")))</f>
        <v>High (40%+)</v>
      </c>
      <c r="R5439" s="0" t="str">
        <f aca="false">INDEX('Lookup Tables'!$B$2:$B$5,MATCH(F5439,'Lookup Tables'!$A$2:$A$5,0))</f>
        <v>Manager C</v>
      </c>
    </row>
    <row r="5440" customFormat="false" ht="15" hidden="false" customHeight="false" outlineLevel="0" collapsed="false">
      <c r="A5440" s="0" t="s">
        <v>4566</v>
      </c>
      <c r="B5440" s="13" t="n">
        <v>42190</v>
      </c>
      <c r="C5440" s="13" t="n">
        <v>42193</v>
      </c>
      <c r="D5440" s="14" t="s">
        <v>137</v>
      </c>
      <c r="E5440" s="14" t="s">
        <v>62</v>
      </c>
      <c r="F5440" s="14" t="s">
        <v>54</v>
      </c>
      <c r="G5440" s="14" t="s">
        <v>70</v>
      </c>
      <c r="H5440" s="14" t="s">
        <v>56</v>
      </c>
      <c r="I5440" s="14" t="s">
        <v>76</v>
      </c>
      <c r="J5440" s="14" t="s">
        <v>4567</v>
      </c>
      <c r="K5440" s="15" t="n">
        <v>213.216</v>
      </c>
      <c r="L5440" s="0" t="n">
        <v>3</v>
      </c>
      <c r="M5440" s="16" t="n">
        <v>0.2</v>
      </c>
      <c r="N5440" s="17" t="n">
        <v>15.9912</v>
      </c>
      <c r="O5440" s="0" t="str">
        <f aca="false">TEXT(B5440,"YYYY-MM")</f>
        <v>2015-07</v>
      </c>
      <c r="P5440" s="18" t="n">
        <f aca="false">IFERROR(N5440/K5440,0)</f>
        <v>0.075</v>
      </c>
      <c r="Q5440" s="0" t="str">
        <f aca="false">IF(M5440=0,"No Discount",IF(M5440&lt;0.2,"Low (1-19%)",IF(M5440&lt;0.4,"Medium (20-39%)","High (40%+)")))</f>
        <v>Medium (20-39%)</v>
      </c>
      <c r="R5440" s="0" t="str">
        <f aca="false">INDEX('Lookup Tables'!$B$2:$B$5,MATCH(F5440,'Lookup Tables'!$A$2:$A$5,0))</f>
        <v>Manager C</v>
      </c>
    </row>
    <row r="5441" customFormat="false" ht="15" hidden="false" customHeight="false" outlineLevel="0" collapsed="false">
      <c r="A5441" s="0" t="s">
        <v>4568</v>
      </c>
      <c r="B5441" s="13" t="n">
        <v>42829</v>
      </c>
      <c r="C5441" s="13" t="n">
        <v>42834</v>
      </c>
      <c r="D5441" s="14" t="s">
        <v>69</v>
      </c>
      <c r="E5441" s="14" t="s">
        <v>53</v>
      </c>
      <c r="F5441" s="14" t="s">
        <v>117</v>
      </c>
      <c r="G5441" s="14" t="s">
        <v>170</v>
      </c>
      <c r="H5441" s="14" t="s">
        <v>65</v>
      </c>
      <c r="I5441" s="14" t="s">
        <v>83</v>
      </c>
      <c r="J5441" s="14" t="s">
        <v>3178</v>
      </c>
      <c r="K5441" s="15" t="n">
        <v>588.784</v>
      </c>
      <c r="L5441" s="0" t="n">
        <v>2</v>
      </c>
      <c r="M5441" s="16" t="n">
        <v>0.2</v>
      </c>
      <c r="N5441" s="17" t="n">
        <v>183.995</v>
      </c>
      <c r="O5441" s="0" t="str">
        <f aca="false">TEXT(B5441,"YYYY-MM")</f>
        <v>2017-04</v>
      </c>
      <c r="P5441" s="18" t="n">
        <f aca="false">IFERROR(N5441/K5441,0)</f>
        <v>0.3125</v>
      </c>
      <c r="Q5441" s="0" t="str">
        <f aca="false">IF(M5441=0,"No Discount",IF(M5441&lt;0.2,"Low (1-19%)",IF(M5441&lt;0.4,"Medium (20-39%)","High (40%+)")))</f>
        <v>Medium (20-39%)</v>
      </c>
      <c r="R5441" s="0" t="str">
        <f aca="false">INDEX('Lookup Tables'!$B$2:$B$5,MATCH(F5441,'Lookup Tables'!$A$2:$A$5,0))</f>
        <v>Manager B</v>
      </c>
    </row>
    <row r="5442" customFormat="false" ht="15" hidden="false" customHeight="false" outlineLevel="0" collapsed="false">
      <c r="A5442" s="0" t="s">
        <v>4569</v>
      </c>
      <c r="B5442" s="13" t="n">
        <v>43417</v>
      </c>
      <c r="C5442" s="13" t="n">
        <v>43422</v>
      </c>
      <c r="D5442" s="14" t="s">
        <v>52</v>
      </c>
      <c r="E5442" s="14" t="s">
        <v>53</v>
      </c>
      <c r="F5442" s="14" t="s">
        <v>54</v>
      </c>
      <c r="G5442" s="14" t="s">
        <v>70</v>
      </c>
      <c r="H5442" s="14" t="s">
        <v>65</v>
      </c>
      <c r="I5442" s="14" t="s">
        <v>78</v>
      </c>
      <c r="J5442" s="14" t="s">
        <v>1197</v>
      </c>
      <c r="K5442" s="15" t="n">
        <v>2.064</v>
      </c>
      <c r="L5442" s="0" t="n">
        <v>1</v>
      </c>
      <c r="M5442" s="16" t="n">
        <v>0.2</v>
      </c>
      <c r="N5442" s="17" t="n">
        <v>0.1548</v>
      </c>
      <c r="O5442" s="0" t="str">
        <f aca="false">TEXT(B5442,"YYYY-MM")</f>
        <v>2018-11</v>
      </c>
      <c r="P5442" s="18" t="n">
        <f aca="false">IFERROR(N5442/K5442,0)</f>
        <v>0.075</v>
      </c>
      <c r="Q5442" s="0" t="str">
        <f aca="false">IF(M5442=0,"No Discount",IF(M5442&lt;0.2,"Low (1-19%)",IF(M5442&lt;0.4,"Medium (20-39%)","High (40%+)")))</f>
        <v>Medium (20-39%)</v>
      </c>
      <c r="R5442" s="0" t="str">
        <f aca="false">INDEX('Lookup Tables'!$B$2:$B$5,MATCH(F5442,'Lookup Tables'!$A$2:$A$5,0))</f>
        <v>Manager C</v>
      </c>
    </row>
    <row r="5443" customFormat="false" ht="15" hidden="false" customHeight="false" outlineLevel="0" collapsed="false">
      <c r="A5443" s="0" t="s">
        <v>4570</v>
      </c>
      <c r="B5443" s="13" t="n">
        <v>43352</v>
      </c>
      <c r="C5443" s="13" t="n">
        <v>43356</v>
      </c>
      <c r="D5443" s="14" t="s">
        <v>69</v>
      </c>
      <c r="E5443" s="14" t="s">
        <v>53</v>
      </c>
      <c r="F5443" s="14" t="s">
        <v>63</v>
      </c>
      <c r="G5443" s="14" t="s">
        <v>189</v>
      </c>
      <c r="H5443" s="14" t="s">
        <v>65</v>
      </c>
      <c r="I5443" s="14" t="s">
        <v>91</v>
      </c>
      <c r="J5443" s="14" t="s">
        <v>4571</v>
      </c>
      <c r="K5443" s="15" t="n">
        <v>6.368</v>
      </c>
      <c r="L5443" s="0" t="n">
        <v>2</v>
      </c>
      <c r="M5443" s="16" t="n">
        <v>0.2</v>
      </c>
      <c r="N5443" s="17" t="n">
        <v>2.388</v>
      </c>
      <c r="O5443" s="0" t="str">
        <f aca="false">TEXT(B5443,"YYYY-MM")</f>
        <v>2018-09</v>
      </c>
      <c r="P5443" s="18" t="n">
        <f aca="false">IFERROR(N5443/K5443,0)</f>
        <v>0.375</v>
      </c>
      <c r="Q5443" s="0" t="str">
        <f aca="false">IF(M5443=0,"No Discount",IF(M5443&lt;0.2,"Low (1-19%)",IF(M5443&lt;0.4,"Medium (20-39%)","High (40%+)")))</f>
        <v>Medium (20-39%)</v>
      </c>
      <c r="R5443" s="0" t="str">
        <f aca="false">INDEX('Lookup Tables'!$B$2:$B$5,MATCH(F5443,'Lookup Tables'!$A$2:$A$5,0))</f>
        <v>Manager D</v>
      </c>
    </row>
    <row r="5444" customFormat="false" ht="15" hidden="false" customHeight="false" outlineLevel="0" collapsed="false">
      <c r="A5444" s="0" t="s">
        <v>4572</v>
      </c>
      <c r="B5444" s="13" t="n">
        <v>42477</v>
      </c>
      <c r="C5444" s="13" t="n">
        <v>42483</v>
      </c>
      <c r="D5444" s="14" t="s">
        <v>69</v>
      </c>
      <c r="E5444" s="14" t="s">
        <v>53</v>
      </c>
      <c r="F5444" s="14" t="s">
        <v>117</v>
      </c>
      <c r="G5444" s="14" t="s">
        <v>170</v>
      </c>
      <c r="H5444" s="14" t="s">
        <v>80</v>
      </c>
      <c r="I5444" s="14" t="s">
        <v>123</v>
      </c>
      <c r="J5444" s="14" t="s">
        <v>1379</v>
      </c>
      <c r="K5444" s="15" t="n">
        <v>99.6</v>
      </c>
      <c r="L5444" s="0" t="n">
        <v>1</v>
      </c>
      <c r="M5444" s="16" t="n">
        <v>0</v>
      </c>
      <c r="N5444" s="17" t="n">
        <v>36.852</v>
      </c>
      <c r="O5444" s="0" t="str">
        <f aca="false">TEXT(B5444,"YYYY-MM")</f>
        <v>2016-04</v>
      </c>
      <c r="P5444" s="18" t="n">
        <f aca="false">IFERROR(N5444/K5444,0)</f>
        <v>0.37</v>
      </c>
      <c r="Q5444" s="0" t="str">
        <f aca="false">IF(M5444=0,"No Discount",IF(M5444&lt;0.2,"Low (1-19%)",IF(M5444&lt;0.4,"Medium (20-39%)","High (40%+)")))</f>
        <v>No Discount</v>
      </c>
      <c r="R5444" s="0" t="str">
        <f aca="false">INDEX('Lookup Tables'!$B$2:$B$5,MATCH(F5444,'Lookup Tables'!$A$2:$A$5,0))</f>
        <v>Manager B</v>
      </c>
    </row>
    <row r="5445" customFormat="false" ht="15" hidden="false" customHeight="false" outlineLevel="0" collapsed="false">
      <c r="A5445" s="0" t="s">
        <v>4572</v>
      </c>
      <c r="B5445" s="13" t="n">
        <v>42477</v>
      </c>
      <c r="C5445" s="13" t="n">
        <v>42483</v>
      </c>
      <c r="D5445" s="14" t="s">
        <v>69</v>
      </c>
      <c r="E5445" s="14" t="s">
        <v>53</v>
      </c>
      <c r="F5445" s="14" t="s">
        <v>117</v>
      </c>
      <c r="G5445" s="14" t="s">
        <v>170</v>
      </c>
      <c r="H5445" s="14" t="s">
        <v>65</v>
      </c>
      <c r="I5445" s="14" t="s">
        <v>83</v>
      </c>
      <c r="J5445" s="14" t="s">
        <v>2087</v>
      </c>
      <c r="K5445" s="15" t="n">
        <v>62.296</v>
      </c>
      <c r="L5445" s="0" t="n">
        <v>13</v>
      </c>
      <c r="M5445" s="16" t="n">
        <v>0.2</v>
      </c>
      <c r="N5445" s="17" t="n">
        <v>21.0249</v>
      </c>
      <c r="O5445" s="0" t="str">
        <f aca="false">TEXT(B5445,"YYYY-MM")</f>
        <v>2016-04</v>
      </c>
      <c r="P5445" s="18" t="n">
        <f aca="false">IFERROR(N5445/K5445,0)</f>
        <v>0.3375</v>
      </c>
      <c r="Q5445" s="0" t="str">
        <f aca="false">IF(M5445=0,"No Discount",IF(M5445&lt;0.2,"Low (1-19%)",IF(M5445&lt;0.4,"Medium (20-39%)","High (40%+)")))</f>
        <v>Medium (20-39%)</v>
      </c>
      <c r="R5445" s="0" t="str">
        <f aca="false">INDEX('Lookup Tables'!$B$2:$B$5,MATCH(F5445,'Lookup Tables'!$A$2:$A$5,0))</f>
        <v>Manager B</v>
      </c>
    </row>
    <row r="5446" customFormat="false" ht="15" hidden="false" customHeight="false" outlineLevel="0" collapsed="false">
      <c r="A5446" s="0" t="s">
        <v>4572</v>
      </c>
      <c r="B5446" s="13" t="n">
        <v>42477</v>
      </c>
      <c r="C5446" s="13" t="n">
        <v>42483</v>
      </c>
      <c r="D5446" s="14" t="s">
        <v>69</v>
      </c>
      <c r="E5446" s="14" t="s">
        <v>53</v>
      </c>
      <c r="F5446" s="14" t="s">
        <v>117</v>
      </c>
      <c r="G5446" s="14" t="s">
        <v>170</v>
      </c>
      <c r="H5446" s="14" t="s">
        <v>65</v>
      </c>
      <c r="I5446" s="14" t="s">
        <v>78</v>
      </c>
      <c r="J5446" s="14" t="s">
        <v>4573</v>
      </c>
      <c r="K5446" s="15" t="n">
        <v>10.71</v>
      </c>
      <c r="L5446" s="0" t="n">
        <v>3</v>
      </c>
      <c r="M5446" s="16" t="n">
        <v>0</v>
      </c>
      <c r="N5446" s="17" t="n">
        <v>2.7846</v>
      </c>
      <c r="O5446" s="0" t="str">
        <f aca="false">TEXT(B5446,"YYYY-MM")</f>
        <v>2016-04</v>
      </c>
      <c r="P5446" s="18" t="n">
        <f aca="false">IFERROR(N5446/K5446,0)</f>
        <v>0.26</v>
      </c>
      <c r="Q5446" s="0" t="str">
        <f aca="false">IF(M5446=0,"No Discount",IF(M5446&lt;0.2,"Low (1-19%)",IF(M5446&lt;0.4,"Medium (20-39%)","High (40%+)")))</f>
        <v>No Discount</v>
      </c>
      <c r="R5446" s="0" t="str">
        <f aca="false">INDEX('Lookup Tables'!$B$2:$B$5,MATCH(F5446,'Lookup Tables'!$A$2:$A$5,0))</f>
        <v>Manager B</v>
      </c>
    </row>
    <row r="5447" customFormat="false" ht="15" hidden="false" customHeight="false" outlineLevel="0" collapsed="false">
      <c r="A5447" s="0" t="s">
        <v>4574</v>
      </c>
      <c r="B5447" s="13" t="n">
        <v>42941</v>
      </c>
      <c r="C5447" s="13" t="n">
        <v>42945</v>
      </c>
      <c r="D5447" s="14" t="s">
        <v>69</v>
      </c>
      <c r="E5447" s="14" t="s">
        <v>97</v>
      </c>
      <c r="F5447" s="14" t="s">
        <v>98</v>
      </c>
      <c r="G5447" s="14" t="s">
        <v>99</v>
      </c>
      <c r="H5447" s="14" t="s">
        <v>65</v>
      </c>
      <c r="I5447" s="14" t="s">
        <v>129</v>
      </c>
      <c r="J5447" s="14" t="s">
        <v>2391</v>
      </c>
      <c r="K5447" s="15" t="n">
        <v>20.936</v>
      </c>
      <c r="L5447" s="0" t="n">
        <v>1</v>
      </c>
      <c r="M5447" s="16" t="n">
        <v>0.2</v>
      </c>
      <c r="N5447" s="17" t="n">
        <v>7.0659</v>
      </c>
      <c r="O5447" s="0" t="str">
        <f aca="false">TEXT(B5447,"YYYY-MM")</f>
        <v>2017-07</v>
      </c>
      <c r="P5447" s="18" t="n">
        <f aca="false">IFERROR(N5447/K5447,0)</f>
        <v>0.3375</v>
      </c>
      <c r="Q5447" s="0" t="str">
        <f aca="false">IF(M5447=0,"No Discount",IF(M5447&lt;0.2,"Low (1-19%)",IF(M5447&lt;0.4,"Medium (20-39%)","High (40%+)")))</f>
        <v>Medium (20-39%)</v>
      </c>
      <c r="R5447" s="0" t="str">
        <f aca="false">INDEX('Lookup Tables'!$B$2:$B$5,MATCH(F5447,'Lookup Tables'!$A$2:$A$5,0))</f>
        <v>Manager A</v>
      </c>
    </row>
    <row r="5448" customFormat="false" ht="15" hidden="false" customHeight="false" outlineLevel="0" collapsed="false">
      <c r="A5448" s="0" t="s">
        <v>4575</v>
      </c>
      <c r="B5448" s="13" t="n">
        <v>42973</v>
      </c>
      <c r="C5448" s="13" t="n">
        <v>42978</v>
      </c>
      <c r="D5448" s="14" t="s">
        <v>69</v>
      </c>
      <c r="E5448" s="14" t="s">
        <v>62</v>
      </c>
      <c r="F5448" s="14" t="s">
        <v>117</v>
      </c>
      <c r="G5448" s="14" t="s">
        <v>170</v>
      </c>
      <c r="H5448" s="14" t="s">
        <v>80</v>
      </c>
      <c r="I5448" s="14" t="s">
        <v>81</v>
      </c>
      <c r="J5448" s="14" t="s">
        <v>1593</v>
      </c>
      <c r="K5448" s="15" t="n">
        <v>33</v>
      </c>
      <c r="L5448" s="0" t="n">
        <v>6</v>
      </c>
      <c r="M5448" s="16" t="n">
        <v>0</v>
      </c>
      <c r="N5448" s="17" t="n">
        <v>8.25</v>
      </c>
      <c r="O5448" s="0" t="str">
        <f aca="false">TEXT(B5448,"YYYY-MM")</f>
        <v>2017-08</v>
      </c>
      <c r="P5448" s="18" t="n">
        <f aca="false">IFERROR(N5448/K5448,0)</f>
        <v>0.25</v>
      </c>
      <c r="Q5448" s="0" t="str">
        <f aca="false">IF(M5448=0,"No Discount",IF(M5448&lt;0.2,"Low (1-19%)",IF(M5448&lt;0.4,"Medium (20-39%)","High (40%+)")))</f>
        <v>No Discount</v>
      </c>
      <c r="R5448" s="0" t="str">
        <f aca="false">INDEX('Lookup Tables'!$B$2:$B$5,MATCH(F5448,'Lookup Tables'!$A$2:$A$5,0))</f>
        <v>Manager B</v>
      </c>
    </row>
    <row r="5449" customFormat="false" ht="15" hidden="false" customHeight="false" outlineLevel="0" collapsed="false">
      <c r="A5449" s="0" t="s">
        <v>4575</v>
      </c>
      <c r="B5449" s="13" t="n">
        <v>42973</v>
      </c>
      <c r="C5449" s="13" t="n">
        <v>42978</v>
      </c>
      <c r="D5449" s="14" t="s">
        <v>69</v>
      </c>
      <c r="E5449" s="14" t="s">
        <v>62</v>
      </c>
      <c r="F5449" s="14" t="s">
        <v>117</v>
      </c>
      <c r="G5449" s="14" t="s">
        <v>170</v>
      </c>
      <c r="H5449" s="14" t="s">
        <v>80</v>
      </c>
      <c r="I5449" s="14" t="s">
        <v>123</v>
      </c>
      <c r="J5449" s="14" t="s">
        <v>2344</v>
      </c>
      <c r="K5449" s="15" t="n">
        <v>249.95</v>
      </c>
      <c r="L5449" s="0" t="n">
        <v>5</v>
      </c>
      <c r="M5449" s="16" t="n">
        <v>0</v>
      </c>
      <c r="N5449" s="17" t="n">
        <v>87.4825</v>
      </c>
      <c r="O5449" s="0" t="str">
        <f aca="false">TEXT(B5449,"YYYY-MM")</f>
        <v>2017-08</v>
      </c>
      <c r="P5449" s="18" t="n">
        <f aca="false">IFERROR(N5449/K5449,0)</f>
        <v>0.35</v>
      </c>
      <c r="Q5449" s="0" t="str">
        <f aca="false">IF(M5449=0,"No Discount",IF(M5449&lt;0.2,"Low (1-19%)",IF(M5449&lt;0.4,"Medium (20-39%)","High (40%+)")))</f>
        <v>No Discount</v>
      </c>
      <c r="R5449" s="0" t="str">
        <f aca="false">INDEX('Lookup Tables'!$B$2:$B$5,MATCH(F5449,'Lookup Tables'!$A$2:$A$5,0))</f>
        <v>Manager B</v>
      </c>
    </row>
    <row r="5450" customFormat="false" ht="15" hidden="false" customHeight="false" outlineLevel="0" collapsed="false">
      <c r="A5450" s="0" t="s">
        <v>4576</v>
      </c>
      <c r="B5450" s="13" t="n">
        <v>42259</v>
      </c>
      <c r="C5450" s="13" t="n">
        <v>42266</v>
      </c>
      <c r="D5450" s="14" t="s">
        <v>69</v>
      </c>
      <c r="E5450" s="14" t="s">
        <v>97</v>
      </c>
      <c r="F5450" s="14" t="s">
        <v>98</v>
      </c>
      <c r="G5450" s="14" t="s">
        <v>2114</v>
      </c>
      <c r="H5450" s="14" t="s">
        <v>65</v>
      </c>
      <c r="I5450" s="14" t="s">
        <v>303</v>
      </c>
      <c r="J5450" s="14" t="s">
        <v>2881</v>
      </c>
      <c r="K5450" s="15" t="n">
        <v>357.93</v>
      </c>
      <c r="L5450" s="0" t="n">
        <v>3</v>
      </c>
      <c r="M5450" s="16" t="n">
        <v>0</v>
      </c>
      <c r="N5450" s="17" t="n">
        <v>7.1586</v>
      </c>
      <c r="O5450" s="0" t="str">
        <f aca="false">TEXT(B5450,"YYYY-MM")</f>
        <v>2015-09</v>
      </c>
      <c r="P5450" s="18" t="n">
        <f aca="false">IFERROR(N5450/K5450,0)</f>
        <v>0.02</v>
      </c>
      <c r="Q5450" s="0" t="str">
        <f aca="false">IF(M5450=0,"No Discount",IF(M5450&lt;0.2,"Low (1-19%)",IF(M5450&lt;0.4,"Medium (20-39%)","High (40%+)")))</f>
        <v>No Discount</v>
      </c>
      <c r="R5450" s="0" t="str">
        <f aca="false">INDEX('Lookup Tables'!$B$2:$B$5,MATCH(F5450,'Lookup Tables'!$A$2:$A$5,0))</f>
        <v>Manager A</v>
      </c>
    </row>
    <row r="5451" customFormat="false" ht="15" hidden="false" customHeight="false" outlineLevel="0" collapsed="false">
      <c r="A5451" s="0" t="s">
        <v>4576</v>
      </c>
      <c r="B5451" s="13" t="n">
        <v>42259</v>
      </c>
      <c r="C5451" s="13" t="n">
        <v>42266</v>
      </c>
      <c r="D5451" s="14" t="s">
        <v>69</v>
      </c>
      <c r="E5451" s="14" t="s">
        <v>97</v>
      </c>
      <c r="F5451" s="14" t="s">
        <v>98</v>
      </c>
      <c r="G5451" s="14" t="s">
        <v>2114</v>
      </c>
      <c r="H5451" s="14" t="s">
        <v>80</v>
      </c>
      <c r="I5451" s="14" t="s">
        <v>123</v>
      </c>
      <c r="J5451" s="14" t="s">
        <v>4116</v>
      </c>
      <c r="K5451" s="15" t="n">
        <v>57.4</v>
      </c>
      <c r="L5451" s="0" t="n">
        <v>5</v>
      </c>
      <c r="M5451" s="16" t="n">
        <v>0</v>
      </c>
      <c r="N5451" s="17" t="n">
        <v>10.906</v>
      </c>
      <c r="O5451" s="0" t="str">
        <f aca="false">TEXT(B5451,"YYYY-MM")</f>
        <v>2015-09</v>
      </c>
      <c r="P5451" s="18" t="n">
        <f aca="false">IFERROR(N5451/K5451,0)</f>
        <v>0.19</v>
      </c>
      <c r="Q5451" s="0" t="str">
        <f aca="false">IF(M5451=0,"No Discount",IF(M5451&lt;0.2,"Low (1-19%)",IF(M5451&lt;0.4,"Medium (20-39%)","High (40%+)")))</f>
        <v>No Discount</v>
      </c>
      <c r="R5451" s="0" t="str">
        <f aca="false">INDEX('Lookup Tables'!$B$2:$B$5,MATCH(F5451,'Lookup Tables'!$A$2:$A$5,0))</f>
        <v>Manager A</v>
      </c>
    </row>
    <row r="5452" customFormat="false" ht="15" hidden="false" customHeight="false" outlineLevel="0" collapsed="false">
      <c r="A5452" s="0" t="s">
        <v>4576</v>
      </c>
      <c r="B5452" s="13" t="n">
        <v>42259</v>
      </c>
      <c r="C5452" s="13" t="n">
        <v>42266</v>
      </c>
      <c r="D5452" s="14" t="s">
        <v>69</v>
      </c>
      <c r="E5452" s="14" t="s">
        <v>97</v>
      </c>
      <c r="F5452" s="14" t="s">
        <v>98</v>
      </c>
      <c r="G5452" s="14" t="s">
        <v>2114</v>
      </c>
      <c r="H5452" s="14" t="s">
        <v>65</v>
      </c>
      <c r="I5452" s="14" t="s">
        <v>83</v>
      </c>
      <c r="J5452" s="14" t="s">
        <v>1595</v>
      </c>
      <c r="K5452" s="15" t="n">
        <v>331.96</v>
      </c>
      <c r="L5452" s="0" t="n">
        <v>2</v>
      </c>
      <c r="M5452" s="16" t="n">
        <v>0</v>
      </c>
      <c r="N5452" s="17" t="n">
        <v>149.382</v>
      </c>
      <c r="O5452" s="0" t="str">
        <f aca="false">TEXT(B5452,"YYYY-MM")</f>
        <v>2015-09</v>
      </c>
      <c r="P5452" s="18" t="n">
        <f aca="false">IFERROR(N5452/K5452,0)</f>
        <v>0.45</v>
      </c>
      <c r="Q5452" s="0" t="str">
        <f aca="false">IF(M5452=0,"No Discount",IF(M5452&lt;0.2,"Low (1-19%)",IF(M5452&lt;0.4,"Medium (20-39%)","High (40%+)")))</f>
        <v>No Discount</v>
      </c>
      <c r="R5452" s="0" t="str">
        <f aca="false">INDEX('Lookup Tables'!$B$2:$B$5,MATCH(F5452,'Lookup Tables'!$A$2:$A$5,0))</f>
        <v>Manager A</v>
      </c>
    </row>
    <row r="5453" customFormat="false" ht="15" hidden="false" customHeight="false" outlineLevel="0" collapsed="false">
      <c r="A5453" s="0" t="s">
        <v>4576</v>
      </c>
      <c r="B5453" s="13" t="n">
        <v>42259</v>
      </c>
      <c r="C5453" s="13" t="n">
        <v>42266</v>
      </c>
      <c r="D5453" s="14" t="s">
        <v>69</v>
      </c>
      <c r="E5453" s="14" t="s">
        <v>97</v>
      </c>
      <c r="F5453" s="14" t="s">
        <v>98</v>
      </c>
      <c r="G5453" s="14" t="s">
        <v>2114</v>
      </c>
      <c r="H5453" s="14" t="s">
        <v>56</v>
      </c>
      <c r="I5453" s="14" t="s">
        <v>76</v>
      </c>
      <c r="J5453" s="14" t="s">
        <v>3156</v>
      </c>
      <c r="K5453" s="15" t="n">
        <v>40.56</v>
      </c>
      <c r="L5453" s="0" t="n">
        <v>2</v>
      </c>
      <c r="M5453" s="16" t="n">
        <v>0</v>
      </c>
      <c r="N5453" s="17" t="n">
        <v>12.9792</v>
      </c>
      <c r="O5453" s="0" t="str">
        <f aca="false">TEXT(B5453,"YYYY-MM")</f>
        <v>2015-09</v>
      </c>
      <c r="P5453" s="18" t="n">
        <f aca="false">IFERROR(N5453/K5453,0)</f>
        <v>0.32</v>
      </c>
      <c r="Q5453" s="0" t="str">
        <f aca="false">IF(M5453=0,"No Discount",IF(M5453&lt;0.2,"Low (1-19%)",IF(M5453&lt;0.4,"Medium (20-39%)","High (40%+)")))</f>
        <v>No Discount</v>
      </c>
      <c r="R5453" s="0" t="str">
        <f aca="false">INDEX('Lookup Tables'!$B$2:$B$5,MATCH(F5453,'Lookup Tables'!$A$2:$A$5,0))</f>
        <v>Manager A</v>
      </c>
    </row>
    <row r="5454" customFormat="false" ht="15" hidden="false" customHeight="false" outlineLevel="0" collapsed="false">
      <c r="A5454" s="0" t="s">
        <v>4577</v>
      </c>
      <c r="B5454" s="13" t="n">
        <v>42938</v>
      </c>
      <c r="C5454" s="13" t="n">
        <v>42945</v>
      </c>
      <c r="D5454" s="14" t="s">
        <v>69</v>
      </c>
      <c r="E5454" s="14" t="s">
        <v>97</v>
      </c>
      <c r="F5454" s="14" t="s">
        <v>63</v>
      </c>
      <c r="G5454" s="14" t="s">
        <v>646</v>
      </c>
      <c r="H5454" s="14" t="s">
        <v>65</v>
      </c>
      <c r="I5454" s="14" t="s">
        <v>303</v>
      </c>
      <c r="J5454" s="14" t="s">
        <v>1075</v>
      </c>
      <c r="K5454" s="15" t="n">
        <v>86.2</v>
      </c>
      <c r="L5454" s="0" t="n">
        <v>5</v>
      </c>
      <c r="M5454" s="16" t="n">
        <v>0</v>
      </c>
      <c r="N5454" s="17" t="n">
        <v>24.998</v>
      </c>
      <c r="O5454" s="0" t="str">
        <f aca="false">TEXT(B5454,"YYYY-MM")</f>
        <v>2017-07</v>
      </c>
      <c r="P5454" s="18" t="n">
        <f aca="false">IFERROR(N5454/K5454,0)</f>
        <v>0.29</v>
      </c>
      <c r="Q5454" s="0" t="str">
        <f aca="false">IF(M5454=0,"No Discount",IF(M5454&lt;0.2,"Low (1-19%)",IF(M5454&lt;0.4,"Medium (20-39%)","High (40%+)")))</f>
        <v>No Discount</v>
      </c>
      <c r="R5454" s="0" t="str">
        <f aca="false">INDEX('Lookup Tables'!$B$2:$B$5,MATCH(F5454,'Lookup Tables'!$A$2:$A$5,0))</f>
        <v>Manager D</v>
      </c>
    </row>
    <row r="5455" customFormat="false" ht="15" hidden="false" customHeight="false" outlineLevel="0" collapsed="false">
      <c r="A5455" s="0" t="s">
        <v>4578</v>
      </c>
      <c r="B5455" s="13" t="n">
        <v>43239</v>
      </c>
      <c r="C5455" s="13" t="n">
        <v>43243</v>
      </c>
      <c r="D5455" s="14" t="s">
        <v>69</v>
      </c>
      <c r="E5455" s="14" t="s">
        <v>62</v>
      </c>
      <c r="F5455" s="14" t="s">
        <v>98</v>
      </c>
      <c r="G5455" s="14" t="s">
        <v>146</v>
      </c>
      <c r="H5455" s="14" t="s">
        <v>65</v>
      </c>
      <c r="I5455" s="14" t="s">
        <v>91</v>
      </c>
      <c r="J5455" s="14" t="s">
        <v>3604</v>
      </c>
      <c r="K5455" s="15" t="n">
        <v>38.016</v>
      </c>
      <c r="L5455" s="0" t="n">
        <v>6</v>
      </c>
      <c r="M5455" s="16" t="n">
        <v>0.2</v>
      </c>
      <c r="N5455" s="17" t="n">
        <v>13.7808</v>
      </c>
      <c r="O5455" s="0" t="str">
        <f aca="false">TEXT(B5455,"YYYY-MM")</f>
        <v>2018-05</v>
      </c>
      <c r="P5455" s="18" t="n">
        <f aca="false">IFERROR(N5455/K5455,0)</f>
        <v>0.3625</v>
      </c>
      <c r="Q5455" s="0" t="str">
        <f aca="false">IF(M5455=0,"No Discount",IF(M5455&lt;0.2,"Low (1-19%)",IF(M5455&lt;0.4,"Medium (20-39%)","High (40%+)")))</f>
        <v>Medium (20-39%)</v>
      </c>
      <c r="R5455" s="0" t="str">
        <f aca="false">INDEX('Lookup Tables'!$B$2:$B$5,MATCH(F5455,'Lookup Tables'!$A$2:$A$5,0))</f>
        <v>Manager A</v>
      </c>
    </row>
    <row r="5456" customFormat="false" ht="15" hidden="false" customHeight="false" outlineLevel="0" collapsed="false">
      <c r="A5456" s="0" t="s">
        <v>4579</v>
      </c>
      <c r="B5456" s="13" t="n">
        <v>43218</v>
      </c>
      <c r="C5456" s="13" t="n">
        <v>43222</v>
      </c>
      <c r="D5456" s="14" t="s">
        <v>69</v>
      </c>
      <c r="E5456" s="14" t="s">
        <v>62</v>
      </c>
      <c r="F5456" s="14" t="s">
        <v>117</v>
      </c>
      <c r="G5456" s="14" t="s">
        <v>118</v>
      </c>
      <c r="H5456" s="14" t="s">
        <v>65</v>
      </c>
      <c r="I5456" s="14" t="s">
        <v>73</v>
      </c>
      <c r="J5456" s="14" t="s">
        <v>839</v>
      </c>
      <c r="K5456" s="15" t="n">
        <v>8.384</v>
      </c>
      <c r="L5456" s="0" t="n">
        <v>1</v>
      </c>
      <c r="M5456" s="16" t="n">
        <v>0.2</v>
      </c>
      <c r="N5456" s="17" t="n">
        <v>0.7336</v>
      </c>
      <c r="O5456" s="0" t="str">
        <f aca="false">TEXT(B5456,"YYYY-MM")</f>
        <v>2018-04</v>
      </c>
      <c r="P5456" s="18" t="n">
        <f aca="false">IFERROR(N5456/K5456,0)</f>
        <v>0.0875</v>
      </c>
      <c r="Q5456" s="0" t="str">
        <f aca="false">IF(M5456=0,"No Discount",IF(M5456&lt;0.2,"Low (1-19%)",IF(M5456&lt;0.4,"Medium (20-39%)","High (40%+)")))</f>
        <v>Medium (20-39%)</v>
      </c>
      <c r="R5456" s="0" t="str">
        <f aca="false">INDEX('Lookup Tables'!$B$2:$B$5,MATCH(F5456,'Lookup Tables'!$A$2:$A$5,0))</f>
        <v>Manager B</v>
      </c>
    </row>
    <row r="5457" customFormat="false" ht="15" hidden="false" customHeight="false" outlineLevel="0" collapsed="false">
      <c r="A5457" s="0" t="s">
        <v>4579</v>
      </c>
      <c r="B5457" s="13" t="n">
        <v>43218</v>
      </c>
      <c r="C5457" s="13" t="n">
        <v>43222</v>
      </c>
      <c r="D5457" s="14" t="s">
        <v>69</v>
      </c>
      <c r="E5457" s="14" t="s">
        <v>62</v>
      </c>
      <c r="F5457" s="14" t="s">
        <v>117</v>
      </c>
      <c r="G5457" s="14" t="s">
        <v>118</v>
      </c>
      <c r="H5457" s="14" t="s">
        <v>65</v>
      </c>
      <c r="I5457" s="14" t="s">
        <v>78</v>
      </c>
      <c r="J5457" s="14" t="s">
        <v>109</v>
      </c>
      <c r="K5457" s="15" t="n">
        <v>6.848</v>
      </c>
      <c r="L5457" s="0" t="n">
        <v>2</v>
      </c>
      <c r="M5457" s="16" t="n">
        <v>0.2</v>
      </c>
      <c r="N5457" s="17" t="n">
        <v>0.7704</v>
      </c>
      <c r="O5457" s="0" t="str">
        <f aca="false">TEXT(B5457,"YYYY-MM")</f>
        <v>2018-04</v>
      </c>
      <c r="P5457" s="18" t="n">
        <f aca="false">IFERROR(N5457/K5457,0)</f>
        <v>0.1125</v>
      </c>
      <c r="Q5457" s="0" t="str">
        <f aca="false">IF(M5457=0,"No Discount",IF(M5457&lt;0.2,"Low (1-19%)",IF(M5457&lt;0.4,"Medium (20-39%)","High (40%+)")))</f>
        <v>Medium (20-39%)</v>
      </c>
      <c r="R5457" s="0" t="str">
        <f aca="false">INDEX('Lookup Tables'!$B$2:$B$5,MATCH(F5457,'Lookup Tables'!$A$2:$A$5,0))</f>
        <v>Manager B</v>
      </c>
    </row>
    <row r="5458" customFormat="false" ht="15" hidden="false" customHeight="false" outlineLevel="0" collapsed="false">
      <c r="A5458" s="0" t="s">
        <v>4580</v>
      </c>
      <c r="B5458" s="13" t="n">
        <v>43463</v>
      </c>
      <c r="C5458" s="13" t="n">
        <v>43467</v>
      </c>
      <c r="D5458" s="14" t="s">
        <v>69</v>
      </c>
      <c r="E5458" s="14" t="s">
        <v>53</v>
      </c>
      <c r="F5458" s="14" t="s">
        <v>63</v>
      </c>
      <c r="G5458" s="14" t="s">
        <v>94</v>
      </c>
      <c r="H5458" s="14" t="s">
        <v>65</v>
      </c>
      <c r="I5458" s="14" t="s">
        <v>171</v>
      </c>
      <c r="J5458" s="14" t="s">
        <v>4581</v>
      </c>
      <c r="K5458" s="15" t="n">
        <v>19.6</v>
      </c>
      <c r="L5458" s="0" t="n">
        <v>5</v>
      </c>
      <c r="M5458" s="16" t="n">
        <v>0</v>
      </c>
      <c r="N5458" s="17" t="n">
        <v>9.604</v>
      </c>
      <c r="O5458" s="0" t="str">
        <f aca="false">TEXT(B5458,"YYYY-MM")</f>
        <v>2018-12</v>
      </c>
      <c r="P5458" s="18" t="n">
        <f aca="false">IFERROR(N5458/K5458,0)</f>
        <v>0.49</v>
      </c>
      <c r="Q5458" s="0" t="str">
        <f aca="false">IF(M5458=0,"No Discount",IF(M5458&lt;0.2,"Low (1-19%)",IF(M5458&lt;0.4,"Medium (20-39%)","High (40%+)")))</f>
        <v>No Discount</v>
      </c>
      <c r="R5458" s="0" t="str">
        <f aca="false">INDEX('Lookup Tables'!$B$2:$B$5,MATCH(F5458,'Lookup Tables'!$A$2:$A$5,0))</f>
        <v>Manager D</v>
      </c>
    </row>
    <row r="5459" customFormat="false" ht="15" hidden="false" customHeight="false" outlineLevel="0" collapsed="false">
      <c r="A5459" s="0" t="s">
        <v>4580</v>
      </c>
      <c r="B5459" s="13" t="n">
        <v>43463</v>
      </c>
      <c r="C5459" s="13" t="n">
        <v>43467</v>
      </c>
      <c r="D5459" s="14" t="s">
        <v>69</v>
      </c>
      <c r="E5459" s="14" t="s">
        <v>53</v>
      </c>
      <c r="F5459" s="14" t="s">
        <v>63</v>
      </c>
      <c r="G5459" s="14" t="s">
        <v>94</v>
      </c>
      <c r="H5459" s="14" t="s">
        <v>56</v>
      </c>
      <c r="I5459" s="14" t="s">
        <v>76</v>
      </c>
      <c r="J5459" s="14" t="s">
        <v>2229</v>
      </c>
      <c r="K5459" s="15" t="n">
        <v>68.46</v>
      </c>
      <c r="L5459" s="0" t="n">
        <v>2</v>
      </c>
      <c r="M5459" s="16" t="n">
        <v>0</v>
      </c>
      <c r="N5459" s="17" t="n">
        <v>20.538</v>
      </c>
      <c r="O5459" s="0" t="str">
        <f aca="false">TEXT(B5459,"YYYY-MM")</f>
        <v>2018-12</v>
      </c>
      <c r="P5459" s="18" t="n">
        <f aca="false">IFERROR(N5459/K5459,0)</f>
        <v>0.3</v>
      </c>
      <c r="Q5459" s="0" t="str">
        <f aca="false">IF(M5459=0,"No Discount",IF(M5459&lt;0.2,"Low (1-19%)",IF(M5459&lt;0.4,"Medium (20-39%)","High (40%+)")))</f>
        <v>No Discount</v>
      </c>
      <c r="R5459" s="0" t="str">
        <f aca="false">INDEX('Lookup Tables'!$B$2:$B$5,MATCH(F5459,'Lookup Tables'!$A$2:$A$5,0))</f>
        <v>Manager D</v>
      </c>
    </row>
    <row r="5460" customFormat="false" ht="15" hidden="false" customHeight="false" outlineLevel="0" collapsed="false">
      <c r="A5460" s="0" t="s">
        <v>4582</v>
      </c>
      <c r="B5460" s="13" t="n">
        <v>43347</v>
      </c>
      <c r="C5460" s="13" t="n">
        <v>43349</v>
      </c>
      <c r="D5460" s="14" t="s">
        <v>52</v>
      </c>
      <c r="E5460" s="14" t="s">
        <v>53</v>
      </c>
      <c r="F5460" s="14" t="s">
        <v>63</v>
      </c>
      <c r="G5460" s="14" t="s">
        <v>64</v>
      </c>
      <c r="H5460" s="14" t="s">
        <v>65</v>
      </c>
      <c r="I5460" s="14" t="s">
        <v>83</v>
      </c>
      <c r="J5460" s="14" t="s">
        <v>1350</v>
      </c>
      <c r="K5460" s="15" t="n">
        <v>13.344</v>
      </c>
      <c r="L5460" s="0" t="n">
        <v>6</v>
      </c>
      <c r="M5460" s="16" t="n">
        <v>0.2</v>
      </c>
      <c r="N5460" s="17" t="n">
        <v>4.3368</v>
      </c>
      <c r="O5460" s="0" t="str">
        <f aca="false">TEXT(B5460,"YYYY-MM")</f>
        <v>2018-09</v>
      </c>
      <c r="P5460" s="18" t="n">
        <f aca="false">IFERROR(N5460/K5460,0)</f>
        <v>0.325</v>
      </c>
      <c r="Q5460" s="0" t="str">
        <f aca="false">IF(M5460=0,"No Discount",IF(M5460&lt;0.2,"Low (1-19%)",IF(M5460&lt;0.4,"Medium (20-39%)","High (40%+)")))</f>
        <v>Medium (20-39%)</v>
      </c>
      <c r="R5460" s="0" t="str">
        <f aca="false">INDEX('Lookup Tables'!$B$2:$B$5,MATCH(F5460,'Lookup Tables'!$A$2:$A$5,0))</f>
        <v>Manager D</v>
      </c>
    </row>
    <row r="5461" customFormat="false" ht="15" hidden="false" customHeight="false" outlineLevel="0" collapsed="false">
      <c r="A5461" s="0" t="s">
        <v>4582</v>
      </c>
      <c r="B5461" s="13" t="n">
        <v>43347</v>
      </c>
      <c r="C5461" s="13" t="n">
        <v>43349</v>
      </c>
      <c r="D5461" s="14" t="s">
        <v>52</v>
      </c>
      <c r="E5461" s="14" t="s">
        <v>53</v>
      </c>
      <c r="F5461" s="14" t="s">
        <v>63</v>
      </c>
      <c r="G5461" s="14" t="s">
        <v>64</v>
      </c>
      <c r="H5461" s="14" t="s">
        <v>56</v>
      </c>
      <c r="I5461" s="14" t="s">
        <v>71</v>
      </c>
      <c r="J5461" s="14" t="s">
        <v>4583</v>
      </c>
      <c r="K5461" s="15" t="n">
        <v>1478.272</v>
      </c>
      <c r="L5461" s="0" t="n">
        <v>8</v>
      </c>
      <c r="M5461" s="16" t="n">
        <v>0.2</v>
      </c>
      <c r="N5461" s="17" t="n">
        <v>92.392</v>
      </c>
      <c r="O5461" s="0" t="str">
        <f aca="false">TEXT(B5461,"YYYY-MM")</f>
        <v>2018-09</v>
      </c>
      <c r="P5461" s="18" t="n">
        <f aca="false">IFERROR(N5461/K5461,0)</f>
        <v>0.0625</v>
      </c>
      <c r="Q5461" s="0" t="str">
        <f aca="false">IF(M5461=0,"No Discount",IF(M5461&lt;0.2,"Low (1-19%)",IF(M5461&lt;0.4,"Medium (20-39%)","High (40%+)")))</f>
        <v>Medium (20-39%)</v>
      </c>
      <c r="R5461" s="0" t="str">
        <f aca="false">INDEX('Lookup Tables'!$B$2:$B$5,MATCH(F5461,'Lookup Tables'!$A$2:$A$5,0))</f>
        <v>Manager D</v>
      </c>
    </row>
    <row r="5462" customFormat="false" ht="15" hidden="false" customHeight="false" outlineLevel="0" collapsed="false">
      <c r="A5462" s="0" t="s">
        <v>4584</v>
      </c>
      <c r="B5462" s="13" t="n">
        <v>42084</v>
      </c>
      <c r="C5462" s="13" t="n">
        <v>42088</v>
      </c>
      <c r="D5462" s="14" t="s">
        <v>69</v>
      </c>
      <c r="E5462" s="14" t="s">
        <v>62</v>
      </c>
      <c r="F5462" s="14" t="s">
        <v>54</v>
      </c>
      <c r="G5462" s="14" t="s">
        <v>90</v>
      </c>
      <c r="H5462" s="14" t="s">
        <v>65</v>
      </c>
      <c r="I5462" s="14" t="s">
        <v>73</v>
      </c>
      <c r="J5462" s="14" t="s">
        <v>3231</v>
      </c>
      <c r="K5462" s="15" t="n">
        <v>16.272</v>
      </c>
      <c r="L5462" s="0" t="n">
        <v>1</v>
      </c>
      <c r="M5462" s="16" t="n">
        <v>0.2</v>
      </c>
      <c r="N5462" s="17" t="n">
        <v>-3.8646</v>
      </c>
      <c r="O5462" s="0" t="str">
        <f aca="false">TEXT(B5462,"YYYY-MM")</f>
        <v>2015-03</v>
      </c>
      <c r="P5462" s="18" t="n">
        <f aca="false">IFERROR(N5462/K5462,0)</f>
        <v>-0.2375</v>
      </c>
      <c r="Q5462" s="0" t="str">
        <f aca="false">IF(M5462=0,"No Discount",IF(M5462&lt;0.2,"Low (1-19%)",IF(M5462&lt;0.4,"Medium (20-39%)","High (40%+)")))</f>
        <v>Medium (20-39%)</v>
      </c>
      <c r="R5462" s="0" t="str">
        <f aca="false">INDEX('Lookup Tables'!$B$2:$B$5,MATCH(F5462,'Lookup Tables'!$A$2:$A$5,0))</f>
        <v>Manager C</v>
      </c>
    </row>
    <row r="5463" customFormat="false" ht="15" hidden="false" customHeight="false" outlineLevel="0" collapsed="false">
      <c r="A5463" s="0" t="s">
        <v>4585</v>
      </c>
      <c r="B5463" s="13" t="n">
        <v>43371</v>
      </c>
      <c r="C5463" s="13" t="n">
        <v>43377</v>
      </c>
      <c r="D5463" s="14" t="s">
        <v>69</v>
      </c>
      <c r="E5463" s="14" t="s">
        <v>53</v>
      </c>
      <c r="F5463" s="14" t="s">
        <v>63</v>
      </c>
      <c r="G5463" s="14" t="s">
        <v>64</v>
      </c>
      <c r="H5463" s="14" t="s">
        <v>56</v>
      </c>
      <c r="I5463" s="14" t="s">
        <v>76</v>
      </c>
      <c r="J5463" s="14" t="s">
        <v>167</v>
      </c>
      <c r="K5463" s="15" t="n">
        <v>9.24</v>
      </c>
      <c r="L5463" s="0" t="n">
        <v>3</v>
      </c>
      <c r="M5463" s="16" t="n">
        <v>0</v>
      </c>
      <c r="N5463" s="17" t="n">
        <v>4.4352</v>
      </c>
      <c r="O5463" s="0" t="str">
        <f aca="false">TEXT(B5463,"YYYY-MM")</f>
        <v>2018-09</v>
      </c>
      <c r="P5463" s="18" t="n">
        <f aca="false">IFERROR(N5463/K5463,0)</f>
        <v>0.48</v>
      </c>
      <c r="Q5463" s="0" t="str">
        <f aca="false">IF(M5463=0,"No Discount",IF(M5463&lt;0.2,"Low (1-19%)",IF(M5463&lt;0.4,"Medium (20-39%)","High (40%+)")))</f>
        <v>No Discount</v>
      </c>
      <c r="R5463" s="0" t="str">
        <f aca="false">INDEX('Lookup Tables'!$B$2:$B$5,MATCH(F5463,'Lookup Tables'!$A$2:$A$5,0))</f>
        <v>Manager D</v>
      </c>
    </row>
    <row r="5464" customFormat="false" ht="15" hidden="false" customHeight="false" outlineLevel="0" collapsed="false">
      <c r="A5464" s="0" t="s">
        <v>4586</v>
      </c>
      <c r="B5464" s="13" t="n">
        <v>42023</v>
      </c>
      <c r="C5464" s="13" t="n">
        <v>42024</v>
      </c>
      <c r="D5464" s="14" t="s">
        <v>137</v>
      </c>
      <c r="E5464" s="14" t="s">
        <v>53</v>
      </c>
      <c r="F5464" s="14" t="s">
        <v>63</v>
      </c>
      <c r="G5464" s="14" t="s">
        <v>189</v>
      </c>
      <c r="H5464" s="14" t="s">
        <v>65</v>
      </c>
      <c r="I5464" s="14" t="s">
        <v>83</v>
      </c>
      <c r="J5464" s="14" t="s">
        <v>1481</v>
      </c>
      <c r="K5464" s="15" t="n">
        <v>32.34</v>
      </c>
      <c r="L5464" s="0" t="n">
        <v>10</v>
      </c>
      <c r="M5464" s="16" t="n">
        <v>0.7</v>
      </c>
      <c r="N5464" s="17" t="n">
        <v>-23.716</v>
      </c>
      <c r="O5464" s="0" t="str">
        <f aca="false">TEXT(B5464,"YYYY-MM")</f>
        <v>2015-01</v>
      </c>
      <c r="P5464" s="18" t="n">
        <f aca="false">IFERROR(N5464/K5464,0)</f>
        <v>-0.733333333333333</v>
      </c>
      <c r="Q5464" s="0" t="str">
        <f aca="false">IF(M5464=0,"No Discount",IF(M5464&lt;0.2,"Low (1-19%)",IF(M5464&lt;0.4,"Medium (20-39%)","High (40%+)")))</f>
        <v>High (40%+)</v>
      </c>
      <c r="R5464" s="0" t="str">
        <f aca="false">INDEX('Lookup Tables'!$B$2:$B$5,MATCH(F5464,'Lookup Tables'!$A$2:$A$5,0))</f>
        <v>Manager D</v>
      </c>
    </row>
    <row r="5465" customFormat="false" ht="15" hidden="false" customHeight="false" outlineLevel="0" collapsed="false">
      <c r="A5465" s="0" t="s">
        <v>4586</v>
      </c>
      <c r="B5465" s="13" t="n">
        <v>42023</v>
      </c>
      <c r="C5465" s="13" t="n">
        <v>42024</v>
      </c>
      <c r="D5465" s="14" t="s">
        <v>137</v>
      </c>
      <c r="E5465" s="14" t="s">
        <v>53</v>
      </c>
      <c r="F5465" s="14" t="s">
        <v>63</v>
      </c>
      <c r="G5465" s="14" t="s">
        <v>189</v>
      </c>
      <c r="H5465" s="14" t="s">
        <v>65</v>
      </c>
      <c r="I5465" s="14" t="s">
        <v>91</v>
      </c>
      <c r="J5465" s="14" t="s">
        <v>2578</v>
      </c>
      <c r="K5465" s="15" t="n">
        <v>56.064</v>
      </c>
      <c r="L5465" s="0" t="n">
        <v>4</v>
      </c>
      <c r="M5465" s="16" t="n">
        <v>0.2</v>
      </c>
      <c r="N5465" s="17" t="n">
        <v>19.6224</v>
      </c>
      <c r="O5465" s="0" t="str">
        <f aca="false">TEXT(B5465,"YYYY-MM")</f>
        <v>2015-01</v>
      </c>
      <c r="P5465" s="18" t="n">
        <f aca="false">IFERROR(N5465/K5465,0)</f>
        <v>0.35</v>
      </c>
      <c r="Q5465" s="0" t="str">
        <f aca="false">IF(M5465=0,"No Discount",IF(M5465&lt;0.2,"Low (1-19%)",IF(M5465&lt;0.4,"Medium (20-39%)","High (40%+)")))</f>
        <v>Medium (20-39%)</v>
      </c>
      <c r="R5465" s="0" t="str">
        <f aca="false">INDEX('Lookup Tables'!$B$2:$B$5,MATCH(F5465,'Lookup Tables'!$A$2:$A$5,0))</f>
        <v>Manager D</v>
      </c>
    </row>
    <row r="5466" customFormat="false" ht="15" hidden="false" customHeight="false" outlineLevel="0" collapsed="false">
      <c r="A5466" s="0" t="s">
        <v>4586</v>
      </c>
      <c r="B5466" s="13" t="n">
        <v>42023</v>
      </c>
      <c r="C5466" s="13" t="n">
        <v>42024</v>
      </c>
      <c r="D5466" s="14" t="s">
        <v>137</v>
      </c>
      <c r="E5466" s="14" t="s">
        <v>53</v>
      </c>
      <c r="F5466" s="14" t="s">
        <v>63</v>
      </c>
      <c r="G5466" s="14" t="s">
        <v>189</v>
      </c>
      <c r="H5466" s="14" t="s">
        <v>65</v>
      </c>
      <c r="I5466" s="14" t="s">
        <v>129</v>
      </c>
      <c r="J5466" s="14" t="s">
        <v>273</v>
      </c>
      <c r="K5466" s="15" t="n">
        <v>108.72</v>
      </c>
      <c r="L5466" s="0" t="n">
        <v>5</v>
      </c>
      <c r="M5466" s="16" t="n">
        <v>0.2</v>
      </c>
      <c r="N5466" s="17" t="n">
        <v>36.693</v>
      </c>
      <c r="O5466" s="0" t="str">
        <f aca="false">TEXT(B5466,"YYYY-MM")</f>
        <v>2015-01</v>
      </c>
      <c r="P5466" s="18" t="n">
        <f aca="false">IFERROR(N5466/K5466,0)</f>
        <v>0.3375</v>
      </c>
      <c r="Q5466" s="0" t="str">
        <f aca="false">IF(M5466=0,"No Discount",IF(M5466&lt;0.2,"Low (1-19%)",IF(M5466&lt;0.4,"Medium (20-39%)","High (40%+)")))</f>
        <v>Medium (20-39%)</v>
      </c>
      <c r="R5466" s="0" t="str">
        <f aca="false">INDEX('Lookup Tables'!$B$2:$B$5,MATCH(F5466,'Lookup Tables'!$A$2:$A$5,0))</f>
        <v>Manager D</v>
      </c>
    </row>
    <row r="5467" customFormat="false" ht="15" hidden="false" customHeight="false" outlineLevel="0" collapsed="false">
      <c r="A5467" s="0" t="s">
        <v>4586</v>
      </c>
      <c r="B5467" s="13" t="n">
        <v>42023</v>
      </c>
      <c r="C5467" s="13" t="n">
        <v>42024</v>
      </c>
      <c r="D5467" s="14" t="s">
        <v>137</v>
      </c>
      <c r="E5467" s="14" t="s">
        <v>53</v>
      </c>
      <c r="F5467" s="14" t="s">
        <v>63</v>
      </c>
      <c r="G5467" s="14" t="s">
        <v>189</v>
      </c>
      <c r="H5467" s="14" t="s">
        <v>56</v>
      </c>
      <c r="I5467" s="14" t="s">
        <v>57</v>
      </c>
      <c r="J5467" s="14" t="s">
        <v>671</v>
      </c>
      <c r="K5467" s="15" t="n">
        <v>181.47</v>
      </c>
      <c r="L5467" s="0" t="n">
        <v>5</v>
      </c>
      <c r="M5467" s="16" t="n">
        <v>0.7</v>
      </c>
      <c r="N5467" s="17" t="n">
        <v>-320.597</v>
      </c>
      <c r="O5467" s="0" t="str">
        <f aca="false">TEXT(B5467,"YYYY-MM")</f>
        <v>2015-01</v>
      </c>
      <c r="P5467" s="18" t="n">
        <f aca="false">IFERROR(N5467/K5467,0)</f>
        <v>-1.76666666666667</v>
      </c>
      <c r="Q5467" s="0" t="str">
        <f aca="false">IF(M5467=0,"No Discount",IF(M5467&lt;0.2,"Low (1-19%)",IF(M5467&lt;0.4,"Medium (20-39%)","High (40%+)")))</f>
        <v>High (40%+)</v>
      </c>
      <c r="R5467" s="0" t="str">
        <f aca="false">INDEX('Lookup Tables'!$B$2:$B$5,MATCH(F5467,'Lookup Tables'!$A$2:$A$5,0))</f>
        <v>Manager D</v>
      </c>
    </row>
    <row r="5468" customFormat="false" ht="15" hidden="false" customHeight="false" outlineLevel="0" collapsed="false">
      <c r="A5468" s="0" t="s">
        <v>4587</v>
      </c>
      <c r="B5468" s="13" t="n">
        <v>42049</v>
      </c>
      <c r="C5468" s="13" t="n">
        <v>42054</v>
      </c>
      <c r="D5468" s="14" t="s">
        <v>52</v>
      </c>
      <c r="E5468" s="14" t="s">
        <v>53</v>
      </c>
      <c r="F5468" s="14" t="s">
        <v>98</v>
      </c>
      <c r="G5468" s="14" t="s">
        <v>99</v>
      </c>
      <c r="H5468" s="14" t="s">
        <v>65</v>
      </c>
      <c r="I5468" s="14" t="s">
        <v>91</v>
      </c>
      <c r="J5468" s="14" t="s">
        <v>1706</v>
      </c>
      <c r="K5468" s="15" t="n">
        <v>16.176</v>
      </c>
      <c r="L5468" s="0" t="n">
        <v>3</v>
      </c>
      <c r="M5468" s="16" t="n">
        <v>0.2</v>
      </c>
      <c r="N5468" s="17" t="n">
        <v>6.066</v>
      </c>
      <c r="O5468" s="0" t="str">
        <f aca="false">TEXT(B5468,"YYYY-MM")</f>
        <v>2015-02</v>
      </c>
      <c r="P5468" s="18" t="n">
        <f aca="false">IFERROR(N5468/K5468,0)</f>
        <v>0.375</v>
      </c>
      <c r="Q5468" s="0" t="str">
        <f aca="false">IF(M5468=0,"No Discount",IF(M5468&lt;0.2,"Low (1-19%)",IF(M5468&lt;0.4,"Medium (20-39%)","High (40%+)")))</f>
        <v>Medium (20-39%)</v>
      </c>
      <c r="R5468" s="0" t="str">
        <f aca="false">INDEX('Lookup Tables'!$B$2:$B$5,MATCH(F5468,'Lookup Tables'!$A$2:$A$5,0))</f>
        <v>Manager A</v>
      </c>
    </row>
    <row r="5469" customFormat="false" ht="15" hidden="false" customHeight="false" outlineLevel="0" collapsed="false">
      <c r="A5469" s="0" t="s">
        <v>4588</v>
      </c>
      <c r="B5469" s="13" t="n">
        <v>42895</v>
      </c>
      <c r="C5469" s="13" t="n">
        <v>42900</v>
      </c>
      <c r="D5469" s="14" t="s">
        <v>69</v>
      </c>
      <c r="E5469" s="14" t="s">
        <v>53</v>
      </c>
      <c r="F5469" s="14" t="s">
        <v>63</v>
      </c>
      <c r="G5469" s="14" t="s">
        <v>64</v>
      </c>
      <c r="H5469" s="14" t="s">
        <v>56</v>
      </c>
      <c r="I5469" s="14" t="s">
        <v>59</v>
      </c>
      <c r="J5469" s="14" t="s">
        <v>119</v>
      </c>
      <c r="K5469" s="15" t="n">
        <v>122.352</v>
      </c>
      <c r="L5469" s="0" t="n">
        <v>3</v>
      </c>
      <c r="M5469" s="16" t="n">
        <v>0.2</v>
      </c>
      <c r="N5469" s="17" t="n">
        <v>13.7646</v>
      </c>
      <c r="O5469" s="0" t="str">
        <f aca="false">TEXT(B5469,"YYYY-MM")</f>
        <v>2017-06</v>
      </c>
      <c r="P5469" s="18" t="n">
        <f aca="false">IFERROR(N5469/K5469,0)</f>
        <v>0.1125</v>
      </c>
      <c r="Q5469" s="0" t="str">
        <f aca="false">IF(M5469=0,"No Discount",IF(M5469&lt;0.2,"Low (1-19%)",IF(M5469&lt;0.4,"Medium (20-39%)","High (40%+)")))</f>
        <v>Medium (20-39%)</v>
      </c>
      <c r="R5469" s="0" t="str">
        <f aca="false">INDEX('Lookup Tables'!$B$2:$B$5,MATCH(F5469,'Lookup Tables'!$A$2:$A$5,0))</f>
        <v>Manager D</v>
      </c>
    </row>
    <row r="5470" customFormat="false" ht="15" hidden="false" customHeight="false" outlineLevel="0" collapsed="false">
      <c r="A5470" s="0" t="s">
        <v>4589</v>
      </c>
      <c r="B5470" s="13" t="n">
        <v>42273</v>
      </c>
      <c r="C5470" s="13" t="n">
        <v>42274</v>
      </c>
      <c r="D5470" s="14" t="s">
        <v>137</v>
      </c>
      <c r="E5470" s="14" t="s">
        <v>97</v>
      </c>
      <c r="F5470" s="14" t="s">
        <v>63</v>
      </c>
      <c r="G5470" s="14" t="s">
        <v>64</v>
      </c>
      <c r="H5470" s="14" t="s">
        <v>56</v>
      </c>
      <c r="I5470" s="14" t="s">
        <v>59</v>
      </c>
      <c r="J5470" s="14" t="s">
        <v>60</v>
      </c>
      <c r="K5470" s="15" t="n">
        <v>585.552</v>
      </c>
      <c r="L5470" s="0" t="n">
        <v>3</v>
      </c>
      <c r="M5470" s="16" t="n">
        <v>0.2</v>
      </c>
      <c r="N5470" s="17" t="n">
        <v>73.194</v>
      </c>
      <c r="O5470" s="0" t="str">
        <f aca="false">TEXT(B5470,"YYYY-MM")</f>
        <v>2015-09</v>
      </c>
      <c r="P5470" s="18" t="n">
        <f aca="false">IFERROR(N5470/K5470,0)</f>
        <v>0.125</v>
      </c>
      <c r="Q5470" s="0" t="str">
        <f aca="false">IF(M5470=0,"No Discount",IF(M5470&lt;0.2,"Low (1-19%)",IF(M5470&lt;0.4,"Medium (20-39%)","High (40%+)")))</f>
        <v>Medium (20-39%)</v>
      </c>
      <c r="R5470" s="0" t="str">
        <f aca="false">INDEX('Lookup Tables'!$B$2:$B$5,MATCH(F5470,'Lookup Tables'!$A$2:$A$5,0))</f>
        <v>Manager D</v>
      </c>
    </row>
    <row r="5471" customFormat="false" ht="15" hidden="false" customHeight="false" outlineLevel="0" collapsed="false">
      <c r="A5471" s="0" t="s">
        <v>4589</v>
      </c>
      <c r="B5471" s="13" t="n">
        <v>42273</v>
      </c>
      <c r="C5471" s="13" t="n">
        <v>42274</v>
      </c>
      <c r="D5471" s="14" t="s">
        <v>137</v>
      </c>
      <c r="E5471" s="14" t="s">
        <v>97</v>
      </c>
      <c r="F5471" s="14" t="s">
        <v>63</v>
      </c>
      <c r="G5471" s="14" t="s">
        <v>64</v>
      </c>
      <c r="H5471" s="14" t="s">
        <v>65</v>
      </c>
      <c r="I5471" s="14" t="s">
        <v>91</v>
      </c>
      <c r="J5471" s="14" t="s">
        <v>1752</v>
      </c>
      <c r="K5471" s="15" t="n">
        <v>19.44</v>
      </c>
      <c r="L5471" s="0" t="n">
        <v>3</v>
      </c>
      <c r="M5471" s="16" t="n">
        <v>0</v>
      </c>
      <c r="N5471" s="17" t="n">
        <v>9.3312</v>
      </c>
      <c r="O5471" s="0" t="str">
        <f aca="false">TEXT(B5471,"YYYY-MM")</f>
        <v>2015-09</v>
      </c>
      <c r="P5471" s="18" t="n">
        <f aca="false">IFERROR(N5471/K5471,0)</f>
        <v>0.48</v>
      </c>
      <c r="Q5471" s="0" t="str">
        <f aca="false">IF(M5471=0,"No Discount",IF(M5471&lt;0.2,"Low (1-19%)",IF(M5471&lt;0.4,"Medium (20-39%)","High (40%+)")))</f>
        <v>No Discount</v>
      </c>
      <c r="R5471" s="0" t="str">
        <f aca="false">INDEX('Lookup Tables'!$B$2:$B$5,MATCH(F5471,'Lookup Tables'!$A$2:$A$5,0))</f>
        <v>Manager D</v>
      </c>
    </row>
    <row r="5472" customFormat="false" ht="15" hidden="false" customHeight="false" outlineLevel="0" collapsed="false">
      <c r="A5472" s="0" t="s">
        <v>4590</v>
      </c>
      <c r="B5472" s="13" t="n">
        <v>42885</v>
      </c>
      <c r="C5472" s="13" t="n">
        <v>42890</v>
      </c>
      <c r="D5472" s="14" t="s">
        <v>69</v>
      </c>
      <c r="E5472" s="14" t="s">
        <v>53</v>
      </c>
      <c r="F5472" s="14" t="s">
        <v>117</v>
      </c>
      <c r="G5472" s="14" t="s">
        <v>269</v>
      </c>
      <c r="H5472" s="14" t="s">
        <v>65</v>
      </c>
      <c r="I5472" s="14" t="s">
        <v>85</v>
      </c>
      <c r="J5472" s="14" t="s">
        <v>2462</v>
      </c>
      <c r="K5472" s="15" t="n">
        <v>123.92</v>
      </c>
      <c r="L5472" s="0" t="n">
        <v>5</v>
      </c>
      <c r="M5472" s="16" t="n">
        <v>0.2</v>
      </c>
      <c r="N5472" s="17" t="n">
        <v>9.294</v>
      </c>
      <c r="O5472" s="0" t="str">
        <f aca="false">TEXT(B5472,"YYYY-MM")</f>
        <v>2017-05</v>
      </c>
      <c r="P5472" s="18" t="n">
        <f aca="false">IFERROR(N5472/K5472,0)</f>
        <v>0.075</v>
      </c>
      <c r="Q5472" s="0" t="str">
        <f aca="false">IF(M5472=0,"No Discount",IF(M5472&lt;0.2,"Low (1-19%)",IF(M5472&lt;0.4,"Medium (20-39%)","High (40%+)")))</f>
        <v>Medium (20-39%)</v>
      </c>
      <c r="R5472" s="0" t="str">
        <f aca="false">INDEX('Lookup Tables'!$B$2:$B$5,MATCH(F5472,'Lookup Tables'!$A$2:$A$5,0))</f>
        <v>Manager B</v>
      </c>
    </row>
    <row r="5473" customFormat="false" ht="15" hidden="false" customHeight="false" outlineLevel="0" collapsed="false">
      <c r="A5473" s="0" t="s">
        <v>4591</v>
      </c>
      <c r="B5473" s="13" t="n">
        <v>43453</v>
      </c>
      <c r="C5473" s="13" t="n">
        <v>43457</v>
      </c>
      <c r="D5473" s="14" t="s">
        <v>69</v>
      </c>
      <c r="E5473" s="14" t="s">
        <v>53</v>
      </c>
      <c r="F5473" s="14" t="s">
        <v>63</v>
      </c>
      <c r="G5473" s="14" t="s">
        <v>252</v>
      </c>
      <c r="H5473" s="14" t="s">
        <v>56</v>
      </c>
      <c r="I5473" s="14" t="s">
        <v>76</v>
      </c>
      <c r="J5473" s="14" t="s">
        <v>3326</v>
      </c>
      <c r="K5473" s="15" t="n">
        <v>13.36</v>
      </c>
      <c r="L5473" s="0" t="n">
        <v>5</v>
      </c>
      <c r="M5473" s="16" t="n">
        <v>0.2</v>
      </c>
      <c r="N5473" s="17" t="n">
        <v>4.008</v>
      </c>
      <c r="O5473" s="0" t="str">
        <f aca="false">TEXT(B5473,"YYYY-MM")</f>
        <v>2018-12</v>
      </c>
      <c r="P5473" s="18" t="n">
        <f aca="false">IFERROR(N5473/K5473,0)</f>
        <v>0.3</v>
      </c>
      <c r="Q5473" s="0" t="str">
        <f aca="false">IF(M5473=0,"No Discount",IF(M5473&lt;0.2,"Low (1-19%)",IF(M5473&lt;0.4,"Medium (20-39%)","High (40%+)")))</f>
        <v>Medium (20-39%)</v>
      </c>
      <c r="R5473" s="0" t="str">
        <f aca="false">INDEX('Lookup Tables'!$B$2:$B$5,MATCH(F5473,'Lookup Tables'!$A$2:$A$5,0))</f>
        <v>Manager D</v>
      </c>
    </row>
    <row r="5474" customFormat="false" ht="15" hidden="false" customHeight="false" outlineLevel="0" collapsed="false">
      <c r="A5474" s="0" t="s">
        <v>4591</v>
      </c>
      <c r="B5474" s="13" t="n">
        <v>43453</v>
      </c>
      <c r="C5474" s="13" t="n">
        <v>43457</v>
      </c>
      <c r="D5474" s="14" t="s">
        <v>69</v>
      </c>
      <c r="E5474" s="14" t="s">
        <v>53</v>
      </c>
      <c r="F5474" s="14" t="s">
        <v>63</v>
      </c>
      <c r="G5474" s="14" t="s">
        <v>252</v>
      </c>
      <c r="H5474" s="14" t="s">
        <v>65</v>
      </c>
      <c r="I5474" s="14" t="s">
        <v>73</v>
      </c>
      <c r="J5474" s="14" t="s">
        <v>2187</v>
      </c>
      <c r="K5474" s="15" t="n">
        <v>78.256</v>
      </c>
      <c r="L5474" s="0" t="n">
        <v>2</v>
      </c>
      <c r="M5474" s="16" t="n">
        <v>0.2</v>
      </c>
      <c r="N5474" s="17" t="n">
        <v>-17.6076</v>
      </c>
      <c r="O5474" s="0" t="str">
        <f aca="false">TEXT(B5474,"YYYY-MM")</f>
        <v>2018-12</v>
      </c>
      <c r="P5474" s="18" t="n">
        <f aca="false">IFERROR(N5474/K5474,0)</f>
        <v>-0.225</v>
      </c>
      <c r="Q5474" s="0" t="str">
        <f aca="false">IF(M5474=0,"No Discount",IF(M5474&lt;0.2,"Low (1-19%)",IF(M5474&lt;0.4,"Medium (20-39%)","High (40%+)")))</f>
        <v>Medium (20-39%)</v>
      </c>
      <c r="R5474" s="0" t="str">
        <f aca="false">INDEX('Lookup Tables'!$B$2:$B$5,MATCH(F5474,'Lookup Tables'!$A$2:$A$5,0))</f>
        <v>Manager D</v>
      </c>
    </row>
    <row r="5475" customFormat="false" ht="15" hidden="false" customHeight="false" outlineLevel="0" collapsed="false">
      <c r="A5475" s="0" t="s">
        <v>4591</v>
      </c>
      <c r="B5475" s="13" t="n">
        <v>43453</v>
      </c>
      <c r="C5475" s="13" t="n">
        <v>43457</v>
      </c>
      <c r="D5475" s="14" t="s">
        <v>69</v>
      </c>
      <c r="E5475" s="14" t="s">
        <v>53</v>
      </c>
      <c r="F5475" s="14" t="s">
        <v>63</v>
      </c>
      <c r="G5475" s="14" t="s">
        <v>252</v>
      </c>
      <c r="H5475" s="14" t="s">
        <v>56</v>
      </c>
      <c r="I5475" s="14" t="s">
        <v>57</v>
      </c>
      <c r="J5475" s="14" t="s">
        <v>2258</v>
      </c>
      <c r="K5475" s="15" t="n">
        <v>102.018</v>
      </c>
      <c r="L5475" s="0" t="n">
        <v>7</v>
      </c>
      <c r="M5475" s="16" t="n">
        <v>0.7</v>
      </c>
      <c r="N5475" s="17" t="n">
        <v>-183.6324</v>
      </c>
      <c r="O5475" s="0" t="str">
        <f aca="false">TEXT(B5475,"YYYY-MM")</f>
        <v>2018-12</v>
      </c>
      <c r="P5475" s="18" t="n">
        <f aca="false">IFERROR(N5475/K5475,0)</f>
        <v>-1.8</v>
      </c>
      <c r="Q5475" s="0" t="str">
        <f aca="false">IF(M5475=0,"No Discount",IF(M5475&lt;0.2,"Low (1-19%)",IF(M5475&lt;0.4,"Medium (20-39%)","High (40%+)")))</f>
        <v>High (40%+)</v>
      </c>
      <c r="R5475" s="0" t="str">
        <f aca="false">INDEX('Lookup Tables'!$B$2:$B$5,MATCH(F5475,'Lookup Tables'!$A$2:$A$5,0))</f>
        <v>Manager D</v>
      </c>
    </row>
    <row r="5476" customFormat="false" ht="15" hidden="false" customHeight="false" outlineLevel="0" collapsed="false">
      <c r="A5476" s="0" t="s">
        <v>4592</v>
      </c>
      <c r="B5476" s="13" t="n">
        <v>43460</v>
      </c>
      <c r="C5476" s="13" t="n">
        <v>43460</v>
      </c>
      <c r="D5476" s="14" t="s">
        <v>606</v>
      </c>
      <c r="E5476" s="14" t="s">
        <v>62</v>
      </c>
      <c r="F5476" s="14" t="s">
        <v>98</v>
      </c>
      <c r="G5476" s="14" t="s">
        <v>113</v>
      </c>
      <c r="H5476" s="14" t="s">
        <v>65</v>
      </c>
      <c r="I5476" s="14" t="s">
        <v>73</v>
      </c>
      <c r="J5476" s="14" t="s">
        <v>817</v>
      </c>
      <c r="K5476" s="15" t="n">
        <v>750.68</v>
      </c>
      <c r="L5476" s="0" t="n">
        <v>2</v>
      </c>
      <c r="M5476" s="16" t="n">
        <v>0</v>
      </c>
      <c r="N5476" s="17" t="n">
        <v>37.534</v>
      </c>
      <c r="O5476" s="0" t="str">
        <f aca="false">TEXT(B5476,"YYYY-MM")</f>
        <v>2018-12</v>
      </c>
      <c r="P5476" s="18" t="n">
        <f aca="false">IFERROR(N5476/K5476,0)</f>
        <v>0.05</v>
      </c>
      <c r="Q5476" s="0" t="str">
        <f aca="false">IF(M5476=0,"No Discount",IF(M5476&lt;0.2,"Low (1-19%)",IF(M5476&lt;0.4,"Medium (20-39%)","High (40%+)")))</f>
        <v>No Discount</v>
      </c>
      <c r="R5476" s="0" t="str">
        <f aca="false">INDEX('Lookup Tables'!$B$2:$B$5,MATCH(F5476,'Lookup Tables'!$A$2:$A$5,0))</f>
        <v>Manager A</v>
      </c>
    </row>
    <row r="5477" customFormat="false" ht="15" hidden="false" customHeight="false" outlineLevel="0" collapsed="false">
      <c r="A5477" s="0" t="s">
        <v>4593</v>
      </c>
      <c r="B5477" s="13" t="n">
        <v>43266</v>
      </c>
      <c r="C5477" s="13" t="n">
        <v>43269</v>
      </c>
      <c r="D5477" s="14" t="s">
        <v>137</v>
      </c>
      <c r="E5477" s="14" t="s">
        <v>97</v>
      </c>
      <c r="F5477" s="14" t="s">
        <v>98</v>
      </c>
      <c r="G5477" s="14" t="s">
        <v>153</v>
      </c>
      <c r="H5477" s="14" t="s">
        <v>65</v>
      </c>
      <c r="I5477" s="14" t="s">
        <v>66</v>
      </c>
      <c r="J5477" s="14" t="s">
        <v>1022</v>
      </c>
      <c r="K5477" s="15" t="n">
        <v>44.4</v>
      </c>
      <c r="L5477" s="0" t="n">
        <v>3</v>
      </c>
      <c r="M5477" s="16" t="n">
        <v>0</v>
      </c>
      <c r="N5477" s="17" t="n">
        <v>22.2</v>
      </c>
      <c r="O5477" s="0" t="str">
        <f aca="false">TEXT(B5477,"YYYY-MM")</f>
        <v>2018-06</v>
      </c>
      <c r="P5477" s="18" t="n">
        <f aca="false">IFERROR(N5477/K5477,0)</f>
        <v>0.5</v>
      </c>
      <c r="Q5477" s="0" t="str">
        <f aca="false">IF(M5477=0,"No Discount",IF(M5477&lt;0.2,"Low (1-19%)",IF(M5477&lt;0.4,"Medium (20-39%)","High (40%+)")))</f>
        <v>No Discount</v>
      </c>
      <c r="R5477" s="0" t="str">
        <f aca="false">INDEX('Lookup Tables'!$B$2:$B$5,MATCH(F5477,'Lookup Tables'!$A$2:$A$5,0))</f>
        <v>Manager A</v>
      </c>
    </row>
    <row r="5478" customFormat="false" ht="15" hidden="false" customHeight="false" outlineLevel="0" collapsed="false">
      <c r="A5478" s="0" t="s">
        <v>4593</v>
      </c>
      <c r="B5478" s="13" t="n">
        <v>43266</v>
      </c>
      <c r="C5478" s="13" t="n">
        <v>43269</v>
      </c>
      <c r="D5478" s="14" t="s">
        <v>137</v>
      </c>
      <c r="E5478" s="14" t="s">
        <v>97</v>
      </c>
      <c r="F5478" s="14" t="s">
        <v>98</v>
      </c>
      <c r="G5478" s="14" t="s">
        <v>153</v>
      </c>
      <c r="H5478" s="14" t="s">
        <v>65</v>
      </c>
      <c r="I5478" s="14" t="s">
        <v>73</v>
      </c>
      <c r="J5478" s="14" t="s">
        <v>1894</v>
      </c>
      <c r="K5478" s="15" t="n">
        <v>84.55</v>
      </c>
      <c r="L5478" s="0" t="n">
        <v>5</v>
      </c>
      <c r="M5478" s="16" t="n">
        <v>0</v>
      </c>
      <c r="N5478" s="17" t="n">
        <v>22.8285</v>
      </c>
      <c r="O5478" s="0" t="str">
        <f aca="false">TEXT(B5478,"YYYY-MM")</f>
        <v>2018-06</v>
      </c>
      <c r="P5478" s="18" t="n">
        <f aca="false">IFERROR(N5478/K5478,0)</f>
        <v>0.27</v>
      </c>
      <c r="Q5478" s="0" t="str">
        <f aca="false">IF(M5478=0,"No Discount",IF(M5478&lt;0.2,"Low (1-19%)",IF(M5478&lt;0.4,"Medium (20-39%)","High (40%+)")))</f>
        <v>No Discount</v>
      </c>
      <c r="R5478" s="0" t="str">
        <f aca="false">INDEX('Lookup Tables'!$B$2:$B$5,MATCH(F5478,'Lookup Tables'!$A$2:$A$5,0))</f>
        <v>Manager A</v>
      </c>
    </row>
    <row r="5479" customFormat="false" ht="15" hidden="false" customHeight="false" outlineLevel="0" collapsed="false">
      <c r="A5479" s="0" t="s">
        <v>4593</v>
      </c>
      <c r="B5479" s="13" t="n">
        <v>43266</v>
      </c>
      <c r="C5479" s="13" t="n">
        <v>43269</v>
      </c>
      <c r="D5479" s="14" t="s">
        <v>137</v>
      </c>
      <c r="E5479" s="14" t="s">
        <v>97</v>
      </c>
      <c r="F5479" s="14" t="s">
        <v>98</v>
      </c>
      <c r="G5479" s="14" t="s">
        <v>153</v>
      </c>
      <c r="H5479" s="14" t="s">
        <v>65</v>
      </c>
      <c r="I5479" s="14" t="s">
        <v>91</v>
      </c>
      <c r="J5479" s="14" t="s">
        <v>3994</v>
      </c>
      <c r="K5479" s="15" t="n">
        <v>17.94</v>
      </c>
      <c r="L5479" s="0" t="n">
        <v>3</v>
      </c>
      <c r="M5479" s="16" t="n">
        <v>0</v>
      </c>
      <c r="N5479" s="17" t="n">
        <v>8.7906</v>
      </c>
      <c r="O5479" s="0" t="str">
        <f aca="false">TEXT(B5479,"YYYY-MM")</f>
        <v>2018-06</v>
      </c>
      <c r="P5479" s="18" t="n">
        <f aca="false">IFERROR(N5479/K5479,0)</f>
        <v>0.49</v>
      </c>
      <c r="Q5479" s="0" t="str">
        <f aca="false">IF(M5479=0,"No Discount",IF(M5479&lt;0.2,"Low (1-19%)",IF(M5479&lt;0.4,"Medium (20-39%)","High (40%+)")))</f>
        <v>No Discount</v>
      </c>
      <c r="R5479" s="0" t="str">
        <f aca="false">INDEX('Lookup Tables'!$B$2:$B$5,MATCH(F5479,'Lookup Tables'!$A$2:$A$5,0))</f>
        <v>Manager A</v>
      </c>
    </row>
    <row r="5480" customFormat="false" ht="15" hidden="false" customHeight="false" outlineLevel="0" collapsed="false">
      <c r="A5480" s="0" t="s">
        <v>4594</v>
      </c>
      <c r="B5480" s="13" t="n">
        <v>43059</v>
      </c>
      <c r="C5480" s="13" t="n">
        <v>43063</v>
      </c>
      <c r="D5480" s="14" t="s">
        <v>69</v>
      </c>
      <c r="E5480" s="14" t="s">
        <v>53</v>
      </c>
      <c r="F5480" s="14" t="s">
        <v>117</v>
      </c>
      <c r="G5480" s="14" t="s">
        <v>160</v>
      </c>
      <c r="H5480" s="14" t="s">
        <v>65</v>
      </c>
      <c r="I5480" s="14" t="s">
        <v>83</v>
      </c>
      <c r="J5480" s="14" t="s">
        <v>2174</v>
      </c>
      <c r="K5480" s="15" t="n">
        <v>128.4</v>
      </c>
      <c r="L5480" s="0" t="n">
        <v>3</v>
      </c>
      <c r="M5480" s="16" t="n">
        <v>0</v>
      </c>
      <c r="N5480" s="17" t="n">
        <v>62.916</v>
      </c>
      <c r="O5480" s="0" t="str">
        <f aca="false">TEXT(B5480,"YYYY-MM")</f>
        <v>2017-11</v>
      </c>
      <c r="P5480" s="18" t="n">
        <f aca="false">IFERROR(N5480/K5480,0)</f>
        <v>0.49</v>
      </c>
      <c r="Q5480" s="0" t="str">
        <f aca="false">IF(M5480=0,"No Discount",IF(M5480&lt;0.2,"Low (1-19%)",IF(M5480&lt;0.4,"Medium (20-39%)","High (40%+)")))</f>
        <v>No Discount</v>
      </c>
      <c r="R5480" s="0" t="str">
        <f aca="false">INDEX('Lookup Tables'!$B$2:$B$5,MATCH(F5480,'Lookup Tables'!$A$2:$A$5,0))</f>
        <v>Manager B</v>
      </c>
    </row>
    <row r="5481" customFormat="false" ht="15" hidden="false" customHeight="false" outlineLevel="0" collapsed="false">
      <c r="A5481" s="0" t="s">
        <v>4595</v>
      </c>
      <c r="B5481" s="13" t="n">
        <v>42094</v>
      </c>
      <c r="C5481" s="13" t="n">
        <v>42098</v>
      </c>
      <c r="D5481" s="14" t="s">
        <v>69</v>
      </c>
      <c r="E5481" s="14" t="s">
        <v>62</v>
      </c>
      <c r="F5481" s="14" t="s">
        <v>54</v>
      </c>
      <c r="G5481" s="14" t="s">
        <v>70</v>
      </c>
      <c r="H5481" s="14" t="s">
        <v>65</v>
      </c>
      <c r="I5481" s="14" t="s">
        <v>83</v>
      </c>
      <c r="J5481" s="14" t="s">
        <v>1429</v>
      </c>
      <c r="K5481" s="15" t="n">
        <v>1.869</v>
      </c>
      <c r="L5481" s="0" t="n">
        <v>1</v>
      </c>
      <c r="M5481" s="16" t="n">
        <v>0.7</v>
      </c>
      <c r="N5481" s="17" t="n">
        <v>-1.3083</v>
      </c>
      <c r="O5481" s="0" t="str">
        <f aca="false">TEXT(B5481,"YYYY-MM")</f>
        <v>2015-03</v>
      </c>
      <c r="P5481" s="18" t="n">
        <f aca="false">IFERROR(N5481/K5481,0)</f>
        <v>-0.7</v>
      </c>
      <c r="Q5481" s="0" t="str">
        <f aca="false">IF(M5481=0,"No Discount",IF(M5481&lt;0.2,"Low (1-19%)",IF(M5481&lt;0.4,"Medium (20-39%)","High (40%+)")))</f>
        <v>High (40%+)</v>
      </c>
      <c r="R5481" s="0" t="str">
        <f aca="false">INDEX('Lookup Tables'!$B$2:$B$5,MATCH(F5481,'Lookup Tables'!$A$2:$A$5,0))</f>
        <v>Manager C</v>
      </c>
    </row>
    <row r="5482" customFormat="false" ht="15" hidden="false" customHeight="false" outlineLevel="0" collapsed="false">
      <c r="A5482" s="0" t="s">
        <v>4596</v>
      </c>
      <c r="B5482" s="13" t="n">
        <v>43381</v>
      </c>
      <c r="C5482" s="13" t="n">
        <v>43387</v>
      </c>
      <c r="D5482" s="14" t="s">
        <v>69</v>
      </c>
      <c r="E5482" s="14" t="s">
        <v>62</v>
      </c>
      <c r="F5482" s="14" t="s">
        <v>63</v>
      </c>
      <c r="G5482" s="14" t="s">
        <v>64</v>
      </c>
      <c r="H5482" s="14" t="s">
        <v>80</v>
      </c>
      <c r="I5482" s="14" t="s">
        <v>81</v>
      </c>
      <c r="J5482" s="14" t="s">
        <v>1722</v>
      </c>
      <c r="K5482" s="15" t="n">
        <v>103.192</v>
      </c>
      <c r="L5482" s="0" t="n">
        <v>1</v>
      </c>
      <c r="M5482" s="16" t="n">
        <v>0.2</v>
      </c>
      <c r="N5482" s="17" t="n">
        <v>11.6091</v>
      </c>
      <c r="O5482" s="0" t="str">
        <f aca="false">TEXT(B5482,"YYYY-MM")</f>
        <v>2018-10</v>
      </c>
      <c r="P5482" s="18" t="n">
        <f aca="false">IFERROR(N5482/K5482,0)</f>
        <v>0.1125</v>
      </c>
      <c r="Q5482" s="0" t="str">
        <f aca="false">IF(M5482=0,"No Discount",IF(M5482&lt;0.2,"Low (1-19%)",IF(M5482&lt;0.4,"Medium (20-39%)","High (40%+)")))</f>
        <v>Medium (20-39%)</v>
      </c>
      <c r="R5482" s="0" t="str">
        <f aca="false">INDEX('Lookup Tables'!$B$2:$B$5,MATCH(F5482,'Lookup Tables'!$A$2:$A$5,0))</f>
        <v>Manager D</v>
      </c>
    </row>
    <row r="5483" customFormat="false" ht="15" hidden="false" customHeight="false" outlineLevel="0" collapsed="false">
      <c r="A5483" s="0" t="s">
        <v>4596</v>
      </c>
      <c r="B5483" s="13" t="n">
        <v>43381</v>
      </c>
      <c r="C5483" s="13" t="n">
        <v>43387</v>
      </c>
      <c r="D5483" s="14" t="s">
        <v>69</v>
      </c>
      <c r="E5483" s="14" t="s">
        <v>62</v>
      </c>
      <c r="F5483" s="14" t="s">
        <v>63</v>
      </c>
      <c r="G5483" s="14" t="s">
        <v>64</v>
      </c>
      <c r="H5483" s="14" t="s">
        <v>80</v>
      </c>
      <c r="I5483" s="14" t="s">
        <v>123</v>
      </c>
      <c r="J5483" s="14" t="s">
        <v>3394</v>
      </c>
      <c r="K5483" s="15" t="n">
        <v>36</v>
      </c>
      <c r="L5483" s="0" t="n">
        <v>2</v>
      </c>
      <c r="M5483" s="16" t="n">
        <v>0</v>
      </c>
      <c r="N5483" s="17" t="n">
        <v>6.48</v>
      </c>
      <c r="O5483" s="0" t="str">
        <f aca="false">TEXT(B5483,"YYYY-MM")</f>
        <v>2018-10</v>
      </c>
      <c r="P5483" s="18" t="n">
        <f aca="false">IFERROR(N5483/K5483,0)</f>
        <v>0.18</v>
      </c>
      <c r="Q5483" s="0" t="str">
        <f aca="false">IF(M5483=0,"No Discount",IF(M5483&lt;0.2,"Low (1-19%)",IF(M5483&lt;0.4,"Medium (20-39%)","High (40%+)")))</f>
        <v>No Discount</v>
      </c>
      <c r="R5483" s="0" t="str">
        <f aca="false">INDEX('Lookup Tables'!$B$2:$B$5,MATCH(F5483,'Lookup Tables'!$A$2:$A$5,0))</f>
        <v>Manager D</v>
      </c>
    </row>
    <row r="5484" customFormat="false" ht="15" hidden="false" customHeight="false" outlineLevel="0" collapsed="false">
      <c r="A5484" s="0" t="s">
        <v>4596</v>
      </c>
      <c r="B5484" s="13" t="n">
        <v>43381</v>
      </c>
      <c r="C5484" s="13" t="n">
        <v>43387</v>
      </c>
      <c r="D5484" s="14" t="s">
        <v>69</v>
      </c>
      <c r="E5484" s="14" t="s">
        <v>62</v>
      </c>
      <c r="F5484" s="14" t="s">
        <v>63</v>
      </c>
      <c r="G5484" s="14" t="s">
        <v>64</v>
      </c>
      <c r="H5484" s="14" t="s">
        <v>80</v>
      </c>
      <c r="I5484" s="14" t="s">
        <v>123</v>
      </c>
      <c r="J5484" s="14" t="s">
        <v>1065</v>
      </c>
      <c r="K5484" s="15" t="n">
        <v>239.96</v>
      </c>
      <c r="L5484" s="0" t="n">
        <v>4</v>
      </c>
      <c r="M5484" s="16" t="n">
        <v>0</v>
      </c>
      <c r="N5484" s="17" t="n">
        <v>115.1808</v>
      </c>
      <c r="O5484" s="0" t="str">
        <f aca="false">TEXT(B5484,"YYYY-MM")</f>
        <v>2018-10</v>
      </c>
      <c r="P5484" s="18" t="n">
        <f aca="false">IFERROR(N5484/K5484,0)</f>
        <v>0.48</v>
      </c>
      <c r="Q5484" s="0" t="str">
        <f aca="false">IF(M5484=0,"No Discount",IF(M5484&lt;0.2,"Low (1-19%)",IF(M5484&lt;0.4,"Medium (20-39%)","High (40%+)")))</f>
        <v>No Discount</v>
      </c>
      <c r="R5484" s="0" t="str">
        <f aca="false">INDEX('Lookup Tables'!$B$2:$B$5,MATCH(F5484,'Lookup Tables'!$A$2:$A$5,0))</f>
        <v>Manager D</v>
      </c>
    </row>
    <row r="5485" customFormat="false" ht="15" hidden="false" customHeight="false" outlineLevel="0" collapsed="false">
      <c r="A5485" s="0" t="s">
        <v>4596</v>
      </c>
      <c r="B5485" s="13" t="n">
        <v>43381</v>
      </c>
      <c r="C5485" s="13" t="n">
        <v>43387</v>
      </c>
      <c r="D5485" s="14" t="s">
        <v>69</v>
      </c>
      <c r="E5485" s="14" t="s">
        <v>62</v>
      </c>
      <c r="F5485" s="14" t="s">
        <v>63</v>
      </c>
      <c r="G5485" s="14" t="s">
        <v>64</v>
      </c>
      <c r="H5485" s="14" t="s">
        <v>65</v>
      </c>
      <c r="I5485" s="14" t="s">
        <v>73</v>
      </c>
      <c r="J5485" s="14" t="s">
        <v>3231</v>
      </c>
      <c r="K5485" s="15" t="n">
        <v>40.68</v>
      </c>
      <c r="L5485" s="0" t="n">
        <v>2</v>
      </c>
      <c r="M5485" s="16" t="n">
        <v>0</v>
      </c>
      <c r="N5485" s="17" t="n">
        <v>0.4068</v>
      </c>
      <c r="O5485" s="0" t="str">
        <f aca="false">TEXT(B5485,"YYYY-MM")</f>
        <v>2018-10</v>
      </c>
      <c r="P5485" s="18" t="n">
        <f aca="false">IFERROR(N5485/K5485,0)</f>
        <v>0.01</v>
      </c>
      <c r="Q5485" s="0" t="str">
        <f aca="false">IF(M5485=0,"No Discount",IF(M5485&lt;0.2,"Low (1-19%)",IF(M5485&lt;0.4,"Medium (20-39%)","High (40%+)")))</f>
        <v>No Discount</v>
      </c>
      <c r="R5485" s="0" t="str">
        <f aca="false">INDEX('Lookup Tables'!$B$2:$B$5,MATCH(F5485,'Lookup Tables'!$A$2:$A$5,0))</f>
        <v>Manager D</v>
      </c>
    </row>
    <row r="5486" customFormat="false" ht="15" hidden="false" customHeight="false" outlineLevel="0" collapsed="false">
      <c r="A5486" s="0" t="s">
        <v>4597</v>
      </c>
      <c r="B5486" s="13" t="n">
        <v>43130</v>
      </c>
      <c r="C5486" s="13" t="n">
        <v>43135</v>
      </c>
      <c r="D5486" s="14" t="s">
        <v>69</v>
      </c>
      <c r="E5486" s="14" t="s">
        <v>53</v>
      </c>
      <c r="F5486" s="14" t="s">
        <v>54</v>
      </c>
      <c r="G5486" s="14" t="s">
        <v>70</v>
      </c>
      <c r="H5486" s="14" t="s">
        <v>56</v>
      </c>
      <c r="I5486" s="14" t="s">
        <v>59</v>
      </c>
      <c r="J5486" s="14" t="s">
        <v>4598</v>
      </c>
      <c r="K5486" s="15" t="n">
        <v>419.136</v>
      </c>
      <c r="L5486" s="0" t="n">
        <v>4</v>
      </c>
      <c r="M5486" s="16" t="n">
        <v>0.2</v>
      </c>
      <c r="N5486" s="17" t="n">
        <v>-68.1096</v>
      </c>
      <c r="O5486" s="0" t="str">
        <f aca="false">TEXT(B5486,"YYYY-MM")</f>
        <v>2018-01</v>
      </c>
      <c r="P5486" s="18" t="n">
        <f aca="false">IFERROR(N5486/K5486,0)</f>
        <v>-0.1625</v>
      </c>
      <c r="Q5486" s="0" t="str">
        <f aca="false">IF(M5486=0,"No Discount",IF(M5486&lt;0.2,"Low (1-19%)",IF(M5486&lt;0.4,"Medium (20-39%)","High (40%+)")))</f>
        <v>Medium (20-39%)</v>
      </c>
      <c r="R5486" s="0" t="str">
        <f aca="false">INDEX('Lookup Tables'!$B$2:$B$5,MATCH(F5486,'Lookup Tables'!$A$2:$A$5,0))</f>
        <v>Manager C</v>
      </c>
    </row>
    <row r="5487" customFormat="false" ht="15" hidden="false" customHeight="false" outlineLevel="0" collapsed="false">
      <c r="A5487" s="0" t="s">
        <v>4599</v>
      </c>
      <c r="B5487" s="13" t="n">
        <v>42350</v>
      </c>
      <c r="C5487" s="13" t="n">
        <v>42355</v>
      </c>
      <c r="D5487" s="14" t="s">
        <v>69</v>
      </c>
      <c r="E5487" s="14" t="s">
        <v>53</v>
      </c>
      <c r="F5487" s="14" t="s">
        <v>54</v>
      </c>
      <c r="G5487" s="14" t="s">
        <v>70</v>
      </c>
      <c r="H5487" s="14" t="s">
        <v>65</v>
      </c>
      <c r="I5487" s="14" t="s">
        <v>129</v>
      </c>
      <c r="J5487" s="14" t="s">
        <v>340</v>
      </c>
      <c r="K5487" s="15" t="n">
        <v>23.472</v>
      </c>
      <c r="L5487" s="0" t="n">
        <v>3</v>
      </c>
      <c r="M5487" s="16" t="n">
        <v>0.2</v>
      </c>
      <c r="N5487" s="17" t="n">
        <v>7.6284</v>
      </c>
      <c r="O5487" s="0" t="str">
        <f aca="false">TEXT(B5487,"YYYY-MM")</f>
        <v>2015-12</v>
      </c>
      <c r="P5487" s="18" t="n">
        <f aca="false">IFERROR(N5487/K5487,0)</f>
        <v>0.325</v>
      </c>
      <c r="Q5487" s="0" t="str">
        <f aca="false">IF(M5487=0,"No Discount",IF(M5487&lt;0.2,"Low (1-19%)",IF(M5487&lt;0.4,"Medium (20-39%)","High (40%+)")))</f>
        <v>Medium (20-39%)</v>
      </c>
      <c r="R5487" s="0" t="str">
        <f aca="false">INDEX('Lookup Tables'!$B$2:$B$5,MATCH(F5487,'Lookup Tables'!$A$2:$A$5,0))</f>
        <v>Manager C</v>
      </c>
    </row>
    <row r="5488" customFormat="false" ht="15" hidden="false" customHeight="false" outlineLevel="0" collapsed="false">
      <c r="A5488" s="0" t="s">
        <v>4600</v>
      </c>
      <c r="B5488" s="13" t="n">
        <v>42667</v>
      </c>
      <c r="C5488" s="13" t="n">
        <v>42672</v>
      </c>
      <c r="D5488" s="14" t="s">
        <v>69</v>
      </c>
      <c r="E5488" s="14" t="s">
        <v>97</v>
      </c>
      <c r="F5488" s="14" t="s">
        <v>98</v>
      </c>
      <c r="G5488" s="14" t="s">
        <v>99</v>
      </c>
      <c r="H5488" s="14" t="s">
        <v>65</v>
      </c>
      <c r="I5488" s="14" t="s">
        <v>83</v>
      </c>
      <c r="J5488" s="14" t="s">
        <v>572</v>
      </c>
      <c r="K5488" s="15" t="n">
        <v>3.592</v>
      </c>
      <c r="L5488" s="0" t="n">
        <v>4</v>
      </c>
      <c r="M5488" s="16" t="n">
        <v>0.8</v>
      </c>
      <c r="N5488" s="17" t="n">
        <v>-6.286</v>
      </c>
      <c r="O5488" s="0" t="str">
        <f aca="false">TEXT(B5488,"YYYY-MM")</f>
        <v>2016-10</v>
      </c>
      <c r="P5488" s="18" t="n">
        <f aca="false">IFERROR(N5488/K5488,0)</f>
        <v>-1.75</v>
      </c>
      <c r="Q5488" s="0" t="str">
        <f aca="false">IF(M5488=0,"No Discount",IF(M5488&lt;0.2,"Low (1-19%)",IF(M5488&lt;0.4,"Medium (20-39%)","High (40%+)")))</f>
        <v>High (40%+)</v>
      </c>
      <c r="R5488" s="0" t="str">
        <f aca="false">INDEX('Lookup Tables'!$B$2:$B$5,MATCH(F5488,'Lookup Tables'!$A$2:$A$5,0))</f>
        <v>Manager A</v>
      </c>
    </row>
    <row r="5489" customFormat="false" ht="15" hidden="false" customHeight="false" outlineLevel="0" collapsed="false">
      <c r="A5489" s="0" t="s">
        <v>4601</v>
      </c>
      <c r="B5489" s="13" t="n">
        <v>43191</v>
      </c>
      <c r="C5489" s="13" t="n">
        <v>43194</v>
      </c>
      <c r="D5489" s="14" t="s">
        <v>52</v>
      </c>
      <c r="E5489" s="14" t="s">
        <v>62</v>
      </c>
      <c r="F5489" s="14" t="s">
        <v>54</v>
      </c>
      <c r="G5489" s="14" t="s">
        <v>70</v>
      </c>
      <c r="H5489" s="14" t="s">
        <v>80</v>
      </c>
      <c r="I5489" s="14" t="s">
        <v>81</v>
      </c>
      <c r="J5489" s="14" t="s">
        <v>2125</v>
      </c>
      <c r="K5489" s="15" t="n">
        <v>23.976</v>
      </c>
      <c r="L5489" s="0" t="n">
        <v>3</v>
      </c>
      <c r="M5489" s="16" t="n">
        <v>0.2</v>
      </c>
      <c r="N5489" s="17" t="n">
        <v>-5.6943</v>
      </c>
      <c r="O5489" s="0" t="str">
        <f aca="false">TEXT(B5489,"YYYY-MM")</f>
        <v>2018-04</v>
      </c>
      <c r="P5489" s="18" t="n">
        <f aca="false">IFERROR(N5489/K5489,0)</f>
        <v>-0.2375</v>
      </c>
      <c r="Q5489" s="0" t="str">
        <f aca="false">IF(M5489=0,"No Discount",IF(M5489&lt;0.2,"Low (1-19%)",IF(M5489&lt;0.4,"Medium (20-39%)","High (40%+)")))</f>
        <v>Medium (20-39%)</v>
      </c>
      <c r="R5489" s="0" t="str">
        <f aca="false">INDEX('Lookup Tables'!$B$2:$B$5,MATCH(F5489,'Lookup Tables'!$A$2:$A$5,0))</f>
        <v>Manager C</v>
      </c>
    </row>
    <row r="5490" customFormat="false" ht="15" hidden="false" customHeight="false" outlineLevel="0" collapsed="false">
      <c r="A5490" s="0" t="s">
        <v>4601</v>
      </c>
      <c r="B5490" s="13" t="n">
        <v>43191</v>
      </c>
      <c r="C5490" s="13" t="n">
        <v>43194</v>
      </c>
      <c r="D5490" s="14" t="s">
        <v>52</v>
      </c>
      <c r="E5490" s="14" t="s">
        <v>62</v>
      </c>
      <c r="F5490" s="14" t="s">
        <v>54</v>
      </c>
      <c r="G5490" s="14" t="s">
        <v>70</v>
      </c>
      <c r="H5490" s="14" t="s">
        <v>65</v>
      </c>
      <c r="I5490" s="14" t="s">
        <v>66</v>
      </c>
      <c r="J5490" s="14" t="s">
        <v>1704</v>
      </c>
      <c r="K5490" s="15" t="n">
        <v>6.264</v>
      </c>
      <c r="L5490" s="0" t="n">
        <v>3</v>
      </c>
      <c r="M5490" s="16" t="n">
        <v>0.2</v>
      </c>
      <c r="N5490" s="17" t="n">
        <v>2.0358</v>
      </c>
      <c r="O5490" s="0" t="str">
        <f aca="false">TEXT(B5490,"YYYY-MM")</f>
        <v>2018-04</v>
      </c>
      <c r="P5490" s="18" t="n">
        <f aca="false">IFERROR(N5490/K5490,0)</f>
        <v>0.325</v>
      </c>
      <c r="Q5490" s="0" t="str">
        <f aca="false">IF(M5490=0,"No Discount",IF(M5490&lt;0.2,"Low (1-19%)",IF(M5490&lt;0.4,"Medium (20-39%)","High (40%+)")))</f>
        <v>Medium (20-39%)</v>
      </c>
      <c r="R5490" s="0" t="str">
        <f aca="false">INDEX('Lookup Tables'!$B$2:$B$5,MATCH(F5490,'Lookup Tables'!$A$2:$A$5,0))</f>
        <v>Manager C</v>
      </c>
    </row>
    <row r="5491" customFormat="false" ht="15" hidden="false" customHeight="false" outlineLevel="0" collapsed="false">
      <c r="A5491" s="0" t="s">
        <v>4601</v>
      </c>
      <c r="B5491" s="13" t="n">
        <v>43191</v>
      </c>
      <c r="C5491" s="13" t="n">
        <v>43194</v>
      </c>
      <c r="D5491" s="14" t="s">
        <v>52</v>
      </c>
      <c r="E5491" s="14" t="s">
        <v>62</v>
      </c>
      <c r="F5491" s="14" t="s">
        <v>54</v>
      </c>
      <c r="G5491" s="14" t="s">
        <v>70</v>
      </c>
      <c r="H5491" s="14" t="s">
        <v>65</v>
      </c>
      <c r="I5491" s="14" t="s">
        <v>85</v>
      </c>
      <c r="J5491" s="14" t="s">
        <v>663</v>
      </c>
      <c r="K5491" s="15" t="n">
        <v>20.808</v>
      </c>
      <c r="L5491" s="0" t="n">
        <v>3</v>
      </c>
      <c r="M5491" s="16" t="n">
        <v>0.2</v>
      </c>
      <c r="N5491" s="17" t="n">
        <v>1.8207</v>
      </c>
      <c r="O5491" s="0" t="str">
        <f aca="false">TEXT(B5491,"YYYY-MM")</f>
        <v>2018-04</v>
      </c>
      <c r="P5491" s="18" t="n">
        <f aca="false">IFERROR(N5491/K5491,0)</f>
        <v>0.0875</v>
      </c>
      <c r="Q5491" s="0" t="str">
        <f aca="false">IF(M5491=0,"No Discount",IF(M5491&lt;0.2,"Low (1-19%)",IF(M5491&lt;0.4,"Medium (20-39%)","High (40%+)")))</f>
        <v>Medium (20-39%)</v>
      </c>
      <c r="R5491" s="0" t="str">
        <f aca="false">INDEX('Lookup Tables'!$B$2:$B$5,MATCH(F5491,'Lookup Tables'!$A$2:$A$5,0))</f>
        <v>Manager C</v>
      </c>
    </row>
    <row r="5492" customFormat="false" ht="15" hidden="false" customHeight="false" outlineLevel="0" collapsed="false">
      <c r="A5492" s="0" t="s">
        <v>4601</v>
      </c>
      <c r="B5492" s="13" t="n">
        <v>43191</v>
      </c>
      <c r="C5492" s="13" t="n">
        <v>43194</v>
      </c>
      <c r="D5492" s="14" t="s">
        <v>52</v>
      </c>
      <c r="E5492" s="14" t="s">
        <v>62</v>
      </c>
      <c r="F5492" s="14" t="s">
        <v>54</v>
      </c>
      <c r="G5492" s="14" t="s">
        <v>70</v>
      </c>
      <c r="H5492" s="14" t="s">
        <v>56</v>
      </c>
      <c r="I5492" s="14" t="s">
        <v>59</v>
      </c>
      <c r="J5492" s="14" t="s">
        <v>2284</v>
      </c>
      <c r="K5492" s="15" t="n">
        <v>218.352</v>
      </c>
      <c r="L5492" s="0" t="n">
        <v>3</v>
      </c>
      <c r="M5492" s="16" t="n">
        <v>0.2</v>
      </c>
      <c r="N5492" s="17" t="n">
        <v>-19.1058</v>
      </c>
      <c r="O5492" s="0" t="str">
        <f aca="false">TEXT(B5492,"YYYY-MM")</f>
        <v>2018-04</v>
      </c>
      <c r="P5492" s="18" t="n">
        <f aca="false">IFERROR(N5492/K5492,0)</f>
        <v>-0.0875</v>
      </c>
      <c r="Q5492" s="0" t="str">
        <f aca="false">IF(M5492=0,"No Discount",IF(M5492&lt;0.2,"Low (1-19%)",IF(M5492&lt;0.4,"Medium (20-39%)","High (40%+)")))</f>
        <v>Medium (20-39%)</v>
      </c>
      <c r="R5492" s="0" t="str">
        <f aca="false">INDEX('Lookup Tables'!$B$2:$B$5,MATCH(F5492,'Lookup Tables'!$A$2:$A$5,0))</f>
        <v>Manager C</v>
      </c>
    </row>
    <row r="5493" customFormat="false" ht="15" hidden="false" customHeight="false" outlineLevel="0" collapsed="false">
      <c r="A5493" s="0" t="s">
        <v>4602</v>
      </c>
      <c r="B5493" s="13" t="n">
        <v>43126</v>
      </c>
      <c r="C5493" s="13" t="n">
        <v>43127</v>
      </c>
      <c r="D5493" s="14" t="s">
        <v>137</v>
      </c>
      <c r="E5493" s="14" t="s">
        <v>53</v>
      </c>
      <c r="F5493" s="14" t="s">
        <v>98</v>
      </c>
      <c r="G5493" s="14" t="s">
        <v>99</v>
      </c>
      <c r="H5493" s="14" t="s">
        <v>65</v>
      </c>
      <c r="I5493" s="14" t="s">
        <v>73</v>
      </c>
      <c r="J5493" s="14" t="s">
        <v>207</v>
      </c>
      <c r="K5493" s="15" t="n">
        <v>18.16</v>
      </c>
      <c r="L5493" s="0" t="n">
        <v>2</v>
      </c>
      <c r="M5493" s="16" t="n">
        <v>0.2</v>
      </c>
      <c r="N5493" s="17" t="n">
        <v>1.816</v>
      </c>
      <c r="O5493" s="0" t="str">
        <f aca="false">TEXT(B5493,"YYYY-MM")</f>
        <v>2018-01</v>
      </c>
      <c r="P5493" s="18" t="n">
        <f aca="false">IFERROR(N5493/K5493,0)</f>
        <v>0.1</v>
      </c>
      <c r="Q5493" s="0" t="str">
        <f aca="false">IF(M5493=0,"No Discount",IF(M5493&lt;0.2,"Low (1-19%)",IF(M5493&lt;0.4,"Medium (20-39%)","High (40%+)")))</f>
        <v>Medium (20-39%)</v>
      </c>
      <c r="R5493" s="0" t="str">
        <f aca="false">INDEX('Lookup Tables'!$B$2:$B$5,MATCH(F5493,'Lookup Tables'!$A$2:$A$5,0))</f>
        <v>Manager A</v>
      </c>
    </row>
    <row r="5494" customFormat="false" ht="15" hidden="false" customHeight="false" outlineLevel="0" collapsed="false">
      <c r="A5494" s="0" t="s">
        <v>4603</v>
      </c>
      <c r="B5494" s="13" t="n">
        <v>42336</v>
      </c>
      <c r="C5494" s="13" t="n">
        <v>42336</v>
      </c>
      <c r="D5494" s="14" t="s">
        <v>606</v>
      </c>
      <c r="E5494" s="14" t="s">
        <v>97</v>
      </c>
      <c r="F5494" s="14" t="s">
        <v>63</v>
      </c>
      <c r="G5494" s="14" t="s">
        <v>64</v>
      </c>
      <c r="H5494" s="14" t="s">
        <v>65</v>
      </c>
      <c r="I5494" s="14" t="s">
        <v>303</v>
      </c>
      <c r="J5494" s="14" t="s">
        <v>608</v>
      </c>
      <c r="K5494" s="15" t="n">
        <v>7.36</v>
      </c>
      <c r="L5494" s="0" t="n">
        <v>2</v>
      </c>
      <c r="M5494" s="16" t="n">
        <v>0</v>
      </c>
      <c r="N5494" s="17" t="n">
        <v>0.1472</v>
      </c>
      <c r="O5494" s="0" t="str">
        <f aca="false">TEXT(B5494,"YYYY-MM")</f>
        <v>2015-11</v>
      </c>
      <c r="P5494" s="18" t="n">
        <f aca="false">IFERROR(N5494/K5494,0)</f>
        <v>0.02</v>
      </c>
      <c r="Q5494" s="0" t="str">
        <f aca="false">IF(M5494=0,"No Discount",IF(M5494&lt;0.2,"Low (1-19%)",IF(M5494&lt;0.4,"Medium (20-39%)","High (40%+)")))</f>
        <v>No Discount</v>
      </c>
      <c r="R5494" s="0" t="str">
        <f aca="false">INDEX('Lookup Tables'!$B$2:$B$5,MATCH(F5494,'Lookup Tables'!$A$2:$A$5,0))</f>
        <v>Manager D</v>
      </c>
    </row>
    <row r="5495" customFormat="false" ht="15" hidden="false" customHeight="false" outlineLevel="0" collapsed="false">
      <c r="A5495" s="0" t="s">
        <v>4603</v>
      </c>
      <c r="B5495" s="13" t="n">
        <v>42336</v>
      </c>
      <c r="C5495" s="13" t="n">
        <v>42336</v>
      </c>
      <c r="D5495" s="14" t="s">
        <v>606</v>
      </c>
      <c r="E5495" s="14" t="s">
        <v>97</v>
      </c>
      <c r="F5495" s="14" t="s">
        <v>63</v>
      </c>
      <c r="G5495" s="14" t="s">
        <v>64</v>
      </c>
      <c r="H5495" s="14" t="s">
        <v>65</v>
      </c>
      <c r="I5495" s="14" t="s">
        <v>66</v>
      </c>
      <c r="J5495" s="14" t="s">
        <v>496</v>
      </c>
      <c r="K5495" s="15" t="n">
        <v>41.4</v>
      </c>
      <c r="L5495" s="0" t="n">
        <v>4</v>
      </c>
      <c r="M5495" s="16" t="n">
        <v>0</v>
      </c>
      <c r="N5495" s="17" t="n">
        <v>19.872</v>
      </c>
      <c r="O5495" s="0" t="str">
        <f aca="false">TEXT(B5495,"YYYY-MM")</f>
        <v>2015-11</v>
      </c>
      <c r="P5495" s="18" t="n">
        <f aca="false">IFERROR(N5495/K5495,0)</f>
        <v>0.48</v>
      </c>
      <c r="Q5495" s="0" t="str">
        <f aca="false">IF(M5495=0,"No Discount",IF(M5495&lt;0.2,"Low (1-19%)",IF(M5495&lt;0.4,"Medium (20-39%)","High (40%+)")))</f>
        <v>No Discount</v>
      </c>
      <c r="R5495" s="0" t="str">
        <f aca="false">INDEX('Lookup Tables'!$B$2:$B$5,MATCH(F5495,'Lookup Tables'!$A$2:$A$5,0))</f>
        <v>Manager D</v>
      </c>
    </row>
    <row r="5496" customFormat="false" ht="15" hidden="false" customHeight="false" outlineLevel="0" collapsed="false">
      <c r="A5496" s="0" t="s">
        <v>4603</v>
      </c>
      <c r="B5496" s="13" t="n">
        <v>42336</v>
      </c>
      <c r="C5496" s="13" t="n">
        <v>42336</v>
      </c>
      <c r="D5496" s="14" t="s">
        <v>606</v>
      </c>
      <c r="E5496" s="14" t="s">
        <v>97</v>
      </c>
      <c r="F5496" s="14" t="s">
        <v>63</v>
      </c>
      <c r="G5496" s="14" t="s">
        <v>64</v>
      </c>
      <c r="H5496" s="14" t="s">
        <v>56</v>
      </c>
      <c r="I5496" s="14" t="s">
        <v>57</v>
      </c>
      <c r="J5496" s="14" t="s">
        <v>2086</v>
      </c>
      <c r="K5496" s="15" t="n">
        <v>411.332</v>
      </c>
      <c r="L5496" s="0" t="n">
        <v>4</v>
      </c>
      <c r="M5496" s="16" t="n">
        <v>0.15</v>
      </c>
      <c r="N5496" s="17" t="n">
        <v>-4.8392</v>
      </c>
      <c r="O5496" s="0" t="str">
        <f aca="false">TEXT(B5496,"YYYY-MM")</f>
        <v>2015-11</v>
      </c>
      <c r="P5496" s="18" t="n">
        <f aca="false">IFERROR(N5496/K5496,0)</f>
        <v>-0.0117647058823529</v>
      </c>
      <c r="Q5496" s="0" t="str">
        <f aca="false">IF(M5496=0,"No Discount",IF(M5496&lt;0.2,"Low (1-19%)",IF(M5496&lt;0.4,"Medium (20-39%)","High (40%+)")))</f>
        <v>Low (1-19%)</v>
      </c>
      <c r="R5496" s="0" t="str">
        <f aca="false">INDEX('Lookup Tables'!$B$2:$B$5,MATCH(F5496,'Lookup Tables'!$A$2:$A$5,0))</f>
        <v>Manager D</v>
      </c>
    </row>
    <row r="5497" customFormat="false" ht="15" hidden="false" customHeight="false" outlineLevel="0" collapsed="false">
      <c r="A5497" s="0" t="s">
        <v>4604</v>
      </c>
      <c r="B5497" s="13" t="n">
        <v>42617</v>
      </c>
      <c r="C5497" s="13" t="n">
        <v>42621</v>
      </c>
      <c r="D5497" s="14" t="s">
        <v>69</v>
      </c>
      <c r="E5497" s="14" t="s">
        <v>62</v>
      </c>
      <c r="F5497" s="14" t="s">
        <v>117</v>
      </c>
      <c r="G5497" s="14" t="s">
        <v>118</v>
      </c>
      <c r="H5497" s="14" t="s">
        <v>65</v>
      </c>
      <c r="I5497" s="14" t="s">
        <v>83</v>
      </c>
      <c r="J5497" s="14" t="s">
        <v>2280</v>
      </c>
      <c r="K5497" s="15" t="n">
        <v>7.656</v>
      </c>
      <c r="L5497" s="0" t="n">
        <v>4</v>
      </c>
      <c r="M5497" s="16" t="n">
        <v>0.7</v>
      </c>
      <c r="N5497" s="17" t="n">
        <v>-6.1248</v>
      </c>
      <c r="O5497" s="0" t="str">
        <f aca="false">TEXT(B5497,"YYYY-MM")</f>
        <v>2016-09</v>
      </c>
      <c r="P5497" s="18" t="n">
        <f aca="false">IFERROR(N5497/K5497,0)</f>
        <v>-0.8</v>
      </c>
      <c r="Q5497" s="0" t="str">
        <f aca="false">IF(M5497=0,"No Discount",IF(M5497&lt;0.2,"Low (1-19%)",IF(M5497&lt;0.4,"Medium (20-39%)","High (40%+)")))</f>
        <v>High (40%+)</v>
      </c>
      <c r="R5497" s="0" t="str">
        <f aca="false">INDEX('Lookup Tables'!$B$2:$B$5,MATCH(F5497,'Lookup Tables'!$A$2:$A$5,0))</f>
        <v>Manager B</v>
      </c>
    </row>
    <row r="5498" customFormat="false" ht="15" hidden="false" customHeight="false" outlineLevel="0" collapsed="false">
      <c r="A5498" s="0" t="s">
        <v>4605</v>
      </c>
      <c r="B5498" s="13" t="n">
        <v>43263</v>
      </c>
      <c r="C5498" s="13" t="n">
        <v>43267</v>
      </c>
      <c r="D5498" s="14" t="s">
        <v>69</v>
      </c>
      <c r="E5498" s="14" t="s">
        <v>53</v>
      </c>
      <c r="F5498" s="14" t="s">
        <v>117</v>
      </c>
      <c r="G5498" s="14" t="s">
        <v>269</v>
      </c>
      <c r="H5498" s="14" t="s">
        <v>80</v>
      </c>
      <c r="I5498" s="14" t="s">
        <v>123</v>
      </c>
      <c r="J5498" s="14" t="s">
        <v>475</v>
      </c>
      <c r="K5498" s="15" t="n">
        <v>63.92</v>
      </c>
      <c r="L5498" s="0" t="n">
        <v>2</v>
      </c>
      <c r="M5498" s="16" t="n">
        <v>0.2</v>
      </c>
      <c r="N5498" s="17" t="n">
        <v>19.176</v>
      </c>
      <c r="O5498" s="0" t="str">
        <f aca="false">TEXT(B5498,"YYYY-MM")</f>
        <v>2018-06</v>
      </c>
      <c r="P5498" s="18" t="n">
        <f aca="false">IFERROR(N5498/K5498,0)</f>
        <v>0.3</v>
      </c>
      <c r="Q5498" s="0" t="str">
        <f aca="false">IF(M5498=0,"No Discount",IF(M5498&lt;0.2,"Low (1-19%)",IF(M5498&lt;0.4,"Medium (20-39%)","High (40%+)")))</f>
        <v>Medium (20-39%)</v>
      </c>
      <c r="R5498" s="0" t="str">
        <f aca="false">INDEX('Lookup Tables'!$B$2:$B$5,MATCH(F5498,'Lookup Tables'!$A$2:$A$5,0))</f>
        <v>Manager B</v>
      </c>
    </row>
    <row r="5499" customFormat="false" ht="15" hidden="false" customHeight="false" outlineLevel="0" collapsed="false">
      <c r="A5499" s="0" t="s">
        <v>4606</v>
      </c>
      <c r="B5499" s="13" t="n">
        <v>43296</v>
      </c>
      <c r="C5499" s="13" t="n">
        <v>43299</v>
      </c>
      <c r="D5499" s="14" t="s">
        <v>52</v>
      </c>
      <c r="E5499" s="14" t="s">
        <v>53</v>
      </c>
      <c r="F5499" s="14" t="s">
        <v>117</v>
      </c>
      <c r="G5499" s="14" t="s">
        <v>170</v>
      </c>
      <c r="H5499" s="14" t="s">
        <v>65</v>
      </c>
      <c r="I5499" s="14" t="s">
        <v>78</v>
      </c>
      <c r="J5499" s="14" t="s">
        <v>2367</v>
      </c>
      <c r="K5499" s="15" t="n">
        <v>6.56</v>
      </c>
      <c r="L5499" s="0" t="n">
        <v>2</v>
      </c>
      <c r="M5499" s="16" t="n">
        <v>0</v>
      </c>
      <c r="N5499" s="17" t="n">
        <v>1.9024</v>
      </c>
      <c r="O5499" s="0" t="str">
        <f aca="false">TEXT(B5499,"YYYY-MM")</f>
        <v>2018-07</v>
      </c>
      <c r="P5499" s="18" t="n">
        <f aca="false">IFERROR(N5499/K5499,0)</f>
        <v>0.29</v>
      </c>
      <c r="Q5499" s="0" t="str">
        <f aca="false">IF(M5499=0,"No Discount",IF(M5499&lt;0.2,"Low (1-19%)",IF(M5499&lt;0.4,"Medium (20-39%)","High (40%+)")))</f>
        <v>No Discount</v>
      </c>
      <c r="R5499" s="0" t="str">
        <f aca="false">INDEX('Lookup Tables'!$B$2:$B$5,MATCH(F5499,'Lookup Tables'!$A$2:$A$5,0))</f>
        <v>Manager B</v>
      </c>
    </row>
    <row r="5500" customFormat="false" ht="15" hidden="false" customHeight="false" outlineLevel="0" collapsed="false">
      <c r="A5500" s="0" t="s">
        <v>4606</v>
      </c>
      <c r="B5500" s="13" t="n">
        <v>43296</v>
      </c>
      <c r="C5500" s="13" t="n">
        <v>43299</v>
      </c>
      <c r="D5500" s="14" t="s">
        <v>52</v>
      </c>
      <c r="E5500" s="14" t="s">
        <v>53</v>
      </c>
      <c r="F5500" s="14" t="s">
        <v>117</v>
      </c>
      <c r="G5500" s="14" t="s">
        <v>170</v>
      </c>
      <c r="H5500" s="14" t="s">
        <v>65</v>
      </c>
      <c r="I5500" s="14" t="s">
        <v>66</v>
      </c>
      <c r="J5500" s="14" t="s">
        <v>540</v>
      </c>
      <c r="K5500" s="15" t="n">
        <v>7.83</v>
      </c>
      <c r="L5500" s="0" t="n">
        <v>3</v>
      </c>
      <c r="M5500" s="16" t="n">
        <v>0</v>
      </c>
      <c r="N5500" s="17" t="n">
        <v>3.6018</v>
      </c>
      <c r="O5500" s="0" t="str">
        <f aca="false">TEXT(B5500,"YYYY-MM")</f>
        <v>2018-07</v>
      </c>
      <c r="P5500" s="18" t="n">
        <f aca="false">IFERROR(N5500/K5500,0)</f>
        <v>0.46</v>
      </c>
      <c r="Q5500" s="0" t="str">
        <f aca="false">IF(M5500=0,"No Discount",IF(M5500&lt;0.2,"Low (1-19%)",IF(M5500&lt;0.4,"Medium (20-39%)","High (40%+)")))</f>
        <v>No Discount</v>
      </c>
      <c r="R5500" s="0" t="str">
        <f aca="false">INDEX('Lookup Tables'!$B$2:$B$5,MATCH(F5500,'Lookup Tables'!$A$2:$A$5,0))</f>
        <v>Manager B</v>
      </c>
    </row>
    <row r="5501" customFormat="false" ht="15" hidden="false" customHeight="false" outlineLevel="0" collapsed="false">
      <c r="A5501" s="0" t="s">
        <v>4606</v>
      </c>
      <c r="B5501" s="13" t="n">
        <v>43296</v>
      </c>
      <c r="C5501" s="13" t="n">
        <v>43299</v>
      </c>
      <c r="D5501" s="14" t="s">
        <v>52</v>
      </c>
      <c r="E5501" s="14" t="s">
        <v>53</v>
      </c>
      <c r="F5501" s="14" t="s">
        <v>117</v>
      </c>
      <c r="G5501" s="14" t="s">
        <v>170</v>
      </c>
      <c r="H5501" s="14" t="s">
        <v>80</v>
      </c>
      <c r="I5501" s="14" t="s">
        <v>123</v>
      </c>
      <c r="J5501" s="14" t="s">
        <v>629</v>
      </c>
      <c r="K5501" s="15" t="n">
        <v>41.9</v>
      </c>
      <c r="L5501" s="0" t="n">
        <v>2</v>
      </c>
      <c r="M5501" s="16" t="n">
        <v>0</v>
      </c>
      <c r="N5501" s="17" t="n">
        <v>8.799</v>
      </c>
      <c r="O5501" s="0" t="str">
        <f aca="false">TEXT(B5501,"YYYY-MM")</f>
        <v>2018-07</v>
      </c>
      <c r="P5501" s="18" t="n">
        <f aca="false">IFERROR(N5501/K5501,0)</f>
        <v>0.21</v>
      </c>
      <c r="Q5501" s="0" t="str">
        <f aca="false">IF(M5501=0,"No Discount",IF(M5501&lt;0.2,"Low (1-19%)",IF(M5501&lt;0.4,"Medium (20-39%)","High (40%+)")))</f>
        <v>No Discount</v>
      </c>
      <c r="R5501" s="0" t="str">
        <f aca="false">INDEX('Lookup Tables'!$B$2:$B$5,MATCH(F5501,'Lookup Tables'!$A$2:$A$5,0))</f>
        <v>Manager B</v>
      </c>
    </row>
    <row r="5502" customFormat="false" ht="15" hidden="false" customHeight="false" outlineLevel="0" collapsed="false">
      <c r="A5502" s="0" t="s">
        <v>4606</v>
      </c>
      <c r="B5502" s="13" t="n">
        <v>43296</v>
      </c>
      <c r="C5502" s="13" t="n">
        <v>43299</v>
      </c>
      <c r="D5502" s="14" t="s">
        <v>52</v>
      </c>
      <c r="E5502" s="14" t="s">
        <v>53</v>
      </c>
      <c r="F5502" s="14" t="s">
        <v>117</v>
      </c>
      <c r="G5502" s="14" t="s">
        <v>170</v>
      </c>
      <c r="H5502" s="14" t="s">
        <v>56</v>
      </c>
      <c r="I5502" s="14" t="s">
        <v>59</v>
      </c>
      <c r="J5502" s="14" t="s">
        <v>2439</v>
      </c>
      <c r="K5502" s="15" t="n">
        <v>664.146</v>
      </c>
      <c r="L5502" s="0" t="n">
        <v>6</v>
      </c>
      <c r="M5502" s="16" t="n">
        <v>0.1</v>
      </c>
      <c r="N5502" s="17" t="n">
        <v>88.5528</v>
      </c>
      <c r="O5502" s="0" t="str">
        <f aca="false">TEXT(B5502,"YYYY-MM")</f>
        <v>2018-07</v>
      </c>
      <c r="P5502" s="18" t="n">
        <f aca="false">IFERROR(N5502/K5502,0)</f>
        <v>0.133333333333333</v>
      </c>
      <c r="Q5502" s="0" t="str">
        <f aca="false">IF(M5502=0,"No Discount",IF(M5502&lt;0.2,"Low (1-19%)",IF(M5502&lt;0.4,"Medium (20-39%)","High (40%+)")))</f>
        <v>Low (1-19%)</v>
      </c>
      <c r="R5502" s="0" t="str">
        <f aca="false">INDEX('Lookup Tables'!$B$2:$B$5,MATCH(F5502,'Lookup Tables'!$A$2:$A$5,0))</f>
        <v>Manager B</v>
      </c>
    </row>
    <row r="5503" customFormat="false" ht="15" hidden="false" customHeight="false" outlineLevel="0" collapsed="false">
      <c r="A5503" s="0" t="s">
        <v>4606</v>
      </c>
      <c r="B5503" s="13" t="n">
        <v>43296</v>
      </c>
      <c r="C5503" s="13" t="n">
        <v>43299</v>
      </c>
      <c r="D5503" s="14" t="s">
        <v>52</v>
      </c>
      <c r="E5503" s="14" t="s">
        <v>53</v>
      </c>
      <c r="F5503" s="14" t="s">
        <v>117</v>
      </c>
      <c r="G5503" s="14" t="s">
        <v>170</v>
      </c>
      <c r="H5503" s="14" t="s">
        <v>65</v>
      </c>
      <c r="I5503" s="14" t="s">
        <v>91</v>
      </c>
      <c r="J5503" s="14" t="s">
        <v>1942</v>
      </c>
      <c r="K5503" s="15" t="n">
        <v>8.96</v>
      </c>
      <c r="L5503" s="0" t="n">
        <v>2</v>
      </c>
      <c r="M5503" s="16" t="n">
        <v>0</v>
      </c>
      <c r="N5503" s="17" t="n">
        <v>4.3904</v>
      </c>
      <c r="O5503" s="0" t="str">
        <f aca="false">TEXT(B5503,"YYYY-MM")</f>
        <v>2018-07</v>
      </c>
      <c r="P5503" s="18" t="n">
        <f aca="false">IFERROR(N5503/K5503,0)</f>
        <v>0.49</v>
      </c>
      <c r="Q5503" s="0" t="str">
        <f aca="false">IF(M5503=0,"No Discount",IF(M5503&lt;0.2,"Low (1-19%)",IF(M5503&lt;0.4,"Medium (20-39%)","High (40%+)")))</f>
        <v>No Discount</v>
      </c>
      <c r="R5503" s="0" t="str">
        <f aca="false">INDEX('Lookup Tables'!$B$2:$B$5,MATCH(F5503,'Lookup Tables'!$A$2:$A$5,0))</f>
        <v>Manager B</v>
      </c>
    </row>
    <row r="5504" customFormat="false" ht="15" hidden="false" customHeight="false" outlineLevel="0" collapsed="false">
      <c r="A5504" s="0" t="s">
        <v>4607</v>
      </c>
      <c r="B5504" s="13" t="n">
        <v>43406</v>
      </c>
      <c r="C5504" s="13" t="n">
        <v>43410</v>
      </c>
      <c r="D5504" s="14" t="s">
        <v>69</v>
      </c>
      <c r="E5504" s="14" t="s">
        <v>62</v>
      </c>
      <c r="F5504" s="14" t="s">
        <v>117</v>
      </c>
      <c r="G5504" s="14" t="s">
        <v>118</v>
      </c>
      <c r="H5504" s="14" t="s">
        <v>56</v>
      </c>
      <c r="I5504" s="14" t="s">
        <v>76</v>
      </c>
      <c r="J5504" s="14" t="s">
        <v>2761</v>
      </c>
      <c r="K5504" s="15" t="n">
        <v>3.312</v>
      </c>
      <c r="L5504" s="0" t="n">
        <v>1</v>
      </c>
      <c r="M5504" s="16" t="n">
        <v>0.2</v>
      </c>
      <c r="N5504" s="17" t="n">
        <v>0.6624</v>
      </c>
      <c r="O5504" s="0" t="str">
        <f aca="false">TEXT(B5504,"YYYY-MM")</f>
        <v>2018-11</v>
      </c>
      <c r="P5504" s="18" t="n">
        <f aca="false">IFERROR(N5504/K5504,0)</f>
        <v>0.2</v>
      </c>
      <c r="Q5504" s="0" t="str">
        <f aca="false">IF(M5504=0,"No Discount",IF(M5504&lt;0.2,"Low (1-19%)",IF(M5504&lt;0.4,"Medium (20-39%)","High (40%+)")))</f>
        <v>Medium (20-39%)</v>
      </c>
      <c r="R5504" s="0" t="str">
        <f aca="false">INDEX('Lookup Tables'!$B$2:$B$5,MATCH(F5504,'Lookup Tables'!$A$2:$A$5,0))</f>
        <v>Manager B</v>
      </c>
    </row>
    <row r="5505" customFormat="false" ht="15" hidden="false" customHeight="false" outlineLevel="0" collapsed="false">
      <c r="A5505" s="0" t="s">
        <v>4607</v>
      </c>
      <c r="B5505" s="13" t="n">
        <v>43406</v>
      </c>
      <c r="C5505" s="13" t="n">
        <v>43410</v>
      </c>
      <c r="D5505" s="14" t="s">
        <v>69</v>
      </c>
      <c r="E5505" s="14" t="s">
        <v>62</v>
      </c>
      <c r="F5505" s="14" t="s">
        <v>117</v>
      </c>
      <c r="G5505" s="14" t="s">
        <v>118</v>
      </c>
      <c r="H5505" s="14" t="s">
        <v>65</v>
      </c>
      <c r="I5505" s="14" t="s">
        <v>85</v>
      </c>
      <c r="J5505" s="14" t="s">
        <v>3705</v>
      </c>
      <c r="K5505" s="15" t="n">
        <v>20.136</v>
      </c>
      <c r="L5505" s="0" t="n">
        <v>3</v>
      </c>
      <c r="M5505" s="16" t="n">
        <v>0.2</v>
      </c>
      <c r="N5505" s="17" t="n">
        <v>1.2585</v>
      </c>
      <c r="O5505" s="0" t="str">
        <f aca="false">TEXT(B5505,"YYYY-MM")</f>
        <v>2018-11</v>
      </c>
      <c r="P5505" s="18" t="n">
        <f aca="false">IFERROR(N5505/K5505,0)</f>
        <v>0.0625</v>
      </c>
      <c r="Q5505" s="0" t="str">
        <f aca="false">IF(M5505=0,"No Discount",IF(M5505&lt;0.2,"Low (1-19%)",IF(M5505&lt;0.4,"Medium (20-39%)","High (40%+)")))</f>
        <v>Medium (20-39%)</v>
      </c>
      <c r="R5505" s="0" t="str">
        <f aca="false">INDEX('Lookup Tables'!$B$2:$B$5,MATCH(F5505,'Lookup Tables'!$A$2:$A$5,0))</f>
        <v>Manager B</v>
      </c>
    </row>
    <row r="5506" customFormat="false" ht="15" hidden="false" customHeight="false" outlineLevel="0" collapsed="false">
      <c r="A5506" s="0" t="s">
        <v>4607</v>
      </c>
      <c r="B5506" s="13" t="n">
        <v>43406</v>
      </c>
      <c r="C5506" s="13" t="n">
        <v>43410</v>
      </c>
      <c r="D5506" s="14" t="s">
        <v>69</v>
      </c>
      <c r="E5506" s="14" t="s">
        <v>62</v>
      </c>
      <c r="F5506" s="14" t="s">
        <v>117</v>
      </c>
      <c r="G5506" s="14" t="s">
        <v>118</v>
      </c>
      <c r="H5506" s="14" t="s">
        <v>65</v>
      </c>
      <c r="I5506" s="14" t="s">
        <v>129</v>
      </c>
      <c r="J5506" s="14" t="s">
        <v>781</v>
      </c>
      <c r="K5506" s="15" t="n">
        <v>8.856</v>
      </c>
      <c r="L5506" s="0" t="n">
        <v>3</v>
      </c>
      <c r="M5506" s="16" t="n">
        <v>0.2</v>
      </c>
      <c r="N5506" s="17" t="n">
        <v>2.8782</v>
      </c>
      <c r="O5506" s="0" t="str">
        <f aca="false">TEXT(B5506,"YYYY-MM")</f>
        <v>2018-11</v>
      </c>
      <c r="P5506" s="18" t="n">
        <f aca="false">IFERROR(N5506/K5506,0)</f>
        <v>0.325</v>
      </c>
      <c r="Q5506" s="0" t="str">
        <f aca="false">IF(M5506=0,"No Discount",IF(M5506&lt;0.2,"Low (1-19%)",IF(M5506&lt;0.4,"Medium (20-39%)","High (40%+)")))</f>
        <v>Medium (20-39%)</v>
      </c>
      <c r="R5506" s="0" t="str">
        <f aca="false">INDEX('Lookup Tables'!$B$2:$B$5,MATCH(F5506,'Lookup Tables'!$A$2:$A$5,0))</f>
        <v>Manager B</v>
      </c>
    </row>
    <row r="5507" customFormat="false" ht="15" hidden="false" customHeight="false" outlineLevel="0" collapsed="false">
      <c r="A5507" s="0" t="s">
        <v>4607</v>
      </c>
      <c r="B5507" s="13" t="n">
        <v>43406</v>
      </c>
      <c r="C5507" s="13" t="n">
        <v>43410</v>
      </c>
      <c r="D5507" s="14" t="s">
        <v>69</v>
      </c>
      <c r="E5507" s="14" t="s">
        <v>62</v>
      </c>
      <c r="F5507" s="14" t="s">
        <v>117</v>
      </c>
      <c r="G5507" s="14" t="s">
        <v>118</v>
      </c>
      <c r="H5507" s="14" t="s">
        <v>80</v>
      </c>
      <c r="I5507" s="14" t="s">
        <v>81</v>
      </c>
      <c r="J5507" s="14" t="s">
        <v>2081</v>
      </c>
      <c r="K5507" s="15" t="n">
        <v>859.2</v>
      </c>
      <c r="L5507" s="0" t="n">
        <v>4</v>
      </c>
      <c r="M5507" s="16" t="n">
        <v>0.4</v>
      </c>
      <c r="N5507" s="17" t="n">
        <v>-186.16</v>
      </c>
      <c r="O5507" s="0" t="str">
        <f aca="false">TEXT(B5507,"YYYY-MM")</f>
        <v>2018-11</v>
      </c>
      <c r="P5507" s="18" t="n">
        <f aca="false">IFERROR(N5507/K5507,0)</f>
        <v>-0.216666666666667</v>
      </c>
      <c r="Q5507" s="0" t="str">
        <f aca="false">IF(M5507=0,"No Discount",IF(M5507&lt;0.2,"Low (1-19%)",IF(M5507&lt;0.4,"Medium (20-39%)","High (40%+)")))</f>
        <v>High (40%+)</v>
      </c>
      <c r="R5507" s="0" t="str">
        <f aca="false">INDEX('Lookup Tables'!$B$2:$B$5,MATCH(F5507,'Lookup Tables'!$A$2:$A$5,0))</f>
        <v>Manager B</v>
      </c>
    </row>
    <row r="5508" customFormat="false" ht="15" hidden="false" customHeight="false" outlineLevel="0" collapsed="false">
      <c r="A5508" s="0" t="s">
        <v>4608</v>
      </c>
      <c r="B5508" s="13" t="n">
        <v>43016</v>
      </c>
      <c r="C5508" s="13" t="n">
        <v>43016</v>
      </c>
      <c r="D5508" s="14" t="s">
        <v>606</v>
      </c>
      <c r="E5508" s="14" t="s">
        <v>53</v>
      </c>
      <c r="F5508" s="14" t="s">
        <v>63</v>
      </c>
      <c r="G5508" s="14" t="s">
        <v>64</v>
      </c>
      <c r="H5508" s="14" t="s">
        <v>65</v>
      </c>
      <c r="I5508" s="14" t="s">
        <v>91</v>
      </c>
      <c r="J5508" s="14" t="s">
        <v>2009</v>
      </c>
      <c r="K5508" s="15" t="n">
        <v>61.96</v>
      </c>
      <c r="L5508" s="0" t="n">
        <v>2</v>
      </c>
      <c r="M5508" s="16" t="n">
        <v>0</v>
      </c>
      <c r="N5508" s="17" t="n">
        <v>27.882</v>
      </c>
      <c r="O5508" s="0" t="str">
        <f aca="false">TEXT(B5508,"YYYY-MM")</f>
        <v>2017-10</v>
      </c>
      <c r="P5508" s="18" t="n">
        <f aca="false">IFERROR(N5508/K5508,0)</f>
        <v>0.45</v>
      </c>
      <c r="Q5508" s="0" t="str">
        <f aca="false">IF(M5508=0,"No Discount",IF(M5508&lt;0.2,"Low (1-19%)",IF(M5508&lt;0.4,"Medium (20-39%)","High (40%+)")))</f>
        <v>No Discount</v>
      </c>
      <c r="R5508" s="0" t="str">
        <f aca="false">INDEX('Lookup Tables'!$B$2:$B$5,MATCH(F5508,'Lookup Tables'!$A$2:$A$5,0))</f>
        <v>Manager D</v>
      </c>
    </row>
    <row r="5509" customFormat="false" ht="15" hidden="false" customHeight="false" outlineLevel="0" collapsed="false">
      <c r="A5509" s="0" t="s">
        <v>4609</v>
      </c>
      <c r="B5509" s="13" t="n">
        <v>42833</v>
      </c>
      <c r="C5509" s="13" t="n">
        <v>42839</v>
      </c>
      <c r="D5509" s="14" t="s">
        <v>69</v>
      </c>
      <c r="E5509" s="14" t="s">
        <v>53</v>
      </c>
      <c r="F5509" s="14" t="s">
        <v>54</v>
      </c>
      <c r="G5509" s="14" t="s">
        <v>597</v>
      </c>
      <c r="H5509" s="14" t="s">
        <v>65</v>
      </c>
      <c r="I5509" s="14" t="s">
        <v>129</v>
      </c>
      <c r="J5509" s="14" t="s">
        <v>2657</v>
      </c>
      <c r="K5509" s="15" t="n">
        <v>17.92</v>
      </c>
      <c r="L5509" s="0" t="n">
        <v>4</v>
      </c>
      <c r="M5509" s="16" t="n">
        <v>0</v>
      </c>
      <c r="N5509" s="17" t="n">
        <v>8.6016</v>
      </c>
      <c r="O5509" s="0" t="str">
        <f aca="false">TEXT(B5509,"YYYY-MM")</f>
        <v>2017-04</v>
      </c>
      <c r="P5509" s="18" t="n">
        <f aca="false">IFERROR(N5509/K5509,0)</f>
        <v>0.48</v>
      </c>
      <c r="Q5509" s="0" t="str">
        <f aca="false">IF(M5509=0,"No Discount",IF(M5509&lt;0.2,"Low (1-19%)",IF(M5509&lt;0.4,"Medium (20-39%)","High (40%+)")))</f>
        <v>No Discount</v>
      </c>
      <c r="R5509" s="0" t="str">
        <f aca="false">INDEX('Lookup Tables'!$B$2:$B$5,MATCH(F5509,'Lookup Tables'!$A$2:$A$5,0))</f>
        <v>Manager C</v>
      </c>
    </row>
    <row r="5510" customFormat="false" ht="15" hidden="false" customHeight="false" outlineLevel="0" collapsed="false">
      <c r="A5510" s="0" t="s">
        <v>4610</v>
      </c>
      <c r="B5510" s="13" t="n">
        <v>42651</v>
      </c>
      <c r="C5510" s="13" t="n">
        <v>42655</v>
      </c>
      <c r="D5510" s="14" t="s">
        <v>69</v>
      </c>
      <c r="E5510" s="14" t="s">
        <v>53</v>
      </c>
      <c r="F5510" s="14" t="s">
        <v>63</v>
      </c>
      <c r="G5510" s="14" t="s">
        <v>64</v>
      </c>
      <c r="H5510" s="14" t="s">
        <v>56</v>
      </c>
      <c r="I5510" s="14" t="s">
        <v>76</v>
      </c>
      <c r="J5510" s="14" t="s">
        <v>542</v>
      </c>
      <c r="K5510" s="15" t="n">
        <v>145.9</v>
      </c>
      <c r="L5510" s="0" t="n">
        <v>5</v>
      </c>
      <c r="M5510" s="16" t="n">
        <v>0</v>
      </c>
      <c r="N5510" s="17" t="n">
        <v>62.737</v>
      </c>
      <c r="O5510" s="0" t="str">
        <f aca="false">TEXT(B5510,"YYYY-MM")</f>
        <v>2016-10</v>
      </c>
      <c r="P5510" s="18" t="n">
        <f aca="false">IFERROR(N5510/K5510,0)</f>
        <v>0.43</v>
      </c>
      <c r="Q5510" s="0" t="str">
        <f aca="false">IF(M5510=0,"No Discount",IF(M5510&lt;0.2,"Low (1-19%)",IF(M5510&lt;0.4,"Medium (20-39%)","High (40%+)")))</f>
        <v>No Discount</v>
      </c>
      <c r="R5510" s="0" t="str">
        <f aca="false">INDEX('Lookup Tables'!$B$2:$B$5,MATCH(F5510,'Lookup Tables'!$A$2:$A$5,0))</f>
        <v>Manager D</v>
      </c>
    </row>
    <row r="5511" customFormat="false" ht="15" hidden="false" customHeight="false" outlineLevel="0" collapsed="false">
      <c r="A5511" s="0" t="s">
        <v>4611</v>
      </c>
      <c r="B5511" s="13" t="n">
        <v>43235</v>
      </c>
      <c r="C5511" s="13" t="n">
        <v>43240</v>
      </c>
      <c r="D5511" s="14" t="s">
        <v>69</v>
      </c>
      <c r="E5511" s="14" t="s">
        <v>53</v>
      </c>
      <c r="F5511" s="14" t="s">
        <v>98</v>
      </c>
      <c r="G5511" s="14" t="s">
        <v>146</v>
      </c>
      <c r="H5511" s="14" t="s">
        <v>65</v>
      </c>
      <c r="I5511" s="14" t="s">
        <v>91</v>
      </c>
      <c r="J5511" s="14" t="s">
        <v>299</v>
      </c>
      <c r="K5511" s="15" t="n">
        <v>56.704</v>
      </c>
      <c r="L5511" s="0" t="n">
        <v>2</v>
      </c>
      <c r="M5511" s="16" t="n">
        <v>0.2</v>
      </c>
      <c r="N5511" s="17" t="n">
        <v>19.1376</v>
      </c>
      <c r="O5511" s="0" t="str">
        <f aca="false">TEXT(B5511,"YYYY-MM")</f>
        <v>2018-05</v>
      </c>
      <c r="P5511" s="18" t="n">
        <f aca="false">IFERROR(N5511/K5511,0)</f>
        <v>0.3375</v>
      </c>
      <c r="Q5511" s="0" t="str">
        <f aca="false">IF(M5511=0,"No Discount",IF(M5511&lt;0.2,"Low (1-19%)",IF(M5511&lt;0.4,"Medium (20-39%)","High (40%+)")))</f>
        <v>Medium (20-39%)</v>
      </c>
      <c r="R5511" s="0" t="str">
        <f aca="false">INDEX('Lookup Tables'!$B$2:$B$5,MATCH(F5511,'Lookup Tables'!$A$2:$A$5,0))</f>
        <v>Manager A</v>
      </c>
    </row>
    <row r="5512" customFormat="false" ht="15" hidden="false" customHeight="false" outlineLevel="0" collapsed="false">
      <c r="A5512" s="0" t="s">
        <v>4611</v>
      </c>
      <c r="B5512" s="13" t="n">
        <v>43235</v>
      </c>
      <c r="C5512" s="13" t="n">
        <v>43240</v>
      </c>
      <c r="D5512" s="14" t="s">
        <v>69</v>
      </c>
      <c r="E5512" s="14" t="s">
        <v>53</v>
      </c>
      <c r="F5512" s="14" t="s">
        <v>98</v>
      </c>
      <c r="G5512" s="14" t="s">
        <v>146</v>
      </c>
      <c r="H5512" s="14" t="s">
        <v>80</v>
      </c>
      <c r="I5512" s="14" t="s">
        <v>81</v>
      </c>
      <c r="J5512" s="14" t="s">
        <v>2012</v>
      </c>
      <c r="K5512" s="15" t="n">
        <v>11.12</v>
      </c>
      <c r="L5512" s="0" t="n">
        <v>2</v>
      </c>
      <c r="M5512" s="16" t="n">
        <v>0.2</v>
      </c>
      <c r="N5512" s="17" t="n">
        <v>3.475</v>
      </c>
      <c r="O5512" s="0" t="str">
        <f aca="false">TEXT(B5512,"YYYY-MM")</f>
        <v>2018-05</v>
      </c>
      <c r="P5512" s="18" t="n">
        <f aca="false">IFERROR(N5512/K5512,0)</f>
        <v>0.3125</v>
      </c>
      <c r="Q5512" s="0" t="str">
        <f aca="false">IF(M5512=0,"No Discount",IF(M5512&lt;0.2,"Low (1-19%)",IF(M5512&lt;0.4,"Medium (20-39%)","High (40%+)")))</f>
        <v>Medium (20-39%)</v>
      </c>
      <c r="R5512" s="0" t="str">
        <f aca="false">INDEX('Lookup Tables'!$B$2:$B$5,MATCH(F5512,'Lookup Tables'!$A$2:$A$5,0))</f>
        <v>Manager A</v>
      </c>
    </row>
    <row r="5513" customFormat="false" ht="15" hidden="false" customHeight="false" outlineLevel="0" collapsed="false">
      <c r="A5513" s="0" t="s">
        <v>4612</v>
      </c>
      <c r="B5513" s="13" t="n">
        <v>42059</v>
      </c>
      <c r="C5513" s="13" t="n">
        <v>42065</v>
      </c>
      <c r="D5513" s="14" t="s">
        <v>69</v>
      </c>
      <c r="E5513" s="14" t="s">
        <v>53</v>
      </c>
      <c r="F5513" s="14" t="s">
        <v>63</v>
      </c>
      <c r="G5513" s="14" t="s">
        <v>237</v>
      </c>
      <c r="H5513" s="14" t="s">
        <v>65</v>
      </c>
      <c r="I5513" s="14" t="s">
        <v>91</v>
      </c>
      <c r="J5513" s="14" t="s">
        <v>3350</v>
      </c>
      <c r="K5513" s="15" t="n">
        <v>32.896</v>
      </c>
      <c r="L5513" s="0" t="n">
        <v>4</v>
      </c>
      <c r="M5513" s="16" t="n">
        <v>0.2</v>
      </c>
      <c r="N5513" s="17" t="n">
        <v>11.1024</v>
      </c>
      <c r="O5513" s="0" t="str">
        <f aca="false">TEXT(B5513,"YYYY-MM")</f>
        <v>2015-02</v>
      </c>
      <c r="P5513" s="18" t="n">
        <f aca="false">IFERROR(N5513/K5513,0)</f>
        <v>0.3375</v>
      </c>
      <c r="Q5513" s="0" t="str">
        <f aca="false">IF(M5513=0,"No Discount",IF(M5513&lt;0.2,"Low (1-19%)",IF(M5513&lt;0.4,"Medium (20-39%)","High (40%+)")))</f>
        <v>Medium (20-39%)</v>
      </c>
      <c r="R5513" s="0" t="str">
        <f aca="false">INDEX('Lookup Tables'!$B$2:$B$5,MATCH(F5513,'Lookup Tables'!$A$2:$A$5,0))</f>
        <v>Manager D</v>
      </c>
    </row>
    <row r="5514" customFormat="false" ht="15" hidden="false" customHeight="false" outlineLevel="0" collapsed="false">
      <c r="A5514" s="0" t="s">
        <v>4612</v>
      </c>
      <c r="B5514" s="13" t="n">
        <v>42059</v>
      </c>
      <c r="C5514" s="13" t="n">
        <v>42065</v>
      </c>
      <c r="D5514" s="14" t="s">
        <v>69</v>
      </c>
      <c r="E5514" s="14" t="s">
        <v>53</v>
      </c>
      <c r="F5514" s="14" t="s">
        <v>63</v>
      </c>
      <c r="G5514" s="14" t="s">
        <v>237</v>
      </c>
      <c r="H5514" s="14" t="s">
        <v>65</v>
      </c>
      <c r="I5514" s="14" t="s">
        <v>91</v>
      </c>
      <c r="J5514" s="14" t="s">
        <v>3596</v>
      </c>
      <c r="K5514" s="15" t="n">
        <v>22.776</v>
      </c>
      <c r="L5514" s="0" t="n">
        <v>3</v>
      </c>
      <c r="M5514" s="16" t="n">
        <v>0.2</v>
      </c>
      <c r="N5514" s="17" t="n">
        <v>7.6869</v>
      </c>
      <c r="O5514" s="0" t="str">
        <f aca="false">TEXT(B5514,"YYYY-MM")</f>
        <v>2015-02</v>
      </c>
      <c r="P5514" s="18" t="n">
        <f aca="false">IFERROR(N5514/K5514,0)</f>
        <v>0.3375</v>
      </c>
      <c r="Q5514" s="0" t="str">
        <f aca="false">IF(M5514=0,"No Discount",IF(M5514&lt;0.2,"Low (1-19%)",IF(M5514&lt;0.4,"Medium (20-39%)","High (40%+)")))</f>
        <v>Medium (20-39%)</v>
      </c>
      <c r="R5514" s="0" t="str">
        <f aca="false">INDEX('Lookup Tables'!$B$2:$B$5,MATCH(F5514,'Lookup Tables'!$A$2:$A$5,0))</f>
        <v>Manager D</v>
      </c>
    </row>
    <row r="5515" customFormat="false" ht="15" hidden="false" customHeight="false" outlineLevel="0" collapsed="false">
      <c r="A5515" s="0" t="s">
        <v>4613</v>
      </c>
      <c r="B5515" s="13" t="n">
        <v>42520</v>
      </c>
      <c r="C5515" s="13" t="n">
        <v>42522</v>
      </c>
      <c r="D5515" s="14" t="s">
        <v>137</v>
      </c>
      <c r="E5515" s="14" t="s">
        <v>53</v>
      </c>
      <c r="F5515" s="14" t="s">
        <v>117</v>
      </c>
      <c r="G5515" s="14" t="s">
        <v>170</v>
      </c>
      <c r="H5515" s="14" t="s">
        <v>80</v>
      </c>
      <c r="I5515" s="14" t="s">
        <v>81</v>
      </c>
      <c r="J5515" s="14" t="s">
        <v>4614</v>
      </c>
      <c r="K5515" s="15" t="n">
        <v>239.97</v>
      </c>
      <c r="L5515" s="0" t="n">
        <v>3</v>
      </c>
      <c r="M5515" s="16" t="n">
        <v>0</v>
      </c>
      <c r="N5515" s="17" t="n">
        <v>2.3997</v>
      </c>
      <c r="O5515" s="0" t="str">
        <f aca="false">TEXT(B5515,"YYYY-MM")</f>
        <v>2016-05</v>
      </c>
      <c r="P5515" s="18" t="n">
        <f aca="false">IFERROR(N5515/K5515,0)</f>
        <v>0.01</v>
      </c>
      <c r="Q5515" s="0" t="str">
        <f aca="false">IF(M5515=0,"No Discount",IF(M5515&lt;0.2,"Low (1-19%)",IF(M5515&lt;0.4,"Medium (20-39%)","High (40%+)")))</f>
        <v>No Discount</v>
      </c>
      <c r="R5515" s="0" t="str">
        <f aca="false">INDEX('Lookup Tables'!$B$2:$B$5,MATCH(F5515,'Lookup Tables'!$A$2:$A$5,0))</f>
        <v>Manager B</v>
      </c>
    </row>
    <row r="5516" customFormat="false" ht="15" hidden="false" customHeight="false" outlineLevel="0" collapsed="false">
      <c r="A5516" s="0" t="s">
        <v>4613</v>
      </c>
      <c r="B5516" s="13" t="n">
        <v>42520</v>
      </c>
      <c r="C5516" s="13" t="n">
        <v>42522</v>
      </c>
      <c r="D5516" s="14" t="s">
        <v>137</v>
      </c>
      <c r="E5516" s="14" t="s">
        <v>53</v>
      </c>
      <c r="F5516" s="14" t="s">
        <v>117</v>
      </c>
      <c r="G5516" s="14" t="s">
        <v>170</v>
      </c>
      <c r="H5516" s="14" t="s">
        <v>65</v>
      </c>
      <c r="I5516" s="14" t="s">
        <v>85</v>
      </c>
      <c r="J5516" s="14" t="s">
        <v>2591</v>
      </c>
      <c r="K5516" s="15" t="n">
        <v>160.32</v>
      </c>
      <c r="L5516" s="0" t="n">
        <v>2</v>
      </c>
      <c r="M5516" s="16" t="n">
        <v>0</v>
      </c>
      <c r="N5516" s="17" t="n">
        <v>44.8896</v>
      </c>
      <c r="O5516" s="0" t="str">
        <f aca="false">TEXT(B5516,"YYYY-MM")</f>
        <v>2016-05</v>
      </c>
      <c r="P5516" s="18" t="n">
        <f aca="false">IFERROR(N5516/K5516,0)</f>
        <v>0.28</v>
      </c>
      <c r="Q5516" s="0" t="str">
        <f aca="false">IF(M5516=0,"No Discount",IF(M5516&lt;0.2,"Low (1-19%)",IF(M5516&lt;0.4,"Medium (20-39%)","High (40%+)")))</f>
        <v>No Discount</v>
      </c>
      <c r="R5516" s="0" t="str">
        <f aca="false">INDEX('Lookup Tables'!$B$2:$B$5,MATCH(F5516,'Lookup Tables'!$A$2:$A$5,0))</f>
        <v>Manager B</v>
      </c>
    </row>
    <row r="5517" customFormat="false" ht="15" hidden="false" customHeight="false" outlineLevel="0" collapsed="false">
      <c r="A5517" s="0" t="s">
        <v>4613</v>
      </c>
      <c r="B5517" s="13" t="n">
        <v>42520</v>
      </c>
      <c r="C5517" s="13" t="n">
        <v>42522</v>
      </c>
      <c r="D5517" s="14" t="s">
        <v>137</v>
      </c>
      <c r="E5517" s="14" t="s">
        <v>53</v>
      </c>
      <c r="F5517" s="14" t="s">
        <v>117</v>
      </c>
      <c r="G5517" s="14" t="s">
        <v>170</v>
      </c>
      <c r="H5517" s="14" t="s">
        <v>80</v>
      </c>
      <c r="I5517" s="14" t="s">
        <v>81</v>
      </c>
      <c r="J5517" s="14" t="s">
        <v>2542</v>
      </c>
      <c r="K5517" s="15" t="n">
        <v>128.85</v>
      </c>
      <c r="L5517" s="0" t="n">
        <v>3</v>
      </c>
      <c r="M5517" s="16" t="n">
        <v>0</v>
      </c>
      <c r="N5517" s="17" t="n">
        <v>3.8655</v>
      </c>
      <c r="O5517" s="0" t="str">
        <f aca="false">TEXT(B5517,"YYYY-MM")</f>
        <v>2016-05</v>
      </c>
      <c r="P5517" s="18" t="n">
        <f aca="false">IFERROR(N5517/K5517,0)</f>
        <v>0.03</v>
      </c>
      <c r="Q5517" s="0" t="str">
        <f aca="false">IF(M5517=0,"No Discount",IF(M5517&lt;0.2,"Low (1-19%)",IF(M5517&lt;0.4,"Medium (20-39%)","High (40%+)")))</f>
        <v>No Discount</v>
      </c>
      <c r="R5517" s="0" t="str">
        <f aca="false">INDEX('Lookup Tables'!$B$2:$B$5,MATCH(F5517,'Lookup Tables'!$A$2:$A$5,0))</f>
        <v>Manager B</v>
      </c>
    </row>
    <row r="5518" customFormat="false" ht="15" hidden="false" customHeight="false" outlineLevel="0" collapsed="false">
      <c r="A5518" s="0" t="s">
        <v>4615</v>
      </c>
      <c r="B5518" s="13" t="n">
        <v>43057</v>
      </c>
      <c r="C5518" s="13" t="n">
        <v>43060</v>
      </c>
      <c r="D5518" s="14" t="s">
        <v>52</v>
      </c>
      <c r="E5518" s="14" t="s">
        <v>62</v>
      </c>
      <c r="F5518" s="14" t="s">
        <v>54</v>
      </c>
      <c r="G5518" s="14" t="s">
        <v>211</v>
      </c>
      <c r="H5518" s="14" t="s">
        <v>80</v>
      </c>
      <c r="I5518" s="14" t="s">
        <v>123</v>
      </c>
      <c r="J5518" s="14" t="s">
        <v>4558</v>
      </c>
      <c r="K5518" s="15" t="n">
        <v>1319.96</v>
      </c>
      <c r="L5518" s="0" t="n">
        <v>4</v>
      </c>
      <c r="M5518" s="16" t="n">
        <v>0</v>
      </c>
      <c r="N5518" s="17" t="n">
        <v>527.984</v>
      </c>
      <c r="O5518" s="0" t="str">
        <f aca="false">TEXT(B5518,"YYYY-MM")</f>
        <v>2017-11</v>
      </c>
      <c r="P5518" s="18" t="n">
        <f aca="false">IFERROR(N5518/K5518,0)</f>
        <v>0.4</v>
      </c>
      <c r="Q5518" s="0" t="str">
        <f aca="false">IF(M5518=0,"No Discount",IF(M5518&lt;0.2,"Low (1-19%)",IF(M5518&lt;0.4,"Medium (20-39%)","High (40%+)")))</f>
        <v>No Discount</v>
      </c>
      <c r="R5518" s="0" t="str">
        <f aca="false">INDEX('Lookup Tables'!$B$2:$B$5,MATCH(F5518,'Lookup Tables'!$A$2:$A$5,0))</f>
        <v>Manager C</v>
      </c>
    </row>
    <row r="5519" customFormat="false" ht="15" hidden="false" customHeight="false" outlineLevel="0" collapsed="false">
      <c r="A5519" s="0" t="s">
        <v>4616</v>
      </c>
      <c r="B5519" s="13" t="n">
        <v>43438</v>
      </c>
      <c r="C5519" s="13" t="n">
        <v>43443</v>
      </c>
      <c r="D5519" s="14" t="s">
        <v>69</v>
      </c>
      <c r="E5519" s="14" t="s">
        <v>62</v>
      </c>
      <c r="F5519" s="14" t="s">
        <v>117</v>
      </c>
      <c r="G5519" s="14" t="s">
        <v>118</v>
      </c>
      <c r="H5519" s="14" t="s">
        <v>56</v>
      </c>
      <c r="I5519" s="14" t="s">
        <v>59</v>
      </c>
      <c r="J5519" s="14" t="s">
        <v>1564</v>
      </c>
      <c r="K5519" s="15" t="n">
        <v>239.96</v>
      </c>
      <c r="L5519" s="0" t="n">
        <v>10</v>
      </c>
      <c r="M5519" s="16" t="n">
        <v>0.3</v>
      </c>
      <c r="N5519" s="17" t="n">
        <v>-10.284</v>
      </c>
      <c r="O5519" s="0" t="str">
        <f aca="false">TEXT(B5519,"YYYY-MM")</f>
        <v>2018-12</v>
      </c>
      <c r="P5519" s="18" t="n">
        <f aca="false">IFERROR(N5519/K5519,0)</f>
        <v>-0.0428571428571429</v>
      </c>
      <c r="Q5519" s="0" t="str">
        <f aca="false">IF(M5519=0,"No Discount",IF(M5519&lt;0.2,"Low (1-19%)",IF(M5519&lt;0.4,"Medium (20-39%)","High (40%+)")))</f>
        <v>Medium (20-39%)</v>
      </c>
      <c r="R5519" s="0" t="str">
        <f aca="false">INDEX('Lookup Tables'!$B$2:$B$5,MATCH(F5519,'Lookup Tables'!$A$2:$A$5,0))</f>
        <v>Manager B</v>
      </c>
    </row>
    <row r="5520" customFormat="false" ht="15" hidden="false" customHeight="false" outlineLevel="0" collapsed="false">
      <c r="A5520" s="0" t="s">
        <v>4616</v>
      </c>
      <c r="B5520" s="13" t="n">
        <v>43438</v>
      </c>
      <c r="C5520" s="13" t="n">
        <v>43443</v>
      </c>
      <c r="D5520" s="14" t="s">
        <v>69</v>
      </c>
      <c r="E5520" s="14" t="s">
        <v>62</v>
      </c>
      <c r="F5520" s="14" t="s">
        <v>117</v>
      </c>
      <c r="G5520" s="14" t="s">
        <v>118</v>
      </c>
      <c r="H5520" s="14" t="s">
        <v>56</v>
      </c>
      <c r="I5520" s="14" t="s">
        <v>76</v>
      </c>
      <c r="J5520" s="14" t="s">
        <v>2229</v>
      </c>
      <c r="K5520" s="15" t="n">
        <v>54.768</v>
      </c>
      <c r="L5520" s="0" t="n">
        <v>2</v>
      </c>
      <c r="M5520" s="16" t="n">
        <v>0.2</v>
      </c>
      <c r="N5520" s="17" t="n">
        <v>6.846</v>
      </c>
      <c r="O5520" s="0" t="str">
        <f aca="false">TEXT(B5520,"YYYY-MM")</f>
        <v>2018-12</v>
      </c>
      <c r="P5520" s="18" t="n">
        <f aca="false">IFERROR(N5520/K5520,0)</f>
        <v>0.125</v>
      </c>
      <c r="Q5520" s="0" t="str">
        <f aca="false">IF(M5520=0,"No Discount",IF(M5520&lt;0.2,"Low (1-19%)",IF(M5520&lt;0.4,"Medium (20-39%)","High (40%+)")))</f>
        <v>Medium (20-39%)</v>
      </c>
      <c r="R5520" s="0" t="str">
        <f aca="false">INDEX('Lookup Tables'!$B$2:$B$5,MATCH(F5520,'Lookup Tables'!$A$2:$A$5,0))</f>
        <v>Manager B</v>
      </c>
    </row>
    <row r="5521" customFormat="false" ht="15" hidden="false" customHeight="false" outlineLevel="0" collapsed="false">
      <c r="A5521" s="0" t="s">
        <v>4616</v>
      </c>
      <c r="B5521" s="13" t="n">
        <v>43438</v>
      </c>
      <c r="C5521" s="13" t="n">
        <v>43443</v>
      </c>
      <c r="D5521" s="14" t="s">
        <v>69</v>
      </c>
      <c r="E5521" s="14" t="s">
        <v>62</v>
      </c>
      <c r="F5521" s="14" t="s">
        <v>117</v>
      </c>
      <c r="G5521" s="14" t="s">
        <v>118</v>
      </c>
      <c r="H5521" s="14" t="s">
        <v>65</v>
      </c>
      <c r="I5521" s="14" t="s">
        <v>78</v>
      </c>
      <c r="J5521" s="14" t="s">
        <v>1425</v>
      </c>
      <c r="K5521" s="15" t="n">
        <v>13.392</v>
      </c>
      <c r="L5521" s="0" t="n">
        <v>3</v>
      </c>
      <c r="M5521" s="16" t="n">
        <v>0.2</v>
      </c>
      <c r="N5521" s="17" t="n">
        <v>3.1806</v>
      </c>
      <c r="O5521" s="0" t="str">
        <f aca="false">TEXT(B5521,"YYYY-MM")</f>
        <v>2018-12</v>
      </c>
      <c r="P5521" s="18" t="n">
        <f aca="false">IFERROR(N5521/K5521,0)</f>
        <v>0.2375</v>
      </c>
      <c r="Q5521" s="0" t="str">
        <f aca="false">IF(M5521=0,"No Discount",IF(M5521&lt;0.2,"Low (1-19%)",IF(M5521&lt;0.4,"Medium (20-39%)","High (40%+)")))</f>
        <v>Medium (20-39%)</v>
      </c>
      <c r="R5521" s="0" t="str">
        <f aca="false">INDEX('Lookup Tables'!$B$2:$B$5,MATCH(F5521,'Lookup Tables'!$A$2:$A$5,0))</f>
        <v>Manager B</v>
      </c>
    </row>
    <row r="5522" customFormat="false" ht="15" hidden="false" customHeight="false" outlineLevel="0" collapsed="false">
      <c r="A5522" s="0" t="s">
        <v>4616</v>
      </c>
      <c r="B5522" s="13" t="n">
        <v>43438</v>
      </c>
      <c r="C5522" s="13" t="n">
        <v>43443</v>
      </c>
      <c r="D5522" s="14" t="s">
        <v>69</v>
      </c>
      <c r="E5522" s="14" t="s">
        <v>62</v>
      </c>
      <c r="F5522" s="14" t="s">
        <v>117</v>
      </c>
      <c r="G5522" s="14" t="s">
        <v>118</v>
      </c>
      <c r="H5522" s="14" t="s">
        <v>65</v>
      </c>
      <c r="I5522" s="14" t="s">
        <v>91</v>
      </c>
      <c r="J5522" s="14" t="s">
        <v>4067</v>
      </c>
      <c r="K5522" s="15" t="n">
        <v>23.92</v>
      </c>
      <c r="L5522" s="0" t="n">
        <v>5</v>
      </c>
      <c r="M5522" s="16" t="n">
        <v>0.2</v>
      </c>
      <c r="N5522" s="17" t="n">
        <v>8.671</v>
      </c>
      <c r="O5522" s="0" t="str">
        <f aca="false">TEXT(B5522,"YYYY-MM")</f>
        <v>2018-12</v>
      </c>
      <c r="P5522" s="18" t="n">
        <f aca="false">IFERROR(N5522/K5522,0)</f>
        <v>0.3625</v>
      </c>
      <c r="Q5522" s="0" t="str">
        <f aca="false">IF(M5522=0,"No Discount",IF(M5522&lt;0.2,"Low (1-19%)",IF(M5522&lt;0.4,"Medium (20-39%)","High (40%+)")))</f>
        <v>Medium (20-39%)</v>
      </c>
      <c r="R5522" s="0" t="str">
        <f aca="false">INDEX('Lookup Tables'!$B$2:$B$5,MATCH(F5522,'Lookup Tables'!$A$2:$A$5,0))</f>
        <v>Manager B</v>
      </c>
    </row>
    <row r="5523" customFormat="false" ht="15" hidden="false" customHeight="false" outlineLevel="0" collapsed="false">
      <c r="A5523" s="0" t="s">
        <v>4616</v>
      </c>
      <c r="B5523" s="13" t="n">
        <v>43438</v>
      </c>
      <c r="C5523" s="13" t="n">
        <v>43443</v>
      </c>
      <c r="D5523" s="14" t="s">
        <v>69</v>
      </c>
      <c r="E5523" s="14" t="s">
        <v>62</v>
      </c>
      <c r="F5523" s="14" t="s">
        <v>117</v>
      </c>
      <c r="G5523" s="14" t="s">
        <v>118</v>
      </c>
      <c r="H5523" s="14" t="s">
        <v>80</v>
      </c>
      <c r="I5523" s="14" t="s">
        <v>123</v>
      </c>
      <c r="J5523" s="14" t="s">
        <v>1628</v>
      </c>
      <c r="K5523" s="15" t="n">
        <v>255.968</v>
      </c>
      <c r="L5523" s="0" t="n">
        <v>4</v>
      </c>
      <c r="M5523" s="16" t="n">
        <v>0.2</v>
      </c>
      <c r="N5523" s="17" t="n">
        <v>-28.7964</v>
      </c>
      <c r="O5523" s="0" t="str">
        <f aca="false">TEXT(B5523,"YYYY-MM")</f>
        <v>2018-12</v>
      </c>
      <c r="P5523" s="18" t="n">
        <f aca="false">IFERROR(N5523/K5523,0)</f>
        <v>-0.1125</v>
      </c>
      <c r="Q5523" s="0" t="str">
        <f aca="false">IF(M5523=0,"No Discount",IF(M5523&lt;0.2,"Low (1-19%)",IF(M5523&lt;0.4,"Medium (20-39%)","High (40%+)")))</f>
        <v>Medium (20-39%)</v>
      </c>
      <c r="R5523" s="0" t="str">
        <f aca="false">INDEX('Lookup Tables'!$B$2:$B$5,MATCH(F5523,'Lookup Tables'!$A$2:$A$5,0))</f>
        <v>Manager B</v>
      </c>
    </row>
    <row r="5524" customFormat="false" ht="15" hidden="false" customHeight="false" outlineLevel="0" collapsed="false">
      <c r="A5524" s="0" t="s">
        <v>4617</v>
      </c>
      <c r="B5524" s="13" t="n">
        <v>42891</v>
      </c>
      <c r="C5524" s="13" t="n">
        <v>42893</v>
      </c>
      <c r="D5524" s="14" t="s">
        <v>137</v>
      </c>
      <c r="E5524" s="14" t="s">
        <v>53</v>
      </c>
      <c r="F5524" s="14" t="s">
        <v>63</v>
      </c>
      <c r="G5524" s="14" t="s">
        <v>64</v>
      </c>
      <c r="H5524" s="14" t="s">
        <v>65</v>
      </c>
      <c r="I5524" s="14" t="s">
        <v>83</v>
      </c>
      <c r="J5524" s="14" t="s">
        <v>572</v>
      </c>
      <c r="K5524" s="15" t="n">
        <v>21.552</v>
      </c>
      <c r="L5524" s="0" t="n">
        <v>6</v>
      </c>
      <c r="M5524" s="16" t="n">
        <v>0.2</v>
      </c>
      <c r="N5524" s="17" t="n">
        <v>7.0044</v>
      </c>
      <c r="O5524" s="0" t="str">
        <f aca="false">TEXT(B5524,"YYYY-MM")</f>
        <v>2017-06</v>
      </c>
      <c r="P5524" s="18" t="n">
        <f aca="false">IFERROR(N5524/K5524,0)</f>
        <v>0.325</v>
      </c>
      <c r="Q5524" s="0" t="str">
        <f aca="false">IF(M5524=0,"No Discount",IF(M5524&lt;0.2,"Low (1-19%)",IF(M5524&lt;0.4,"Medium (20-39%)","High (40%+)")))</f>
        <v>Medium (20-39%)</v>
      </c>
      <c r="R5524" s="0" t="str">
        <f aca="false">INDEX('Lookup Tables'!$B$2:$B$5,MATCH(F5524,'Lookup Tables'!$A$2:$A$5,0))</f>
        <v>Manager D</v>
      </c>
    </row>
    <row r="5525" customFormat="false" ht="15" hidden="false" customHeight="false" outlineLevel="0" collapsed="false">
      <c r="A5525" s="0" t="s">
        <v>4617</v>
      </c>
      <c r="B5525" s="13" t="n">
        <v>42891</v>
      </c>
      <c r="C5525" s="13" t="n">
        <v>42893</v>
      </c>
      <c r="D5525" s="14" t="s">
        <v>137</v>
      </c>
      <c r="E5525" s="14" t="s">
        <v>53</v>
      </c>
      <c r="F5525" s="14" t="s">
        <v>63</v>
      </c>
      <c r="G5525" s="14" t="s">
        <v>64</v>
      </c>
      <c r="H5525" s="14" t="s">
        <v>65</v>
      </c>
      <c r="I5525" s="14" t="s">
        <v>85</v>
      </c>
      <c r="J5525" s="14" t="s">
        <v>1678</v>
      </c>
      <c r="K5525" s="15" t="n">
        <v>58.24</v>
      </c>
      <c r="L5525" s="0" t="n">
        <v>4</v>
      </c>
      <c r="M5525" s="16" t="n">
        <v>0</v>
      </c>
      <c r="N5525" s="17" t="n">
        <v>15.7248</v>
      </c>
      <c r="O5525" s="0" t="str">
        <f aca="false">TEXT(B5525,"YYYY-MM")</f>
        <v>2017-06</v>
      </c>
      <c r="P5525" s="18" t="n">
        <f aca="false">IFERROR(N5525/K5525,0)</f>
        <v>0.27</v>
      </c>
      <c r="Q5525" s="0" t="str">
        <f aca="false">IF(M5525=0,"No Discount",IF(M5525&lt;0.2,"Low (1-19%)",IF(M5525&lt;0.4,"Medium (20-39%)","High (40%+)")))</f>
        <v>No Discount</v>
      </c>
      <c r="R5525" s="0" t="str">
        <f aca="false">INDEX('Lookup Tables'!$B$2:$B$5,MATCH(F5525,'Lookup Tables'!$A$2:$A$5,0))</f>
        <v>Manager D</v>
      </c>
    </row>
    <row r="5526" customFormat="false" ht="15" hidden="false" customHeight="false" outlineLevel="0" collapsed="false">
      <c r="A5526" s="0" t="s">
        <v>4618</v>
      </c>
      <c r="B5526" s="13" t="n">
        <v>43079</v>
      </c>
      <c r="C5526" s="13" t="n">
        <v>43081</v>
      </c>
      <c r="D5526" s="14" t="s">
        <v>137</v>
      </c>
      <c r="E5526" s="14" t="s">
        <v>97</v>
      </c>
      <c r="F5526" s="14" t="s">
        <v>63</v>
      </c>
      <c r="G5526" s="14" t="s">
        <v>64</v>
      </c>
      <c r="H5526" s="14" t="s">
        <v>65</v>
      </c>
      <c r="I5526" s="14" t="s">
        <v>91</v>
      </c>
      <c r="J5526" s="14" t="s">
        <v>1969</v>
      </c>
      <c r="K5526" s="15" t="n">
        <v>80.28</v>
      </c>
      <c r="L5526" s="0" t="n">
        <v>12</v>
      </c>
      <c r="M5526" s="16" t="n">
        <v>0</v>
      </c>
      <c r="N5526" s="17" t="n">
        <v>36.9288</v>
      </c>
      <c r="O5526" s="0" t="str">
        <f aca="false">TEXT(B5526,"YYYY-MM")</f>
        <v>2017-12</v>
      </c>
      <c r="P5526" s="18" t="n">
        <f aca="false">IFERROR(N5526/K5526,0)</f>
        <v>0.46</v>
      </c>
      <c r="Q5526" s="0" t="str">
        <f aca="false">IF(M5526=0,"No Discount",IF(M5526&lt;0.2,"Low (1-19%)",IF(M5526&lt;0.4,"Medium (20-39%)","High (40%+)")))</f>
        <v>No Discount</v>
      </c>
      <c r="R5526" s="0" t="str">
        <f aca="false">INDEX('Lookup Tables'!$B$2:$B$5,MATCH(F5526,'Lookup Tables'!$A$2:$A$5,0))</f>
        <v>Manager D</v>
      </c>
    </row>
    <row r="5527" customFormat="false" ht="15" hidden="false" customHeight="false" outlineLevel="0" collapsed="false">
      <c r="A5527" s="0" t="s">
        <v>4619</v>
      </c>
      <c r="B5527" s="13" t="n">
        <v>43220</v>
      </c>
      <c r="C5527" s="13" t="n">
        <v>43225</v>
      </c>
      <c r="D5527" s="14" t="s">
        <v>69</v>
      </c>
      <c r="E5527" s="14" t="s">
        <v>62</v>
      </c>
      <c r="F5527" s="14" t="s">
        <v>63</v>
      </c>
      <c r="G5527" s="14" t="s">
        <v>64</v>
      </c>
      <c r="H5527" s="14" t="s">
        <v>65</v>
      </c>
      <c r="I5527" s="14" t="s">
        <v>78</v>
      </c>
      <c r="J5527" s="14" t="s">
        <v>535</v>
      </c>
      <c r="K5527" s="15" t="n">
        <v>9.78</v>
      </c>
      <c r="L5527" s="0" t="n">
        <v>2</v>
      </c>
      <c r="M5527" s="16" t="n">
        <v>0</v>
      </c>
      <c r="N5527" s="17" t="n">
        <v>4.0098</v>
      </c>
      <c r="O5527" s="0" t="str">
        <f aca="false">TEXT(B5527,"YYYY-MM")</f>
        <v>2018-04</v>
      </c>
      <c r="P5527" s="18" t="n">
        <f aca="false">IFERROR(N5527/K5527,0)</f>
        <v>0.41</v>
      </c>
      <c r="Q5527" s="0" t="str">
        <f aca="false">IF(M5527=0,"No Discount",IF(M5527&lt;0.2,"Low (1-19%)",IF(M5527&lt;0.4,"Medium (20-39%)","High (40%+)")))</f>
        <v>No Discount</v>
      </c>
      <c r="R5527" s="0" t="str">
        <f aca="false">INDEX('Lookup Tables'!$B$2:$B$5,MATCH(F5527,'Lookup Tables'!$A$2:$A$5,0))</f>
        <v>Manager D</v>
      </c>
    </row>
    <row r="5528" customFormat="false" ht="15" hidden="false" customHeight="false" outlineLevel="0" collapsed="false">
      <c r="A5528" s="0" t="s">
        <v>4620</v>
      </c>
      <c r="B5528" s="13" t="n">
        <v>43214</v>
      </c>
      <c r="C5528" s="13" t="n">
        <v>43218</v>
      </c>
      <c r="D5528" s="14" t="s">
        <v>69</v>
      </c>
      <c r="E5528" s="14" t="s">
        <v>97</v>
      </c>
      <c r="F5528" s="14" t="s">
        <v>63</v>
      </c>
      <c r="G5528" s="14" t="s">
        <v>64</v>
      </c>
      <c r="H5528" s="14" t="s">
        <v>65</v>
      </c>
      <c r="I5528" s="14" t="s">
        <v>171</v>
      </c>
      <c r="J5528" s="14" t="s">
        <v>2007</v>
      </c>
      <c r="K5528" s="15" t="n">
        <v>1.81</v>
      </c>
      <c r="L5528" s="0" t="n">
        <v>1</v>
      </c>
      <c r="M5528" s="16" t="n">
        <v>0</v>
      </c>
      <c r="N5528" s="17" t="n">
        <v>0.6516</v>
      </c>
      <c r="O5528" s="0" t="str">
        <f aca="false">TEXT(B5528,"YYYY-MM")</f>
        <v>2018-04</v>
      </c>
      <c r="P5528" s="18" t="n">
        <f aca="false">IFERROR(N5528/K5528,0)</f>
        <v>0.36</v>
      </c>
      <c r="Q5528" s="0" t="str">
        <f aca="false">IF(M5528=0,"No Discount",IF(M5528&lt;0.2,"Low (1-19%)",IF(M5528&lt;0.4,"Medium (20-39%)","High (40%+)")))</f>
        <v>No Discount</v>
      </c>
      <c r="R5528" s="0" t="str">
        <f aca="false">INDEX('Lookup Tables'!$B$2:$B$5,MATCH(F5528,'Lookup Tables'!$A$2:$A$5,0))</f>
        <v>Manager D</v>
      </c>
    </row>
    <row r="5529" customFormat="false" ht="15" hidden="false" customHeight="false" outlineLevel="0" collapsed="false">
      <c r="A5529" s="0" t="s">
        <v>4621</v>
      </c>
      <c r="B5529" s="13" t="n">
        <v>42498</v>
      </c>
      <c r="C5529" s="13" t="n">
        <v>42500</v>
      </c>
      <c r="D5529" s="14" t="s">
        <v>137</v>
      </c>
      <c r="E5529" s="14" t="s">
        <v>97</v>
      </c>
      <c r="F5529" s="14" t="s">
        <v>117</v>
      </c>
      <c r="G5529" s="14" t="s">
        <v>170</v>
      </c>
      <c r="H5529" s="14" t="s">
        <v>65</v>
      </c>
      <c r="I5529" s="14" t="s">
        <v>91</v>
      </c>
      <c r="J5529" s="14" t="s">
        <v>759</v>
      </c>
      <c r="K5529" s="15" t="n">
        <v>37.94</v>
      </c>
      <c r="L5529" s="0" t="n">
        <v>2</v>
      </c>
      <c r="M5529" s="16" t="n">
        <v>0</v>
      </c>
      <c r="N5529" s="17" t="n">
        <v>18.2112</v>
      </c>
      <c r="O5529" s="0" t="str">
        <f aca="false">TEXT(B5529,"YYYY-MM")</f>
        <v>2016-05</v>
      </c>
      <c r="P5529" s="18" t="n">
        <f aca="false">IFERROR(N5529/K5529,0)</f>
        <v>0.48</v>
      </c>
      <c r="Q5529" s="0" t="str">
        <f aca="false">IF(M5529=0,"No Discount",IF(M5529&lt;0.2,"Low (1-19%)",IF(M5529&lt;0.4,"Medium (20-39%)","High (40%+)")))</f>
        <v>No Discount</v>
      </c>
      <c r="R5529" s="0" t="str">
        <f aca="false">INDEX('Lookup Tables'!$B$2:$B$5,MATCH(F5529,'Lookup Tables'!$A$2:$A$5,0))</f>
        <v>Manager B</v>
      </c>
    </row>
    <row r="5530" customFormat="false" ht="15" hidden="false" customHeight="false" outlineLevel="0" collapsed="false">
      <c r="A5530" s="0" t="s">
        <v>4622</v>
      </c>
      <c r="B5530" s="13" t="n">
        <v>42460</v>
      </c>
      <c r="C5530" s="13" t="n">
        <v>42464</v>
      </c>
      <c r="D5530" s="14" t="s">
        <v>69</v>
      </c>
      <c r="E5530" s="14" t="s">
        <v>62</v>
      </c>
      <c r="F5530" s="14" t="s">
        <v>54</v>
      </c>
      <c r="G5530" s="14" t="s">
        <v>70</v>
      </c>
      <c r="H5530" s="14" t="s">
        <v>80</v>
      </c>
      <c r="I5530" s="14" t="s">
        <v>81</v>
      </c>
      <c r="J5530" s="14" t="s">
        <v>447</v>
      </c>
      <c r="K5530" s="15" t="n">
        <v>79.96</v>
      </c>
      <c r="L5530" s="0" t="n">
        <v>5</v>
      </c>
      <c r="M5530" s="16" t="n">
        <v>0.2</v>
      </c>
      <c r="N5530" s="17" t="n">
        <v>27.986</v>
      </c>
      <c r="O5530" s="0" t="str">
        <f aca="false">TEXT(B5530,"YYYY-MM")</f>
        <v>2016-03</v>
      </c>
      <c r="P5530" s="18" t="n">
        <f aca="false">IFERROR(N5530/K5530,0)</f>
        <v>0.35</v>
      </c>
      <c r="Q5530" s="0" t="str">
        <f aca="false">IF(M5530=0,"No Discount",IF(M5530&lt;0.2,"Low (1-19%)",IF(M5530&lt;0.4,"Medium (20-39%)","High (40%+)")))</f>
        <v>Medium (20-39%)</v>
      </c>
      <c r="R5530" s="0" t="str">
        <f aca="false">INDEX('Lookup Tables'!$B$2:$B$5,MATCH(F5530,'Lookup Tables'!$A$2:$A$5,0))</f>
        <v>Manager C</v>
      </c>
    </row>
    <row r="5531" customFormat="false" ht="15" hidden="false" customHeight="false" outlineLevel="0" collapsed="false">
      <c r="A5531" s="0" t="s">
        <v>4623</v>
      </c>
      <c r="B5531" s="13" t="n">
        <v>43318</v>
      </c>
      <c r="C5531" s="13" t="n">
        <v>43323</v>
      </c>
      <c r="D5531" s="14" t="s">
        <v>69</v>
      </c>
      <c r="E5531" s="14" t="s">
        <v>62</v>
      </c>
      <c r="F5531" s="14" t="s">
        <v>98</v>
      </c>
      <c r="G5531" s="14" t="s">
        <v>99</v>
      </c>
      <c r="H5531" s="14" t="s">
        <v>65</v>
      </c>
      <c r="I5531" s="14" t="s">
        <v>91</v>
      </c>
      <c r="J5531" s="14" t="s">
        <v>4168</v>
      </c>
      <c r="K5531" s="15" t="n">
        <v>115.296</v>
      </c>
      <c r="L5531" s="0" t="n">
        <v>3</v>
      </c>
      <c r="M5531" s="16" t="n">
        <v>0.2</v>
      </c>
      <c r="N5531" s="17" t="n">
        <v>40.3536</v>
      </c>
      <c r="O5531" s="0" t="str">
        <f aca="false">TEXT(B5531,"YYYY-MM")</f>
        <v>2018-08</v>
      </c>
      <c r="P5531" s="18" t="n">
        <f aca="false">IFERROR(N5531/K5531,0)</f>
        <v>0.35</v>
      </c>
      <c r="Q5531" s="0" t="str">
        <f aca="false">IF(M5531=0,"No Discount",IF(M5531&lt;0.2,"Low (1-19%)",IF(M5531&lt;0.4,"Medium (20-39%)","High (40%+)")))</f>
        <v>Medium (20-39%)</v>
      </c>
      <c r="R5531" s="0" t="str">
        <f aca="false">INDEX('Lookup Tables'!$B$2:$B$5,MATCH(F5531,'Lookup Tables'!$A$2:$A$5,0))</f>
        <v>Manager A</v>
      </c>
    </row>
    <row r="5532" customFormat="false" ht="15" hidden="false" customHeight="false" outlineLevel="0" collapsed="false">
      <c r="A5532" s="0" t="s">
        <v>4624</v>
      </c>
      <c r="B5532" s="13" t="n">
        <v>43436</v>
      </c>
      <c r="C5532" s="13" t="n">
        <v>43440</v>
      </c>
      <c r="D5532" s="14" t="s">
        <v>69</v>
      </c>
      <c r="E5532" s="14" t="s">
        <v>53</v>
      </c>
      <c r="F5532" s="14" t="s">
        <v>98</v>
      </c>
      <c r="G5532" s="14" t="s">
        <v>113</v>
      </c>
      <c r="H5532" s="14" t="s">
        <v>80</v>
      </c>
      <c r="I5532" s="14" t="s">
        <v>81</v>
      </c>
      <c r="J5532" s="14" t="s">
        <v>1145</v>
      </c>
      <c r="K5532" s="15" t="n">
        <v>2479.96</v>
      </c>
      <c r="L5532" s="0" t="n">
        <v>4</v>
      </c>
      <c r="M5532" s="16" t="n">
        <v>0</v>
      </c>
      <c r="N5532" s="17" t="n">
        <v>743.988</v>
      </c>
      <c r="O5532" s="0" t="str">
        <f aca="false">TEXT(B5532,"YYYY-MM")</f>
        <v>2018-12</v>
      </c>
      <c r="P5532" s="18" t="n">
        <f aca="false">IFERROR(N5532/K5532,0)</f>
        <v>0.3</v>
      </c>
      <c r="Q5532" s="0" t="str">
        <f aca="false">IF(M5532=0,"No Discount",IF(M5532&lt;0.2,"Low (1-19%)",IF(M5532&lt;0.4,"Medium (20-39%)","High (40%+)")))</f>
        <v>No Discount</v>
      </c>
      <c r="R5532" s="0" t="str">
        <f aca="false">INDEX('Lookup Tables'!$B$2:$B$5,MATCH(F5532,'Lookup Tables'!$A$2:$A$5,0))</f>
        <v>Manager A</v>
      </c>
    </row>
    <row r="5533" customFormat="false" ht="15" hidden="false" customHeight="false" outlineLevel="0" collapsed="false">
      <c r="A5533" s="0" t="s">
        <v>4625</v>
      </c>
      <c r="B5533" s="13" t="n">
        <v>42892</v>
      </c>
      <c r="C5533" s="13" t="n">
        <v>42893</v>
      </c>
      <c r="D5533" s="14" t="s">
        <v>137</v>
      </c>
      <c r="E5533" s="14" t="s">
        <v>53</v>
      </c>
      <c r="F5533" s="14" t="s">
        <v>54</v>
      </c>
      <c r="G5533" s="14" t="s">
        <v>787</v>
      </c>
      <c r="H5533" s="14" t="s">
        <v>80</v>
      </c>
      <c r="I5533" s="14" t="s">
        <v>123</v>
      </c>
      <c r="J5533" s="14" t="s">
        <v>1841</v>
      </c>
      <c r="K5533" s="15" t="n">
        <v>179.94</v>
      </c>
      <c r="L5533" s="0" t="n">
        <v>6</v>
      </c>
      <c r="M5533" s="16" t="n">
        <v>0</v>
      </c>
      <c r="N5533" s="17" t="n">
        <v>75.5748</v>
      </c>
      <c r="O5533" s="0" t="str">
        <f aca="false">TEXT(B5533,"YYYY-MM")</f>
        <v>2017-06</v>
      </c>
      <c r="P5533" s="18" t="n">
        <f aca="false">IFERROR(N5533/K5533,0)</f>
        <v>0.42</v>
      </c>
      <c r="Q5533" s="0" t="str">
        <f aca="false">IF(M5533=0,"No Discount",IF(M5533&lt;0.2,"Low (1-19%)",IF(M5533&lt;0.4,"Medium (20-39%)","High (40%+)")))</f>
        <v>No Discount</v>
      </c>
      <c r="R5533" s="0" t="str">
        <f aca="false">INDEX('Lookup Tables'!$B$2:$B$5,MATCH(F5533,'Lookup Tables'!$A$2:$A$5,0))</f>
        <v>Manager C</v>
      </c>
    </row>
    <row r="5534" customFormat="false" ht="15" hidden="false" customHeight="false" outlineLevel="0" collapsed="false">
      <c r="A5534" s="0" t="s">
        <v>4625</v>
      </c>
      <c r="B5534" s="13" t="n">
        <v>42892</v>
      </c>
      <c r="C5534" s="13" t="n">
        <v>42893</v>
      </c>
      <c r="D5534" s="14" t="s">
        <v>137</v>
      </c>
      <c r="E5534" s="14" t="s">
        <v>53</v>
      </c>
      <c r="F5534" s="14" t="s">
        <v>54</v>
      </c>
      <c r="G5534" s="14" t="s">
        <v>787</v>
      </c>
      <c r="H5534" s="14" t="s">
        <v>80</v>
      </c>
      <c r="I5534" s="14" t="s">
        <v>123</v>
      </c>
      <c r="J5534" s="14" t="s">
        <v>1918</v>
      </c>
      <c r="K5534" s="15" t="n">
        <v>26.85</v>
      </c>
      <c r="L5534" s="0" t="n">
        <v>3</v>
      </c>
      <c r="M5534" s="16" t="n">
        <v>0</v>
      </c>
      <c r="N5534" s="17" t="n">
        <v>5.1015</v>
      </c>
      <c r="O5534" s="0" t="str">
        <f aca="false">TEXT(B5534,"YYYY-MM")</f>
        <v>2017-06</v>
      </c>
      <c r="P5534" s="18" t="n">
        <f aca="false">IFERROR(N5534/K5534,0)</f>
        <v>0.19</v>
      </c>
      <c r="Q5534" s="0" t="str">
        <f aca="false">IF(M5534=0,"No Discount",IF(M5534&lt;0.2,"Low (1-19%)",IF(M5534&lt;0.4,"Medium (20-39%)","High (40%+)")))</f>
        <v>No Discount</v>
      </c>
      <c r="R5534" s="0" t="str">
        <f aca="false">INDEX('Lookup Tables'!$B$2:$B$5,MATCH(F5534,'Lookup Tables'!$A$2:$A$5,0))</f>
        <v>Manager C</v>
      </c>
    </row>
    <row r="5535" customFormat="false" ht="15" hidden="false" customHeight="false" outlineLevel="0" collapsed="false">
      <c r="A5535" s="0" t="s">
        <v>4625</v>
      </c>
      <c r="B5535" s="13" t="n">
        <v>42892</v>
      </c>
      <c r="C5535" s="13" t="n">
        <v>42893</v>
      </c>
      <c r="D5535" s="14" t="s">
        <v>137</v>
      </c>
      <c r="E5535" s="14" t="s">
        <v>53</v>
      </c>
      <c r="F5535" s="14" t="s">
        <v>54</v>
      </c>
      <c r="G5535" s="14" t="s">
        <v>787</v>
      </c>
      <c r="H5535" s="14" t="s">
        <v>80</v>
      </c>
      <c r="I5535" s="14" t="s">
        <v>123</v>
      </c>
      <c r="J5535" s="14" t="s">
        <v>1097</v>
      </c>
      <c r="K5535" s="15" t="n">
        <v>323.37</v>
      </c>
      <c r="L5535" s="0" t="n">
        <v>3</v>
      </c>
      <c r="M5535" s="16" t="n">
        <v>0</v>
      </c>
      <c r="N5535" s="17" t="n">
        <v>129.348</v>
      </c>
      <c r="O5535" s="0" t="str">
        <f aca="false">TEXT(B5535,"YYYY-MM")</f>
        <v>2017-06</v>
      </c>
      <c r="P5535" s="18" t="n">
        <f aca="false">IFERROR(N5535/K5535,0)</f>
        <v>0.4</v>
      </c>
      <c r="Q5535" s="0" t="str">
        <f aca="false">IF(M5535=0,"No Discount",IF(M5535&lt;0.2,"Low (1-19%)",IF(M5535&lt;0.4,"Medium (20-39%)","High (40%+)")))</f>
        <v>No Discount</v>
      </c>
      <c r="R5535" s="0" t="str">
        <f aca="false">INDEX('Lookup Tables'!$B$2:$B$5,MATCH(F5535,'Lookup Tables'!$A$2:$A$5,0))</f>
        <v>Manager C</v>
      </c>
    </row>
    <row r="5536" customFormat="false" ht="15" hidden="false" customHeight="false" outlineLevel="0" collapsed="false">
      <c r="A5536" s="0" t="s">
        <v>4625</v>
      </c>
      <c r="B5536" s="13" t="n">
        <v>42892</v>
      </c>
      <c r="C5536" s="13" t="n">
        <v>42893</v>
      </c>
      <c r="D5536" s="14" t="s">
        <v>137</v>
      </c>
      <c r="E5536" s="14" t="s">
        <v>53</v>
      </c>
      <c r="F5536" s="14" t="s">
        <v>54</v>
      </c>
      <c r="G5536" s="14" t="s">
        <v>787</v>
      </c>
      <c r="H5536" s="14" t="s">
        <v>65</v>
      </c>
      <c r="I5536" s="14" t="s">
        <v>91</v>
      </c>
      <c r="J5536" s="14" t="s">
        <v>674</v>
      </c>
      <c r="K5536" s="15" t="n">
        <v>59.94</v>
      </c>
      <c r="L5536" s="0" t="n">
        <v>3</v>
      </c>
      <c r="M5536" s="16" t="n">
        <v>0</v>
      </c>
      <c r="N5536" s="17" t="n">
        <v>28.1718</v>
      </c>
      <c r="O5536" s="0" t="str">
        <f aca="false">TEXT(B5536,"YYYY-MM")</f>
        <v>2017-06</v>
      </c>
      <c r="P5536" s="18" t="n">
        <f aca="false">IFERROR(N5536/K5536,0)</f>
        <v>0.47</v>
      </c>
      <c r="Q5536" s="0" t="str">
        <f aca="false">IF(M5536=0,"No Discount",IF(M5536&lt;0.2,"Low (1-19%)",IF(M5536&lt;0.4,"Medium (20-39%)","High (40%+)")))</f>
        <v>No Discount</v>
      </c>
      <c r="R5536" s="0" t="str">
        <f aca="false">INDEX('Lookup Tables'!$B$2:$B$5,MATCH(F5536,'Lookup Tables'!$A$2:$A$5,0))</f>
        <v>Manager C</v>
      </c>
    </row>
    <row r="5537" customFormat="false" ht="15" hidden="false" customHeight="false" outlineLevel="0" collapsed="false">
      <c r="A5537" s="0" t="s">
        <v>4625</v>
      </c>
      <c r="B5537" s="13" t="n">
        <v>42892</v>
      </c>
      <c r="C5537" s="13" t="n">
        <v>42893</v>
      </c>
      <c r="D5537" s="14" t="s">
        <v>137</v>
      </c>
      <c r="E5537" s="14" t="s">
        <v>53</v>
      </c>
      <c r="F5537" s="14" t="s">
        <v>54</v>
      </c>
      <c r="G5537" s="14" t="s">
        <v>787</v>
      </c>
      <c r="H5537" s="14" t="s">
        <v>65</v>
      </c>
      <c r="I5537" s="14" t="s">
        <v>83</v>
      </c>
      <c r="J5537" s="14" t="s">
        <v>242</v>
      </c>
      <c r="K5537" s="15" t="n">
        <v>64.14</v>
      </c>
      <c r="L5537" s="0" t="n">
        <v>3</v>
      </c>
      <c r="M5537" s="16" t="n">
        <v>0</v>
      </c>
      <c r="N5537" s="17" t="n">
        <v>30.7872</v>
      </c>
      <c r="O5537" s="0" t="str">
        <f aca="false">TEXT(B5537,"YYYY-MM")</f>
        <v>2017-06</v>
      </c>
      <c r="P5537" s="18" t="n">
        <f aca="false">IFERROR(N5537/K5537,0)</f>
        <v>0.48</v>
      </c>
      <c r="Q5537" s="0" t="str">
        <f aca="false">IF(M5537=0,"No Discount",IF(M5537&lt;0.2,"Low (1-19%)",IF(M5537&lt;0.4,"Medium (20-39%)","High (40%+)")))</f>
        <v>No Discount</v>
      </c>
      <c r="R5537" s="0" t="str">
        <f aca="false">INDEX('Lookup Tables'!$B$2:$B$5,MATCH(F5537,'Lookup Tables'!$A$2:$A$5,0))</f>
        <v>Manager C</v>
      </c>
    </row>
    <row r="5538" customFormat="false" ht="15" hidden="false" customHeight="false" outlineLevel="0" collapsed="false">
      <c r="A5538" s="0" t="s">
        <v>4625</v>
      </c>
      <c r="B5538" s="13" t="n">
        <v>42892</v>
      </c>
      <c r="C5538" s="13" t="n">
        <v>42893</v>
      </c>
      <c r="D5538" s="14" t="s">
        <v>137</v>
      </c>
      <c r="E5538" s="14" t="s">
        <v>53</v>
      </c>
      <c r="F5538" s="14" t="s">
        <v>54</v>
      </c>
      <c r="G5538" s="14" t="s">
        <v>787</v>
      </c>
      <c r="H5538" s="14" t="s">
        <v>65</v>
      </c>
      <c r="I5538" s="14" t="s">
        <v>83</v>
      </c>
      <c r="J5538" s="14" t="s">
        <v>1959</v>
      </c>
      <c r="K5538" s="15" t="n">
        <v>11.67</v>
      </c>
      <c r="L5538" s="0" t="n">
        <v>3</v>
      </c>
      <c r="M5538" s="16" t="n">
        <v>0</v>
      </c>
      <c r="N5538" s="17" t="n">
        <v>5.6016</v>
      </c>
      <c r="O5538" s="0" t="str">
        <f aca="false">TEXT(B5538,"YYYY-MM")</f>
        <v>2017-06</v>
      </c>
      <c r="P5538" s="18" t="n">
        <f aca="false">IFERROR(N5538/K5538,0)</f>
        <v>0.48</v>
      </c>
      <c r="Q5538" s="0" t="str">
        <f aca="false">IF(M5538=0,"No Discount",IF(M5538&lt;0.2,"Low (1-19%)",IF(M5538&lt;0.4,"Medium (20-39%)","High (40%+)")))</f>
        <v>No Discount</v>
      </c>
      <c r="R5538" s="0" t="str">
        <f aca="false">INDEX('Lookup Tables'!$B$2:$B$5,MATCH(F5538,'Lookup Tables'!$A$2:$A$5,0))</f>
        <v>Manager C</v>
      </c>
    </row>
    <row r="5539" customFormat="false" ht="15" hidden="false" customHeight="false" outlineLevel="0" collapsed="false">
      <c r="A5539" s="0" t="s">
        <v>4625</v>
      </c>
      <c r="B5539" s="13" t="n">
        <v>42892</v>
      </c>
      <c r="C5539" s="13" t="n">
        <v>42893</v>
      </c>
      <c r="D5539" s="14" t="s">
        <v>137</v>
      </c>
      <c r="E5539" s="14" t="s">
        <v>53</v>
      </c>
      <c r="F5539" s="14" t="s">
        <v>54</v>
      </c>
      <c r="G5539" s="14" t="s">
        <v>787</v>
      </c>
      <c r="H5539" s="14" t="s">
        <v>65</v>
      </c>
      <c r="I5539" s="14" t="s">
        <v>91</v>
      </c>
      <c r="J5539" s="14" t="s">
        <v>3124</v>
      </c>
      <c r="K5539" s="15" t="n">
        <v>12.96</v>
      </c>
      <c r="L5539" s="0" t="n">
        <v>2</v>
      </c>
      <c r="M5539" s="16" t="n">
        <v>0</v>
      </c>
      <c r="N5539" s="17" t="n">
        <v>6.2208</v>
      </c>
      <c r="O5539" s="0" t="str">
        <f aca="false">TEXT(B5539,"YYYY-MM")</f>
        <v>2017-06</v>
      </c>
      <c r="P5539" s="18" t="n">
        <f aca="false">IFERROR(N5539/K5539,0)</f>
        <v>0.48</v>
      </c>
      <c r="Q5539" s="0" t="str">
        <f aca="false">IF(M5539=0,"No Discount",IF(M5539&lt;0.2,"Low (1-19%)",IF(M5539&lt;0.4,"Medium (20-39%)","High (40%+)")))</f>
        <v>No Discount</v>
      </c>
      <c r="R5539" s="0" t="str">
        <f aca="false">INDEX('Lookup Tables'!$B$2:$B$5,MATCH(F5539,'Lookup Tables'!$A$2:$A$5,0))</f>
        <v>Manager C</v>
      </c>
    </row>
    <row r="5540" customFormat="false" ht="15" hidden="false" customHeight="false" outlineLevel="0" collapsed="false">
      <c r="A5540" s="0" t="s">
        <v>4626</v>
      </c>
      <c r="B5540" s="13" t="n">
        <v>42473</v>
      </c>
      <c r="C5540" s="13" t="n">
        <v>42480</v>
      </c>
      <c r="D5540" s="14" t="s">
        <v>69</v>
      </c>
      <c r="E5540" s="14" t="s">
        <v>53</v>
      </c>
      <c r="F5540" s="14" t="s">
        <v>98</v>
      </c>
      <c r="G5540" s="14" t="s">
        <v>113</v>
      </c>
      <c r="H5540" s="14" t="s">
        <v>65</v>
      </c>
      <c r="I5540" s="14" t="s">
        <v>83</v>
      </c>
      <c r="J5540" s="14" t="s">
        <v>1239</v>
      </c>
      <c r="K5540" s="15" t="n">
        <v>17.43</v>
      </c>
      <c r="L5540" s="0" t="n">
        <v>3</v>
      </c>
      <c r="M5540" s="16" t="n">
        <v>0</v>
      </c>
      <c r="N5540" s="17" t="n">
        <v>8.0178</v>
      </c>
      <c r="O5540" s="0" t="str">
        <f aca="false">TEXT(B5540,"YYYY-MM")</f>
        <v>2016-04</v>
      </c>
      <c r="P5540" s="18" t="n">
        <f aca="false">IFERROR(N5540/K5540,0)</f>
        <v>0.46</v>
      </c>
      <c r="Q5540" s="0" t="str">
        <f aca="false">IF(M5540=0,"No Discount",IF(M5540&lt;0.2,"Low (1-19%)",IF(M5540&lt;0.4,"Medium (20-39%)","High (40%+)")))</f>
        <v>No Discount</v>
      </c>
      <c r="R5540" s="0" t="str">
        <f aca="false">INDEX('Lookup Tables'!$B$2:$B$5,MATCH(F5540,'Lookup Tables'!$A$2:$A$5,0))</f>
        <v>Manager A</v>
      </c>
    </row>
    <row r="5541" customFormat="false" ht="15" hidden="false" customHeight="false" outlineLevel="0" collapsed="false">
      <c r="A5541" s="0" t="s">
        <v>4627</v>
      </c>
      <c r="B5541" s="13" t="n">
        <v>43242</v>
      </c>
      <c r="C5541" s="13" t="n">
        <v>43246</v>
      </c>
      <c r="D5541" s="14" t="s">
        <v>69</v>
      </c>
      <c r="E5541" s="14" t="s">
        <v>53</v>
      </c>
      <c r="F5541" s="14" t="s">
        <v>98</v>
      </c>
      <c r="G5541" s="14" t="s">
        <v>146</v>
      </c>
      <c r="H5541" s="14" t="s">
        <v>56</v>
      </c>
      <c r="I5541" s="14" t="s">
        <v>59</v>
      </c>
      <c r="J5541" s="14" t="s">
        <v>201</v>
      </c>
      <c r="K5541" s="15" t="n">
        <v>181.986</v>
      </c>
      <c r="L5541" s="0" t="n">
        <v>2</v>
      </c>
      <c r="M5541" s="16" t="n">
        <v>0.3</v>
      </c>
      <c r="N5541" s="17" t="n">
        <v>-54.5958</v>
      </c>
      <c r="O5541" s="0" t="str">
        <f aca="false">TEXT(B5541,"YYYY-MM")</f>
        <v>2018-05</v>
      </c>
      <c r="P5541" s="18" t="n">
        <f aca="false">IFERROR(N5541/K5541,0)</f>
        <v>-0.3</v>
      </c>
      <c r="Q5541" s="0" t="str">
        <f aca="false">IF(M5541=0,"No Discount",IF(M5541&lt;0.2,"Low (1-19%)",IF(M5541&lt;0.4,"Medium (20-39%)","High (40%+)")))</f>
        <v>Medium (20-39%)</v>
      </c>
      <c r="R5541" s="0" t="str">
        <f aca="false">INDEX('Lookup Tables'!$B$2:$B$5,MATCH(F5541,'Lookup Tables'!$A$2:$A$5,0))</f>
        <v>Manager A</v>
      </c>
    </row>
    <row r="5542" customFormat="false" ht="15" hidden="false" customHeight="false" outlineLevel="0" collapsed="false">
      <c r="A5542" s="0" t="s">
        <v>4627</v>
      </c>
      <c r="B5542" s="13" t="n">
        <v>43242</v>
      </c>
      <c r="C5542" s="13" t="n">
        <v>43246</v>
      </c>
      <c r="D5542" s="14" t="s">
        <v>69</v>
      </c>
      <c r="E5542" s="14" t="s">
        <v>53</v>
      </c>
      <c r="F5542" s="14" t="s">
        <v>98</v>
      </c>
      <c r="G5542" s="14" t="s">
        <v>146</v>
      </c>
      <c r="H5542" s="14" t="s">
        <v>65</v>
      </c>
      <c r="I5542" s="14" t="s">
        <v>83</v>
      </c>
      <c r="J5542" s="14" t="s">
        <v>288</v>
      </c>
      <c r="K5542" s="15" t="n">
        <v>1.592</v>
      </c>
      <c r="L5542" s="0" t="n">
        <v>2</v>
      </c>
      <c r="M5542" s="16" t="n">
        <v>0.8</v>
      </c>
      <c r="N5542" s="17" t="n">
        <v>-2.6268</v>
      </c>
      <c r="O5542" s="0" t="str">
        <f aca="false">TEXT(B5542,"YYYY-MM")</f>
        <v>2018-05</v>
      </c>
      <c r="P5542" s="18" t="n">
        <f aca="false">IFERROR(N5542/K5542,0)</f>
        <v>-1.65</v>
      </c>
      <c r="Q5542" s="0" t="str">
        <f aca="false">IF(M5542=0,"No Discount",IF(M5542&lt;0.2,"Low (1-19%)",IF(M5542&lt;0.4,"Medium (20-39%)","High (40%+)")))</f>
        <v>High (40%+)</v>
      </c>
      <c r="R5542" s="0" t="str">
        <f aca="false">INDEX('Lookup Tables'!$B$2:$B$5,MATCH(F5542,'Lookup Tables'!$A$2:$A$5,0))</f>
        <v>Manager A</v>
      </c>
    </row>
    <row r="5543" customFormat="false" ht="15" hidden="false" customHeight="false" outlineLevel="0" collapsed="false">
      <c r="A5543" s="0" t="s">
        <v>4627</v>
      </c>
      <c r="B5543" s="13" t="n">
        <v>43242</v>
      </c>
      <c r="C5543" s="13" t="n">
        <v>43246</v>
      </c>
      <c r="D5543" s="14" t="s">
        <v>69</v>
      </c>
      <c r="E5543" s="14" t="s">
        <v>53</v>
      </c>
      <c r="F5543" s="14" t="s">
        <v>98</v>
      </c>
      <c r="G5543" s="14" t="s">
        <v>146</v>
      </c>
      <c r="H5543" s="14" t="s">
        <v>65</v>
      </c>
      <c r="I5543" s="14" t="s">
        <v>303</v>
      </c>
      <c r="J5543" s="14" t="s">
        <v>1167</v>
      </c>
      <c r="K5543" s="15" t="n">
        <v>22.344</v>
      </c>
      <c r="L5543" s="0" t="n">
        <v>3</v>
      </c>
      <c r="M5543" s="16" t="n">
        <v>0.2</v>
      </c>
      <c r="N5543" s="17" t="n">
        <v>2.5137</v>
      </c>
      <c r="O5543" s="0" t="str">
        <f aca="false">TEXT(B5543,"YYYY-MM")</f>
        <v>2018-05</v>
      </c>
      <c r="P5543" s="18" t="n">
        <f aca="false">IFERROR(N5543/K5543,0)</f>
        <v>0.1125</v>
      </c>
      <c r="Q5543" s="0" t="str">
        <f aca="false">IF(M5543=0,"No Discount",IF(M5543&lt;0.2,"Low (1-19%)",IF(M5543&lt;0.4,"Medium (20-39%)","High (40%+)")))</f>
        <v>Medium (20-39%)</v>
      </c>
      <c r="R5543" s="0" t="str">
        <f aca="false">INDEX('Lookup Tables'!$B$2:$B$5,MATCH(F5543,'Lookup Tables'!$A$2:$A$5,0))</f>
        <v>Manager A</v>
      </c>
    </row>
    <row r="5544" customFormat="false" ht="15" hidden="false" customHeight="false" outlineLevel="0" collapsed="false">
      <c r="A5544" s="0" t="s">
        <v>4628</v>
      </c>
      <c r="B5544" s="13" t="n">
        <v>43088</v>
      </c>
      <c r="C5544" s="13" t="n">
        <v>43094</v>
      </c>
      <c r="D5544" s="14" t="s">
        <v>69</v>
      </c>
      <c r="E5544" s="14" t="s">
        <v>62</v>
      </c>
      <c r="F5544" s="14" t="s">
        <v>63</v>
      </c>
      <c r="G5544" s="14" t="s">
        <v>189</v>
      </c>
      <c r="H5544" s="14" t="s">
        <v>56</v>
      </c>
      <c r="I5544" s="14" t="s">
        <v>71</v>
      </c>
      <c r="J5544" s="14" t="s">
        <v>4629</v>
      </c>
      <c r="K5544" s="15" t="n">
        <v>455.97</v>
      </c>
      <c r="L5544" s="0" t="n">
        <v>6</v>
      </c>
      <c r="M5544" s="16" t="n">
        <v>0.5</v>
      </c>
      <c r="N5544" s="17" t="n">
        <v>-218.8656</v>
      </c>
      <c r="O5544" s="0" t="str">
        <f aca="false">TEXT(B5544,"YYYY-MM")</f>
        <v>2017-12</v>
      </c>
      <c r="P5544" s="18" t="n">
        <f aca="false">IFERROR(N5544/K5544,0)</f>
        <v>-0.48</v>
      </c>
      <c r="Q5544" s="0" t="str">
        <f aca="false">IF(M5544=0,"No Discount",IF(M5544&lt;0.2,"Low (1-19%)",IF(M5544&lt;0.4,"Medium (20-39%)","High (40%+)")))</f>
        <v>High (40%+)</v>
      </c>
      <c r="R5544" s="0" t="str">
        <f aca="false">INDEX('Lookup Tables'!$B$2:$B$5,MATCH(F5544,'Lookup Tables'!$A$2:$A$5,0))</f>
        <v>Manager D</v>
      </c>
    </row>
    <row r="5545" customFormat="false" ht="15" hidden="false" customHeight="false" outlineLevel="0" collapsed="false">
      <c r="A5545" s="0" t="s">
        <v>4628</v>
      </c>
      <c r="B5545" s="13" t="n">
        <v>43088</v>
      </c>
      <c r="C5545" s="13" t="n">
        <v>43094</v>
      </c>
      <c r="D5545" s="14" t="s">
        <v>69</v>
      </c>
      <c r="E5545" s="14" t="s">
        <v>62</v>
      </c>
      <c r="F5545" s="14" t="s">
        <v>63</v>
      </c>
      <c r="G5545" s="14" t="s">
        <v>189</v>
      </c>
      <c r="H5545" s="14" t="s">
        <v>65</v>
      </c>
      <c r="I5545" s="14" t="s">
        <v>83</v>
      </c>
      <c r="J5545" s="14" t="s">
        <v>3036</v>
      </c>
      <c r="K5545" s="15" t="n">
        <v>10.44</v>
      </c>
      <c r="L5545" s="0" t="n">
        <v>6</v>
      </c>
      <c r="M5545" s="16" t="n">
        <v>0.7</v>
      </c>
      <c r="N5545" s="17" t="n">
        <v>-7.656</v>
      </c>
      <c r="O5545" s="0" t="str">
        <f aca="false">TEXT(B5545,"YYYY-MM")</f>
        <v>2017-12</v>
      </c>
      <c r="P5545" s="18" t="n">
        <f aca="false">IFERROR(N5545/K5545,0)</f>
        <v>-0.733333333333333</v>
      </c>
      <c r="Q5545" s="0" t="str">
        <f aca="false">IF(M5545=0,"No Discount",IF(M5545&lt;0.2,"Low (1-19%)",IF(M5545&lt;0.4,"Medium (20-39%)","High (40%+)")))</f>
        <v>High (40%+)</v>
      </c>
      <c r="R5545" s="0" t="str">
        <f aca="false">INDEX('Lookup Tables'!$B$2:$B$5,MATCH(F5545,'Lookup Tables'!$A$2:$A$5,0))</f>
        <v>Manager D</v>
      </c>
    </row>
    <row r="5546" customFormat="false" ht="15" hidden="false" customHeight="false" outlineLevel="0" collapsed="false">
      <c r="A5546" s="0" t="s">
        <v>4628</v>
      </c>
      <c r="B5546" s="13" t="n">
        <v>43088</v>
      </c>
      <c r="C5546" s="13" t="n">
        <v>43094</v>
      </c>
      <c r="D5546" s="14" t="s">
        <v>69</v>
      </c>
      <c r="E5546" s="14" t="s">
        <v>62</v>
      </c>
      <c r="F5546" s="14" t="s">
        <v>63</v>
      </c>
      <c r="G5546" s="14" t="s">
        <v>189</v>
      </c>
      <c r="H5546" s="14" t="s">
        <v>65</v>
      </c>
      <c r="I5546" s="14" t="s">
        <v>83</v>
      </c>
      <c r="J5546" s="14" t="s">
        <v>937</v>
      </c>
      <c r="K5546" s="15" t="n">
        <v>5.214</v>
      </c>
      <c r="L5546" s="0" t="n">
        <v>2</v>
      </c>
      <c r="M5546" s="16" t="n">
        <v>0.7</v>
      </c>
      <c r="N5546" s="17" t="n">
        <v>-4.1712</v>
      </c>
      <c r="O5546" s="0" t="str">
        <f aca="false">TEXT(B5546,"YYYY-MM")</f>
        <v>2017-12</v>
      </c>
      <c r="P5546" s="18" t="n">
        <f aca="false">IFERROR(N5546/K5546,0)</f>
        <v>-0.8</v>
      </c>
      <c r="Q5546" s="0" t="str">
        <f aca="false">IF(M5546=0,"No Discount",IF(M5546&lt;0.2,"Low (1-19%)",IF(M5546&lt;0.4,"Medium (20-39%)","High (40%+)")))</f>
        <v>High (40%+)</v>
      </c>
      <c r="R5546" s="0" t="str">
        <f aca="false">INDEX('Lookup Tables'!$B$2:$B$5,MATCH(F5546,'Lookup Tables'!$A$2:$A$5,0))</f>
        <v>Manager D</v>
      </c>
    </row>
    <row r="5547" customFormat="false" ht="15" hidden="false" customHeight="false" outlineLevel="0" collapsed="false">
      <c r="A5547" s="0" t="s">
        <v>4630</v>
      </c>
      <c r="B5547" s="13" t="n">
        <v>43365</v>
      </c>
      <c r="C5547" s="13" t="n">
        <v>43369</v>
      </c>
      <c r="D5547" s="14" t="s">
        <v>69</v>
      </c>
      <c r="E5547" s="14" t="s">
        <v>97</v>
      </c>
      <c r="F5547" s="14" t="s">
        <v>117</v>
      </c>
      <c r="G5547" s="14" t="s">
        <v>1222</v>
      </c>
      <c r="H5547" s="14" t="s">
        <v>65</v>
      </c>
      <c r="I5547" s="14" t="s">
        <v>73</v>
      </c>
      <c r="J5547" s="14" t="s">
        <v>326</v>
      </c>
      <c r="K5547" s="15" t="n">
        <v>67.4</v>
      </c>
      <c r="L5547" s="0" t="n">
        <v>5</v>
      </c>
      <c r="M5547" s="16" t="n">
        <v>0</v>
      </c>
      <c r="N5547" s="17" t="n">
        <v>17.524</v>
      </c>
      <c r="O5547" s="0" t="str">
        <f aca="false">TEXT(B5547,"YYYY-MM")</f>
        <v>2018-09</v>
      </c>
      <c r="P5547" s="18" t="n">
        <f aca="false">IFERROR(N5547/K5547,0)</f>
        <v>0.26</v>
      </c>
      <c r="Q5547" s="0" t="str">
        <f aca="false">IF(M5547=0,"No Discount",IF(M5547&lt;0.2,"Low (1-19%)",IF(M5547&lt;0.4,"Medium (20-39%)","High (40%+)")))</f>
        <v>No Discount</v>
      </c>
      <c r="R5547" s="0" t="str">
        <f aca="false">INDEX('Lookup Tables'!$B$2:$B$5,MATCH(F5547,'Lookup Tables'!$A$2:$A$5,0))</f>
        <v>Manager B</v>
      </c>
    </row>
    <row r="5548" customFormat="false" ht="15" hidden="false" customHeight="false" outlineLevel="0" collapsed="false">
      <c r="A5548" s="0" t="s">
        <v>4631</v>
      </c>
      <c r="B5548" s="13" t="n">
        <v>43350</v>
      </c>
      <c r="C5548" s="13" t="n">
        <v>43351</v>
      </c>
      <c r="D5548" s="14" t="s">
        <v>137</v>
      </c>
      <c r="E5548" s="14" t="s">
        <v>53</v>
      </c>
      <c r="F5548" s="14" t="s">
        <v>63</v>
      </c>
      <c r="G5548" s="14" t="s">
        <v>106</v>
      </c>
      <c r="H5548" s="14" t="s">
        <v>56</v>
      </c>
      <c r="I5548" s="14" t="s">
        <v>76</v>
      </c>
      <c r="J5548" s="14" t="s">
        <v>3636</v>
      </c>
      <c r="K5548" s="15" t="n">
        <v>25.16</v>
      </c>
      <c r="L5548" s="0" t="n">
        <v>2</v>
      </c>
      <c r="M5548" s="16" t="n">
        <v>0</v>
      </c>
      <c r="N5548" s="17" t="n">
        <v>10.5672</v>
      </c>
      <c r="O5548" s="0" t="str">
        <f aca="false">TEXT(B5548,"YYYY-MM")</f>
        <v>2018-09</v>
      </c>
      <c r="P5548" s="18" t="n">
        <f aca="false">IFERROR(N5548/K5548,0)</f>
        <v>0.42</v>
      </c>
      <c r="Q5548" s="0" t="str">
        <f aca="false">IF(M5548=0,"No Discount",IF(M5548&lt;0.2,"Low (1-19%)",IF(M5548&lt;0.4,"Medium (20-39%)","High (40%+)")))</f>
        <v>No Discount</v>
      </c>
      <c r="R5548" s="0" t="str">
        <f aca="false">INDEX('Lookup Tables'!$B$2:$B$5,MATCH(F5548,'Lookup Tables'!$A$2:$A$5,0))</f>
        <v>Manager D</v>
      </c>
    </row>
    <row r="5549" customFormat="false" ht="15" hidden="false" customHeight="false" outlineLevel="0" collapsed="false">
      <c r="A5549" s="0" t="s">
        <v>4631</v>
      </c>
      <c r="B5549" s="13" t="n">
        <v>43350</v>
      </c>
      <c r="C5549" s="13" t="n">
        <v>43351</v>
      </c>
      <c r="D5549" s="14" t="s">
        <v>137</v>
      </c>
      <c r="E5549" s="14" t="s">
        <v>53</v>
      </c>
      <c r="F5549" s="14" t="s">
        <v>63</v>
      </c>
      <c r="G5549" s="14" t="s">
        <v>106</v>
      </c>
      <c r="H5549" s="14" t="s">
        <v>80</v>
      </c>
      <c r="I5549" s="14" t="s">
        <v>81</v>
      </c>
      <c r="J5549" s="14" t="s">
        <v>2402</v>
      </c>
      <c r="K5549" s="15" t="n">
        <v>126.56</v>
      </c>
      <c r="L5549" s="0" t="n">
        <v>4</v>
      </c>
      <c r="M5549" s="16" t="n">
        <v>0.2</v>
      </c>
      <c r="N5549" s="17" t="n">
        <v>47.46</v>
      </c>
      <c r="O5549" s="0" t="str">
        <f aca="false">TEXT(B5549,"YYYY-MM")</f>
        <v>2018-09</v>
      </c>
      <c r="P5549" s="18" t="n">
        <f aca="false">IFERROR(N5549/K5549,0)</f>
        <v>0.375</v>
      </c>
      <c r="Q5549" s="0" t="str">
        <f aca="false">IF(M5549=0,"No Discount",IF(M5549&lt;0.2,"Low (1-19%)",IF(M5549&lt;0.4,"Medium (20-39%)","High (40%+)")))</f>
        <v>Medium (20-39%)</v>
      </c>
      <c r="R5549" s="0" t="str">
        <f aca="false">INDEX('Lookup Tables'!$B$2:$B$5,MATCH(F5549,'Lookup Tables'!$A$2:$A$5,0))</f>
        <v>Manager D</v>
      </c>
    </row>
    <row r="5550" customFormat="false" ht="15" hidden="false" customHeight="false" outlineLevel="0" collapsed="false">
      <c r="A5550" s="0" t="s">
        <v>4632</v>
      </c>
      <c r="B5550" s="13" t="n">
        <v>42336</v>
      </c>
      <c r="C5550" s="13" t="n">
        <v>42339</v>
      </c>
      <c r="D5550" s="14" t="s">
        <v>137</v>
      </c>
      <c r="E5550" s="14" t="s">
        <v>53</v>
      </c>
      <c r="F5550" s="14" t="s">
        <v>63</v>
      </c>
      <c r="G5550" s="14" t="s">
        <v>64</v>
      </c>
      <c r="H5550" s="14" t="s">
        <v>65</v>
      </c>
      <c r="I5550" s="14" t="s">
        <v>85</v>
      </c>
      <c r="J5550" s="14" t="s">
        <v>1678</v>
      </c>
      <c r="K5550" s="15" t="n">
        <v>43.68</v>
      </c>
      <c r="L5550" s="0" t="n">
        <v>3</v>
      </c>
      <c r="M5550" s="16" t="n">
        <v>0</v>
      </c>
      <c r="N5550" s="17" t="n">
        <v>11.7936</v>
      </c>
      <c r="O5550" s="0" t="str">
        <f aca="false">TEXT(B5550,"YYYY-MM")</f>
        <v>2015-11</v>
      </c>
      <c r="P5550" s="18" t="n">
        <f aca="false">IFERROR(N5550/K5550,0)</f>
        <v>0.27</v>
      </c>
      <c r="Q5550" s="0" t="str">
        <f aca="false">IF(M5550=0,"No Discount",IF(M5550&lt;0.2,"Low (1-19%)",IF(M5550&lt;0.4,"Medium (20-39%)","High (40%+)")))</f>
        <v>No Discount</v>
      </c>
      <c r="R5550" s="0" t="str">
        <f aca="false">INDEX('Lookup Tables'!$B$2:$B$5,MATCH(F5550,'Lookup Tables'!$A$2:$A$5,0))</f>
        <v>Manager D</v>
      </c>
    </row>
    <row r="5551" customFormat="false" ht="15" hidden="false" customHeight="false" outlineLevel="0" collapsed="false">
      <c r="A5551" s="0" t="s">
        <v>4632</v>
      </c>
      <c r="B5551" s="13" t="n">
        <v>42336</v>
      </c>
      <c r="C5551" s="13" t="n">
        <v>42339</v>
      </c>
      <c r="D5551" s="14" t="s">
        <v>137</v>
      </c>
      <c r="E5551" s="14" t="s">
        <v>53</v>
      </c>
      <c r="F5551" s="14" t="s">
        <v>63</v>
      </c>
      <c r="G5551" s="14" t="s">
        <v>64</v>
      </c>
      <c r="H5551" s="14" t="s">
        <v>80</v>
      </c>
      <c r="I5551" s="14" t="s">
        <v>123</v>
      </c>
      <c r="J5551" s="14" t="s">
        <v>1448</v>
      </c>
      <c r="K5551" s="15" t="n">
        <v>139.93</v>
      </c>
      <c r="L5551" s="0" t="n">
        <v>7</v>
      </c>
      <c r="M5551" s="16" t="n">
        <v>0</v>
      </c>
      <c r="N5551" s="17" t="n">
        <v>34.9825</v>
      </c>
      <c r="O5551" s="0" t="str">
        <f aca="false">TEXT(B5551,"YYYY-MM")</f>
        <v>2015-11</v>
      </c>
      <c r="P5551" s="18" t="n">
        <f aca="false">IFERROR(N5551/K5551,0)</f>
        <v>0.25</v>
      </c>
      <c r="Q5551" s="0" t="str">
        <f aca="false">IF(M5551=0,"No Discount",IF(M5551&lt;0.2,"Low (1-19%)",IF(M5551&lt;0.4,"Medium (20-39%)","High (40%+)")))</f>
        <v>No Discount</v>
      </c>
      <c r="R5551" s="0" t="str">
        <f aca="false">INDEX('Lookup Tables'!$B$2:$B$5,MATCH(F5551,'Lookup Tables'!$A$2:$A$5,0))</f>
        <v>Manager D</v>
      </c>
    </row>
    <row r="5552" customFormat="false" ht="15" hidden="false" customHeight="false" outlineLevel="0" collapsed="false">
      <c r="A5552" s="0" t="s">
        <v>4633</v>
      </c>
      <c r="B5552" s="13" t="n">
        <v>42320</v>
      </c>
      <c r="C5552" s="13" t="n">
        <v>42324</v>
      </c>
      <c r="D5552" s="14" t="s">
        <v>69</v>
      </c>
      <c r="E5552" s="14" t="s">
        <v>62</v>
      </c>
      <c r="F5552" s="14" t="s">
        <v>98</v>
      </c>
      <c r="G5552" s="14" t="s">
        <v>99</v>
      </c>
      <c r="H5552" s="14" t="s">
        <v>65</v>
      </c>
      <c r="I5552" s="14" t="s">
        <v>78</v>
      </c>
      <c r="J5552" s="14" t="s">
        <v>2848</v>
      </c>
      <c r="K5552" s="15" t="n">
        <v>2.672</v>
      </c>
      <c r="L5552" s="0" t="n">
        <v>1</v>
      </c>
      <c r="M5552" s="16" t="n">
        <v>0.2</v>
      </c>
      <c r="N5552" s="17" t="n">
        <v>0.334</v>
      </c>
      <c r="O5552" s="0" t="str">
        <f aca="false">TEXT(B5552,"YYYY-MM")</f>
        <v>2015-11</v>
      </c>
      <c r="P5552" s="18" t="n">
        <f aca="false">IFERROR(N5552/K5552,0)</f>
        <v>0.125</v>
      </c>
      <c r="Q5552" s="0" t="str">
        <f aca="false">IF(M5552=0,"No Discount",IF(M5552&lt;0.2,"Low (1-19%)",IF(M5552&lt;0.4,"Medium (20-39%)","High (40%+)")))</f>
        <v>Medium (20-39%)</v>
      </c>
      <c r="R5552" s="0" t="str">
        <f aca="false">INDEX('Lookup Tables'!$B$2:$B$5,MATCH(F5552,'Lookup Tables'!$A$2:$A$5,0))</f>
        <v>Manager A</v>
      </c>
    </row>
    <row r="5553" customFormat="false" ht="15" hidden="false" customHeight="false" outlineLevel="0" collapsed="false">
      <c r="A5553" s="0" t="s">
        <v>4633</v>
      </c>
      <c r="B5553" s="13" t="n">
        <v>42320</v>
      </c>
      <c r="C5553" s="13" t="n">
        <v>42324</v>
      </c>
      <c r="D5553" s="14" t="s">
        <v>69</v>
      </c>
      <c r="E5553" s="14" t="s">
        <v>62</v>
      </c>
      <c r="F5553" s="14" t="s">
        <v>98</v>
      </c>
      <c r="G5553" s="14" t="s">
        <v>99</v>
      </c>
      <c r="H5553" s="14" t="s">
        <v>65</v>
      </c>
      <c r="I5553" s="14" t="s">
        <v>303</v>
      </c>
      <c r="J5553" s="14" t="s">
        <v>3502</v>
      </c>
      <c r="K5553" s="15" t="n">
        <v>16.656</v>
      </c>
      <c r="L5553" s="0" t="n">
        <v>6</v>
      </c>
      <c r="M5553" s="16" t="n">
        <v>0.2</v>
      </c>
      <c r="N5553" s="17" t="n">
        <v>-3.123</v>
      </c>
      <c r="O5553" s="0" t="str">
        <f aca="false">TEXT(B5553,"YYYY-MM")</f>
        <v>2015-11</v>
      </c>
      <c r="P5553" s="18" t="n">
        <f aca="false">IFERROR(N5553/K5553,0)</f>
        <v>-0.1875</v>
      </c>
      <c r="Q5553" s="0" t="str">
        <f aca="false">IF(M5553=0,"No Discount",IF(M5553&lt;0.2,"Low (1-19%)",IF(M5553&lt;0.4,"Medium (20-39%)","High (40%+)")))</f>
        <v>Medium (20-39%)</v>
      </c>
      <c r="R5553" s="0" t="str">
        <f aca="false">INDEX('Lookup Tables'!$B$2:$B$5,MATCH(F5553,'Lookup Tables'!$A$2:$A$5,0))</f>
        <v>Manager A</v>
      </c>
    </row>
    <row r="5554" customFormat="false" ht="15" hidden="false" customHeight="false" outlineLevel="0" collapsed="false">
      <c r="A5554" s="0" t="s">
        <v>4633</v>
      </c>
      <c r="B5554" s="13" t="n">
        <v>42320</v>
      </c>
      <c r="C5554" s="13" t="n">
        <v>42324</v>
      </c>
      <c r="D5554" s="14" t="s">
        <v>69</v>
      </c>
      <c r="E5554" s="14" t="s">
        <v>62</v>
      </c>
      <c r="F5554" s="14" t="s">
        <v>98</v>
      </c>
      <c r="G5554" s="14" t="s">
        <v>99</v>
      </c>
      <c r="H5554" s="14" t="s">
        <v>80</v>
      </c>
      <c r="I5554" s="14" t="s">
        <v>123</v>
      </c>
      <c r="J5554" s="14" t="s">
        <v>824</v>
      </c>
      <c r="K5554" s="15" t="n">
        <v>79.512</v>
      </c>
      <c r="L5554" s="0" t="n">
        <v>3</v>
      </c>
      <c r="M5554" s="16" t="n">
        <v>0.2</v>
      </c>
      <c r="N5554" s="17" t="n">
        <v>20.8719</v>
      </c>
      <c r="O5554" s="0" t="str">
        <f aca="false">TEXT(B5554,"YYYY-MM")</f>
        <v>2015-11</v>
      </c>
      <c r="P5554" s="18" t="n">
        <f aca="false">IFERROR(N5554/K5554,0)</f>
        <v>0.2625</v>
      </c>
      <c r="Q5554" s="0" t="str">
        <f aca="false">IF(M5554=0,"No Discount",IF(M5554&lt;0.2,"Low (1-19%)",IF(M5554&lt;0.4,"Medium (20-39%)","High (40%+)")))</f>
        <v>Medium (20-39%)</v>
      </c>
      <c r="R5554" s="0" t="str">
        <f aca="false">INDEX('Lookup Tables'!$B$2:$B$5,MATCH(F5554,'Lookup Tables'!$A$2:$A$5,0))</f>
        <v>Manager A</v>
      </c>
    </row>
    <row r="5555" customFormat="false" ht="15" hidden="false" customHeight="false" outlineLevel="0" collapsed="false">
      <c r="A5555" s="0" t="s">
        <v>4633</v>
      </c>
      <c r="B5555" s="13" t="n">
        <v>42320</v>
      </c>
      <c r="C5555" s="13" t="n">
        <v>42324</v>
      </c>
      <c r="D5555" s="14" t="s">
        <v>69</v>
      </c>
      <c r="E5555" s="14" t="s">
        <v>62</v>
      </c>
      <c r="F5555" s="14" t="s">
        <v>98</v>
      </c>
      <c r="G5555" s="14" t="s">
        <v>99</v>
      </c>
      <c r="H5555" s="14" t="s">
        <v>65</v>
      </c>
      <c r="I5555" s="14" t="s">
        <v>91</v>
      </c>
      <c r="J5555" s="14" t="s">
        <v>504</v>
      </c>
      <c r="K5555" s="15" t="n">
        <v>36.288</v>
      </c>
      <c r="L5555" s="0" t="n">
        <v>7</v>
      </c>
      <c r="M5555" s="16" t="n">
        <v>0.2</v>
      </c>
      <c r="N5555" s="17" t="n">
        <v>12.7008</v>
      </c>
      <c r="O5555" s="0" t="str">
        <f aca="false">TEXT(B5555,"YYYY-MM")</f>
        <v>2015-11</v>
      </c>
      <c r="P5555" s="18" t="n">
        <f aca="false">IFERROR(N5555/K5555,0)</f>
        <v>0.35</v>
      </c>
      <c r="Q5555" s="0" t="str">
        <f aca="false">IF(M5555=0,"No Discount",IF(M5555&lt;0.2,"Low (1-19%)",IF(M5555&lt;0.4,"Medium (20-39%)","High (40%+)")))</f>
        <v>Medium (20-39%)</v>
      </c>
      <c r="R5555" s="0" t="str">
        <f aca="false">INDEX('Lookup Tables'!$B$2:$B$5,MATCH(F5555,'Lookup Tables'!$A$2:$A$5,0))</f>
        <v>Manager A</v>
      </c>
    </row>
    <row r="5556" customFormat="false" ht="15" hidden="false" customHeight="false" outlineLevel="0" collapsed="false">
      <c r="A5556" s="0" t="s">
        <v>4633</v>
      </c>
      <c r="B5556" s="13" t="n">
        <v>42320</v>
      </c>
      <c r="C5556" s="13" t="n">
        <v>42324</v>
      </c>
      <c r="D5556" s="14" t="s">
        <v>69</v>
      </c>
      <c r="E5556" s="14" t="s">
        <v>62</v>
      </c>
      <c r="F5556" s="14" t="s">
        <v>98</v>
      </c>
      <c r="G5556" s="14" t="s">
        <v>99</v>
      </c>
      <c r="H5556" s="14" t="s">
        <v>56</v>
      </c>
      <c r="I5556" s="14" t="s">
        <v>57</v>
      </c>
      <c r="J5556" s="14" t="s">
        <v>1600</v>
      </c>
      <c r="K5556" s="15" t="n">
        <v>67.9932</v>
      </c>
      <c r="L5556" s="0" t="n">
        <v>1</v>
      </c>
      <c r="M5556" s="16" t="n">
        <v>0.32</v>
      </c>
      <c r="N5556" s="17" t="n">
        <v>-12.9987</v>
      </c>
      <c r="O5556" s="0" t="str">
        <f aca="false">TEXT(B5556,"YYYY-MM")</f>
        <v>2015-11</v>
      </c>
      <c r="P5556" s="18" t="n">
        <f aca="false">IFERROR(N5556/K5556,0)</f>
        <v>-0.191176470588235</v>
      </c>
      <c r="Q5556" s="0" t="str">
        <f aca="false">IF(M5556=0,"No Discount",IF(M5556&lt;0.2,"Low (1-19%)",IF(M5556&lt;0.4,"Medium (20-39%)","High (40%+)")))</f>
        <v>Medium (20-39%)</v>
      </c>
      <c r="R5556" s="0" t="str">
        <f aca="false">INDEX('Lookup Tables'!$B$2:$B$5,MATCH(F5556,'Lookup Tables'!$A$2:$A$5,0))</f>
        <v>Manager A</v>
      </c>
    </row>
    <row r="5557" customFormat="false" ht="15" hidden="false" customHeight="false" outlineLevel="0" collapsed="false">
      <c r="A5557" s="0" t="s">
        <v>4634</v>
      </c>
      <c r="B5557" s="13" t="n">
        <v>43375</v>
      </c>
      <c r="C5557" s="13" t="n">
        <v>43379</v>
      </c>
      <c r="D5557" s="14" t="s">
        <v>52</v>
      </c>
      <c r="E5557" s="14" t="s">
        <v>62</v>
      </c>
      <c r="F5557" s="14" t="s">
        <v>54</v>
      </c>
      <c r="G5557" s="14" t="s">
        <v>211</v>
      </c>
      <c r="H5557" s="14" t="s">
        <v>56</v>
      </c>
      <c r="I5557" s="14" t="s">
        <v>76</v>
      </c>
      <c r="J5557" s="14" t="s">
        <v>3294</v>
      </c>
      <c r="K5557" s="15" t="n">
        <v>10.16</v>
      </c>
      <c r="L5557" s="0" t="n">
        <v>2</v>
      </c>
      <c r="M5557" s="16" t="n">
        <v>0</v>
      </c>
      <c r="N5557" s="17" t="n">
        <v>3.4544</v>
      </c>
      <c r="O5557" s="0" t="str">
        <f aca="false">TEXT(B5557,"YYYY-MM")</f>
        <v>2018-10</v>
      </c>
      <c r="P5557" s="18" t="n">
        <f aca="false">IFERROR(N5557/K5557,0)</f>
        <v>0.34</v>
      </c>
      <c r="Q5557" s="0" t="str">
        <f aca="false">IF(M5557=0,"No Discount",IF(M5557&lt;0.2,"Low (1-19%)",IF(M5557&lt;0.4,"Medium (20-39%)","High (40%+)")))</f>
        <v>No Discount</v>
      </c>
      <c r="R5557" s="0" t="str">
        <f aca="false">INDEX('Lookup Tables'!$B$2:$B$5,MATCH(F5557,'Lookup Tables'!$A$2:$A$5,0))</f>
        <v>Manager C</v>
      </c>
    </row>
    <row r="5558" customFormat="false" ht="15" hidden="false" customHeight="false" outlineLevel="0" collapsed="false">
      <c r="A5558" s="0" t="s">
        <v>4635</v>
      </c>
      <c r="B5558" s="13" t="n">
        <v>42718</v>
      </c>
      <c r="C5558" s="13" t="n">
        <v>42722</v>
      </c>
      <c r="D5558" s="14" t="s">
        <v>69</v>
      </c>
      <c r="E5558" s="14" t="s">
        <v>62</v>
      </c>
      <c r="F5558" s="14" t="s">
        <v>54</v>
      </c>
      <c r="G5558" s="14" t="s">
        <v>690</v>
      </c>
      <c r="H5558" s="14" t="s">
        <v>56</v>
      </c>
      <c r="I5558" s="14" t="s">
        <v>76</v>
      </c>
      <c r="J5558" s="14" t="s">
        <v>2796</v>
      </c>
      <c r="K5558" s="15" t="n">
        <v>6.16</v>
      </c>
      <c r="L5558" s="0" t="n">
        <v>2</v>
      </c>
      <c r="M5558" s="16" t="n">
        <v>0</v>
      </c>
      <c r="N5558" s="17" t="n">
        <v>1.9712</v>
      </c>
      <c r="O5558" s="0" t="str">
        <f aca="false">TEXT(B5558,"YYYY-MM")</f>
        <v>2016-12</v>
      </c>
      <c r="P5558" s="18" t="n">
        <f aca="false">IFERROR(N5558/K5558,0)</f>
        <v>0.32</v>
      </c>
      <c r="Q5558" s="0" t="str">
        <f aca="false">IF(M5558=0,"No Discount",IF(M5558&lt;0.2,"Low (1-19%)",IF(M5558&lt;0.4,"Medium (20-39%)","High (40%+)")))</f>
        <v>No Discount</v>
      </c>
      <c r="R5558" s="0" t="str">
        <f aca="false">INDEX('Lookup Tables'!$B$2:$B$5,MATCH(F5558,'Lookup Tables'!$A$2:$A$5,0))</f>
        <v>Manager C</v>
      </c>
    </row>
    <row r="5559" customFormat="false" ht="15" hidden="false" customHeight="false" outlineLevel="0" collapsed="false">
      <c r="A5559" s="0" t="s">
        <v>4635</v>
      </c>
      <c r="B5559" s="13" t="n">
        <v>42718</v>
      </c>
      <c r="C5559" s="13" t="n">
        <v>42722</v>
      </c>
      <c r="D5559" s="14" t="s">
        <v>69</v>
      </c>
      <c r="E5559" s="14" t="s">
        <v>62</v>
      </c>
      <c r="F5559" s="14" t="s">
        <v>54</v>
      </c>
      <c r="G5559" s="14" t="s">
        <v>690</v>
      </c>
      <c r="H5559" s="14" t="s">
        <v>65</v>
      </c>
      <c r="I5559" s="14" t="s">
        <v>78</v>
      </c>
      <c r="J5559" s="14" t="s">
        <v>3098</v>
      </c>
      <c r="K5559" s="15" t="n">
        <v>56.3</v>
      </c>
      <c r="L5559" s="0" t="n">
        <v>2</v>
      </c>
      <c r="M5559" s="16" t="n">
        <v>0</v>
      </c>
      <c r="N5559" s="17" t="n">
        <v>15.764</v>
      </c>
      <c r="O5559" s="0" t="str">
        <f aca="false">TEXT(B5559,"YYYY-MM")</f>
        <v>2016-12</v>
      </c>
      <c r="P5559" s="18" t="n">
        <f aca="false">IFERROR(N5559/K5559,0)</f>
        <v>0.28</v>
      </c>
      <c r="Q5559" s="0" t="str">
        <f aca="false">IF(M5559=0,"No Discount",IF(M5559&lt;0.2,"Low (1-19%)",IF(M5559&lt;0.4,"Medium (20-39%)","High (40%+)")))</f>
        <v>No Discount</v>
      </c>
      <c r="R5559" s="0" t="str">
        <f aca="false">INDEX('Lookup Tables'!$B$2:$B$5,MATCH(F5559,'Lookup Tables'!$A$2:$A$5,0))</f>
        <v>Manager C</v>
      </c>
    </row>
    <row r="5560" customFormat="false" ht="15" hidden="false" customHeight="false" outlineLevel="0" collapsed="false">
      <c r="A5560" s="0" t="s">
        <v>4636</v>
      </c>
      <c r="B5560" s="13" t="n">
        <v>42710</v>
      </c>
      <c r="C5560" s="13" t="n">
        <v>42714</v>
      </c>
      <c r="D5560" s="14" t="s">
        <v>69</v>
      </c>
      <c r="E5560" s="14" t="s">
        <v>53</v>
      </c>
      <c r="F5560" s="14" t="s">
        <v>63</v>
      </c>
      <c r="G5560" s="14" t="s">
        <v>646</v>
      </c>
      <c r="H5560" s="14" t="s">
        <v>65</v>
      </c>
      <c r="I5560" s="14" t="s">
        <v>91</v>
      </c>
      <c r="J5560" s="14" t="s">
        <v>4637</v>
      </c>
      <c r="K5560" s="15" t="n">
        <v>6.48</v>
      </c>
      <c r="L5560" s="0" t="n">
        <v>1</v>
      </c>
      <c r="M5560" s="16" t="n">
        <v>0</v>
      </c>
      <c r="N5560" s="17" t="n">
        <v>3.1104</v>
      </c>
      <c r="O5560" s="0" t="str">
        <f aca="false">TEXT(B5560,"YYYY-MM")</f>
        <v>2016-12</v>
      </c>
      <c r="P5560" s="18" t="n">
        <f aca="false">IFERROR(N5560/K5560,0)</f>
        <v>0.48</v>
      </c>
      <c r="Q5560" s="0" t="str">
        <f aca="false">IF(M5560=0,"No Discount",IF(M5560&lt;0.2,"Low (1-19%)",IF(M5560&lt;0.4,"Medium (20-39%)","High (40%+)")))</f>
        <v>No Discount</v>
      </c>
      <c r="R5560" s="0" t="str">
        <f aca="false">INDEX('Lookup Tables'!$B$2:$B$5,MATCH(F5560,'Lookup Tables'!$A$2:$A$5,0))</f>
        <v>Manager D</v>
      </c>
    </row>
    <row r="5561" customFormat="false" ht="15" hidden="false" customHeight="false" outlineLevel="0" collapsed="false">
      <c r="A5561" s="0" t="s">
        <v>4636</v>
      </c>
      <c r="B5561" s="13" t="n">
        <v>42710</v>
      </c>
      <c r="C5561" s="13" t="n">
        <v>42714</v>
      </c>
      <c r="D5561" s="14" t="s">
        <v>69</v>
      </c>
      <c r="E5561" s="14" t="s">
        <v>53</v>
      </c>
      <c r="F5561" s="14" t="s">
        <v>63</v>
      </c>
      <c r="G5561" s="14" t="s">
        <v>646</v>
      </c>
      <c r="H5561" s="14" t="s">
        <v>65</v>
      </c>
      <c r="I5561" s="14" t="s">
        <v>73</v>
      </c>
      <c r="J5561" s="14" t="s">
        <v>2373</v>
      </c>
      <c r="K5561" s="15" t="n">
        <v>1325.85</v>
      </c>
      <c r="L5561" s="0" t="n">
        <v>5</v>
      </c>
      <c r="M5561" s="16" t="n">
        <v>0</v>
      </c>
      <c r="N5561" s="17" t="n">
        <v>238.653</v>
      </c>
      <c r="O5561" s="0" t="str">
        <f aca="false">TEXT(B5561,"YYYY-MM")</f>
        <v>2016-12</v>
      </c>
      <c r="P5561" s="18" t="n">
        <f aca="false">IFERROR(N5561/K5561,0)</f>
        <v>0.18</v>
      </c>
      <c r="Q5561" s="0" t="str">
        <f aca="false">IF(M5561=0,"No Discount",IF(M5561&lt;0.2,"Low (1-19%)",IF(M5561&lt;0.4,"Medium (20-39%)","High (40%+)")))</f>
        <v>No Discount</v>
      </c>
      <c r="R5561" s="0" t="str">
        <f aca="false">INDEX('Lookup Tables'!$B$2:$B$5,MATCH(F5561,'Lookup Tables'!$A$2:$A$5,0))</f>
        <v>Manager D</v>
      </c>
    </row>
    <row r="5562" customFormat="false" ht="15" hidden="false" customHeight="false" outlineLevel="0" collapsed="false">
      <c r="A5562" s="0" t="s">
        <v>4636</v>
      </c>
      <c r="B5562" s="13" t="n">
        <v>42710</v>
      </c>
      <c r="C5562" s="13" t="n">
        <v>42714</v>
      </c>
      <c r="D5562" s="14" t="s">
        <v>69</v>
      </c>
      <c r="E5562" s="14" t="s">
        <v>53</v>
      </c>
      <c r="F5562" s="14" t="s">
        <v>63</v>
      </c>
      <c r="G5562" s="14" t="s">
        <v>646</v>
      </c>
      <c r="H5562" s="14" t="s">
        <v>65</v>
      </c>
      <c r="I5562" s="14" t="s">
        <v>66</v>
      </c>
      <c r="J5562" s="14" t="s">
        <v>1216</v>
      </c>
      <c r="K5562" s="15" t="n">
        <v>14.94</v>
      </c>
      <c r="L5562" s="0" t="n">
        <v>3</v>
      </c>
      <c r="M5562" s="16" t="n">
        <v>0</v>
      </c>
      <c r="N5562" s="17" t="n">
        <v>6.8724</v>
      </c>
      <c r="O5562" s="0" t="str">
        <f aca="false">TEXT(B5562,"YYYY-MM")</f>
        <v>2016-12</v>
      </c>
      <c r="P5562" s="18" t="n">
        <f aca="false">IFERROR(N5562/K5562,0)</f>
        <v>0.46</v>
      </c>
      <c r="Q5562" s="0" t="str">
        <f aca="false">IF(M5562=0,"No Discount",IF(M5562&lt;0.2,"Low (1-19%)",IF(M5562&lt;0.4,"Medium (20-39%)","High (40%+)")))</f>
        <v>No Discount</v>
      </c>
      <c r="R5562" s="0" t="str">
        <f aca="false">INDEX('Lookup Tables'!$B$2:$B$5,MATCH(F5562,'Lookup Tables'!$A$2:$A$5,0))</f>
        <v>Manager D</v>
      </c>
    </row>
    <row r="5563" customFormat="false" ht="15" hidden="false" customHeight="false" outlineLevel="0" collapsed="false">
      <c r="A5563" s="0" t="s">
        <v>4638</v>
      </c>
      <c r="B5563" s="13" t="n">
        <v>43190</v>
      </c>
      <c r="C5563" s="13" t="n">
        <v>43192</v>
      </c>
      <c r="D5563" s="14" t="s">
        <v>52</v>
      </c>
      <c r="E5563" s="14" t="s">
        <v>62</v>
      </c>
      <c r="F5563" s="14" t="s">
        <v>54</v>
      </c>
      <c r="G5563" s="14" t="s">
        <v>597</v>
      </c>
      <c r="H5563" s="14" t="s">
        <v>65</v>
      </c>
      <c r="I5563" s="14" t="s">
        <v>83</v>
      </c>
      <c r="J5563" s="14" t="s">
        <v>566</v>
      </c>
      <c r="K5563" s="15" t="n">
        <v>34.54</v>
      </c>
      <c r="L5563" s="0" t="n">
        <v>1</v>
      </c>
      <c r="M5563" s="16" t="n">
        <v>0</v>
      </c>
      <c r="N5563" s="17" t="n">
        <v>17.27</v>
      </c>
      <c r="O5563" s="0" t="str">
        <f aca="false">TEXT(B5563,"YYYY-MM")</f>
        <v>2018-03</v>
      </c>
      <c r="P5563" s="18" t="n">
        <f aca="false">IFERROR(N5563/K5563,0)</f>
        <v>0.5</v>
      </c>
      <c r="Q5563" s="0" t="str">
        <f aca="false">IF(M5563=0,"No Discount",IF(M5563&lt;0.2,"Low (1-19%)",IF(M5563&lt;0.4,"Medium (20-39%)","High (40%+)")))</f>
        <v>No Discount</v>
      </c>
      <c r="R5563" s="0" t="str">
        <f aca="false">INDEX('Lookup Tables'!$B$2:$B$5,MATCH(F5563,'Lookup Tables'!$A$2:$A$5,0))</f>
        <v>Manager C</v>
      </c>
    </row>
    <row r="5564" customFormat="false" ht="15" hidden="false" customHeight="false" outlineLevel="0" collapsed="false">
      <c r="A5564" s="0" t="s">
        <v>4638</v>
      </c>
      <c r="B5564" s="13" t="n">
        <v>43190</v>
      </c>
      <c r="C5564" s="13" t="n">
        <v>43192</v>
      </c>
      <c r="D5564" s="14" t="s">
        <v>52</v>
      </c>
      <c r="E5564" s="14" t="s">
        <v>62</v>
      </c>
      <c r="F5564" s="14" t="s">
        <v>54</v>
      </c>
      <c r="G5564" s="14" t="s">
        <v>597</v>
      </c>
      <c r="H5564" s="14" t="s">
        <v>80</v>
      </c>
      <c r="I5564" s="14" t="s">
        <v>570</v>
      </c>
      <c r="J5564" s="14" t="s">
        <v>571</v>
      </c>
      <c r="K5564" s="15" t="n">
        <v>2999.95</v>
      </c>
      <c r="L5564" s="0" t="n">
        <v>5</v>
      </c>
      <c r="M5564" s="16" t="n">
        <v>0</v>
      </c>
      <c r="N5564" s="17" t="n">
        <v>1439.976</v>
      </c>
      <c r="O5564" s="0" t="str">
        <f aca="false">TEXT(B5564,"YYYY-MM")</f>
        <v>2018-03</v>
      </c>
      <c r="P5564" s="18" t="n">
        <f aca="false">IFERROR(N5564/K5564,0)</f>
        <v>0.48</v>
      </c>
      <c r="Q5564" s="0" t="str">
        <f aca="false">IF(M5564=0,"No Discount",IF(M5564&lt;0.2,"Low (1-19%)",IF(M5564&lt;0.4,"Medium (20-39%)","High (40%+)")))</f>
        <v>No Discount</v>
      </c>
      <c r="R5564" s="0" t="str">
        <f aca="false">INDEX('Lookup Tables'!$B$2:$B$5,MATCH(F5564,'Lookup Tables'!$A$2:$A$5,0))</f>
        <v>Manager C</v>
      </c>
    </row>
    <row r="5565" customFormat="false" ht="15" hidden="false" customHeight="false" outlineLevel="0" collapsed="false">
      <c r="A5565" s="0" t="s">
        <v>4638</v>
      </c>
      <c r="B5565" s="13" t="n">
        <v>43190</v>
      </c>
      <c r="C5565" s="13" t="n">
        <v>43192</v>
      </c>
      <c r="D5565" s="14" t="s">
        <v>52</v>
      </c>
      <c r="E5565" s="14" t="s">
        <v>62</v>
      </c>
      <c r="F5565" s="14" t="s">
        <v>54</v>
      </c>
      <c r="G5565" s="14" t="s">
        <v>597</v>
      </c>
      <c r="H5565" s="14" t="s">
        <v>65</v>
      </c>
      <c r="I5565" s="14" t="s">
        <v>83</v>
      </c>
      <c r="J5565" s="14" t="s">
        <v>127</v>
      </c>
      <c r="K5565" s="15" t="n">
        <v>64.12</v>
      </c>
      <c r="L5565" s="0" t="n">
        <v>4</v>
      </c>
      <c r="M5565" s="16" t="n">
        <v>0</v>
      </c>
      <c r="N5565" s="17" t="n">
        <v>30.7776</v>
      </c>
      <c r="O5565" s="0" t="str">
        <f aca="false">TEXT(B5565,"YYYY-MM")</f>
        <v>2018-03</v>
      </c>
      <c r="P5565" s="18" t="n">
        <f aca="false">IFERROR(N5565/K5565,0)</f>
        <v>0.48</v>
      </c>
      <c r="Q5565" s="0" t="str">
        <f aca="false">IF(M5565=0,"No Discount",IF(M5565&lt;0.2,"Low (1-19%)",IF(M5565&lt;0.4,"Medium (20-39%)","High (40%+)")))</f>
        <v>No Discount</v>
      </c>
      <c r="R5565" s="0" t="str">
        <f aca="false">INDEX('Lookup Tables'!$B$2:$B$5,MATCH(F5565,'Lookup Tables'!$A$2:$A$5,0))</f>
        <v>Manager C</v>
      </c>
    </row>
    <row r="5566" customFormat="false" ht="15" hidden="false" customHeight="false" outlineLevel="0" collapsed="false">
      <c r="A5566" s="0" t="s">
        <v>4639</v>
      </c>
      <c r="B5566" s="13" t="n">
        <v>43172</v>
      </c>
      <c r="C5566" s="13" t="n">
        <v>43172</v>
      </c>
      <c r="D5566" s="14" t="s">
        <v>606</v>
      </c>
      <c r="E5566" s="14" t="s">
        <v>97</v>
      </c>
      <c r="F5566" s="14" t="s">
        <v>98</v>
      </c>
      <c r="G5566" s="14" t="s">
        <v>146</v>
      </c>
      <c r="H5566" s="14" t="s">
        <v>65</v>
      </c>
      <c r="I5566" s="14" t="s">
        <v>78</v>
      </c>
      <c r="J5566" s="14" t="s">
        <v>3242</v>
      </c>
      <c r="K5566" s="15" t="n">
        <v>19.456</v>
      </c>
      <c r="L5566" s="0" t="n">
        <v>4</v>
      </c>
      <c r="M5566" s="16" t="n">
        <v>0.2</v>
      </c>
      <c r="N5566" s="17" t="n">
        <v>2.1888</v>
      </c>
      <c r="O5566" s="0" t="str">
        <f aca="false">TEXT(B5566,"YYYY-MM")</f>
        <v>2018-03</v>
      </c>
      <c r="P5566" s="18" t="n">
        <f aca="false">IFERROR(N5566/K5566,0)</f>
        <v>0.1125</v>
      </c>
      <c r="Q5566" s="0" t="str">
        <f aca="false">IF(M5566=0,"No Discount",IF(M5566&lt;0.2,"Low (1-19%)",IF(M5566&lt;0.4,"Medium (20-39%)","High (40%+)")))</f>
        <v>Medium (20-39%)</v>
      </c>
      <c r="R5566" s="0" t="str">
        <f aca="false">INDEX('Lookup Tables'!$B$2:$B$5,MATCH(F5566,'Lookup Tables'!$A$2:$A$5,0))</f>
        <v>Manager A</v>
      </c>
    </row>
    <row r="5567" customFormat="false" ht="15" hidden="false" customHeight="false" outlineLevel="0" collapsed="false">
      <c r="A5567" s="0" t="s">
        <v>4639</v>
      </c>
      <c r="B5567" s="13" t="n">
        <v>43172</v>
      </c>
      <c r="C5567" s="13" t="n">
        <v>43172</v>
      </c>
      <c r="D5567" s="14" t="s">
        <v>606</v>
      </c>
      <c r="E5567" s="14" t="s">
        <v>97</v>
      </c>
      <c r="F5567" s="14" t="s">
        <v>98</v>
      </c>
      <c r="G5567" s="14" t="s">
        <v>146</v>
      </c>
      <c r="H5567" s="14" t="s">
        <v>80</v>
      </c>
      <c r="I5567" s="14" t="s">
        <v>345</v>
      </c>
      <c r="J5567" s="14" t="s">
        <v>4640</v>
      </c>
      <c r="K5567" s="15" t="n">
        <v>209.986</v>
      </c>
      <c r="L5567" s="0" t="n">
        <v>2</v>
      </c>
      <c r="M5567" s="16" t="n">
        <v>0.3</v>
      </c>
      <c r="N5567" s="17" t="n">
        <v>8.9994</v>
      </c>
      <c r="O5567" s="0" t="str">
        <f aca="false">TEXT(B5567,"YYYY-MM")</f>
        <v>2018-03</v>
      </c>
      <c r="P5567" s="18" t="n">
        <f aca="false">IFERROR(N5567/K5567,0)</f>
        <v>0.0428571428571429</v>
      </c>
      <c r="Q5567" s="0" t="str">
        <f aca="false">IF(M5567=0,"No Discount",IF(M5567&lt;0.2,"Low (1-19%)",IF(M5567&lt;0.4,"Medium (20-39%)","High (40%+)")))</f>
        <v>Medium (20-39%)</v>
      </c>
      <c r="R5567" s="0" t="str">
        <f aca="false">INDEX('Lookup Tables'!$B$2:$B$5,MATCH(F5567,'Lookup Tables'!$A$2:$A$5,0))</f>
        <v>Manager A</v>
      </c>
    </row>
    <row r="5568" customFormat="false" ht="15" hidden="false" customHeight="false" outlineLevel="0" collapsed="false">
      <c r="A5568" s="0" t="s">
        <v>4639</v>
      </c>
      <c r="B5568" s="13" t="n">
        <v>43172</v>
      </c>
      <c r="C5568" s="13" t="n">
        <v>43172</v>
      </c>
      <c r="D5568" s="14" t="s">
        <v>606</v>
      </c>
      <c r="E5568" s="14" t="s">
        <v>97</v>
      </c>
      <c r="F5568" s="14" t="s">
        <v>98</v>
      </c>
      <c r="G5568" s="14" t="s">
        <v>146</v>
      </c>
      <c r="H5568" s="14" t="s">
        <v>65</v>
      </c>
      <c r="I5568" s="14" t="s">
        <v>78</v>
      </c>
      <c r="J5568" s="14" t="s">
        <v>3016</v>
      </c>
      <c r="K5568" s="15" t="n">
        <v>29.76</v>
      </c>
      <c r="L5568" s="0" t="n">
        <v>5</v>
      </c>
      <c r="M5568" s="16" t="n">
        <v>0.2</v>
      </c>
      <c r="N5568" s="17" t="n">
        <v>1.86</v>
      </c>
      <c r="O5568" s="0" t="str">
        <f aca="false">TEXT(B5568,"YYYY-MM")</f>
        <v>2018-03</v>
      </c>
      <c r="P5568" s="18" t="n">
        <f aca="false">IFERROR(N5568/K5568,0)</f>
        <v>0.0625</v>
      </c>
      <c r="Q5568" s="0" t="str">
        <f aca="false">IF(M5568=0,"No Discount",IF(M5568&lt;0.2,"Low (1-19%)",IF(M5568&lt;0.4,"Medium (20-39%)","High (40%+)")))</f>
        <v>Medium (20-39%)</v>
      </c>
      <c r="R5568" s="0" t="str">
        <f aca="false">INDEX('Lookup Tables'!$B$2:$B$5,MATCH(F5568,'Lookup Tables'!$A$2:$A$5,0))</f>
        <v>Manager A</v>
      </c>
    </row>
    <row r="5569" customFormat="false" ht="15" hidden="false" customHeight="false" outlineLevel="0" collapsed="false">
      <c r="A5569" s="0" t="s">
        <v>4639</v>
      </c>
      <c r="B5569" s="13" t="n">
        <v>43172</v>
      </c>
      <c r="C5569" s="13" t="n">
        <v>43172</v>
      </c>
      <c r="D5569" s="14" t="s">
        <v>606</v>
      </c>
      <c r="E5569" s="14" t="s">
        <v>97</v>
      </c>
      <c r="F5569" s="14" t="s">
        <v>98</v>
      </c>
      <c r="G5569" s="14" t="s">
        <v>146</v>
      </c>
      <c r="H5569" s="14" t="s">
        <v>56</v>
      </c>
      <c r="I5569" s="14" t="s">
        <v>59</v>
      </c>
      <c r="J5569" s="14" t="s">
        <v>3587</v>
      </c>
      <c r="K5569" s="15" t="n">
        <v>89.768</v>
      </c>
      <c r="L5569" s="0" t="n">
        <v>1</v>
      </c>
      <c r="M5569" s="16" t="n">
        <v>0.3</v>
      </c>
      <c r="N5569" s="17" t="n">
        <v>-2.5648</v>
      </c>
      <c r="O5569" s="0" t="str">
        <f aca="false">TEXT(B5569,"YYYY-MM")</f>
        <v>2018-03</v>
      </c>
      <c r="P5569" s="18" t="n">
        <f aca="false">IFERROR(N5569/K5569,0)</f>
        <v>-0.0285714285714286</v>
      </c>
      <c r="Q5569" s="0" t="str">
        <f aca="false">IF(M5569=0,"No Discount",IF(M5569&lt;0.2,"Low (1-19%)",IF(M5569&lt;0.4,"Medium (20-39%)","High (40%+)")))</f>
        <v>Medium (20-39%)</v>
      </c>
      <c r="R5569" s="0" t="str">
        <f aca="false">INDEX('Lookup Tables'!$B$2:$B$5,MATCH(F5569,'Lookup Tables'!$A$2:$A$5,0))</f>
        <v>Manager A</v>
      </c>
    </row>
    <row r="5570" customFormat="false" ht="15" hidden="false" customHeight="false" outlineLevel="0" collapsed="false">
      <c r="A5570" s="0" t="s">
        <v>4639</v>
      </c>
      <c r="B5570" s="13" t="n">
        <v>43172</v>
      </c>
      <c r="C5570" s="13" t="n">
        <v>43172</v>
      </c>
      <c r="D5570" s="14" t="s">
        <v>606</v>
      </c>
      <c r="E5570" s="14" t="s">
        <v>97</v>
      </c>
      <c r="F5570" s="14" t="s">
        <v>98</v>
      </c>
      <c r="G5570" s="14" t="s">
        <v>146</v>
      </c>
      <c r="H5570" s="14" t="s">
        <v>80</v>
      </c>
      <c r="I5570" s="14" t="s">
        <v>570</v>
      </c>
      <c r="J5570" s="14" t="s">
        <v>571</v>
      </c>
      <c r="K5570" s="15" t="n">
        <v>959.984</v>
      </c>
      <c r="L5570" s="0" t="n">
        <v>2</v>
      </c>
      <c r="M5570" s="16" t="n">
        <v>0.2</v>
      </c>
      <c r="N5570" s="17" t="n">
        <v>335.9944</v>
      </c>
      <c r="O5570" s="0" t="str">
        <f aca="false">TEXT(B5570,"YYYY-MM")</f>
        <v>2018-03</v>
      </c>
      <c r="P5570" s="18" t="n">
        <f aca="false">IFERROR(N5570/K5570,0)</f>
        <v>0.35</v>
      </c>
      <c r="Q5570" s="0" t="str">
        <f aca="false">IF(M5570=0,"No Discount",IF(M5570&lt;0.2,"Low (1-19%)",IF(M5570&lt;0.4,"Medium (20-39%)","High (40%+)")))</f>
        <v>Medium (20-39%)</v>
      </c>
      <c r="R5570" s="0" t="str">
        <f aca="false">INDEX('Lookup Tables'!$B$2:$B$5,MATCH(F5570,'Lookup Tables'!$A$2:$A$5,0))</f>
        <v>Manager A</v>
      </c>
    </row>
    <row r="5571" customFormat="false" ht="15" hidden="false" customHeight="false" outlineLevel="0" collapsed="false">
      <c r="A5571" s="0" t="s">
        <v>4639</v>
      </c>
      <c r="B5571" s="13" t="n">
        <v>43172</v>
      </c>
      <c r="C5571" s="13" t="n">
        <v>43172</v>
      </c>
      <c r="D5571" s="14" t="s">
        <v>606</v>
      </c>
      <c r="E5571" s="14" t="s">
        <v>97</v>
      </c>
      <c r="F5571" s="14" t="s">
        <v>98</v>
      </c>
      <c r="G5571" s="14" t="s">
        <v>146</v>
      </c>
      <c r="H5571" s="14" t="s">
        <v>65</v>
      </c>
      <c r="I5571" s="14" t="s">
        <v>91</v>
      </c>
      <c r="J5571" s="14" t="s">
        <v>968</v>
      </c>
      <c r="K5571" s="15" t="n">
        <v>15.552</v>
      </c>
      <c r="L5571" s="0" t="n">
        <v>3</v>
      </c>
      <c r="M5571" s="16" t="n">
        <v>0.2</v>
      </c>
      <c r="N5571" s="17" t="n">
        <v>5.6376</v>
      </c>
      <c r="O5571" s="0" t="str">
        <f aca="false">TEXT(B5571,"YYYY-MM")</f>
        <v>2018-03</v>
      </c>
      <c r="P5571" s="18" t="n">
        <f aca="false">IFERROR(N5571/K5571,0)</f>
        <v>0.3625</v>
      </c>
      <c r="Q5571" s="0" t="str">
        <f aca="false">IF(M5571=0,"No Discount",IF(M5571&lt;0.2,"Low (1-19%)",IF(M5571&lt;0.4,"Medium (20-39%)","High (40%+)")))</f>
        <v>Medium (20-39%)</v>
      </c>
      <c r="R5571" s="0" t="str">
        <f aca="false">INDEX('Lookup Tables'!$B$2:$B$5,MATCH(F5571,'Lookup Tables'!$A$2:$A$5,0))</f>
        <v>Manager A</v>
      </c>
    </row>
    <row r="5572" customFormat="false" ht="15" hidden="false" customHeight="false" outlineLevel="0" collapsed="false">
      <c r="A5572" s="0" t="s">
        <v>4639</v>
      </c>
      <c r="B5572" s="13" t="n">
        <v>43172</v>
      </c>
      <c r="C5572" s="13" t="n">
        <v>43172</v>
      </c>
      <c r="D5572" s="14" t="s">
        <v>606</v>
      </c>
      <c r="E5572" s="14" t="s">
        <v>97</v>
      </c>
      <c r="F5572" s="14" t="s">
        <v>98</v>
      </c>
      <c r="G5572" s="14" t="s">
        <v>146</v>
      </c>
      <c r="H5572" s="14" t="s">
        <v>80</v>
      </c>
      <c r="I5572" s="14" t="s">
        <v>81</v>
      </c>
      <c r="J5572" s="14" t="s">
        <v>2542</v>
      </c>
      <c r="K5572" s="15" t="n">
        <v>34.36</v>
      </c>
      <c r="L5572" s="0" t="n">
        <v>1</v>
      </c>
      <c r="M5572" s="16" t="n">
        <v>0.2</v>
      </c>
      <c r="N5572" s="17" t="n">
        <v>-7.3015</v>
      </c>
      <c r="O5572" s="0" t="str">
        <f aca="false">TEXT(B5572,"YYYY-MM")</f>
        <v>2018-03</v>
      </c>
      <c r="P5572" s="18" t="n">
        <f aca="false">IFERROR(N5572/K5572,0)</f>
        <v>-0.2125</v>
      </c>
      <c r="Q5572" s="0" t="str">
        <f aca="false">IF(M5572=0,"No Discount",IF(M5572&lt;0.2,"Low (1-19%)",IF(M5572&lt;0.4,"Medium (20-39%)","High (40%+)")))</f>
        <v>Medium (20-39%)</v>
      </c>
      <c r="R5572" s="0" t="str">
        <f aca="false">INDEX('Lookup Tables'!$B$2:$B$5,MATCH(F5572,'Lookup Tables'!$A$2:$A$5,0))</f>
        <v>Manager A</v>
      </c>
    </row>
    <row r="5573" customFormat="false" ht="15" hidden="false" customHeight="false" outlineLevel="0" collapsed="false">
      <c r="A5573" s="0" t="s">
        <v>4641</v>
      </c>
      <c r="B5573" s="13" t="n">
        <v>42343</v>
      </c>
      <c r="C5573" s="13" t="n">
        <v>42347</v>
      </c>
      <c r="D5573" s="14" t="s">
        <v>69</v>
      </c>
      <c r="E5573" s="14" t="s">
        <v>62</v>
      </c>
      <c r="F5573" s="14" t="s">
        <v>117</v>
      </c>
      <c r="G5573" s="14" t="s">
        <v>269</v>
      </c>
      <c r="H5573" s="14" t="s">
        <v>65</v>
      </c>
      <c r="I5573" s="14" t="s">
        <v>91</v>
      </c>
      <c r="J5573" s="14" t="s">
        <v>3291</v>
      </c>
      <c r="K5573" s="15" t="n">
        <v>98.376</v>
      </c>
      <c r="L5573" s="0" t="n">
        <v>3</v>
      </c>
      <c r="M5573" s="16" t="n">
        <v>0.2</v>
      </c>
      <c r="N5573" s="17" t="n">
        <v>35.6613</v>
      </c>
      <c r="O5573" s="0" t="str">
        <f aca="false">TEXT(B5573,"YYYY-MM")</f>
        <v>2015-12</v>
      </c>
      <c r="P5573" s="18" t="n">
        <f aca="false">IFERROR(N5573/K5573,0)</f>
        <v>0.3625</v>
      </c>
      <c r="Q5573" s="0" t="str">
        <f aca="false">IF(M5573=0,"No Discount",IF(M5573&lt;0.2,"Low (1-19%)",IF(M5573&lt;0.4,"Medium (20-39%)","High (40%+)")))</f>
        <v>Medium (20-39%)</v>
      </c>
      <c r="R5573" s="0" t="str">
        <f aca="false">INDEX('Lookup Tables'!$B$2:$B$5,MATCH(F5573,'Lookup Tables'!$A$2:$A$5,0))</f>
        <v>Manager B</v>
      </c>
    </row>
    <row r="5574" customFormat="false" ht="15" hidden="false" customHeight="false" outlineLevel="0" collapsed="false">
      <c r="A5574" s="0" t="s">
        <v>4641</v>
      </c>
      <c r="B5574" s="13" t="n">
        <v>42343</v>
      </c>
      <c r="C5574" s="13" t="n">
        <v>42347</v>
      </c>
      <c r="D5574" s="14" t="s">
        <v>69</v>
      </c>
      <c r="E5574" s="14" t="s">
        <v>62</v>
      </c>
      <c r="F5574" s="14" t="s">
        <v>117</v>
      </c>
      <c r="G5574" s="14" t="s">
        <v>269</v>
      </c>
      <c r="H5574" s="14" t="s">
        <v>65</v>
      </c>
      <c r="I5574" s="14" t="s">
        <v>83</v>
      </c>
      <c r="J5574" s="14" t="s">
        <v>1218</v>
      </c>
      <c r="K5574" s="15" t="n">
        <v>29.94</v>
      </c>
      <c r="L5574" s="0" t="n">
        <v>4</v>
      </c>
      <c r="M5574" s="16" t="n">
        <v>0.7</v>
      </c>
      <c r="N5574" s="17" t="n">
        <v>-23.952</v>
      </c>
      <c r="O5574" s="0" t="str">
        <f aca="false">TEXT(B5574,"YYYY-MM")</f>
        <v>2015-12</v>
      </c>
      <c r="P5574" s="18" t="n">
        <f aca="false">IFERROR(N5574/K5574,0)</f>
        <v>-0.8</v>
      </c>
      <c r="Q5574" s="0" t="str">
        <f aca="false">IF(M5574=0,"No Discount",IF(M5574&lt;0.2,"Low (1-19%)",IF(M5574&lt;0.4,"Medium (20-39%)","High (40%+)")))</f>
        <v>High (40%+)</v>
      </c>
      <c r="R5574" s="0" t="str">
        <f aca="false">INDEX('Lookup Tables'!$B$2:$B$5,MATCH(F5574,'Lookup Tables'!$A$2:$A$5,0))</f>
        <v>Manager B</v>
      </c>
    </row>
    <row r="5575" customFormat="false" ht="15" hidden="false" customHeight="false" outlineLevel="0" collapsed="false">
      <c r="A5575" s="0" t="s">
        <v>4641</v>
      </c>
      <c r="B5575" s="13" t="n">
        <v>42343</v>
      </c>
      <c r="C5575" s="13" t="n">
        <v>42347</v>
      </c>
      <c r="D5575" s="14" t="s">
        <v>69</v>
      </c>
      <c r="E5575" s="14" t="s">
        <v>62</v>
      </c>
      <c r="F5575" s="14" t="s">
        <v>117</v>
      </c>
      <c r="G5575" s="14" t="s">
        <v>269</v>
      </c>
      <c r="H5575" s="14" t="s">
        <v>65</v>
      </c>
      <c r="I5575" s="14" t="s">
        <v>91</v>
      </c>
      <c r="J5575" s="14" t="s">
        <v>4642</v>
      </c>
      <c r="K5575" s="15" t="n">
        <v>17.472</v>
      </c>
      <c r="L5575" s="0" t="n">
        <v>3</v>
      </c>
      <c r="M5575" s="16" t="n">
        <v>0.2</v>
      </c>
      <c r="N5575" s="17" t="n">
        <v>5.6784</v>
      </c>
      <c r="O5575" s="0" t="str">
        <f aca="false">TEXT(B5575,"YYYY-MM")</f>
        <v>2015-12</v>
      </c>
      <c r="P5575" s="18" t="n">
        <f aca="false">IFERROR(N5575/K5575,0)</f>
        <v>0.325</v>
      </c>
      <c r="Q5575" s="0" t="str">
        <f aca="false">IF(M5575=0,"No Discount",IF(M5575&lt;0.2,"Low (1-19%)",IF(M5575&lt;0.4,"Medium (20-39%)","High (40%+)")))</f>
        <v>Medium (20-39%)</v>
      </c>
      <c r="R5575" s="0" t="str">
        <f aca="false">INDEX('Lookup Tables'!$B$2:$B$5,MATCH(F5575,'Lookup Tables'!$A$2:$A$5,0))</f>
        <v>Manager B</v>
      </c>
    </row>
    <row r="5576" customFormat="false" ht="15" hidden="false" customHeight="false" outlineLevel="0" collapsed="false">
      <c r="A5576" s="0" t="s">
        <v>4641</v>
      </c>
      <c r="B5576" s="13" t="n">
        <v>42343</v>
      </c>
      <c r="C5576" s="13" t="n">
        <v>42347</v>
      </c>
      <c r="D5576" s="14" t="s">
        <v>69</v>
      </c>
      <c r="E5576" s="14" t="s">
        <v>62</v>
      </c>
      <c r="F5576" s="14" t="s">
        <v>117</v>
      </c>
      <c r="G5576" s="14" t="s">
        <v>269</v>
      </c>
      <c r="H5576" s="14" t="s">
        <v>80</v>
      </c>
      <c r="I5576" s="14" t="s">
        <v>81</v>
      </c>
      <c r="J5576" s="14" t="s">
        <v>4643</v>
      </c>
      <c r="K5576" s="15" t="n">
        <v>36.738</v>
      </c>
      <c r="L5576" s="0" t="n">
        <v>1</v>
      </c>
      <c r="M5576" s="16" t="n">
        <v>0.4</v>
      </c>
      <c r="N5576" s="17" t="n">
        <v>-9.1845</v>
      </c>
      <c r="O5576" s="0" t="str">
        <f aca="false">TEXT(B5576,"YYYY-MM")</f>
        <v>2015-12</v>
      </c>
      <c r="P5576" s="18" t="n">
        <f aca="false">IFERROR(N5576/K5576,0)</f>
        <v>-0.25</v>
      </c>
      <c r="Q5576" s="0" t="str">
        <f aca="false">IF(M5576=0,"No Discount",IF(M5576&lt;0.2,"Low (1-19%)",IF(M5576&lt;0.4,"Medium (20-39%)","High (40%+)")))</f>
        <v>High (40%+)</v>
      </c>
      <c r="R5576" s="0" t="str">
        <f aca="false">INDEX('Lookup Tables'!$B$2:$B$5,MATCH(F5576,'Lookup Tables'!$A$2:$A$5,0))</f>
        <v>Manager B</v>
      </c>
    </row>
    <row r="5577" customFormat="false" ht="15" hidden="false" customHeight="false" outlineLevel="0" collapsed="false">
      <c r="A5577" s="0" t="s">
        <v>4641</v>
      </c>
      <c r="B5577" s="13" t="n">
        <v>42343</v>
      </c>
      <c r="C5577" s="13" t="n">
        <v>42347</v>
      </c>
      <c r="D5577" s="14" t="s">
        <v>69</v>
      </c>
      <c r="E5577" s="14" t="s">
        <v>62</v>
      </c>
      <c r="F5577" s="14" t="s">
        <v>117</v>
      </c>
      <c r="G5577" s="14" t="s">
        <v>269</v>
      </c>
      <c r="H5577" s="14" t="s">
        <v>80</v>
      </c>
      <c r="I5577" s="14" t="s">
        <v>81</v>
      </c>
      <c r="J5577" s="14" t="s">
        <v>2241</v>
      </c>
      <c r="K5577" s="15" t="n">
        <v>179.94</v>
      </c>
      <c r="L5577" s="0" t="n">
        <v>2</v>
      </c>
      <c r="M5577" s="16" t="n">
        <v>0.4</v>
      </c>
      <c r="N5577" s="17" t="n">
        <v>-44.985</v>
      </c>
      <c r="O5577" s="0" t="str">
        <f aca="false">TEXT(B5577,"YYYY-MM")</f>
        <v>2015-12</v>
      </c>
      <c r="P5577" s="18" t="n">
        <f aca="false">IFERROR(N5577/K5577,0)</f>
        <v>-0.25</v>
      </c>
      <c r="Q5577" s="0" t="str">
        <f aca="false">IF(M5577=0,"No Discount",IF(M5577&lt;0.2,"Low (1-19%)",IF(M5577&lt;0.4,"Medium (20-39%)","High (40%+)")))</f>
        <v>High (40%+)</v>
      </c>
      <c r="R5577" s="0" t="str">
        <f aca="false">INDEX('Lookup Tables'!$B$2:$B$5,MATCH(F5577,'Lookup Tables'!$A$2:$A$5,0))</f>
        <v>Manager B</v>
      </c>
    </row>
    <row r="5578" customFormat="false" ht="15" hidden="false" customHeight="false" outlineLevel="0" collapsed="false">
      <c r="A5578" s="0" t="s">
        <v>4644</v>
      </c>
      <c r="B5578" s="13" t="n">
        <v>43081</v>
      </c>
      <c r="C5578" s="13" t="n">
        <v>43085</v>
      </c>
      <c r="D5578" s="14" t="s">
        <v>69</v>
      </c>
      <c r="E5578" s="14" t="s">
        <v>53</v>
      </c>
      <c r="F5578" s="14" t="s">
        <v>63</v>
      </c>
      <c r="G5578" s="14" t="s">
        <v>64</v>
      </c>
      <c r="H5578" s="14" t="s">
        <v>56</v>
      </c>
      <c r="I5578" s="14" t="s">
        <v>76</v>
      </c>
      <c r="J5578" s="14" t="s">
        <v>791</v>
      </c>
      <c r="K5578" s="15" t="n">
        <v>383.64</v>
      </c>
      <c r="L5578" s="0" t="n">
        <v>6</v>
      </c>
      <c r="M5578" s="16" t="n">
        <v>0</v>
      </c>
      <c r="N5578" s="17" t="n">
        <v>122.7648</v>
      </c>
      <c r="O5578" s="0" t="str">
        <f aca="false">TEXT(B5578,"YYYY-MM")</f>
        <v>2017-12</v>
      </c>
      <c r="P5578" s="18" t="n">
        <f aca="false">IFERROR(N5578/K5578,0)</f>
        <v>0.32</v>
      </c>
      <c r="Q5578" s="0" t="str">
        <f aca="false">IF(M5578=0,"No Discount",IF(M5578&lt;0.2,"Low (1-19%)",IF(M5578&lt;0.4,"Medium (20-39%)","High (40%+)")))</f>
        <v>No Discount</v>
      </c>
      <c r="R5578" s="0" t="str">
        <f aca="false">INDEX('Lookup Tables'!$B$2:$B$5,MATCH(F5578,'Lookup Tables'!$A$2:$A$5,0))</f>
        <v>Manager D</v>
      </c>
    </row>
    <row r="5579" customFormat="false" ht="15" hidden="false" customHeight="false" outlineLevel="0" collapsed="false">
      <c r="A5579" s="0" t="s">
        <v>4644</v>
      </c>
      <c r="B5579" s="13" t="n">
        <v>43081</v>
      </c>
      <c r="C5579" s="13" t="n">
        <v>43085</v>
      </c>
      <c r="D5579" s="14" t="s">
        <v>69</v>
      </c>
      <c r="E5579" s="14" t="s">
        <v>53</v>
      </c>
      <c r="F5579" s="14" t="s">
        <v>63</v>
      </c>
      <c r="G5579" s="14" t="s">
        <v>64</v>
      </c>
      <c r="H5579" s="14" t="s">
        <v>65</v>
      </c>
      <c r="I5579" s="14" t="s">
        <v>85</v>
      </c>
      <c r="J5579" s="14" t="s">
        <v>972</v>
      </c>
      <c r="K5579" s="15" t="n">
        <v>56.52</v>
      </c>
      <c r="L5579" s="0" t="n">
        <v>3</v>
      </c>
      <c r="M5579" s="16" t="n">
        <v>0</v>
      </c>
      <c r="N5579" s="17" t="n">
        <v>15.8256</v>
      </c>
      <c r="O5579" s="0" t="str">
        <f aca="false">TEXT(B5579,"YYYY-MM")</f>
        <v>2017-12</v>
      </c>
      <c r="P5579" s="18" t="n">
        <f aca="false">IFERROR(N5579/K5579,0)</f>
        <v>0.28</v>
      </c>
      <c r="Q5579" s="0" t="str">
        <f aca="false">IF(M5579=0,"No Discount",IF(M5579&lt;0.2,"Low (1-19%)",IF(M5579&lt;0.4,"Medium (20-39%)","High (40%+)")))</f>
        <v>No Discount</v>
      </c>
      <c r="R5579" s="0" t="str">
        <f aca="false">INDEX('Lookup Tables'!$B$2:$B$5,MATCH(F5579,'Lookup Tables'!$A$2:$A$5,0))</f>
        <v>Manager D</v>
      </c>
    </row>
    <row r="5580" customFormat="false" ht="15" hidden="false" customHeight="false" outlineLevel="0" collapsed="false">
      <c r="A5580" s="0" t="s">
        <v>4645</v>
      </c>
      <c r="B5580" s="13" t="n">
        <v>43352</v>
      </c>
      <c r="C5580" s="13" t="n">
        <v>43357</v>
      </c>
      <c r="D5580" s="14" t="s">
        <v>52</v>
      </c>
      <c r="E5580" s="14" t="s">
        <v>53</v>
      </c>
      <c r="F5580" s="14" t="s">
        <v>63</v>
      </c>
      <c r="G5580" s="14" t="s">
        <v>64</v>
      </c>
      <c r="H5580" s="14" t="s">
        <v>65</v>
      </c>
      <c r="I5580" s="14" t="s">
        <v>78</v>
      </c>
      <c r="J5580" s="14" t="s">
        <v>1707</v>
      </c>
      <c r="K5580" s="15" t="n">
        <v>6.56</v>
      </c>
      <c r="L5580" s="0" t="n">
        <v>2</v>
      </c>
      <c r="M5580" s="16" t="n">
        <v>0</v>
      </c>
      <c r="N5580" s="17" t="n">
        <v>1.9024</v>
      </c>
      <c r="O5580" s="0" t="str">
        <f aca="false">TEXT(B5580,"YYYY-MM")</f>
        <v>2018-09</v>
      </c>
      <c r="P5580" s="18" t="n">
        <f aca="false">IFERROR(N5580/K5580,0)</f>
        <v>0.29</v>
      </c>
      <c r="Q5580" s="0" t="str">
        <f aca="false">IF(M5580=0,"No Discount",IF(M5580&lt;0.2,"Low (1-19%)",IF(M5580&lt;0.4,"Medium (20-39%)","High (40%+)")))</f>
        <v>No Discount</v>
      </c>
      <c r="R5580" s="0" t="str">
        <f aca="false">INDEX('Lookup Tables'!$B$2:$B$5,MATCH(F5580,'Lookup Tables'!$A$2:$A$5,0))</f>
        <v>Manager D</v>
      </c>
    </row>
    <row r="5581" customFormat="false" ht="15" hidden="false" customHeight="false" outlineLevel="0" collapsed="false">
      <c r="A5581" s="0" t="s">
        <v>4645</v>
      </c>
      <c r="B5581" s="13" t="n">
        <v>43352</v>
      </c>
      <c r="C5581" s="13" t="n">
        <v>43357</v>
      </c>
      <c r="D5581" s="14" t="s">
        <v>52</v>
      </c>
      <c r="E5581" s="14" t="s">
        <v>53</v>
      </c>
      <c r="F5581" s="14" t="s">
        <v>63</v>
      </c>
      <c r="G5581" s="14" t="s">
        <v>64</v>
      </c>
      <c r="H5581" s="14" t="s">
        <v>56</v>
      </c>
      <c r="I5581" s="14" t="s">
        <v>59</v>
      </c>
      <c r="J5581" s="14" t="s">
        <v>2333</v>
      </c>
      <c r="K5581" s="15" t="n">
        <v>243.92</v>
      </c>
      <c r="L5581" s="0" t="n">
        <v>5</v>
      </c>
      <c r="M5581" s="16" t="n">
        <v>0.2</v>
      </c>
      <c r="N5581" s="17" t="n">
        <v>-15.245</v>
      </c>
      <c r="O5581" s="0" t="str">
        <f aca="false">TEXT(B5581,"YYYY-MM")</f>
        <v>2018-09</v>
      </c>
      <c r="P5581" s="18" t="n">
        <f aca="false">IFERROR(N5581/K5581,0)</f>
        <v>-0.0625</v>
      </c>
      <c r="Q5581" s="0" t="str">
        <f aca="false">IF(M5581=0,"No Discount",IF(M5581&lt;0.2,"Low (1-19%)",IF(M5581&lt;0.4,"Medium (20-39%)","High (40%+)")))</f>
        <v>Medium (20-39%)</v>
      </c>
      <c r="R5581" s="0" t="str">
        <f aca="false">INDEX('Lookup Tables'!$B$2:$B$5,MATCH(F5581,'Lookup Tables'!$A$2:$A$5,0))</f>
        <v>Manager D</v>
      </c>
    </row>
    <row r="5582" customFormat="false" ht="15" hidden="false" customHeight="false" outlineLevel="0" collapsed="false">
      <c r="A5582" s="0" t="s">
        <v>4645</v>
      </c>
      <c r="B5582" s="13" t="n">
        <v>43352</v>
      </c>
      <c r="C5582" s="13" t="n">
        <v>43357</v>
      </c>
      <c r="D5582" s="14" t="s">
        <v>52</v>
      </c>
      <c r="E5582" s="14" t="s">
        <v>53</v>
      </c>
      <c r="F5582" s="14" t="s">
        <v>63</v>
      </c>
      <c r="G5582" s="14" t="s">
        <v>64</v>
      </c>
      <c r="H5582" s="14" t="s">
        <v>65</v>
      </c>
      <c r="I5582" s="14" t="s">
        <v>91</v>
      </c>
      <c r="J5582" s="14" t="s">
        <v>4308</v>
      </c>
      <c r="K5582" s="15" t="n">
        <v>47.52</v>
      </c>
      <c r="L5582" s="0" t="n">
        <v>9</v>
      </c>
      <c r="M5582" s="16" t="n">
        <v>0</v>
      </c>
      <c r="N5582" s="17" t="n">
        <v>22.8096</v>
      </c>
      <c r="O5582" s="0" t="str">
        <f aca="false">TEXT(B5582,"YYYY-MM")</f>
        <v>2018-09</v>
      </c>
      <c r="P5582" s="18" t="n">
        <f aca="false">IFERROR(N5582/K5582,0)</f>
        <v>0.48</v>
      </c>
      <c r="Q5582" s="0" t="str">
        <f aca="false">IF(M5582=0,"No Discount",IF(M5582&lt;0.2,"Low (1-19%)",IF(M5582&lt;0.4,"Medium (20-39%)","High (40%+)")))</f>
        <v>No Discount</v>
      </c>
      <c r="R5582" s="0" t="str">
        <f aca="false">INDEX('Lookup Tables'!$B$2:$B$5,MATCH(F5582,'Lookup Tables'!$A$2:$A$5,0))</f>
        <v>Manager D</v>
      </c>
    </row>
    <row r="5583" customFormat="false" ht="15" hidden="false" customHeight="false" outlineLevel="0" collapsed="false">
      <c r="A5583" s="0" t="s">
        <v>4646</v>
      </c>
      <c r="B5583" s="13" t="n">
        <v>43377</v>
      </c>
      <c r="C5583" s="13" t="n">
        <v>43381</v>
      </c>
      <c r="D5583" s="14" t="s">
        <v>69</v>
      </c>
      <c r="E5583" s="14" t="s">
        <v>97</v>
      </c>
      <c r="F5583" s="14" t="s">
        <v>117</v>
      </c>
      <c r="G5583" s="14" t="s">
        <v>1243</v>
      </c>
      <c r="H5583" s="14" t="s">
        <v>56</v>
      </c>
      <c r="I5583" s="14" t="s">
        <v>76</v>
      </c>
      <c r="J5583" s="14" t="s">
        <v>1587</v>
      </c>
      <c r="K5583" s="15" t="n">
        <v>19.98</v>
      </c>
      <c r="L5583" s="0" t="n">
        <v>1</v>
      </c>
      <c r="M5583" s="16" t="n">
        <v>0</v>
      </c>
      <c r="N5583" s="17" t="n">
        <v>8.5914</v>
      </c>
      <c r="O5583" s="0" t="str">
        <f aca="false">TEXT(B5583,"YYYY-MM")</f>
        <v>2018-10</v>
      </c>
      <c r="P5583" s="18" t="n">
        <f aca="false">IFERROR(N5583/K5583,0)</f>
        <v>0.43</v>
      </c>
      <c r="Q5583" s="0" t="str">
        <f aca="false">IF(M5583=0,"No Discount",IF(M5583&lt;0.2,"Low (1-19%)",IF(M5583&lt;0.4,"Medium (20-39%)","High (40%+)")))</f>
        <v>No Discount</v>
      </c>
      <c r="R5583" s="0" t="str">
        <f aca="false">INDEX('Lookup Tables'!$B$2:$B$5,MATCH(F5583,'Lookup Tables'!$A$2:$A$5,0))</f>
        <v>Manager B</v>
      </c>
    </row>
    <row r="5584" customFormat="false" ht="15" hidden="false" customHeight="false" outlineLevel="0" collapsed="false">
      <c r="A5584" s="0" t="s">
        <v>4647</v>
      </c>
      <c r="B5584" s="13" t="n">
        <v>42864</v>
      </c>
      <c r="C5584" s="13" t="n">
        <v>42868</v>
      </c>
      <c r="D5584" s="14" t="s">
        <v>69</v>
      </c>
      <c r="E5584" s="14" t="s">
        <v>97</v>
      </c>
      <c r="F5584" s="14" t="s">
        <v>117</v>
      </c>
      <c r="G5584" s="14" t="s">
        <v>170</v>
      </c>
      <c r="H5584" s="14" t="s">
        <v>65</v>
      </c>
      <c r="I5584" s="14" t="s">
        <v>78</v>
      </c>
      <c r="J5584" s="14" t="s">
        <v>1603</v>
      </c>
      <c r="K5584" s="15" t="n">
        <v>8</v>
      </c>
      <c r="L5584" s="0" t="n">
        <v>5</v>
      </c>
      <c r="M5584" s="16" t="n">
        <v>0</v>
      </c>
      <c r="N5584" s="17" t="n">
        <v>3.44</v>
      </c>
      <c r="O5584" s="0" t="str">
        <f aca="false">TEXT(B5584,"YYYY-MM")</f>
        <v>2017-05</v>
      </c>
      <c r="P5584" s="18" t="n">
        <f aca="false">IFERROR(N5584/K5584,0)</f>
        <v>0.43</v>
      </c>
      <c r="Q5584" s="0" t="str">
        <f aca="false">IF(M5584=0,"No Discount",IF(M5584&lt;0.2,"Low (1-19%)",IF(M5584&lt;0.4,"Medium (20-39%)","High (40%+)")))</f>
        <v>No Discount</v>
      </c>
      <c r="R5584" s="0" t="str">
        <f aca="false">INDEX('Lookup Tables'!$B$2:$B$5,MATCH(F5584,'Lookup Tables'!$A$2:$A$5,0))</f>
        <v>Manager B</v>
      </c>
    </row>
    <row r="5585" customFormat="false" ht="15" hidden="false" customHeight="false" outlineLevel="0" collapsed="false">
      <c r="A5585" s="0" t="s">
        <v>4648</v>
      </c>
      <c r="B5585" s="13" t="n">
        <v>42353</v>
      </c>
      <c r="C5585" s="13" t="n">
        <v>42357</v>
      </c>
      <c r="D5585" s="14" t="s">
        <v>52</v>
      </c>
      <c r="E5585" s="14" t="s">
        <v>53</v>
      </c>
      <c r="F5585" s="14" t="s">
        <v>63</v>
      </c>
      <c r="G5585" s="14" t="s">
        <v>64</v>
      </c>
      <c r="H5585" s="14" t="s">
        <v>56</v>
      </c>
      <c r="I5585" s="14" t="s">
        <v>76</v>
      </c>
      <c r="J5585" s="14" t="s">
        <v>2796</v>
      </c>
      <c r="K5585" s="15" t="n">
        <v>6.16</v>
      </c>
      <c r="L5585" s="0" t="n">
        <v>2</v>
      </c>
      <c r="M5585" s="16" t="n">
        <v>0</v>
      </c>
      <c r="N5585" s="17" t="n">
        <v>1.9712</v>
      </c>
      <c r="O5585" s="0" t="str">
        <f aca="false">TEXT(B5585,"YYYY-MM")</f>
        <v>2015-12</v>
      </c>
      <c r="P5585" s="18" t="n">
        <f aca="false">IFERROR(N5585/K5585,0)</f>
        <v>0.32</v>
      </c>
      <c r="Q5585" s="0" t="str">
        <f aca="false">IF(M5585=0,"No Discount",IF(M5585&lt;0.2,"Low (1-19%)",IF(M5585&lt;0.4,"Medium (20-39%)","High (40%+)")))</f>
        <v>No Discount</v>
      </c>
      <c r="R5585" s="0" t="str">
        <f aca="false">INDEX('Lookup Tables'!$B$2:$B$5,MATCH(F5585,'Lookup Tables'!$A$2:$A$5,0))</f>
        <v>Manager D</v>
      </c>
    </row>
    <row r="5586" customFormat="false" ht="15" hidden="false" customHeight="false" outlineLevel="0" collapsed="false">
      <c r="A5586" s="0" t="s">
        <v>4649</v>
      </c>
      <c r="B5586" s="13" t="n">
        <v>43434</v>
      </c>
      <c r="C5586" s="13" t="n">
        <v>43438</v>
      </c>
      <c r="D5586" s="14" t="s">
        <v>69</v>
      </c>
      <c r="E5586" s="14" t="s">
        <v>97</v>
      </c>
      <c r="F5586" s="14" t="s">
        <v>117</v>
      </c>
      <c r="G5586" s="14" t="s">
        <v>170</v>
      </c>
      <c r="H5586" s="14" t="s">
        <v>65</v>
      </c>
      <c r="I5586" s="14" t="s">
        <v>73</v>
      </c>
      <c r="J5586" s="14" t="s">
        <v>4650</v>
      </c>
      <c r="K5586" s="15" t="n">
        <v>83.56</v>
      </c>
      <c r="L5586" s="0" t="n">
        <v>4</v>
      </c>
      <c r="M5586" s="16" t="n">
        <v>0</v>
      </c>
      <c r="N5586" s="17" t="n">
        <v>1.6712</v>
      </c>
      <c r="O5586" s="0" t="str">
        <f aca="false">TEXT(B5586,"YYYY-MM")</f>
        <v>2018-11</v>
      </c>
      <c r="P5586" s="18" t="n">
        <f aca="false">IFERROR(N5586/K5586,0)</f>
        <v>0.02</v>
      </c>
      <c r="Q5586" s="0" t="str">
        <f aca="false">IF(M5586=0,"No Discount",IF(M5586&lt;0.2,"Low (1-19%)",IF(M5586&lt;0.4,"Medium (20-39%)","High (40%+)")))</f>
        <v>No Discount</v>
      </c>
      <c r="R5586" s="0" t="str">
        <f aca="false">INDEX('Lookup Tables'!$B$2:$B$5,MATCH(F5586,'Lookup Tables'!$A$2:$A$5,0))</f>
        <v>Manager B</v>
      </c>
    </row>
    <row r="5587" customFormat="false" ht="15" hidden="false" customHeight="false" outlineLevel="0" collapsed="false">
      <c r="A5587" s="0" t="s">
        <v>4649</v>
      </c>
      <c r="B5587" s="13" t="n">
        <v>43434</v>
      </c>
      <c r="C5587" s="13" t="n">
        <v>43438</v>
      </c>
      <c r="D5587" s="14" t="s">
        <v>69</v>
      </c>
      <c r="E5587" s="14" t="s">
        <v>97</v>
      </c>
      <c r="F5587" s="14" t="s">
        <v>117</v>
      </c>
      <c r="G5587" s="14" t="s">
        <v>170</v>
      </c>
      <c r="H5587" s="14" t="s">
        <v>80</v>
      </c>
      <c r="I5587" s="14" t="s">
        <v>81</v>
      </c>
      <c r="J5587" s="14" t="s">
        <v>4651</v>
      </c>
      <c r="K5587" s="15" t="n">
        <v>546.06</v>
      </c>
      <c r="L5587" s="0" t="n">
        <v>3</v>
      </c>
      <c r="M5587" s="16" t="n">
        <v>0</v>
      </c>
      <c r="N5587" s="17" t="n">
        <v>163.818</v>
      </c>
      <c r="O5587" s="0" t="str">
        <f aca="false">TEXT(B5587,"YYYY-MM")</f>
        <v>2018-11</v>
      </c>
      <c r="P5587" s="18" t="n">
        <f aca="false">IFERROR(N5587/K5587,0)</f>
        <v>0.3</v>
      </c>
      <c r="Q5587" s="0" t="str">
        <f aca="false">IF(M5587=0,"No Discount",IF(M5587&lt;0.2,"Low (1-19%)",IF(M5587&lt;0.4,"Medium (20-39%)","High (40%+)")))</f>
        <v>No Discount</v>
      </c>
      <c r="R5587" s="0" t="str">
        <f aca="false">INDEX('Lookup Tables'!$B$2:$B$5,MATCH(F5587,'Lookup Tables'!$A$2:$A$5,0))</f>
        <v>Manager B</v>
      </c>
    </row>
    <row r="5588" customFormat="false" ht="15" hidden="false" customHeight="false" outlineLevel="0" collapsed="false">
      <c r="A5588" s="0" t="s">
        <v>4649</v>
      </c>
      <c r="B5588" s="13" t="n">
        <v>43434</v>
      </c>
      <c r="C5588" s="13" t="n">
        <v>43438</v>
      </c>
      <c r="D5588" s="14" t="s">
        <v>69</v>
      </c>
      <c r="E5588" s="14" t="s">
        <v>97</v>
      </c>
      <c r="F5588" s="14" t="s">
        <v>117</v>
      </c>
      <c r="G5588" s="14" t="s">
        <v>170</v>
      </c>
      <c r="H5588" s="14" t="s">
        <v>65</v>
      </c>
      <c r="I5588" s="14" t="s">
        <v>73</v>
      </c>
      <c r="J5588" s="14" t="s">
        <v>780</v>
      </c>
      <c r="K5588" s="15" t="n">
        <v>269.49</v>
      </c>
      <c r="L5588" s="0" t="n">
        <v>3</v>
      </c>
      <c r="M5588" s="16" t="n">
        <v>0</v>
      </c>
      <c r="N5588" s="17" t="n">
        <v>5.3898</v>
      </c>
      <c r="O5588" s="0" t="str">
        <f aca="false">TEXT(B5588,"YYYY-MM")</f>
        <v>2018-11</v>
      </c>
      <c r="P5588" s="18" t="n">
        <f aca="false">IFERROR(N5588/K5588,0)</f>
        <v>0.02</v>
      </c>
      <c r="Q5588" s="0" t="str">
        <f aca="false">IF(M5588=0,"No Discount",IF(M5588&lt;0.2,"Low (1-19%)",IF(M5588&lt;0.4,"Medium (20-39%)","High (40%+)")))</f>
        <v>No Discount</v>
      </c>
      <c r="R5588" s="0" t="str">
        <f aca="false">INDEX('Lookup Tables'!$B$2:$B$5,MATCH(F5588,'Lookup Tables'!$A$2:$A$5,0))</f>
        <v>Manager B</v>
      </c>
    </row>
    <row r="5589" customFormat="false" ht="15" hidden="false" customHeight="false" outlineLevel="0" collapsed="false">
      <c r="A5589" s="0" t="s">
        <v>4652</v>
      </c>
      <c r="B5589" s="13" t="n">
        <v>42448</v>
      </c>
      <c r="C5589" s="13" t="n">
        <v>42449</v>
      </c>
      <c r="D5589" s="14" t="s">
        <v>137</v>
      </c>
      <c r="E5589" s="14" t="s">
        <v>53</v>
      </c>
      <c r="F5589" s="14" t="s">
        <v>63</v>
      </c>
      <c r="G5589" s="14" t="s">
        <v>64</v>
      </c>
      <c r="H5589" s="14" t="s">
        <v>65</v>
      </c>
      <c r="I5589" s="14" t="s">
        <v>171</v>
      </c>
      <c r="J5589" s="14" t="s">
        <v>1507</v>
      </c>
      <c r="K5589" s="15" t="n">
        <v>10.9</v>
      </c>
      <c r="L5589" s="0" t="n">
        <v>5</v>
      </c>
      <c r="M5589" s="16" t="n">
        <v>0</v>
      </c>
      <c r="N5589" s="17" t="n">
        <v>3.597</v>
      </c>
      <c r="O5589" s="0" t="str">
        <f aca="false">TEXT(B5589,"YYYY-MM")</f>
        <v>2016-03</v>
      </c>
      <c r="P5589" s="18" t="n">
        <f aca="false">IFERROR(N5589/K5589,0)</f>
        <v>0.33</v>
      </c>
      <c r="Q5589" s="0" t="str">
        <f aca="false">IF(M5589=0,"No Discount",IF(M5589&lt;0.2,"Low (1-19%)",IF(M5589&lt;0.4,"Medium (20-39%)","High (40%+)")))</f>
        <v>No Discount</v>
      </c>
      <c r="R5589" s="0" t="str">
        <f aca="false">INDEX('Lookup Tables'!$B$2:$B$5,MATCH(F5589,'Lookup Tables'!$A$2:$A$5,0))</f>
        <v>Manager D</v>
      </c>
    </row>
    <row r="5590" customFormat="false" ht="15" hidden="false" customHeight="false" outlineLevel="0" collapsed="false">
      <c r="A5590" s="0" t="s">
        <v>4653</v>
      </c>
      <c r="B5590" s="13" t="n">
        <v>42204</v>
      </c>
      <c r="C5590" s="13" t="n">
        <v>42209</v>
      </c>
      <c r="D5590" s="14" t="s">
        <v>69</v>
      </c>
      <c r="E5590" s="14" t="s">
        <v>97</v>
      </c>
      <c r="F5590" s="14" t="s">
        <v>63</v>
      </c>
      <c r="G5590" s="14" t="s">
        <v>813</v>
      </c>
      <c r="H5590" s="14" t="s">
        <v>65</v>
      </c>
      <c r="I5590" s="14" t="s">
        <v>83</v>
      </c>
      <c r="J5590" s="14" t="s">
        <v>1304</v>
      </c>
      <c r="K5590" s="15" t="n">
        <v>6.096</v>
      </c>
      <c r="L5590" s="0" t="n">
        <v>2</v>
      </c>
      <c r="M5590" s="16" t="n">
        <v>0.2</v>
      </c>
      <c r="N5590" s="17" t="n">
        <v>2.2098</v>
      </c>
      <c r="O5590" s="0" t="str">
        <f aca="false">TEXT(B5590,"YYYY-MM")</f>
        <v>2015-07</v>
      </c>
      <c r="P5590" s="18" t="n">
        <f aca="false">IFERROR(N5590/K5590,0)</f>
        <v>0.3625</v>
      </c>
      <c r="Q5590" s="0" t="str">
        <f aca="false">IF(M5590=0,"No Discount",IF(M5590&lt;0.2,"Low (1-19%)",IF(M5590&lt;0.4,"Medium (20-39%)","High (40%+)")))</f>
        <v>Medium (20-39%)</v>
      </c>
      <c r="R5590" s="0" t="str">
        <f aca="false">INDEX('Lookup Tables'!$B$2:$B$5,MATCH(F5590,'Lookup Tables'!$A$2:$A$5,0))</f>
        <v>Manager D</v>
      </c>
    </row>
    <row r="5591" customFormat="false" ht="15" hidden="false" customHeight="false" outlineLevel="0" collapsed="false">
      <c r="A5591" s="0" t="s">
        <v>4654</v>
      </c>
      <c r="B5591" s="13" t="n">
        <v>43077</v>
      </c>
      <c r="C5591" s="13" t="n">
        <v>43080</v>
      </c>
      <c r="D5591" s="14" t="s">
        <v>52</v>
      </c>
      <c r="E5591" s="14" t="s">
        <v>53</v>
      </c>
      <c r="F5591" s="14" t="s">
        <v>63</v>
      </c>
      <c r="G5591" s="14" t="s">
        <v>64</v>
      </c>
      <c r="H5591" s="14" t="s">
        <v>65</v>
      </c>
      <c r="I5591" s="14" t="s">
        <v>73</v>
      </c>
      <c r="J5591" s="14" t="s">
        <v>207</v>
      </c>
      <c r="K5591" s="15" t="n">
        <v>34.05</v>
      </c>
      <c r="L5591" s="0" t="n">
        <v>3</v>
      </c>
      <c r="M5591" s="16" t="n">
        <v>0</v>
      </c>
      <c r="N5591" s="17" t="n">
        <v>9.534</v>
      </c>
      <c r="O5591" s="0" t="str">
        <f aca="false">TEXT(B5591,"YYYY-MM")</f>
        <v>2017-12</v>
      </c>
      <c r="P5591" s="18" t="n">
        <f aca="false">IFERROR(N5591/K5591,0)</f>
        <v>0.28</v>
      </c>
      <c r="Q5591" s="0" t="str">
        <f aca="false">IF(M5591=0,"No Discount",IF(M5591&lt;0.2,"Low (1-19%)",IF(M5591&lt;0.4,"Medium (20-39%)","High (40%+)")))</f>
        <v>No Discount</v>
      </c>
      <c r="R5591" s="0" t="str">
        <f aca="false">INDEX('Lookup Tables'!$B$2:$B$5,MATCH(F5591,'Lookup Tables'!$A$2:$A$5,0))</f>
        <v>Manager D</v>
      </c>
    </row>
    <row r="5592" customFormat="false" ht="15" hidden="false" customHeight="false" outlineLevel="0" collapsed="false">
      <c r="A5592" s="0" t="s">
        <v>4654</v>
      </c>
      <c r="B5592" s="13" t="n">
        <v>43077</v>
      </c>
      <c r="C5592" s="13" t="n">
        <v>43080</v>
      </c>
      <c r="D5592" s="14" t="s">
        <v>52</v>
      </c>
      <c r="E5592" s="14" t="s">
        <v>53</v>
      </c>
      <c r="F5592" s="14" t="s">
        <v>63</v>
      </c>
      <c r="G5592" s="14" t="s">
        <v>64</v>
      </c>
      <c r="H5592" s="14" t="s">
        <v>65</v>
      </c>
      <c r="I5592" s="14" t="s">
        <v>73</v>
      </c>
      <c r="J5592" s="14" t="s">
        <v>1273</v>
      </c>
      <c r="K5592" s="15" t="n">
        <v>352.38</v>
      </c>
      <c r="L5592" s="0" t="n">
        <v>2</v>
      </c>
      <c r="M5592" s="16" t="n">
        <v>0</v>
      </c>
      <c r="N5592" s="17" t="n">
        <v>81.0474</v>
      </c>
      <c r="O5592" s="0" t="str">
        <f aca="false">TEXT(B5592,"YYYY-MM")</f>
        <v>2017-12</v>
      </c>
      <c r="P5592" s="18" t="n">
        <f aca="false">IFERROR(N5592/K5592,0)</f>
        <v>0.23</v>
      </c>
      <c r="Q5592" s="0" t="str">
        <f aca="false">IF(M5592=0,"No Discount",IF(M5592&lt;0.2,"Low (1-19%)",IF(M5592&lt;0.4,"Medium (20-39%)","High (40%+)")))</f>
        <v>No Discount</v>
      </c>
      <c r="R5592" s="0" t="str">
        <f aca="false">INDEX('Lookup Tables'!$B$2:$B$5,MATCH(F5592,'Lookup Tables'!$A$2:$A$5,0))</f>
        <v>Manager D</v>
      </c>
    </row>
    <row r="5593" customFormat="false" ht="15" hidden="false" customHeight="false" outlineLevel="0" collapsed="false">
      <c r="A5593" s="0" t="s">
        <v>4655</v>
      </c>
      <c r="B5593" s="13" t="n">
        <v>42290</v>
      </c>
      <c r="C5593" s="13" t="n">
        <v>42295</v>
      </c>
      <c r="D5593" s="14" t="s">
        <v>52</v>
      </c>
      <c r="E5593" s="14" t="s">
        <v>62</v>
      </c>
      <c r="F5593" s="14" t="s">
        <v>117</v>
      </c>
      <c r="G5593" s="14" t="s">
        <v>391</v>
      </c>
      <c r="H5593" s="14" t="s">
        <v>56</v>
      </c>
      <c r="I5593" s="14" t="s">
        <v>59</v>
      </c>
      <c r="J5593" s="14" t="s">
        <v>1454</v>
      </c>
      <c r="K5593" s="15" t="n">
        <v>245.98</v>
      </c>
      <c r="L5593" s="0" t="n">
        <v>2</v>
      </c>
      <c r="M5593" s="16" t="n">
        <v>0</v>
      </c>
      <c r="N5593" s="17" t="n">
        <v>27.0578</v>
      </c>
      <c r="O5593" s="0" t="str">
        <f aca="false">TEXT(B5593,"YYYY-MM")</f>
        <v>2015-10</v>
      </c>
      <c r="P5593" s="18" t="n">
        <f aca="false">IFERROR(N5593/K5593,0)</f>
        <v>0.11</v>
      </c>
      <c r="Q5593" s="0" t="str">
        <f aca="false">IF(M5593=0,"No Discount",IF(M5593&lt;0.2,"Low (1-19%)",IF(M5593&lt;0.4,"Medium (20-39%)","High (40%+)")))</f>
        <v>No Discount</v>
      </c>
      <c r="R5593" s="0" t="str">
        <f aca="false">INDEX('Lookup Tables'!$B$2:$B$5,MATCH(F5593,'Lookup Tables'!$A$2:$A$5,0))</f>
        <v>Manager B</v>
      </c>
    </row>
    <row r="5594" customFormat="false" ht="15" hidden="false" customHeight="false" outlineLevel="0" collapsed="false">
      <c r="A5594" s="0" t="s">
        <v>4655</v>
      </c>
      <c r="B5594" s="13" t="n">
        <v>42290</v>
      </c>
      <c r="C5594" s="13" t="n">
        <v>42295</v>
      </c>
      <c r="D5594" s="14" t="s">
        <v>52</v>
      </c>
      <c r="E5594" s="14" t="s">
        <v>62</v>
      </c>
      <c r="F5594" s="14" t="s">
        <v>117</v>
      </c>
      <c r="G5594" s="14" t="s">
        <v>391</v>
      </c>
      <c r="H5594" s="14" t="s">
        <v>65</v>
      </c>
      <c r="I5594" s="14" t="s">
        <v>83</v>
      </c>
      <c r="J5594" s="14" t="s">
        <v>238</v>
      </c>
      <c r="K5594" s="15" t="n">
        <v>18.94</v>
      </c>
      <c r="L5594" s="0" t="n">
        <v>1</v>
      </c>
      <c r="M5594" s="16" t="n">
        <v>0</v>
      </c>
      <c r="N5594" s="17" t="n">
        <v>9.47</v>
      </c>
      <c r="O5594" s="0" t="str">
        <f aca="false">TEXT(B5594,"YYYY-MM")</f>
        <v>2015-10</v>
      </c>
      <c r="P5594" s="18" t="n">
        <f aca="false">IFERROR(N5594/K5594,0)</f>
        <v>0.5</v>
      </c>
      <c r="Q5594" s="0" t="str">
        <f aca="false">IF(M5594=0,"No Discount",IF(M5594&lt;0.2,"Low (1-19%)",IF(M5594&lt;0.4,"Medium (20-39%)","High (40%+)")))</f>
        <v>No Discount</v>
      </c>
      <c r="R5594" s="0" t="str">
        <f aca="false">INDEX('Lookup Tables'!$B$2:$B$5,MATCH(F5594,'Lookup Tables'!$A$2:$A$5,0))</f>
        <v>Manager B</v>
      </c>
    </row>
    <row r="5595" customFormat="false" ht="15" hidden="false" customHeight="false" outlineLevel="0" collapsed="false">
      <c r="A5595" s="0" t="s">
        <v>4656</v>
      </c>
      <c r="B5595" s="13" t="n">
        <v>43423</v>
      </c>
      <c r="C5595" s="13" t="n">
        <v>43429</v>
      </c>
      <c r="D5595" s="14" t="s">
        <v>69</v>
      </c>
      <c r="E5595" s="14" t="s">
        <v>53</v>
      </c>
      <c r="F5595" s="14" t="s">
        <v>117</v>
      </c>
      <c r="G5595" s="14" t="s">
        <v>269</v>
      </c>
      <c r="H5595" s="14" t="s">
        <v>65</v>
      </c>
      <c r="I5595" s="14" t="s">
        <v>83</v>
      </c>
      <c r="J5595" s="14" t="s">
        <v>1232</v>
      </c>
      <c r="K5595" s="15" t="n">
        <v>59.913</v>
      </c>
      <c r="L5595" s="0" t="n">
        <v>7</v>
      </c>
      <c r="M5595" s="16" t="n">
        <v>0.7</v>
      </c>
      <c r="N5595" s="17" t="n">
        <v>-45.9333</v>
      </c>
      <c r="O5595" s="0" t="str">
        <f aca="false">TEXT(B5595,"YYYY-MM")</f>
        <v>2018-11</v>
      </c>
      <c r="P5595" s="18" t="n">
        <f aca="false">IFERROR(N5595/K5595,0)</f>
        <v>-0.766666666666667</v>
      </c>
      <c r="Q5595" s="0" t="str">
        <f aca="false">IF(M5595=0,"No Discount",IF(M5595&lt;0.2,"Low (1-19%)",IF(M5595&lt;0.4,"Medium (20-39%)","High (40%+)")))</f>
        <v>High (40%+)</v>
      </c>
      <c r="R5595" s="0" t="str">
        <f aca="false">INDEX('Lookup Tables'!$B$2:$B$5,MATCH(F5595,'Lookup Tables'!$A$2:$A$5,0))</f>
        <v>Manager B</v>
      </c>
    </row>
    <row r="5596" customFormat="false" ht="15" hidden="false" customHeight="false" outlineLevel="0" collapsed="false">
      <c r="A5596" s="0" t="s">
        <v>4657</v>
      </c>
      <c r="B5596" s="13" t="n">
        <v>43367</v>
      </c>
      <c r="C5596" s="13" t="n">
        <v>43367</v>
      </c>
      <c r="D5596" s="14" t="s">
        <v>606</v>
      </c>
      <c r="E5596" s="14" t="s">
        <v>62</v>
      </c>
      <c r="F5596" s="14" t="s">
        <v>117</v>
      </c>
      <c r="G5596" s="14" t="s">
        <v>584</v>
      </c>
      <c r="H5596" s="14" t="s">
        <v>80</v>
      </c>
      <c r="I5596" s="14" t="s">
        <v>81</v>
      </c>
      <c r="J5596" s="14" t="s">
        <v>837</v>
      </c>
      <c r="K5596" s="15" t="n">
        <v>391.98</v>
      </c>
      <c r="L5596" s="0" t="n">
        <v>2</v>
      </c>
      <c r="M5596" s="16" t="n">
        <v>0</v>
      </c>
      <c r="N5596" s="17" t="n">
        <v>109.7544</v>
      </c>
      <c r="O5596" s="0" t="str">
        <f aca="false">TEXT(B5596,"YYYY-MM")</f>
        <v>2018-09</v>
      </c>
      <c r="P5596" s="18" t="n">
        <f aca="false">IFERROR(N5596/K5596,0)</f>
        <v>0.28</v>
      </c>
      <c r="Q5596" s="0" t="str">
        <f aca="false">IF(M5596=0,"No Discount",IF(M5596&lt;0.2,"Low (1-19%)",IF(M5596&lt;0.4,"Medium (20-39%)","High (40%+)")))</f>
        <v>No Discount</v>
      </c>
      <c r="R5596" s="0" t="str">
        <f aca="false">INDEX('Lookup Tables'!$B$2:$B$5,MATCH(F5596,'Lookup Tables'!$A$2:$A$5,0))</f>
        <v>Manager B</v>
      </c>
    </row>
    <row r="5597" customFormat="false" ht="15" hidden="false" customHeight="false" outlineLevel="0" collapsed="false">
      <c r="A5597" s="0" t="s">
        <v>4657</v>
      </c>
      <c r="B5597" s="13" t="n">
        <v>43367</v>
      </c>
      <c r="C5597" s="13" t="n">
        <v>43367</v>
      </c>
      <c r="D5597" s="14" t="s">
        <v>606</v>
      </c>
      <c r="E5597" s="14" t="s">
        <v>62</v>
      </c>
      <c r="F5597" s="14" t="s">
        <v>117</v>
      </c>
      <c r="G5597" s="14" t="s">
        <v>584</v>
      </c>
      <c r="H5597" s="14" t="s">
        <v>80</v>
      </c>
      <c r="I5597" s="14" t="s">
        <v>81</v>
      </c>
      <c r="J5597" s="14" t="s">
        <v>2503</v>
      </c>
      <c r="K5597" s="15" t="n">
        <v>437.85</v>
      </c>
      <c r="L5597" s="0" t="n">
        <v>3</v>
      </c>
      <c r="M5597" s="16" t="n">
        <v>0</v>
      </c>
      <c r="N5597" s="17" t="n">
        <v>131.355</v>
      </c>
      <c r="O5597" s="0" t="str">
        <f aca="false">TEXT(B5597,"YYYY-MM")</f>
        <v>2018-09</v>
      </c>
      <c r="P5597" s="18" t="n">
        <f aca="false">IFERROR(N5597/K5597,0)</f>
        <v>0.3</v>
      </c>
      <c r="Q5597" s="0" t="str">
        <f aca="false">IF(M5597=0,"No Discount",IF(M5597&lt;0.2,"Low (1-19%)",IF(M5597&lt;0.4,"Medium (20-39%)","High (40%+)")))</f>
        <v>No Discount</v>
      </c>
      <c r="R5597" s="0" t="str">
        <f aca="false">INDEX('Lookup Tables'!$B$2:$B$5,MATCH(F5597,'Lookup Tables'!$A$2:$A$5,0))</f>
        <v>Manager B</v>
      </c>
    </row>
    <row r="5598" customFormat="false" ht="15" hidden="false" customHeight="false" outlineLevel="0" collapsed="false">
      <c r="A5598" s="0" t="s">
        <v>4658</v>
      </c>
      <c r="B5598" s="13" t="n">
        <v>42638</v>
      </c>
      <c r="C5598" s="13" t="n">
        <v>42642</v>
      </c>
      <c r="D5598" s="14" t="s">
        <v>69</v>
      </c>
      <c r="E5598" s="14" t="s">
        <v>53</v>
      </c>
      <c r="F5598" s="14" t="s">
        <v>117</v>
      </c>
      <c r="G5598" s="14" t="s">
        <v>1222</v>
      </c>
      <c r="H5598" s="14" t="s">
        <v>65</v>
      </c>
      <c r="I5598" s="14" t="s">
        <v>83</v>
      </c>
      <c r="J5598" s="14" t="s">
        <v>319</v>
      </c>
      <c r="K5598" s="15" t="n">
        <v>68.62</v>
      </c>
      <c r="L5598" s="0" t="n">
        <v>2</v>
      </c>
      <c r="M5598" s="16" t="n">
        <v>0</v>
      </c>
      <c r="N5598" s="17" t="n">
        <v>32.2514</v>
      </c>
      <c r="O5598" s="0" t="str">
        <f aca="false">TEXT(B5598,"YYYY-MM")</f>
        <v>2016-09</v>
      </c>
      <c r="P5598" s="18" t="n">
        <f aca="false">IFERROR(N5598/K5598,0)</f>
        <v>0.47</v>
      </c>
      <c r="Q5598" s="0" t="str">
        <f aca="false">IF(M5598=0,"No Discount",IF(M5598&lt;0.2,"Low (1-19%)",IF(M5598&lt;0.4,"Medium (20-39%)","High (40%+)")))</f>
        <v>No Discount</v>
      </c>
      <c r="R5598" s="0" t="str">
        <f aca="false">INDEX('Lookup Tables'!$B$2:$B$5,MATCH(F5598,'Lookup Tables'!$A$2:$A$5,0))</f>
        <v>Manager B</v>
      </c>
    </row>
    <row r="5599" customFormat="false" ht="15" hidden="false" customHeight="false" outlineLevel="0" collapsed="false">
      <c r="A5599" s="0" t="s">
        <v>4659</v>
      </c>
      <c r="B5599" s="13" t="n">
        <v>43144</v>
      </c>
      <c r="C5599" s="13" t="n">
        <v>43151</v>
      </c>
      <c r="D5599" s="14" t="s">
        <v>69</v>
      </c>
      <c r="E5599" s="14" t="s">
        <v>53</v>
      </c>
      <c r="F5599" s="14" t="s">
        <v>117</v>
      </c>
      <c r="G5599" s="14" t="s">
        <v>1243</v>
      </c>
      <c r="H5599" s="14" t="s">
        <v>65</v>
      </c>
      <c r="I5599" s="14" t="s">
        <v>303</v>
      </c>
      <c r="J5599" s="14" t="s">
        <v>1949</v>
      </c>
      <c r="K5599" s="15" t="n">
        <v>25.02</v>
      </c>
      <c r="L5599" s="0" t="n">
        <v>3</v>
      </c>
      <c r="M5599" s="16" t="n">
        <v>0</v>
      </c>
      <c r="N5599" s="17" t="n">
        <v>6.5052</v>
      </c>
      <c r="O5599" s="0" t="str">
        <f aca="false">TEXT(B5599,"YYYY-MM")</f>
        <v>2018-02</v>
      </c>
      <c r="P5599" s="18" t="n">
        <f aca="false">IFERROR(N5599/K5599,0)</f>
        <v>0.26</v>
      </c>
      <c r="Q5599" s="0" t="str">
        <f aca="false">IF(M5599=0,"No Discount",IF(M5599&lt;0.2,"Low (1-19%)",IF(M5599&lt;0.4,"Medium (20-39%)","High (40%+)")))</f>
        <v>No Discount</v>
      </c>
      <c r="R5599" s="0" t="str">
        <f aca="false">INDEX('Lookup Tables'!$B$2:$B$5,MATCH(F5599,'Lookup Tables'!$A$2:$A$5,0))</f>
        <v>Manager B</v>
      </c>
    </row>
    <row r="5600" customFormat="false" ht="15" hidden="false" customHeight="false" outlineLevel="0" collapsed="false">
      <c r="A5600" s="0" t="s">
        <v>4659</v>
      </c>
      <c r="B5600" s="13" t="n">
        <v>43144</v>
      </c>
      <c r="C5600" s="13" t="n">
        <v>43151</v>
      </c>
      <c r="D5600" s="14" t="s">
        <v>69</v>
      </c>
      <c r="E5600" s="14" t="s">
        <v>53</v>
      </c>
      <c r="F5600" s="14" t="s">
        <v>117</v>
      </c>
      <c r="G5600" s="14" t="s">
        <v>1243</v>
      </c>
      <c r="H5600" s="14" t="s">
        <v>65</v>
      </c>
      <c r="I5600" s="14" t="s">
        <v>78</v>
      </c>
      <c r="J5600" s="14" t="s">
        <v>4573</v>
      </c>
      <c r="K5600" s="15" t="n">
        <v>10.71</v>
      </c>
      <c r="L5600" s="0" t="n">
        <v>3</v>
      </c>
      <c r="M5600" s="16" t="n">
        <v>0</v>
      </c>
      <c r="N5600" s="17" t="n">
        <v>2.7846</v>
      </c>
      <c r="O5600" s="0" t="str">
        <f aca="false">TEXT(B5600,"YYYY-MM")</f>
        <v>2018-02</v>
      </c>
      <c r="P5600" s="18" t="n">
        <f aca="false">IFERROR(N5600/K5600,0)</f>
        <v>0.26</v>
      </c>
      <c r="Q5600" s="0" t="str">
        <f aca="false">IF(M5600=0,"No Discount",IF(M5600&lt;0.2,"Low (1-19%)",IF(M5600&lt;0.4,"Medium (20-39%)","High (40%+)")))</f>
        <v>No Discount</v>
      </c>
      <c r="R5600" s="0" t="str">
        <f aca="false">INDEX('Lookup Tables'!$B$2:$B$5,MATCH(F5600,'Lookup Tables'!$A$2:$A$5,0))</f>
        <v>Manager B</v>
      </c>
    </row>
    <row r="5601" customFormat="false" ht="15" hidden="false" customHeight="false" outlineLevel="0" collapsed="false">
      <c r="A5601" s="0" t="s">
        <v>4660</v>
      </c>
      <c r="B5601" s="13" t="n">
        <v>42280</v>
      </c>
      <c r="C5601" s="13" t="n">
        <v>42280</v>
      </c>
      <c r="D5601" s="14" t="s">
        <v>606</v>
      </c>
      <c r="E5601" s="14" t="s">
        <v>53</v>
      </c>
      <c r="F5601" s="14" t="s">
        <v>117</v>
      </c>
      <c r="G5601" s="14" t="s">
        <v>269</v>
      </c>
      <c r="H5601" s="14" t="s">
        <v>65</v>
      </c>
      <c r="I5601" s="14" t="s">
        <v>78</v>
      </c>
      <c r="J5601" s="14" t="s">
        <v>4661</v>
      </c>
      <c r="K5601" s="15" t="n">
        <v>55.984</v>
      </c>
      <c r="L5601" s="0" t="n">
        <v>2</v>
      </c>
      <c r="M5601" s="16" t="n">
        <v>0.2</v>
      </c>
      <c r="N5601" s="17" t="n">
        <v>4.1988</v>
      </c>
      <c r="O5601" s="0" t="str">
        <f aca="false">TEXT(B5601,"YYYY-MM")</f>
        <v>2015-10</v>
      </c>
      <c r="P5601" s="18" t="n">
        <f aca="false">IFERROR(N5601/K5601,0)</f>
        <v>0.075</v>
      </c>
      <c r="Q5601" s="0" t="str">
        <f aca="false">IF(M5601=0,"No Discount",IF(M5601&lt;0.2,"Low (1-19%)",IF(M5601&lt;0.4,"Medium (20-39%)","High (40%+)")))</f>
        <v>Medium (20-39%)</v>
      </c>
      <c r="R5601" s="0" t="str">
        <f aca="false">INDEX('Lookup Tables'!$B$2:$B$5,MATCH(F5601,'Lookup Tables'!$A$2:$A$5,0))</f>
        <v>Manager B</v>
      </c>
    </row>
    <row r="5602" customFormat="false" ht="15" hidden="false" customHeight="false" outlineLevel="0" collapsed="false">
      <c r="A5602" s="0" t="s">
        <v>4660</v>
      </c>
      <c r="B5602" s="13" t="n">
        <v>42280</v>
      </c>
      <c r="C5602" s="13" t="n">
        <v>42280</v>
      </c>
      <c r="D5602" s="14" t="s">
        <v>606</v>
      </c>
      <c r="E5602" s="14" t="s">
        <v>53</v>
      </c>
      <c r="F5602" s="14" t="s">
        <v>117</v>
      </c>
      <c r="G5602" s="14" t="s">
        <v>269</v>
      </c>
      <c r="H5602" s="14" t="s">
        <v>65</v>
      </c>
      <c r="I5602" s="14" t="s">
        <v>129</v>
      </c>
      <c r="J5602" s="14" t="s">
        <v>308</v>
      </c>
      <c r="K5602" s="15" t="n">
        <v>14.48</v>
      </c>
      <c r="L5602" s="0" t="n">
        <v>5</v>
      </c>
      <c r="M5602" s="16" t="n">
        <v>0.2</v>
      </c>
      <c r="N5602" s="17" t="n">
        <v>4.887</v>
      </c>
      <c r="O5602" s="0" t="str">
        <f aca="false">TEXT(B5602,"YYYY-MM")</f>
        <v>2015-10</v>
      </c>
      <c r="P5602" s="18" t="n">
        <f aca="false">IFERROR(N5602/K5602,0)</f>
        <v>0.3375</v>
      </c>
      <c r="Q5602" s="0" t="str">
        <f aca="false">IF(M5602=0,"No Discount",IF(M5602&lt;0.2,"Low (1-19%)",IF(M5602&lt;0.4,"Medium (20-39%)","High (40%+)")))</f>
        <v>Medium (20-39%)</v>
      </c>
      <c r="R5602" s="0" t="str">
        <f aca="false">INDEX('Lookup Tables'!$B$2:$B$5,MATCH(F5602,'Lookup Tables'!$A$2:$A$5,0))</f>
        <v>Manager B</v>
      </c>
    </row>
    <row r="5603" customFormat="false" ht="15" hidden="false" customHeight="false" outlineLevel="0" collapsed="false">
      <c r="A5603" s="0" t="s">
        <v>4660</v>
      </c>
      <c r="B5603" s="13" t="n">
        <v>42280</v>
      </c>
      <c r="C5603" s="13" t="n">
        <v>42280</v>
      </c>
      <c r="D5603" s="14" t="s">
        <v>606</v>
      </c>
      <c r="E5603" s="14" t="s">
        <v>53</v>
      </c>
      <c r="F5603" s="14" t="s">
        <v>117</v>
      </c>
      <c r="G5603" s="14" t="s">
        <v>269</v>
      </c>
      <c r="H5603" s="14" t="s">
        <v>80</v>
      </c>
      <c r="I5603" s="14" t="s">
        <v>123</v>
      </c>
      <c r="J5603" s="14" t="s">
        <v>2008</v>
      </c>
      <c r="K5603" s="15" t="n">
        <v>142.488</v>
      </c>
      <c r="L5603" s="0" t="n">
        <v>3</v>
      </c>
      <c r="M5603" s="16" t="n">
        <v>0.2</v>
      </c>
      <c r="N5603" s="17" t="n">
        <v>-3.5622</v>
      </c>
      <c r="O5603" s="0" t="str">
        <f aca="false">TEXT(B5603,"YYYY-MM")</f>
        <v>2015-10</v>
      </c>
      <c r="P5603" s="18" t="n">
        <f aca="false">IFERROR(N5603/K5603,0)</f>
        <v>-0.025</v>
      </c>
      <c r="Q5603" s="0" t="str">
        <f aca="false">IF(M5603=0,"No Discount",IF(M5603&lt;0.2,"Low (1-19%)",IF(M5603&lt;0.4,"Medium (20-39%)","High (40%+)")))</f>
        <v>Medium (20-39%)</v>
      </c>
      <c r="R5603" s="0" t="str">
        <f aca="false">INDEX('Lookup Tables'!$B$2:$B$5,MATCH(F5603,'Lookup Tables'!$A$2:$A$5,0))</f>
        <v>Manager B</v>
      </c>
    </row>
    <row r="5604" customFormat="false" ht="15" hidden="false" customHeight="false" outlineLevel="0" collapsed="false">
      <c r="A5604" s="0" t="s">
        <v>4662</v>
      </c>
      <c r="B5604" s="13" t="n">
        <v>42974</v>
      </c>
      <c r="C5604" s="13" t="n">
        <v>42976</v>
      </c>
      <c r="D5604" s="14" t="s">
        <v>52</v>
      </c>
      <c r="E5604" s="14" t="s">
        <v>62</v>
      </c>
      <c r="F5604" s="14" t="s">
        <v>98</v>
      </c>
      <c r="G5604" s="14" t="s">
        <v>99</v>
      </c>
      <c r="H5604" s="14" t="s">
        <v>65</v>
      </c>
      <c r="I5604" s="14" t="s">
        <v>73</v>
      </c>
      <c r="J5604" s="14" t="s">
        <v>4663</v>
      </c>
      <c r="K5604" s="15" t="n">
        <v>14.16</v>
      </c>
      <c r="L5604" s="0" t="n">
        <v>1</v>
      </c>
      <c r="M5604" s="16" t="n">
        <v>0.2</v>
      </c>
      <c r="N5604" s="17" t="n">
        <v>1.062</v>
      </c>
      <c r="O5604" s="0" t="str">
        <f aca="false">TEXT(B5604,"YYYY-MM")</f>
        <v>2017-08</v>
      </c>
      <c r="P5604" s="18" t="n">
        <f aca="false">IFERROR(N5604/K5604,0)</f>
        <v>0.075</v>
      </c>
      <c r="Q5604" s="0" t="str">
        <f aca="false">IF(M5604=0,"No Discount",IF(M5604&lt;0.2,"Low (1-19%)",IF(M5604&lt;0.4,"Medium (20-39%)","High (40%+)")))</f>
        <v>Medium (20-39%)</v>
      </c>
      <c r="R5604" s="0" t="str">
        <f aca="false">INDEX('Lookup Tables'!$B$2:$B$5,MATCH(F5604,'Lookup Tables'!$A$2:$A$5,0))</f>
        <v>Manager A</v>
      </c>
    </row>
    <row r="5605" customFormat="false" ht="15" hidden="false" customHeight="false" outlineLevel="0" collapsed="false">
      <c r="A5605" s="0" t="s">
        <v>4662</v>
      </c>
      <c r="B5605" s="13" t="n">
        <v>42974</v>
      </c>
      <c r="C5605" s="13" t="n">
        <v>42976</v>
      </c>
      <c r="D5605" s="14" t="s">
        <v>52</v>
      </c>
      <c r="E5605" s="14" t="s">
        <v>62</v>
      </c>
      <c r="F5605" s="14" t="s">
        <v>98</v>
      </c>
      <c r="G5605" s="14" t="s">
        <v>99</v>
      </c>
      <c r="H5605" s="14" t="s">
        <v>65</v>
      </c>
      <c r="I5605" s="14" t="s">
        <v>91</v>
      </c>
      <c r="J5605" s="14" t="s">
        <v>4031</v>
      </c>
      <c r="K5605" s="15" t="n">
        <v>79.92</v>
      </c>
      <c r="L5605" s="0" t="n">
        <v>5</v>
      </c>
      <c r="M5605" s="16" t="n">
        <v>0.2</v>
      </c>
      <c r="N5605" s="17" t="n">
        <v>27.972</v>
      </c>
      <c r="O5605" s="0" t="str">
        <f aca="false">TEXT(B5605,"YYYY-MM")</f>
        <v>2017-08</v>
      </c>
      <c r="P5605" s="18" t="n">
        <f aca="false">IFERROR(N5605/K5605,0)</f>
        <v>0.35</v>
      </c>
      <c r="Q5605" s="0" t="str">
        <f aca="false">IF(M5605=0,"No Discount",IF(M5605&lt;0.2,"Low (1-19%)",IF(M5605&lt;0.4,"Medium (20-39%)","High (40%+)")))</f>
        <v>Medium (20-39%)</v>
      </c>
      <c r="R5605" s="0" t="str">
        <f aca="false">INDEX('Lookup Tables'!$B$2:$B$5,MATCH(F5605,'Lookup Tables'!$A$2:$A$5,0))</f>
        <v>Manager A</v>
      </c>
    </row>
    <row r="5606" customFormat="false" ht="15" hidden="false" customHeight="false" outlineLevel="0" collapsed="false">
      <c r="A5606" s="0" t="s">
        <v>4664</v>
      </c>
      <c r="B5606" s="13" t="n">
        <v>42707</v>
      </c>
      <c r="C5606" s="13" t="n">
        <v>42711</v>
      </c>
      <c r="D5606" s="14" t="s">
        <v>69</v>
      </c>
      <c r="E5606" s="14" t="s">
        <v>62</v>
      </c>
      <c r="F5606" s="14" t="s">
        <v>117</v>
      </c>
      <c r="G5606" s="14" t="s">
        <v>170</v>
      </c>
      <c r="H5606" s="14" t="s">
        <v>65</v>
      </c>
      <c r="I5606" s="14" t="s">
        <v>83</v>
      </c>
      <c r="J5606" s="14" t="s">
        <v>4074</v>
      </c>
      <c r="K5606" s="15" t="n">
        <v>590.352</v>
      </c>
      <c r="L5606" s="0" t="n">
        <v>6</v>
      </c>
      <c r="M5606" s="16" t="n">
        <v>0.2</v>
      </c>
      <c r="N5606" s="17" t="n">
        <v>206.6232</v>
      </c>
      <c r="O5606" s="0" t="str">
        <f aca="false">TEXT(B5606,"YYYY-MM")</f>
        <v>2016-12</v>
      </c>
      <c r="P5606" s="18" t="n">
        <f aca="false">IFERROR(N5606/K5606,0)</f>
        <v>0.35</v>
      </c>
      <c r="Q5606" s="0" t="str">
        <f aca="false">IF(M5606=0,"No Discount",IF(M5606&lt;0.2,"Low (1-19%)",IF(M5606&lt;0.4,"Medium (20-39%)","High (40%+)")))</f>
        <v>Medium (20-39%)</v>
      </c>
      <c r="R5606" s="0" t="str">
        <f aca="false">INDEX('Lookup Tables'!$B$2:$B$5,MATCH(F5606,'Lookup Tables'!$A$2:$A$5,0))</f>
        <v>Manager B</v>
      </c>
    </row>
    <row r="5607" customFormat="false" ht="15" hidden="false" customHeight="false" outlineLevel="0" collapsed="false">
      <c r="A5607" s="0" t="s">
        <v>4665</v>
      </c>
      <c r="B5607" s="13" t="n">
        <v>42998</v>
      </c>
      <c r="C5607" s="13" t="n">
        <v>43003</v>
      </c>
      <c r="D5607" s="14" t="s">
        <v>69</v>
      </c>
      <c r="E5607" s="14" t="s">
        <v>62</v>
      </c>
      <c r="F5607" s="14" t="s">
        <v>54</v>
      </c>
      <c r="G5607" s="14" t="s">
        <v>90</v>
      </c>
      <c r="H5607" s="14" t="s">
        <v>56</v>
      </c>
      <c r="I5607" s="14" t="s">
        <v>76</v>
      </c>
      <c r="J5607" s="14" t="s">
        <v>2980</v>
      </c>
      <c r="K5607" s="15" t="n">
        <v>17.088</v>
      </c>
      <c r="L5607" s="0" t="n">
        <v>2</v>
      </c>
      <c r="M5607" s="16" t="n">
        <v>0.2</v>
      </c>
      <c r="N5607" s="17" t="n">
        <v>1.068</v>
      </c>
      <c r="O5607" s="0" t="str">
        <f aca="false">TEXT(B5607,"YYYY-MM")</f>
        <v>2017-09</v>
      </c>
      <c r="P5607" s="18" t="n">
        <f aca="false">IFERROR(N5607/K5607,0)</f>
        <v>0.0625</v>
      </c>
      <c r="Q5607" s="0" t="str">
        <f aca="false">IF(M5607=0,"No Discount",IF(M5607&lt;0.2,"Low (1-19%)",IF(M5607&lt;0.4,"Medium (20-39%)","High (40%+)")))</f>
        <v>Medium (20-39%)</v>
      </c>
      <c r="R5607" s="0" t="str">
        <f aca="false">INDEX('Lookup Tables'!$B$2:$B$5,MATCH(F5607,'Lookup Tables'!$A$2:$A$5,0))</f>
        <v>Manager C</v>
      </c>
    </row>
    <row r="5608" customFormat="false" ht="15" hidden="false" customHeight="false" outlineLevel="0" collapsed="false">
      <c r="A5608" s="0" t="s">
        <v>4665</v>
      </c>
      <c r="B5608" s="13" t="n">
        <v>42998</v>
      </c>
      <c r="C5608" s="13" t="n">
        <v>43003</v>
      </c>
      <c r="D5608" s="14" t="s">
        <v>69</v>
      </c>
      <c r="E5608" s="14" t="s">
        <v>62</v>
      </c>
      <c r="F5608" s="14" t="s">
        <v>54</v>
      </c>
      <c r="G5608" s="14" t="s">
        <v>90</v>
      </c>
      <c r="H5608" s="14" t="s">
        <v>56</v>
      </c>
      <c r="I5608" s="14" t="s">
        <v>59</v>
      </c>
      <c r="J5608" s="14" t="s">
        <v>1454</v>
      </c>
      <c r="K5608" s="15" t="n">
        <v>98.392</v>
      </c>
      <c r="L5608" s="0" t="n">
        <v>1</v>
      </c>
      <c r="M5608" s="16" t="n">
        <v>0.2</v>
      </c>
      <c r="N5608" s="17" t="n">
        <v>-11.0691</v>
      </c>
      <c r="O5608" s="0" t="str">
        <f aca="false">TEXT(B5608,"YYYY-MM")</f>
        <v>2017-09</v>
      </c>
      <c r="P5608" s="18" t="n">
        <f aca="false">IFERROR(N5608/K5608,0)</f>
        <v>-0.1125</v>
      </c>
      <c r="Q5608" s="0" t="str">
        <f aca="false">IF(M5608=0,"No Discount",IF(M5608&lt;0.2,"Low (1-19%)",IF(M5608&lt;0.4,"Medium (20-39%)","High (40%+)")))</f>
        <v>Medium (20-39%)</v>
      </c>
      <c r="R5608" s="0" t="str">
        <f aca="false">INDEX('Lookup Tables'!$B$2:$B$5,MATCH(F5608,'Lookup Tables'!$A$2:$A$5,0))</f>
        <v>Manager C</v>
      </c>
    </row>
    <row r="5609" customFormat="false" ht="15" hidden="false" customHeight="false" outlineLevel="0" collapsed="false">
      <c r="A5609" s="0" t="s">
        <v>4666</v>
      </c>
      <c r="B5609" s="13" t="n">
        <v>43184</v>
      </c>
      <c r="C5609" s="13" t="n">
        <v>43190</v>
      </c>
      <c r="D5609" s="14" t="s">
        <v>69</v>
      </c>
      <c r="E5609" s="14" t="s">
        <v>53</v>
      </c>
      <c r="F5609" s="14" t="s">
        <v>117</v>
      </c>
      <c r="G5609" s="14" t="s">
        <v>170</v>
      </c>
      <c r="H5609" s="14" t="s">
        <v>65</v>
      </c>
      <c r="I5609" s="14" t="s">
        <v>78</v>
      </c>
      <c r="J5609" s="14" t="s">
        <v>328</v>
      </c>
      <c r="K5609" s="15" t="n">
        <v>11.05</v>
      </c>
      <c r="L5609" s="0" t="n">
        <v>5</v>
      </c>
      <c r="M5609" s="16" t="n">
        <v>0</v>
      </c>
      <c r="N5609" s="17" t="n">
        <v>2.9835</v>
      </c>
      <c r="O5609" s="0" t="str">
        <f aca="false">TEXT(B5609,"YYYY-MM")</f>
        <v>2018-03</v>
      </c>
      <c r="P5609" s="18" t="n">
        <f aca="false">IFERROR(N5609/K5609,0)</f>
        <v>0.27</v>
      </c>
      <c r="Q5609" s="0" t="str">
        <f aca="false">IF(M5609=0,"No Discount",IF(M5609&lt;0.2,"Low (1-19%)",IF(M5609&lt;0.4,"Medium (20-39%)","High (40%+)")))</f>
        <v>No Discount</v>
      </c>
      <c r="R5609" s="0" t="str">
        <f aca="false">INDEX('Lookup Tables'!$B$2:$B$5,MATCH(F5609,'Lookup Tables'!$A$2:$A$5,0))</f>
        <v>Manager B</v>
      </c>
    </row>
    <row r="5610" customFormat="false" ht="15" hidden="false" customHeight="false" outlineLevel="0" collapsed="false">
      <c r="A5610" s="0" t="s">
        <v>4667</v>
      </c>
      <c r="B5610" s="13" t="n">
        <v>42710</v>
      </c>
      <c r="C5610" s="13" t="n">
        <v>42715</v>
      </c>
      <c r="D5610" s="14" t="s">
        <v>69</v>
      </c>
      <c r="E5610" s="14" t="s">
        <v>53</v>
      </c>
      <c r="F5610" s="14" t="s">
        <v>63</v>
      </c>
      <c r="G5610" s="14" t="s">
        <v>64</v>
      </c>
      <c r="H5610" s="14" t="s">
        <v>65</v>
      </c>
      <c r="I5610" s="14" t="s">
        <v>85</v>
      </c>
      <c r="J5610" s="14" t="s">
        <v>1888</v>
      </c>
      <c r="K5610" s="15" t="n">
        <v>7.78</v>
      </c>
      <c r="L5610" s="0" t="n">
        <v>2</v>
      </c>
      <c r="M5610" s="16" t="n">
        <v>0</v>
      </c>
      <c r="N5610" s="17" t="n">
        <v>2.0228</v>
      </c>
      <c r="O5610" s="0" t="str">
        <f aca="false">TEXT(B5610,"YYYY-MM")</f>
        <v>2016-12</v>
      </c>
      <c r="P5610" s="18" t="n">
        <f aca="false">IFERROR(N5610/K5610,0)</f>
        <v>0.26</v>
      </c>
      <c r="Q5610" s="0" t="str">
        <f aca="false">IF(M5610=0,"No Discount",IF(M5610&lt;0.2,"Low (1-19%)",IF(M5610&lt;0.4,"Medium (20-39%)","High (40%+)")))</f>
        <v>No Discount</v>
      </c>
      <c r="R5610" s="0" t="str">
        <f aca="false">INDEX('Lookup Tables'!$B$2:$B$5,MATCH(F5610,'Lookup Tables'!$A$2:$A$5,0))</f>
        <v>Manager D</v>
      </c>
    </row>
    <row r="5611" customFormat="false" ht="15" hidden="false" customHeight="false" outlineLevel="0" collapsed="false">
      <c r="A5611" s="0" t="s">
        <v>4668</v>
      </c>
      <c r="B5611" s="13" t="n">
        <v>43343</v>
      </c>
      <c r="C5611" s="13" t="n">
        <v>43348</v>
      </c>
      <c r="D5611" s="14" t="s">
        <v>69</v>
      </c>
      <c r="E5611" s="14" t="s">
        <v>53</v>
      </c>
      <c r="F5611" s="14" t="s">
        <v>54</v>
      </c>
      <c r="G5611" s="14" t="s">
        <v>370</v>
      </c>
      <c r="H5611" s="14" t="s">
        <v>80</v>
      </c>
      <c r="I5611" s="14" t="s">
        <v>123</v>
      </c>
      <c r="J5611" s="14" t="s">
        <v>1366</v>
      </c>
      <c r="K5611" s="15" t="n">
        <v>659.9</v>
      </c>
      <c r="L5611" s="0" t="n">
        <v>2</v>
      </c>
      <c r="M5611" s="16" t="n">
        <v>0</v>
      </c>
      <c r="N5611" s="17" t="n">
        <v>217.767</v>
      </c>
      <c r="O5611" s="0" t="str">
        <f aca="false">TEXT(B5611,"YYYY-MM")</f>
        <v>2018-08</v>
      </c>
      <c r="P5611" s="18" t="n">
        <f aca="false">IFERROR(N5611/K5611,0)</f>
        <v>0.33</v>
      </c>
      <c r="Q5611" s="0" t="str">
        <f aca="false">IF(M5611=0,"No Discount",IF(M5611&lt;0.2,"Low (1-19%)",IF(M5611&lt;0.4,"Medium (20-39%)","High (40%+)")))</f>
        <v>No Discount</v>
      </c>
      <c r="R5611" s="0" t="str">
        <f aca="false">INDEX('Lookup Tables'!$B$2:$B$5,MATCH(F5611,'Lookup Tables'!$A$2:$A$5,0))</f>
        <v>Manager C</v>
      </c>
    </row>
    <row r="5612" customFormat="false" ht="15" hidden="false" customHeight="false" outlineLevel="0" collapsed="false">
      <c r="A5612" s="0" t="s">
        <v>4669</v>
      </c>
      <c r="B5612" s="13" t="n">
        <v>42648</v>
      </c>
      <c r="C5612" s="13" t="n">
        <v>42650</v>
      </c>
      <c r="D5612" s="14" t="s">
        <v>137</v>
      </c>
      <c r="E5612" s="14" t="s">
        <v>53</v>
      </c>
      <c r="F5612" s="14" t="s">
        <v>117</v>
      </c>
      <c r="G5612" s="14" t="s">
        <v>269</v>
      </c>
      <c r="H5612" s="14" t="s">
        <v>80</v>
      </c>
      <c r="I5612" s="14" t="s">
        <v>123</v>
      </c>
      <c r="J5612" s="14" t="s">
        <v>378</v>
      </c>
      <c r="K5612" s="15" t="n">
        <v>53.04</v>
      </c>
      <c r="L5612" s="0" t="n">
        <v>3</v>
      </c>
      <c r="M5612" s="16" t="n">
        <v>0.2</v>
      </c>
      <c r="N5612" s="17" t="n">
        <v>-4.641</v>
      </c>
      <c r="O5612" s="0" t="str">
        <f aca="false">TEXT(B5612,"YYYY-MM")</f>
        <v>2016-10</v>
      </c>
      <c r="P5612" s="18" t="n">
        <f aca="false">IFERROR(N5612/K5612,0)</f>
        <v>-0.0875</v>
      </c>
      <c r="Q5612" s="0" t="str">
        <f aca="false">IF(M5612=0,"No Discount",IF(M5612&lt;0.2,"Low (1-19%)",IF(M5612&lt;0.4,"Medium (20-39%)","High (40%+)")))</f>
        <v>Medium (20-39%)</v>
      </c>
      <c r="R5612" s="0" t="str">
        <f aca="false">INDEX('Lookup Tables'!$B$2:$B$5,MATCH(F5612,'Lookup Tables'!$A$2:$A$5,0))</f>
        <v>Manager B</v>
      </c>
    </row>
    <row r="5613" customFormat="false" ht="15" hidden="false" customHeight="false" outlineLevel="0" collapsed="false">
      <c r="A5613" s="0" t="s">
        <v>4670</v>
      </c>
      <c r="B5613" s="13" t="n">
        <v>43330</v>
      </c>
      <c r="C5613" s="13" t="n">
        <v>43334</v>
      </c>
      <c r="D5613" s="14" t="s">
        <v>69</v>
      </c>
      <c r="E5613" s="14" t="s">
        <v>62</v>
      </c>
      <c r="F5613" s="14" t="s">
        <v>63</v>
      </c>
      <c r="G5613" s="14" t="s">
        <v>94</v>
      </c>
      <c r="H5613" s="14" t="s">
        <v>80</v>
      </c>
      <c r="I5613" s="14" t="s">
        <v>123</v>
      </c>
      <c r="J5613" s="14" t="s">
        <v>1974</v>
      </c>
      <c r="K5613" s="15" t="n">
        <v>843.9</v>
      </c>
      <c r="L5613" s="0" t="n">
        <v>2</v>
      </c>
      <c r="M5613" s="16" t="n">
        <v>0</v>
      </c>
      <c r="N5613" s="17" t="n">
        <v>371.316</v>
      </c>
      <c r="O5613" s="0" t="str">
        <f aca="false">TEXT(B5613,"YYYY-MM")</f>
        <v>2018-08</v>
      </c>
      <c r="P5613" s="18" t="n">
        <f aca="false">IFERROR(N5613/K5613,0)</f>
        <v>0.44</v>
      </c>
      <c r="Q5613" s="0" t="str">
        <f aca="false">IF(M5613=0,"No Discount",IF(M5613&lt;0.2,"Low (1-19%)",IF(M5613&lt;0.4,"Medium (20-39%)","High (40%+)")))</f>
        <v>No Discount</v>
      </c>
      <c r="R5613" s="0" t="str">
        <f aca="false">INDEX('Lookup Tables'!$B$2:$B$5,MATCH(F5613,'Lookup Tables'!$A$2:$A$5,0))</f>
        <v>Manager D</v>
      </c>
    </row>
    <row r="5614" customFormat="false" ht="15" hidden="false" customHeight="false" outlineLevel="0" collapsed="false">
      <c r="A5614" s="0" t="s">
        <v>4670</v>
      </c>
      <c r="B5614" s="13" t="n">
        <v>43330</v>
      </c>
      <c r="C5614" s="13" t="n">
        <v>43334</v>
      </c>
      <c r="D5614" s="14" t="s">
        <v>69</v>
      </c>
      <c r="E5614" s="14" t="s">
        <v>62</v>
      </c>
      <c r="F5614" s="14" t="s">
        <v>63</v>
      </c>
      <c r="G5614" s="14" t="s">
        <v>94</v>
      </c>
      <c r="H5614" s="14" t="s">
        <v>80</v>
      </c>
      <c r="I5614" s="14" t="s">
        <v>123</v>
      </c>
      <c r="J5614" s="14" t="s">
        <v>1019</v>
      </c>
      <c r="K5614" s="15" t="n">
        <v>1496.16</v>
      </c>
      <c r="L5614" s="0" t="n">
        <v>9</v>
      </c>
      <c r="M5614" s="16" t="n">
        <v>0</v>
      </c>
      <c r="N5614" s="17" t="n">
        <v>224.424</v>
      </c>
      <c r="O5614" s="0" t="str">
        <f aca="false">TEXT(B5614,"YYYY-MM")</f>
        <v>2018-08</v>
      </c>
      <c r="P5614" s="18" t="n">
        <f aca="false">IFERROR(N5614/K5614,0)</f>
        <v>0.15</v>
      </c>
      <c r="Q5614" s="0" t="str">
        <f aca="false">IF(M5614=0,"No Discount",IF(M5614&lt;0.2,"Low (1-19%)",IF(M5614&lt;0.4,"Medium (20-39%)","High (40%+)")))</f>
        <v>No Discount</v>
      </c>
      <c r="R5614" s="0" t="str">
        <f aca="false">INDEX('Lookup Tables'!$B$2:$B$5,MATCH(F5614,'Lookup Tables'!$A$2:$A$5,0))</f>
        <v>Manager D</v>
      </c>
    </row>
    <row r="5615" customFormat="false" ht="15" hidden="false" customHeight="false" outlineLevel="0" collapsed="false">
      <c r="A5615" s="0" t="s">
        <v>4671</v>
      </c>
      <c r="B5615" s="13" t="n">
        <v>42768</v>
      </c>
      <c r="C5615" s="13" t="n">
        <v>42773</v>
      </c>
      <c r="D5615" s="14" t="s">
        <v>69</v>
      </c>
      <c r="E5615" s="14" t="s">
        <v>53</v>
      </c>
      <c r="F5615" s="14" t="s">
        <v>117</v>
      </c>
      <c r="G5615" s="14" t="s">
        <v>170</v>
      </c>
      <c r="H5615" s="14" t="s">
        <v>65</v>
      </c>
      <c r="I5615" s="14" t="s">
        <v>73</v>
      </c>
      <c r="J5615" s="14" t="s">
        <v>4672</v>
      </c>
      <c r="K5615" s="15" t="n">
        <v>117.96</v>
      </c>
      <c r="L5615" s="0" t="n">
        <v>2</v>
      </c>
      <c r="M5615" s="16" t="n">
        <v>0</v>
      </c>
      <c r="N5615" s="17" t="n">
        <v>5.898</v>
      </c>
      <c r="O5615" s="0" t="str">
        <f aca="false">TEXT(B5615,"YYYY-MM")</f>
        <v>2017-02</v>
      </c>
      <c r="P5615" s="18" t="n">
        <f aca="false">IFERROR(N5615/K5615,0)</f>
        <v>0.05</v>
      </c>
      <c r="Q5615" s="0" t="str">
        <f aca="false">IF(M5615=0,"No Discount",IF(M5615&lt;0.2,"Low (1-19%)",IF(M5615&lt;0.4,"Medium (20-39%)","High (40%+)")))</f>
        <v>No Discount</v>
      </c>
      <c r="R5615" s="0" t="str">
        <f aca="false">INDEX('Lookup Tables'!$B$2:$B$5,MATCH(F5615,'Lookup Tables'!$A$2:$A$5,0))</f>
        <v>Manager B</v>
      </c>
    </row>
    <row r="5616" customFormat="false" ht="15" hidden="false" customHeight="false" outlineLevel="0" collapsed="false">
      <c r="A5616" s="0" t="s">
        <v>4673</v>
      </c>
      <c r="B5616" s="13" t="n">
        <v>42970</v>
      </c>
      <c r="C5616" s="13" t="n">
        <v>42974</v>
      </c>
      <c r="D5616" s="14" t="s">
        <v>69</v>
      </c>
      <c r="E5616" s="14" t="s">
        <v>62</v>
      </c>
      <c r="F5616" s="14" t="s">
        <v>117</v>
      </c>
      <c r="G5616" s="14" t="s">
        <v>170</v>
      </c>
      <c r="H5616" s="14" t="s">
        <v>65</v>
      </c>
      <c r="I5616" s="14" t="s">
        <v>78</v>
      </c>
      <c r="J5616" s="14" t="s">
        <v>593</v>
      </c>
      <c r="K5616" s="15" t="n">
        <v>21.3</v>
      </c>
      <c r="L5616" s="0" t="n">
        <v>5</v>
      </c>
      <c r="M5616" s="16" t="n">
        <v>0</v>
      </c>
      <c r="N5616" s="17" t="n">
        <v>8.733</v>
      </c>
      <c r="O5616" s="0" t="str">
        <f aca="false">TEXT(B5616,"YYYY-MM")</f>
        <v>2017-08</v>
      </c>
      <c r="P5616" s="18" t="n">
        <f aca="false">IFERROR(N5616/K5616,0)</f>
        <v>0.41</v>
      </c>
      <c r="Q5616" s="0" t="str">
        <f aca="false">IF(M5616=0,"No Discount",IF(M5616&lt;0.2,"Low (1-19%)",IF(M5616&lt;0.4,"Medium (20-39%)","High (40%+)")))</f>
        <v>No Discount</v>
      </c>
      <c r="R5616" s="0" t="str">
        <f aca="false">INDEX('Lookup Tables'!$B$2:$B$5,MATCH(F5616,'Lookup Tables'!$A$2:$A$5,0))</f>
        <v>Manager B</v>
      </c>
    </row>
    <row r="5617" customFormat="false" ht="15" hidden="false" customHeight="false" outlineLevel="0" collapsed="false">
      <c r="A5617" s="0" t="s">
        <v>4673</v>
      </c>
      <c r="B5617" s="13" t="n">
        <v>42970</v>
      </c>
      <c r="C5617" s="13" t="n">
        <v>42974</v>
      </c>
      <c r="D5617" s="14" t="s">
        <v>69</v>
      </c>
      <c r="E5617" s="14" t="s">
        <v>62</v>
      </c>
      <c r="F5617" s="14" t="s">
        <v>117</v>
      </c>
      <c r="G5617" s="14" t="s">
        <v>170</v>
      </c>
      <c r="H5617" s="14" t="s">
        <v>65</v>
      </c>
      <c r="I5617" s="14" t="s">
        <v>85</v>
      </c>
      <c r="J5617" s="14" t="s">
        <v>212</v>
      </c>
      <c r="K5617" s="15" t="n">
        <v>1040.8</v>
      </c>
      <c r="L5617" s="0" t="n">
        <v>5</v>
      </c>
      <c r="M5617" s="16" t="n">
        <v>0</v>
      </c>
      <c r="N5617" s="17" t="n">
        <v>281.016</v>
      </c>
      <c r="O5617" s="0" t="str">
        <f aca="false">TEXT(B5617,"YYYY-MM")</f>
        <v>2017-08</v>
      </c>
      <c r="P5617" s="18" t="n">
        <f aca="false">IFERROR(N5617/K5617,0)</f>
        <v>0.27</v>
      </c>
      <c r="Q5617" s="0" t="str">
        <f aca="false">IF(M5617=0,"No Discount",IF(M5617&lt;0.2,"Low (1-19%)",IF(M5617&lt;0.4,"Medium (20-39%)","High (40%+)")))</f>
        <v>No Discount</v>
      </c>
      <c r="R5617" s="0" t="str">
        <f aca="false">INDEX('Lookup Tables'!$B$2:$B$5,MATCH(F5617,'Lookup Tables'!$A$2:$A$5,0))</f>
        <v>Manager B</v>
      </c>
    </row>
    <row r="5618" customFormat="false" ht="15" hidden="false" customHeight="false" outlineLevel="0" collapsed="false">
      <c r="A5618" s="0" t="s">
        <v>4673</v>
      </c>
      <c r="B5618" s="13" t="n">
        <v>42970</v>
      </c>
      <c r="C5618" s="13" t="n">
        <v>42974</v>
      </c>
      <c r="D5618" s="14" t="s">
        <v>69</v>
      </c>
      <c r="E5618" s="14" t="s">
        <v>62</v>
      </c>
      <c r="F5618" s="14" t="s">
        <v>117</v>
      </c>
      <c r="G5618" s="14" t="s">
        <v>170</v>
      </c>
      <c r="H5618" s="14" t="s">
        <v>65</v>
      </c>
      <c r="I5618" s="14" t="s">
        <v>78</v>
      </c>
      <c r="J5618" s="14" t="s">
        <v>997</v>
      </c>
      <c r="K5618" s="15" t="n">
        <v>29.34</v>
      </c>
      <c r="L5618" s="0" t="n">
        <v>6</v>
      </c>
      <c r="M5618" s="16" t="n">
        <v>0</v>
      </c>
      <c r="N5618" s="17" t="n">
        <v>7.9218</v>
      </c>
      <c r="O5618" s="0" t="str">
        <f aca="false">TEXT(B5618,"YYYY-MM")</f>
        <v>2017-08</v>
      </c>
      <c r="P5618" s="18" t="n">
        <f aca="false">IFERROR(N5618/K5618,0)</f>
        <v>0.27</v>
      </c>
      <c r="Q5618" s="0" t="str">
        <f aca="false">IF(M5618=0,"No Discount",IF(M5618&lt;0.2,"Low (1-19%)",IF(M5618&lt;0.4,"Medium (20-39%)","High (40%+)")))</f>
        <v>No Discount</v>
      </c>
      <c r="R5618" s="0" t="str">
        <f aca="false">INDEX('Lookup Tables'!$B$2:$B$5,MATCH(F5618,'Lookup Tables'!$A$2:$A$5,0))</f>
        <v>Manager B</v>
      </c>
    </row>
    <row r="5619" customFormat="false" ht="15" hidden="false" customHeight="false" outlineLevel="0" collapsed="false">
      <c r="A5619" s="0" t="s">
        <v>4674</v>
      </c>
      <c r="B5619" s="13" t="n">
        <v>43281</v>
      </c>
      <c r="C5619" s="13" t="n">
        <v>43285</v>
      </c>
      <c r="D5619" s="14" t="s">
        <v>69</v>
      </c>
      <c r="E5619" s="14" t="s">
        <v>62</v>
      </c>
      <c r="F5619" s="14" t="s">
        <v>54</v>
      </c>
      <c r="G5619" s="14" t="s">
        <v>200</v>
      </c>
      <c r="H5619" s="14" t="s">
        <v>56</v>
      </c>
      <c r="I5619" s="14" t="s">
        <v>76</v>
      </c>
      <c r="J5619" s="14" t="s">
        <v>2090</v>
      </c>
      <c r="K5619" s="15" t="n">
        <v>19.52</v>
      </c>
      <c r="L5619" s="0" t="n">
        <v>2</v>
      </c>
      <c r="M5619" s="16" t="n">
        <v>0.2</v>
      </c>
      <c r="N5619" s="17" t="n">
        <v>5.368</v>
      </c>
      <c r="O5619" s="0" t="str">
        <f aca="false">TEXT(B5619,"YYYY-MM")</f>
        <v>2018-06</v>
      </c>
      <c r="P5619" s="18" t="n">
        <f aca="false">IFERROR(N5619/K5619,0)</f>
        <v>0.275</v>
      </c>
      <c r="Q5619" s="0" t="str">
        <f aca="false">IF(M5619=0,"No Discount",IF(M5619&lt;0.2,"Low (1-19%)",IF(M5619&lt;0.4,"Medium (20-39%)","High (40%+)")))</f>
        <v>Medium (20-39%)</v>
      </c>
      <c r="R5619" s="0" t="str">
        <f aca="false">INDEX('Lookup Tables'!$B$2:$B$5,MATCH(F5619,'Lookup Tables'!$A$2:$A$5,0))</f>
        <v>Manager C</v>
      </c>
    </row>
    <row r="5620" customFormat="false" ht="15" hidden="false" customHeight="false" outlineLevel="0" collapsed="false">
      <c r="A5620" s="0" t="s">
        <v>4675</v>
      </c>
      <c r="B5620" s="13" t="n">
        <v>42631</v>
      </c>
      <c r="C5620" s="13" t="n">
        <v>42634</v>
      </c>
      <c r="D5620" s="14" t="s">
        <v>137</v>
      </c>
      <c r="E5620" s="14" t="s">
        <v>53</v>
      </c>
      <c r="F5620" s="14" t="s">
        <v>63</v>
      </c>
      <c r="G5620" s="14" t="s">
        <v>64</v>
      </c>
      <c r="H5620" s="14" t="s">
        <v>65</v>
      </c>
      <c r="I5620" s="14" t="s">
        <v>73</v>
      </c>
      <c r="J5620" s="14" t="s">
        <v>104</v>
      </c>
      <c r="K5620" s="15" t="n">
        <v>443.92</v>
      </c>
      <c r="L5620" s="0" t="n">
        <v>4</v>
      </c>
      <c r="M5620" s="16" t="n">
        <v>0</v>
      </c>
      <c r="N5620" s="17" t="n">
        <v>8.8784</v>
      </c>
      <c r="O5620" s="0" t="str">
        <f aca="false">TEXT(B5620,"YYYY-MM")</f>
        <v>2016-09</v>
      </c>
      <c r="P5620" s="18" t="n">
        <f aca="false">IFERROR(N5620/K5620,0)</f>
        <v>0.02</v>
      </c>
      <c r="Q5620" s="0" t="str">
        <f aca="false">IF(M5620=0,"No Discount",IF(M5620&lt;0.2,"Low (1-19%)",IF(M5620&lt;0.4,"Medium (20-39%)","High (40%+)")))</f>
        <v>No Discount</v>
      </c>
      <c r="R5620" s="0" t="str">
        <f aca="false">INDEX('Lookup Tables'!$B$2:$B$5,MATCH(F5620,'Lookup Tables'!$A$2:$A$5,0))</f>
        <v>Manager D</v>
      </c>
    </row>
    <row r="5621" customFormat="false" ht="15" hidden="false" customHeight="false" outlineLevel="0" collapsed="false">
      <c r="A5621" s="0" t="s">
        <v>4676</v>
      </c>
      <c r="B5621" s="13" t="n">
        <v>43003</v>
      </c>
      <c r="C5621" s="13" t="n">
        <v>43008</v>
      </c>
      <c r="D5621" s="14" t="s">
        <v>69</v>
      </c>
      <c r="E5621" s="14" t="s">
        <v>62</v>
      </c>
      <c r="F5621" s="14" t="s">
        <v>98</v>
      </c>
      <c r="G5621" s="14" t="s">
        <v>103</v>
      </c>
      <c r="H5621" s="14" t="s">
        <v>80</v>
      </c>
      <c r="I5621" s="14" t="s">
        <v>123</v>
      </c>
      <c r="J5621" s="14" t="s">
        <v>555</v>
      </c>
      <c r="K5621" s="15" t="n">
        <v>499.95</v>
      </c>
      <c r="L5621" s="0" t="n">
        <v>5</v>
      </c>
      <c r="M5621" s="16" t="n">
        <v>0</v>
      </c>
      <c r="N5621" s="17" t="n">
        <v>174.9825</v>
      </c>
      <c r="O5621" s="0" t="str">
        <f aca="false">TEXT(B5621,"YYYY-MM")</f>
        <v>2017-09</v>
      </c>
      <c r="P5621" s="18" t="n">
        <f aca="false">IFERROR(N5621/K5621,0)</f>
        <v>0.35</v>
      </c>
      <c r="Q5621" s="0" t="str">
        <f aca="false">IF(M5621=0,"No Discount",IF(M5621&lt;0.2,"Low (1-19%)",IF(M5621&lt;0.4,"Medium (20-39%)","High (40%+)")))</f>
        <v>No Discount</v>
      </c>
      <c r="R5621" s="0" t="str">
        <f aca="false">INDEX('Lookup Tables'!$B$2:$B$5,MATCH(F5621,'Lookup Tables'!$A$2:$A$5,0))</f>
        <v>Manager A</v>
      </c>
    </row>
    <row r="5622" customFormat="false" ht="15" hidden="false" customHeight="false" outlineLevel="0" collapsed="false">
      <c r="A5622" s="0" t="s">
        <v>4676</v>
      </c>
      <c r="B5622" s="13" t="n">
        <v>43003</v>
      </c>
      <c r="C5622" s="13" t="n">
        <v>43008</v>
      </c>
      <c r="D5622" s="14" t="s">
        <v>69</v>
      </c>
      <c r="E5622" s="14" t="s">
        <v>62</v>
      </c>
      <c r="F5622" s="14" t="s">
        <v>98</v>
      </c>
      <c r="G5622" s="14" t="s">
        <v>103</v>
      </c>
      <c r="H5622" s="14" t="s">
        <v>65</v>
      </c>
      <c r="I5622" s="14" t="s">
        <v>78</v>
      </c>
      <c r="J5622" s="14" t="s">
        <v>2486</v>
      </c>
      <c r="K5622" s="15" t="n">
        <v>3.04</v>
      </c>
      <c r="L5622" s="0" t="n">
        <v>1</v>
      </c>
      <c r="M5622" s="16" t="n">
        <v>0</v>
      </c>
      <c r="N5622" s="17" t="n">
        <v>1.0336</v>
      </c>
      <c r="O5622" s="0" t="str">
        <f aca="false">TEXT(B5622,"YYYY-MM")</f>
        <v>2017-09</v>
      </c>
      <c r="P5622" s="18" t="n">
        <f aca="false">IFERROR(N5622/K5622,0)</f>
        <v>0.34</v>
      </c>
      <c r="Q5622" s="0" t="str">
        <f aca="false">IF(M5622=0,"No Discount",IF(M5622&lt;0.2,"Low (1-19%)",IF(M5622&lt;0.4,"Medium (20-39%)","High (40%+)")))</f>
        <v>No Discount</v>
      </c>
      <c r="R5622" s="0" t="str">
        <f aca="false">INDEX('Lookup Tables'!$B$2:$B$5,MATCH(F5622,'Lookup Tables'!$A$2:$A$5,0))</f>
        <v>Manager A</v>
      </c>
    </row>
    <row r="5623" customFormat="false" ht="15" hidden="false" customHeight="false" outlineLevel="0" collapsed="false">
      <c r="A5623" s="0" t="s">
        <v>4676</v>
      </c>
      <c r="B5623" s="13" t="n">
        <v>43003</v>
      </c>
      <c r="C5623" s="13" t="n">
        <v>43008</v>
      </c>
      <c r="D5623" s="14" t="s">
        <v>69</v>
      </c>
      <c r="E5623" s="14" t="s">
        <v>62</v>
      </c>
      <c r="F5623" s="14" t="s">
        <v>98</v>
      </c>
      <c r="G5623" s="14" t="s">
        <v>103</v>
      </c>
      <c r="H5623" s="14" t="s">
        <v>56</v>
      </c>
      <c r="I5623" s="14" t="s">
        <v>59</v>
      </c>
      <c r="J5623" s="14" t="s">
        <v>143</v>
      </c>
      <c r="K5623" s="15" t="n">
        <v>201.96</v>
      </c>
      <c r="L5623" s="0" t="n">
        <v>2</v>
      </c>
      <c r="M5623" s="16" t="n">
        <v>0</v>
      </c>
      <c r="N5623" s="17" t="n">
        <v>50.49</v>
      </c>
      <c r="O5623" s="0" t="str">
        <f aca="false">TEXT(B5623,"YYYY-MM")</f>
        <v>2017-09</v>
      </c>
      <c r="P5623" s="18" t="n">
        <f aca="false">IFERROR(N5623/K5623,0)</f>
        <v>0.25</v>
      </c>
      <c r="Q5623" s="0" t="str">
        <f aca="false">IF(M5623=0,"No Discount",IF(M5623&lt;0.2,"Low (1-19%)",IF(M5623&lt;0.4,"Medium (20-39%)","High (40%+)")))</f>
        <v>No Discount</v>
      </c>
      <c r="R5623" s="0" t="str">
        <f aca="false">INDEX('Lookup Tables'!$B$2:$B$5,MATCH(F5623,'Lookup Tables'!$A$2:$A$5,0))</f>
        <v>Manager A</v>
      </c>
    </row>
    <row r="5624" customFormat="false" ht="15" hidden="false" customHeight="false" outlineLevel="0" collapsed="false">
      <c r="A5624" s="0" t="s">
        <v>4676</v>
      </c>
      <c r="B5624" s="13" t="n">
        <v>43003</v>
      </c>
      <c r="C5624" s="13" t="n">
        <v>43008</v>
      </c>
      <c r="D5624" s="14" t="s">
        <v>69</v>
      </c>
      <c r="E5624" s="14" t="s">
        <v>62</v>
      </c>
      <c r="F5624" s="14" t="s">
        <v>98</v>
      </c>
      <c r="G5624" s="14" t="s">
        <v>103</v>
      </c>
      <c r="H5624" s="14" t="s">
        <v>56</v>
      </c>
      <c r="I5624" s="14" t="s">
        <v>76</v>
      </c>
      <c r="J5624" s="14" t="s">
        <v>3062</v>
      </c>
      <c r="K5624" s="15" t="n">
        <v>68.64</v>
      </c>
      <c r="L5624" s="0" t="n">
        <v>11</v>
      </c>
      <c r="M5624" s="16" t="n">
        <v>0</v>
      </c>
      <c r="N5624" s="17" t="n">
        <v>17.16</v>
      </c>
      <c r="O5624" s="0" t="str">
        <f aca="false">TEXT(B5624,"YYYY-MM")</f>
        <v>2017-09</v>
      </c>
      <c r="P5624" s="18" t="n">
        <f aca="false">IFERROR(N5624/K5624,0)</f>
        <v>0.25</v>
      </c>
      <c r="Q5624" s="0" t="str">
        <f aca="false">IF(M5624=0,"No Discount",IF(M5624&lt;0.2,"Low (1-19%)",IF(M5624&lt;0.4,"Medium (20-39%)","High (40%+)")))</f>
        <v>No Discount</v>
      </c>
      <c r="R5624" s="0" t="str">
        <f aca="false">INDEX('Lookup Tables'!$B$2:$B$5,MATCH(F5624,'Lookup Tables'!$A$2:$A$5,0))</f>
        <v>Manager A</v>
      </c>
    </row>
    <row r="5625" customFormat="false" ht="15" hidden="false" customHeight="false" outlineLevel="0" collapsed="false">
      <c r="A5625" s="0" t="s">
        <v>4677</v>
      </c>
      <c r="B5625" s="13" t="n">
        <v>43032</v>
      </c>
      <c r="C5625" s="13" t="n">
        <v>43036</v>
      </c>
      <c r="D5625" s="14" t="s">
        <v>52</v>
      </c>
      <c r="E5625" s="14" t="s">
        <v>62</v>
      </c>
      <c r="F5625" s="14" t="s">
        <v>63</v>
      </c>
      <c r="G5625" s="14" t="s">
        <v>64</v>
      </c>
      <c r="H5625" s="14" t="s">
        <v>80</v>
      </c>
      <c r="I5625" s="14" t="s">
        <v>123</v>
      </c>
      <c r="J5625" s="14" t="s">
        <v>1972</v>
      </c>
      <c r="K5625" s="15" t="n">
        <v>100</v>
      </c>
      <c r="L5625" s="0" t="n">
        <v>4</v>
      </c>
      <c r="M5625" s="16" t="n">
        <v>0</v>
      </c>
      <c r="N5625" s="17" t="n">
        <v>21</v>
      </c>
      <c r="O5625" s="0" t="str">
        <f aca="false">TEXT(B5625,"YYYY-MM")</f>
        <v>2017-10</v>
      </c>
      <c r="P5625" s="18" t="n">
        <f aca="false">IFERROR(N5625/K5625,0)</f>
        <v>0.21</v>
      </c>
      <c r="Q5625" s="0" t="str">
        <f aca="false">IF(M5625=0,"No Discount",IF(M5625&lt;0.2,"Low (1-19%)",IF(M5625&lt;0.4,"Medium (20-39%)","High (40%+)")))</f>
        <v>No Discount</v>
      </c>
      <c r="R5625" s="0" t="str">
        <f aca="false">INDEX('Lookup Tables'!$B$2:$B$5,MATCH(F5625,'Lookup Tables'!$A$2:$A$5,0))</f>
        <v>Manager D</v>
      </c>
    </row>
    <row r="5626" customFormat="false" ht="15" hidden="false" customHeight="false" outlineLevel="0" collapsed="false">
      <c r="A5626" s="0" t="s">
        <v>4677</v>
      </c>
      <c r="B5626" s="13" t="n">
        <v>43032</v>
      </c>
      <c r="C5626" s="13" t="n">
        <v>43036</v>
      </c>
      <c r="D5626" s="14" t="s">
        <v>52</v>
      </c>
      <c r="E5626" s="14" t="s">
        <v>62</v>
      </c>
      <c r="F5626" s="14" t="s">
        <v>63</v>
      </c>
      <c r="G5626" s="14" t="s">
        <v>64</v>
      </c>
      <c r="H5626" s="14" t="s">
        <v>80</v>
      </c>
      <c r="I5626" s="14" t="s">
        <v>123</v>
      </c>
      <c r="J5626" s="14" t="s">
        <v>2617</v>
      </c>
      <c r="K5626" s="15" t="n">
        <v>359.98</v>
      </c>
      <c r="L5626" s="0" t="n">
        <v>2</v>
      </c>
      <c r="M5626" s="16" t="n">
        <v>0</v>
      </c>
      <c r="N5626" s="17" t="n">
        <v>21.5988</v>
      </c>
      <c r="O5626" s="0" t="str">
        <f aca="false">TEXT(B5626,"YYYY-MM")</f>
        <v>2017-10</v>
      </c>
      <c r="P5626" s="18" t="n">
        <f aca="false">IFERROR(N5626/K5626,0)</f>
        <v>0.06</v>
      </c>
      <c r="Q5626" s="0" t="str">
        <f aca="false">IF(M5626=0,"No Discount",IF(M5626&lt;0.2,"Low (1-19%)",IF(M5626&lt;0.4,"Medium (20-39%)","High (40%+)")))</f>
        <v>No Discount</v>
      </c>
      <c r="R5626" s="0" t="str">
        <f aca="false">INDEX('Lookup Tables'!$B$2:$B$5,MATCH(F5626,'Lookup Tables'!$A$2:$A$5,0))</f>
        <v>Manager D</v>
      </c>
    </row>
    <row r="5627" customFormat="false" ht="15" hidden="false" customHeight="false" outlineLevel="0" collapsed="false">
      <c r="A5627" s="0" t="s">
        <v>4678</v>
      </c>
      <c r="B5627" s="13" t="n">
        <v>42276</v>
      </c>
      <c r="C5627" s="13" t="n">
        <v>42278</v>
      </c>
      <c r="D5627" s="14" t="s">
        <v>52</v>
      </c>
      <c r="E5627" s="14" t="s">
        <v>97</v>
      </c>
      <c r="F5627" s="14" t="s">
        <v>63</v>
      </c>
      <c r="G5627" s="14" t="s">
        <v>94</v>
      </c>
      <c r="H5627" s="14" t="s">
        <v>56</v>
      </c>
      <c r="I5627" s="14" t="s">
        <v>76</v>
      </c>
      <c r="J5627" s="14" t="s">
        <v>167</v>
      </c>
      <c r="K5627" s="15" t="n">
        <v>6.16</v>
      </c>
      <c r="L5627" s="0" t="n">
        <v>2</v>
      </c>
      <c r="M5627" s="16" t="n">
        <v>0</v>
      </c>
      <c r="N5627" s="17" t="n">
        <v>2.9568</v>
      </c>
      <c r="O5627" s="0" t="str">
        <f aca="false">TEXT(B5627,"YYYY-MM")</f>
        <v>2015-09</v>
      </c>
      <c r="P5627" s="18" t="n">
        <f aca="false">IFERROR(N5627/K5627,0)</f>
        <v>0.48</v>
      </c>
      <c r="Q5627" s="0" t="str">
        <f aca="false">IF(M5627=0,"No Discount",IF(M5627&lt;0.2,"Low (1-19%)",IF(M5627&lt;0.4,"Medium (20-39%)","High (40%+)")))</f>
        <v>No Discount</v>
      </c>
      <c r="R5627" s="0" t="str">
        <f aca="false">INDEX('Lookup Tables'!$B$2:$B$5,MATCH(F5627,'Lookup Tables'!$A$2:$A$5,0))</f>
        <v>Manager D</v>
      </c>
    </row>
    <row r="5628" customFormat="false" ht="15" hidden="false" customHeight="false" outlineLevel="0" collapsed="false">
      <c r="A5628" s="0" t="s">
        <v>4678</v>
      </c>
      <c r="B5628" s="13" t="n">
        <v>42276</v>
      </c>
      <c r="C5628" s="13" t="n">
        <v>42278</v>
      </c>
      <c r="D5628" s="14" t="s">
        <v>52</v>
      </c>
      <c r="E5628" s="14" t="s">
        <v>97</v>
      </c>
      <c r="F5628" s="14" t="s">
        <v>63</v>
      </c>
      <c r="G5628" s="14" t="s">
        <v>94</v>
      </c>
      <c r="H5628" s="14" t="s">
        <v>56</v>
      </c>
      <c r="I5628" s="14" t="s">
        <v>71</v>
      </c>
      <c r="J5628" s="14" t="s">
        <v>1748</v>
      </c>
      <c r="K5628" s="15" t="n">
        <v>2348.82</v>
      </c>
      <c r="L5628" s="0" t="n">
        <v>9</v>
      </c>
      <c r="M5628" s="16" t="n">
        <v>0</v>
      </c>
      <c r="N5628" s="17" t="n">
        <v>399.2994</v>
      </c>
      <c r="O5628" s="0" t="str">
        <f aca="false">TEXT(B5628,"YYYY-MM")</f>
        <v>2015-09</v>
      </c>
      <c r="P5628" s="18" t="n">
        <f aca="false">IFERROR(N5628/K5628,0)</f>
        <v>0.17</v>
      </c>
      <c r="Q5628" s="0" t="str">
        <f aca="false">IF(M5628=0,"No Discount",IF(M5628&lt;0.2,"Low (1-19%)",IF(M5628&lt;0.4,"Medium (20-39%)","High (40%+)")))</f>
        <v>No Discount</v>
      </c>
      <c r="R5628" s="0" t="str">
        <f aca="false">INDEX('Lookup Tables'!$B$2:$B$5,MATCH(F5628,'Lookup Tables'!$A$2:$A$5,0))</f>
        <v>Manager D</v>
      </c>
    </row>
    <row r="5629" customFormat="false" ht="15" hidden="false" customHeight="false" outlineLevel="0" collapsed="false">
      <c r="A5629" s="0" t="s">
        <v>4679</v>
      </c>
      <c r="B5629" s="13" t="n">
        <v>43277</v>
      </c>
      <c r="C5629" s="13" t="n">
        <v>43282</v>
      </c>
      <c r="D5629" s="14" t="s">
        <v>69</v>
      </c>
      <c r="E5629" s="14" t="s">
        <v>62</v>
      </c>
      <c r="F5629" s="14" t="s">
        <v>54</v>
      </c>
      <c r="G5629" s="14" t="s">
        <v>70</v>
      </c>
      <c r="H5629" s="14" t="s">
        <v>65</v>
      </c>
      <c r="I5629" s="14" t="s">
        <v>66</v>
      </c>
      <c r="J5629" s="14" t="s">
        <v>510</v>
      </c>
      <c r="K5629" s="15" t="n">
        <v>13.872</v>
      </c>
      <c r="L5629" s="0" t="n">
        <v>6</v>
      </c>
      <c r="M5629" s="16" t="n">
        <v>0.2</v>
      </c>
      <c r="N5629" s="17" t="n">
        <v>4.6818</v>
      </c>
      <c r="O5629" s="0" t="str">
        <f aca="false">TEXT(B5629,"YYYY-MM")</f>
        <v>2018-06</v>
      </c>
      <c r="P5629" s="18" t="n">
        <f aca="false">IFERROR(N5629/K5629,0)</f>
        <v>0.3375</v>
      </c>
      <c r="Q5629" s="0" t="str">
        <f aca="false">IF(M5629=0,"No Discount",IF(M5629&lt;0.2,"Low (1-19%)",IF(M5629&lt;0.4,"Medium (20-39%)","High (40%+)")))</f>
        <v>Medium (20-39%)</v>
      </c>
      <c r="R5629" s="0" t="str">
        <f aca="false">INDEX('Lookup Tables'!$B$2:$B$5,MATCH(F5629,'Lookup Tables'!$A$2:$A$5,0))</f>
        <v>Manager C</v>
      </c>
    </row>
    <row r="5630" customFormat="false" ht="15" hidden="false" customHeight="false" outlineLevel="0" collapsed="false">
      <c r="A5630" s="0" t="s">
        <v>4679</v>
      </c>
      <c r="B5630" s="13" t="n">
        <v>43277</v>
      </c>
      <c r="C5630" s="13" t="n">
        <v>43282</v>
      </c>
      <c r="D5630" s="14" t="s">
        <v>69</v>
      </c>
      <c r="E5630" s="14" t="s">
        <v>62</v>
      </c>
      <c r="F5630" s="14" t="s">
        <v>54</v>
      </c>
      <c r="G5630" s="14" t="s">
        <v>70</v>
      </c>
      <c r="H5630" s="14" t="s">
        <v>56</v>
      </c>
      <c r="I5630" s="14" t="s">
        <v>59</v>
      </c>
      <c r="J5630" s="14" t="s">
        <v>4680</v>
      </c>
      <c r="K5630" s="15" t="n">
        <v>273.552</v>
      </c>
      <c r="L5630" s="0" t="n">
        <v>3</v>
      </c>
      <c r="M5630" s="16" t="n">
        <v>0.2</v>
      </c>
      <c r="N5630" s="17" t="n">
        <v>-13.6776</v>
      </c>
      <c r="O5630" s="0" t="str">
        <f aca="false">TEXT(B5630,"YYYY-MM")</f>
        <v>2018-06</v>
      </c>
      <c r="P5630" s="18" t="n">
        <f aca="false">IFERROR(N5630/K5630,0)</f>
        <v>-0.05</v>
      </c>
      <c r="Q5630" s="0" t="str">
        <f aca="false">IF(M5630=0,"No Discount",IF(M5630&lt;0.2,"Low (1-19%)",IF(M5630&lt;0.4,"Medium (20-39%)","High (40%+)")))</f>
        <v>Medium (20-39%)</v>
      </c>
      <c r="R5630" s="0" t="str">
        <f aca="false">INDEX('Lookup Tables'!$B$2:$B$5,MATCH(F5630,'Lookup Tables'!$A$2:$A$5,0))</f>
        <v>Manager C</v>
      </c>
    </row>
    <row r="5631" customFormat="false" ht="15" hidden="false" customHeight="false" outlineLevel="0" collapsed="false">
      <c r="A5631" s="0" t="s">
        <v>4681</v>
      </c>
      <c r="B5631" s="13" t="n">
        <v>42968</v>
      </c>
      <c r="C5631" s="13" t="n">
        <v>42970</v>
      </c>
      <c r="D5631" s="14" t="s">
        <v>52</v>
      </c>
      <c r="E5631" s="14" t="s">
        <v>97</v>
      </c>
      <c r="F5631" s="14" t="s">
        <v>117</v>
      </c>
      <c r="G5631" s="14" t="s">
        <v>118</v>
      </c>
      <c r="H5631" s="14" t="s">
        <v>56</v>
      </c>
      <c r="I5631" s="14" t="s">
        <v>71</v>
      </c>
      <c r="J5631" s="14" t="s">
        <v>1804</v>
      </c>
      <c r="K5631" s="15" t="n">
        <v>815.292</v>
      </c>
      <c r="L5631" s="0" t="n">
        <v>9</v>
      </c>
      <c r="M5631" s="16" t="n">
        <v>0.4</v>
      </c>
      <c r="N5631" s="17" t="n">
        <v>-339.705</v>
      </c>
      <c r="O5631" s="0" t="str">
        <f aca="false">TEXT(B5631,"YYYY-MM")</f>
        <v>2017-08</v>
      </c>
      <c r="P5631" s="18" t="n">
        <f aca="false">IFERROR(N5631/K5631,0)</f>
        <v>-0.416666666666667</v>
      </c>
      <c r="Q5631" s="0" t="str">
        <f aca="false">IF(M5631=0,"No Discount",IF(M5631&lt;0.2,"Low (1-19%)",IF(M5631&lt;0.4,"Medium (20-39%)","High (40%+)")))</f>
        <v>High (40%+)</v>
      </c>
      <c r="R5631" s="0" t="str">
        <f aca="false">INDEX('Lookup Tables'!$B$2:$B$5,MATCH(F5631,'Lookup Tables'!$A$2:$A$5,0))</f>
        <v>Manager B</v>
      </c>
    </row>
    <row r="5632" customFormat="false" ht="15" hidden="false" customHeight="false" outlineLevel="0" collapsed="false">
      <c r="A5632" s="0" t="s">
        <v>4682</v>
      </c>
      <c r="B5632" s="13" t="n">
        <v>42046</v>
      </c>
      <c r="C5632" s="13" t="n">
        <v>42050</v>
      </c>
      <c r="D5632" s="14" t="s">
        <v>69</v>
      </c>
      <c r="E5632" s="14" t="s">
        <v>53</v>
      </c>
      <c r="F5632" s="14" t="s">
        <v>54</v>
      </c>
      <c r="G5632" s="14" t="s">
        <v>193</v>
      </c>
      <c r="H5632" s="14" t="s">
        <v>80</v>
      </c>
      <c r="I5632" s="14" t="s">
        <v>123</v>
      </c>
      <c r="J5632" s="14" t="s">
        <v>848</v>
      </c>
      <c r="K5632" s="15" t="n">
        <v>234.45</v>
      </c>
      <c r="L5632" s="0" t="n">
        <v>3</v>
      </c>
      <c r="M5632" s="16" t="n">
        <v>0</v>
      </c>
      <c r="N5632" s="17" t="n">
        <v>103.158</v>
      </c>
      <c r="O5632" s="0" t="str">
        <f aca="false">TEXT(B5632,"YYYY-MM")</f>
        <v>2015-02</v>
      </c>
      <c r="P5632" s="18" t="n">
        <f aca="false">IFERROR(N5632/K5632,0)</f>
        <v>0.44</v>
      </c>
      <c r="Q5632" s="0" t="str">
        <f aca="false">IF(M5632=0,"No Discount",IF(M5632&lt;0.2,"Low (1-19%)",IF(M5632&lt;0.4,"Medium (20-39%)","High (40%+)")))</f>
        <v>No Discount</v>
      </c>
      <c r="R5632" s="0" t="str">
        <f aca="false">INDEX('Lookup Tables'!$B$2:$B$5,MATCH(F5632,'Lookup Tables'!$A$2:$A$5,0))</f>
        <v>Manager C</v>
      </c>
    </row>
    <row r="5633" customFormat="false" ht="15" hidden="false" customHeight="false" outlineLevel="0" collapsed="false">
      <c r="A5633" s="0" t="s">
        <v>4682</v>
      </c>
      <c r="B5633" s="13" t="n">
        <v>42046</v>
      </c>
      <c r="C5633" s="13" t="n">
        <v>42050</v>
      </c>
      <c r="D5633" s="14" t="s">
        <v>69</v>
      </c>
      <c r="E5633" s="14" t="s">
        <v>53</v>
      </c>
      <c r="F5633" s="14" t="s">
        <v>54</v>
      </c>
      <c r="G5633" s="14" t="s">
        <v>193</v>
      </c>
      <c r="H5633" s="14" t="s">
        <v>56</v>
      </c>
      <c r="I5633" s="14" t="s">
        <v>71</v>
      </c>
      <c r="J5633" s="14" t="s">
        <v>1856</v>
      </c>
      <c r="K5633" s="15" t="n">
        <v>1256.22</v>
      </c>
      <c r="L5633" s="0" t="n">
        <v>6</v>
      </c>
      <c r="M5633" s="16" t="n">
        <v>0</v>
      </c>
      <c r="N5633" s="17" t="n">
        <v>75.3732</v>
      </c>
      <c r="O5633" s="0" t="str">
        <f aca="false">TEXT(B5633,"YYYY-MM")</f>
        <v>2015-02</v>
      </c>
      <c r="P5633" s="18" t="n">
        <f aca="false">IFERROR(N5633/K5633,0)</f>
        <v>0.06</v>
      </c>
      <c r="Q5633" s="0" t="str">
        <f aca="false">IF(M5633=0,"No Discount",IF(M5633&lt;0.2,"Low (1-19%)",IF(M5633&lt;0.4,"Medium (20-39%)","High (40%+)")))</f>
        <v>No Discount</v>
      </c>
      <c r="R5633" s="0" t="str">
        <f aca="false">INDEX('Lookup Tables'!$B$2:$B$5,MATCH(F5633,'Lookup Tables'!$A$2:$A$5,0))</f>
        <v>Manager C</v>
      </c>
    </row>
    <row r="5634" customFormat="false" ht="15" hidden="false" customHeight="false" outlineLevel="0" collapsed="false">
      <c r="A5634" s="0" t="s">
        <v>4682</v>
      </c>
      <c r="B5634" s="13" t="n">
        <v>42046</v>
      </c>
      <c r="C5634" s="13" t="n">
        <v>42050</v>
      </c>
      <c r="D5634" s="14" t="s">
        <v>69</v>
      </c>
      <c r="E5634" s="14" t="s">
        <v>53</v>
      </c>
      <c r="F5634" s="14" t="s">
        <v>54</v>
      </c>
      <c r="G5634" s="14" t="s">
        <v>193</v>
      </c>
      <c r="H5634" s="14" t="s">
        <v>65</v>
      </c>
      <c r="I5634" s="14" t="s">
        <v>83</v>
      </c>
      <c r="J5634" s="14" t="s">
        <v>155</v>
      </c>
      <c r="K5634" s="15" t="n">
        <v>17.46</v>
      </c>
      <c r="L5634" s="0" t="n">
        <v>2</v>
      </c>
      <c r="M5634" s="16" t="n">
        <v>0</v>
      </c>
      <c r="N5634" s="17" t="n">
        <v>8.2062</v>
      </c>
      <c r="O5634" s="0" t="str">
        <f aca="false">TEXT(B5634,"YYYY-MM")</f>
        <v>2015-02</v>
      </c>
      <c r="P5634" s="18" t="n">
        <f aca="false">IFERROR(N5634/K5634,0)</f>
        <v>0.47</v>
      </c>
      <c r="Q5634" s="0" t="str">
        <f aca="false">IF(M5634=0,"No Discount",IF(M5634&lt;0.2,"Low (1-19%)",IF(M5634&lt;0.4,"Medium (20-39%)","High (40%+)")))</f>
        <v>No Discount</v>
      </c>
      <c r="R5634" s="0" t="str">
        <f aca="false">INDEX('Lookup Tables'!$B$2:$B$5,MATCH(F5634,'Lookup Tables'!$A$2:$A$5,0))</f>
        <v>Manager C</v>
      </c>
    </row>
    <row r="5635" customFormat="false" ht="15" hidden="false" customHeight="false" outlineLevel="0" collapsed="false">
      <c r="A5635" s="0" t="s">
        <v>4683</v>
      </c>
      <c r="B5635" s="13" t="n">
        <v>43001</v>
      </c>
      <c r="C5635" s="13" t="n">
        <v>43006</v>
      </c>
      <c r="D5635" s="14" t="s">
        <v>52</v>
      </c>
      <c r="E5635" s="14" t="s">
        <v>97</v>
      </c>
      <c r="F5635" s="14" t="s">
        <v>117</v>
      </c>
      <c r="G5635" s="14" t="s">
        <v>170</v>
      </c>
      <c r="H5635" s="14" t="s">
        <v>65</v>
      </c>
      <c r="I5635" s="14" t="s">
        <v>83</v>
      </c>
      <c r="J5635" s="14" t="s">
        <v>1098</v>
      </c>
      <c r="K5635" s="15" t="n">
        <v>10.528</v>
      </c>
      <c r="L5635" s="0" t="n">
        <v>7</v>
      </c>
      <c r="M5635" s="16" t="n">
        <v>0.2</v>
      </c>
      <c r="N5635" s="17" t="n">
        <v>3.6848</v>
      </c>
      <c r="O5635" s="0" t="str">
        <f aca="false">TEXT(B5635,"YYYY-MM")</f>
        <v>2017-09</v>
      </c>
      <c r="P5635" s="18" t="n">
        <f aca="false">IFERROR(N5635/K5635,0)</f>
        <v>0.35</v>
      </c>
      <c r="Q5635" s="0" t="str">
        <f aca="false">IF(M5635=0,"No Discount",IF(M5635&lt;0.2,"Low (1-19%)",IF(M5635&lt;0.4,"Medium (20-39%)","High (40%+)")))</f>
        <v>Medium (20-39%)</v>
      </c>
      <c r="R5635" s="0" t="str">
        <f aca="false">INDEX('Lookup Tables'!$B$2:$B$5,MATCH(F5635,'Lookup Tables'!$A$2:$A$5,0))</f>
        <v>Manager B</v>
      </c>
    </row>
    <row r="5636" customFormat="false" ht="15" hidden="false" customHeight="false" outlineLevel="0" collapsed="false">
      <c r="A5636" s="0" t="s">
        <v>4684</v>
      </c>
      <c r="B5636" s="13" t="n">
        <v>42709</v>
      </c>
      <c r="C5636" s="13" t="n">
        <v>42710</v>
      </c>
      <c r="D5636" s="14" t="s">
        <v>137</v>
      </c>
      <c r="E5636" s="14" t="s">
        <v>97</v>
      </c>
      <c r="F5636" s="14" t="s">
        <v>98</v>
      </c>
      <c r="G5636" s="14" t="s">
        <v>157</v>
      </c>
      <c r="H5636" s="14" t="s">
        <v>65</v>
      </c>
      <c r="I5636" s="14" t="s">
        <v>83</v>
      </c>
      <c r="J5636" s="14" t="s">
        <v>1800</v>
      </c>
      <c r="K5636" s="15" t="n">
        <v>152.8</v>
      </c>
      <c r="L5636" s="0" t="n">
        <v>5</v>
      </c>
      <c r="M5636" s="16" t="n">
        <v>0</v>
      </c>
      <c r="N5636" s="17" t="n">
        <v>76.4</v>
      </c>
      <c r="O5636" s="0" t="str">
        <f aca="false">TEXT(B5636,"YYYY-MM")</f>
        <v>2016-12</v>
      </c>
      <c r="P5636" s="18" t="n">
        <f aca="false">IFERROR(N5636/K5636,0)</f>
        <v>0.5</v>
      </c>
      <c r="Q5636" s="0" t="str">
        <f aca="false">IF(M5636=0,"No Discount",IF(M5636&lt;0.2,"Low (1-19%)",IF(M5636&lt;0.4,"Medium (20-39%)","High (40%+)")))</f>
        <v>No Discount</v>
      </c>
      <c r="R5636" s="0" t="str">
        <f aca="false">INDEX('Lookup Tables'!$B$2:$B$5,MATCH(F5636,'Lookup Tables'!$A$2:$A$5,0))</f>
        <v>Manager A</v>
      </c>
    </row>
    <row r="5637" customFormat="false" ht="15" hidden="false" customHeight="false" outlineLevel="0" collapsed="false">
      <c r="A5637" s="0" t="s">
        <v>4685</v>
      </c>
      <c r="B5637" s="13" t="n">
        <v>43346</v>
      </c>
      <c r="C5637" s="13" t="n">
        <v>43351</v>
      </c>
      <c r="D5637" s="14" t="s">
        <v>69</v>
      </c>
      <c r="E5637" s="14" t="s">
        <v>97</v>
      </c>
      <c r="F5637" s="14" t="s">
        <v>63</v>
      </c>
      <c r="G5637" s="14" t="s">
        <v>64</v>
      </c>
      <c r="H5637" s="14" t="s">
        <v>65</v>
      </c>
      <c r="I5637" s="14" t="s">
        <v>83</v>
      </c>
      <c r="J5637" s="14" t="s">
        <v>627</v>
      </c>
      <c r="K5637" s="15" t="n">
        <v>82.56</v>
      </c>
      <c r="L5637" s="0" t="n">
        <v>5</v>
      </c>
      <c r="M5637" s="16" t="n">
        <v>0.2</v>
      </c>
      <c r="N5637" s="17" t="n">
        <v>28.896</v>
      </c>
      <c r="O5637" s="0" t="str">
        <f aca="false">TEXT(B5637,"YYYY-MM")</f>
        <v>2018-09</v>
      </c>
      <c r="P5637" s="18" t="n">
        <f aca="false">IFERROR(N5637/K5637,0)</f>
        <v>0.35</v>
      </c>
      <c r="Q5637" s="0" t="str">
        <f aca="false">IF(M5637=0,"No Discount",IF(M5637&lt;0.2,"Low (1-19%)",IF(M5637&lt;0.4,"Medium (20-39%)","High (40%+)")))</f>
        <v>Medium (20-39%)</v>
      </c>
      <c r="R5637" s="0" t="str">
        <f aca="false">INDEX('Lookup Tables'!$B$2:$B$5,MATCH(F5637,'Lookup Tables'!$A$2:$A$5,0))</f>
        <v>Manager D</v>
      </c>
    </row>
    <row r="5638" customFormat="false" ht="15" hidden="false" customHeight="false" outlineLevel="0" collapsed="false">
      <c r="A5638" s="0" t="s">
        <v>4685</v>
      </c>
      <c r="B5638" s="13" t="n">
        <v>43346</v>
      </c>
      <c r="C5638" s="13" t="n">
        <v>43351</v>
      </c>
      <c r="D5638" s="14" t="s">
        <v>69</v>
      </c>
      <c r="E5638" s="14" t="s">
        <v>97</v>
      </c>
      <c r="F5638" s="14" t="s">
        <v>63</v>
      </c>
      <c r="G5638" s="14" t="s">
        <v>64</v>
      </c>
      <c r="H5638" s="14" t="s">
        <v>80</v>
      </c>
      <c r="I5638" s="14" t="s">
        <v>123</v>
      </c>
      <c r="J5638" s="14" t="s">
        <v>3293</v>
      </c>
      <c r="K5638" s="15" t="n">
        <v>284.97</v>
      </c>
      <c r="L5638" s="0" t="n">
        <v>3</v>
      </c>
      <c r="M5638" s="16" t="n">
        <v>0</v>
      </c>
      <c r="N5638" s="17" t="n">
        <v>85.491</v>
      </c>
      <c r="O5638" s="0" t="str">
        <f aca="false">TEXT(B5638,"YYYY-MM")</f>
        <v>2018-09</v>
      </c>
      <c r="P5638" s="18" t="n">
        <f aca="false">IFERROR(N5638/K5638,0)</f>
        <v>0.3</v>
      </c>
      <c r="Q5638" s="0" t="str">
        <f aca="false">IF(M5638=0,"No Discount",IF(M5638&lt;0.2,"Low (1-19%)",IF(M5638&lt;0.4,"Medium (20-39%)","High (40%+)")))</f>
        <v>No Discount</v>
      </c>
      <c r="R5638" s="0" t="str">
        <f aca="false">INDEX('Lookup Tables'!$B$2:$B$5,MATCH(F5638,'Lookup Tables'!$A$2:$A$5,0))</f>
        <v>Manager D</v>
      </c>
    </row>
    <row r="5639" customFormat="false" ht="15" hidden="false" customHeight="false" outlineLevel="0" collapsed="false">
      <c r="A5639" s="0" t="s">
        <v>4686</v>
      </c>
      <c r="B5639" s="13" t="n">
        <v>43185</v>
      </c>
      <c r="C5639" s="13" t="n">
        <v>43192</v>
      </c>
      <c r="D5639" s="14" t="s">
        <v>69</v>
      </c>
      <c r="E5639" s="14" t="s">
        <v>62</v>
      </c>
      <c r="F5639" s="14" t="s">
        <v>98</v>
      </c>
      <c r="G5639" s="14" t="s">
        <v>157</v>
      </c>
      <c r="H5639" s="14" t="s">
        <v>56</v>
      </c>
      <c r="I5639" s="14" t="s">
        <v>76</v>
      </c>
      <c r="J5639" s="14" t="s">
        <v>4687</v>
      </c>
      <c r="K5639" s="15" t="n">
        <v>60.84</v>
      </c>
      <c r="L5639" s="0" t="n">
        <v>3</v>
      </c>
      <c r="M5639" s="16" t="n">
        <v>0</v>
      </c>
      <c r="N5639" s="17" t="n">
        <v>23.1192</v>
      </c>
      <c r="O5639" s="0" t="str">
        <f aca="false">TEXT(B5639,"YYYY-MM")</f>
        <v>2018-03</v>
      </c>
      <c r="P5639" s="18" t="n">
        <f aca="false">IFERROR(N5639/K5639,0)</f>
        <v>0.38</v>
      </c>
      <c r="Q5639" s="0" t="str">
        <f aca="false">IF(M5639=0,"No Discount",IF(M5639&lt;0.2,"Low (1-19%)",IF(M5639&lt;0.4,"Medium (20-39%)","High (40%+)")))</f>
        <v>No Discount</v>
      </c>
      <c r="R5639" s="0" t="str">
        <f aca="false">INDEX('Lookup Tables'!$B$2:$B$5,MATCH(F5639,'Lookup Tables'!$A$2:$A$5,0))</f>
        <v>Manager A</v>
      </c>
    </row>
    <row r="5640" customFormat="false" ht="15" hidden="false" customHeight="false" outlineLevel="0" collapsed="false">
      <c r="A5640" s="0" t="s">
        <v>4688</v>
      </c>
      <c r="B5640" s="13" t="n">
        <v>42359</v>
      </c>
      <c r="C5640" s="13" t="n">
        <v>42365</v>
      </c>
      <c r="D5640" s="14" t="s">
        <v>69</v>
      </c>
      <c r="E5640" s="14" t="s">
        <v>53</v>
      </c>
      <c r="F5640" s="14" t="s">
        <v>63</v>
      </c>
      <c r="G5640" s="14" t="s">
        <v>64</v>
      </c>
      <c r="H5640" s="14" t="s">
        <v>56</v>
      </c>
      <c r="I5640" s="14" t="s">
        <v>59</v>
      </c>
      <c r="J5640" s="14" t="s">
        <v>348</v>
      </c>
      <c r="K5640" s="15" t="n">
        <v>1325.76</v>
      </c>
      <c r="L5640" s="0" t="n">
        <v>6</v>
      </c>
      <c r="M5640" s="16" t="n">
        <v>0.2</v>
      </c>
      <c r="N5640" s="17" t="n">
        <v>149.148</v>
      </c>
      <c r="O5640" s="0" t="str">
        <f aca="false">TEXT(B5640,"YYYY-MM")</f>
        <v>2015-12</v>
      </c>
      <c r="P5640" s="18" t="n">
        <f aca="false">IFERROR(N5640/K5640,0)</f>
        <v>0.1125</v>
      </c>
      <c r="Q5640" s="0" t="str">
        <f aca="false">IF(M5640=0,"No Discount",IF(M5640&lt;0.2,"Low (1-19%)",IF(M5640&lt;0.4,"Medium (20-39%)","High (40%+)")))</f>
        <v>Medium (20-39%)</v>
      </c>
      <c r="R5640" s="0" t="str">
        <f aca="false">INDEX('Lookup Tables'!$B$2:$B$5,MATCH(F5640,'Lookup Tables'!$A$2:$A$5,0))</f>
        <v>Manager D</v>
      </c>
    </row>
    <row r="5641" customFormat="false" ht="15" hidden="false" customHeight="false" outlineLevel="0" collapsed="false">
      <c r="A5641" s="0" t="s">
        <v>4688</v>
      </c>
      <c r="B5641" s="13" t="n">
        <v>42359</v>
      </c>
      <c r="C5641" s="13" t="n">
        <v>42365</v>
      </c>
      <c r="D5641" s="14" t="s">
        <v>69</v>
      </c>
      <c r="E5641" s="14" t="s">
        <v>53</v>
      </c>
      <c r="F5641" s="14" t="s">
        <v>63</v>
      </c>
      <c r="G5641" s="14" t="s">
        <v>64</v>
      </c>
      <c r="H5641" s="14" t="s">
        <v>56</v>
      </c>
      <c r="I5641" s="14" t="s">
        <v>59</v>
      </c>
      <c r="J5641" s="14" t="s">
        <v>833</v>
      </c>
      <c r="K5641" s="15" t="n">
        <v>572.16</v>
      </c>
      <c r="L5641" s="0" t="n">
        <v>3</v>
      </c>
      <c r="M5641" s="16" t="n">
        <v>0.2</v>
      </c>
      <c r="N5641" s="17" t="n">
        <v>35.76</v>
      </c>
      <c r="O5641" s="0" t="str">
        <f aca="false">TEXT(B5641,"YYYY-MM")</f>
        <v>2015-12</v>
      </c>
      <c r="P5641" s="18" t="n">
        <f aca="false">IFERROR(N5641/K5641,0)</f>
        <v>0.0625</v>
      </c>
      <c r="Q5641" s="0" t="str">
        <f aca="false">IF(M5641=0,"No Discount",IF(M5641&lt;0.2,"Low (1-19%)",IF(M5641&lt;0.4,"Medium (20-39%)","High (40%+)")))</f>
        <v>Medium (20-39%)</v>
      </c>
      <c r="R5641" s="0" t="str">
        <f aca="false">INDEX('Lookup Tables'!$B$2:$B$5,MATCH(F5641,'Lookup Tables'!$A$2:$A$5,0))</f>
        <v>Manager D</v>
      </c>
    </row>
    <row r="5642" customFormat="false" ht="15" hidden="false" customHeight="false" outlineLevel="0" collapsed="false">
      <c r="A5642" s="0" t="s">
        <v>4689</v>
      </c>
      <c r="B5642" s="13" t="n">
        <v>42270</v>
      </c>
      <c r="C5642" s="13" t="n">
        <v>42275</v>
      </c>
      <c r="D5642" s="14" t="s">
        <v>69</v>
      </c>
      <c r="E5642" s="14" t="s">
        <v>97</v>
      </c>
      <c r="F5642" s="14" t="s">
        <v>117</v>
      </c>
      <c r="G5642" s="14" t="s">
        <v>269</v>
      </c>
      <c r="H5642" s="14" t="s">
        <v>65</v>
      </c>
      <c r="I5642" s="14" t="s">
        <v>91</v>
      </c>
      <c r="J5642" s="14" t="s">
        <v>4512</v>
      </c>
      <c r="K5642" s="15" t="n">
        <v>28.8</v>
      </c>
      <c r="L5642" s="0" t="n">
        <v>9</v>
      </c>
      <c r="M5642" s="16" t="n">
        <v>0.2</v>
      </c>
      <c r="N5642" s="17" t="n">
        <v>10.08</v>
      </c>
      <c r="O5642" s="0" t="str">
        <f aca="false">TEXT(B5642,"YYYY-MM")</f>
        <v>2015-09</v>
      </c>
      <c r="P5642" s="18" t="n">
        <f aca="false">IFERROR(N5642/K5642,0)</f>
        <v>0.35</v>
      </c>
      <c r="Q5642" s="0" t="str">
        <f aca="false">IF(M5642=0,"No Discount",IF(M5642&lt;0.2,"Low (1-19%)",IF(M5642&lt;0.4,"Medium (20-39%)","High (40%+)")))</f>
        <v>Medium (20-39%)</v>
      </c>
      <c r="R5642" s="0" t="str">
        <f aca="false">INDEX('Lookup Tables'!$B$2:$B$5,MATCH(F5642,'Lookup Tables'!$A$2:$A$5,0))</f>
        <v>Manager B</v>
      </c>
    </row>
    <row r="5643" customFormat="false" ht="15" hidden="false" customHeight="false" outlineLevel="0" collapsed="false">
      <c r="A5643" s="0" t="s">
        <v>4690</v>
      </c>
      <c r="B5643" s="13" t="n">
        <v>43192</v>
      </c>
      <c r="C5643" s="13" t="n">
        <v>43195</v>
      </c>
      <c r="D5643" s="14" t="s">
        <v>137</v>
      </c>
      <c r="E5643" s="14" t="s">
        <v>97</v>
      </c>
      <c r="F5643" s="14" t="s">
        <v>117</v>
      </c>
      <c r="G5643" s="14" t="s">
        <v>375</v>
      </c>
      <c r="H5643" s="14" t="s">
        <v>65</v>
      </c>
      <c r="I5643" s="14" t="s">
        <v>78</v>
      </c>
      <c r="J5643" s="14" t="s">
        <v>114</v>
      </c>
      <c r="K5643" s="15" t="n">
        <v>11.12</v>
      </c>
      <c r="L5643" s="0" t="n">
        <v>4</v>
      </c>
      <c r="M5643" s="16" t="n">
        <v>0</v>
      </c>
      <c r="N5643" s="17" t="n">
        <v>2.8912</v>
      </c>
      <c r="O5643" s="0" t="str">
        <f aca="false">TEXT(B5643,"YYYY-MM")</f>
        <v>2018-04</v>
      </c>
      <c r="P5643" s="18" t="n">
        <f aca="false">IFERROR(N5643/K5643,0)</f>
        <v>0.26</v>
      </c>
      <c r="Q5643" s="0" t="str">
        <f aca="false">IF(M5643=0,"No Discount",IF(M5643&lt;0.2,"Low (1-19%)",IF(M5643&lt;0.4,"Medium (20-39%)","High (40%+)")))</f>
        <v>No Discount</v>
      </c>
      <c r="R5643" s="0" t="str">
        <f aca="false">INDEX('Lookup Tables'!$B$2:$B$5,MATCH(F5643,'Lookup Tables'!$A$2:$A$5,0))</f>
        <v>Manager B</v>
      </c>
    </row>
    <row r="5644" customFormat="false" ht="15" hidden="false" customHeight="false" outlineLevel="0" collapsed="false">
      <c r="A5644" s="0" t="s">
        <v>4691</v>
      </c>
      <c r="B5644" s="13" t="n">
        <v>42826</v>
      </c>
      <c r="C5644" s="13" t="n">
        <v>42830</v>
      </c>
      <c r="D5644" s="14" t="s">
        <v>52</v>
      </c>
      <c r="E5644" s="14" t="s">
        <v>97</v>
      </c>
      <c r="F5644" s="14" t="s">
        <v>54</v>
      </c>
      <c r="G5644" s="14" t="s">
        <v>597</v>
      </c>
      <c r="H5644" s="14" t="s">
        <v>56</v>
      </c>
      <c r="I5644" s="14" t="s">
        <v>76</v>
      </c>
      <c r="J5644" s="14" t="s">
        <v>487</v>
      </c>
      <c r="K5644" s="15" t="n">
        <v>7.04</v>
      </c>
      <c r="L5644" s="0" t="n">
        <v>4</v>
      </c>
      <c r="M5644" s="16" t="n">
        <v>0</v>
      </c>
      <c r="N5644" s="17" t="n">
        <v>3.0976</v>
      </c>
      <c r="O5644" s="0" t="str">
        <f aca="false">TEXT(B5644,"YYYY-MM")</f>
        <v>2017-04</v>
      </c>
      <c r="P5644" s="18" t="n">
        <f aca="false">IFERROR(N5644/K5644,0)</f>
        <v>0.44</v>
      </c>
      <c r="Q5644" s="0" t="str">
        <f aca="false">IF(M5644=0,"No Discount",IF(M5644&lt;0.2,"Low (1-19%)",IF(M5644&lt;0.4,"Medium (20-39%)","High (40%+)")))</f>
        <v>No Discount</v>
      </c>
      <c r="R5644" s="0" t="str">
        <f aca="false">INDEX('Lookup Tables'!$B$2:$B$5,MATCH(F5644,'Lookup Tables'!$A$2:$A$5,0))</f>
        <v>Manager C</v>
      </c>
    </row>
    <row r="5645" customFormat="false" ht="15" hidden="false" customHeight="false" outlineLevel="0" collapsed="false">
      <c r="A5645" s="0" t="s">
        <v>4692</v>
      </c>
      <c r="B5645" s="13" t="n">
        <v>42505</v>
      </c>
      <c r="C5645" s="13" t="n">
        <v>42510</v>
      </c>
      <c r="D5645" s="14" t="s">
        <v>52</v>
      </c>
      <c r="E5645" s="14" t="s">
        <v>62</v>
      </c>
      <c r="F5645" s="14" t="s">
        <v>54</v>
      </c>
      <c r="G5645" s="14" t="s">
        <v>597</v>
      </c>
      <c r="H5645" s="14" t="s">
        <v>65</v>
      </c>
      <c r="I5645" s="14" t="s">
        <v>129</v>
      </c>
      <c r="J5645" s="14" t="s">
        <v>2559</v>
      </c>
      <c r="K5645" s="15" t="n">
        <v>17.94</v>
      </c>
      <c r="L5645" s="0" t="n">
        <v>3</v>
      </c>
      <c r="M5645" s="16" t="n">
        <v>0</v>
      </c>
      <c r="N5645" s="17" t="n">
        <v>8.7906</v>
      </c>
      <c r="O5645" s="0" t="str">
        <f aca="false">TEXT(B5645,"YYYY-MM")</f>
        <v>2016-05</v>
      </c>
      <c r="P5645" s="18" t="n">
        <f aca="false">IFERROR(N5645/K5645,0)</f>
        <v>0.49</v>
      </c>
      <c r="Q5645" s="0" t="str">
        <f aca="false">IF(M5645=0,"No Discount",IF(M5645&lt;0.2,"Low (1-19%)",IF(M5645&lt;0.4,"Medium (20-39%)","High (40%+)")))</f>
        <v>No Discount</v>
      </c>
      <c r="R5645" s="0" t="str">
        <f aca="false">INDEX('Lookup Tables'!$B$2:$B$5,MATCH(F5645,'Lookup Tables'!$A$2:$A$5,0))</f>
        <v>Manager C</v>
      </c>
    </row>
    <row r="5646" customFormat="false" ht="15" hidden="false" customHeight="false" outlineLevel="0" collapsed="false">
      <c r="A5646" s="0" t="s">
        <v>4693</v>
      </c>
      <c r="B5646" s="13" t="n">
        <v>43182</v>
      </c>
      <c r="C5646" s="13" t="n">
        <v>43185</v>
      </c>
      <c r="D5646" s="14" t="s">
        <v>137</v>
      </c>
      <c r="E5646" s="14" t="s">
        <v>97</v>
      </c>
      <c r="F5646" s="14" t="s">
        <v>63</v>
      </c>
      <c r="G5646" s="14" t="s">
        <v>94</v>
      </c>
      <c r="H5646" s="14" t="s">
        <v>65</v>
      </c>
      <c r="I5646" s="14" t="s">
        <v>83</v>
      </c>
      <c r="J5646" s="14" t="s">
        <v>937</v>
      </c>
      <c r="K5646" s="15" t="n">
        <v>34.76</v>
      </c>
      <c r="L5646" s="0" t="n">
        <v>5</v>
      </c>
      <c r="M5646" s="16" t="n">
        <v>0.2</v>
      </c>
      <c r="N5646" s="17" t="n">
        <v>11.297</v>
      </c>
      <c r="O5646" s="0" t="str">
        <f aca="false">TEXT(B5646,"YYYY-MM")</f>
        <v>2018-03</v>
      </c>
      <c r="P5646" s="18" t="n">
        <f aca="false">IFERROR(N5646/K5646,0)</f>
        <v>0.325</v>
      </c>
      <c r="Q5646" s="0" t="str">
        <f aca="false">IF(M5646=0,"No Discount",IF(M5646&lt;0.2,"Low (1-19%)",IF(M5646&lt;0.4,"Medium (20-39%)","High (40%+)")))</f>
        <v>Medium (20-39%)</v>
      </c>
      <c r="R5646" s="0" t="str">
        <f aca="false">INDEX('Lookup Tables'!$B$2:$B$5,MATCH(F5646,'Lookup Tables'!$A$2:$A$5,0))</f>
        <v>Manager D</v>
      </c>
    </row>
    <row r="5647" customFormat="false" ht="15" hidden="false" customHeight="false" outlineLevel="0" collapsed="false">
      <c r="A5647" s="0" t="s">
        <v>4694</v>
      </c>
      <c r="B5647" s="13" t="n">
        <v>43204</v>
      </c>
      <c r="C5647" s="13" t="n">
        <v>43209</v>
      </c>
      <c r="D5647" s="14" t="s">
        <v>69</v>
      </c>
      <c r="E5647" s="14" t="s">
        <v>62</v>
      </c>
      <c r="F5647" s="14" t="s">
        <v>117</v>
      </c>
      <c r="G5647" s="14" t="s">
        <v>391</v>
      </c>
      <c r="H5647" s="14" t="s">
        <v>56</v>
      </c>
      <c r="I5647" s="14" t="s">
        <v>76</v>
      </c>
      <c r="J5647" s="14" t="s">
        <v>1697</v>
      </c>
      <c r="K5647" s="15" t="n">
        <v>74.45</v>
      </c>
      <c r="L5647" s="0" t="n">
        <v>5</v>
      </c>
      <c r="M5647" s="16" t="n">
        <v>0</v>
      </c>
      <c r="N5647" s="17" t="n">
        <v>20.1015</v>
      </c>
      <c r="O5647" s="0" t="str">
        <f aca="false">TEXT(B5647,"YYYY-MM")</f>
        <v>2018-04</v>
      </c>
      <c r="P5647" s="18" t="n">
        <f aca="false">IFERROR(N5647/K5647,0)</f>
        <v>0.27</v>
      </c>
      <c r="Q5647" s="0" t="str">
        <f aca="false">IF(M5647=0,"No Discount",IF(M5647&lt;0.2,"Low (1-19%)",IF(M5647&lt;0.4,"Medium (20-39%)","High (40%+)")))</f>
        <v>No Discount</v>
      </c>
      <c r="R5647" s="0" t="str">
        <f aca="false">INDEX('Lookup Tables'!$B$2:$B$5,MATCH(F5647,'Lookup Tables'!$A$2:$A$5,0))</f>
        <v>Manager B</v>
      </c>
    </row>
    <row r="5648" customFormat="false" ht="15" hidden="false" customHeight="false" outlineLevel="0" collapsed="false">
      <c r="A5648" s="0" t="s">
        <v>4695</v>
      </c>
      <c r="B5648" s="13" t="n">
        <v>42373</v>
      </c>
      <c r="C5648" s="13" t="n">
        <v>42378</v>
      </c>
      <c r="D5648" s="14" t="s">
        <v>69</v>
      </c>
      <c r="E5648" s="14" t="s">
        <v>62</v>
      </c>
      <c r="F5648" s="14" t="s">
        <v>54</v>
      </c>
      <c r="G5648" s="14" t="s">
        <v>193</v>
      </c>
      <c r="H5648" s="14" t="s">
        <v>56</v>
      </c>
      <c r="I5648" s="14" t="s">
        <v>76</v>
      </c>
      <c r="J5648" s="14" t="s">
        <v>1808</v>
      </c>
      <c r="K5648" s="15" t="n">
        <v>192.22</v>
      </c>
      <c r="L5648" s="0" t="n">
        <v>14</v>
      </c>
      <c r="M5648" s="16" t="n">
        <v>0</v>
      </c>
      <c r="N5648" s="17" t="n">
        <v>69.1992</v>
      </c>
      <c r="O5648" s="0" t="str">
        <f aca="false">TEXT(B5648,"YYYY-MM")</f>
        <v>2016-01</v>
      </c>
      <c r="P5648" s="18" t="n">
        <f aca="false">IFERROR(N5648/K5648,0)</f>
        <v>0.36</v>
      </c>
      <c r="Q5648" s="0" t="str">
        <f aca="false">IF(M5648=0,"No Discount",IF(M5648&lt;0.2,"Low (1-19%)",IF(M5648&lt;0.4,"Medium (20-39%)","High (40%+)")))</f>
        <v>No Discount</v>
      </c>
      <c r="R5648" s="0" t="str">
        <f aca="false">INDEX('Lookup Tables'!$B$2:$B$5,MATCH(F5648,'Lookup Tables'!$A$2:$A$5,0))</f>
        <v>Manager C</v>
      </c>
    </row>
    <row r="5649" customFormat="false" ht="15" hidden="false" customHeight="false" outlineLevel="0" collapsed="false">
      <c r="A5649" s="0" t="s">
        <v>4696</v>
      </c>
      <c r="B5649" s="13" t="n">
        <v>43406</v>
      </c>
      <c r="C5649" s="13" t="n">
        <v>43411</v>
      </c>
      <c r="D5649" s="14" t="s">
        <v>69</v>
      </c>
      <c r="E5649" s="14" t="s">
        <v>53</v>
      </c>
      <c r="F5649" s="14" t="s">
        <v>63</v>
      </c>
      <c r="G5649" s="14" t="s">
        <v>106</v>
      </c>
      <c r="H5649" s="14" t="s">
        <v>65</v>
      </c>
      <c r="I5649" s="14" t="s">
        <v>91</v>
      </c>
      <c r="J5649" s="14" t="s">
        <v>1032</v>
      </c>
      <c r="K5649" s="15" t="n">
        <v>19.44</v>
      </c>
      <c r="L5649" s="0" t="n">
        <v>3</v>
      </c>
      <c r="M5649" s="16" t="n">
        <v>0</v>
      </c>
      <c r="N5649" s="17" t="n">
        <v>9.3312</v>
      </c>
      <c r="O5649" s="0" t="str">
        <f aca="false">TEXT(B5649,"YYYY-MM")</f>
        <v>2018-11</v>
      </c>
      <c r="P5649" s="18" t="n">
        <f aca="false">IFERROR(N5649/K5649,0)</f>
        <v>0.48</v>
      </c>
      <c r="Q5649" s="0" t="str">
        <f aca="false">IF(M5649=0,"No Discount",IF(M5649&lt;0.2,"Low (1-19%)",IF(M5649&lt;0.4,"Medium (20-39%)","High (40%+)")))</f>
        <v>No Discount</v>
      </c>
      <c r="R5649" s="0" t="str">
        <f aca="false">INDEX('Lookup Tables'!$B$2:$B$5,MATCH(F5649,'Lookup Tables'!$A$2:$A$5,0))</f>
        <v>Manager D</v>
      </c>
    </row>
    <row r="5650" customFormat="false" ht="15" hidden="false" customHeight="false" outlineLevel="0" collapsed="false">
      <c r="A5650" s="0" t="s">
        <v>4697</v>
      </c>
      <c r="B5650" s="13" t="n">
        <v>43298</v>
      </c>
      <c r="C5650" s="13" t="n">
        <v>43300</v>
      </c>
      <c r="D5650" s="14" t="s">
        <v>52</v>
      </c>
      <c r="E5650" s="14" t="s">
        <v>62</v>
      </c>
      <c r="F5650" s="14" t="s">
        <v>63</v>
      </c>
      <c r="G5650" s="14" t="s">
        <v>64</v>
      </c>
      <c r="H5650" s="14" t="s">
        <v>65</v>
      </c>
      <c r="I5650" s="14" t="s">
        <v>91</v>
      </c>
      <c r="J5650" s="14" t="s">
        <v>3252</v>
      </c>
      <c r="K5650" s="15" t="n">
        <v>32.4</v>
      </c>
      <c r="L5650" s="0" t="n">
        <v>5</v>
      </c>
      <c r="M5650" s="16" t="n">
        <v>0</v>
      </c>
      <c r="N5650" s="17" t="n">
        <v>15.552</v>
      </c>
      <c r="O5650" s="0" t="str">
        <f aca="false">TEXT(B5650,"YYYY-MM")</f>
        <v>2018-07</v>
      </c>
      <c r="P5650" s="18" t="n">
        <f aca="false">IFERROR(N5650/K5650,0)</f>
        <v>0.48</v>
      </c>
      <c r="Q5650" s="0" t="str">
        <f aca="false">IF(M5650=0,"No Discount",IF(M5650&lt;0.2,"Low (1-19%)",IF(M5650&lt;0.4,"Medium (20-39%)","High (40%+)")))</f>
        <v>No Discount</v>
      </c>
      <c r="R5650" s="0" t="str">
        <f aca="false">INDEX('Lookup Tables'!$B$2:$B$5,MATCH(F5650,'Lookup Tables'!$A$2:$A$5,0))</f>
        <v>Manager D</v>
      </c>
    </row>
    <row r="5651" customFormat="false" ht="15" hidden="false" customHeight="false" outlineLevel="0" collapsed="false">
      <c r="A5651" s="0" t="s">
        <v>4697</v>
      </c>
      <c r="B5651" s="13" t="n">
        <v>43298</v>
      </c>
      <c r="C5651" s="13" t="n">
        <v>43300</v>
      </c>
      <c r="D5651" s="14" t="s">
        <v>52</v>
      </c>
      <c r="E5651" s="14" t="s">
        <v>62</v>
      </c>
      <c r="F5651" s="14" t="s">
        <v>63</v>
      </c>
      <c r="G5651" s="14" t="s">
        <v>64</v>
      </c>
      <c r="H5651" s="14" t="s">
        <v>65</v>
      </c>
      <c r="I5651" s="14" t="s">
        <v>129</v>
      </c>
      <c r="J5651" s="14" t="s">
        <v>4414</v>
      </c>
      <c r="K5651" s="15" t="n">
        <v>57.9</v>
      </c>
      <c r="L5651" s="0" t="n">
        <v>5</v>
      </c>
      <c r="M5651" s="16" t="n">
        <v>0</v>
      </c>
      <c r="N5651" s="17" t="n">
        <v>28.95</v>
      </c>
      <c r="O5651" s="0" t="str">
        <f aca="false">TEXT(B5651,"YYYY-MM")</f>
        <v>2018-07</v>
      </c>
      <c r="P5651" s="18" t="n">
        <f aca="false">IFERROR(N5651/K5651,0)</f>
        <v>0.5</v>
      </c>
      <c r="Q5651" s="0" t="str">
        <f aca="false">IF(M5651=0,"No Discount",IF(M5651&lt;0.2,"Low (1-19%)",IF(M5651&lt;0.4,"Medium (20-39%)","High (40%+)")))</f>
        <v>No Discount</v>
      </c>
      <c r="R5651" s="0" t="str">
        <f aca="false">INDEX('Lookup Tables'!$B$2:$B$5,MATCH(F5651,'Lookup Tables'!$A$2:$A$5,0))</f>
        <v>Manager D</v>
      </c>
    </row>
    <row r="5652" customFormat="false" ht="15" hidden="false" customHeight="false" outlineLevel="0" collapsed="false">
      <c r="A5652" s="0" t="s">
        <v>4697</v>
      </c>
      <c r="B5652" s="13" t="n">
        <v>43298</v>
      </c>
      <c r="C5652" s="13" t="n">
        <v>43300</v>
      </c>
      <c r="D5652" s="14" t="s">
        <v>52</v>
      </c>
      <c r="E5652" s="14" t="s">
        <v>62</v>
      </c>
      <c r="F5652" s="14" t="s">
        <v>63</v>
      </c>
      <c r="G5652" s="14" t="s">
        <v>64</v>
      </c>
      <c r="H5652" s="14" t="s">
        <v>65</v>
      </c>
      <c r="I5652" s="14" t="s">
        <v>73</v>
      </c>
      <c r="J5652" s="14" t="s">
        <v>3202</v>
      </c>
      <c r="K5652" s="15" t="n">
        <v>10.56</v>
      </c>
      <c r="L5652" s="0" t="n">
        <v>2</v>
      </c>
      <c r="M5652" s="16" t="n">
        <v>0</v>
      </c>
      <c r="N5652" s="17" t="n">
        <v>0</v>
      </c>
      <c r="O5652" s="0" t="str">
        <f aca="false">TEXT(B5652,"YYYY-MM")</f>
        <v>2018-07</v>
      </c>
      <c r="P5652" s="18" t="n">
        <f aca="false">IFERROR(N5652/K5652,0)</f>
        <v>0</v>
      </c>
      <c r="Q5652" s="0" t="str">
        <f aca="false">IF(M5652=0,"No Discount",IF(M5652&lt;0.2,"Low (1-19%)",IF(M5652&lt;0.4,"Medium (20-39%)","High (40%+)")))</f>
        <v>No Discount</v>
      </c>
      <c r="R5652" s="0" t="str">
        <f aca="false">INDEX('Lookup Tables'!$B$2:$B$5,MATCH(F5652,'Lookup Tables'!$A$2:$A$5,0))</f>
        <v>Manager D</v>
      </c>
    </row>
    <row r="5653" customFormat="false" ht="15" hidden="false" customHeight="false" outlineLevel="0" collapsed="false">
      <c r="A5653" s="0" t="s">
        <v>4697</v>
      </c>
      <c r="B5653" s="13" t="n">
        <v>43298</v>
      </c>
      <c r="C5653" s="13" t="n">
        <v>43300</v>
      </c>
      <c r="D5653" s="14" t="s">
        <v>52</v>
      </c>
      <c r="E5653" s="14" t="s">
        <v>62</v>
      </c>
      <c r="F5653" s="14" t="s">
        <v>63</v>
      </c>
      <c r="G5653" s="14" t="s">
        <v>64</v>
      </c>
      <c r="H5653" s="14" t="s">
        <v>56</v>
      </c>
      <c r="I5653" s="14" t="s">
        <v>57</v>
      </c>
      <c r="J5653" s="14" t="s">
        <v>382</v>
      </c>
      <c r="K5653" s="15" t="n">
        <v>1194.165</v>
      </c>
      <c r="L5653" s="0" t="n">
        <v>5</v>
      </c>
      <c r="M5653" s="16" t="n">
        <v>0.15</v>
      </c>
      <c r="N5653" s="17" t="n">
        <v>210.735</v>
      </c>
      <c r="O5653" s="0" t="str">
        <f aca="false">TEXT(B5653,"YYYY-MM")</f>
        <v>2018-07</v>
      </c>
      <c r="P5653" s="18" t="n">
        <f aca="false">IFERROR(N5653/K5653,0)</f>
        <v>0.176470588235294</v>
      </c>
      <c r="Q5653" s="0" t="str">
        <f aca="false">IF(M5653=0,"No Discount",IF(M5653&lt;0.2,"Low (1-19%)",IF(M5653&lt;0.4,"Medium (20-39%)","High (40%+)")))</f>
        <v>Low (1-19%)</v>
      </c>
      <c r="R5653" s="0" t="str">
        <f aca="false">INDEX('Lookup Tables'!$B$2:$B$5,MATCH(F5653,'Lookup Tables'!$A$2:$A$5,0))</f>
        <v>Manager D</v>
      </c>
    </row>
    <row r="5654" customFormat="false" ht="15" hidden="false" customHeight="false" outlineLevel="0" collapsed="false">
      <c r="A5654" s="0" t="s">
        <v>4698</v>
      </c>
      <c r="B5654" s="13" t="n">
        <v>43379</v>
      </c>
      <c r="C5654" s="13" t="n">
        <v>43384</v>
      </c>
      <c r="D5654" s="14" t="s">
        <v>69</v>
      </c>
      <c r="E5654" s="14" t="s">
        <v>62</v>
      </c>
      <c r="F5654" s="14" t="s">
        <v>117</v>
      </c>
      <c r="G5654" s="14" t="s">
        <v>170</v>
      </c>
      <c r="H5654" s="14" t="s">
        <v>65</v>
      </c>
      <c r="I5654" s="14" t="s">
        <v>91</v>
      </c>
      <c r="J5654" s="14" t="s">
        <v>3291</v>
      </c>
      <c r="K5654" s="15" t="n">
        <v>40.99</v>
      </c>
      <c r="L5654" s="0" t="n">
        <v>1</v>
      </c>
      <c r="M5654" s="16" t="n">
        <v>0</v>
      </c>
      <c r="N5654" s="17" t="n">
        <v>20.0851</v>
      </c>
      <c r="O5654" s="0" t="str">
        <f aca="false">TEXT(B5654,"YYYY-MM")</f>
        <v>2018-10</v>
      </c>
      <c r="P5654" s="18" t="n">
        <f aca="false">IFERROR(N5654/K5654,0)</f>
        <v>0.49</v>
      </c>
      <c r="Q5654" s="0" t="str">
        <f aca="false">IF(M5654=0,"No Discount",IF(M5654&lt;0.2,"Low (1-19%)",IF(M5654&lt;0.4,"Medium (20-39%)","High (40%+)")))</f>
        <v>No Discount</v>
      </c>
      <c r="R5654" s="0" t="str">
        <f aca="false">INDEX('Lookup Tables'!$B$2:$B$5,MATCH(F5654,'Lookup Tables'!$A$2:$A$5,0))</f>
        <v>Manager B</v>
      </c>
    </row>
    <row r="5655" customFormat="false" ht="15" hidden="false" customHeight="false" outlineLevel="0" collapsed="false">
      <c r="A5655" s="0" t="s">
        <v>4699</v>
      </c>
      <c r="B5655" s="13" t="n">
        <v>42312</v>
      </c>
      <c r="C5655" s="13" t="n">
        <v>42319</v>
      </c>
      <c r="D5655" s="14" t="s">
        <v>69</v>
      </c>
      <c r="E5655" s="14" t="s">
        <v>62</v>
      </c>
      <c r="F5655" s="14" t="s">
        <v>63</v>
      </c>
      <c r="G5655" s="14" t="s">
        <v>64</v>
      </c>
      <c r="H5655" s="14" t="s">
        <v>65</v>
      </c>
      <c r="I5655" s="14" t="s">
        <v>78</v>
      </c>
      <c r="J5655" s="14" t="s">
        <v>307</v>
      </c>
      <c r="K5655" s="15" t="n">
        <v>2.94</v>
      </c>
      <c r="L5655" s="0" t="n">
        <v>1</v>
      </c>
      <c r="M5655" s="16" t="n">
        <v>0</v>
      </c>
      <c r="N5655" s="17" t="n">
        <v>0.7938</v>
      </c>
      <c r="O5655" s="0" t="str">
        <f aca="false">TEXT(B5655,"YYYY-MM")</f>
        <v>2015-11</v>
      </c>
      <c r="P5655" s="18" t="n">
        <f aca="false">IFERROR(N5655/K5655,0)</f>
        <v>0.27</v>
      </c>
      <c r="Q5655" s="0" t="str">
        <f aca="false">IF(M5655=0,"No Discount",IF(M5655&lt;0.2,"Low (1-19%)",IF(M5655&lt;0.4,"Medium (20-39%)","High (40%+)")))</f>
        <v>No Discount</v>
      </c>
      <c r="R5655" s="0" t="str">
        <f aca="false">INDEX('Lookup Tables'!$B$2:$B$5,MATCH(F5655,'Lookup Tables'!$A$2:$A$5,0))</f>
        <v>Manager D</v>
      </c>
    </row>
    <row r="5656" customFormat="false" ht="15" hidden="false" customHeight="false" outlineLevel="0" collapsed="false">
      <c r="A5656" s="0" t="s">
        <v>4700</v>
      </c>
      <c r="B5656" s="13" t="n">
        <v>43087</v>
      </c>
      <c r="C5656" s="13" t="n">
        <v>43090</v>
      </c>
      <c r="D5656" s="14" t="s">
        <v>137</v>
      </c>
      <c r="E5656" s="14" t="s">
        <v>97</v>
      </c>
      <c r="F5656" s="14" t="s">
        <v>63</v>
      </c>
      <c r="G5656" s="14" t="s">
        <v>237</v>
      </c>
      <c r="H5656" s="14" t="s">
        <v>65</v>
      </c>
      <c r="I5656" s="14" t="s">
        <v>83</v>
      </c>
      <c r="J5656" s="14" t="s">
        <v>794</v>
      </c>
      <c r="K5656" s="15" t="n">
        <v>45.24</v>
      </c>
      <c r="L5656" s="0" t="n">
        <v>4</v>
      </c>
      <c r="M5656" s="16" t="n">
        <v>0.7</v>
      </c>
      <c r="N5656" s="17" t="n">
        <v>-30.16</v>
      </c>
      <c r="O5656" s="0" t="str">
        <f aca="false">TEXT(B5656,"YYYY-MM")</f>
        <v>2017-12</v>
      </c>
      <c r="P5656" s="18" t="n">
        <f aca="false">IFERROR(N5656/K5656,0)</f>
        <v>-0.666666666666667</v>
      </c>
      <c r="Q5656" s="0" t="str">
        <f aca="false">IF(M5656=0,"No Discount",IF(M5656&lt;0.2,"Low (1-19%)",IF(M5656&lt;0.4,"Medium (20-39%)","High (40%+)")))</f>
        <v>High (40%+)</v>
      </c>
      <c r="R5656" s="0" t="str">
        <f aca="false">INDEX('Lookup Tables'!$B$2:$B$5,MATCH(F5656,'Lookup Tables'!$A$2:$A$5,0))</f>
        <v>Manager D</v>
      </c>
    </row>
    <row r="5657" customFormat="false" ht="15" hidden="false" customHeight="false" outlineLevel="0" collapsed="false">
      <c r="A5657" s="0" t="s">
        <v>4700</v>
      </c>
      <c r="B5657" s="13" t="n">
        <v>43087</v>
      </c>
      <c r="C5657" s="13" t="n">
        <v>43090</v>
      </c>
      <c r="D5657" s="14" t="s">
        <v>137</v>
      </c>
      <c r="E5657" s="14" t="s">
        <v>97</v>
      </c>
      <c r="F5657" s="14" t="s">
        <v>63</v>
      </c>
      <c r="G5657" s="14" t="s">
        <v>237</v>
      </c>
      <c r="H5657" s="14" t="s">
        <v>65</v>
      </c>
      <c r="I5657" s="14" t="s">
        <v>78</v>
      </c>
      <c r="J5657" s="14" t="s">
        <v>909</v>
      </c>
      <c r="K5657" s="15" t="n">
        <v>18.688</v>
      </c>
      <c r="L5657" s="0" t="n">
        <v>4</v>
      </c>
      <c r="M5657" s="16" t="n">
        <v>0.2</v>
      </c>
      <c r="N5657" s="17" t="n">
        <v>2.336</v>
      </c>
      <c r="O5657" s="0" t="str">
        <f aca="false">TEXT(B5657,"YYYY-MM")</f>
        <v>2017-12</v>
      </c>
      <c r="P5657" s="18" t="n">
        <f aca="false">IFERROR(N5657/K5657,0)</f>
        <v>0.125</v>
      </c>
      <c r="Q5657" s="0" t="str">
        <f aca="false">IF(M5657=0,"No Discount",IF(M5657&lt;0.2,"Low (1-19%)",IF(M5657&lt;0.4,"Medium (20-39%)","High (40%+)")))</f>
        <v>Medium (20-39%)</v>
      </c>
      <c r="R5657" s="0" t="str">
        <f aca="false">INDEX('Lookup Tables'!$B$2:$B$5,MATCH(F5657,'Lookup Tables'!$A$2:$A$5,0))</f>
        <v>Manager D</v>
      </c>
    </row>
    <row r="5658" customFormat="false" ht="15" hidden="false" customHeight="false" outlineLevel="0" collapsed="false">
      <c r="A5658" s="0" t="s">
        <v>4700</v>
      </c>
      <c r="B5658" s="13" t="n">
        <v>43087</v>
      </c>
      <c r="C5658" s="13" t="n">
        <v>43090</v>
      </c>
      <c r="D5658" s="14" t="s">
        <v>137</v>
      </c>
      <c r="E5658" s="14" t="s">
        <v>97</v>
      </c>
      <c r="F5658" s="14" t="s">
        <v>63</v>
      </c>
      <c r="G5658" s="14" t="s">
        <v>237</v>
      </c>
      <c r="H5658" s="14" t="s">
        <v>65</v>
      </c>
      <c r="I5658" s="14" t="s">
        <v>91</v>
      </c>
      <c r="J5658" s="14" t="s">
        <v>4642</v>
      </c>
      <c r="K5658" s="15" t="n">
        <v>11.648</v>
      </c>
      <c r="L5658" s="0" t="n">
        <v>2</v>
      </c>
      <c r="M5658" s="16" t="n">
        <v>0.2</v>
      </c>
      <c r="N5658" s="17" t="n">
        <v>3.7856</v>
      </c>
      <c r="O5658" s="0" t="str">
        <f aca="false">TEXT(B5658,"YYYY-MM")</f>
        <v>2017-12</v>
      </c>
      <c r="P5658" s="18" t="n">
        <f aca="false">IFERROR(N5658/K5658,0)</f>
        <v>0.325</v>
      </c>
      <c r="Q5658" s="0" t="str">
        <f aca="false">IF(M5658=0,"No Discount",IF(M5658&lt;0.2,"Low (1-19%)",IF(M5658&lt;0.4,"Medium (20-39%)","High (40%+)")))</f>
        <v>Medium (20-39%)</v>
      </c>
      <c r="R5658" s="0" t="str">
        <f aca="false">INDEX('Lookup Tables'!$B$2:$B$5,MATCH(F5658,'Lookup Tables'!$A$2:$A$5,0))</f>
        <v>Manager D</v>
      </c>
    </row>
    <row r="5659" customFormat="false" ht="15" hidden="false" customHeight="false" outlineLevel="0" collapsed="false">
      <c r="A5659" s="0" t="s">
        <v>4700</v>
      </c>
      <c r="B5659" s="13" t="n">
        <v>43087</v>
      </c>
      <c r="C5659" s="13" t="n">
        <v>43090</v>
      </c>
      <c r="D5659" s="14" t="s">
        <v>137</v>
      </c>
      <c r="E5659" s="14" t="s">
        <v>97</v>
      </c>
      <c r="F5659" s="14" t="s">
        <v>63</v>
      </c>
      <c r="G5659" s="14" t="s">
        <v>237</v>
      </c>
      <c r="H5659" s="14" t="s">
        <v>80</v>
      </c>
      <c r="I5659" s="14" t="s">
        <v>123</v>
      </c>
      <c r="J5659" s="14" t="s">
        <v>783</v>
      </c>
      <c r="K5659" s="15" t="n">
        <v>112.776</v>
      </c>
      <c r="L5659" s="0" t="n">
        <v>3</v>
      </c>
      <c r="M5659" s="16" t="n">
        <v>0.2</v>
      </c>
      <c r="N5659" s="17" t="n">
        <v>-8.4582</v>
      </c>
      <c r="O5659" s="0" t="str">
        <f aca="false">TEXT(B5659,"YYYY-MM")</f>
        <v>2017-12</v>
      </c>
      <c r="P5659" s="18" t="n">
        <f aca="false">IFERROR(N5659/K5659,0)</f>
        <v>-0.075</v>
      </c>
      <c r="Q5659" s="0" t="str">
        <f aca="false">IF(M5659=0,"No Discount",IF(M5659&lt;0.2,"Low (1-19%)",IF(M5659&lt;0.4,"Medium (20-39%)","High (40%+)")))</f>
        <v>Medium (20-39%)</v>
      </c>
      <c r="R5659" s="0" t="str">
        <f aca="false">INDEX('Lookup Tables'!$B$2:$B$5,MATCH(F5659,'Lookup Tables'!$A$2:$A$5,0))</f>
        <v>Manager D</v>
      </c>
    </row>
    <row r="5660" customFormat="false" ht="15" hidden="false" customHeight="false" outlineLevel="0" collapsed="false">
      <c r="A5660" s="0" t="s">
        <v>4700</v>
      </c>
      <c r="B5660" s="13" t="n">
        <v>43087</v>
      </c>
      <c r="C5660" s="13" t="n">
        <v>43090</v>
      </c>
      <c r="D5660" s="14" t="s">
        <v>137</v>
      </c>
      <c r="E5660" s="14" t="s">
        <v>97</v>
      </c>
      <c r="F5660" s="14" t="s">
        <v>63</v>
      </c>
      <c r="G5660" s="14" t="s">
        <v>237</v>
      </c>
      <c r="H5660" s="14" t="s">
        <v>56</v>
      </c>
      <c r="I5660" s="14" t="s">
        <v>71</v>
      </c>
      <c r="J5660" s="14" t="s">
        <v>1804</v>
      </c>
      <c r="K5660" s="15" t="n">
        <v>377.45</v>
      </c>
      <c r="L5660" s="0" t="n">
        <v>5</v>
      </c>
      <c r="M5660" s="16" t="n">
        <v>0.5</v>
      </c>
      <c r="N5660" s="17" t="n">
        <v>-264.215</v>
      </c>
      <c r="O5660" s="0" t="str">
        <f aca="false">TEXT(B5660,"YYYY-MM")</f>
        <v>2017-12</v>
      </c>
      <c r="P5660" s="18" t="n">
        <f aca="false">IFERROR(N5660/K5660,0)</f>
        <v>-0.7</v>
      </c>
      <c r="Q5660" s="0" t="str">
        <f aca="false">IF(M5660=0,"No Discount",IF(M5660&lt;0.2,"Low (1-19%)",IF(M5660&lt;0.4,"Medium (20-39%)","High (40%+)")))</f>
        <v>High (40%+)</v>
      </c>
      <c r="R5660" s="0" t="str">
        <f aca="false">INDEX('Lookup Tables'!$B$2:$B$5,MATCH(F5660,'Lookup Tables'!$A$2:$A$5,0))</f>
        <v>Manager D</v>
      </c>
    </row>
    <row r="5661" customFormat="false" ht="15" hidden="false" customHeight="false" outlineLevel="0" collapsed="false">
      <c r="A5661" s="0" t="s">
        <v>4700</v>
      </c>
      <c r="B5661" s="13" t="n">
        <v>43087</v>
      </c>
      <c r="C5661" s="13" t="n">
        <v>43090</v>
      </c>
      <c r="D5661" s="14" t="s">
        <v>137</v>
      </c>
      <c r="E5661" s="14" t="s">
        <v>97</v>
      </c>
      <c r="F5661" s="14" t="s">
        <v>63</v>
      </c>
      <c r="G5661" s="14" t="s">
        <v>237</v>
      </c>
      <c r="H5661" s="14" t="s">
        <v>65</v>
      </c>
      <c r="I5661" s="14" t="s">
        <v>66</v>
      </c>
      <c r="J5661" s="14" t="s">
        <v>3215</v>
      </c>
      <c r="K5661" s="15" t="n">
        <v>15.936</v>
      </c>
      <c r="L5661" s="0" t="n">
        <v>4</v>
      </c>
      <c r="M5661" s="16" t="n">
        <v>0.2</v>
      </c>
      <c r="N5661" s="17" t="n">
        <v>5.1792</v>
      </c>
      <c r="O5661" s="0" t="str">
        <f aca="false">TEXT(B5661,"YYYY-MM")</f>
        <v>2017-12</v>
      </c>
      <c r="P5661" s="18" t="n">
        <f aca="false">IFERROR(N5661/K5661,0)</f>
        <v>0.325</v>
      </c>
      <c r="Q5661" s="0" t="str">
        <f aca="false">IF(M5661=0,"No Discount",IF(M5661&lt;0.2,"Low (1-19%)",IF(M5661&lt;0.4,"Medium (20-39%)","High (40%+)")))</f>
        <v>Medium (20-39%)</v>
      </c>
      <c r="R5661" s="0" t="str">
        <f aca="false">INDEX('Lookup Tables'!$B$2:$B$5,MATCH(F5661,'Lookup Tables'!$A$2:$A$5,0))</f>
        <v>Manager D</v>
      </c>
    </row>
    <row r="5662" customFormat="false" ht="15" hidden="false" customHeight="false" outlineLevel="0" collapsed="false">
      <c r="A5662" s="0" t="s">
        <v>4700</v>
      </c>
      <c r="B5662" s="13" t="n">
        <v>43087</v>
      </c>
      <c r="C5662" s="13" t="n">
        <v>43090</v>
      </c>
      <c r="D5662" s="14" t="s">
        <v>137</v>
      </c>
      <c r="E5662" s="14" t="s">
        <v>97</v>
      </c>
      <c r="F5662" s="14" t="s">
        <v>63</v>
      </c>
      <c r="G5662" s="14" t="s">
        <v>237</v>
      </c>
      <c r="H5662" s="14" t="s">
        <v>80</v>
      </c>
      <c r="I5662" s="14" t="s">
        <v>81</v>
      </c>
      <c r="J5662" s="14" t="s">
        <v>2760</v>
      </c>
      <c r="K5662" s="15" t="n">
        <v>28.68</v>
      </c>
      <c r="L5662" s="0" t="n">
        <v>3</v>
      </c>
      <c r="M5662" s="16" t="n">
        <v>0.2</v>
      </c>
      <c r="N5662" s="17" t="n">
        <v>-7.17</v>
      </c>
      <c r="O5662" s="0" t="str">
        <f aca="false">TEXT(B5662,"YYYY-MM")</f>
        <v>2017-12</v>
      </c>
      <c r="P5662" s="18" t="n">
        <f aca="false">IFERROR(N5662/K5662,0)</f>
        <v>-0.25</v>
      </c>
      <c r="Q5662" s="0" t="str">
        <f aca="false">IF(M5662=0,"No Discount",IF(M5662&lt;0.2,"Low (1-19%)",IF(M5662&lt;0.4,"Medium (20-39%)","High (40%+)")))</f>
        <v>Medium (20-39%)</v>
      </c>
      <c r="R5662" s="0" t="str">
        <f aca="false">INDEX('Lookup Tables'!$B$2:$B$5,MATCH(F5662,'Lookup Tables'!$A$2:$A$5,0))</f>
        <v>Manager D</v>
      </c>
    </row>
    <row r="5663" customFormat="false" ht="15" hidden="false" customHeight="false" outlineLevel="0" collapsed="false">
      <c r="A5663" s="0" t="s">
        <v>4701</v>
      </c>
      <c r="B5663" s="13" t="n">
        <v>43002</v>
      </c>
      <c r="C5663" s="13" t="n">
        <v>43009</v>
      </c>
      <c r="D5663" s="14" t="s">
        <v>69</v>
      </c>
      <c r="E5663" s="14" t="s">
        <v>97</v>
      </c>
      <c r="F5663" s="14" t="s">
        <v>63</v>
      </c>
      <c r="G5663" s="14" t="s">
        <v>252</v>
      </c>
      <c r="H5663" s="14" t="s">
        <v>56</v>
      </c>
      <c r="I5663" s="14" t="s">
        <v>76</v>
      </c>
      <c r="J5663" s="14" t="s">
        <v>528</v>
      </c>
      <c r="K5663" s="15" t="n">
        <v>21.44</v>
      </c>
      <c r="L5663" s="0" t="n">
        <v>2</v>
      </c>
      <c r="M5663" s="16" t="n">
        <v>0.2</v>
      </c>
      <c r="N5663" s="17" t="n">
        <v>7.504</v>
      </c>
      <c r="O5663" s="0" t="str">
        <f aca="false">TEXT(B5663,"YYYY-MM")</f>
        <v>2017-09</v>
      </c>
      <c r="P5663" s="18" t="n">
        <f aca="false">IFERROR(N5663/K5663,0)</f>
        <v>0.35</v>
      </c>
      <c r="Q5663" s="0" t="str">
        <f aca="false">IF(M5663=0,"No Discount",IF(M5663&lt;0.2,"Low (1-19%)",IF(M5663&lt;0.4,"Medium (20-39%)","High (40%+)")))</f>
        <v>Medium (20-39%)</v>
      </c>
      <c r="R5663" s="0" t="str">
        <f aca="false">INDEX('Lookup Tables'!$B$2:$B$5,MATCH(F5663,'Lookup Tables'!$A$2:$A$5,0))</f>
        <v>Manager D</v>
      </c>
    </row>
    <row r="5664" customFormat="false" ht="15" hidden="false" customHeight="false" outlineLevel="0" collapsed="false">
      <c r="A5664" s="0" t="s">
        <v>4701</v>
      </c>
      <c r="B5664" s="13" t="n">
        <v>43002</v>
      </c>
      <c r="C5664" s="13" t="n">
        <v>43009</v>
      </c>
      <c r="D5664" s="14" t="s">
        <v>69</v>
      </c>
      <c r="E5664" s="14" t="s">
        <v>97</v>
      </c>
      <c r="F5664" s="14" t="s">
        <v>63</v>
      </c>
      <c r="G5664" s="14" t="s">
        <v>252</v>
      </c>
      <c r="H5664" s="14" t="s">
        <v>65</v>
      </c>
      <c r="I5664" s="14" t="s">
        <v>73</v>
      </c>
      <c r="J5664" s="14" t="s">
        <v>1915</v>
      </c>
      <c r="K5664" s="15" t="n">
        <v>511.056</v>
      </c>
      <c r="L5664" s="0" t="n">
        <v>9</v>
      </c>
      <c r="M5664" s="16" t="n">
        <v>0.2</v>
      </c>
      <c r="N5664" s="17" t="n">
        <v>-95.823</v>
      </c>
      <c r="O5664" s="0" t="str">
        <f aca="false">TEXT(B5664,"YYYY-MM")</f>
        <v>2017-09</v>
      </c>
      <c r="P5664" s="18" t="n">
        <f aca="false">IFERROR(N5664/K5664,0)</f>
        <v>-0.1875</v>
      </c>
      <c r="Q5664" s="0" t="str">
        <f aca="false">IF(M5664=0,"No Discount",IF(M5664&lt;0.2,"Low (1-19%)",IF(M5664&lt;0.4,"Medium (20-39%)","High (40%+)")))</f>
        <v>Medium (20-39%)</v>
      </c>
      <c r="R5664" s="0" t="str">
        <f aca="false">INDEX('Lookup Tables'!$B$2:$B$5,MATCH(F5664,'Lookup Tables'!$A$2:$A$5,0))</f>
        <v>Manager D</v>
      </c>
    </row>
    <row r="5665" customFormat="false" ht="15" hidden="false" customHeight="false" outlineLevel="0" collapsed="false">
      <c r="A5665" s="0" t="s">
        <v>4702</v>
      </c>
      <c r="B5665" s="13" t="n">
        <v>42937</v>
      </c>
      <c r="C5665" s="13" t="n">
        <v>42937</v>
      </c>
      <c r="D5665" s="14" t="s">
        <v>606</v>
      </c>
      <c r="E5665" s="14" t="s">
        <v>62</v>
      </c>
      <c r="F5665" s="14" t="s">
        <v>117</v>
      </c>
      <c r="G5665" s="14" t="s">
        <v>269</v>
      </c>
      <c r="H5665" s="14" t="s">
        <v>65</v>
      </c>
      <c r="I5665" s="14" t="s">
        <v>78</v>
      </c>
      <c r="J5665" s="14" t="s">
        <v>4703</v>
      </c>
      <c r="K5665" s="15" t="n">
        <v>18.656</v>
      </c>
      <c r="L5665" s="0" t="n">
        <v>2</v>
      </c>
      <c r="M5665" s="16" t="n">
        <v>0.2</v>
      </c>
      <c r="N5665" s="17" t="n">
        <v>1.3992</v>
      </c>
      <c r="O5665" s="0" t="str">
        <f aca="false">TEXT(B5665,"YYYY-MM")</f>
        <v>2017-07</v>
      </c>
      <c r="P5665" s="18" t="n">
        <f aca="false">IFERROR(N5665/K5665,0)</f>
        <v>0.075</v>
      </c>
      <c r="Q5665" s="0" t="str">
        <f aca="false">IF(M5665=0,"No Discount",IF(M5665&lt;0.2,"Low (1-19%)",IF(M5665&lt;0.4,"Medium (20-39%)","High (40%+)")))</f>
        <v>Medium (20-39%)</v>
      </c>
      <c r="R5665" s="0" t="str">
        <f aca="false">INDEX('Lookup Tables'!$B$2:$B$5,MATCH(F5665,'Lookup Tables'!$A$2:$A$5,0))</f>
        <v>Manager B</v>
      </c>
    </row>
    <row r="5666" customFormat="false" ht="15" hidden="false" customHeight="false" outlineLevel="0" collapsed="false">
      <c r="A5666" s="0" t="s">
        <v>4702</v>
      </c>
      <c r="B5666" s="13" t="n">
        <v>42937</v>
      </c>
      <c r="C5666" s="13" t="n">
        <v>42937</v>
      </c>
      <c r="D5666" s="14" t="s">
        <v>606</v>
      </c>
      <c r="E5666" s="14" t="s">
        <v>62</v>
      </c>
      <c r="F5666" s="14" t="s">
        <v>117</v>
      </c>
      <c r="G5666" s="14" t="s">
        <v>269</v>
      </c>
      <c r="H5666" s="14" t="s">
        <v>65</v>
      </c>
      <c r="I5666" s="14" t="s">
        <v>83</v>
      </c>
      <c r="J5666" s="14" t="s">
        <v>1999</v>
      </c>
      <c r="K5666" s="15" t="n">
        <v>11.088</v>
      </c>
      <c r="L5666" s="0" t="n">
        <v>7</v>
      </c>
      <c r="M5666" s="16" t="n">
        <v>0.7</v>
      </c>
      <c r="N5666" s="17" t="n">
        <v>-8.1312</v>
      </c>
      <c r="O5666" s="0" t="str">
        <f aca="false">TEXT(B5666,"YYYY-MM")</f>
        <v>2017-07</v>
      </c>
      <c r="P5666" s="18" t="n">
        <f aca="false">IFERROR(N5666/K5666,0)</f>
        <v>-0.733333333333333</v>
      </c>
      <c r="Q5666" s="0" t="str">
        <f aca="false">IF(M5666=0,"No Discount",IF(M5666&lt;0.2,"Low (1-19%)",IF(M5666&lt;0.4,"Medium (20-39%)","High (40%+)")))</f>
        <v>High (40%+)</v>
      </c>
      <c r="R5666" s="0" t="str">
        <f aca="false">INDEX('Lookup Tables'!$B$2:$B$5,MATCH(F5666,'Lookup Tables'!$A$2:$A$5,0))</f>
        <v>Manager B</v>
      </c>
    </row>
    <row r="5667" customFormat="false" ht="15" hidden="false" customHeight="false" outlineLevel="0" collapsed="false">
      <c r="A5667" s="0" t="s">
        <v>4702</v>
      </c>
      <c r="B5667" s="13" t="n">
        <v>42937</v>
      </c>
      <c r="C5667" s="13" t="n">
        <v>42937</v>
      </c>
      <c r="D5667" s="14" t="s">
        <v>606</v>
      </c>
      <c r="E5667" s="14" t="s">
        <v>62</v>
      </c>
      <c r="F5667" s="14" t="s">
        <v>117</v>
      </c>
      <c r="G5667" s="14" t="s">
        <v>269</v>
      </c>
      <c r="H5667" s="14" t="s">
        <v>65</v>
      </c>
      <c r="I5667" s="14" t="s">
        <v>73</v>
      </c>
      <c r="J5667" s="14" t="s">
        <v>451</v>
      </c>
      <c r="K5667" s="15" t="n">
        <v>66.688</v>
      </c>
      <c r="L5667" s="0" t="n">
        <v>1</v>
      </c>
      <c r="M5667" s="16" t="n">
        <v>0.2</v>
      </c>
      <c r="N5667" s="17" t="n">
        <v>4.168</v>
      </c>
      <c r="O5667" s="0" t="str">
        <f aca="false">TEXT(B5667,"YYYY-MM")</f>
        <v>2017-07</v>
      </c>
      <c r="P5667" s="18" t="n">
        <f aca="false">IFERROR(N5667/K5667,0)</f>
        <v>0.0625</v>
      </c>
      <c r="Q5667" s="0" t="str">
        <f aca="false">IF(M5667=0,"No Discount",IF(M5667&lt;0.2,"Low (1-19%)",IF(M5667&lt;0.4,"Medium (20-39%)","High (40%+)")))</f>
        <v>Medium (20-39%)</v>
      </c>
      <c r="R5667" s="0" t="str">
        <f aca="false">INDEX('Lookup Tables'!$B$2:$B$5,MATCH(F5667,'Lookup Tables'!$A$2:$A$5,0))</f>
        <v>Manager B</v>
      </c>
    </row>
    <row r="5668" customFormat="false" ht="15" hidden="false" customHeight="false" outlineLevel="0" collapsed="false">
      <c r="A5668" s="0" t="s">
        <v>4702</v>
      </c>
      <c r="B5668" s="13" t="n">
        <v>42937</v>
      </c>
      <c r="C5668" s="13" t="n">
        <v>42937</v>
      </c>
      <c r="D5668" s="14" t="s">
        <v>606</v>
      </c>
      <c r="E5668" s="14" t="s">
        <v>62</v>
      </c>
      <c r="F5668" s="14" t="s">
        <v>117</v>
      </c>
      <c r="G5668" s="14" t="s">
        <v>269</v>
      </c>
      <c r="H5668" s="14" t="s">
        <v>65</v>
      </c>
      <c r="I5668" s="14" t="s">
        <v>73</v>
      </c>
      <c r="J5668" s="14" t="s">
        <v>1469</v>
      </c>
      <c r="K5668" s="15" t="n">
        <v>99.488</v>
      </c>
      <c r="L5668" s="0" t="n">
        <v>2</v>
      </c>
      <c r="M5668" s="16" t="n">
        <v>0.2</v>
      </c>
      <c r="N5668" s="17" t="n">
        <v>8.7052</v>
      </c>
      <c r="O5668" s="0" t="str">
        <f aca="false">TEXT(B5668,"YYYY-MM")</f>
        <v>2017-07</v>
      </c>
      <c r="P5668" s="18" t="n">
        <f aca="false">IFERROR(N5668/K5668,0)</f>
        <v>0.0875</v>
      </c>
      <c r="Q5668" s="0" t="str">
        <f aca="false">IF(M5668=0,"No Discount",IF(M5668&lt;0.2,"Low (1-19%)",IF(M5668&lt;0.4,"Medium (20-39%)","High (40%+)")))</f>
        <v>Medium (20-39%)</v>
      </c>
      <c r="R5668" s="0" t="str">
        <f aca="false">INDEX('Lookup Tables'!$B$2:$B$5,MATCH(F5668,'Lookup Tables'!$A$2:$A$5,0))</f>
        <v>Manager B</v>
      </c>
    </row>
    <row r="5669" customFormat="false" ht="15" hidden="false" customHeight="false" outlineLevel="0" collapsed="false">
      <c r="A5669" s="0" t="s">
        <v>4704</v>
      </c>
      <c r="B5669" s="13" t="n">
        <v>42897</v>
      </c>
      <c r="C5669" s="13" t="n">
        <v>42901</v>
      </c>
      <c r="D5669" s="14" t="s">
        <v>69</v>
      </c>
      <c r="E5669" s="14" t="s">
        <v>53</v>
      </c>
      <c r="F5669" s="14" t="s">
        <v>63</v>
      </c>
      <c r="G5669" s="14" t="s">
        <v>94</v>
      </c>
      <c r="H5669" s="14" t="s">
        <v>65</v>
      </c>
      <c r="I5669" s="14" t="s">
        <v>66</v>
      </c>
      <c r="J5669" s="14" t="s">
        <v>1190</v>
      </c>
      <c r="K5669" s="15" t="n">
        <v>14.62</v>
      </c>
      <c r="L5669" s="0" t="n">
        <v>2</v>
      </c>
      <c r="M5669" s="16" t="n">
        <v>0</v>
      </c>
      <c r="N5669" s="17" t="n">
        <v>6.8714</v>
      </c>
      <c r="O5669" s="0" t="str">
        <f aca="false">TEXT(B5669,"YYYY-MM")</f>
        <v>2017-06</v>
      </c>
      <c r="P5669" s="18" t="n">
        <f aca="false">IFERROR(N5669/K5669,0)</f>
        <v>0.47</v>
      </c>
      <c r="Q5669" s="0" t="str">
        <f aca="false">IF(M5669=0,"No Discount",IF(M5669&lt;0.2,"Low (1-19%)",IF(M5669&lt;0.4,"Medium (20-39%)","High (40%+)")))</f>
        <v>No Discount</v>
      </c>
      <c r="R5669" s="0" t="str">
        <f aca="false">INDEX('Lookup Tables'!$B$2:$B$5,MATCH(F5669,'Lookup Tables'!$A$2:$A$5,0))</f>
        <v>Manager D</v>
      </c>
    </row>
    <row r="5670" customFormat="false" ht="15" hidden="false" customHeight="false" outlineLevel="0" collapsed="false">
      <c r="A5670" s="0" t="s">
        <v>4704</v>
      </c>
      <c r="B5670" s="13" t="n">
        <v>42897</v>
      </c>
      <c r="C5670" s="13" t="n">
        <v>42901</v>
      </c>
      <c r="D5670" s="14" t="s">
        <v>69</v>
      </c>
      <c r="E5670" s="14" t="s">
        <v>53</v>
      </c>
      <c r="F5670" s="14" t="s">
        <v>63</v>
      </c>
      <c r="G5670" s="14" t="s">
        <v>94</v>
      </c>
      <c r="H5670" s="14" t="s">
        <v>65</v>
      </c>
      <c r="I5670" s="14" t="s">
        <v>83</v>
      </c>
      <c r="J5670" s="14" t="s">
        <v>960</v>
      </c>
      <c r="K5670" s="15" t="n">
        <v>53.984</v>
      </c>
      <c r="L5670" s="0" t="n">
        <v>14</v>
      </c>
      <c r="M5670" s="16" t="n">
        <v>0.2</v>
      </c>
      <c r="N5670" s="17" t="n">
        <v>17.5448</v>
      </c>
      <c r="O5670" s="0" t="str">
        <f aca="false">TEXT(B5670,"YYYY-MM")</f>
        <v>2017-06</v>
      </c>
      <c r="P5670" s="18" t="n">
        <f aca="false">IFERROR(N5670/K5670,0)</f>
        <v>0.325</v>
      </c>
      <c r="Q5670" s="0" t="str">
        <f aca="false">IF(M5670=0,"No Discount",IF(M5670&lt;0.2,"Low (1-19%)",IF(M5670&lt;0.4,"Medium (20-39%)","High (40%+)")))</f>
        <v>Medium (20-39%)</v>
      </c>
      <c r="R5670" s="0" t="str">
        <f aca="false">INDEX('Lookup Tables'!$B$2:$B$5,MATCH(F5670,'Lookup Tables'!$A$2:$A$5,0))</f>
        <v>Manager D</v>
      </c>
    </row>
    <row r="5671" customFormat="false" ht="15" hidden="false" customHeight="false" outlineLevel="0" collapsed="false">
      <c r="A5671" s="0" t="s">
        <v>4704</v>
      </c>
      <c r="B5671" s="13" t="n">
        <v>42897</v>
      </c>
      <c r="C5671" s="13" t="n">
        <v>42901</v>
      </c>
      <c r="D5671" s="14" t="s">
        <v>69</v>
      </c>
      <c r="E5671" s="14" t="s">
        <v>53</v>
      </c>
      <c r="F5671" s="14" t="s">
        <v>63</v>
      </c>
      <c r="G5671" s="14" t="s">
        <v>94</v>
      </c>
      <c r="H5671" s="14" t="s">
        <v>80</v>
      </c>
      <c r="I5671" s="14" t="s">
        <v>123</v>
      </c>
      <c r="J5671" s="14" t="s">
        <v>2552</v>
      </c>
      <c r="K5671" s="15" t="n">
        <v>389.97</v>
      </c>
      <c r="L5671" s="0" t="n">
        <v>3</v>
      </c>
      <c r="M5671" s="16" t="n">
        <v>0</v>
      </c>
      <c r="N5671" s="17" t="n">
        <v>132.5898</v>
      </c>
      <c r="O5671" s="0" t="str">
        <f aca="false">TEXT(B5671,"YYYY-MM")</f>
        <v>2017-06</v>
      </c>
      <c r="P5671" s="18" t="n">
        <f aca="false">IFERROR(N5671/K5671,0)</f>
        <v>0.34</v>
      </c>
      <c r="Q5671" s="0" t="str">
        <f aca="false">IF(M5671=0,"No Discount",IF(M5671&lt;0.2,"Low (1-19%)",IF(M5671&lt;0.4,"Medium (20-39%)","High (40%+)")))</f>
        <v>No Discount</v>
      </c>
      <c r="R5671" s="0" t="str">
        <f aca="false">INDEX('Lookup Tables'!$B$2:$B$5,MATCH(F5671,'Lookup Tables'!$A$2:$A$5,0))</f>
        <v>Manager D</v>
      </c>
    </row>
    <row r="5672" customFormat="false" ht="15" hidden="false" customHeight="false" outlineLevel="0" collapsed="false">
      <c r="A5672" s="0" t="s">
        <v>4705</v>
      </c>
      <c r="B5672" s="13" t="n">
        <v>42530</v>
      </c>
      <c r="C5672" s="13" t="n">
        <v>42532</v>
      </c>
      <c r="D5672" s="14" t="s">
        <v>52</v>
      </c>
      <c r="E5672" s="14" t="s">
        <v>53</v>
      </c>
      <c r="F5672" s="14" t="s">
        <v>63</v>
      </c>
      <c r="G5672" s="14" t="s">
        <v>3111</v>
      </c>
      <c r="H5672" s="14" t="s">
        <v>56</v>
      </c>
      <c r="I5672" s="14" t="s">
        <v>76</v>
      </c>
      <c r="J5672" s="14" t="s">
        <v>4567</v>
      </c>
      <c r="K5672" s="15" t="n">
        <v>355.36</v>
      </c>
      <c r="L5672" s="0" t="n">
        <v>4</v>
      </c>
      <c r="M5672" s="16" t="n">
        <v>0</v>
      </c>
      <c r="N5672" s="17" t="n">
        <v>92.3936</v>
      </c>
      <c r="O5672" s="0" t="str">
        <f aca="false">TEXT(B5672,"YYYY-MM")</f>
        <v>2016-06</v>
      </c>
      <c r="P5672" s="18" t="n">
        <f aca="false">IFERROR(N5672/K5672,0)</f>
        <v>0.26</v>
      </c>
      <c r="Q5672" s="0" t="str">
        <f aca="false">IF(M5672=0,"No Discount",IF(M5672&lt;0.2,"Low (1-19%)",IF(M5672&lt;0.4,"Medium (20-39%)","High (40%+)")))</f>
        <v>No Discount</v>
      </c>
      <c r="R5672" s="0" t="str">
        <f aca="false">INDEX('Lookup Tables'!$B$2:$B$5,MATCH(F5672,'Lookup Tables'!$A$2:$A$5,0))</f>
        <v>Manager D</v>
      </c>
    </row>
    <row r="5673" customFormat="false" ht="15" hidden="false" customHeight="false" outlineLevel="0" collapsed="false">
      <c r="A5673" s="0" t="s">
        <v>4705</v>
      </c>
      <c r="B5673" s="13" t="n">
        <v>42530</v>
      </c>
      <c r="C5673" s="13" t="n">
        <v>42532</v>
      </c>
      <c r="D5673" s="14" t="s">
        <v>52</v>
      </c>
      <c r="E5673" s="14" t="s">
        <v>53</v>
      </c>
      <c r="F5673" s="14" t="s">
        <v>63</v>
      </c>
      <c r="G5673" s="14" t="s">
        <v>3111</v>
      </c>
      <c r="H5673" s="14" t="s">
        <v>80</v>
      </c>
      <c r="I5673" s="14" t="s">
        <v>81</v>
      </c>
      <c r="J5673" s="14" t="s">
        <v>4317</v>
      </c>
      <c r="K5673" s="15" t="n">
        <v>140.376</v>
      </c>
      <c r="L5673" s="0" t="n">
        <v>3</v>
      </c>
      <c r="M5673" s="16" t="n">
        <v>0.2</v>
      </c>
      <c r="N5673" s="17" t="n">
        <v>8.7735</v>
      </c>
      <c r="O5673" s="0" t="str">
        <f aca="false">TEXT(B5673,"YYYY-MM")</f>
        <v>2016-06</v>
      </c>
      <c r="P5673" s="18" t="n">
        <f aca="false">IFERROR(N5673/K5673,0)</f>
        <v>0.0625</v>
      </c>
      <c r="Q5673" s="0" t="str">
        <f aca="false">IF(M5673=0,"No Discount",IF(M5673&lt;0.2,"Low (1-19%)",IF(M5673&lt;0.4,"Medium (20-39%)","High (40%+)")))</f>
        <v>Medium (20-39%)</v>
      </c>
      <c r="R5673" s="0" t="str">
        <f aca="false">INDEX('Lookup Tables'!$B$2:$B$5,MATCH(F5673,'Lookup Tables'!$A$2:$A$5,0))</f>
        <v>Manager D</v>
      </c>
    </row>
    <row r="5674" customFormat="false" ht="15" hidden="false" customHeight="false" outlineLevel="0" collapsed="false">
      <c r="A5674" s="0" t="s">
        <v>4706</v>
      </c>
      <c r="B5674" s="13" t="n">
        <v>43400</v>
      </c>
      <c r="C5674" s="13" t="n">
        <v>43407</v>
      </c>
      <c r="D5674" s="14" t="s">
        <v>69</v>
      </c>
      <c r="E5674" s="14" t="s">
        <v>62</v>
      </c>
      <c r="F5674" s="14" t="s">
        <v>98</v>
      </c>
      <c r="G5674" s="14" t="s">
        <v>99</v>
      </c>
      <c r="H5674" s="14" t="s">
        <v>65</v>
      </c>
      <c r="I5674" s="14" t="s">
        <v>129</v>
      </c>
      <c r="J5674" s="14" t="s">
        <v>3923</v>
      </c>
      <c r="K5674" s="15" t="n">
        <v>15.84</v>
      </c>
      <c r="L5674" s="0" t="n">
        <v>2</v>
      </c>
      <c r="M5674" s="16" t="n">
        <v>0.2</v>
      </c>
      <c r="N5674" s="17" t="n">
        <v>5.544</v>
      </c>
      <c r="O5674" s="0" t="str">
        <f aca="false">TEXT(B5674,"YYYY-MM")</f>
        <v>2018-10</v>
      </c>
      <c r="P5674" s="18" t="n">
        <f aca="false">IFERROR(N5674/K5674,0)</f>
        <v>0.35</v>
      </c>
      <c r="Q5674" s="0" t="str">
        <f aca="false">IF(M5674=0,"No Discount",IF(M5674&lt;0.2,"Low (1-19%)",IF(M5674&lt;0.4,"Medium (20-39%)","High (40%+)")))</f>
        <v>Medium (20-39%)</v>
      </c>
      <c r="R5674" s="0" t="str">
        <f aca="false">INDEX('Lookup Tables'!$B$2:$B$5,MATCH(F5674,'Lookup Tables'!$A$2:$A$5,0))</f>
        <v>Manager A</v>
      </c>
    </row>
    <row r="5675" customFormat="false" ht="15" hidden="false" customHeight="false" outlineLevel="0" collapsed="false">
      <c r="A5675" s="0" t="s">
        <v>4706</v>
      </c>
      <c r="B5675" s="13" t="n">
        <v>43400</v>
      </c>
      <c r="C5675" s="13" t="n">
        <v>43407</v>
      </c>
      <c r="D5675" s="14" t="s">
        <v>69</v>
      </c>
      <c r="E5675" s="14" t="s">
        <v>62</v>
      </c>
      <c r="F5675" s="14" t="s">
        <v>98</v>
      </c>
      <c r="G5675" s="14" t="s">
        <v>99</v>
      </c>
      <c r="H5675" s="14" t="s">
        <v>65</v>
      </c>
      <c r="I5675" s="14" t="s">
        <v>91</v>
      </c>
      <c r="J5675" s="14" t="s">
        <v>927</v>
      </c>
      <c r="K5675" s="15" t="n">
        <v>8.448</v>
      </c>
      <c r="L5675" s="0" t="n">
        <v>2</v>
      </c>
      <c r="M5675" s="16" t="n">
        <v>0.2</v>
      </c>
      <c r="N5675" s="17" t="n">
        <v>2.64</v>
      </c>
      <c r="O5675" s="0" t="str">
        <f aca="false">TEXT(B5675,"YYYY-MM")</f>
        <v>2018-10</v>
      </c>
      <c r="P5675" s="18" t="n">
        <f aca="false">IFERROR(N5675/K5675,0)</f>
        <v>0.3125</v>
      </c>
      <c r="Q5675" s="0" t="str">
        <f aca="false">IF(M5675=0,"No Discount",IF(M5675&lt;0.2,"Low (1-19%)",IF(M5675&lt;0.4,"Medium (20-39%)","High (40%+)")))</f>
        <v>Medium (20-39%)</v>
      </c>
      <c r="R5675" s="0" t="str">
        <f aca="false">INDEX('Lookup Tables'!$B$2:$B$5,MATCH(F5675,'Lookup Tables'!$A$2:$A$5,0))</f>
        <v>Manager A</v>
      </c>
    </row>
    <row r="5676" customFormat="false" ht="15" hidden="false" customHeight="false" outlineLevel="0" collapsed="false">
      <c r="A5676" s="0" t="s">
        <v>4707</v>
      </c>
      <c r="B5676" s="13" t="n">
        <v>42757</v>
      </c>
      <c r="C5676" s="13" t="n">
        <v>42762</v>
      </c>
      <c r="D5676" s="14" t="s">
        <v>69</v>
      </c>
      <c r="E5676" s="14" t="s">
        <v>53</v>
      </c>
      <c r="F5676" s="14" t="s">
        <v>63</v>
      </c>
      <c r="G5676" s="14" t="s">
        <v>94</v>
      </c>
      <c r="H5676" s="14" t="s">
        <v>65</v>
      </c>
      <c r="I5676" s="14" t="s">
        <v>91</v>
      </c>
      <c r="J5676" s="14" t="s">
        <v>1140</v>
      </c>
      <c r="K5676" s="15" t="n">
        <v>12.96</v>
      </c>
      <c r="L5676" s="0" t="n">
        <v>2</v>
      </c>
      <c r="M5676" s="16" t="n">
        <v>0</v>
      </c>
      <c r="N5676" s="17" t="n">
        <v>6.2208</v>
      </c>
      <c r="O5676" s="0" t="str">
        <f aca="false">TEXT(B5676,"YYYY-MM")</f>
        <v>2017-01</v>
      </c>
      <c r="P5676" s="18" t="n">
        <f aca="false">IFERROR(N5676/K5676,0)</f>
        <v>0.48</v>
      </c>
      <c r="Q5676" s="0" t="str">
        <f aca="false">IF(M5676=0,"No Discount",IF(M5676&lt;0.2,"Low (1-19%)",IF(M5676&lt;0.4,"Medium (20-39%)","High (40%+)")))</f>
        <v>No Discount</v>
      </c>
      <c r="R5676" s="0" t="str">
        <f aca="false">INDEX('Lookup Tables'!$B$2:$B$5,MATCH(F5676,'Lookup Tables'!$A$2:$A$5,0))</f>
        <v>Manager D</v>
      </c>
    </row>
    <row r="5677" customFormat="false" ht="15" hidden="false" customHeight="false" outlineLevel="0" collapsed="false">
      <c r="A5677" s="0" t="s">
        <v>4708</v>
      </c>
      <c r="B5677" s="13" t="n">
        <v>42152</v>
      </c>
      <c r="C5677" s="13" t="n">
        <v>42157</v>
      </c>
      <c r="D5677" s="14" t="s">
        <v>69</v>
      </c>
      <c r="E5677" s="14" t="s">
        <v>62</v>
      </c>
      <c r="F5677" s="14" t="s">
        <v>63</v>
      </c>
      <c r="G5677" s="14" t="s">
        <v>94</v>
      </c>
      <c r="H5677" s="14" t="s">
        <v>80</v>
      </c>
      <c r="I5677" s="14" t="s">
        <v>81</v>
      </c>
      <c r="J5677" s="14" t="s">
        <v>383</v>
      </c>
      <c r="K5677" s="15" t="n">
        <v>57.408</v>
      </c>
      <c r="L5677" s="0" t="n">
        <v>6</v>
      </c>
      <c r="M5677" s="16" t="n">
        <v>0.2</v>
      </c>
      <c r="N5677" s="17" t="n">
        <v>5.7408</v>
      </c>
      <c r="O5677" s="0" t="str">
        <f aca="false">TEXT(B5677,"YYYY-MM")</f>
        <v>2015-05</v>
      </c>
      <c r="P5677" s="18" t="n">
        <f aca="false">IFERROR(N5677/K5677,0)</f>
        <v>0.1</v>
      </c>
      <c r="Q5677" s="0" t="str">
        <f aca="false">IF(M5677=0,"No Discount",IF(M5677&lt;0.2,"Low (1-19%)",IF(M5677&lt;0.4,"Medium (20-39%)","High (40%+)")))</f>
        <v>Medium (20-39%)</v>
      </c>
      <c r="R5677" s="0" t="str">
        <f aca="false">INDEX('Lookup Tables'!$B$2:$B$5,MATCH(F5677,'Lookup Tables'!$A$2:$A$5,0))</f>
        <v>Manager D</v>
      </c>
    </row>
    <row r="5678" customFormat="false" ht="15" hidden="false" customHeight="false" outlineLevel="0" collapsed="false">
      <c r="A5678" s="0" t="s">
        <v>4708</v>
      </c>
      <c r="B5678" s="13" t="n">
        <v>42152</v>
      </c>
      <c r="C5678" s="13" t="n">
        <v>42157</v>
      </c>
      <c r="D5678" s="14" t="s">
        <v>69</v>
      </c>
      <c r="E5678" s="14" t="s">
        <v>62</v>
      </c>
      <c r="F5678" s="14" t="s">
        <v>63</v>
      </c>
      <c r="G5678" s="14" t="s">
        <v>94</v>
      </c>
      <c r="H5678" s="14" t="s">
        <v>80</v>
      </c>
      <c r="I5678" s="14" t="s">
        <v>123</v>
      </c>
      <c r="J5678" s="14" t="s">
        <v>4124</v>
      </c>
      <c r="K5678" s="15" t="n">
        <v>27.6</v>
      </c>
      <c r="L5678" s="0" t="n">
        <v>4</v>
      </c>
      <c r="M5678" s="16" t="n">
        <v>0</v>
      </c>
      <c r="N5678" s="17" t="n">
        <v>2.208</v>
      </c>
      <c r="O5678" s="0" t="str">
        <f aca="false">TEXT(B5678,"YYYY-MM")</f>
        <v>2015-05</v>
      </c>
      <c r="P5678" s="18" t="n">
        <f aca="false">IFERROR(N5678/K5678,0)</f>
        <v>0.08</v>
      </c>
      <c r="Q5678" s="0" t="str">
        <f aca="false">IF(M5678=0,"No Discount",IF(M5678&lt;0.2,"Low (1-19%)",IF(M5678&lt;0.4,"Medium (20-39%)","High (40%+)")))</f>
        <v>No Discount</v>
      </c>
      <c r="R5678" s="0" t="str">
        <f aca="false">INDEX('Lookup Tables'!$B$2:$B$5,MATCH(F5678,'Lookup Tables'!$A$2:$A$5,0))</f>
        <v>Manager D</v>
      </c>
    </row>
    <row r="5679" customFormat="false" ht="15" hidden="false" customHeight="false" outlineLevel="0" collapsed="false">
      <c r="A5679" s="0" t="s">
        <v>4709</v>
      </c>
      <c r="B5679" s="13" t="n">
        <v>42367</v>
      </c>
      <c r="C5679" s="13" t="n">
        <v>42374</v>
      </c>
      <c r="D5679" s="14" t="s">
        <v>69</v>
      </c>
      <c r="E5679" s="14" t="s">
        <v>53</v>
      </c>
      <c r="F5679" s="14" t="s">
        <v>98</v>
      </c>
      <c r="G5679" s="14" t="s">
        <v>146</v>
      </c>
      <c r="H5679" s="14" t="s">
        <v>56</v>
      </c>
      <c r="I5679" s="14" t="s">
        <v>76</v>
      </c>
      <c r="J5679" s="14" t="s">
        <v>3296</v>
      </c>
      <c r="K5679" s="15" t="n">
        <v>38.976</v>
      </c>
      <c r="L5679" s="0" t="n">
        <v>3</v>
      </c>
      <c r="M5679" s="16" t="n">
        <v>0.6</v>
      </c>
      <c r="N5679" s="17" t="n">
        <v>-50.6688</v>
      </c>
      <c r="O5679" s="0" t="str">
        <f aca="false">TEXT(B5679,"YYYY-MM")</f>
        <v>2015-12</v>
      </c>
      <c r="P5679" s="18" t="n">
        <f aca="false">IFERROR(N5679/K5679,0)</f>
        <v>-1.3</v>
      </c>
      <c r="Q5679" s="0" t="str">
        <f aca="false">IF(M5679=0,"No Discount",IF(M5679&lt;0.2,"Low (1-19%)",IF(M5679&lt;0.4,"Medium (20-39%)","High (40%+)")))</f>
        <v>High (40%+)</v>
      </c>
      <c r="R5679" s="0" t="str">
        <f aca="false">INDEX('Lookup Tables'!$B$2:$B$5,MATCH(F5679,'Lookup Tables'!$A$2:$A$5,0))</f>
        <v>Manager A</v>
      </c>
    </row>
    <row r="5680" customFormat="false" ht="15" hidden="false" customHeight="false" outlineLevel="0" collapsed="false">
      <c r="A5680" s="0" t="s">
        <v>4710</v>
      </c>
      <c r="B5680" s="13" t="n">
        <v>42944</v>
      </c>
      <c r="C5680" s="13" t="n">
        <v>42950</v>
      </c>
      <c r="D5680" s="14" t="s">
        <v>69</v>
      </c>
      <c r="E5680" s="14" t="s">
        <v>97</v>
      </c>
      <c r="F5680" s="14" t="s">
        <v>98</v>
      </c>
      <c r="G5680" s="14" t="s">
        <v>157</v>
      </c>
      <c r="H5680" s="14" t="s">
        <v>65</v>
      </c>
      <c r="I5680" s="14" t="s">
        <v>171</v>
      </c>
      <c r="J5680" s="14" t="s">
        <v>296</v>
      </c>
      <c r="K5680" s="15" t="n">
        <v>20.44</v>
      </c>
      <c r="L5680" s="0" t="n">
        <v>7</v>
      </c>
      <c r="M5680" s="16" t="n">
        <v>0</v>
      </c>
      <c r="N5680" s="17" t="n">
        <v>9.198</v>
      </c>
      <c r="O5680" s="0" t="str">
        <f aca="false">TEXT(B5680,"YYYY-MM")</f>
        <v>2017-07</v>
      </c>
      <c r="P5680" s="18" t="n">
        <f aca="false">IFERROR(N5680/K5680,0)</f>
        <v>0.45</v>
      </c>
      <c r="Q5680" s="0" t="str">
        <f aca="false">IF(M5680=0,"No Discount",IF(M5680&lt;0.2,"Low (1-19%)",IF(M5680&lt;0.4,"Medium (20-39%)","High (40%+)")))</f>
        <v>No Discount</v>
      </c>
      <c r="R5680" s="0" t="str">
        <f aca="false">INDEX('Lookup Tables'!$B$2:$B$5,MATCH(F5680,'Lookup Tables'!$A$2:$A$5,0))</f>
        <v>Manager A</v>
      </c>
    </row>
    <row r="5681" customFormat="false" ht="15" hidden="false" customHeight="false" outlineLevel="0" collapsed="false">
      <c r="A5681" s="0" t="s">
        <v>4710</v>
      </c>
      <c r="B5681" s="13" t="n">
        <v>42944</v>
      </c>
      <c r="C5681" s="13" t="n">
        <v>42950</v>
      </c>
      <c r="D5681" s="14" t="s">
        <v>69</v>
      </c>
      <c r="E5681" s="14" t="s">
        <v>97</v>
      </c>
      <c r="F5681" s="14" t="s">
        <v>98</v>
      </c>
      <c r="G5681" s="14" t="s">
        <v>157</v>
      </c>
      <c r="H5681" s="14" t="s">
        <v>65</v>
      </c>
      <c r="I5681" s="14" t="s">
        <v>91</v>
      </c>
      <c r="J5681" s="14" t="s">
        <v>920</v>
      </c>
      <c r="K5681" s="15" t="n">
        <v>109.92</v>
      </c>
      <c r="L5681" s="0" t="n">
        <v>2</v>
      </c>
      <c r="M5681" s="16" t="n">
        <v>0</v>
      </c>
      <c r="N5681" s="17" t="n">
        <v>53.8608</v>
      </c>
      <c r="O5681" s="0" t="str">
        <f aca="false">TEXT(B5681,"YYYY-MM")</f>
        <v>2017-07</v>
      </c>
      <c r="P5681" s="18" t="n">
        <f aca="false">IFERROR(N5681/K5681,0)</f>
        <v>0.49</v>
      </c>
      <c r="Q5681" s="0" t="str">
        <f aca="false">IF(M5681=0,"No Discount",IF(M5681&lt;0.2,"Low (1-19%)",IF(M5681&lt;0.4,"Medium (20-39%)","High (40%+)")))</f>
        <v>No Discount</v>
      </c>
      <c r="R5681" s="0" t="str">
        <f aca="false">INDEX('Lookup Tables'!$B$2:$B$5,MATCH(F5681,'Lookup Tables'!$A$2:$A$5,0))</f>
        <v>Manager A</v>
      </c>
    </row>
    <row r="5682" customFormat="false" ht="15" hidden="false" customHeight="false" outlineLevel="0" collapsed="false">
      <c r="A5682" s="0" t="s">
        <v>4711</v>
      </c>
      <c r="B5682" s="13" t="n">
        <v>43002</v>
      </c>
      <c r="C5682" s="13" t="n">
        <v>43008</v>
      </c>
      <c r="D5682" s="14" t="s">
        <v>69</v>
      </c>
      <c r="E5682" s="14" t="s">
        <v>53</v>
      </c>
      <c r="F5682" s="14" t="s">
        <v>98</v>
      </c>
      <c r="G5682" s="14" t="s">
        <v>331</v>
      </c>
      <c r="H5682" s="14" t="s">
        <v>65</v>
      </c>
      <c r="I5682" s="14" t="s">
        <v>83</v>
      </c>
      <c r="J5682" s="14" t="s">
        <v>2280</v>
      </c>
      <c r="K5682" s="15" t="n">
        <v>6.38</v>
      </c>
      <c r="L5682" s="0" t="n">
        <v>1</v>
      </c>
      <c r="M5682" s="16" t="n">
        <v>0</v>
      </c>
      <c r="N5682" s="17" t="n">
        <v>2.9348</v>
      </c>
      <c r="O5682" s="0" t="str">
        <f aca="false">TEXT(B5682,"YYYY-MM")</f>
        <v>2017-09</v>
      </c>
      <c r="P5682" s="18" t="n">
        <f aca="false">IFERROR(N5682/K5682,0)</f>
        <v>0.46</v>
      </c>
      <c r="Q5682" s="0" t="str">
        <f aca="false">IF(M5682=0,"No Discount",IF(M5682&lt;0.2,"Low (1-19%)",IF(M5682&lt;0.4,"Medium (20-39%)","High (40%+)")))</f>
        <v>No Discount</v>
      </c>
      <c r="R5682" s="0" t="str">
        <f aca="false">INDEX('Lookup Tables'!$B$2:$B$5,MATCH(F5682,'Lookup Tables'!$A$2:$A$5,0))</f>
        <v>Manager A</v>
      </c>
    </row>
    <row r="5683" customFormat="false" ht="15" hidden="false" customHeight="false" outlineLevel="0" collapsed="false">
      <c r="A5683" s="0" t="s">
        <v>4711</v>
      </c>
      <c r="B5683" s="13" t="n">
        <v>43002</v>
      </c>
      <c r="C5683" s="13" t="n">
        <v>43008</v>
      </c>
      <c r="D5683" s="14" t="s">
        <v>69</v>
      </c>
      <c r="E5683" s="14" t="s">
        <v>53</v>
      </c>
      <c r="F5683" s="14" t="s">
        <v>98</v>
      </c>
      <c r="G5683" s="14" t="s">
        <v>331</v>
      </c>
      <c r="H5683" s="14" t="s">
        <v>65</v>
      </c>
      <c r="I5683" s="14" t="s">
        <v>91</v>
      </c>
      <c r="J5683" s="14" t="s">
        <v>176</v>
      </c>
      <c r="K5683" s="15" t="n">
        <v>6.48</v>
      </c>
      <c r="L5683" s="0" t="n">
        <v>1</v>
      </c>
      <c r="M5683" s="16" t="n">
        <v>0</v>
      </c>
      <c r="N5683" s="17" t="n">
        <v>3.1104</v>
      </c>
      <c r="O5683" s="0" t="str">
        <f aca="false">TEXT(B5683,"YYYY-MM")</f>
        <v>2017-09</v>
      </c>
      <c r="P5683" s="18" t="n">
        <f aca="false">IFERROR(N5683/K5683,0)</f>
        <v>0.48</v>
      </c>
      <c r="Q5683" s="0" t="str">
        <f aca="false">IF(M5683=0,"No Discount",IF(M5683&lt;0.2,"Low (1-19%)",IF(M5683&lt;0.4,"Medium (20-39%)","High (40%+)")))</f>
        <v>No Discount</v>
      </c>
      <c r="R5683" s="0" t="str">
        <f aca="false">INDEX('Lookup Tables'!$B$2:$B$5,MATCH(F5683,'Lookup Tables'!$A$2:$A$5,0))</f>
        <v>Manager A</v>
      </c>
    </row>
    <row r="5684" customFormat="false" ht="15" hidden="false" customHeight="false" outlineLevel="0" collapsed="false">
      <c r="A5684" s="0" t="s">
        <v>4712</v>
      </c>
      <c r="B5684" s="13" t="n">
        <v>42096</v>
      </c>
      <c r="C5684" s="13" t="n">
        <v>42102</v>
      </c>
      <c r="D5684" s="14" t="s">
        <v>69</v>
      </c>
      <c r="E5684" s="14" t="s">
        <v>53</v>
      </c>
      <c r="F5684" s="14" t="s">
        <v>54</v>
      </c>
      <c r="G5684" s="14" t="s">
        <v>597</v>
      </c>
      <c r="H5684" s="14" t="s">
        <v>65</v>
      </c>
      <c r="I5684" s="14" t="s">
        <v>91</v>
      </c>
      <c r="J5684" s="14" t="s">
        <v>3829</v>
      </c>
      <c r="K5684" s="15" t="n">
        <v>15.84</v>
      </c>
      <c r="L5684" s="0" t="n">
        <v>3</v>
      </c>
      <c r="M5684" s="16" t="n">
        <v>0</v>
      </c>
      <c r="N5684" s="17" t="n">
        <v>7.128</v>
      </c>
      <c r="O5684" s="0" t="str">
        <f aca="false">TEXT(B5684,"YYYY-MM")</f>
        <v>2015-04</v>
      </c>
      <c r="P5684" s="18" t="n">
        <f aca="false">IFERROR(N5684/K5684,0)</f>
        <v>0.45</v>
      </c>
      <c r="Q5684" s="0" t="str">
        <f aca="false">IF(M5684=0,"No Discount",IF(M5684&lt;0.2,"Low (1-19%)",IF(M5684&lt;0.4,"Medium (20-39%)","High (40%+)")))</f>
        <v>No Discount</v>
      </c>
      <c r="R5684" s="0" t="str">
        <f aca="false">INDEX('Lookup Tables'!$B$2:$B$5,MATCH(F5684,'Lookup Tables'!$A$2:$A$5,0))</f>
        <v>Manager C</v>
      </c>
    </row>
    <row r="5685" customFormat="false" ht="15" hidden="false" customHeight="false" outlineLevel="0" collapsed="false">
      <c r="A5685" s="0" t="s">
        <v>4712</v>
      </c>
      <c r="B5685" s="13" t="n">
        <v>42096</v>
      </c>
      <c r="C5685" s="13" t="n">
        <v>42102</v>
      </c>
      <c r="D5685" s="14" t="s">
        <v>69</v>
      </c>
      <c r="E5685" s="14" t="s">
        <v>53</v>
      </c>
      <c r="F5685" s="14" t="s">
        <v>54</v>
      </c>
      <c r="G5685" s="14" t="s">
        <v>597</v>
      </c>
      <c r="H5685" s="14" t="s">
        <v>80</v>
      </c>
      <c r="I5685" s="14" t="s">
        <v>81</v>
      </c>
      <c r="J5685" s="14" t="s">
        <v>3279</v>
      </c>
      <c r="K5685" s="15" t="n">
        <v>1049.93</v>
      </c>
      <c r="L5685" s="0" t="n">
        <v>7</v>
      </c>
      <c r="M5685" s="16" t="n">
        <v>0</v>
      </c>
      <c r="N5685" s="17" t="n">
        <v>293.9804</v>
      </c>
      <c r="O5685" s="0" t="str">
        <f aca="false">TEXT(B5685,"YYYY-MM")</f>
        <v>2015-04</v>
      </c>
      <c r="P5685" s="18" t="n">
        <f aca="false">IFERROR(N5685/K5685,0)</f>
        <v>0.28</v>
      </c>
      <c r="Q5685" s="0" t="str">
        <f aca="false">IF(M5685=0,"No Discount",IF(M5685&lt;0.2,"Low (1-19%)",IF(M5685&lt;0.4,"Medium (20-39%)","High (40%+)")))</f>
        <v>No Discount</v>
      </c>
      <c r="R5685" s="0" t="str">
        <f aca="false">INDEX('Lookup Tables'!$B$2:$B$5,MATCH(F5685,'Lookup Tables'!$A$2:$A$5,0))</f>
        <v>Manager C</v>
      </c>
    </row>
    <row r="5686" customFormat="false" ht="15" hidden="false" customHeight="false" outlineLevel="0" collapsed="false">
      <c r="A5686" s="0" t="s">
        <v>4712</v>
      </c>
      <c r="B5686" s="13" t="n">
        <v>42096</v>
      </c>
      <c r="C5686" s="13" t="n">
        <v>42102</v>
      </c>
      <c r="D5686" s="14" t="s">
        <v>69</v>
      </c>
      <c r="E5686" s="14" t="s">
        <v>53</v>
      </c>
      <c r="F5686" s="14" t="s">
        <v>54</v>
      </c>
      <c r="G5686" s="14" t="s">
        <v>597</v>
      </c>
      <c r="H5686" s="14" t="s">
        <v>65</v>
      </c>
      <c r="I5686" s="14" t="s">
        <v>85</v>
      </c>
      <c r="J5686" s="14" t="s">
        <v>2462</v>
      </c>
      <c r="K5686" s="15" t="n">
        <v>154.9</v>
      </c>
      <c r="L5686" s="0" t="n">
        <v>5</v>
      </c>
      <c r="M5686" s="16" t="n">
        <v>0</v>
      </c>
      <c r="N5686" s="17" t="n">
        <v>40.274</v>
      </c>
      <c r="O5686" s="0" t="str">
        <f aca="false">TEXT(B5686,"YYYY-MM")</f>
        <v>2015-04</v>
      </c>
      <c r="P5686" s="18" t="n">
        <f aca="false">IFERROR(N5686/K5686,0)</f>
        <v>0.26</v>
      </c>
      <c r="Q5686" s="0" t="str">
        <f aca="false">IF(M5686=0,"No Discount",IF(M5686&lt;0.2,"Low (1-19%)",IF(M5686&lt;0.4,"Medium (20-39%)","High (40%+)")))</f>
        <v>No Discount</v>
      </c>
      <c r="R5686" s="0" t="str">
        <f aca="false">INDEX('Lookup Tables'!$B$2:$B$5,MATCH(F5686,'Lookup Tables'!$A$2:$A$5,0))</f>
        <v>Manager C</v>
      </c>
    </row>
    <row r="5687" customFormat="false" ht="15" hidden="false" customHeight="false" outlineLevel="0" collapsed="false">
      <c r="A5687" s="0" t="s">
        <v>4713</v>
      </c>
      <c r="B5687" s="13" t="n">
        <v>42679</v>
      </c>
      <c r="C5687" s="13" t="n">
        <v>42679</v>
      </c>
      <c r="D5687" s="14" t="s">
        <v>606</v>
      </c>
      <c r="E5687" s="14" t="s">
        <v>53</v>
      </c>
      <c r="F5687" s="14" t="s">
        <v>63</v>
      </c>
      <c r="G5687" s="14" t="s">
        <v>94</v>
      </c>
      <c r="H5687" s="14" t="s">
        <v>65</v>
      </c>
      <c r="I5687" s="14" t="s">
        <v>83</v>
      </c>
      <c r="J5687" s="14" t="s">
        <v>255</v>
      </c>
      <c r="K5687" s="15" t="n">
        <v>98.352</v>
      </c>
      <c r="L5687" s="0" t="n">
        <v>3</v>
      </c>
      <c r="M5687" s="16" t="n">
        <v>0.2</v>
      </c>
      <c r="N5687" s="17" t="n">
        <v>35.6526</v>
      </c>
      <c r="O5687" s="0" t="str">
        <f aca="false">TEXT(B5687,"YYYY-MM")</f>
        <v>2016-11</v>
      </c>
      <c r="P5687" s="18" t="n">
        <f aca="false">IFERROR(N5687/K5687,0)</f>
        <v>0.3625</v>
      </c>
      <c r="Q5687" s="0" t="str">
        <f aca="false">IF(M5687=0,"No Discount",IF(M5687&lt;0.2,"Low (1-19%)",IF(M5687&lt;0.4,"Medium (20-39%)","High (40%+)")))</f>
        <v>Medium (20-39%)</v>
      </c>
      <c r="R5687" s="0" t="str">
        <f aca="false">INDEX('Lookup Tables'!$B$2:$B$5,MATCH(F5687,'Lookup Tables'!$A$2:$A$5,0))</f>
        <v>Manager D</v>
      </c>
    </row>
    <row r="5688" customFormat="false" ht="15" hidden="false" customHeight="false" outlineLevel="0" collapsed="false">
      <c r="A5688" s="0" t="s">
        <v>4714</v>
      </c>
      <c r="B5688" s="13" t="n">
        <v>42213</v>
      </c>
      <c r="C5688" s="13" t="n">
        <v>42213</v>
      </c>
      <c r="D5688" s="14" t="s">
        <v>606</v>
      </c>
      <c r="E5688" s="14" t="s">
        <v>53</v>
      </c>
      <c r="F5688" s="14" t="s">
        <v>54</v>
      </c>
      <c r="G5688" s="14" t="s">
        <v>70</v>
      </c>
      <c r="H5688" s="14" t="s">
        <v>65</v>
      </c>
      <c r="I5688" s="14" t="s">
        <v>171</v>
      </c>
      <c r="J5688" s="14" t="s">
        <v>270</v>
      </c>
      <c r="K5688" s="15" t="n">
        <v>14.32</v>
      </c>
      <c r="L5688" s="0" t="n">
        <v>5</v>
      </c>
      <c r="M5688" s="16" t="n">
        <v>0.2</v>
      </c>
      <c r="N5688" s="17" t="n">
        <v>5.191</v>
      </c>
      <c r="O5688" s="0" t="str">
        <f aca="false">TEXT(B5688,"YYYY-MM")</f>
        <v>2015-07</v>
      </c>
      <c r="P5688" s="18" t="n">
        <f aca="false">IFERROR(N5688/K5688,0)</f>
        <v>0.3625</v>
      </c>
      <c r="Q5688" s="0" t="str">
        <f aca="false">IF(M5688=0,"No Discount",IF(M5688&lt;0.2,"Low (1-19%)",IF(M5688&lt;0.4,"Medium (20-39%)","High (40%+)")))</f>
        <v>Medium (20-39%)</v>
      </c>
      <c r="R5688" s="0" t="str">
        <f aca="false">INDEX('Lookup Tables'!$B$2:$B$5,MATCH(F5688,'Lookup Tables'!$A$2:$A$5,0))</f>
        <v>Manager C</v>
      </c>
    </row>
    <row r="5689" customFormat="false" ht="15" hidden="false" customHeight="false" outlineLevel="0" collapsed="false">
      <c r="A5689" s="0" t="s">
        <v>4714</v>
      </c>
      <c r="B5689" s="13" t="n">
        <v>42213</v>
      </c>
      <c r="C5689" s="13" t="n">
        <v>42213</v>
      </c>
      <c r="D5689" s="14" t="s">
        <v>606</v>
      </c>
      <c r="E5689" s="14" t="s">
        <v>53</v>
      </c>
      <c r="F5689" s="14" t="s">
        <v>54</v>
      </c>
      <c r="G5689" s="14" t="s">
        <v>70</v>
      </c>
      <c r="H5689" s="14" t="s">
        <v>56</v>
      </c>
      <c r="I5689" s="14" t="s">
        <v>76</v>
      </c>
      <c r="J5689" s="14" t="s">
        <v>2395</v>
      </c>
      <c r="K5689" s="15" t="n">
        <v>129.888</v>
      </c>
      <c r="L5689" s="0" t="n">
        <v>6</v>
      </c>
      <c r="M5689" s="16" t="n">
        <v>0.2</v>
      </c>
      <c r="N5689" s="17" t="n">
        <v>12.9888</v>
      </c>
      <c r="O5689" s="0" t="str">
        <f aca="false">TEXT(B5689,"YYYY-MM")</f>
        <v>2015-07</v>
      </c>
      <c r="P5689" s="18" t="n">
        <f aca="false">IFERROR(N5689/K5689,0)</f>
        <v>0.1</v>
      </c>
      <c r="Q5689" s="0" t="str">
        <f aca="false">IF(M5689=0,"No Discount",IF(M5689&lt;0.2,"Low (1-19%)",IF(M5689&lt;0.4,"Medium (20-39%)","High (40%+)")))</f>
        <v>Medium (20-39%)</v>
      </c>
      <c r="R5689" s="0" t="str">
        <f aca="false">INDEX('Lookup Tables'!$B$2:$B$5,MATCH(F5689,'Lookup Tables'!$A$2:$A$5,0))</f>
        <v>Manager C</v>
      </c>
    </row>
    <row r="5690" customFormat="false" ht="15" hidden="false" customHeight="false" outlineLevel="0" collapsed="false">
      <c r="A5690" s="0" t="s">
        <v>4714</v>
      </c>
      <c r="B5690" s="13" t="n">
        <v>42213</v>
      </c>
      <c r="C5690" s="13" t="n">
        <v>42213</v>
      </c>
      <c r="D5690" s="14" t="s">
        <v>606</v>
      </c>
      <c r="E5690" s="14" t="s">
        <v>53</v>
      </c>
      <c r="F5690" s="14" t="s">
        <v>54</v>
      </c>
      <c r="G5690" s="14" t="s">
        <v>70</v>
      </c>
      <c r="H5690" s="14" t="s">
        <v>65</v>
      </c>
      <c r="I5690" s="14" t="s">
        <v>129</v>
      </c>
      <c r="J5690" s="14" t="s">
        <v>1347</v>
      </c>
      <c r="K5690" s="15" t="n">
        <v>48.944</v>
      </c>
      <c r="L5690" s="0" t="n">
        <v>7</v>
      </c>
      <c r="M5690" s="16" t="n">
        <v>0.2</v>
      </c>
      <c r="N5690" s="17" t="n">
        <v>16.5186</v>
      </c>
      <c r="O5690" s="0" t="str">
        <f aca="false">TEXT(B5690,"YYYY-MM")</f>
        <v>2015-07</v>
      </c>
      <c r="P5690" s="18" t="n">
        <f aca="false">IFERROR(N5690/K5690,0)</f>
        <v>0.3375</v>
      </c>
      <c r="Q5690" s="0" t="str">
        <f aca="false">IF(M5690=0,"No Discount",IF(M5690&lt;0.2,"Low (1-19%)",IF(M5690&lt;0.4,"Medium (20-39%)","High (40%+)")))</f>
        <v>Medium (20-39%)</v>
      </c>
      <c r="R5690" s="0" t="str">
        <f aca="false">INDEX('Lookup Tables'!$B$2:$B$5,MATCH(F5690,'Lookup Tables'!$A$2:$A$5,0))</f>
        <v>Manager C</v>
      </c>
    </row>
    <row r="5691" customFormat="false" ht="15" hidden="false" customHeight="false" outlineLevel="0" collapsed="false">
      <c r="A5691" s="0" t="s">
        <v>4715</v>
      </c>
      <c r="B5691" s="13" t="n">
        <v>42730</v>
      </c>
      <c r="C5691" s="13" t="n">
        <v>42735</v>
      </c>
      <c r="D5691" s="14" t="s">
        <v>69</v>
      </c>
      <c r="E5691" s="14" t="s">
        <v>97</v>
      </c>
      <c r="F5691" s="14" t="s">
        <v>98</v>
      </c>
      <c r="G5691" s="14" t="s">
        <v>99</v>
      </c>
      <c r="H5691" s="14" t="s">
        <v>56</v>
      </c>
      <c r="I5691" s="14" t="s">
        <v>59</v>
      </c>
      <c r="J5691" s="14" t="s">
        <v>4598</v>
      </c>
      <c r="K5691" s="15" t="n">
        <v>275.058</v>
      </c>
      <c r="L5691" s="0" t="n">
        <v>3</v>
      </c>
      <c r="M5691" s="16" t="n">
        <v>0.3</v>
      </c>
      <c r="N5691" s="17" t="n">
        <v>-90.3762</v>
      </c>
      <c r="O5691" s="0" t="str">
        <f aca="false">TEXT(B5691,"YYYY-MM")</f>
        <v>2016-12</v>
      </c>
      <c r="P5691" s="18" t="n">
        <f aca="false">IFERROR(N5691/K5691,0)</f>
        <v>-0.328571428571429</v>
      </c>
      <c r="Q5691" s="0" t="str">
        <f aca="false">IF(M5691=0,"No Discount",IF(M5691&lt;0.2,"Low (1-19%)",IF(M5691&lt;0.4,"Medium (20-39%)","High (40%+)")))</f>
        <v>Medium (20-39%)</v>
      </c>
      <c r="R5691" s="0" t="str">
        <f aca="false">INDEX('Lookup Tables'!$B$2:$B$5,MATCH(F5691,'Lookup Tables'!$A$2:$A$5,0))</f>
        <v>Manager A</v>
      </c>
    </row>
    <row r="5692" customFormat="false" ht="15" hidden="false" customHeight="false" outlineLevel="0" collapsed="false">
      <c r="A5692" s="0" t="s">
        <v>4716</v>
      </c>
      <c r="B5692" s="13" t="n">
        <v>42714</v>
      </c>
      <c r="C5692" s="13" t="n">
        <v>42720</v>
      </c>
      <c r="D5692" s="14" t="s">
        <v>69</v>
      </c>
      <c r="E5692" s="14" t="s">
        <v>62</v>
      </c>
      <c r="F5692" s="14" t="s">
        <v>117</v>
      </c>
      <c r="G5692" s="14" t="s">
        <v>1243</v>
      </c>
      <c r="H5692" s="14" t="s">
        <v>65</v>
      </c>
      <c r="I5692" s="14" t="s">
        <v>78</v>
      </c>
      <c r="J5692" s="14" t="s">
        <v>2486</v>
      </c>
      <c r="K5692" s="15" t="n">
        <v>27.36</v>
      </c>
      <c r="L5692" s="0" t="n">
        <v>9</v>
      </c>
      <c r="M5692" s="16" t="n">
        <v>0</v>
      </c>
      <c r="N5692" s="17" t="n">
        <v>9.3024</v>
      </c>
      <c r="O5692" s="0" t="str">
        <f aca="false">TEXT(B5692,"YYYY-MM")</f>
        <v>2016-12</v>
      </c>
      <c r="P5692" s="18" t="n">
        <f aca="false">IFERROR(N5692/K5692,0)</f>
        <v>0.34</v>
      </c>
      <c r="Q5692" s="0" t="str">
        <f aca="false">IF(M5692=0,"No Discount",IF(M5692&lt;0.2,"Low (1-19%)",IF(M5692&lt;0.4,"Medium (20-39%)","High (40%+)")))</f>
        <v>No Discount</v>
      </c>
      <c r="R5692" s="0" t="str">
        <f aca="false">INDEX('Lookup Tables'!$B$2:$B$5,MATCH(F5692,'Lookup Tables'!$A$2:$A$5,0))</f>
        <v>Manager B</v>
      </c>
    </row>
    <row r="5693" customFormat="false" ht="15" hidden="false" customHeight="false" outlineLevel="0" collapsed="false">
      <c r="A5693" s="0" t="s">
        <v>4716</v>
      </c>
      <c r="B5693" s="13" t="n">
        <v>42714</v>
      </c>
      <c r="C5693" s="13" t="n">
        <v>42720</v>
      </c>
      <c r="D5693" s="14" t="s">
        <v>69</v>
      </c>
      <c r="E5693" s="14" t="s">
        <v>62</v>
      </c>
      <c r="F5693" s="14" t="s">
        <v>117</v>
      </c>
      <c r="G5693" s="14" t="s">
        <v>1243</v>
      </c>
      <c r="H5693" s="14" t="s">
        <v>65</v>
      </c>
      <c r="I5693" s="14" t="s">
        <v>91</v>
      </c>
      <c r="J5693" s="14" t="s">
        <v>758</v>
      </c>
      <c r="K5693" s="15" t="n">
        <v>44.75</v>
      </c>
      <c r="L5693" s="0" t="n">
        <v>5</v>
      </c>
      <c r="M5693" s="16" t="n">
        <v>0</v>
      </c>
      <c r="N5693" s="17" t="n">
        <v>20.585</v>
      </c>
      <c r="O5693" s="0" t="str">
        <f aca="false">TEXT(B5693,"YYYY-MM")</f>
        <v>2016-12</v>
      </c>
      <c r="P5693" s="18" t="n">
        <f aca="false">IFERROR(N5693/K5693,0)</f>
        <v>0.46</v>
      </c>
      <c r="Q5693" s="0" t="str">
        <f aca="false">IF(M5693=0,"No Discount",IF(M5693&lt;0.2,"Low (1-19%)",IF(M5693&lt;0.4,"Medium (20-39%)","High (40%+)")))</f>
        <v>No Discount</v>
      </c>
      <c r="R5693" s="0" t="str">
        <f aca="false">INDEX('Lookup Tables'!$B$2:$B$5,MATCH(F5693,'Lookup Tables'!$A$2:$A$5,0))</f>
        <v>Manager B</v>
      </c>
    </row>
    <row r="5694" customFormat="false" ht="15" hidden="false" customHeight="false" outlineLevel="0" collapsed="false">
      <c r="A5694" s="0" t="s">
        <v>4716</v>
      </c>
      <c r="B5694" s="13" t="n">
        <v>42714</v>
      </c>
      <c r="C5694" s="13" t="n">
        <v>42720</v>
      </c>
      <c r="D5694" s="14" t="s">
        <v>69</v>
      </c>
      <c r="E5694" s="14" t="s">
        <v>62</v>
      </c>
      <c r="F5694" s="14" t="s">
        <v>117</v>
      </c>
      <c r="G5694" s="14" t="s">
        <v>1243</v>
      </c>
      <c r="H5694" s="14" t="s">
        <v>80</v>
      </c>
      <c r="I5694" s="14" t="s">
        <v>81</v>
      </c>
      <c r="J5694" s="14" t="s">
        <v>928</v>
      </c>
      <c r="K5694" s="15" t="n">
        <v>134.99</v>
      </c>
      <c r="L5694" s="0" t="n">
        <v>1</v>
      </c>
      <c r="M5694" s="16" t="n">
        <v>0</v>
      </c>
      <c r="N5694" s="17" t="n">
        <v>36.4473</v>
      </c>
      <c r="O5694" s="0" t="str">
        <f aca="false">TEXT(B5694,"YYYY-MM")</f>
        <v>2016-12</v>
      </c>
      <c r="P5694" s="18" t="n">
        <f aca="false">IFERROR(N5694/K5694,0)</f>
        <v>0.27</v>
      </c>
      <c r="Q5694" s="0" t="str">
        <f aca="false">IF(M5694=0,"No Discount",IF(M5694&lt;0.2,"Low (1-19%)",IF(M5694&lt;0.4,"Medium (20-39%)","High (40%+)")))</f>
        <v>No Discount</v>
      </c>
      <c r="R5694" s="0" t="str">
        <f aca="false">INDEX('Lookup Tables'!$B$2:$B$5,MATCH(F5694,'Lookup Tables'!$A$2:$A$5,0))</f>
        <v>Manager B</v>
      </c>
    </row>
    <row r="5695" customFormat="false" ht="15" hidden="false" customHeight="false" outlineLevel="0" collapsed="false">
      <c r="A5695" s="0" t="s">
        <v>4716</v>
      </c>
      <c r="B5695" s="13" t="n">
        <v>42714</v>
      </c>
      <c r="C5695" s="13" t="n">
        <v>42720</v>
      </c>
      <c r="D5695" s="14" t="s">
        <v>69</v>
      </c>
      <c r="E5695" s="14" t="s">
        <v>62</v>
      </c>
      <c r="F5695" s="14" t="s">
        <v>117</v>
      </c>
      <c r="G5695" s="14" t="s">
        <v>1243</v>
      </c>
      <c r="H5695" s="14" t="s">
        <v>65</v>
      </c>
      <c r="I5695" s="14" t="s">
        <v>91</v>
      </c>
      <c r="J5695" s="14" t="s">
        <v>4308</v>
      </c>
      <c r="K5695" s="15" t="n">
        <v>26.4</v>
      </c>
      <c r="L5695" s="0" t="n">
        <v>5</v>
      </c>
      <c r="M5695" s="16" t="n">
        <v>0</v>
      </c>
      <c r="N5695" s="17" t="n">
        <v>12.672</v>
      </c>
      <c r="O5695" s="0" t="str">
        <f aca="false">TEXT(B5695,"YYYY-MM")</f>
        <v>2016-12</v>
      </c>
      <c r="P5695" s="18" t="n">
        <f aca="false">IFERROR(N5695/K5695,0)</f>
        <v>0.48</v>
      </c>
      <c r="Q5695" s="0" t="str">
        <f aca="false">IF(M5695=0,"No Discount",IF(M5695&lt;0.2,"Low (1-19%)",IF(M5695&lt;0.4,"Medium (20-39%)","High (40%+)")))</f>
        <v>No Discount</v>
      </c>
      <c r="R5695" s="0" t="str">
        <f aca="false">INDEX('Lookup Tables'!$B$2:$B$5,MATCH(F5695,'Lookup Tables'!$A$2:$A$5,0))</f>
        <v>Manager B</v>
      </c>
    </row>
    <row r="5696" customFormat="false" ht="15" hidden="false" customHeight="false" outlineLevel="0" collapsed="false">
      <c r="A5696" s="0" t="s">
        <v>4716</v>
      </c>
      <c r="B5696" s="13" t="n">
        <v>42714</v>
      </c>
      <c r="C5696" s="13" t="n">
        <v>42720</v>
      </c>
      <c r="D5696" s="14" t="s">
        <v>69</v>
      </c>
      <c r="E5696" s="14" t="s">
        <v>62</v>
      </c>
      <c r="F5696" s="14" t="s">
        <v>117</v>
      </c>
      <c r="G5696" s="14" t="s">
        <v>1243</v>
      </c>
      <c r="H5696" s="14" t="s">
        <v>56</v>
      </c>
      <c r="I5696" s="14" t="s">
        <v>59</v>
      </c>
      <c r="J5696" s="14" t="s">
        <v>601</v>
      </c>
      <c r="K5696" s="15" t="n">
        <v>542.94</v>
      </c>
      <c r="L5696" s="0" t="n">
        <v>3</v>
      </c>
      <c r="M5696" s="16" t="n">
        <v>0</v>
      </c>
      <c r="N5696" s="17" t="n">
        <v>141.1644</v>
      </c>
      <c r="O5696" s="0" t="str">
        <f aca="false">TEXT(B5696,"YYYY-MM")</f>
        <v>2016-12</v>
      </c>
      <c r="P5696" s="18" t="n">
        <f aca="false">IFERROR(N5696/K5696,0)</f>
        <v>0.26</v>
      </c>
      <c r="Q5696" s="0" t="str">
        <f aca="false">IF(M5696=0,"No Discount",IF(M5696&lt;0.2,"Low (1-19%)",IF(M5696&lt;0.4,"Medium (20-39%)","High (40%+)")))</f>
        <v>No Discount</v>
      </c>
      <c r="R5696" s="0" t="str">
        <f aca="false">INDEX('Lookup Tables'!$B$2:$B$5,MATCH(F5696,'Lookup Tables'!$A$2:$A$5,0))</f>
        <v>Manager B</v>
      </c>
    </row>
    <row r="5697" customFormat="false" ht="15" hidden="false" customHeight="false" outlineLevel="0" collapsed="false">
      <c r="A5697" s="0" t="s">
        <v>4717</v>
      </c>
      <c r="B5697" s="13" t="n">
        <v>42860</v>
      </c>
      <c r="C5697" s="13" t="n">
        <v>42862</v>
      </c>
      <c r="D5697" s="14" t="s">
        <v>52</v>
      </c>
      <c r="E5697" s="14" t="s">
        <v>53</v>
      </c>
      <c r="F5697" s="14" t="s">
        <v>63</v>
      </c>
      <c r="G5697" s="14" t="s">
        <v>64</v>
      </c>
      <c r="H5697" s="14" t="s">
        <v>56</v>
      </c>
      <c r="I5697" s="14" t="s">
        <v>71</v>
      </c>
      <c r="J5697" s="14" t="s">
        <v>1749</v>
      </c>
      <c r="K5697" s="15" t="n">
        <v>71.088</v>
      </c>
      <c r="L5697" s="0" t="n">
        <v>2</v>
      </c>
      <c r="M5697" s="16" t="n">
        <v>0.2</v>
      </c>
      <c r="N5697" s="17" t="n">
        <v>-1.7772</v>
      </c>
      <c r="O5697" s="0" t="str">
        <f aca="false">TEXT(B5697,"YYYY-MM")</f>
        <v>2017-05</v>
      </c>
      <c r="P5697" s="18" t="n">
        <f aca="false">IFERROR(N5697/K5697,0)</f>
        <v>-0.025</v>
      </c>
      <c r="Q5697" s="0" t="str">
        <f aca="false">IF(M5697=0,"No Discount",IF(M5697&lt;0.2,"Low (1-19%)",IF(M5697&lt;0.4,"Medium (20-39%)","High (40%+)")))</f>
        <v>Medium (20-39%)</v>
      </c>
      <c r="R5697" s="0" t="str">
        <f aca="false">INDEX('Lookup Tables'!$B$2:$B$5,MATCH(F5697,'Lookup Tables'!$A$2:$A$5,0))</f>
        <v>Manager D</v>
      </c>
    </row>
    <row r="5698" customFormat="false" ht="15" hidden="false" customHeight="false" outlineLevel="0" collapsed="false">
      <c r="A5698" s="0" t="s">
        <v>4718</v>
      </c>
      <c r="B5698" s="13" t="n">
        <v>43387</v>
      </c>
      <c r="C5698" s="13" t="n">
        <v>43391</v>
      </c>
      <c r="D5698" s="14" t="s">
        <v>69</v>
      </c>
      <c r="E5698" s="14" t="s">
        <v>97</v>
      </c>
      <c r="F5698" s="14" t="s">
        <v>98</v>
      </c>
      <c r="G5698" s="14" t="s">
        <v>146</v>
      </c>
      <c r="H5698" s="14" t="s">
        <v>65</v>
      </c>
      <c r="I5698" s="14" t="s">
        <v>83</v>
      </c>
      <c r="J5698" s="14" t="s">
        <v>624</v>
      </c>
      <c r="K5698" s="15" t="n">
        <v>27.396</v>
      </c>
      <c r="L5698" s="0" t="n">
        <v>9</v>
      </c>
      <c r="M5698" s="16" t="n">
        <v>0.8</v>
      </c>
      <c r="N5698" s="17" t="n">
        <v>-42.4638</v>
      </c>
      <c r="O5698" s="0" t="str">
        <f aca="false">TEXT(B5698,"YYYY-MM")</f>
        <v>2018-10</v>
      </c>
      <c r="P5698" s="18" t="n">
        <f aca="false">IFERROR(N5698/K5698,0)</f>
        <v>-1.55</v>
      </c>
      <c r="Q5698" s="0" t="str">
        <f aca="false">IF(M5698=0,"No Discount",IF(M5698&lt;0.2,"Low (1-19%)",IF(M5698&lt;0.4,"Medium (20-39%)","High (40%+)")))</f>
        <v>High (40%+)</v>
      </c>
      <c r="R5698" s="0" t="str">
        <f aca="false">INDEX('Lookup Tables'!$B$2:$B$5,MATCH(F5698,'Lookup Tables'!$A$2:$A$5,0))</f>
        <v>Manager A</v>
      </c>
    </row>
    <row r="5699" customFormat="false" ht="15" hidden="false" customHeight="false" outlineLevel="0" collapsed="false">
      <c r="A5699" s="0" t="s">
        <v>4718</v>
      </c>
      <c r="B5699" s="13" t="n">
        <v>43387</v>
      </c>
      <c r="C5699" s="13" t="n">
        <v>43391</v>
      </c>
      <c r="D5699" s="14" t="s">
        <v>69</v>
      </c>
      <c r="E5699" s="14" t="s">
        <v>97</v>
      </c>
      <c r="F5699" s="14" t="s">
        <v>98</v>
      </c>
      <c r="G5699" s="14" t="s">
        <v>146</v>
      </c>
      <c r="H5699" s="14" t="s">
        <v>65</v>
      </c>
      <c r="I5699" s="14" t="s">
        <v>83</v>
      </c>
      <c r="J5699" s="14" t="s">
        <v>1992</v>
      </c>
      <c r="K5699" s="15" t="n">
        <v>13.456</v>
      </c>
      <c r="L5699" s="0" t="n">
        <v>1</v>
      </c>
      <c r="M5699" s="16" t="n">
        <v>0.8</v>
      </c>
      <c r="N5699" s="17" t="n">
        <v>-23.548</v>
      </c>
      <c r="O5699" s="0" t="str">
        <f aca="false">TEXT(B5699,"YYYY-MM")</f>
        <v>2018-10</v>
      </c>
      <c r="P5699" s="18" t="n">
        <f aca="false">IFERROR(N5699/K5699,0)</f>
        <v>-1.75</v>
      </c>
      <c r="Q5699" s="0" t="str">
        <f aca="false">IF(M5699=0,"No Discount",IF(M5699&lt;0.2,"Low (1-19%)",IF(M5699&lt;0.4,"Medium (20-39%)","High (40%+)")))</f>
        <v>High (40%+)</v>
      </c>
      <c r="R5699" s="0" t="str">
        <f aca="false">INDEX('Lookup Tables'!$B$2:$B$5,MATCH(F5699,'Lookup Tables'!$A$2:$A$5,0))</f>
        <v>Manager A</v>
      </c>
    </row>
    <row r="5700" customFormat="false" ht="15" hidden="false" customHeight="false" outlineLevel="0" collapsed="false">
      <c r="A5700" s="0" t="s">
        <v>4719</v>
      </c>
      <c r="B5700" s="13" t="n">
        <v>43044</v>
      </c>
      <c r="C5700" s="13" t="n">
        <v>43044</v>
      </c>
      <c r="D5700" s="14" t="s">
        <v>606</v>
      </c>
      <c r="E5700" s="14" t="s">
        <v>53</v>
      </c>
      <c r="F5700" s="14" t="s">
        <v>98</v>
      </c>
      <c r="G5700" s="14" t="s">
        <v>99</v>
      </c>
      <c r="H5700" s="14" t="s">
        <v>65</v>
      </c>
      <c r="I5700" s="14" t="s">
        <v>66</v>
      </c>
      <c r="J5700" s="14" t="s">
        <v>1022</v>
      </c>
      <c r="K5700" s="15" t="n">
        <v>11.84</v>
      </c>
      <c r="L5700" s="0" t="n">
        <v>1</v>
      </c>
      <c r="M5700" s="16" t="n">
        <v>0.2</v>
      </c>
      <c r="N5700" s="17" t="n">
        <v>4.44</v>
      </c>
      <c r="O5700" s="0" t="str">
        <f aca="false">TEXT(B5700,"YYYY-MM")</f>
        <v>2017-11</v>
      </c>
      <c r="P5700" s="18" t="n">
        <f aca="false">IFERROR(N5700/K5700,0)</f>
        <v>0.375</v>
      </c>
      <c r="Q5700" s="0" t="str">
        <f aca="false">IF(M5700=0,"No Discount",IF(M5700&lt;0.2,"Low (1-19%)",IF(M5700&lt;0.4,"Medium (20-39%)","High (40%+)")))</f>
        <v>Medium (20-39%)</v>
      </c>
      <c r="R5700" s="0" t="str">
        <f aca="false">INDEX('Lookup Tables'!$B$2:$B$5,MATCH(F5700,'Lookup Tables'!$A$2:$A$5,0))</f>
        <v>Manager A</v>
      </c>
    </row>
    <row r="5701" customFormat="false" ht="15" hidden="false" customHeight="false" outlineLevel="0" collapsed="false">
      <c r="A5701" s="0" t="s">
        <v>4720</v>
      </c>
      <c r="B5701" s="13" t="n">
        <v>43407</v>
      </c>
      <c r="C5701" s="13" t="n">
        <v>43412</v>
      </c>
      <c r="D5701" s="14" t="s">
        <v>69</v>
      </c>
      <c r="E5701" s="14" t="s">
        <v>53</v>
      </c>
      <c r="F5701" s="14" t="s">
        <v>63</v>
      </c>
      <c r="G5701" s="14" t="s">
        <v>64</v>
      </c>
      <c r="H5701" s="14" t="s">
        <v>65</v>
      </c>
      <c r="I5701" s="14" t="s">
        <v>91</v>
      </c>
      <c r="J5701" s="14" t="s">
        <v>3994</v>
      </c>
      <c r="K5701" s="15" t="n">
        <v>35.88</v>
      </c>
      <c r="L5701" s="0" t="n">
        <v>6</v>
      </c>
      <c r="M5701" s="16" t="n">
        <v>0</v>
      </c>
      <c r="N5701" s="17" t="n">
        <v>17.5812</v>
      </c>
      <c r="O5701" s="0" t="str">
        <f aca="false">TEXT(B5701,"YYYY-MM")</f>
        <v>2018-11</v>
      </c>
      <c r="P5701" s="18" t="n">
        <f aca="false">IFERROR(N5701/K5701,0)</f>
        <v>0.49</v>
      </c>
      <c r="Q5701" s="0" t="str">
        <f aca="false">IF(M5701=0,"No Discount",IF(M5701&lt;0.2,"Low (1-19%)",IF(M5701&lt;0.4,"Medium (20-39%)","High (40%+)")))</f>
        <v>No Discount</v>
      </c>
      <c r="R5701" s="0" t="str">
        <f aca="false">INDEX('Lookup Tables'!$B$2:$B$5,MATCH(F5701,'Lookup Tables'!$A$2:$A$5,0))</f>
        <v>Manager D</v>
      </c>
    </row>
    <row r="5702" customFormat="false" ht="15" hidden="false" customHeight="false" outlineLevel="0" collapsed="false">
      <c r="A5702" s="0" t="s">
        <v>4721</v>
      </c>
      <c r="B5702" s="13" t="n">
        <v>43063</v>
      </c>
      <c r="C5702" s="13" t="n">
        <v>43065</v>
      </c>
      <c r="D5702" s="14" t="s">
        <v>137</v>
      </c>
      <c r="E5702" s="14" t="s">
        <v>97</v>
      </c>
      <c r="F5702" s="14" t="s">
        <v>117</v>
      </c>
      <c r="G5702" s="14" t="s">
        <v>269</v>
      </c>
      <c r="H5702" s="14" t="s">
        <v>65</v>
      </c>
      <c r="I5702" s="14" t="s">
        <v>129</v>
      </c>
      <c r="J5702" s="14" t="s">
        <v>1096</v>
      </c>
      <c r="K5702" s="15" t="n">
        <v>40.752</v>
      </c>
      <c r="L5702" s="0" t="n">
        <v>3</v>
      </c>
      <c r="M5702" s="16" t="n">
        <v>0.2</v>
      </c>
      <c r="N5702" s="17" t="n">
        <v>15.282</v>
      </c>
      <c r="O5702" s="0" t="str">
        <f aca="false">TEXT(B5702,"YYYY-MM")</f>
        <v>2017-11</v>
      </c>
      <c r="P5702" s="18" t="n">
        <f aca="false">IFERROR(N5702/K5702,0)</f>
        <v>0.375</v>
      </c>
      <c r="Q5702" s="0" t="str">
        <f aca="false">IF(M5702=0,"No Discount",IF(M5702&lt;0.2,"Low (1-19%)",IF(M5702&lt;0.4,"Medium (20-39%)","High (40%+)")))</f>
        <v>Medium (20-39%)</v>
      </c>
      <c r="R5702" s="0" t="str">
        <f aca="false">INDEX('Lookup Tables'!$B$2:$B$5,MATCH(F5702,'Lookup Tables'!$A$2:$A$5,0))</f>
        <v>Manager B</v>
      </c>
    </row>
    <row r="5703" customFormat="false" ht="15" hidden="false" customHeight="false" outlineLevel="0" collapsed="false">
      <c r="A5703" s="0" t="s">
        <v>4721</v>
      </c>
      <c r="B5703" s="13" t="n">
        <v>43063</v>
      </c>
      <c r="C5703" s="13" t="n">
        <v>43065</v>
      </c>
      <c r="D5703" s="14" t="s">
        <v>137</v>
      </c>
      <c r="E5703" s="14" t="s">
        <v>97</v>
      </c>
      <c r="F5703" s="14" t="s">
        <v>117</v>
      </c>
      <c r="G5703" s="14" t="s">
        <v>269</v>
      </c>
      <c r="H5703" s="14" t="s">
        <v>80</v>
      </c>
      <c r="I5703" s="14" t="s">
        <v>123</v>
      </c>
      <c r="J5703" s="14" t="s">
        <v>1964</v>
      </c>
      <c r="K5703" s="15" t="n">
        <v>139.96</v>
      </c>
      <c r="L5703" s="0" t="n">
        <v>5</v>
      </c>
      <c r="M5703" s="16" t="n">
        <v>0.2</v>
      </c>
      <c r="N5703" s="17" t="n">
        <v>-22.7435</v>
      </c>
      <c r="O5703" s="0" t="str">
        <f aca="false">TEXT(B5703,"YYYY-MM")</f>
        <v>2017-11</v>
      </c>
      <c r="P5703" s="18" t="n">
        <f aca="false">IFERROR(N5703/K5703,0)</f>
        <v>-0.1625</v>
      </c>
      <c r="Q5703" s="0" t="str">
        <f aca="false">IF(M5703=0,"No Discount",IF(M5703&lt;0.2,"Low (1-19%)",IF(M5703&lt;0.4,"Medium (20-39%)","High (40%+)")))</f>
        <v>Medium (20-39%)</v>
      </c>
      <c r="R5703" s="0" t="str">
        <f aca="false">INDEX('Lookup Tables'!$B$2:$B$5,MATCH(F5703,'Lookup Tables'!$A$2:$A$5,0))</f>
        <v>Manager B</v>
      </c>
    </row>
    <row r="5704" customFormat="false" ht="15" hidden="false" customHeight="false" outlineLevel="0" collapsed="false">
      <c r="A5704" s="0" t="s">
        <v>4722</v>
      </c>
      <c r="B5704" s="13" t="n">
        <v>42352</v>
      </c>
      <c r="C5704" s="13" t="n">
        <v>42359</v>
      </c>
      <c r="D5704" s="14" t="s">
        <v>69</v>
      </c>
      <c r="E5704" s="14" t="s">
        <v>53</v>
      </c>
      <c r="F5704" s="14" t="s">
        <v>117</v>
      </c>
      <c r="G5704" s="14" t="s">
        <v>269</v>
      </c>
      <c r="H5704" s="14" t="s">
        <v>65</v>
      </c>
      <c r="I5704" s="14" t="s">
        <v>78</v>
      </c>
      <c r="J5704" s="14" t="s">
        <v>1707</v>
      </c>
      <c r="K5704" s="15" t="n">
        <v>2.624</v>
      </c>
      <c r="L5704" s="0" t="n">
        <v>1</v>
      </c>
      <c r="M5704" s="16" t="n">
        <v>0.2</v>
      </c>
      <c r="N5704" s="17" t="n">
        <v>0.2952</v>
      </c>
      <c r="O5704" s="0" t="str">
        <f aca="false">TEXT(B5704,"YYYY-MM")</f>
        <v>2015-12</v>
      </c>
      <c r="P5704" s="18" t="n">
        <f aca="false">IFERROR(N5704/K5704,0)</f>
        <v>0.1125</v>
      </c>
      <c r="Q5704" s="0" t="str">
        <f aca="false">IF(M5704=0,"No Discount",IF(M5704&lt;0.2,"Low (1-19%)",IF(M5704&lt;0.4,"Medium (20-39%)","High (40%+)")))</f>
        <v>Medium (20-39%)</v>
      </c>
      <c r="R5704" s="0" t="str">
        <f aca="false">INDEX('Lookup Tables'!$B$2:$B$5,MATCH(F5704,'Lookup Tables'!$A$2:$A$5,0))</f>
        <v>Manager B</v>
      </c>
    </row>
    <row r="5705" customFormat="false" ht="15" hidden="false" customHeight="false" outlineLevel="0" collapsed="false">
      <c r="A5705" s="0" t="s">
        <v>4722</v>
      </c>
      <c r="B5705" s="13" t="n">
        <v>42352</v>
      </c>
      <c r="C5705" s="13" t="n">
        <v>42359</v>
      </c>
      <c r="D5705" s="14" t="s">
        <v>69</v>
      </c>
      <c r="E5705" s="14" t="s">
        <v>53</v>
      </c>
      <c r="F5705" s="14" t="s">
        <v>117</v>
      </c>
      <c r="G5705" s="14" t="s">
        <v>269</v>
      </c>
      <c r="H5705" s="14" t="s">
        <v>56</v>
      </c>
      <c r="I5705" s="14" t="s">
        <v>71</v>
      </c>
      <c r="J5705" s="14" t="s">
        <v>2641</v>
      </c>
      <c r="K5705" s="15" t="n">
        <v>136.53</v>
      </c>
      <c r="L5705" s="0" t="n">
        <v>1</v>
      </c>
      <c r="M5705" s="16" t="n">
        <v>0.4</v>
      </c>
      <c r="N5705" s="17" t="n">
        <v>-52.3365</v>
      </c>
      <c r="O5705" s="0" t="str">
        <f aca="false">TEXT(B5705,"YYYY-MM")</f>
        <v>2015-12</v>
      </c>
      <c r="P5705" s="18" t="n">
        <f aca="false">IFERROR(N5705/K5705,0)</f>
        <v>-0.383333333333333</v>
      </c>
      <c r="Q5705" s="0" t="str">
        <f aca="false">IF(M5705=0,"No Discount",IF(M5705&lt;0.2,"Low (1-19%)",IF(M5705&lt;0.4,"Medium (20-39%)","High (40%+)")))</f>
        <v>High (40%+)</v>
      </c>
      <c r="R5705" s="0" t="str">
        <f aca="false">INDEX('Lookup Tables'!$B$2:$B$5,MATCH(F5705,'Lookup Tables'!$A$2:$A$5,0))</f>
        <v>Manager B</v>
      </c>
    </row>
    <row r="5706" customFormat="false" ht="15" hidden="false" customHeight="false" outlineLevel="0" collapsed="false">
      <c r="A5706" s="0" t="s">
        <v>4722</v>
      </c>
      <c r="B5706" s="13" t="n">
        <v>42352</v>
      </c>
      <c r="C5706" s="13" t="n">
        <v>42359</v>
      </c>
      <c r="D5706" s="14" t="s">
        <v>69</v>
      </c>
      <c r="E5706" s="14" t="s">
        <v>53</v>
      </c>
      <c r="F5706" s="14" t="s">
        <v>117</v>
      </c>
      <c r="G5706" s="14" t="s">
        <v>269</v>
      </c>
      <c r="H5706" s="14" t="s">
        <v>80</v>
      </c>
      <c r="I5706" s="14" t="s">
        <v>123</v>
      </c>
      <c r="J5706" s="14" t="s">
        <v>1366</v>
      </c>
      <c r="K5706" s="15" t="n">
        <v>263.96</v>
      </c>
      <c r="L5706" s="0" t="n">
        <v>1</v>
      </c>
      <c r="M5706" s="16" t="n">
        <v>0.2</v>
      </c>
      <c r="N5706" s="17" t="n">
        <v>42.8935</v>
      </c>
      <c r="O5706" s="0" t="str">
        <f aca="false">TEXT(B5706,"YYYY-MM")</f>
        <v>2015-12</v>
      </c>
      <c r="P5706" s="18" t="n">
        <f aca="false">IFERROR(N5706/K5706,0)</f>
        <v>0.1625</v>
      </c>
      <c r="Q5706" s="0" t="str">
        <f aca="false">IF(M5706=0,"No Discount",IF(M5706&lt;0.2,"Low (1-19%)",IF(M5706&lt;0.4,"Medium (20-39%)","High (40%+)")))</f>
        <v>Medium (20-39%)</v>
      </c>
      <c r="R5706" s="0" t="str">
        <f aca="false">INDEX('Lookup Tables'!$B$2:$B$5,MATCH(F5706,'Lookup Tables'!$A$2:$A$5,0))</f>
        <v>Manager B</v>
      </c>
    </row>
    <row r="5707" customFormat="false" ht="15" hidden="false" customHeight="false" outlineLevel="0" collapsed="false">
      <c r="A5707" s="0" t="s">
        <v>4723</v>
      </c>
      <c r="B5707" s="13" t="n">
        <v>42311</v>
      </c>
      <c r="C5707" s="13" t="n">
        <v>42316</v>
      </c>
      <c r="D5707" s="14" t="s">
        <v>69</v>
      </c>
      <c r="E5707" s="14" t="s">
        <v>53</v>
      </c>
      <c r="F5707" s="14" t="s">
        <v>117</v>
      </c>
      <c r="G5707" s="14" t="s">
        <v>375</v>
      </c>
      <c r="H5707" s="14" t="s">
        <v>65</v>
      </c>
      <c r="I5707" s="14" t="s">
        <v>303</v>
      </c>
      <c r="J5707" s="14" t="s">
        <v>3487</v>
      </c>
      <c r="K5707" s="15" t="n">
        <v>11.64</v>
      </c>
      <c r="L5707" s="0" t="n">
        <v>3</v>
      </c>
      <c r="M5707" s="16" t="n">
        <v>0</v>
      </c>
      <c r="N5707" s="17" t="n">
        <v>3.3756</v>
      </c>
      <c r="O5707" s="0" t="str">
        <f aca="false">TEXT(B5707,"YYYY-MM")</f>
        <v>2015-11</v>
      </c>
      <c r="P5707" s="18" t="n">
        <f aca="false">IFERROR(N5707/K5707,0)</f>
        <v>0.29</v>
      </c>
      <c r="Q5707" s="0" t="str">
        <f aca="false">IF(M5707=0,"No Discount",IF(M5707&lt;0.2,"Low (1-19%)",IF(M5707&lt;0.4,"Medium (20-39%)","High (40%+)")))</f>
        <v>No Discount</v>
      </c>
      <c r="R5707" s="0" t="str">
        <f aca="false">INDEX('Lookup Tables'!$B$2:$B$5,MATCH(F5707,'Lookup Tables'!$A$2:$A$5,0))</f>
        <v>Manager B</v>
      </c>
    </row>
    <row r="5708" customFormat="false" ht="15" hidden="false" customHeight="false" outlineLevel="0" collapsed="false">
      <c r="A5708" s="0" t="s">
        <v>4724</v>
      </c>
      <c r="B5708" s="13" t="n">
        <v>43365</v>
      </c>
      <c r="C5708" s="13" t="n">
        <v>43368</v>
      </c>
      <c r="D5708" s="14" t="s">
        <v>52</v>
      </c>
      <c r="E5708" s="14" t="s">
        <v>62</v>
      </c>
      <c r="F5708" s="14" t="s">
        <v>117</v>
      </c>
      <c r="G5708" s="14" t="s">
        <v>170</v>
      </c>
      <c r="H5708" s="14" t="s">
        <v>65</v>
      </c>
      <c r="I5708" s="14" t="s">
        <v>83</v>
      </c>
      <c r="J5708" s="14" t="s">
        <v>3624</v>
      </c>
      <c r="K5708" s="15" t="n">
        <v>40.176</v>
      </c>
      <c r="L5708" s="0" t="n">
        <v>3</v>
      </c>
      <c r="M5708" s="16" t="n">
        <v>0.2</v>
      </c>
      <c r="N5708" s="17" t="n">
        <v>14.5638</v>
      </c>
      <c r="O5708" s="0" t="str">
        <f aca="false">TEXT(B5708,"YYYY-MM")</f>
        <v>2018-09</v>
      </c>
      <c r="P5708" s="18" t="n">
        <f aca="false">IFERROR(N5708/K5708,0)</f>
        <v>0.3625</v>
      </c>
      <c r="Q5708" s="0" t="str">
        <f aca="false">IF(M5708=0,"No Discount",IF(M5708&lt;0.2,"Low (1-19%)",IF(M5708&lt;0.4,"Medium (20-39%)","High (40%+)")))</f>
        <v>Medium (20-39%)</v>
      </c>
      <c r="R5708" s="0" t="str">
        <f aca="false">INDEX('Lookup Tables'!$B$2:$B$5,MATCH(F5708,'Lookup Tables'!$A$2:$A$5,0))</f>
        <v>Manager B</v>
      </c>
    </row>
    <row r="5709" customFormat="false" ht="15" hidden="false" customHeight="false" outlineLevel="0" collapsed="false">
      <c r="A5709" s="0" t="s">
        <v>4725</v>
      </c>
      <c r="B5709" s="13" t="n">
        <v>42498</v>
      </c>
      <c r="C5709" s="13" t="n">
        <v>42505</v>
      </c>
      <c r="D5709" s="14" t="s">
        <v>69</v>
      </c>
      <c r="E5709" s="14" t="s">
        <v>53</v>
      </c>
      <c r="F5709" s="14" t="s">
        <v>117</v>
      </c>
      <c r="G5709" s="14" t="s">
        <v>170</v>
      </c>
      <c r="H5709" s="14" t="s">
        <v>56</v>
      </c>
      <c r="I5709" s="14" t="s">
        <v>76</v>
      </c>
      <c r="J5709" s="14" t="s">
        <v>1334</v>
      </c>
      <c r="K5709" s="15" t="n">
        <v>79.44</v>
      </c>
      <c r="L5709" s="0" t="n">
        <v>3</v>
      </c>
      <c r="M5709" s="16" t="n">
        <v>0</v>
      </c>
      <c r="N5709" s="17" t="n">
        <v>30.1872</v>
      </c>
      <c r="O5709" s="0" t="str">
        <f aca="false">TEXT(B5709,"YYYY-MM")</f>
        <v>2016-05</v>
      </c>
      <c r="P5709" s="18" t="n">
        <f aca="false">IFERROR(N5709/K5709,0)</f>
        <v>0.38</v>
      </c>
      <c r="Q5709" s="0" t="str">
        <f aca="false">IF(M5709=0,"No Discount",IF(M5709&lt;0.2,"Low (1-19%)",IF(M5709&lt;0.4,"Medium (20-39%)","High (40%+)")))</f>
        <v>No Discount</v>
      </c>
      <c r="R5709" s="0" t="str">
        <f aca="false">INDEX('Lookup Tables'!$B$2:$B$5,MATCH(F5709,'Lookup Tables'!$A$2:$A$5,0))</f>
        <v>Manager B</v>
      </c>
    </row>
    <row r="5710" customFormat="false" ht="15" hidden="false" customHeight="false" outlineLevel="0" collapsed="false">
      <c r="A5710" s="0" t="s">
        <v>4725</v>
      </c>
      <c r="B5710" s="13" t="n">
        <v>42498</v>
      </c>
      <c r="C5710" s="13" t="n">
        <v>42505</v>
      </c>
      <c r="D5710" s="14" t="s">
        <v>69</v>
      </c>
      <c r="E5710" s="14" t="s">
        <v>53</v>
      </c>
      <c r="F5710" s="14" t="s">
        <v>117</v>
      </c>
      <c r="G5710" s="14" t="s">
        <v>170</v>
      </c>
      <c r="H5710" s="14" t="s">
        <v>65</v>
      </c>
      <c r="I5710" s="14" t="s">
        <v>303</v>
      </c>
      <c r="J5710" s="14" t="s">
        <v>2881</v>
      </c>
      <c r="K5710" s="15" t="n">
        <v>357.93</v>
      </c>
      <c r="L5710" s="0" t="n">
        <v>3</v>
      </c>
      <c r="M5710" s="16" t="n">
        <v>0</v>
      </c>
      <c r="N5710" s="17" t="n">
        <v>7.1586</v>
      </c>
      <c r="O5710" s="0" t="str">
        <f aca="false">TEXT(B5710,"YYYY-MM")</f>
        <v>2016-05</v>
      </c>
      <c r="P5710" s="18" t="n">
        <f aca="false">IFERROR(N5710/K5710,0)</f>
        <v>0.02</v>
      </c>
      <c r="Q5710" s="0" t="str">
        <f aca="false">IF(M5710=0,"No Discount",IF(M5710&lt;0.2,"Low (1-19%)",IF(M5710&lt;0.4,"Medium (20-39%)","High (40%+)")))</f>
        <v>No Discount</v>
      </c>
      <c r="R5710" s="0" t="str">
        <f aca="false">INDEX('Lookup Tables'!$B$2:$B$5,MATCH(F5710,'Lookup Tables'!$A$2:$A$5,0))</f>
        <v>Manager B</v>
      </c>
    </row>
    <row r="5711" customFormat="false" ht="15" hidden="false" customHeight="false" outlineLevel="0" collapsed="false">
      <c r="A5711" s="0" t="s">
        <v>4725</v>
      </c>
      <c r="B5711" s="13" t="n">
        <v>42498</v>
      </c>
      <c r="C5711" s="13" t="n">
        <v>42505</v>
      </c>
      <c r="D5711" s="14" t="s">
        <v>69</v>
      </c>
      <c r="E5711" s="14" t="s">
        <v>53</v>
      </c>
      <c r="F5711" s="14" t="s">
        <v>117</v>
      </c>
      <c r="G5711" s="14" t="s">
        <v>170</v>
      </c>
      <c r="H5711" s="14" t="s">
        <v>56</v>
      </c>
      <c r="I5711" s="14" t="s">
        <v>59</v>
      </c>
      <c r="J5711" s="14" t="s">
        <v>846</v>
      </c>
      <c r="K5711" s="15" t="n">
        <v>127.764</v>
      </c>
      <c r="L5711" s="0" t="n">
        <v>2</v>
      </c>
      <c r="M5711" s="16" t="n">
        <v>0.1</v>
      </c>
      <c r="N5711" s="17" t="n">
        <v>21.294</v>
      </c>
      <c r="O5711" s="0" t="str">
        <f aca="false">TEXT(B5711,"YYYY-MM")</f>
        <v>2016-05</v>
      </c>
      <c r="P5711" s="18" t="n">
        <f aca="false">IFERROR(N5711/K5711,0)</f>
        <v>0.166666666666667</v>
      </c>
      <c r="Q5711" s="0" t="str">
        <f aca="false">IF(M5711=0,"No Discount",IF(M5711&lt;0.2,"Low (1-19%)",IF(M5711&lt;0.4,"Medium (20-39%)","High (40%+)")))</f>
        <v>Low (1-19%)</v>
      </c>
      <c r="R5711" s="0" t="str">
        <f aca="false">INDEX('Lookup Tables'!$B$2:$B$5,MATCH(F5711,'Lookup Tables'!$A$2:$A$5,0))</f>
        <v>Manager B</v>
      </c>
    </row>
    <row r="5712" customFormat="false" ht="15" hidden="false" customHeight="false" outlineLevel="0" collapsed="false">
      <c r="A5712" s="0" t="s">
        <v>4725</v>
      </c>
      <c r="B5712" s="13" t="n">
        <v>42498</v>
      </c>
      <c r="C5712" s="13" t="n">
        <v>42505</v>
      </c>
      <c r="D5712" s="14" t="s">
        <v>69</v>
      </c>
      <c r="E5712" s="14" t="s">
        <v>53</v>
      </c>
      <c r="F5712" s="14" t="s">
        <v>117</v>
      </c>
      <c r="G5712" s="14" t="s">
        <v>170</v>
      </c>
      <c r="H5712" s="14" t="s">
        <v>80</v>
      </c>
      <c r="I5712" s="14" t="s">
        <v>570</v>
      </c>
      <c r="J5712" s="14" t="s">
        <v>665</v>
      </c>
      <c r="K5712" s="15" t="n">
        <v>2799.944</v>
      </c>
      <c r="L5712" s="0" t="n">
        <v>7</v>
      </c>
      <c r="M5712" s="16" t="n">
        <v>0.2</v>
      </c>
      <c r="N5712" s="17" t="n">
        <v>1014.9797</v>
      </c>
      <c r="O5712" s="0" t="str">
        <f aca="false">TEXT(B5712,"YYYY-MM")</f>
        <v>2016-05</v>
      </c>
      <c r="P5712" s="18" t="n">
        <f aca="false">IFERROR(N5712/K5712,0)</f>
        <v>0.3625</v>
      </c>
      <c r="Q5712" s="0" t="str">
        <f aca="false">IF(M5712=0,"No Discount",IF(M5712&lt;0.2,"Low (1-19%)",IF(M5712&lt;0.4,"Medium (20-39%)","High (40%+)")))</f>
        <v>Medium (20-39%)</v>
      </c>
      <c r="R5712" s="0" t="str">
        <f aca="false">INDEX('Lookup Tables'!$B$2:$B$5,MATCH(F5712,'Lookup Tables'!$A$2:$A$5,0))</f>
        <v>Manager B</v>
      </c>
    </row>
    <row r="5713" customFormat="false" ht="15" hidden="false" customHeight="false" outlineLevel="0" collapsed="false">
      <c r="A5713" s="0" t="s">
        <v>4725</v>
      </c>
      <c r="B5713" s="13" t="n">
        <v>42498</v>
      </c>
      <c r="C5713" s="13" t="n">
        <v>42505</v>
      </c>
      <c r="D5713" s="14" t="s">
        <v>69</v>
      </c>
      <c r="E5713" s="14" t="s">
        <v>53</v>
      </c>
      <c r="F5713" s="14" t="s">
        <v>117</v>
      </c>
      <c r="G5713" s="14" t="s">
        <v>170</v>
      </c>
      <c r="H5713" s="14" t="s">
        <v>65</v>
      </c>
      <c r="I5713" s="14" t="s">
        <v>91</v>
      </c>
      <c r="J5713" s="14" t="s">
        <v>3386</v>
      </c>
      <c r="K5713" s="15" t="n">
        <v>19.44</v>
      </c>
      <c r="L5713" s="0" t="n">
        <v>3</v>
      </c>
      <c r="M5713" s="16" t="n">
        <v>0</v>
      </c>
      <c r="N5713" s="17" t="n">
        <v>9.3312</v>
      </c>
      <c r="O5713" s="0" t="str">
        <f aca="false">TEXT(B5713,"YYYY-MM")</f>
        <v>2016-05</v>
      </c>
      <c r="P5713" s="18" t="n">
        <f aca="false">IFERROR(N5713/K5713,0)</f>
        <v>0.48</v>
      </c>
      <c r="Q5713" s="0" t="str">
        <f aca="false">IF(M5713=0,"No Discount",IF(M5713&lt;0.2,"Low (1-19%)",IF(M5713&lt;0.4,"Medium (20-39%)","High (40%+)")))</f>
        <v>No Discount</v>
      </c>
      <c r="R5713" s="0" t="str">
        <f aca="false">INDEX('Lookup Tables'!$B$2:$B$5,MATCH(F5713,'Lookup Tables'!$A$2:$A$5,0))</f>
        <v>Manager B</v>
      </c>
    </row>
    <row r="5714" customFormat="false" ht="15" hidden="false" customHeight="false" outlineLevel="0" collapsed="false">
      <c r="A5714" s="0" t="s">
        <v>4726</v>
      </c>
      <c r="B5714" s="13" t="n">
        <v>43312</v>
      </c>
      <c r="C5714" s="13" t="n">
        <v>43312</v>
      </c>
      <c r="D5714" s="14" t="s">
        <v>606</v>
      </c>
      <c r="E5714" s="14" t="s">
        <v>53</v>
      </c>
      <c r="F5714" s="14" t="s">
        <v>98</v>
      </c>
      <c r="G5714" s="14" t="s">
        <v>146</v>
      </c>
      <c r="H5714" s="14" t="s">
        <v>80</v>
      </c>
      <c r="I5714" s="14" t="s">
        <v>81</v>
      </c>
      <c r="J5714" s="14" t="s">
        <v>923</v>
      </c>
      <c r="K5714" s="15" t="n">
        <v>36.792</v>
      </c>
      <c r="L5714" s="0" t="n">
        <v>1</v>
      </c>
      <c r="M5714" s="16" t="n">
        <v>0.2</v>
      </c>
      <c r="N5714" s="17" t="n">
        <v>4.1391</v>
      </c>
      <c r="O5714" s="0" t="str">
        <f aca="false">TEXT(B5714,"YYYY-MM")</f>
        <v>2018-07</v>
      </c>
      <c r="P5714" s="18" t="n">
        <f aca="false">IFERROR(N5714/K5714,0)</f>
        <v>0.1125</v>
      </c>
      <c r="Q5714" s="0" t="str">
        <f aca="false">IF(M5714=0,"No Discount",IF(M5714&lt;0.2,"Low (1-19%)",IF(M5714&lt;0.4,"Medium (20-39%)","High (40%+)")))</f>
        <v>Medium (20-39%)</v>
      </c>
      <c r="R5714" s="0" t="str">
        <f aca="false">INDEX('Lookup Tables'!$B$2:$B$5,MATCH(F5714,'Lookup Tables'!$A$2:$A$5,0))</f>
        <v>Manager A</v>
      </c>
    </row>
    <row r="5715" customFormat="false" ht="15" hidden="false" customHeight="false" outlineLevel="0" collapsed="false">
      <c r="A5715" s="0" t="s">
        <v>4727</v>
      </c>
      <c r="B5715" s="13" t="n">
        <v>42064</v>
      </c>
      <c r="C5715" s="13" t="n">
        <v>42068</v>
      </c>
      <c r="D5715" s="14" t="s">
        <v>69</v>
      </c>
      <c r="E5715" s="14" t="s">
        <v>97</v>
      </c>
      <c r="F5715" s="14" t="s">
        <v>117</v>
      </c>
      <c r="G5715" s="14" t="s">
        <v>170</v>
      </c>
      <c r="H5715" s="14" t="s">
        <v>80</v>
      </c>
      <c r="I5715" s="14" t="s">
        <v>81</v>
      </c>
      <c r="J5715" s="14" t="s">
        <v>1552</v>
      </c>
      <c r="K5715" s="15" t="n">
        <v>5.94</v>
      </c>
      <c r="L5715" s="0" t="n">
        <v>3</v>
      </c>
      <c r="M5715" s="16" t="n">
        <v>0</v>
      </c>
      <c r="N5715" s="17" t="n">
        <v>1.6038</v>
      </c>
      <c r="O5715" s="0" t="str">
        <f aca="false">TEXT(B5715,"YYYY-MM")</f>
        <v>2015-03</v>
      </c>
      <c r="P5715" s="18" t="n">
        <f aca="false">IFERROR(N5715/K5715,0)</f>
        <v>0.27</v>
      </c>
      <c r="Q5715" s="0" t="str">
        <f aca="false">IF(M5715=0,"No Discount",IF(M5715&lt;0.2,"Low (1-19%)",IF(M5715&lt;0.4,"Medium (20-39%)","High (40%+)")))</f>
        <v>No Discount</v>
      </c>
      <c r="R5715" s="0" t="str">
        <f aca="false">INDEX('Lookup Tables'!$B$2:$B$5,MATCH(F5715,'Lookup Tables'!$A$2:$A$5,0))</f>
        <v>Manager B</v>
      </c>
    </row>
    <row r="5716" customFormat="false" ht="15" hidden="false" customHeight="false" outlineLevel="0" collapsed="false">
      <c r="A5716" s="0" t="s">
        <v>4728</v>
      </c>
      <c r="B5716" s="13" t="n">
        <v>43368</v>
      </c>
      <c r="C5716" s="13" t="n">
        <v>43372</v>
      </c>
      <c r="D5716" s="14" t="s">
        <v>69</v>
      </c>
      <c r="E5716" s="14" t="s">
        <v>53</v>
      </c>
      <c r="F5716" s="14" t="s">
        <v>54</v>
      </c>
      <c r="G5716" s="14" t="s">
        <v>193</v>
      </c>
      <c r="H5716" s="14" t="s">
        <v>65</v>
      </c>
      <c r="I5716" s="14" t="s">
        <v>73</v>
      </c>
      <c r="J5716" s="14" t="s">
        <v>1501</v>
      </c>
      <c r="K5716" s="15" t="n">
        <v>177.55</v>
      </c>
      <c r="L5716" s="0" t="n">
        <v>5</v>
      </c>
      <c r="M5716" s="16" t="n">
        <v>0</v>
      </c>
      <c r="N5716" s="17" t="n">
        <v>47.9385</v>
      </c>
      <c r="O5716" s="0" t="str">
        <f aca="false">TEXT(B5716,"YYYY-MM")</f>
        <v>2018-09</v>
      </c>
      <c r="P5716" s="18" t="n">
        <f aca="false">IFERROR(N5716/K5716,0)</f>
        <v>0.27</v>
      </c>
      <c r="Q5716" s="0" t="str">
        <f aca="false">IF(M5716=0,"No Discount",IF(M5716&lt;0.2,"Low (1-19%)",IF(M5716&lt;0.4,"Medium (20-39%)","High (40%+)")))</f>
        <v>No Discount</v>
      </c>
      <c r="R5716" s="0" t="str">
        <f aca="false">INDEX('Lookup Tables'!$B$2:$B$5,MATCH(F5716,'Lookup Tables'!$A$2:$A$5,0))</f>
        <v>Manager C</v>
      </c>
    </row>
    <row r="5717" customFormat="false" ht="15" hidden="false" customHeight="false" outlineLevel="0" collapsed="false">
      <c r="A5717" s="0" t="s">
        <v>4729</v>
      </c>
      <c r="B5717" s="13" t="n">
        <v>42652</v>
      </c>
      <c r="C5717" s="13" t="n">
        <v>42655</v>
      </c>
      <c r="D5717" s="14" t="s">
        <v>52</v>
      </c>
      <c r="E5717" s="14" t="s">
        <v>62</v>
      </c>
      <c r="F5717" s="14" t="s">
        <v>98</v>
      </c>
      <c r="G5717" s="14" t="s">
        <v>157</v>
      </c>
      <c r="H5717" s="14" t="s">
        <v>80</v>
      </c>
      <c r="I5717" s="14" t="s">
        <v>123</v>
      </c>
      <c r="J5717" s="14" t="s">
        <v>1228</v>
      </c>
      <c r="K5717" s="15" t="n">
        <v>619.95</v>
      </c>
      <c r="L5717" s="0" t="n">
        <v>5</v>
      </c>
      <c r="M5717" s="16" t="n">
        <v>0</v>
      </c>
      <c r="N5717" s="17" t="n">
        <v>111.591</v>
      </c>
      <c r="O5717" s="0" t="str">
        <f aca="false">TEXT(B5717,"YYYY-MM")</f>
        <v>2016-10</v>
      </c>
      <c r="P5717" s="18" t="n">
        <f aca="false">IFERROR(N5717/K5717,0)</f>
        <v>0.18</v>
      </c>
      <c r="Q5717" s="0" t="str">
        <f aca="false">IF(M5717=0,"No Discount",IF(M5717&lt;0.2,"Low (1-19%)",IF(M5717&lt;0.4,"Medium (20-39%)","High (40%+)")))</f>
        <v>No Discount</v>
      </c>
      <c r="R5717" s="0" t="str">
        <f aca="false">INDEX('Lookup Tables'!$B$2:$B$5,MATCH(F5717,'Lookup Tables'!$A$2:$A$5,0))</f>
        <v>Manager A</v>
      </c>
    </row>
    <row r="5718" customFormat="false" ht="15" hidden="false" customHeight="false" outlineLevel="0" collapsed="false">
      <c r="A5718" s="0" t="s">
        <v>4729</v>
      </c>
      <c r="B5718" s="13" t="n">
        <v>42652</v>
      </c>
      <c r="C5718" s="13" t="n">
        <v>42655</v>
      </c>
      <c r="D5718" s="14" t="s">
        <v>52</v>
      </c>
      <c r="E5718" s="14" t="s">
        <v>62</v>
      </c>
      <c r="F5718" s="14" t="s">
        <v>98</v>
      </c>
      <c r="G5718" s="14" t="s">
        <v>157</v>
      </c>
      <c r="H5718" s="14" t="s">
        <v>80</v>
      </c>
      <c r="I5718" s="14" t="s">
        <v>81</v>
      </c>
      <c r="J5718" s="14" t="s">
        <v>282</v>
      </c>
      <c r="K5718" s="15" t="n">
        <v>29.16</v>
      </c>
      <c r="L5718" s="0" t="n">
        <v>3</v>
      </c>
      <c r="M5718" s="16" t="n">
        <v>0</v>
      </c>
      <c r="N5718" s="17" t="n">
        <v>8.4564</v>
      </c>
      <c r="O5718" s="0" t="str">
        <f aca="false">TEXT(B5718,"YYYY-MM")</f>
        <v>2016-10</v>
      </c>
      <c r="P5718" s="18" t="n">
        <f aca="false">IFERROR(N5718/K5718,0)</f>
        <v>0.29</v>
      </c>
      <c r="Q5718" s="0" t="str">
        <f aca="false">IF(M5718=0,"No Discount",IF(M5718&lt;0.2,"Low (1-19%)",IF(M5718&lt;0.4,"Medium (20-39%)","High (40%+)")))</f>
        <v>No Discount</v>
      </c>
      <c r="R5718" s="0" t="str">
        <f aca="false">INDEX('Lookup Tables'!$B$2:$B$5,MATCH(F5718,'Lookup Tables'!$A$2:$A$5,0))</f>
        <v>Manager A</v>
      </c>
    </row>
    <row r="5719" customFormat="false" ht="15" hidden="false" customHeight="false" outlineLevel="0" collapsed="false">
      <c r="A5719" s="0" t="s">
        <v>4729</v>
      </c>
      <c r="B5719" s="13" t="n">
        <v>42652</v>
      </c>
      <c r="C5719" s="13" t="n">
        <v>42655</v>
      </c>
      <c r="D5719" s="14" t="s">
        <v>52</v>
      </c>
      <c r="E5719" s="14" t="s">
        <v>62</v>
      </c>
      <c r="F5719" s="14" t="s">
        <v>98</v>
      </c>
      <c r="G5719" s="14" t="s">
        <v>157</v>
      </c>
      <c r="H5719" s="14" t="s">
        <v>65</v>
      </c>
      <c r="I5719" s="14" t="s">
        <v>129</v>
      </c>
      <c r="J5719" s="14" t="s">
        <v>340</v>
      </c>
      <c r="K5719" s="15" t="n">
        <v>57.96</v>
      </c>
      <c r="L5719" s="0" t="n">
        <v>7</v>
      </c>
      <c r="M5719" s="16" t="n">
        <v>0</v>
      </c>
      <c r="N5719" s="17" t="n">
        <v>27.2412</v>
      </c>
      <c r="O5719" s="0" t="str">
        <f aca="false">TEXT(B5719,"YYYY-MM")</f>
        <v>2016-10</v>
      </c>
      <c r="P5719" s="18" t="n">
        <f aca="false">IFERROR(N5719/K5719,0)</f>
        <v>0.47</v>
      </c>
      <c r="Q5719" s="0" t="str">
        <f aca="false">IF(M5719=0,"No Discount",IF(M5719&lt;0.2,"Low (1-19%)",IF(M5719&lt;0.4,"Medium (20-39%)","High (40%+)")))</f>
        <v>No Discount</v>
      </c>
      <c r="R5719" s="0" t="str">
        <f aca="false">INDEX('Lookup Tables'!$B$2:$B$5,MATCH(F5719,'Lookup Tables'!$A$2:$A$5,0))</f>
        <v>Manager A</v>
      </c>
    </row>
    <row r="5720" customFormat="false" ht="15" hidden="false" customHeight="false" outlineLevel="0" collapsed="false">
      <c r="A5720" s="0" t="s">
        <v>4729</v>
      </c>
      <c r="B5720" s="13" t="n">
        <v>42652</v>
      </c>
      <c r="C5720" s="13" t="n">
        <v>42655</v>
      </c>
      <c r="D5720" s="14" t="s">
        <v>52</v>
      </c>
      <c r="E5720" s="14" t="s">
        <v>62</v>
      </c>
      <c r="F5720" s="14" t="s">
        <v>98</v>
      </c>
      <c r="G5720" s="14" t="s">
        <v>157</v>
      </c>
      <c r="H5720" s="14" t="s">
        <v>65</v>
      </c>
      <c r="I5720" s="14" t="s">
        <v>85</v>
      </c>
      <c r="J5720" s="14" t="s">
        <v>1664</v>
      </c>
      <c r="K5720" s="15" t="n">
        <v>29.403</v>
      </c>
      <c r="L5720" s="0" t="n">
        <v>3</v>
      </c>
      <c r="M5720" s="16" t="n">
        <v>0.1</v>
      </c>
      <c r="N5720" s="17" t="n">
        <v>5.2272</v>
      </c>
      <c r="O5720" s="0" t="str">
        <f aca="false">TEXT(B5720,"YYYY-MM")</f>
        <v>2016-10</v>
      </c>
      <c r="P5720" s="18" t="n">
        <f aca="false">IFERROR(N5720/K5720,0)</f>
        <v>0.177777777777778</v>
      </c>
      <c r="Q5720" s="0" t="str">
        <f aca="false">IF(M5720=0,"No Discount",IF(M5720&lt;0.2,"Low (1-19%)",IF(M5720&lt;0.4,"Medium (20-39%)","High (40%+)")))</f>
        <v>Low (1-19%)</v>
      </c>
      <c r="R5720" s="0" t="str">
        <f aca="false">INDEX('Lookup Tables'!$B$2:$B$5,MATCH(F5720,'Lookup Tables'!$A$2:$A$5,0))</f>
        <v>Manager A</v>
      </c>
    </row>
    <row r="5721" customFormat="false" ht="15" hidden="false" customHeight="false" outlineLevel="0" collapsed="false">
      <c r="A5721" s="0" t="s">
        <v>4730</v>
      </c>
      <c r="B5721" s="13" t="n">
        <v>43188</v>
      </c>
      <c r="C5721" s="13" t="n">
        <v>43192</v>
      </c>
      <c r="D5721" s="14" t="s">
        <v>52</v>
      </c>
      <c r="E5721" s="14" t="s">
        <v>53</v>
      </c>
      <c r="F5721" s="14" t="s">
        <v>98</v>
      </c>
      <c r="G5721" s="14" t="s">
        <v>164</v>
      </c>
      <c r="H5721" s="14" t="s">
        <v>65</v>
      </c>
      <c r="I5721" s="14" t="s">
        <v>73</v>
      </c>
      <c r="J5721" s="14" t="s">
        <v>3504</v>
      </c>
      <c r="K5721" s="15" t="n">
        <v>81.4</v>
      </c>
      <c r="L5721" s="0" t="n">
        <v>5</v>
      </c>
      <c r="M5721" s="16" t="n">
        <v>0</v>
      </c>
      <c r="N5721" s="17" t="n">
        <v>21.164</v>
      </c>
      <c r="O5721" s="0" t="str">
        <f aca="false">TEXT(B5721,"YYYY-MM")</f>
        <v>2018-03</v>
      </c>
      <c r="P5721" s="18" t="n">
        <f aca="false">IFERROR(N5721/K5721,0)</f>
        <v>0.26</v>
      </c>
      <c r="Q5721" s="0" t="str">
        <f aca="false">IF(M5721=0,"No Discount",IF(M5721&lt;0.2,"Low (1-19%)",IF(M5721&lt;0.4,"Medium (20-39%)","High (40%+)")))</f>
        <v>No Discount</v>
      </c>
      <c r="R5721" s="0" t="str">
        <f aca="false">INDEX('Lookup Tables'!$B$2:$B$5,MATCH(F5721,'Lookup Tables'!$A$2:$A$5,0))</f>
        <v>Manager A</v>
      </c>
    </row>
    <row r="5722" customFormat="false" ht="15" hidden="false" customHeight="false" outlineLevel="0" collapsed="false">
      <c r="A5722" s="0" t="s">
        <v>4731</v>
      </c>
      <c r="B5722" s="13" t="n">
        <v>42688</v>
      </c>
      <c r="C5722" s="13" t="n">
        <v>42691</v>
      </c>
      <c r="D5722" s="14" t="s">
        <v>137</v>
      </c>
      <c r="E5722" s="14" t="s">
        <v>62</v>
      </c>
      <c r="F5722" s="14" t="s">
        <v>63</v>
      </c>
      <c r="G5722" s="14" t="s">
        <v>237</v>
      </c>
      <c r="H5722" s="14" t="s">
        <v>65</v>
      </c>
      <c r="I5722" s="14" t="s">
        <v>171</v>
      </c>
      <c r="J5722" s="14" t="s">
        <v>172</v>
      </c>
      <c r="K5722" s="15" t="n">
        <v>8.72</v>
      </c>
      <c r="L5722" s="0" t="n">
        <v>5</v>
      </c>
      <c r="M5722" s="16" t="n">
        <v>0.2</v>
      </c>
      <c r="N5722" s="17" t="n">
        <v>2.289</v>
      </c>
      <c r="O5722" s="0" t="str">
        <f aca="false">TEXT(B5722,"YYYY-MM")</f>
        <v>2016-11</v>
      </c>
      <c r="P5722" s="18" t="n">
        <f aca="false">IFERROR(N5722/K5722,0)</f>
        <v>0.2625</v>
      </c>
      <c r="Q5722" s="0" t="str">
        <f aca="false">IF(M5722=0,"No Discount",IF(M5722&lt;0.2,"Low (1-19%)",IF(M5722&lt;0.4,"Medium (20-39%)","High (40%+)")))</f>
        <v>Medium (20-39%)</v>
      </c>
      <c r="R5722" s="0" t="str">
        <f aca="false">INDEX('Lookup Tables'!$B$2:$B$5,MATCH(F5722,'Lookup Tables'!$A$2:$A$5,0))</f>
        <v>Manager D</v>
      </c>
    </row>
    <row r="5723" customFormat="false" ht="15" hidden="false" customHeight="false" outlineLevel="0" collapsed="false">
      <c r="A5723" s="0" t="s">
        <v>4731</v>
      </c>
      <c r="B5723" s="13" t="n">
        <v>42688</v>
      </c>
      <c r="C5723" s="13" t="n">
        <v>42691</v>
      </c>
      <c r="D5723" s="14" t="s">
        <v>137</v>
      </c>
      <c r="E5723" s="14" t="s">
        <v>62</v>
      </c>
      <c r="F5723" s="14" t="s">
        <v>63</v>
      </c>
      <c r="G5723" s="14" t="s">
        <v>237</v>
      </c>
      <c r="H5723" s="14" t="s">
        <v>80</v>
      </c>
      <c r="I5723" s="14" t="s">
        <v>123</v>
      </c>
      <c r="J5723" s="14" t="s">
        <v>2555</v>
      </c>
      <c r="K5723" s="15" t="n">
        <v>91.176</v>
      </c>
      <c r="L5723" s="0" t="n">
        <v>3</v>
      </c>
      <c r="M5723" s="16" t="n">
        <v>0.2</v>
      </c>
      <c r="N5723" s="17" t="n">
        <v>4.5588</v>
      </c>
      <c r="O5723" s="0" t="str">
        <f aca="false">TEXT(B5723,"YYYY-MM")</f>
        <v>2016-11</v>
      </c>
      <c r="P5723" s="18" t="n">
        <f aca="false">IFERROR(N5723/K5723,0)</f>
        <v>0.05</v>
      </c>
      <c r="Q5723" s="0" t="str">
        <f aca="false">IF(M5723=0,"No Discount",IF(M5723&lt;0.2,"Low (1-19%)",IF(M5723&lt;0.4,"Medium (20-39%)","High (40%+)")))</f>
        <v>Medium (20-39%)</v>
      </c>
      <c r="R5723" s="0" t="str">
        <f aca="false">INDEX('Lookup Tables'!$B$2:$B$5,MATCH(F5723,'Lookup Tables'!$A$2:$A$5,0))</f>
        <v>Manager D</v>
      </c>
    </row>
    <row r="5724" customFormat="false" ht="15" hidden="false" customHeight="false" outlineLevel="0" collapsed="false">
      <c r="A5724" s="0" t="s">
        <v>4731</v>
      </c>
      <c r="B5724" s="13" t="n">
        <v>42688</v>
      </c>
      <c r="C5724" s="13" t="n">
        <v>42691</v>
      </c>
      <c r="D5724" s="14" t="s">
        <v>137</v>
      </c>
      <c r="E5724" s="14" t="s">
        <v>62</v>
      </c>
      <c r="F5724" s="14" t="s">
        <v>63</v>
      </c>
      <c r="G5724" s="14" t="s">
        <v>237</v>
      </c>
      <c r="H5724" s="14" t="s">
        <v>80</v>
      </c>
      <c r="I5724" s="14" t="s">
        <v>123</v>
      </c>
      <c r="J5724" s="14" t="s">
        <v>2344</v>
      </c>
      <c r="K5724" s="15" t="n">
        <v>159.968</v>
      </c>
      <c r="L5724" s="0" t="n">
        <v>4</v>
      </c>
      <c r="M5724" s="16" t="n">
        <v>0.2</v>
      </c>
      <c r="N5724" s="17" t="n">
        <v>29.994</v>
      </c>
      <c r="O5724" s="0" t="str">
        <f aca="false">TEXT(B5724,"YYYY-MM")</f>
        <v>2016-11</v>
      </c>
      <c r="P5724" s="18" t="n">
        <f aca="false">IFERROR(N5724/K5724,0)</f>
        <v>0.1875</v>
      </c>
      <c r="Q5724" s="0" t="str">
        <f aca="false">IF(M5724=0,"No Discount",IF(M5724&lt;0.2,"Low (1-19%)",IF(M5724&lt;0.4,"Medium (20-39%)","High (40%+)")))</f>
        <v>Medium (20-39%)</v>
      </c>
      <c r="R5724" s="0" t="str">
        <f aca="false">INDEX('Lookup Tables'!$B$2:$B$5,MATCH(F5724,'Lookup Tables'!$A$2:$A$5,0))</f>
        <v>Manager D</v>
      </c>
    </row>
    <row r="5725" customFormat="false" ht="15" hidden="false" customHeight="false" outlineLevel="0" collapsed="false">
      <c r="A5725" s="0" t="s">
        <v>4732</v>
      </c>
      <c r="B5725" s="13" t="n">
        <v>43004</v>
      </c>
      <c r="C5725" s="13" t="n">
        <v>43008</v>
      </c>
      <c r="D5725" s="14" t="s">
        <v>69</v>
      </c>
      <c r="E5725" s="14" t="s">
        <v>62</v>
      </c>
      <c r="F5725" s="14" t="s">
        <v>63</v>
      </c>
      <c r="G5725" s="14" t="s">
        <v>64</v>
      </c>
      <c r="H5725" s="14" t="s">
        <v>65</v>
      </c>
      <c r="I5725" s="14" t="s">
        <v>91</v>
      </c>
      <c r="J5725" s="14" t="s">
        <v>1484</v>
      </c>
      <c r="K5725" s="15" t="n">
        <v>12.96</v>
      </c>
      <c r="L5725" s="0" t="n">
        <v>2</v>
      </c>
      <c r="M5725" s="16" t="n">
        <v>0</v>
      </c>
      <c r="N5725" s="17" t="n">
        <v>6.2208</v>
      </c>
      <c r="O5725" s="0" t="str">
        <f aca="false">TEXT(B5725,"YYYY-MM")</f>
        <v>2017-09</v>
      </c>
      <c r="P5725" s="18" t="n">
        <f aca="false">IFERROR(N5725/K5725,0)</f>
        <v>0.48</v>
      </c>
      <c r="Q5725" s="0" t="str">
        <f aca="false">IF(M5725=0,"No Discount",IF(M5725&lt;0.2,"Low (1-19%)",IF(M5725&lt;0.4,"Medium (20-39%)","High (40%+)")))</f>
        <v>No Discount</v>
      </c>
      <c r="R5725" s="0" t="str">
        <f aca="false">INDEX('Lookup Tables'!$B$2:$B$5,MATCH(F5725,'Lookup Tables'!$A$2:$A$5,0))</f>
        <v>Manager D</v>
      </c>
    </row>
    <row r="5726" customFormat="false" ht="15" hidden="false" customHeight="false" outlineLevel="0" collapsed="false">
      <c r="A5726" s="0" t="s">
        <v>4733</v>
      </c>
      <c r="B5726" s="13" t="n">
        <v>42269</v>
      </c>
      <c r="C5726" s="13" t="n">
        <v>42274</v>
      </c>
      <c r="D5726" s="14" t="s">
        <v>69</v>
      </c>
      <c r="E5726" s="14" t="s">
        <v>62</v>
      </c>
      <c r="F5726" s="14" t="s">
        <v>98</v>
      </c>
      <c r="G5726" s="14" t="s">
        <v>146</v>
      </c>
      <c r="H5726" s="14" t="s">
        <v>65</v>
      </c>
      <c r="I5726" s="14" t="s">
        <v>73</v>
      </c>
      <c r="J5726" s="14" t="s">
        <v>1694</v>
      </c>
      <c r="K5726" s="15" t="n">
        <v>331.536</v>
      </c>
      <c r="L5726" s="0" t="n">
        <v>3</v>
      </c>
      <c r="M5726" s="16" t="n">
        <v>0.2</v>
      </c>
      <c r="N5726" s="17" t="n">
        <v>-82.884</v>
      </c>
      <c r="O5726" s="0" t="str">
        <f aca="false">TEXT(B5726,"YYYY-MM")</f>
        <v>2015-09</v>
      </c>
      <c r="P5726" s="18" t="n">
        <f aca="false">IFERROR(N5726/K5726,0)</f>
        <v>-0.25</v>
      </c>
      <c r="Q5726" s="0" t="str">
        <f aca="false">IF(M5726=0,"No Discount",IF(M5726&lt;0.2,"Low (1-19%)",IF(M5726&lt;0.4,"Medium (20-39%)","High (40%+)")))</f>
        <v>Medium (20-39%)</v>
      </c>
      <c r="R5726" s="0" t="str">
        <f aca="false">INDEX('Lookup Tables'!$B$2:$B$5,MATCH(F5726,'Lookup Tables'!$A$2:$A$5,0))</f>
        <v>Manager A</v>
      </c>
    </row>
    <row r="5727" customFormat="false" ht="15" hidden="false" customHeight="false" outlineLevel="0" collapsed="false">
      <c r="A5727" s="0" t="s">
        <v>4734</v>
      </c>
      <c r="B5727" s="13" t="n">
        <v>42638</v>
      </c>
      <c r="C5727" s="13" t="n">
        <v>42640</v>
      </c>
      <c r="D5727" s="14" t="s">
        <v>137</v>
      </c>
      <c r="E5727" s="14" t="s">
        <v>62</v>
      </c>
      <c r="F5727" s="14" t="s">
        <v>117</v>
      </c>
      <c r="G5727" s="14" t="s">
        <v>170</v>
      </c>
      <c r="H5727" s="14" t="s">
        <v>80</v>
      </c>
      <c r="I5727" s="14" t="s">
        <v>123</v>
      </c>
      <c r="J5727" s="14" t="s">
        <v>2638</v>
      </c>
      <c r="K5727" s="15" t="n">
        <v>899.91</v>
      </c>
      <c r="L5727" s="0" t="n">
        <v>9</v>
      </c>
      <c r="M5727" s="16" t="n">
        <v>0</v>
      </c>
      <c r="N5727" s="17" t="n">
        <v>395.9604</v>
      </c>
      <c r="O5727" s="0" t="str">
        <f aca="false">TEXT(B5727,"YYYY-MM")</f>
        <v>2016-09</v>
      </c>
      <c r="P5727" s="18" t="n">
        <f aca="false">IFERROR(N5727/K5727,0)</f>
        <v>0.44</v>
      </c>
      <c r="Q5727" s="0" t="str">
        <f aca="false">IF(M5727=0,"No Discount",IF(M5727&lt;0.2,"Low (1-19%)",IF(M5727&lt;0.4,"Medium (20-39%)","High (40%+)")))</f>
        <v>No Discount</v>
      </c>
      <c r="R5727" s="0" t="str">
        <f aca="false">INDEX('Lookup Tables'!$B$2:$B$5,MATCH(F5727,'Lookup Tables'!$A$2:$A$5,0))</f>
        <v>Manager B</v>
      </c>
    </row>
    <row r="5728" customFormat="false" ht="15" hidden="false" customHeight="false" outlineLevel="0" collapsed="false">
      <c r="A5728" s="0" t="s">
        <v>4735</v>
      </c>
      <c r="B5728" s="13" t="n">
        <v>42494</v>
      </c>
      <c r="C5728" s="13" t="n">
        <v>42498</v>
      </c>
      <c r="D5728" s="14" t="s">
        <v>69</v>
      </c>
      <c r="E5728" s="14" t="s">
        <v>62</v>
      </c>
      <c r="F5728" s="14" t="s">
        <v>98</v>
      </c>
      <c r="G5728" s="14" t="s">
        <v>99</v>
      </c>
      <c r="H5728" s="14" t="s">
        <v>80</v>
      </c>
      <c r="I5728" s="14" t="s">
        <v>81</v>
      </c>
      <c r="J5728" s="14" t="s">
        <v>1768</v>
      </c>
      <c r="K5728" s="15" t="n">
        <v>946.344</v>
      </c>
      <c r="L5728" s="0" t="n">
        <v>7</v>
      </c>
      <c r="M5728" s="16" t="n">
        <v>0.2</v>
      </c>
      <c r="N5728" s="17" t="n">
        <v>118.293</v>
      </c>
      <c r="O5728" s="0" t="str">
        <f aca="false">TEXT(B5728,"YYYY-MM")</f>
        <v>2016-05</v>
      </c>
      <c r="P5728" s="18" t="n">
        <f aca="false">IFERROR(N5728/K5728,0)</f>
        <v>0.125</v>
      </c>
      <c r="Q5728" s="0" t="str">
        <f aca="false">IF(M5728=0,"No Discount",IF(M5728&lt;0.2,"Low (1-19%)",IF(M5728&lt;0.4,"Medium (20-39%)","High (40%+)")))</f>
        <v>Medium (20-39%)</v>
      </c>
      <c r="R5728" s="0" t="str">
        <f aca="false">INDEX('Lookup Tables'!$B$2:$B$5,MATCH(F5728,'Lookup Tables'!$A$2:$A$5,0))</f>
        <v>Manager A</v>
      </c>
    </row>
    <row r="5729" customFormat="false" ht="15" hidden="false" customHeight="false" outlineLevel="0" collapsed="false">
      <c r="A5729" s="0" t="s">
        <v>4736</v>
      </c>
      <c r="B5729" s="13" t="n">
        <v>43442</v>
      </c>
      <c r="C5729" s="13" t="n">
        <v>43447</v>
      </c>
      <c r="D5729" s="14" t="s">
        <v>69</v>
      </c>
      <c r="E5729" s="14" t="s">
        <v>53</v>
      </c>
      <c r="F5729" s="14" t="s">
        <v>98</v>
      </c>
      <c r="G5729" s="14" t="s">
        <v>103</v>
      </c>
      <c r="H5729" s="14" t="s">
        <v>80</v>
      </c>
      <c r="I5729" s="14" t="s">
        <v>123</v>
      </c>
      <c r="J5729" s="14" t="s">
        <v>2008</v>
      </c>
      <c r="K5729" s="15" t="n">
        <v>178.11</v>
      </c>
      <c r="L5729" s="0" t="n">
        <v>3</v>
      </c>
      <c r="M5729" s="16" t="n">
        <v>0</v>
      </c>
      <c r="N5729" s="17" t="n">
        <v>32.0598</v>
      </c>
      <c r="O5729" s="0" t="str">
        <f aca="false">TEXT(B5729,"YYYY-MM")</f>
        <v>2018-12</v>
      </c>
      <c r="P5729" s="18" t="n">
        <f aca="false">IFERROR(N5729/K5729,0)</f>
        <v>0.18</v>
      </c>
      <c r="Q5729" s="0" t="str">
        <f aca="false">IF(M5729=0,"No Discount",IF(M5729&lt;0.2,"Low (1-19%)",IF(M5729&lt;0.4,"Medium (20-39%)","High (40%+)")))</f>
        <v>No Discount</v>
      </c>
      <c r="R5729" s="0" t="str">
        <f aca="false">INDEX('Lookup Tables'!$B$2:$B$5,MATCH(F5729,'Lookup Tables'!$A$2:$A$5,0))</f>
        <v>Manager A</v>
      </c>
    </row>
    <row r="5730" customFormat="false" ht="15" hidden="false" customHeight="false" outlineLevel="0" collapsed="false">
      <c r="A5730" s="0" t="s">
        <v>4736</v>
      </c>
      <c r="B5730" s="13" t="n">
        <v>43442</v>
      </c>
      <c r="C5730" s="13" t="n">
        <v>43447</v>
      </c>
      <c r="D5730" s="14" t="s">
        <v>69</v>
      </c>
      <c r="E5730" s="14" t="s">
        <v>53</v>
      </c>
      <c r="F5730" s="14" t="s">
        <v>98</v>
      </c>
      <c r="G5730" s="14" t="s">
        <v>103</v>
      </c>
      <c r="H5730" s="14" t="s">
        <v>65</v>
      </c>
      <c r="I5730" s="14" t="s">
        <v>85</v>
      </c>
      <c r="J5730" s="14" t="s">
        <v>1735</v>
      </c>
      <c r="K5730" s="15" t="n">
        <v>1089.75</v>
      </c>
      <c r="L5730" s="0" t="n">
        <v>3</v>
      </c>
      <c r="M5730" s="16" t="n">
        <v>0</v>
      </c>
      <c r="N5730" s="17" t="n">
        <v>305.13</v>
      </c>
      <c r="O5730" s="0" t="str">
        <f aca="false">TEXT(B5730,"YYYY-MM")</f>
        <v>2018-12</v>
      </c>
      <c r="P5730" s="18" t="n">
        <f aca="false">IFERROR(N5730/K5730,0)</f>
        <v>0.28</v>
      </c>
      <c r="Q5730" s="0" t="str">
        <f aca="false">IF(M5730=0,"No Discount",IF(M5730&lt;0.2,"Low (1-19%)",IF(M5730&lt;0.4,"Medium (20-39%)","High (40%+)")))</f>
        <v>No Discount</v>
      </c>
      <c r="R5730" s="0" t="str">
        <f aca="false">INDEX('Lookup Tables'!$B$2:$B$5,MATCH(F5730,'Lookup Tables'!$A$2:$A$5,0))</f>
        <v>Manager A</v>
      </c>
    </row>
    <row r="5731" customFormat="false" ht="15" hidden="false" customHeight="false" outlineLevel="0" collapsed="false">
      <c r="A5731" s="0" t="s">
        <v>4736</v>
      </c>
      <c r="B5731" s="13" t="n">
        <v>43442</v>
      </c>
      <c r="C5731" s="13" t="n">
        <v>43447</v>
      </c>
      <c r="D5731" s="14" t="s">
        <v>69</v>
      </c>
      <c r="E5731" s="14" t="s">
        <v>53</v>
      </c>
      <c r="F5731" s="14" t="s">
        <v>98</v>
      </c>
      <c r="G5731" s="14" t="s">
        <v>103</v>
      </c>
      <c r="H5731" s="14" t="s">
        <v>65</v>
      </c>
      <c r="I5731" s="14" t="s">
        <v>66</v>
      </c>
      <c r="J5731" s="14" t="s">
        <v>1023</v>
      </c>
      <c r="K5731" s="15" t="n">
        <v>61.06</v>
      </c>
      <c r="L5731" s="0" t="n">
        <v>2</v>
      </c>
      <c r="M5731" s="16" t="n">
        <v>0</v>
      </c>
      <c r="N5731" s="17" t="n">
        <v>28.0876</v>
      </c>
      <c r="O5731" s="0" t="str">
        <f aca="false">TEXT(B5731,"YYYY-MM")</f>
        <v>2018-12</v>
      </c>
      <c r="P5731" s="18" t="n">
        <f aca="false">IFERROR(N5731/K5731,0)</f>
        <v>0.46</v>
      </c>
      <c r="Q5731" s="0" t="str">
        <f aca="false">IF(M5731=0,"No Discount",IF(M5731&lt;0.2,"Low (1-19%)",IF(M5731&lt;0.4,"Medium (20-39%)","High (40%+)")))</f>
        <v>No Discount</v>
      </c>
      <c r="R5731" s="0" t="str">
        <f aca="false">INDEX('Lookup Tables'!$B$2:$B$5,MATCH(F5731,'Lookup Tables'!$A$2:$A$5,0))</f>
        <v>Manager A</v>
      </c>
    </row>
    <row r="5732" customFormat="false" ht="15" hidden="false" customHeight="false" outlineLevel="0" collapsed="false">
      <c r="A5732" s="0" t="s">
        <v>4736</v>
      </c>
      <c r="B5732" s="13" t="n">
        <v>43442</v>
      </c>
      <c r="C5732" s="13" t="n">
        <v>43447</v>
      </c>
      <c r="D5732" s="14" t="s">
        <v>69</v>
      </c>
      <c r="E5732" s="14" t="s">
        <v>53</v>
      </c>
      <c r="F5732" s="14" t="s">
        <v>98</v>
      </c>
      <c r="G5732" s="14" t="s">
        <v>103</v>
      </c>
      <c r="H5732" s="14" t="s">
        <v>56</v>
      </c>
      <c r="I5732" s="14" t="s">
        <v>57</v>
      </c>
      <c r="J5732" s="14" t="s">
        <v>2088</v>
      </c>
      <c r="K5732" s="15" t="n">
        <v>459.92</v>
      </c>
      <c r="L5732" s="0" t="n">
        <v>4</v>
      </c>
      <c r="M5732" s="16" t="n">
        <v>0</v>
      </c>
      <c r="N5732" s="17" t="n">
        <v>41.3928</v>
      </c>
      <c r="O5732" s="0" t="str">
        <f aca="false">TEXT(B5732,"YYYY-MM")</f>
        <v>2018-12</v>
      </c>
      <c r="P5732" s="18" t="n">
        <f aca="false">IFERROR(N5732/K5732,0)</f>
        <v>0.09</v>
      </c>
      <c r="Q5732" s="0" t="str">
        <f aca="false">IF(M5732=0,"No Discount",IF(M5732&lt;0.2,"Low (1-19%)",IF(M5732&lt;0.4,"Medium (20-39%)","High (40%+)")))</f>
        <v>No Discount</v>
      </c>
      <c r="R5732" s="0" t="str">
        <f aca="false">INDEX('Lookup Tables'!$B$2:$B$5,MATCH(F5732,'Lookup Tables'!$A$2:$A$5,0))</f>
        <v>Manager A</v>
      </c>
    </row>
    <row r="5733" customFormat="false" ht="15" hidden="false" customHeight="false" outlineLevel="0" collapsed="false">
      <c r="A5733" s="0" t="s">
        <v>4736</v>
      </c>
      <c r="B5733" s="13" t="n">
        <v>43442</v>
      </c>
      <c r="C5733" s="13" t="n">
        <v>43447</v>
      </c>
      <c r="D5733" s="14" t="s">
        <v>69</v>
      </c>
      <c r="E5733" s="14" t="s">
        <v>53</v>
      </c>
      <c r="F5733" s="14" t="s">
        <v>98</v>
      </c>
      <c r="G5733" s="14" t="s">
        <v>103</v>
      </c>
      <c r="H5733" s="14" t="s">
        <v>65</v>
      </c>
      <c r="I5733" s="14" t="s">
        <v>91</v>
      </c>
      <c r="J5733" s="14" t="s">
        <v>594</v>
      </c>
      <c r="K5733" s="15" t="n">
        <v>27.52</v>
      </c>
      <c r="L5733" s="0" t="n">
        <v>4</v>
      </c>
      <c r="M5733" s="16" t="n">
        <v>0</v>
      </c>
      <c r="N5733" s="17" t="n">
        <v>12.6592</v>
      </c>
      <c r="O5733" s="0" t="str">
        <f aca="false">TEXT(B5733,"YYYY-MM")</f>
        <v>2018-12</v>
      </c>
      <c r="P5733" s="18" t="n">
        <f aca="false">IFERROR(N5733/K5733,0)</f>
        <v>0.46</v>
      </c>
      <c r="Q5733" s="0" t="str">
        <f aca="false">IF(M5733=0,"No Discount",IF(M5733&lt;0.2,"Low (1-19%)",IF(M5733&lt;0.4,"Medium (20-39%)","High (40%+)")))</f>
        <v>No Discount</v>
      </c>
      <c r="R5733" s="0" t="str">
        <f aca="false">INDEX('Lookup Tables'!$B$2:$B$5,MATCH(F5733,'Lookup Tables'!$A$2:$A$5,0))</f>
        <v>Manager A</v>
      </c>
    </row>
    <row r="5734" customFormat="false" ht="15" hidden="false" customHeight="false" outlineLevel="0" collapsed="false">
      <c r="A5734" s="0" t="s">
        <v>4737</v>
      </c>
      <c r="B5734" s="13" t="n">
        <v>43280</v>
      </c>
      <c r="C5734" s="13" t="n">
        <v>43283</v>
      </c>
      <c r="D5734" s="14" t="s">
        <v>137</v>
      </c>
      <c r="E5734" s="14" t="s">
        <v>62</v>
      </c>
      <c r="F5734" s="14" t="s">
        <v>117</v>
      </c>
      <c r="G5734" s="14" t="s">
        <v>375</v>
      </c>
      <c r="H5734" s="14" t="s">
        <v>56</v>
      </c>
      <c r="I5734" s="14" t="s">
        <v>57</v>
      </c>
      <c r="J5734" s="14" t="s">
        <v>3317</v>
      </c>
      <c r="K5734" s="15" t="n">
        <v>638.82</v>
      </c>
      <c r="L5734" s="0" t="n">
        <v>9</v>
      </c>
      <c r="M5734" s="16" t="n">
        <v>0</v>
      </c>
      <c r="N5734" s="17" t="n">
        <v>185.2578</v>
      </c>
      <c r="O5734" s="0" t="str">
        <f aca="false">TEXT(B5734,"YYYY-MM")</f>
        <v>2018-06</v>
      </c>
      <c r="P5734" s="18" t="n">
        <f aca="false">IFERROR(N5734/K5734,0)</f>
        <v>0.29</v>
      </c>
      <c r="Q5734" s="0" t="str">
        <f aca="false">IF(M5734=0,"No Discount",IF(M5734&lt;0.2,"Low (1-19%)",IF(M5734&lt;0.4,"Medium (20-39%)","High (40%+)")))</f>
        <v>No Discount</v>
      </c>
      <c r="R5734" s="0" t="str">
        <f aca="false">INDEX('Lookup Tables'!$B$2:$B$5,MATCH(F5734,'Lookup Tables'!$A$2:$A$5,0))</f>
        <v>Manager B</v>
      </c>
    </row>
    <row r="5735" customFormat="false" ht="15" hidden="false" customHeight="false" outlineLevel="0" collapsed="false">
      <c r="A5735" s="0" t="s">
        <v>4737</v>
      </c>
      <c r="B5735" s="13" t="n">
        <v>43280</v>
      </c>
      <c r="C5735" s="13" t="n">
        <v>43283</v>
      </c>
      <c r="D5735" s="14" t="s">
        <v>137</v>
      </c>
      <c r="E5735" s="14" t="s">
        <v>62</v>
      </c>
      <c r="F5735" s="14" t="s">
        <v>117</v>
      </c>
      <c r="G5735" s="14" t="s">
        <v>375</v>
      </c>
      <c r="H5735" s="14" t="s">
        <v>65</v>
      </c>
      <c r="I5735" s="14" t="s">
        <v>303</v>
      </c>
      <c r="J5735" s="14" t="s">
        <v>1203</v>
      </c>
      <c r="K5735" s="15" t="n">
        <v>30.69</v>
      </c>
      <c r="L5735" s="0" t="n">
        <v>3</v>
      </c>
      <c r="M5735" s="16" t="n">
        <v>0</v>
      </c>
      <c r="N5735" s="17" t="n">
        <v>7.9794</v>
      </c>
      <c r="O5735" s="0" t="str">
        <f aca="false">TEXT(B5735,"YYYY-MM")</f>
        <v>2018-06</v>
      </c>
      <c r="P5735" s="18" t="n">
        <f aca="false">IFERROR(N5735/K5735,0)</f>
        <v>0.26</v>
      </c>
      <c r="Q5735" s="0" t="str">
        <f aca="false">IF(M5735=0,"No Discount",IF(M5735&lt;0.2,"Low (1-19%)",IF(M5735&lt;0.4,"Medium (20-39%)","High (40%+)")))</f>
        <v>No Discount</v>
      </c>
      <c r="R5735" s="0" t="str">
        <f aca="false">INDEX('Lookup Tables'!$B$2:$B$5,MATCH(F5735,'Lookup Tables'!$A$2:$A$5,0))</f>
        <v>Manager B</v>
      </c>
    </row>
    <row r="5736" customFormat="false" ht="15" hidden="false" customHeight="false" outlineLevel="0" collapsed="false">
      <c r="A5736" s="0" t="s">
        <v>4737</v>
      </c>
      <c r="B5736" s="13" t="n">
        <v>43280</v>
      </c>
      <c r="C5736" s="13" t="n">
        <v>43283</v>
      </c>
      <c r="D5736" s="14" t="s">
        <v>137</v>
      </c>
      <c r="E5736" s="14" t="s">
        <v>62</v>
      </c>
      <c r="F5736" s="14" t="s">
        <v>117</v>
      </c>
      <c r="G5736" s="14" t="s">
        <v>375</v>
      </c>
      <c r="H5736" s="14" t="s">
        <v>56</v>
      </c>
      <c r="I5736" s="14" t="s">
        <v>76</v>
      </c>
      <c r="J5736" s="14" t="s">
        <v>1766</v>
      </c>
      <c r="K5736" s="15" t="n">
        <v>25.16</v>
      </c>
      <c r="L5736" s="0" t="n">
        <v>2</v>
      </c>
      <c r="M5736" s="16" t="n">
        <v>0</v>
      </c>
      <c r="N5736" s="17" t="n">
        <v>8.5544</v>
      </c>
      <c r="O5736" s="0" t="str">
        <f aca="false">TEXT(B5736,"YYYY-MM")</f>
        <v>2018-06</v>
      </c>
      <c r="P5736" s="18" t="n">
        <f aca="false">IFERROR(N5736/K5736,0)</f>
        <v>0.34</v>
      </c>
      <c r="Q5736" s="0" t="str">
        <f aca="false">IF(M5736=0,"No Discount",IF(M5736&lt;0.2,"Low (1-19%)",IF(M5736&lt;0.4,"Medium (20-39%)","High (40%+)")))</f>
        <v>No Discount</v>
      </c>
      <c r="R5736" s="0" t="str">
        <f aca="false">INDEX('Lookup Tables'!$B$2:$B$5,MATCH(F5736,'Lookup Tables'!$A$2:$A$5,0))</f>
        <v>Manager B</v>
      </c>
    </row>
    <row r="5737" customFormat="false" ht="15" hidden="false" customHeight="false" outlineLevel="0" collapsed="false">
      <c r="A5737" s="0" t="s">
        <v>4738</v>
      </c>
      <c r="B5737" s="13" t="n">
        <v>42184</v>
      </c>
      <c r="C5737" s="13" t="n">
        <v>42188</v>
      </c>
      <c r="D5737" s="14" t="s">
        <v>69</v>
      </c>
      <c r="E5737" s="14" t="s">
        <v>53</v>
      </c>
      <c r="F5737" s="14" t="s">
        <v>117</v>
      </c>
      <c r="G5737" s="14" t="s">
        <v>170</v>
      </c>
      <c r="H5737" s="14" t="s">
        <v>65</v>
      </c>
      <c r="I5737" s="14" t="s">
        <v>83</v>
      </c>
      <c r="J5737" s="14" t="s">
        <v>3036</v>
      </c>
      <c r="K5737" s="15" t="n">
        <v>13.92</v>
      </c>
      <c r="L5737" s="0" t="n">
        <v>3</v>
      </c>
      <c r="M5737" s="16" t="n">
        <v>0.2</v>
      </c>
      <c r="N5737" s="17" t="n">
        <v>4.872</v>
      </c>
      <c r="O5737" s="0" t="str">
        <f aca="false">TEXT(B5737,"YYYY-MM")</f>
        <v>2015-06</v>
      </c>
      <c r="P5737" s="18" t="n">
        <f aca="false">IFERROR(N5737/K5737,0)</f>
        <v>0.35</v>
      </c>
      <c r="Q5737" s="0" t="str">
        <f aca="false">IF(M5737=0,"No Discount",IF(M5737&lt;0.2,"Low (1-19%)",IF(M5737&lt;0.4,"Medium (20-39%)","High (40%+)")))</f>
        <v>Medium (20-39%)</v>
      </c>
      <c r="R5737" s="0" t="str">
        <f aca="false">INDEX('Lookup Tables'!$B$2:$B$5,MATCH(F5737,'Lookup Tables'!$A$2:$A$5,0))</f>
        <v>Manager B</v>
      </c>
    </row>
    <row r="5738" customFormat="false" ht="15" hidden="false" customHeight="false" outlineLevel="0" collapsed="false">
      <c r="A5738" s="0" t="s">
        <v>4739</v>
      </c>
      <c r="B5738" s="13" t="n">
        <v>42024</v>
      </c>
      <c r="C5738" s="13" t="n">
        <v>42029</v>
      </c>
      <c r="D5738" s="14" t="s">
        <v>69</v>
      </c>
      <c r="E5738" s="14" t="s">
        <v>53</v>
      </c>
      <c r="F5738" s="14" t="s">
        <v>63</v>
      </c>
      <c r="G5738" s="14" t="s">
        <v>64</v>
      </c>
      <c r="H5738" s="14" t="s">
        <v>65</v>
      </c>
      <c r="I5738" s="14" t="s">
        <v>91</v>
      </c>
      <c r="J5738" s="14" t="s">
        <v>668</v>
      </c>
      <c r="K5738" s="15" t="n">
        <v>19.36</v>
      </c>
      <c r="L5738" s="0" t="n">
        <v>2</v>
      </c>
      <c r="M5738" s="16" t="n">
        <v>0</v>
      </c>
      <c r="N5738" s="17" t="n">
        <v>9.2928</v>
      </c>
      <c r="O5738" s="0" t="str">
        <f aca="false">TEXT(B5738,"YYYY-MM")</f>
        <v>2015-01</v>
      </c>
      <c r="P5738" s="18" t="n">
        <f aca="false">IFERROR(N5738/K5738,0)</f>
        <v>0.48</v>
      </c>
      <c r="Q5738" s="0" t="str">
        <f aca="false">IF(M5738=0,"No Discount",IF(M5738&lt;0.2,"Low (1-19%)",IF(M5738&lt;0.4,"Medium (20-39%)","High (40%+)")))</f>
        <v>No Discount</v>
      </c>
      <c r="R5738" s="0" t="str">
        <f aca="false">INDEX('Lookup Tables'!$B$2:$B$5,MATCH(F5738,'Lookup Tables'!$A$2:$A$5,0))</f>
        <v>Manager D</v>
      </c>
    </row>
    <row r="5739" customFormat="false" ht="15" hidden="false" customHeight="false" outlineLevel="0" collapsed="false">
      <c r="A5739" s="0" t="s">
        <v>4739</v>
      </c>
      <c r="B5739" s="13" t="n">
        <v>42024</v>
      </c>
      <c r="C5739" s="13" t="n">
        <v>42029</v>
      </c>
      <c r="D5739" s="14" t="s">
        <v>69</v>
      </c>
      <c r="E5739" s="14" t="s">
        <v>53</v>
      </c>
      <c r="F5739" s="14" t="s">
        <v>63</v>
      </c>
      <c r="G5739" s="14" t="s">
        <v>64</v>
      </c>
      <c r="H5739" s="14" t="s">
        <v>56</v>
      </c>
      <c r="I5739" s="14" t="s">
        <v>76</v>
      </c>
      <c r="J5739" s="14" t="s">
        <v>209</v>
      </c>
      <c r="K5739" s="15" t="n">
        <v>19.3</v>
      </c>
      <c r="L5739" s="0" t="n">
        <v>2</v>
      </c>
      <c r="M5739" s="16" t="n">
        <v>0</v>
      </c>
      <c r="N5739" s="17" t="n">
        <v>5.79</v>
      </c>
      <c r="O5739" s="0" t="str">
        <f aca="false">TEXT(B5739,"YYYY-MM")</f>
        <v>2015-01</v>
      </c>
      <c r="P5739" s="18" t="n">
        <f aca="false">IFERROR(N5739/K5739,0)</f>
        <v>0.3</v>
      </c>
      <c r="Q5739" s="0" t="str">
        <f aca="false">IF(M5739=0,"No Discount",IF(M5739&lt;0.2,"Low (1-19%)",IF(M5739&lt;0.4,"Medium (20-39%)","High (40%+)")))</f>
        <v>No Discount</v>
      </c>
      <c r="R5739" s="0" t="str">
        <f aca="false">INDEX('Lookup Tables'!$B$2:$B$5,MATCH(F5739,'Lookup Tables'!$A$2:$A$5,0))</f>
        <v>Manager D</v>
      </c>
    </row>
    <row r="5740" customFormat="false" ht="15" hidden="false" customHeight="false" outlineLevel="0" collapsed="false">
      <c r="A5740" s="0" t="s">
        <v>4740</v>
      </c>
      <c r="B5740" s="13" t="n">
        <v>43100</v>
      </c>
      <c r="C5740" s="13" t="n">
        <v>43106</v>
      </c>
      <c r="D5740" s="14" t="s">
        <v>69</v>
      </c>
      <c r="E5740" s="14" t="s">
        <v>53</v>
      </c>
      <c r="F5740" s="14" t="s">
        <v>63</v>
      </c>
      <c r="G5740" s="14" t="s">
        <v>64</v>
      </c>
      <c r="H5740" s="14" t="s">
        <v>65</v>
      </c>
      <c r="I5740" s="14" t="s">
        <v>83</v>
      </c>
      <c r="J5740" s="14" t="s">
        <v>2812</v>
      </c>
      <c r="K5740" s="15" t="n">
        <v>38.376</v>
      </c>
      <c r="L5740" s="0" t="n">
        <v>3</v>
      </c>
      <c r="M5740" s="16" t="n">
        <v>0.2</v>
      </c>
      <c r="N5740" s="17" t="n">
        <v>13.4316</v>
      </c>
      <c r="O5740" s="0" t="str">
        <f aca="false">TEXT(B5740,"YYYY-MM")</f>
        <v>2017-12</v>
      </c>
      <c r="P5740" s="18" t="n">
        <f aca="false">IFERROR(N5740/K5740,0)</f>
        <v>0.35</v>
      </c>
      <c r="Q5740" s="0" t="str">
        <f aca="false">IF(M5740=0,"No Discount",IF(M5740&lt;0.2,"Low (1-19%)",IF(M5740&lt;0.4,"Medium (20-39%)","High (40%+)")))</f>
        <v>Medium (20-39%)</v>
      </c>
      <c r="R5740" s="0" t="str">
        <f aca="false">INDEX('Lookup Tables'!$B$2:$B$5,MATCH(F5740,'Lookup Tables'!$A$2:$A$5,0))</f>
        <v>Manager D</v>
      </c>
    </row>
    <row r="5741" customFormat="false" ht="15" hidden="false" customHeight="false" outlineLevel="0" collapsed="false">
      <c r="A5741" s="0" t="s">
        <v>4741</v>
      </c>
      <c r="B5741" s="13" t="n">
        <v>43187</v>
      </c>
      <c r="C5741" s="13" t="n">
        <v>43190</v>
      </c>
      <c r="D5741" s="14" t="s">
        <v>137</v>
      </c>
      <c r="E5741" s="14" t="s">
        <v>62</v>
      </c>
      <c r="F5741" s="14" t="s">
        <v>63</v>
      </c>
      <c r="G5741" s="14" t="s">
        <v>64</v>
      </c>
      <c r="H5741" s="14" t="s">
        <v>65</v>
      </c>
      <c r="I5741" s="14" t="s">
        <v>91</v>
      </c>
      <c r="J5741" s="14" t="s">
        <v>3856</v>
      </c>
      <c r="K5741" s="15" t="n">
        <v>12.96</v>
      </c>
      <c r="L5741" s="0" t="n">
        <v>2</v>
      </c>
      <c r="M5741" s="16" t="n">
        <v>0</v>
      </c>
      <c r="N5741" s="17" t="n">
        <v>6.3504</v>
      </c>
      <c r="O5741" s="0" t="str">
        <f aca="false">TEXT(B5741,"YYYY-MM")</f>
        <v>2018-03</v>
      </c>
      <c r="P5741" s="18" t="n">
        <f aca="false">IFERROR(N5741/K5741,0)</f>
        <v>0.49</v>
      </c>
      <c r="Q5741" s="0" t="str">
        <f aca="false">IF(M5741=0,"No Discount",IF(M5741&lt;0.2,"Low (1-19%)",IF(M5741&lt;0.4,"Medium (20-39%)","High (40%+)")))</f>
        <v>No Discount</v>
      </c>
      <c r="R5741" s="0" t="str">
        <f aca="false">INDEX('Lookup Tables'!$B$2:$B$5,MATCH(F5741,'Lookup Tables'!$A$2:$A$5,0))</f>
        <v>Manager D</v>
      </c>
    </row>
    <row r="5742" customFormat="false" ht="15" hidden="false" customHeight="false" outlineLevel="0" collapsed="false">
      <c r="A5742" s="0" t="s">
        <v>4741</v>
      </c>
      <c r="B5742" s="13" t="n">
        <v>43187</v>
      </c>
      <c r="C5742" s="13" t="n">
        <v>43190</v>
      </c>
      <c r="D5742" s="14" t="s">
        <v>137</v>
      </c>
      <c r="E5742" s="14" t="s">
        <v>62</v>
      </c>
      <c r="F5742" s="14" t="s">
        <v>63</v>
      </c>
      <c r="G5742" s="14" t="s">
        <v>64</v>
      </c>
      <c r="H5742" s="14" t="s">
        <v>56</v>
      </c>
      <c r="I5742" s="14" t="s">
        <v>76</v>
      </c>
      <c r="J5742" s="14" t="s">
        <v>1334</v>
      </c>
      <c r="K5742" s="15" t="n">
        <v>26.48</v>
      </c>
      <c r="L5742" s="0" t="n">
        <v>1</v>
      </c>
      <c r="M5742" s="16" t="n">
        <v>0</v>
      </c>
      <c r="N5742" s="17" t="n">
        <v>10.0624</v>
      </c>
      <c r="O5742" s="0" t="str">
        <f aca="false">TEXT(B5742,"YYYY-MM")</f>
        <v>2018-03</v>
      </c>
      <c r="P5742" s="18" t="n">
        <f aca="false">IFERROR(N5742/K5742,0)</f>
        <v>0.38</v>
      </c>
      <c r="Q5742" s="0" t="str">
        <f aca="false">IF(M5742=0,"No Discount",IF(M5742&lt;0.2,"Low (1-19%)",IF(M5742&lt;0.4,"Medium (20-39%)","High (40%+)")))</f>
        <v>No Discount</v>
      </c>
      <c r="R5742" s="0" t="str">
        <f aca="false">INDEX('Lookup Tables'!$B$2:$B$5,MATCH(F5742,'Lookup Tables'!$A$2:$A$5,0))</f>
        <v>Manager D</v>
      </c>
    </row>
    <row r="5743" customFormat="false" ht="15" hidden="false" customHeight="false" outlineLevel="0" collapsed="false">
      <c r="A5743" s="0" t="s">
        <v>4741</v>
      </c>
      <c r="B5743" s="13" t="n">
        <v>43187</v>
      </c>
      <c r="C5743" s="13" t="n">
        <v>43190</v>
      </c>
      <c r="D5743" s="14" t="s">
        <v>137</v>
      </c>
      <c r="E5743" s="14" t="s">
        <v>62</v>
      </c>
      <c r="F5743" s="14" t="s">
        <v>63</v>
      </c>
      <c r="G5743" s="14" t="s">
        <v>64</v>
      </c>
      <c r="H5743" s="14" t="s">
        <v>80</v>
      </c>
      <c r="I5743" s="14" t="s">
        <v>345</v>
      </c>
      <c r="J5743" s="14" t="s">
        <v>2020</v>
      </c>
      <c r="K5743" s="15" t="n">
        <v>532.72</v>
      </c>
      <c r="L5743" s="0" t="n">
        <v>2</v>
      </c>
      <c r="M5743" s="16" t="n">
        <v>0.2</v>
      </c>
      <c r="N5743" s="17" t="n">
        <v>53.272</v>
      </c>
      <c r="O5743" s="0" t="str">
        <f aca="false">TEXT(B5743,"YYYY-MM")</f>
        <v>2018-03</v>
      </c>
      <c r="P5743" s="18" t="n">
        <f aca="false">IFERROR(N5743/K5743,0)</f>
        <v>0.1</v>
      </c>
      <c r="Q5743" s="0" t="str">
        <f aca="false">IF(M5743=0,"No Discount",IF(M5743&lt;0.2,"Low (1-19%)",IF(M5743&lt;0.4,"Medium (20-39%)","High (40%+)")))</f>
        <v>Medium (20-39%)</v>
      </c>
      <c r="R5743" s="0" t="str">
        <f aca="false">INDEX('Lookup Tables'!$B$2:$B$5,MATCH(F5743,'Lookup Tables'!$A$2:$A$5,0))</f>
        <v>Manager D</v>
      </c>
    </row>
    <row r="5744" customFormat="false" ht="15" hidden="false" customHeight="false" outlineLevel="0" collapsed="false">
      <c r="A5744" s="0" t="s">
        <v>4741</v>
      </c>
      <c r="B5744" s="13" t="n">
        <v>43187</v>
      </c>
      <c r="C5744" s="13" t="n">
        <v>43190</v>
      </c>
      <c r="D5744" s="14" t="s">
        <v>137</v>
      </c>
      <c r="E5744" s="14" t="s">
        <v>62</v>
      </c>
      <c r="F5744" s="14" t="s">
        <v>63</v>
      </c>
      <c r="G5744" s="14" t="s">
        <v>64</v>
      </c>
      <c r="H5744" s="14" t="s">
        <v>65</v>
      </c>
      <c r="I5744" s="14" t="s">
        <v>91</v>
      </c>
      <c r="J5744" s="14" t="s">
        <v>1155</v>
      </c>
      <c r="K5744" s="15" t="n">
        <v>26.72</v>
      </c>
      <c r="L5744" s="0" t="n">
        <v>4</v>
      </c>
      <c r="M5744" s="16" t="n">
        <v>0</v>
      </c>
      <c r="N5744" s="17" t="n">
        <v>12.8256</v>
      </c>
      <c r="O5744" s="0" t="str">
        <f aca="false">TEXT(B5744,"YYYY-MM")</f>
        <v>2018-03</v>
      </c>
      <c r="P5744" s="18" t="n">
        <f aca="false">IFERROR(N5744/K5744,0)</f>
        <v>0.48</v>
      </c>
      <c r="Q5744" s="0" t="str">
        <f aca="false">IF(M5744=0,"No Discount",IF(M5744&lt;0.2,"Low (1-19%)",IF(M5744&lt;0.4,"Medium (20-39%)","High (40%+)")))</f>
        <v>No Discount</v>
      </c>
      <c r="R5744" s="0" t="str">
        <f aca="false">INDEX('Lookup Tables'!$B$2:$B$5,MATCH(F5744,'Lookup Tables'!$A$2:$A$5,0))</f>
        <v>Manager D</v>
      </c>
    </row>
    <row r="5745" customFormat="false" ht="15" hidden="false" customHeight="false" outlineLevel="0" collapsed="false">
      <c r="A5745" s="0" t="s">
        <v>4741</v>
      </c>
      <c r="B5745" s="13" t="n">
        <v>43187</v>
      </c>
      <c r="C5745" s="13" t="n">
        <v>43190</v>
      </c>
      <c r="D5745" s="14" t="s">
        <v>137</v>
      </c>
      <c r="E5745" s="14" t="s">
        <v>62</v>
      </c>
      <c r="F5745" s="14" t="s">
        <v>63</v>
      </c>
      <c r="G5745" s="14" t="s">
        <v>64</v>
      </c>
      <c r="H5745" s="14" t="s">
        <v>65</v>
      </c>
      <c r="I5745" s="14" t="s">
        <v>91</v>
      </c>
      <c r="J5745" s="14" t="s">
        <v>1020</v>
      </c>
      <c r="K5745" s="15" t="n">
        <v>20.04</v>
      </c>
      <c r="L5745" s="0" t="n">
        <v>3</v>
      </c>
      <c r="M5745" s="16" t="n">
        <v>0</v>
      </c>
      <c r="N5745" s="17" t="n">
        <v>9.6192</v>
      </c>
      <c r="O5745" s="0" t="str">
        <f aca="false">TEXT(B5745,"YYYY-MM")</f>
        <v>2018-03</v>
      </c>
      <c r="P5745" s="18" t="n">
        <f aca="false">IFERROR(N5745/K5745,0)</f>
        <v>0.48</v>
      </c>
      <c r="Q5745" s="0" t="str">
        <f aca="false">IF(M5745=0,"No Discount",IF(M5745&lt;0.2,"Low (1-19%)",IF(M5745&lt;0.4,"Medium (20-39%)","High (40%+)")))</f>
        <v>No Discount</v>
      </c>
      <c r="R5745" s="0" t="str">
        <f aca="false">INDEX('Lookup Tables'!$B$2:$B$5,MATCH(F5745,'Lookup Tables'!$A$2:$A$5,0))</f>
        <v>Manager D</v>
      </c>
    </row>
    <row r="5746" customFormat="false" ht="15" hidden="false" customHeight="false" outlineLevel="0" collapsed="false">
      <c r="A5746" s="0" t="s">
        <v>4741</v>
      </c>
      <c r="B5746" s="13" t="n">
        <v>43187</v>
      </c>
      <c r="C5746" s="13" t="n">
        <v>43190</v>
      </c>
      <c r="D5746" s="14" t="s">
        <v>137</v>
      </c>
      <c r="E5746" s="14" t="s">
        <v>62</v>
      </c>
      <c r="F5746" s="14" t="s">
        <v>63</v>
      </c>
      <c r="G5746" s="14" t="s">
        <v>64</v>
      </c>
      <c r="H5746" s="14" t="s">
        <v>65</v>
      </c>
      <c r="I5746" s="14" t="s">
        <v>73</v>
      </c>
      <c r="J5746" s="14" t="s">
        <v>754</v>
      </c>
      <c r="K5746" s="15" t="n">
        <v>795.48</v>
      </c>
      <c r="L5746" s="0" t="n">
        <v>7</v>
      </c>
      <c r="M5746" s="16" t="n">
        <v>0</v>
      </c>
      <c r="N5746" s="17" t="n">
        <v>7.9548</v>
      </c>
      <c r="O5746" s="0" t="str">
        <f aca="false">TEXT(B5746,"YYYY-MM")</f>
        <v>2018-03</v>
      </c>
      <c r="P5746" s="18" t="n">
        <f aca="false">IFERROR(N5746/K5746,0)</f>
        <v>0.01</v>
      </c>
      <c r="Q5746" s="0" t="str">
        <f aca="false">IF(M5746=0,"No Discount",IF(M5746&lt;0.2,"Low (1-19%)",IF(M5746&lt;0.4,"Medium (20-39%)","High (40%+)")))</f>
        <v>No Discount</v>
      </c>
      <c r="R5746" s="0" t="str">
        <f aca="false">INDEX('Lookup Tables'!$B$2:$B$5,MATCH(F5746,'Lookup Tables'!$A$2:$A$5,0))</f>
        <v>Manager D</v>
      </c>
    </row>
    <row r="5747" customFormat="false" ht="15" hidden="false" customHeight="false" outlineLevel="0" collapsed="false">
      <c r="A5747" s="0" t="s">
        <v>4741</v>
      </c>
      <c r="B5747" s="13" t="n">
        <v>43187</v>
      </c>
      <c r="C5747" s="13" t="n">
        <v>43190</v>
      </c>
      <c r="D5747" s="14" t="s">
        <v>137</v>
      </c>
      <c r="E5747" s="14" t="s">
        <v>62</v>
      </c>
      <c r="F5747" s="14" t="s">
        <v>63</v>
      </c>
      <c r="G5747" s="14" t="s">
        <v>64</v>
      </c>
      <c r="H5747" s="14" t="s">
        <v>56</v>
      </c>
      <c r="I5747" s="14" t="s">
        <v>76</v>
      </c>
      <c r="J5747" s="14" t="s">
        <v>2796</v>
      </c>
      <c r="K5747" s="15" t="n">
        <v>21.56</v>
      </c>
      <c r="L5747" s="0" t="n">
        <v>7</v>
      </c>
      <c r="M5747" s="16" t="n">
        <v>0</v>
      </c>
      <c r="N5747" s="17" t="n">
        <v>6.8992</v>
      </c>
      <c r="O5747" s="0" t="str">
        <f aca="false">TEXT(B5747,"YYYY-MM")</f>
        <v>2018-03</v>
      </c>
      <c r="P5747" s="18" t="n">
        <f aca="false">IFERROR(N5747/K5747,0)</f>
        <v>0.32</v>
      </c>
      <c r="Q5747" s="0" t="str">
        <f aca="false">IF(M5747=0,"No Discount",IF(M5747&lt;0.2,"Low (1-19%)",IF(M5747&lt;0.4,"Medium (20-39%)","High (40%+)")))</f>
        <v>No Discount</v>
      </c>
      <c r="R5747" s="0" t="str">
        <f aca="false">INDEX('Lookup Tables'!$B$2:$B$5,MATCH(F5747,'Lookup Tables'!$A$2:$A$5,0))</f>
        <v>Manager D</v>
      </c>
    </row>
    <row r="5748" customFormat="false" ht="15" hidden="false" customHeight="false" outlineLevel="0" collapsed="false">
      <c r="A5748" s="0" t="s">
        <v>4742</v>
      </c>
      <c r="B5748" s="13" t="n">
        <v>43077</v>
      </c>
      <c r="C5748" s="13" t="n">
        <v>43081</v>
      </c>
      <c r="D5748" s="14" t="s">
        <v>69</v>
      </c>
      <c r="E5748" s="14" t="s">
        <v>53</v>
      </c>
      <c r="F5748" s="14" t="s">
        <v>54</v>
      </c>
      <c r="G5748" s="14" t="s">
        <v>90</v>
      </c>
      <c r="H5748" s="14" t="s">
        <v>80</v>
      </c>
      <c r="I5748" s="14" t="s">
        <v>81</v>
      </c>
      <c r="J5748" s="14" t="s">
        <v>882</v>
      </c>
      <c r="K5748" s="15" t="n">
        <v>249.584</v>
      </c>
      <c r="L5748" s="0" t="n">
        <v>2</v>
      </c>
      <c r="M5748" s="16" t="n">
        <v>0.2</v>
      </c>
      <c r="N5748" s="17" t="n">
        <v>31.198</v>
      </c>
      <c r="O5748" s="0" t="str">
        <f aca="false">TEXT(B5748,"YYYY-MM")</f>
        <v>2017-12</v>
      </c>
      <c r="P5748" s="18" t="n">
        <f aca="false">IFERROR(N5748/K5748,0)</f>
        <v>0.125</v>
      </c>
      <c r="Q5748" s="0" t="str">
        <f aca="false">IF(M5748=0,"No Discount",IF(M5748&lt;0.2,"Low (1-19%)",IF(M5748&lt;0.4,"Medium (20-39%)","High (40%+)")))</f>
        <v>Medium (20-39%)</v>
      </c>
      <c r="R5748" s="0" t="str">
        <f aca="false">INDEX('Lookup Tables'!$B$2:$B$5,MATCH(F5748,'Lookup Tables'!$A$2:$A$5,0))</f>
        <v>Manager C</v>
      </c>
    </row>
    <row r="5749" customFormat="false" ht="15" hidden="false" customHeight="false" outlineLevel="0" collapsed="false">
      <c r="A5749" s="0" t="s">
        <v>4742</v>
      </c>
      <c r="B5749" s="13" t="n">
        <v>43077</v>
      </c>
      <c r="C5749" s="13" t="n">
        <v>43081</v>
      </c>
      <c r="D5749" s="14" t="s">
        <v>69</v>
      </c>
      <c r="E5749" s="14" t="s">
        <v>53</v>
      </c>
      <c r="F5749" s="14" t="s">
        <v>54</v>
      </c>
      <c r="G5749" s="14" t="s">
        <v>90</v>
      </c>
      <c r="H5749" s="14" t="s">
        <v>80</v>
      </c>
      <c r="I5749" s="14" t="s">
        <v>123</v>
      </c>
      <c r="J5749" s="14" t="s">
        <v>1282</v>
      </c>
      <c r="K5749" s="15" t="n">
        <v>68.112</v>
      </c>
      <c r="L5749" s="0" t="n">
        <v>3</v>
      </c>
      <c r="M5749" s="16" t="n">
        <v>0.2</v>
      </c>
      <c r="N5749" s="17" t="n">
        <v>17.8794</v>
      </c>
      <c r="O5749" s="0" t="str">
        <f aca="false">TEXT(B5749,"YYYY-MM")</f>
        <v>2017-12</v>
      </c>
      <c r="P5749" s="18" t="n">
        <f aca="false">IFERROR(N5749/K5749,0)</f>
        <v>0.2625</v>
      </c>
      <c r="Q5749" s="0" t="str">
        <f aca="false">IF(M5749=0,"No Discount",IF(M5749&lt;0.2,"Low (1-19%)",IF(M5749&lt;0.4,"Medium (20-39%)","High (40%+)")))</f>
        <v>Medium (20-39%)</v>
      </c>
      <c r="R5749" s="0" t="str">
        <f aca="false">INDEX('Lookup Tables'!$B$2:$B$5,MATCH(F5749,'Lookup Tables'!$A$2:$A$5,0))</f>
        <v>Manager C</v>
      </c>
    </row>
    <row r="5750" customFormat="false" ht="15" hidden="false" customHeight="false" outlineLevel="0" collapsed="false">
      <c r="A5750" s="0" t="s">
        <v>4742</v>
      </c>
      <c r="B5750" s="13" t="n">
        <v>43077</v>
      </c>
      <c r="C5750" s="13" t="n">
        <v>43081</v>
      </c>
      <c r="D5750" s="14" t="s">
        <v>69</v>
      </c>
      <c r="E5750" s="14" t="s">
        <v>53</v>
      </c>
      <c r="F5750" s="14" t="s">
        <v>54</v>
      </c>
      <c r="G5750" s="14" t="s">
        <v>90</v>
      </c>
      <c r="H5750" s="14" t="s">
        <v>80</v>
      </c>
      <c r="I5750" s="14" t="s">
        <v>123</v>
      </c>
      <c r="J5750" s="14" t="s">
        <v>4124</v>
      </c>
      <c r="K5750" s="15" t="n">
        <v>16.56</v>
      </c>
      <c r="L5750" s="0" t="n">
        <v>3</v>
      </c>
      <c r="M5750" s="16" t="n">
        <v>0.2</v>
      </c>
      <c r="N5750" s="17" t="n">
        <v>-2.484</v>
      </c>
      <c r="O5750" s="0" t="str">
        <f aca="false">TEXT(B5750,"YYYY-MM")</f>
        <v>2017-12</v>
      </c>
      <c r="P5750" s="18" t="n">
        <f aca="false">IFERROR(N5750/K5750,0)</f>
        <v>-0.15</v>
      </c>
      <c r="Q5750" s="0" t="str">
        <f aca="false">IF(M5750=0,"No Discount",IF(M5750&lt;0.2,"Low (1-19%)",IF(M5750&lt;0.4,"Medium (20-39%)","High (40%+)")))</f>
        <v>Medium (20-39%)</v>
      </c>
      <c r="R5750" s="0" t="str">
        <f aca="false">INDEX('Lookup Tables'!$B$2:$B$5,MATCH(F5750,'Lookup Tables'!$A$2:$A$5,0))</f>
        <v>Manager C</v>
      </c>
    </row>
    <row r="5751" customFormat="false" ht="15" hidden="false" customHeight="false" outlineLevel="0" collapsed="false">
      <c r="A5751" s="0" t="s">
        <v>4743</v>
      </c>
      <c r="B5751" s="13" t="n">
        <v>43422</v>
      </c>
      <c r="C5751" s="13" t="n">
        <v>43426</v>
      </c>
      <c r="D5751" s="14" t="s">
        <v>69</v>
      </c>
      <c r="E5751" s="14" t="s">
        <v>53</v>
      </c>
      <c r="F5751" s="14" t="s">
        <v>117</v>
      </c>
      <c r="G5751" s="14" t="s">
        <v>170</v>
      </c>
      <c r="H5751" s="14" t="s">
        <v>80</v>
      </c>
      <c r="I5751" s="14" t="s">
        <v>81</v>
      </c>
      <c r="J5751" s="14" t="s">
        <v>2392</v>
      </c>
      <c r="K5751" s="15" t="n">
        <v>74.95</v>
      </c>
      <c r="L5751" s="0" t="n">
        <v>5</v>
      </c>
      <c r="M5751" s="16" t="n">
        <v>0</v>
      </c>
      <c r="N5751" s="17" t="n">
        <v>36.7255</v>
      </c>
      <c r="O5751" s="0" t="str">
        <f aca="false">TEXT(B5751,"YYYY-MM")</f>
        <v>2018-11</v>
      </c>
      <c r="P5751" s="18" t="n">
        <f aca="false">IFERROR(N5751/K5751,0)</f>
        <v>0.49</v>
      </c>
      <c r="Q5751" s="0" t="str">
        <f aca="false">IF(M5751=0,"No Discount",IF(M5751&lt;0.2,"Low (1-19%)",IF(M5751&lt;0.4,"Medium (20-39%)","High (40%+)")))</f>
        <v>No Discount</v>
      </c>
      <c r="R5751" s="0" t="str">
        <f aca="false">INDEX('Lookup Tables'!$B$2:$B$5,MATCH(F5751,'Lookup Tables'!$A$2:$A$5,0))</f>
        <v>Manager B</v>
      </c>
    </row>
    <row r="5752" customFormat="false" ht="15" hidden="false" customHeight="false" outlineLevel="0" collapsed="false">
      <c r="A5752" s="0" t="s">
        <v>4744</v>
      </c>
      <c r="B5752" s="13" t="n">
        <v>42154</v>
      </c>
      <c r="C5752" s="13" t="n">
        <v>42160</v>
      </c>
      <c r="D5752" s="14" t="s">
        <v>69</v>
      </c>
      <c r="E5752" s="14" t="s">
        <v>53</v>
      </c>
      <c r="F5752" s="14" t="s">
        <v>98</v>
      </c>
      <c r="G5752" s="14" t="s">
        <v>146</v>
      </c>
      <c r="H5752" s="14" t="s">
        <v>56</v>
      </c>
      <c r="I5752" s="14" t="s">
        <v>71</v>
      </c>
      <c r="J5752" s="14" t="s">
        <v>87</v>
      </c>
      <c r="K5752" s="15" t="n">
        <v>355.455</v>
      </c>
      <c r="L5752" s="0" t="n">
        <v>3</v>
      </c>
      <c r="M5752" s="16" t="n">
        <v>0.5</v>
      </c>
      <c r="N5752" s="17" t="n">
        <v>-184.8366</v>
      </c>
      <c r="O5752" s="0" t="str">
        <f aca="false">TEXT(B5752,"YYYY-MM")</f>
        <v>2015-05</v>
      </c>
      <c r="P5752" s="18" t="n">
        <f aca="false">IFERROR(N5752/K5752,0)</f>
        <v>-0.52</v>
      </c>
      <c r="Q5752" s="0" t="str">
        <f aca="false">IF(M5752=0,"No Discount",IF(M5752&lt;0.2,"Low (1-19%)",IF(M5752&lt;0.4,"Medium (20-39%)","High (40%+)")))</f>
        <v>High (40%+)</v>
      </c>
      <c r="R5752" s="0" t="str">
        <f aca="false">INDEX('Lookup Tables'!$B$2:$B$5,MATCH(F5752,'Lookup Tables'!$A$2:$A$5,0))</f>
        <v>Manager A</v>
      </c>
    </row>
    <row r="5753" customFormat="false" ht="15" hidden="false" customHeight="false" outlineLevel="0" collapsed="false">
      <c r="A5753" s="0" t="s">
        <v>4745</v>
      </c>
      <c r="B5753" s="13" t="n">
        <v>42757</v>
      </c>
      <c r="C5753" s="13" t="n">
        <v>42763</v>
      </c>
      <c r="D5753" s="14" t="s">
        <v>69</v>
      </c>
      <c r="E5753" s="14" t="s">
        <v>53</v>
      </c>
      <c r="F5753" s="14" t="s">
        <v>63</v>
      </c>
      <c r="G5753" s="14" t="s">
        <v>64</v>
      </c>
      <c r="H5753" s="14" t="s">
        <v>65</v>
      </c>
      <c r="I5753" s="14" t="s">
        <v>66</v>
      </c>
      <c r="J5753" s="14" t="s">
        <v>4746</v>
      </c>
      <c r="K5753" s="15" t="n">
        <v>44.4</v>
      </c>
      <c r="L5753" s="0" t="n">
        <v>3</v>
      </c>
      <c r="M5753" s="16" t="n">
        <v>0</v>
      </c>
      <c r="N5753" s="17" t="n">
        <v>22.2</v>
      </c>
      <c r="O5753" s="0" t="str">
        <f aca="false">TEXT(B5753,"YYYY-MM")</f>
        <v>2017-01</v>
      </c>
      <c r="P5753" s="18" t="n">
        <f aca="false">IFERROR(N5753/K5753,0)</f>
        <v>0.5</v>
      </c>
      <c r="Q5753" s="0" t="str">
        <f aca="false">IF(M5753=0,"No Discount",IF(M5753&lt;0.2,"Low (1-19%)",IF(M5753&lt;0.4,"Medium (20-39%)","High (40%+)")))</f>
        <v>No Discount</v>
      </c>
      <c r="R5753" s="0" t="str">
        <f aca="false">INDEX('Lookup Tables'!$B$2:$B$5,MATCH(F5753,'Lookup Tables'!$A$2:$A$5,0))</f>
        <v>Manager D</v>
      </c>
    </row>
    <row r="5754" customFormat="false" ht="15" hidden="false" customHeight="false" outlineLevel="0" collapsed="false">
      <c r="A5754" s="0" t="s">
        <v>4745</v>
      </c>
      <c r="B5754" s="13" t="n">
        <v>42757</v>
      </c>
      <c r="C5754" s="13" t="n">
        <v>42763</v>
      </c>
      <c r="D5754" s="14" t="s">
        <v>69</v>
      </c>
      <c r="E5754" s="14" t="s">
        <v>53</v>
      </c>
      <c r="F5754" s="14" t="s">
        <v>63</v>
      </c>
      <c r="G5754" s="14" t="s">
        <v>64</v>
      </c>
      <c r="H5754" s="14" t="s">
        <v>65</v>
      </c>
      <c r="I5754" s="14" t="s">
        <v>66</v>
      </c>
      <c r="J5754" s="14" t="s">
        <v>1093</v>
      </c>
      <c r="K5754" s="15" t="n">
        <v>20.65</v>
      </c>
      <c r="L5754" s="0" t="n">
        <v>5</v>
      </c>
      <c r="M5754" s="16" t="n">
        <v>0</v>
      </c>
      <c r="N5754" s="17" t="n">
        <v>9.499</v>
      </c>
      <c r="O5754" s="0" t="str">
        <f aca="false">TEXT(B5754,"YYYY-MM")</f>
        <v>2017-01</v>
      </c>
      <c r="P5754" s="18" t="n">
        <f aca="false">IFERROR(N5754/K5754,0)</f>
        <v>0.46</v>
      </c>
      <c r="Q5754" s="0" t="str">
        <f aca="false">IF(M5754=0,"No Discount",IF(M5754&lt;0.2,"Low (1-19%)",IF(M5754&lt;0.4,"Medium (20-39%)","High (40%+)")))</f>
        <v>No Discount</v>
      </c>
      <c r="R5754" s="0" t="str">
        <f aca="false">INDEX('Lookup Tables'!$B$2:$B$5,MATCH(F5754,'Lookup Tables'!$A$2:$A$5,0))</f>
        <v>Manager D</v>
      </c>
    </row>
    <row r="5755" customFormat="false" ht="15" hidden="false" customHeight="false" outlineLevel="0" collapsed="false">
      <c r="A5755" s="0" t="s">
        <v>4747</v>
      </c>
      <c r="B5755" s="13" t="n">
        <v>42769</v>
      </c>
      <c r="C5755" s="13" t="n">
        <v>42776</v>
      </c>
      <c r="D5755" s="14" t="s">
        <v>69</v>
      </c>
      <c r="E5755" s="14" t="s">
        <v>53</v>
      </c>
      <c r="F5755" s="14" t="s">
        <v>54</v>
      </c>
      <c r="G5755" s="14" t="s">
        <v>55</v>
      </c>
      <c r="H5755" s="14" t="s">
        <v>56</v>
      </c>
      <c r="I5755" s="14" t="s">
        <v>59</v>
      </c>
      <c r="J5755" s="14" t="s">
        <v>691</v>
      </c>
      <c r="K5755" s="15" t="n">
        <v>866.4</v>
      </c>
      <c r="L5755" s="0" t="n">
        <v>4</v>
      </c>
      <c r="M5755" s="16" t="n">
        <v>0</v>
      </c>
      <c r="N5755" s="17" t="n">
        <v>225.264</v>
      </c>
      <c r="O5755" s="0" t="str">
        <f aca="false">TEXT(B5755,"YYYY-MM")</f>
        <v>2017-02</v>
      </c>
      <c r="P5755" s="18" t="n">
        <f aca="false">IFERROR(N5755/K5755,0)</f>
        <v>0.26</v>
      </c>
      <c r="Q5755" s="0" t="str">
        <f aca="false">IF(M5755=0,"No Discount",IF(M5755&lt;0.2,"Low (1-19%)",IF(M5755&lt;0.4,"Medium (20-39%)","High (40%+)")))</f>
        <v>No Discount</v>
      </c>
      <c r="R5755" s="0" t="str">
        <f aca="false">INDEX('Lookup Tables'!$B$2:$B$5,MATCH(F5755,'Lookup Tables'!$A$2:$A$5,0))</f>
        <v>Manager C</v>
      </c>
    </row>
    <row r="5756" customFormat="false" ht="15" hidden="false" customHeight="false" outlineLevel="0" collapsed="false">
      <c r="A5756" s="0" t="s">
        <v>4748</v>
      </c>
      <c r="B5756" s="13" t="n">
        <v>42458</v>
      </c>
      <c r="C5756" s="13" t="n">
        <v>42463</v>
      </c>
      <c r="D5756" s="14" t="s">
        <v>52</v>
      </c>
      <c r="E5756" s="14" t="s">
        <v>53</v>
      </c>
      <c r="F5756" s="14" t="s">
        <v>54</v>
      </c>
      <c r="G5756" s="14" t="s">
        <v>193</v>
      </c>
      <c r="H5756" s="14" t="s">
        <v>65</v>
      </c>
      <c r="I5756" s="14" t="s">
        <v>78</v>
      </c>
      <c r="J5756" s="14" t="s">
        <v>602</v>
      </c>
      <c r="K5756" s="15" t="n">
        <v>5.56</v>
      </c>
      <c r="L5756" s="0" t="n">
        <v>2</v>
      </c>
      <c r="M5756" s="16" t="n">
        <v>0</v>
      </c>
      <c r="N5756" s="17" t="n">
        <v>1.4456</v>
      </c>
      <c r="O5756" s="0" t="str">
        <f aca="false">TEXT(B5756,"YYYY-MM")</f>
        <v>2016-03</v>
      </c>
      <c r="P5756" s="18" t="n">
        <f aca="false">IFERROR(N5756/K5756,0)</f>
        <v>0.26</v>
      </c>
      <c r="Q5756" s="0" t="str">
        <f aca="false">IF(M5756=0,"No Discount",IF(M5756&lt;0.2,"Low (1-19%)",IF(M5756&lt;0.4,"Medium (20-39%)","High (40%+)")))</f>
        <v>No Discount</v>
      </c>
      <c r="R5756" s="0" t="str">
        <f aca="false">INDEX('Lookup Tables'!$B$2:$B$5,MATCH(F5756,'Lookup Tables'!$A$2:$A$5,0))</f>
        <v>Manager C</v>
      </c>
    </row>
    <row r="5757" customFormat="false" ht="15" hidden="false" customHeight="false" outlineLevel="0" collapsed="false">
      <c r="A5757" s="0" t="s">
        <v>4749</v>
      </c>
      <c r="B5757" s="13" t="n">
        <v>42291</v>
      </c>
      <c r="C5757" s="13" t="n">
        <v>42295</v>
      </c>
      <c r="D5757" s="14" t="s">
        <v>69</v>
      </c>
      <c r="E5757" s="14" t="s">
        <v>53</v>
      </c>
      <c r="F5757" s="14" t="s">
        <v>98</v>
      </c>
      <c r="G5757" s="14" t="s">
        <v>99</v>
      </c>
      <c r="H5757" s="14" t="s">
        <v>65</v>
      </c>
      <c r="I5757" s="14" t="s">
        <v>85</v>
      </c>
      <c r="J5757" s="14" t="s">
        <v>4077</v>
      </c>
      <c r="K5757" s="15" t="n">
        <v>3.16</v>
      </c>
      <c r="L5757" s="0" t="n">
        <v>4</v>
      </c>
      <c r="M5757" s="16" t="n">
        <v>0.8</v>
      </c>
      <c r="N5757" s="17" t="n">
        <v>-8.532</v>
      </c>
      <c r="O5757" s="0" t="str">
        <f aca="false">TEXT(B5757,"YYYY-MM")</f>
        <v>2015-10</v>
      </c>
      <c r="P5757" s="18" t="n">
        <f aca="false">IFERROR(N5757/K5757,0)</f>
        <v>-2.7</v>
      </c>
      <c r="Q5757" s="0" t="str">
        <f aca="false">IF(M5757=0,"No Discount",IF(M5757&lt;0.2,"Low (1-19%)",IF(M5757&lt;0.4,"Medium (20-39%)","High (40%+)")))</f>
        <v>High (40%+)</v>
      </c>
      <c r="R5757" s="0" t="str">
        <f aca="false">INDEX('Lookup Tables'!$B$2:$B$5,MATCH(F5757,'Lookup Tables'!$A$2:$A$5,0))</f>
        <v>Manager A</v>
      </c>
    </row>
    <row r="5758" customFormat="false" ht="15" hidden="false" customHeight="false" outlineLevel="0" collapsed="false">
      <c r="A5758" s="0" t="s">
        <v>4749</v>
      </c>
      <c r="B5758" s="13" t="n">
        <v>42291</v>
      </c>
      <c r="C5758" s="13" t="n">
        <v>42295</v>
      </c>
      <c r="D5758" s="14" t="s">
        <v>69</v>
      </c>
      <c r="E5758" s="14" t="s">
        <v>53</v>
      </c>
      <c r="F5758" s="14" t="s">
        <v>98</v>
      </c>
      <c r="G5758" s="14" t="s">
        <v>99</v>
      </c>
      <c r="H5758" s="14" t="s">
        <v>80</v>
      </c>
      <c r="I5758" s="14" t="s">
        <v>570</v>
      </c>
      <c r="J5758" s="14" t="s">
        <v>1084</v>
      </c>
      <c r="K5758" s="15" t="n">
        <v>1999.96</v>
      </c>
      <c r="L5758" s="0" t="n">
        <v>5</v>
      </c>
      <c r="M5758" s="16" t="n">
        <v>0.2</v>
      </c>
      <c r="N5758" s="17" t="n">
        <v>624.9875</v>
      </c>
      <c r="O5758" s="0" t="str">
        <f aca="false">TEXT(B5758,"YYYY-MM")</f>
        <v>2015-10</v>
      </c>
      <c r="P5758" s="18" t="n">
        <f aca="false">IFERROR(N5758/K5758,0)</f>
        <v>0.3125</v>
      </c>
      <c r="Q5758" s="0" t="str">
        <f aca="false">IF(M5758=0,"No Discount",IF(M5758&lt;0.2,"Low (1-19%)",IF(M5758&lt;0.4,"Medium (20-39%)","High (40%+)")))</f>
        <v>Medium (20-39%)</v>
      </c>
      <c r="R5758" s="0" t="str">
        <f aca="false">INDEX('Lookup Tables'!$B$2:$B$5,MATCH(F5758,'Lookup Tables'!$A$2:$A$5,0))</f>
        <v>Manager A</v>
      </c>
    </row>
    <row r="5759" customFormat="false" ht="15" hidden="false" customHeight="false" outlineLevel="0" collapsed="false">
      <c r="A5759" s="0" t="s">
        <v>4750</v>
      </c>
      <c r="B5759" s="13" t="n">
        <v>42593</v>
      </c>
      <c r="C5759" s="13" t="n">
        <v>42598</v>
      </c>
      <c r="D5759" s="14" t="s">
        <v>69</v>
      </c>
      <c r="E5759" s="14" t="s">
        <v>53</v>
      </c>
      <c r="F5759" s="14" t="s">
        <v>54</v>
      </c>
      <c r="G5759" s="14" t="s">
        <v>90</v>
      </c>
      <c r="H5759" s="14" t="s">
        <v>56</v>
      </c>
      <c r="I5759" s="14" t="s">
        <v>76</v>
      </c>
      <c r="J5759" s="14" t="s">
        <v>2805</v>
      </c>
      <c r="K5759" s="15" t="n">
        <v>46.152</v>
      </c>
      <c r="L5759" s="0" t="n">
        <v>3</v>
      </c>
      <c r="M5759" s="16" t="n">
        <v>0.2</v>
      </c>
      <c r="N5759" s="17" t="n">
        <v>12.1149</v>
      </c>
      <c r="O5759" s="0" t="str">
        <f aca="false">TEXT(B5759,"YYYY-MM")</f>
        <v>2016-08</v>
      </c>
      <c r="P5759" s="18" t="n">
        <f aca="false">IFERROR(N5759/K5759,0)</f>
        <v>0.2625</v>
      </c>
      <c r="Q5759" s="0" t="str">
        <f aca="false">IF(M5759=0,"No Discount",IF(M5759&lt;0.2,"Low (1-19%)",IF(M5759&lt;0.4,"Medium (20-39%)","High (40%+)")))</f>
        <v>Medium (20-39%)</v>
      </c>
      <c r="R5759" s="0" t="str">
        <f aca="false">INDEX('Lookup Tables'!$B$2:$B$5,MATCH(F5759,'Lookup Tables'!$A$2:$A$5,0))</f>
        <v>Manager C</v>
      </c>
    </row>
    <row r="5760" customFormat="false" ht="15" hidden="false" customHeight="false" outlineLevel="0" collapsed="false">
      <c r="A5760" s="0" t="s">
        <v>4751</v>
      </c>
      <c r="B5760" s="13" t="n">
        <v>42696</v>
      </c>
      <c r="C5760" s="13" t="n">
        <v>42697</v>
      </c>
      <c r="D5760" s="14" t="s">
        <v>137</v>
      </c>
      <c r="E5760" s="14" t="s">
        <v>53</v>
      </c>
      <c r="F5760" s="14" t="s">
        <v>54</v>
      </c>
      <c r="G5760" s="14" t="s">
        <v>70</v>
      </c>
      <c r="H5760" s="14" t="s">
        <v>80</v>
      </c>
      <c r="I5760" s="14" t="s">
        <v>345</v>
      </c>
      <c r="J5760" s="14" t="s">
        <v>4528</v>
      </c>
      <c r="K5760" s="15" t="n">
        <v>32.985</v>
      </c>
      <c r="L5760" s="0" t="n">
        <v>3</v>
      </c>
      <c r="M5760" s="16" t="n">
        <v>0.5</v>
      </c>
      <c r="N5760" s="17" t="n">
        <v>-1.9791</v>
      </c>
      <c r="O5760" s="0" t="str">
        <f aca="false">TEXT(B5760,"YYYY-MM")</f>
        <v>2016-11</v>
      </c>
      <c r="P5760" s="18" t="n">
        <f aca="false">IFERROR(N5760/K5760,0)</f>
        <v>-0.06</v>
      </c>
      <c r="Q5760" s="0" t="str">
        <f aca="false">IF(M5760=0,"No Discount",IF(M5760&lt;0.2,"Low (1-19%)",IF(M5760&lt;0.4,"Medium (20-39%)","High (40%+)")))</f>
        <v>High (40%+)</v>
      </c>
      <c r="R5760" s="0" t="str">
        <f aca="false">INDEX('Lookup Tables'!$B$2:$B$5,MATCH(F5760,'Lookup Tables'!$A$2:$A$5,0))</f>
        <v>Manager C</v>
      </c>
    </row>
    <row r="5761" customFormat="false" ht="15" hidden="false" customHeight="false" outlineLevel="0" collapsed="false">
      <c r="A5761" s="0" t="s">
        <v>4752</v>
      </c>
      <c r="B5761" s="13" t="n">
        <v>43099</v>
      </c>
      <c r="C5761" s="13" t="n">
        <v>43099</v>
      </c>
      <c r="D5761" s="14" t="s">
        <v>606</v>
      </c>
      <c r="E5761" s="14" t="s">
        <v>97</v>
      </c>
      <c r="F5761" s="14" t="s">
        <v>63</v>
      </c>
      <c r="G5761" s="14" t="s">
        <v>64</v>
      </c>
      <c r="H5761" s="14" t="s">
        <v>65</v>
      </c>
      <c r="I5761" s="14" t="s">
        <v>73</v>
      </c>
      <c r="J5761" s="14" t="s">
        <v>1384</v>
      </c>
      <c r="K5761" s="15" t="n">
        <v>481.32</v>
      </c>
      <c r="L5761" s="0" t="n">
        <v>4</v>
      </c>
      <c r="M5761" s="16" t="n">
        <v>0</v>
      </c>
      <c r="N5761" s="17" t="n">
        <v>125.1432</v>
      </c>
      <c r="O5761" s="0" t="str">
        <f aca="false">TEXT(B5761,"YYYY-MM")</f>
        <v>2017-12</v>
      </c>
      <c r="P5761" s="18" t="n">
        <f aca="false">IFERROR(N5761/K5761,0)</f>
        <v>0.26</v>
      </c>
      <c r="Q5761" s="0" t="str">
        <f aca="false">IF(M5761=0,"No Discount",IF(M5761&lt;0.2,"Low (1-19%)",IF(M5761&lt;0.4,"Medium (20-39%)","High (40%+)")))</f>
        <v>No Discount</v>
      </c>
      <c r="R5761" s="0" t="str">
        <f aca="false">INDEX('Lookup Tables'!$B$2:$B$5,MATCH(F5761,'Lookup Tables'!$A$2:$A$5,0))</f>
        <v>Manager D</v>
      </c>
    </row>
    <row r="5762" customFormat="false" ht="15" hidden="false" customHeight="false" outlineLevel="0" collapsed="false">
      <c r="A5762" s="0" t="s">
        <v>4752</v>
      </c>
      <c r="B5762" s="13" t="n">
        <v>43099</v>
      </c>
      <c r="C5762" s="13" t="n">
        <v>43099</v>
      </c>
      <c r="D5762" s="14" t="s">
        <v>606</v>
      </c>
      <c r="E5762" s="14" t="s">
        <v>97</v>
      </c>
      <c r="F5762" s="14" t="s">
        <v>63</v>
      </c>
      <c r="G5762" s="14" t="s">
        <v>64</v>
      </c>
      <c r="H5762" s="14" t="s">
        <v>65</v>
      </c>
      <c r="I5762" s="14" t="s">
        <v>83</v>
      </c>
      <c r="J5762" s="14" t="s">
        <v>750</v>
      </c>
      <c r="K5762" s="15" t="n">
        <v>6.384</v>
      </c>
      <c r="L5762" s="0" t="n">
        <v>1</v>
      </c>
      <c r="M5762" s="16" t="n">
        <v>0.2</v>
      </c>
      <c r="N5762" s="17" t="n">
        <v>2.1546</v>
      </c>
      <c r="O5762" s="0" t="str">
        <f aca="false">TEXT(B5762,"YYYY-MM")</f>
        <v>2017-12</v>
      </c>
      <c r="P5762" s="18" t="n">
        <f aca="false">IFERROR(N5762/K5762,0)</f>
        <v>0.3375</v>
      </c>
      <c r="Q5762" s="0" t="str">
        <f aca="false">IF(M5762=0,"No Discount",IF(M5762&lt;0.2,"Low (1-19%)",IF(M5762&lt;0.4,"Medium (20-39%)","High (40%+)")))</f>
        <v>Medium (20-39%)</v>
      </c>
      <c r="R5762" s="0" t="str">
        <f aca="false">INDEX('Lookup Tables'!$B$2:$B$5,MATCH(F5762,'Lookup Tables'!$A$2:$A$5,0))</f>
        <v>Manager D</v>
      </c>
    </row>
    <row r="5763" customFormat="false" ht="15" hidden="false" customHeight="false" outlineLevel="0" collapsed="false">
      <c r="A5763" s="0" t="s">
        <v>4753</v>
      </c>
      <c r="B5763" s="13" t="n">
        <v>43324</v>
      </c>
      <c r="C5763" s="13" t="n">
        <v>43327</v>
      </c>
      <c r="D5763" s="14" t="s">
        <v>137</v>
      </c>
      <c r="E5763" s="14" t="s">
        <v>53</v>
      </c>
      <c r="F5763" s="14" t="s">
        <v>63</v>
      </c>
      <c r="G5763" s="14" t="s">
        <v>64</v>
      </c>
      <c r="H5763" s="14" t="s">
        <v>65</v>
      </c>
      <c r="I5763" s="14" t="s">
        <v>85</v>
      </c>
      <c r="J5763" s="14" t="s">
        <v>2056</v>
      </c>
      <c r="K5763" s="15" t="n">
        <v>542.94</v>
      </c>
      <c r="L5763" s="0" t="n">
        <v>3</v>
      </c>
      <c r="M5763" s="16" t="n">
        <v>0</v>
      </c>
      <c r="N5763" s="17" t="n">
        <v>152.0232</v>
      </c>
      <c r="O5763" s="0" t="str">
        <f aca="false">TEXT(B5763,"YYYY-MM")</f>
        <v>2018-08</v>
      </c>
      <c r="P5763" s="18" t="n">
        <f aca="false">IFERROR(N5763/K5763,0)</f>
        <v>0.28</v>
      </c>
      <c r="Q5763" s="0" t="str">
        <f aca="false">IF(M5763=0,"No Discount",IF(M5763&lt;0.2,"Low (1-19%)",IF(M5763&lt;0.4,"Medium (20-39%)","High (40%+)")))</f>
        <v>No Discount</v>
      </c>
      <c r="R5763" s="0" t="str">
        <f aca="false">INDEX('Lookup Tables'!$B$2:$B$5,MATCH(F5763,'Lookup Tables'!$A$2:$A$5,0))</f>
        <v>Manager D</v>
      </c>
    </row>
    <row r="5764" customFormat="false" ht="15" hidden="false" customHeight="false" outlineLevel="0" collapsed="false">
      <c r="A5764" s="0" t="s">
        <v>4753</v>
      </c>
      <c r="B5764" s="13" t="n">
        <v>43324</v>
      </c>
      <c r="C5764" s="13" t="n">
        <v>43327</v>
      </c>
      <c r="D5764" s="14" t="s">
        <v>137</v>
      </c>
      <c r="E5764" s="14" t="s">
        <v>53</v>
      </c>
      <c r="F5764" s="14" t="s">
        <v>63</v>
      </c>
      <c r="G5764" s="14" t="s">
        <v>64</v>
      </c>
      <c r="H5764" s="14" t="s">
        <v>56</v>
      </c>
      <c r="I5764" s="14" t="s">
        <v>76</v>
      </c>
      <c r="J5764" s="14" t="s">
        <v>1808</v>
      </c>
      <c r="K5764" s="15" t="n">
        <v>54.92</v>
      </c>
      <c r="L5764" s="0" t="n">
        <v>4</v>
      </c>
      <c r="M5764" s="16" t="n">
        <v>0</v>
      </c>
      <c r="N5764" s="17" t="n">
        <v>19.7712</v>
      </c>
      <c r="O5764" s="0" t="str">
        <f aca="false">TEXT(B5764,"YYYY-MM")</f>
        <v>2018-08</v>
      </c>
      <c r="P5764" s="18" t="n">
        <f aca="false">IFERROR(N5764/K5764,0)</f>
        <v>0.36</v>
      </c>
      <c r="Q5764" s="0" t="str">
        <f aca="false">IF(M5764=0,"No Discount",IF(M5764&lt;0.2,"Low (1-19%)",IF(M5764&lt;0.4,"Medium (20-39%)","High (40%+)")))</f>
        <v>No Discount</v>
      </c>
      <c r="R5764" s="0" t="str">
        <f aca="false">INDEX('Lookup Tables'!$B$2:$B$5,MATCH(F5764,'Lookup Tables'!$A$2:$A$5,0))</f>
        <v>Manager D</v>
      </c>
    </row>
    <row r="5765" customFormat="false" ht="15" hidden="false" customHeight="false" outlineLevel="0" collapsed="false">
      <c r="A5765" s="0" t="s">
        <v>4754</v>
      </c>
      <c r="B5765" s="13" t="n">
        <v>42677</v>
      </c>
      <c r="C5765" s="13" t="n">
        <v>42679</v>
      </c>
      <c r="D5765" s="14" t="s">
        <v>137</v>
      </c>
      <c r="E5765" s="14" t="s">
        <v>62</v>
      </c>
      <c r="F5765" s="14" t="s">
        <v>117</v>
      </c>
      <c r="G5765" s="14" t="s">
        <v>170</v>
      </c>
      <c r="H5765" s="14" t="s">
        <v>56</v>
      </c>
      <c r="I5765" s="14" t="s">
        <v>59</v>
      </c>
      <c r="J5765" s="14" t="s">
        <v>3551</v>
      </c>
      <c r="K5765" s="15" t="n">
        <v>1448.82</v>
      </c>
      <c r="L5765" s="0" t="n">
        <v>10</v>
      </c>
      <c r="M5765" s="16" t="n">
        <v>0.1</v>
      </c>
      <c r="N5765" s="17" t="n">
        <v>209.274</v>
      </c>
      <c r="O5765" s="0" t="str">
        <f aca="false">TEXT(B5765,"YYYY-MM")</f>
        <v>2016-11</v>
      </c>
      <c r="P5765" s="18" t="n">
        <f aca="false">IFERROR(N5765/K5765,0)</f>
        <v>0.144444444444444</v>
      </c>
      <c r="Q5765" s="0" t="str">
        <f aca="false">IF(M5765=0,"No Discount",IF(M5765&lt;0.2,"Low (1-19%)",IF(M5765&lt;0.4,"Medium (20-39%)","High (40%+)")))</f>
        <v>Low (1-19%)</v>
      </c>
      <c r="R5765" s="0" t="str">
        <f aca="false">INDEX('Lookup Tables'!$B$2:$B$5,MATCH(F5765,'Lookup Tables'!$A$2:$A$5,0))</f>
        <v>Manager B</v>
      </c>
    </row>
    <row r="5766" customFormat="false" ht="15" hidden="false" customHeight="false" outlineLevel="0" collapsed="false">
      <c r="A5766" s="0" t="s">
        <v>4755</v>
      </c>
      <c r="B5766" s="13" t="n">
        <v>42623</v>
      </c>
      <c r="C5766" s="13" t="n">
        <v>42625</v>
      </c>
      <c r="D5766" s="14" t="s">
        <v>52</v>
      </c>
      <c r="E5766" s="14" t="s">
        <v>53</v>
      </c>
      <c r="F5766" s="14" t="s">
        <v>63</v>
      </c>
      <c r="G5766" s="14" t="s">
        <v>94</v>
      </c>
      <c r="H5766" s="14" t="s">
        <v>65</v>
      </c>
      <c r="I5766" s="14" t="s">
        <v>73</v>
      </c>
      <c r="J5766" s="14" t="s">
        <v>4672</v>
      </c>
      <c r="K5766" s="15" t="n">
        <v>353.88</v>
      </c>
      <c r="L5766" s="0" t="n">
        <v>6</v>
      </c>
      <c r="M5766" s="16" t="n">
        <v>0</v>
      </c>
      <c r="N5766" s="17" t="n">
        <v>17.694</v>
      </c>
      <c r="O5766" s="0" t="str">
        <f aca="false">TEXT(B5766,"YYYY-MM")</f>
        <v>2016-09</v>
      </c>
      <c r="P5766" s="18" t="n">
        <f aca="false">IFERROR(N5766/K5766,0)</f>
        <v>0.05</v>
      </c>
      <c r="Q5766" s="0" t="str">
        <f aca="false">IF(M5766=0,"No Discount",IF(M5766&lt;0.2,"Low (1-19%)",IF(M5766&lt;0.4,"Medium (20-39%)","High (40%+)")))</f>
        <v>No Discount</v>
      </c>
      <c r="R5766" s="0" t="str">
        <f aca="false">INDEX('Lookup Tables'!$B$2:$B$5,MATCH(F5766,'Lookup Tables'!$A$2:$A$5,0))</f>
        <v>Manager D</v>
      </c>
    </row>
    <row r="5767" customFormat="false" ht="15" hidden="false" customHeight="false" outlineLevel="0" collapsed="false">
      <c r="A5767" s="0" t="s">
        <v>4756</v>
      </c>
      <c r="B5767" s="13" t="n">
        <v>42316</v>
      </c>
      <c r="C5767" s="13" t="n">
        <v>42322</v>
      </c>
      <c r="D5767" s="14" t="s">
        <v>69</v>
      </c>
      <c r="E5767" s="14" t="s">
        <v>53</v>
      </c>
      <c r="F5767" s="14" t="s">
        <v>63</v>
      </c>
      <c r="G5767" s="14" t="s">
        <v>64</v>
      </c>
      <c r="H5767" s="14" t="s">
        <v>80</v>
      </c>
      <c r="I5767" s="14" t="s">
        <v>81</v>
      </c>
      <c r="J5767" s="14" t="s">
        <v>1557</v>
      </c>
      <c r="K5767" s="15" t="n">
        <v>333.576</v>
      </c>
      <c r="L5767" s="0" t="n">
        <v>3</v>
      </c>
      <c r="M5767" s="16" t="n">
        <v>0.2</v>
      </c>
      <c r="N5767" s="17" t="n">
        <v>25.0182</v>
      </c>
      <c r="O5767" s="0" t="str">
        <f aca="false">TEXT(B5767,"YYYY-MM")</f>
        <v>2015-11</v>
      </c>
      <c r="P5767" s="18" t="n">
        <f aca="false">IFERROR(N5767/K5767,0)</f>
        <v>0.075</v>
      </c>
      <c r="Q5767" s="0" t="str">
        <f aca="false">IF(M5767=0,"No Discount",IF(M5767&lt;0.2,"Low (1-19%)",IF(M5767&lt;0.4,"Medium (20-39%)","High (40%+)")))</f>
        <v>Medium (20-39%)</v>
      </c>
      <c r="R5767" s="0" t="str">
        <f aca="false">INDEX('Lookup Tables'!$B$2:$B$5,MATCH(F5767,'Lookup Tables'!$A$2:$A$5,0))</f>
        <v>Manager D</v>
      </c>
    </row>
    <row r="5768" customFormat="false" ht="15" hidden="false" customHeight="false" outlineLevel="0" collapsed="false">
      <c r="A5768" s="0" t="s">
        <v>4757</v>
      </c>
      <c r="B5768" s="13" t="n">
        <v>43016</v>
      </c>
      <c r="C5768" s="13" t="n">
        <v>43023</v>
      </c>
      <c r="D5768" s="14" t="s">
        <v>69</v>
      </c>
      <c r="E5768" s="14" t="s">
        <v>97</v>
      </c>
      <c r="F5768" s="14" t="s">
        <v>98</v>
      </c>
      <c r="G5768" s="14" t="s">
        <v>99</v>
      </c>
      <c r="H5768" s="14" t="s">
        <v>65</v>
      </c>
      <c r="I5768" s="14" t="s">
        <v>66</v>
      </c>
      <c r="J5768" s="14" t="s">
        <v>2677</v>
      </c>
      <c r="K5768" s="15" t="n">
        <v>60.144</v>
      </c>
      <c r="L5768" s="0" t="n">
        <v>6</v>
      </c>
      <c r="M5768" s="16" t="n">
        <v>0.2</v>
      </c>
      <c r="N5768" s="17" t="n">
        <v>20.2986</v>
      </c>
      <c r="O5768" s="0" t="str">
        <f aca="false">TEXT(B5768,"YYYY-MM")</f>
        <v>2017-10</v>
      </c>
      <c r="P5768" s="18" t="n">
        <f aca="false">IFERROR(N5768/K5768,0)</f>
        <v>0.3375</v>
      </c>
      <c r="Q5768" s="0" t="str">
        <f aca="false">IF(M5768=0,"No Discount",IF(M5768&lt;0.2,"Low (1-19%)",IF(M5768&lt;0.4,"Medium (20-39%)","High (40%+)")))</f>
        <v>Medium (20-39%)</v>
      </c>
      <c r="R5768" s="0" t="str">
        <f aca="false">INDEX('Lookup Tables'!$B$2:$B$5,MATCH(F5768,'Lookup Tables'!$A$2:$A$5,0))</f>
        <v>Manager A</v>
      </c>
    </row>
    <row r="5769" customFormat="false" ht="15" hidden="false" customHeight="false" outlineLevel="0" collapsed="false">
      <c r="A5769" s="0" t="s">
        <v>4758</v>
      </c>
      <c r="B5769" s="13" t="n">
        <v>43351</v>
      </c>
      <c r="C5769" s="13" t="n">
        <v>43355</v>
      </c>
      <c r="D5769" s="14" t="s">
        <v>52</v>
      </c>
      <c r="E5769" s="14" t="s">
        <v>62</v>
      </c>
      <c r="F5769" s="14" t="s">
        <v>98</v>
      </c>
      <c r="G5769" s="14" t="s">
        <v>99</v>
      </c>
      <c r="H5769" s="14" t="s">
        <v>80</v>
      </c>
      <c r="I5769" s="14" t="s">
        <v>123</v>
      </c>
      <c r="J5769" s="14" t="s">
        <v>1674</v>
      </c>
      <c r="K5769" s="15" t="n">
        <v>85.2</v>
      </c>
      <c r="L5769" s="0" t="n">
        <v>6</v>
      </c>
      <c r="M5769" s="16" t="n">
        <v>0.2</v>
      </c>
      <c r="N5769" s="17" t="n">
        <v>20.235</v>
      </c>
      <c r="O5769" s="0" t="str">
        <f aca="false">TEXT(B5769,"YYYY-MM")</f>
        <v>2018-09</v>
      </c>
      <c r="P5769" s="18" t="n">
        <f aca="false">IFERROR(N5769/K5769,0)</f>
        <v>0.2375</v>
      </c>
      <c r="Q5769" s="0" t="str">
        <f aca="false">IF(M5769=0,"No Discount",IF(M5769&lt;0.2,"Low (1-19%)",IF(M5769&lt;0.4,"Medium (20-39%)","High (40%+)")))</f>
        <v>Medium (20-39%)</v>
      </c>
      <c r="R5769" s="0" t="str">
        <f aca="false">INDEX('Lookup Tables'!$B$2:$B$5,MATCH(F5769,'Lookup Tables'!$A$2:$A$5,0))</f>
        <v>Manager A</v>
      </c>
    </row>
    <row r="5770" customFormat="false" ht="15" hidden="false" customHeight="false" outlineLevel="0" collapsed="false">
      <c r="A5770" s="0" t="s">
        <v>4759</v>
      </c>
      <c r="B5770" s="13" t="n">
        <v>42425</v>
      </c>
      <c r="C5770" s="13" t="n">
        <v>42430</v>
      </c>
      <c r="D5770" s="14" t="s">
        <v>69</v>
      </c>
      <c r="E5770" s="14" t="s">
        <v>53</v>
      </c>
      <c r="F5770" s="14" t="s">
        <v>117</v>
      </c>
      <c r="G5770" s="14" t="s">
        <v>584</v>
      </c>
      <c r="H5770" s="14" t="s">
        <v>65</v>
      </c>
      <c r="I5770" s="14" t="s">
        <v>66</v>
      </c>
      <c r="J5770" s="14" t="s">
        <v>1910</v>
      </c>
      <c r="K5770" s="15" t="n">
        <v>3.15</v>
      </c>
      <c r="L5770" s="0" t="n">
        <v>1</v>
      </c>
      <c r="M5770" s="16" t="n">
        <v>0</v>
      </c>
      <c r="N5770" s="17" t="n">
        <v>1.512</v>
      </c>
      <c r="O5770" s="0" t="str">
        <f aca="false">TEXT(B5770,"YYYY-MM")</f>
        <v>2016-02</v>
      </c>
      <c r="P5770" s="18" t="n">
        <f aca="false">IFERROR(N5770/K5770,0)</f>
        <v>0.48</v>
      </c>
      <c r="Q5770" s="0" t="str">
        <f aca="false">IF(M5770=0,"No Discount",IF(M5770&lt;0.2,"Low (1-19%)",IF(M5770&lt;0.4,"Medium (20-39%)","High (40%+)")))</f>
        <v>No Discount</v>
      </c>
      <c r="R5770" s="0" t="str">
        <f aca="false">INDEX('Lookup Tables'!$B$2:$B$5,MATCH(F5770,'Lookup Tables'!$A$2:$A$5,0))</f>
        <v>Manager B</v>
      </c>
    </row>
    <row r="5771" customFormat="false" ht="15" hidden="false" customHeight="false" outlineLevel="0" collapsed="false">
      <c r="A5771" s="0" t="s">
        <v>4759</v>
      </c>
      <c r="B5771" s="13" t="n">
        <v>42425</v>
      </c>
      <c r="C5771" s="13" t="n">
        <v>42430</v>
      </c>
      <c r="D5771" s="14" t="s">
        <v>69</v>
      </c>
      <c r="E5771" s="14" t="s">
        <v>53</v>
      </c>
      <c r="F5771" s="14" t="s">
        <v>117</v>
      </c>
      <c r="G5771" s="14" t="s">
        <v>584</v>
      </c>
      <c r="H5771" s="14" t="s">
        <v>65</v>
      </c>
      <c r="I5771" s="14" t="s">
        <v>91</v>
      </c>
      <c r="J5771" s="14" t="s">
        <v>995</v>
      </c>
      <c r="K5771" s="15" t="n">
        <v>22.72</v>
      </c>
      <c r="L5771" s="0" t="n">
        <v>4</v>
      </c>
      <c r="M5771" s="16" t="n">
        <v>0</v>
      </c>
      <c r="N5771" s="17" t="n">
        <v>10.224</v>
      </c>
      <c r="O5771" s="0" t="str">
        <f aca="false">TEXT(B5771,"YYYY-MM")</f>
        <v>2016-02</v>
      </c>
      <c r="P5771" s="18" t="n">
        <f aca="false">IFERROR(N5771/K5771,0)</f>
        <v>0.45</v>
      </c>
      <c r="Q5771" s="0" t="str">
        <f aca="false">IF(M5771=0,"No Discount",IF(M5771&lt;0.2,"Low (1-19%)",IF(M5771&lt;0.4,"Medium (20-39%)","High (40%+)")))</f>
        <v>No Discount</v>
      </c>
      <c r="R5771" s="0" t="str">
        <f aca="false">INDEX('Lookup Tables'!$B$2:$B$5,MATCH(F5771,'Lookup Tables'!$A$2:$A$5,0))</f>
        <v>Manager B</v>
      </c>
    </row>
    <row r="5772" customFormat="false" ht="15" hidden="false" customHeight="false" outlineLevel="0" collapsed="false">
      <c r="A5772" s="0" t="s">
        <v>4760</v>
      </c>
      <c r="B5772" s="13" t="n">
        <v>42637</v>
      </c>
      <c r="C5772" s="13" t="n">
        <v>42641</v>
      </c>
      <c r="D5772" s="14" t="s">
        <v>69</v>
      </c>
      <c r="E5772" s="14" t="s">
        <v>62</v>
      </c>
      <c r="F5772" s="14" t="s">
        <v>63</v>
      </c>
      <c r="G5772" s="14" t="s">
        <v>64</v>
      </c>
      <c r="H5772" s="14" t="s">
        <v>56</v>
      </c>
      <c r="I5772" s="14" t="s">
        <v>76</v>
      </c>
      <c r="J5772" s="14" t="s">
        <v>933</v>
      </c>
      <c r="K5772" s="15" t="n">
        <v>14.91</v>
      </c>
      <c r="L5772" s="0" t="n">
        <v>3</v>
      </c>
      <c r="M5772" s="16" t="n">
        <v>0</v>
      </c>
      <c r="N5772" s="17" t="n">
        <v>4.6221</v>
      </c>
      <c r="O5772" s="0" t="str">
        <f aca="false">TEXT(B5772,"YYYY-MM")</f>
        <v>2016-09</v>
      </c>
      <c r="P5772" s="18" t="n">
        <f aca="false">IFERROR(N5772/K5772,0)</f>
        <v>0.31</v>
      </c>
      <c r="Q5772" s="0" t="str">
        <f aca="false">IF(M5772=0,"No Discount",IF(M5772&lt;0.2,"Low (1-19%)",IF(M5772&lt;0.4,"Medium (20-39%)","High (40%+)")))</f>
        <v>No Discount</v>
      </c>
      <c r="R5772" s="0" t="str">
        <f aca="false">INDEX('Lookup Tables'!$B$2:$B$5,MATCH(F5772,'Lookup Tables'!$A$2:$A$5,0))</f>
        <v>Manager D</v>
      </c>
    </row>
    <row r="5773" customFormat="false" ht="15" hidden="false" customHeight="false" outlineLevel="0" collapsed="false">
      <c r="A5773" s="0" t="s">
        <v>4760</v>
      </c>
      <c r="B5773" s="13" t="n">
        <v>42637</v>
      </c>
      <c r="C5773" s="13" t="n">
        <v>42641</v>
      </c>
      <c r="D5773" s="14" t="s">
        <v>69</v>
      </c>
      <c r="E5773" s="14" t="s">
        <v>62</v>
      </c>
      <c r="F5773" s="14" t="s">
        <v>63</v>
      </c>
      <c r="G5773" s="14" t="s">
        <v>64</v>
      </c>
      <c r="H5773" s="14" t="s">
        <v>65</v>
      </c>
      <c r="I5773" s="14" t="s">
        <v>85</v>
      </c>
      <c r="J5773" s="14" t="s">
        <v>2717</v>
      </c>
      <c r="K5773" s="15" t="n">
        <v>1158.12</v>
      </c>
      <c r="L5773" s="0" t="n">
        <v>4</v>
      </c>
      <c r="M5773" s="16" t="n">
        <v>0</v>
      </c>
      <c r="N5773" s="17" t="n">
        <v>335.8548</v>
      </c>
      <c r="O5773" s="0" t="str">
        <f aca="false">TEXT(B5773,"YYYY-MM")</f>
        <v>2016-09</v>
      </c>
      <c r="P5773" s="18" t="n">
        <f aca="false">IFERROR(N5773/K5773,0)</f>
        <v>0.29</v>
      </c>
      <c r="Q5773" s="0" t="str">
        <f aca="false">IF(M5773=0,"No Discount",IF(M5773&lt;0.2,"Low (1-19%)",IF(M5773&lt;0.4,"Medium (20-39%)","High (40%+)")))</f>
        <v>No Discount</v>
      </c>
      <c r="R5773" s="0" t="str">
        <f aca="false">INDEX('Lookup Tables'!$B$2:$B$5,MATCH(F5773,'Lookup Tables'!$A$2:$A$5,0))</f>
        <v>Manager D</v>
      </c>
    </row>
    <row r="5774" customFormat="false" ht="15" hidden="false" customHeight="false" outlineLevel="0" collapsed="false">
      <c r="A5774" s="0" t="s">
        <v>4761</v>
      </c>
      <c r="B5774" s="13" t="n">
        <v>42700</v>
      </c>
      <c r="C5774" s="13" t="n">
        <v>42705</v>
      </c>
      <c r="D5774" s="14" t="s">
        <v>69</v>
      </c>
      <c r="E5774" s="14" t="s">
        <v>62</v>
      </c>
      <c r="F5774" s="14" t="s">
        <v>98</v>
      </c>
      <c r="G5774" s="14" t="s">
        <v>311</v>
      </c>
      <c r="H5774" s="14" t="s">
        <v>80</v>
      </c>
      <c r="I5774" s="14" t="s">
        <v>570</v>
      </c>
      <c r="J5774" s="14" t="s">
        <v>642</v>
      </c>
      <c r="K5774" s="15" t="n">
        <v>599.99</v>
      </c>
      <c r="L5774" s="0" t="n">
        <v>1</v>
      </c>
      <c r="M5774" s="16" t="n">
        <v>0</v>
      </c>
      <c r="N5774" s="17" t="n">
        <v>233.9961</v>
      </c>
      <c r="O5774" s="0" t="str">
        <f aca="false">TEXT(B5774,"YYYY-MM")</f>
        <v>2016-11</v>
      </c>
      <c r="P5774" s="18" t="n">
        <f aca="false">IFERROR(N5774/K5774,0)</f>
        <v>0.39</v>
      </c>
      <c r="Q5774" s="0" t="str">
        <f aca="false">IF(M5774=0,"No Discount",IF(M5774&lt;0.2,"Low (1-19%)",IF(M5774&lt;0.4,"Medium (20-39%)","High (40%+)")))</f>
        <v>No Discount</v>
      </c>
      <c r="R5774" s="0" t="str">
        <f aca="false">INDEX('Lookup Tables'!$B$2:$B$5,MATCH(F5774,'Lookup Tables'!$A$2:$A$5,0))</f>
        <v>Manager A</v>
      </c>
    </row>
    <row r="5775" customFormat="false" ht="15" hidden="false" customHeight="false" outlineLevel="0" collapsed="false">
      <c r="A5775" s="0" t="s">
        <v>4762</v>
      </c>
      <c r="B5775" s="13" t="n">
        <v>42978</v>
      </c>
      <c r="C5775" s="13" t="n">
        <v>42984</v>
      </c>
      <c r="D5775" s="14" t="s">
        <v>69</v>
      </c>
      <c r="E5775" s="14" t="s">
        <v>53</v>
      </c>
      <c r="F5775" s="14" t="s">
        <v>98</v>
      </c>
      <c r="G5775" s="14" t="s">
        <v>99</v>
      </c>
      <c r="H5775" s="14" t="s">
        <v>65</v>
      </c>
      <c r="I5775" s="14" t="s">
        <v>73</v>
      </c>
      <c r="J5775" s="14" t="s">
        <v>655</v>
      </c>
      <c r="K5775" s="15" t="n">
        <v>23.968</v>
      </c>
      <c r="L5775" s="0" t="n">
        <v>2</v>
      </c>
      <c r="M5775" s="16" t="n">
        <v>0.2</v>
      </c>
      <c r="N5775" s="17" t="n">
        <v>2.3968</v>
      </c>
      <c r="O5775" s="0" t="str">
        <f aca="false">TEXT(B5775,"YYYY-MM")</f>
        <v>2017-08</v>
      </c>
      <c r="P5775" s="18" t="n">
        <f aca="false">IFERROR(N5775/K5775,0)</f>
        <v>0.1</v>
      </c>
      <c r="Q5775" s="0" t="str">
        <f aca="false">IF(M5775=0,"No Discount",IF(M5775&lt;0.2,"Low (1-19%)",IF(M5775&lt;0.4,"Medium (20-39%)","High (40%+)")))</f>
        <v>Medium (20-39%)</v>
      </c>
      <c r="R5775" s="0" t="str">
        <f aca="false">INDEX('Lookup Tables'!$B$2:$B$5,MATCH(F5775,'Lookup Tables'!$A$2:$A$5,0))</f>
        <v>Manager A</v>
      </c>
    </row>
    <row r="5776" customFormat="false" ht="15" hidden="false" customHeight="false" outlineLevel="0" collapsed="false">
      <c r="A5776" s="0" t="s">
        <v>4763</v>
      </c>
      <c r="B5776" s="13" t="n">
        <v>42837</v>
      </c>
      <c r="C5776" s="13" t="n">
        <v>42841</v>
      </c>
      <c r="D5776" s="14" t="s">
        <v>69</v>
      </c>
      <c r="E5776" s="14" t="s">
        <v>53</v>
      </c>
      <c r="F5776" s="14" t="s">
        <v>63</v>
      </c>
      <c r="G5776" s="14" t="s">
        <v>64</v>
      </c>
      <c r="H5776" s="14" t="s">
        <v>56</v>
      </c>
      <c r="I5776" s="14" t="s">
        <v>59</v>
      </c>
      <c r="J5776" s="14" t="s">
        <v>4680</v>
      </c>
      <c r="K5776" s="15" t="n">
        <v>638.288</v>
      </c>
      <c r="L5776" s="0" t="n">
        <v>7</v>
      </c>
      <c r="M5776" s="16" t="n">
        <v>0.2</v>
      </c>
      <c r="N5776" s="17" t="n">
        <v>-31.9144</v>
      </c>
      <c r="O5776" s="0" t="str">
        <f aca="false">TEXT(B5776,"YYYY-MM")</f>
        <v>2017-04</v>
      </c>
      <c r="P5776" s="18" t="n">
        <f aca="false">IFERROR(N5776/K5776,0)</f>
        <v>-0.05</v>
      </c>
      <c r="Q5776" s="0" t="str">
        <f aca="false">IF(M5776=0,"No Discount",IF(M5776&lt;0.2,"Low (1-19%)",IF(M5776&lt;0.4,"Medium (20-39%)","High (40%+)")))</f>
        <v>Medium (20-39%)</v>
      </c>
      <c r="R5776" s="0" t="str">
        <f aca="false">INDEX('Lookup Tables'!$B$2:$B$5,MATCH(F5776,'Lookup Tables'!$A$2:$A$5,0))</f>
        <v>Manager D</v>
      </c>
    </row>
    <row r="5777" customFormat="false" ht="15" hidden="false" customHeight="false" outlineLevel="0" collapsed="false">
      <c r="A5777" s="0" t="s">
        <v>4763</v>
      </c>
      <c r="B5777" s="13" t="n">
        <v>42837</v>
      </c>
      <c r="C5777" s="13" t="n">
        <v>42841</v>
      </c>
      <c r="D5777" s="14" t="s">
        <v>69</v>
      </c>
      <c r="E5777" s="14" t="s">
        <v>53</v>
      </c>
      <c r="F5777" s="14" t="s">
        <v>63</v>
      </c>
      <c r="G5777" s="14" t="s">
        <v>64</v>
      </c>
      <c r="H5777" s="14" t="s">
        <v>65</v>
      </c>
      <c r="I5777" s="14" t="s">
        <v>83</v>
      </c>
      <c r="J5777" s="14" t="s">
        <v>1296</v>
      </c>
      <c r="K5777" s="15" t="n">
        <v>13.208</v>
      </c>
      <c r="L5777" s="0" t="n">
        <v>1</v>
      </c>
      <c r="M5777" s="16" t="n">
        <v>0.2</v>
      </c>
      <c r="N5777" s="17" t="n">
        <v>4.6228</v>
      </c>
      <c r="O5777" s="0" t="str">
        <f aca="false">TEXT(B5777,"YYYY-MM")</f>
        <v>2017-04</v>
      </c>
      <c r="P5777" s="18" t="n">
        <f aca="false">IFERROR(N5777/K5777,0)</f>
        <v>0.35</v>
      </c>
      <c r="Q5777" s="0" t="str">
        <f aca="false">IF(M5777=0,"No Discount",IF(M5777&lt;0.2,"Low (1-19%)",IF(M5777&lt;0.4,"Medium (20-39%)","High (40%+)")))</f>
        <v>Medium (20-39%)</v>
      </c>
      <c r="R5777" s="0" t="str">
        <f aca="false">INDEX('Lookup Tables'!$B$2:$B$5,MATCH(F5777,'Lookup Tables'!$A$2:$A$5,0))</f>
        <v>Manager D</v>
      </c>
    </row>
    <row r="5778" customFormat="false" ht="15" hidden="false" customHeight="false" outlineLevel="0" collapsed="false">
      <c r="A5778" s="0" t="s">
        <v>4764</v>
      </c>
      <c r="B5778" s="13" t="n">
        <v>43073</v>
      </c>
      <c r="C5778" s="13" t="n">
        <v>43077</v>
      </c>
      <c r="D5778" s="14" t="s">
        <v>69</v>
      </c>
      <c r="E5778" s="14" t="s">
        <v>53</v>
      </c>
      <c r="F5778" s="14" t="s">
        <v>117</v>
      </c>
      <c r="G5778" s="14" t="s">
        <v>170</v>
      </c>
      <c r="H5778" s="14" t="s">
        <v>65</v>
      </c>
      <c r="I5778" s="14" t="s">
        <v>83</v>
      </c>
      <c r="J5778" s="14" t="s">
        <v>1106</v>
      </c>
      <c r="K5778" s="15" t="n">
        <v>15.528</v>
      </c>
      <c r="L5778" s="0" t="n">
        <v>3</v>
      </c>
      <c r="M5778" s="16" t="n">
        <v>0.2</v>
      </c>
      <c r="N5778" s="17" t="n">
        <v>5.823</v>
      </c>
      <c r="O5778" s="0" t="str">
        <f aca="false">TEXT(B5778,"YYYY-MM")</f>
        <v>2017-12</v>
      </c>
      <c r="P5778" s="18" t="n">
        <f aca="false">IFERROR(N5778/K5778,0)</f>
        <v>0.375</v>
      </c>
      <c r="Q5778" s="0" t="str">
        <f aca="false">IF(M5778=0,"No Discount",IF(M5778&lt;0.2,"Low (1-19%)",IF(M5778&lt;0.4,"Medium (20-39%)","High (40%+)")))</f>
        <v>Medium (20-39%)</v>
      </c>
      <c r="R5778" s="0" t="str">
        <f aca="false">INDEX('Lookup Tables'!$B$2:$B$5,MATCH(F5778,'Lookup Tables'!$A$2:$A$5,0))</f>
        <v>Manager B</v>
      </c>
    </row>
    <row r="5779" customFormat="false" ht="15" hidden="false" customHeight="false" outlineLevel="0" collapsed="false">
      <c r="A5779" s="0" t="s">
        <v>4765</v>
      </c>
      <c r="B5779" s="13" t="n">
        <v>43073</v>
      </c>
      <c r="C5779" s="13" t="n">
        <v>43078</v>
      </c>
      <c r="D5779" s="14" t="s">
        <v>69</v>
      </c>
      <c r="E5779" s="14" t="s">
        <v>53</v>
      </c>
      <c r="F5779" s="14" t="s">
        <v>63</v>
      </c>
      <c r="G5779" s="14" t="s">
        <v>64</v>
      </c>
      <c r="H5779" s="14" t="s">
        <v>65</v>
      </c>
      <c r="I5779" s="14" t="s">
        <v>91</v>
      </c>
      <c r="J5779" s="14" t="s">
        <v>1639</v>
      </c>
      <c r="K5779" s="15" t="n">
        <v>104.85</v>
      </c>
      <c r="L5779" s="0" t="n">
        <v>1</v>
      </c>
      <c r="M5779" s="16" t="n">
        <v>0</v>
      </c>
      <c r="N5779" s="17" t="n">
        <v>50.328</v>
      </c>
      <c r="O5779" s="0" t="str">
        <f aca="false">TEXT(B5779,"YYYY-MM")</f>
        <v>2017-12</v>
      </c>
      <c r="P5779" s="18" t="n">
        <f aca="false">IFERROR(N5779/K5779,0)</f>
        <v>0.48</v>
      </c>
      <c r="Q5779" s="0" t="str">
        <f aca="false">IF(M5779=0,"No Discount",IF(M5779&lt;0.2,"Low (1-19%)",IF(M5779&lt;0.4,"Medium (20-39%)","High (40%+)")))</f>
        <v>No Discount</v>
      </c>
      <c r="R5779" s="0" t="str">
        <f aca="false">INDEX('Lookup Tables'!$B$2:$B$5,MATCH(F5779,'Lookup Tables'!$A$2:$A$5,0))</f>
        <v>Manager D</v>
      </c>
    </row>
    <row r="5780" customFormat="false" ht="15" hidden="false" customHeight="false" outlineLevel="0" collapsed="false">
      <c r="A5780" s="0" t="s">
        <v>4766</v>
      </c>
      <c r="B5780" s="13" t="n">
        <v>42319</v>
      </c>
      <c r="C5780" s="13" t="n">
        <v>42326</v>
      </c>
      <c r="D5780" s="14" t="s">
        <v>69</v>
      </c>
      <c r="E5780" s="14" t="s">
        <v>53</v>
      </c>
      <c r="F5780" s="14" t="s">
        <v>63</v>
      </c>
      <c r="G5780" s="14" t="s">
        <v>64</v>
      </c>
      <c r="H5780" s="14" t="s">
        <v>65</v>
      </c>
      <c r="I5780" s="14" t="s">
        <v>78</v>
      </c>
      <c r="J5780" s="14" t="s">
        <v>726</v>
      </c>
      <c r="K5780" s="15" t="n">
        <v>30.48</v>
      </c>
      <c r="L5780" s="0" t="n">
        <v>3</v>
      </c>
      <c r="M5780" s="16" t="n">
        <v>0</v>
      </c>
      <c r="N5780" s="17" t="n">
        <v>7.9248</v>
      </c>
      <c r="O5780" s="0" t="str">
        <f aca="false">TEXT(B5780,"YYYY-MM")</f>
        <v>2015-11</v>
      </c>
      <c r="P5780" s="18" t="n">
        <f aca="false">IFERROR(N5780/K5780,0)</f>
        <v>0.26</v>
      </c>
      <c r="Q5780" s="0" t="str">
        <f aca="false">IF(M5780=0,"No Discount",IF(M5780&lt;0.2,"Low (1-19%)",IF(M5780&lt;0.4,"Medium (20-39%)","High (40%+)")))</f>
        <v>No Discount</v>
      </c>
      <c r="R5780" s="0" t="str">
        <f aca="false">INDEX('Lookup Tables'!$B$2:$B$5,MATCH(F5780,'Lookup Tables'!$A$2:$A$5,0))</f>
        <v>Manager D</v>
      </c>
    </row>
    <row r="5781" customFormat="false" ht="15" hidden="false" customHeight="false" outlineLevel="0" collapsed="false">
      <c r="A5781" s="0" t="s">
        <v>4766</v>
      </c>
      <c r="B5781" s="13" t="n">
        <v>42319</v>
      </c>
      <c r="C5781" s="13" t="n">
        <v>42326</v>
      </c>
      <c r="D5781" s="14" t="s">
        <v>69</v>
      </c>
      <c r="E5781" s="14" t="s">
        <v>53</v>
      </c>
      <c r="F5781" s="14" t="s">
        <v>63</v>
      </c>
      <c r="G5781" s="14" t="s">
        <v>64</v>
      </c>
      <c r="H5781" s="14" t="s">
        <v>56</v>
      </c>
      <c r="I5781" s="14" t="s">
        <v>59</v>
      </c>
      <c r="J5781" s="14" t="s">
        <v>2161</v>
      </c>
      <c r="K5781" s="15" t="n">
        <v>112.648</v>
      </c>
      <c r="L5781" s="0" t="n">
        <v>1</v>
      </c>
      <c r="M5781" s="16" t="n">
        <v>0.2</v>
      </c>
      <c r="N5781" s="17" t="n">
        <v>11.2648</v>
      </c>
      <c r="O5781" s="0" t="str">
        <f aca="false">TEXT(B5781,"YYYY-MM")</f>
        <v>2015-11</v>
      </c>
      <c r="P5781" s="18" t="n">
        <f aca="false">IFERROR(N5781/K5781,0)</f>
        <v>0.1</v>
      </c>
      <c r="Q5781" s="0" t="str">
        <f aca="false">IF(M5781=0,"No Discount",IF(M5781&lt;0.2,"Low (1-19%)",IF(M5781&lt;0.4,"Medium (20-39%)","High (40%+)")))</f>
        <v>Medium (20-39%)</v>
      </c>
      <c r="R5781" s="0" t="str">
        <f aca="false">INDEX('Lookup Tables'!$B$2:$B$5,MATCH(F5781,'Lookup Tables'!$A$2:$A$5,0))</f>
        <v>Manager D</v>
      </c>
    </row>
    <row r="5782" customFormat="false" ht="15" hidden="false" customHeight="false" outlineLevel="0" collapsed="false">
      <c r="A5782" s="0" t="s">
        <v>4767</v>
      </c>
      <c r="B5782" s="13" t="n">
        <v>42462</v>
      </c>
      <c r="C5782" s="13" t="n">
        <v>42469</v>
      </c>
      <c r="D5782" s="14" t="s">
        <v>69</v>
      </c>
      <c r="E5782" s="14" t="s">
        <v>53</v>
      </c>
      <c r="F5782" s="14" t="s">
        <v>63</v>
      </c>
      <c r="G5782" s="14" t="s">
        <v>64</v>
      </c>
      <c r="H5782" s="14" t="s">
        <v>80</v>
      </c>
      <c r="I5782" s="14" t="s">
        <v>345</v>
      </c>
      <c r="J5782" s="14" t="s">
        <v>4768</v>
      </c>
      <c r="K5782" s="15" t="n">
        <v>71.976</v>
      </c>
      <c r="L5782" s="0" t="n">
        <v>3</v>
      </c>
      <c r="M5782" s="16" t="n">
        <v>0.2</v>
      </c>
      <c r="N5782" s="17" t="n">
        <v>24.2919</v>
      </c>
      <c r="O5782" s="0" t="str">
        <f aca="false">TEXT(B5782,"YYYY-MM")</f>
        <v>2016-04</v>
      </c>
      <c r="P5782" s="18" t="n">
        <f aca="false">IFERROR(N5782/K5782,0)</f>
        <v>0.3375</v>
      </c>
      <c r="Q5782" s="0" t="str">
        <f aca="false">IF(M5782=0,"No Discount",IF(M5782&lt;0.2,"Low (1-19%)",IF(M5782&lt;0.4,"Medium (20-39%)","High (40%+)")))</f>
        <v>Medium (20-39%)</v>
      </c>
      <c r="R5782" s="0" t="str">
        <f aca="false">INDEX('Lookup Tables'!$B$2:$B$5,MATCH(F5782,'Lookup Tables'!$A$2:$A$5,0))</f>
        <v>Manager D</v>
      </c>
    </row>
    <row r="5783" customFormat="false" ht="15" hidden="false" customHeight="false" outlineLevel="0" collapsed="false">
      <c r="A5783" s="0" t="s">
        <v>4769</v>
      </c>
      <c r="B5783" s="13" t="n">
        <v>42716</v>
      </c>
      <c r="C5783" s="13" t="n">
        <v>42720</v>
      </c>
      <c r="D5783" s="14" t="s">
        <v>52</v>
      </c>
      <c r="E5783" s="14" t="s">
        <v>53</v>
      </c>
      <c r="F5783" s="14" t="s">
        <v>63</v>
      </c>
      <c r="G5783" s="14" t="s">
        <v>64</v>
      </c>
      <c r="H5783" s="14" t="s">
        <v>65</v>
      </c>
      <c r="I5783" s="14" t="s">
        <v>78</v>
      </c>
      <c r="J5783" s="14" t="s">
        <v>328</v>
      </c>
      <c r="K5783" s="15" t="n">
        <v>2.21</v>
      </c>
      <c r="L5783" s="0" t="n">
        <v>1</v>
      </c>
      <c r="M5783" s="16" t="n">
        <v>0</v>
      </c>
      <c r="N5783" s="17" t="n">
        <v>0.5967</v>
      </c>
      <c r="O5783" s="0" t="str">
        <f aca="false">TEXT(B5783,"YYYY-MM")</f>
        <v>2016-12</v>
      </c>
      <c r="P5783" s="18" t="n">
        <f aca="false">IFERROR(N5783/K5783,0)</f>
        <v>0.27</v>
      </c>
      <c r="Q5783" s="0" t="str">
        <f aca="false">IF(M5783=0,"No Discount",IF(M5783&lt;0.2,"Low (1-19%)",IF(M5783&lt;0.4,"Medium (20-39%)","High (40%+)")))</f>
        <v>No Discount</v>
      </c>
      <c r="R5783" s="0" t="str">
        <f aca="false">INDEX('Lookup Tables'!$B$2:$B$5,MATCH(F5783,'Lookup Tables'!$A$2:$A$5,0))</f>
        <v>Manager D</v>
      </c>
    </row>
    <row r="5784" customFormat="false" ht="15" hidden="false" customHeight="false" outlineLevel="0" collapsed="false">
      <c r="A5784" s="0" t="s">
        <v>4769</v>
      </c>
      <c r="B5784" s="13" t="n">
        <v>42716</v>
      </c>
      <c r="C5784" s="13" t="n">
        <v>42720</v>
      </c>
      <c r="D5784" s="14" t="s">
        <v>52</v>
      </c>
      <c r="E5784" s="14" t="s">
        <v>53</v>
      </c>
      <c r="F5784" s="14" t="s">
        <v>63</v>
      </c>
      <c r="G5784" s="14" t="s">
        <v>64</v>
      </c>
      <c r="H5784" s="14" t="s">
        <v>65</v>
      </c>
      <c r="I5784" s="14" t="s">
        <v>129</v>
      </c>
      <c r="J5784" s="14" t="s">
        <v>1391</v>
      </c>
      <c r="K5784" s="15" t="n">
        <v>15.52</v>
      </c>
      <c r="L5784" s="0" t="n">
        <v>4</v>
      </c>
      <c r="M5784" s="16" t="n">
        <v>0</v>
      </c>
      <c r="N5784" s="17" t="n">
        <v>7.4496</v>
      </c>
      <c r="O5784" s="0" t="str">
        <f aca="false">TEXT(B5784,"YYYY-MM")</f>
        <v>2016-12</v>
      </c>
      <c r="P5784" s="18" t="n">
        <f aca="false">IFERROR(N5784/K5784,0)</f>
        <v>0.48</v>
      </c>
      <c r="Q5784" s="0" t="str">
        <f aca="false">IF(M5784=0,"No Discount",IF(M5784&lt;0.2,"Low (1-19%)",IF(M5784&lt;0.4,"Medium (20-39%)","High (40%+)")))</f>
        <v>No Discount</v>
      </c>
      <c r="R5784" s="0" t="str">
        <f aca="false">INDEX('Lookup Tables'!$B$2:$B$5,MATCH(F5784,'Lookup Tables'!$A$2:$A$5,0))</f>
        <v>Manager D</v>
      </c>
    </row>
    <row r="5785" customFormat="false" ht="15" hidden="false" customHeight="false" outlineLevel="0" collapsed="false">
      <c r="A5785" s="0" t="s">
        <v>4769</v>
      </c>
      <c r="B5785" s="13" t="n">
        <v>42716</v>
      </c>
      <c r="C5785" s="13" t="n">
        <v>42720</v>
      </c>
      <c r="D5785" s="14" t="s">
        <v>52</v>
      </c>
      <c r="E5785" s="14" t="s">
        <v>53</v>
      </c>
      <c r="F5785" s="14" t="s">
        <v>63</v>
      </c>
      <c r="G5785" s="14" t="s">
        <v>64</v>
      </c>
      <c r="H5785" s="14" t="s">
        <v>65</v>
      </c>
      <c r="I5785" s="14" t="s">
        <v>91</v>
      </c>
      <c r="J5785" s="14" t="s">
        <v>2669</v>
      </c>
      <c r="K5785" s="15" t="n">
        <v>36.44</v>
      </c>
      <c r="L5785" s="0" t="n">
        <v>4</v>
      </c>
      <c r="M5785" s="16" t="n">
        <v>0</v>
      </c>
      <c r="N5785" s="17" t="n">
        <v>16.398</v>
      </c>
      <c r="O5785" s="0" t="str">
        <f aca="false">TEXT(B5785,"YYYY-MM")</f>
        <v>2016-12</v>
      </c>
      <c r="P5785" s="18" t="n">
        <f aca="false">IFERROR(N5785/K5785,0)</f>
        <v>0.45</v>
      </c>
      <c r="Q5785" s="0" t="str">
        <f aca="false">IF(M5785=0,"No Discount",IF(M5785&lt;0.2,"Low (1-19%)",IF(M5785&lt;0.4,"Medium (20-39%)","High (40%+)")))</f>
        <v>No Discount</v>
      </c>
      <c r="R5785" s="0" t="str">
        <f aca="false">INDEX('Lookup Tables'!$B$2:$B$5,MATCH(F5785,'Lookup Tables'!$A$2:$A$5,0))</f>
        <v>Manager D</v>
      </c>
    </row>
    <row r="5786" customFormat="false" ht="15" hidden="false" customHeight="false" outlineLevel="0" collapsed="false">
      <c r="A5786" s="0" t="s">
        <v>4770</v>
      </c>
      <c r="B5786" s="13" t="n">
        <v>43375</v>
      </c>
      <c r="C5786" s="13" t="n">
        <v>43381</v>
      </c>
      <c r="D5786" s="14" t="s">
        <v>69</v>
      </c>
      <c r="E5786" s="14" t="s">
        <v>53</v>
      </c>
      <c r="F5786" s="14" t="s">
        <v>63</v>
      </c>
      <c r="G5786" s="14" t="s">
        <v>237</v>
      </c>
      <c r="H5786" s="14" t="s">
        <v>56</v>
      </c>
      <c r="I5786" s="14" t="s">
        <v>57</v>
      </c>
      <c r="J5786" s="14" t="s">
        <v>671</v>
      </c>
      <c r="K5786" s="15" t="n">
        <v>217.764</v>
      </c>
      <c r="L5786" s="0" t="n">
        <v>6</v>
      </c>
      <c r="M5786" s="16" t="n">
        <v>0.7</v>
      </c>
      <c r="N5786" s="17" t="n">
        <v>-384.7164</v>
      </c>
      <c r="O5786" s="0" t="str">
        <f aca="false">TEXT(B5786,"YYYY-MM")</f>
        <v>2018-10</v>
      </c>
      <c r="P5786" s="18" t="n">
        <f aca="false">IFERROR(N5786/K5786,0)</f>
        <v>-1.76666666666667</v>
      </c>
      <c r="Q5786" s="0" t="str">
        <f aca="false">IF(M5786=0,"No Discount",IF(M5786&lt;0.2,"Low (1-19%)",IF(M5786&lt;0.4,"Medium (20-39%)","High (40%+)")))</f>
        <v>High (40%+)</v>
      </c>
      <c r="R5786" s="0" t="str">
        <f aca="false">INDEX('Lookup Tables'!$B$2:$B$5,MATCH(F5786,'Lookup Tables'!$A$2:$A$5,0))</f>
        <v>Manager D</v>
      </c>
    </row>
    <row r="5787" customFormat="false" ht="15" hidden="false" customHeight="false" outlineLevel="0" collapsed="false">
      <c r="A5787" s="0" t="s">
        <v>4770</v>
      </c>
      <c r="B5787" s="13" t="n">
        <v>43375</v>
      </c>
      <c r="C5787" s="13" t="n">
        <v>43381</v>
      </c>
      <c r="D5787" s="14" t="s">
        <v>69</v>
      </c>
      <c r="E5787" s="14" t="s">
        <v>53</v>
      </c>
      <c r="F5787" s="14" t="s">
        <v>63</v>
      </c>
      <c r="G5787" s="14" t="s">
        <v>237</v>
      </c>
      <c r="H5787" s="14" t="s">
        <v>65</v>
      </c>
      <c r="I5787" s="14" t="s">
        <v>303</v>
      </c>
      <c r="J5787" s="14" t="s">
        <v>1056</v>
      </c>
      <c r="K5787" s="15" t="n">
        <v>39.072</v>
      </c>
      <c r="L5787" s="0" t="n">
        <v>6</v>
      </c>
      <c r="M5787" s="16" t="n">
        <v>0.2</v>
      </c>
      <c r="N5787" s="17" t="n">
        <v>4.3956</v>
      </c>
      <c r="O5787" s="0" t="str">
        <f aca="false">TEXT(B5787,"YYYY-MM")</f>
        <v>2018-10</v>
      </c>
      <c r="P5787" s="18" t="n">
        <f aca="false">IFERROR(N5787/K5787,0)</f>
        <v>0.1125</v>
      </c>
      <c r="Q5787" s="0" t="str">
        <f aca="false">IF(M5787=0,"No Discount",IF(M5787&lt;0.2,"Low (1-19%)",IF(M5787&lt;0.4,"Medium (20-39%)","High (40%+)")))</f>
        <v>Medium (20-39%)</v>
      </c>
      <c r="R5787" s="0" t="str">
        <f aca="false">INDEX('Lookup Tables'!$B$2:$B$5,MATCH(F5787,'Lookup Tables'!$A$2:$A$5,0))</f>
        <v>Manager D</v>
      </c>
    </row>
    <row r="5788" customFormat="false" ht="15" hidden="false" customHeight="false" outlineLevel="0" collapsed="false">
      <c r="A5788" s="0" t="s">
        <v>4770</v>
      </c>
      <c r="B5788" s="13" t="n">
        <v>43375</v>
      </c>
      <c r="C5788" s="13" t="n">
        <v>43381</v>
      </c>
      <c r="D5788" s="14" t="s">
        <v>69</v>
      </c>
      <c r="E5788" s="14" t="s">
        <v>53</v>
      </c>
      <c r="F5788" s="14" t="s">
        <v>63</v>
      </c>
      <c r="G5788" s="14" t="s">
        <v>237</v>
      </c>
      <c r="H5788" s="14" t="s">
        <v>65</v>
      </c>
      <c r="I5788" s="14" t="s">
        <v>83</v>
      </c>
      <c r="J5788" s="14" t="s">
        <v>1481</v>
      </c>
      <c r="K5788" s="15" t="n">
        <v>22.638</v>
      </c>
      <c r="L5788" s="0" t="n">
        <v>7</v>
      </c>
      <c r="M5788" s="16" t="n">
        <v>0.7</v>
      </c>
      <c r="N5788" s="17" t="n">
        <v>-16.6012</v>
      </c>
      <c r="O5788" s="0" t="str">
        <f aca="false">TEXT(B5788,"YYYY-MM")</f>
        <v>2018-10</v>
      </c>
      <c r="P5788" s="18" t="n">
        <f aca="false">IFERROR(N5788/K5788,0)</f>
        <v>-0.733333333333333</v>
      </c>
      <c r="Q5788" s="0" t="str">
        <f aca="false">IF(M5788=0,"No Discount",IF(M5788&lt;0.2,"Low (1-19%)",IF(M5788&lt;0.4,"Medium (20-39%)","High (40%+)")))</f>
        <v>High (40%+)</v>
      </c>
      <c r="R5788" s="0" t="str">
        <f aca="false">INDEX('Lookup Tables'!$B$2:$B$5,MATCH(F5788,'Lookup Tables'!$A$2:$A$5,0))</f>
        <v>Manager D</v>
      </c>
    </row>
    <row r="5789" customFormat="false" ht="15" hidden="false" customHeight="false" outlineLevel="0" collapsed="false">
      <c r="A5789" s="0" t="s">
        <v>4770</v>
      </c>
      <c r="B5789" s="13" t="n">
        <v>43375</v>
      </c>
      <c r="C5789" s="13" t="n">
        <v>43381</v>
      </c>
      <c r="D5789" s="14" t="s">
        <v>69</v>
      </c>
      <c r="E5789" s="14" t="s">
        <v>53</v>
      </c>
      <c r="F5789" s="14" t="s">
        <v>63</v>
      </c>
      <c r="G5789" s="14" t="s">
        <v>237</v>
      </c>
      <c r="H5789" s="14" t="s">
        <v>65</v>
      </c>
      <c r="I5789" s="14" t="s">
        <v>78</v>
      </c>
      <c r="J5789" s="14" t="s">
        <v>2778</v>
      </c>
      <c r="K5789" s="15" t="n">
        <v>95.144</v>
      </c>
      <c r="L5789" s="0" t="n">
        <v>7</v>
      </c>
      <c r="M5789" s="16" t="n">
        <v>0.2</v>
      </c>
      <c r="N5789" s="17" t="n">
        <v>10.7037</v>
      </c>
      <c r="O5789" s="0" t="str">
        <f aca="false">TEXT(B5789,"YYYY-MM")</f>
        <v>2018-10</v>
      </c>
      <c r="P5789" s="18" t="n">
        <f aca="false">IFERROR(N5789/K5789,0)</f>
        <v>0.1125</v>
      </c>
      <c r="Q5789" s="0" t="str">
        <f aca="false">IF(M5789=0,"No Discount",IF(M5789&lt;0.2,"Low (1-19%)",IF(M5789&lt;0.4,"Medium (20-39%)","High (40%+)")))</f>
        <v>Medium (20-39%)</v>
      </c>
      <c r="R5789" s="0" t="str">
        <f aca="false">INDEX('Lookup Tables'!$B$2:$B$5,MATCH(F5789,'Lookup Tables'!$A$2:$A$5,0))</f>
        <v>Manager D</v>
      </c>
    </row>
    <row r="5790" customFormat="false" ht="15" hidden="false" customHeight="false" outlineLevel="0" collapsed="false">
      <c r="A5790" s="0" t="s">
        <v>4771</v>
      </c>
      <c r="B5790" s="13" t="n">
        <v>43200</v>
      </c>
      <c r="C5790" s="13" t="n">
        <v>43204</v>
      </c>
      <c r="D5790" s="14" t="s">
        <v>52</v>
      </c>
      <c r="E5790" s="14" t="s">
        <v>62</v>
      </c>
      <c r="F5790" s="14" t="s">
        <v>54</v>
      </c>
      <c r="G5790" s="14" t="s">
        <v>70</v>
      </c>
      <c r="H5790" s="14" t="s">
        <v>56</v>
      </c>
      <c r="I5790" s="14" t="s">
        <v>76</v>
      </c>
      <c r="J5790" s="14" t="s">
        <v>2796</v>
      </c>
      <c r="K5790" s="15" t="n">
        <v>12.32</v>
      </c>
      <c r="L5790" s="0" t="n">
        <v>5</v>
      </c>
      <c r="M5790" s="16" t="n">
        <v>0.2</v>
      </c>
      <c r="N5790" s="17" t="n">
        <v>1.848</v>
      </c>
      <c r="O5790" s="0" t="str">
        <f aca="false">TEXT(B5790,"YYYY-MM")</f>
        <v>2018-04</v>
      </c>
      <c r="P5790" s="18" t="n">
        <f aca="false">IFERROR(N5790/K5790,0)</f>
        <v>0.15</v>
      </c>
      <c r="Q5790" s="0" t="str">
        <f aca="false">IF(M5790=0,"No Discount",IF(M5790&lt;0.2,"Low (1-19%)",IF(M5790&lt;0.4,"Medium (20-39%)","High (40%+)")))</f>
        <v>Medium (20-39%)</v>
      </c>
      <c r="R5790" s="0" t="str">
        <f aca="false">INDEX('Lookup Tables'!$B$2:$B$5,MATCH(F5790,'Lookup Tables'!$A$2:$A$5,0))</f>
        <v>Manager C</v>
      </c>
    </row>
    <row r="5791" customFormat="false" ht="15" hidden="false" customHeight="false" outlineLevel="0" collapsed="false">
      <c r="A5791" s="0" t="s">
        <v>4771</v>
      </c>
      <c r="B5791" s="13" t="n">
        <v>43200</v>
      </c>
      <c r="C5791" s="13" t="n">
        <v>43204</v>
      </c>
      <c r="D5791" s="14" t="s">
        <v>52</v>
      </c>
      <c r="E5791" s="14" t="s">
        <v>62</v>
      </c>
      <c r="F5791" s="14" t="s">
        <v>54</v>
      </c>
      <c r="G5791" s="14" t="s">
        <v>70</v>
      </c>
      <c r="H5791" s="14" t="s">
        <v>65</v>
      </c>
      <c r="I5791" s="14" t="s">
        <v>83</v>
      </c>
      <c r="J5791" s="14" t="s">
        <v>1230</v>
      </c>
      <c r="K5791" s="15" t="n">
        <v>4.419</v>
      </c>
      <c r="L5791" s="0" t="n">
        <v>3</v>
      </c>
      <c r="M5791" s="16" t="n">
        <v>0.7</v>
      </c>
      <c r="N5791" s="17" t="n">
        <v>-3.0933</v>
      </c>
      <c r="O5791" s="0" t="str">
        <f aca="false">TEXT(B5791,"YYYY-MM")</f>
        <v>2018-04</v>
      </c>
      <c r="P5791" s="18" t="n">
        <f aca="false">IFERROR(N5791/K5791,0)</f>
        <v>-0.7</v>
      </c>
      <c r="Q5791" s="0" t="str">
        <f aca="false">IF(M5791=0,"No Discount",IF(M5791&lt;0.2,"Low (1-19%)",IF(M5791&lt;0.4,"Medium (20-39%)","High (40%+)")))</f>
        <v>High (40%+)</v>
      </c>
      <c r="R5791" s="0" t="str">
        <f aca="false">INDEX('Lookup Tables'!$B$2:$B$5,MATCH(F5791,'Lookup Tables'!$A$2:$A$5,0))</f>
        <v>Manager C</v>
      </c>
    </row>
    <row r="5792" customFormat="false" ht="15" hidden="false" customHeight="false" outlineLevel="0" collapsed="false">
      <c r="A5792" s="0" t="s">
        <v>4772</v>
      </c>
      <c r="B5792" s="13" t="n">
        <v>43372</v>
      </c>
      <c r="C5792" s="13" t="n">
        <v>43375</v>
      </c>
      <c r="D5792" s="14" t="s">
        <v>137</v>
      </c>
      <c r="E5792" s="14" t="s">
        <v>53</v>
      </c>
      <c r="F5792" s="14" t="s">
        <v>63</v>
      </c>
      <c r="G5792" s="14" t="s">
        <v>64</v>
      </c>
      <c r="H5792" s="14" t="s">
        <v>65</v>
      </c>
      <c r="I5792" s="14" t="s">
        <v>171</v>
      </c>
      <c r="J5792" s="14" t="s">
        <v>1166</v>
      </c>
      <c r="K5792" s="15" t="n">
        <v>35</v>
      </c>
      <c r="L5792" s="0" t="n">
        <v>7</v>
      </c>
      <c r="M5792" s="16" t="n">
        <v>0</v>
      </c>
      <c r="N5792" s="17" t="n">
        <v>16.8</v>
      </c>
      <c r="O5792" s="0" t="str">
        <f aca="false">TEXT(B5792,"YYYY-MM")</f>
        <v>2018-09</v>
      </c>
      <c r="P5792" s="18" t="n">
        <f aca="false">IFERROR(N5792/K5792,0)</f>
        <v>0.48</v>
      </c>
      <c r="Q5792" s="0" t="str">
        <f aca="false">IF(M5792=0,"No Discount",IF(M5792&lt;0.2,"Low (1-19%)",IF(M5792&lt;0.4,"Medium (20-39%)","High (40%+)")))</f>
        <v>No Discount</v>
      </c>
      <c r="R5792" s="0" t="str">
        <f aca="false">INDEX('Lookup Tables'!$B$2:$B$5,MATCH(F5792,'Lookup Tables'!$A$2:$A$5,0))</f>
        <v>Manager D</v>
      </c>
    </row>
    <row r="5793" customFormat="false" ht="15" hidden="false" customHeight="false" outlineLevel="0" collapsed="false">
      <c r="A5793" s="0" t="s">
        <v>4772</v>
      </c>
      <c r="B5793" s="13" t="n">
        <v>43372</v>
      </c>
      <c r="C5793" s="13" t="n">
        <v>43375</v>
      </c>
      <c r="D5793" s="14" t="s">
        <v>137</v>
      </c>
      <c r="E5793" s="14" t="s">
        <v>53</v>
      </c>
      <c r="F5793" s="14" t="s">
        <v>63</v>
      </c>
      <c r="G5793" s="14" t="s">
        <v>64</v>
      </c>
      <c r="H5793" s="14" t="s">
        <v>56</v>
      </c>
      <c r="I5793" s="14" t="s">
        <v>59</v>
      </c>
      <c r="J5793" s="14" t="s">
        <v>1719</v>
      </c>
      <c r="K5793" s="15" t="n">
        <v>72.784</v>
      </c>
      <c r="L5793" s="0" t="n">
        <v>1</v>
      </c>
      <c r="M5793" s="16" t="n">
        <v>0.2</v>
      </c>
      <c r="N5793" s="17" t="n">
        <v>0</v>
      </c>
      <c r="O5793" s="0" t="str">
        <f aca="false">TEXT(B5793,"YYYY-MM")</f>
        <v>2018-09</v>
      </c>
      <c r="P5793" s="18" t="n">
        <f aca="false">IFERROR(N5793/K5793,0)</f>
        <v>0</v>
      </c>
      <c r="Q5793" s="0" t="str">
        <f aca="false">IF(M5793=0,"No Discount",IF(M5793&lt;0.2,"Low (1-19%)",IF(M5793&lt;0.4,"Medium (20-39%)","High (40%+)")))</f>
        <v>Medium (20-39%)</v>
      </c>
      <c r="R5793" s="0" t="str">
        <f aca="false">INDEX('Lookup Tables'!$B$2:$B$5,MATCH(F5793,'Lookup Tables'!$A$2:$A$5,0))</f>
        <v>Manager D</v>
      </c>
    </row>
    <row r="5794" customFormat="false" ht="15" hidden="false" customHeight="false" outlineLevel="0" collapsed="false">
      <c r="A5794" s="0" t="s">
        <v>4772</v>
      </c>
      <c r="B5794" s="13" t="n">
        <v>43372</v>
      </c>
      <c r="C5794" s="13" t="n">
        <v>43375</v>
      </c>
      <c r="D5794" s="14" t="s">
        <v>137</v>
      </c>
      <c r="E5794" s="14" t="s">
        <v>53</v>
      </c>
      <c r="F5794" s="14" t="s">
        <v>63</v>
      </c>
      <c r="G5794" s="14" t="s">
        <v>64</v>
      </c>
      <c r="H5794" s="14" t="s">
        <v>65</v>
      </c>
      <c r="I5794" s="14" t="s">
        <v>85</v>
      </c>
      <c r="J5794" s="14" t="s">
        <v>745</v>
      </c>
      <c r="K5794" s="15" t="n">
        <v>97.84</v>
      </c>
      <c r="L5794" s="0" t="n">
        <v>2</v>
      </c>
      <c r="M5794" s="16" t="n">
        <v>0</v>
      </c>
      <c r="N5794" s="17" t="n">
        <v>25.4384</v>
      </c>
      <c r="O5794" s="0" t="str">
        <f aca="false">TEXT(B5794,"YYYY-MM")</f>
        <v>2018-09</v>
      </c>
      <c r="P5794" s="18" t="n">
        <f aca="false">IFERROR(N5794/K5794,0)</f>
        <v>0.26</v>
      </c>
      <c r="Q5794" s="0" t="str">
        <f aca="false">IF(M5794=0,"No Discount",IF(M5794&lt;0.2,"Low (1-19%)",IF(M5794&lt;0.4,"Medium (20-39%)","High (40%+)")))</f>
        <v>No Discount</v>
      </c>
      <c r="R5794" s="0" t="str">
        <f aca="false">INDEX('Lookup Tables'!$B$2:$B$5,MATCH(F5794,'Lookup Tables'!$A$2:$A$5,0))</f>
        <v>Manager D</v>
      </c>
    </row>
    <row r="5795" customFormat="false" ht="15" hidden="false" customHeight="false" outlineLevel="0" collapsed="false">
      <c r="A5795" s="0" t="s">
        <v>4772</v>
      </c>
      <c r="B5795" s="13" t="n">
        <v>43372</v>
      </c>
      <c r="C5795" s="13" t="n">
        <v>43375</v>
      </c>
      <c r="D5795" s="14" t="s">
        <v>137</v>
      </c>
      <c r="E5795" s="14" t="s">
        <v>53</v>
      </c>
      <c r="F5795" s="14" t="s">
        <v>63</v>
      </c>
      <c r="G5795" s="14" t="s">
        <v>64</v>
      </c>
      <c r="H5795" s="14" t="s">
        <v>56</v>
      </c>
      <c r="I5795" s="14" t="s">
        <v>76</v>
      </c>
      <c r="J5795" s="14" t="s">
        <v>128</v>
      </c>
      <c r="K5795" s="15" t="n">
        <v>51.75</v>
      </c>
      <c r="L5795" s="0" t="n">
        <v>1</v>
      </c>
      <c r="M5795" s="16" t="n">
        <v>0</v>
      </c>
      <c r="N5795" s="17" t="n">
        <v>15.525</v>
      </c>
      <c r="O5795" s="0" t="str">
        <f aca="false">TEXT(B5795,"YYYY-MM")</f>
        <v>2018-09</v>
      </c>
      <c r="P5795" s="18" t="n">
        <f aca="false">IFERROR(N5795/K5795,0)</f>
        <v>0.3</v>
      </c>
      <c r="Q5795" s="0" t="str">
        <f aca="false">IF(M5795=0,"No Discount",IF(M5795&lt;0.2,"Low (1-19%)",IF(M5795&lt;0.4,"Medium (20-39%)","High (40%+)")))</f>
        <v>No Discount</v>
      </c>
      <c r="R5795" s="0" t="str">
        <f aca="false">INDEX('Lookup Tables'!$B$2:$B$5,MATCH(F5795,'Lookup Tables'!$A$2:$A$5,0))</f>
        <v>Manager D</v>
      </c>
    </row>
    <row r="5796" customFormat="false" ht="15" hidden="false" customHeight="false" outlineLevel="0" collapsed="false">
      <c r="A5796" s="0" t="s">
        <v>4772</v>
      </c>
      <c r="B5796" s="13" t="n">
        <v>43372</v>
      </c>
      <c r="C5796" s="13" t="n">
        <v>43375</v>
      </c>
      <c r="D5796" s="14" t="s">
        <v>137</v>
      </c>
      <c r="E5796" s="14" t="s">
        <v>53</v>
      </c>
      <c r="F5796" s="14" t="s">
        <v>63</v>
      </c>
      <c r="G5796" s="14" t="s">
        <v>64</v>
      </c>
      <c r="H5796" s="14" t="s">
        <v>65</v>
      </c>
      <c r="I5796" s="14" t="s">
        <v>83</v>
      </c>
      <c r="J5796" s="14" t="s">
        <v>1252</v>
      </c>
      <c r="K5796" s="15" t="n">
        <v>46.672</v>
      </c>
      <c r="L5796" s="0" t="n">
        <v>2</v>
      </c>
      <c r="M5796" s="16" t="n">
        <v>0.2</v>
      </c>
      <c r="N5796" s="17" t="n">
        <v>16.3352</v>
      </c>
      <c r="O5796" s="0" t="str">
        <f aca="false">TEXT(B5796,"YYYY-MM")</f>
        <v>2018-09</v>
      </c>
      <c r="P5796" s="18" t="n">
        <f aca="false">IFERROR(N5796/K5796,0)</f>
        <v>0.35</v>
      </c>
      <c r="Q5796" s="0" t="str">
        <f aca="false">IF(M5796=0,"No Discount",IF(M5796&lt;0.2,"Low (1-19%)",IF(M5796&lt;0.4,"Medium (20-39%)","High (40%+)")))</f>
        <v>Medium (20-39%)</v>
      </c>
      <c r="R5796" s="0" t="str">
        <f aca="false">INDEX('Lookup Tables'!$B$2:$B$5,MATCH(F5796,'Lookup Tables'!$A$2:$A$5,0))</f>
        <v>Manager D</v>
      </c>
    </row>
    <row r="5797" customFormat="false" ht="15" hidden="false" customHeight="false" outlineLevel="0" collapsed="false">
      <c r="A5797" s="0" t="s">
        <v>4773</v>
      </c>
      <c r="B5797" s="13" t="n">
        <v>42276</v>
      </c>
      <c r="C5797" s="13" t="n">
        <v>42280</v>
      </c>
      <c r="D5797" s="14" t="s">
        <v>52</v>
      </c>
      <c r="E5797" s="14" t="s">
        <v>53</v>
      </c>
      <c r="F5797" s="14" t="s">
        <v>117</v>
      </c>
      <c r="G5797" s="14" t="s">
        <v>170</v>
      </c>
      <c r="H5797" s="14" t="s">
        <v>65</v>
      </c>
      <c r="I5797" s="14" t="s">
        <v>73</v>
      </c>
      <c r="J5797" s="14" t="s">
        <v>3007</v>
      </c>
      <c r="K5797" s="15" t="n">
        <v>1395.54</v>
      </c>
      <c r="L5797" s="0" t="n">
        <v>9</v>
      </c>
      <c r="M5797" s="16" t="n">
        <v>0</v>
      </c>
      <c r="N5797" s="17" t="n">
        <v>362.8404</v>
      </c>
      <c r="O5797" s="0" t="str">
        <f aca="false">TEXT(B5797,"YYYY-MM")</f>
        <v>2015-09</v>
      </c>
      <c r="P5797" s="18" t="n">
        <f aca="false">IFERROR(N5797/K5797,0)</f>
        <v>0.26</v>
      </c>
      <c r="Q5797" s="0" t="str">
        <f aca="false">IF(M5797=0,"No Discount",IF(M5797&lt;0.2,"Low (1-19%)",IF(M5797&lt;0.4,"Medium (20-39%)","High (40%+)")))</f>
        <v>No Discount</v>
      </c>
      <c r="R5797" s="0" t="str">
        <f aca="false">INDEX('Lookup Tables'!$B$2:$B$5,MATCH(F5797,'Lookup Tables'!$A$2:$A$5,0))</f>
        <v>Manager B</v>
      </c>
    </row>
    <row r="5798" customFormat="false" ht="15" hidden="false" customHeight="false" outlineLevel="0" collapsed="false">
      <c r="A5798" s="0" t="s">
        <v>4773</v>
      </c>
      <c r="B5798" s="13" t="n">
        <v>42276</v>
      </c>
      <c r="C5798" s="13" t="n">
        <v>42280</v>
      </c>
      <c r="D5798" s="14" t="s">
        <v>52</v>
      </c>
      <c r="E5798" s="14" t="s">
        <v>53</v>
      </c>
      <c r="F5798" s="14" t="s">
        <v>117</v>
      </c>
      <c r="G5798" s="14" t="s">
        <v>170</v>
      </c>
      <c r="H5798" s="14" t="s">
        <v>56</v>
      </c>
      <c r="I5798" s="14" t="s">
        <v>76</v>
      </c>
      <c r="J5798" s="14" t="s">
        <v>315</v>
      </c>
      <c r="K5798" s="15" t="n">
        <v>117.36</v>
      </c>
      <c r="L5798" s="0" t="n">
        <v>4</v>
      </c>
      <c r="M5798" s="16" t="n">
        <v>0</v>
      </c>
      <c r="N5798" s="17" t="n">
        <v>36.3816</v>
      </c>
      <c r="O5798" s="0" t="str">
        <f aca="false">TEXT(B5798,"YYYY-MM")</f>
        <v>2015-09</v>
      </c>
      <c r="P5798" s="18" t="n">
        <f aca="false">IFERROR(N5798/K5798,0)</f>
        <v>0.31</v>
      </c>
      <c r="Q5798" s="0" t="str">
        <f aca="false">IF(M5798=0,"No Discount",IF(M5798&lt;0.2,"Low (1-19%)",IF(M5798&lt;0.4,"Medium (20-39%)","High (40%+)")))</f>
        <v>No Discount</v>
      </c>
      <c r="R5798" s="0" t="str">
        <f aca="false">INDEX('Lookup Tables'!$B$2:$B$5,MATCH(F5798,'Lookup Tables'!$A$2:$A$5,0))</f>
        <v>Manager B</v>
      </c>
    </row>
    <row r="5799" customFormat="false" ht="15" hidden="false" customHeight="false" outlineLevel="0" collapsed="false">
      <c r="A5799" s="0" t="s">
        <v>4773</v>
      </c>
      <c r="B5799" s="13" t="n">
        <v>42276</v>
      </c>
      <c r="C5799" s="13" t="n">
        <v>42280</v>
      </c>
      <c r="D5799" s="14" t="s">
        <v>52</v>
      </c>
      <c r="E5799" s="14" t="s">
        <v>53</v>
      </c>
      <c r="F5799" s="14" t="s">
        <v>117</v>
      </c>
      <c r="G5799" s="14" t="s">
        <v>170</v>
      </c>
      <c r="H5799" s="14" t="s">
        <v>65</v>
      </c>
      <c r="I5799" s="14" t="s">
        <v>66</v>
      </c>
      <c r="J5799" s="14" t="s">
        <v>1637</v>
      </c>
      <c r="K5799" s="15" t="n">
        <v>18.9</v>
      </c>
      <c r="L5799" s="0" t="n">
        <v>3</v>
      </c>
      <c r="M5799" s="16" t="n">
        <v>0</v>
      </c>
      <c r="N5799" s="17" t="n">
        <v>8.694</v>
      </c>
      <c r="O5799" s="0" t="str">
        <f aca="false">TEXT(B5799,"YYYY-MM")</f>
        <v>2015-09</v>
      </c>
      <c r="P5799" s="18" t="n">
        <f aca="false">IFERROR(N5799/K5799,0)</f>
        <v>0.46</v>
      </c>
      <c r="Q5799" s="0" t="str">
        <f aca="false">IF(M5799=0,"No Discount",IF(M5799&lt;0.2,"Low (1-19%)",IF(M5799&lt;0.4,"Medium (20-39%)","High (40%+)")))</f>
        <v>No Discount</v>
      </c>
      <c r="R5799" s="0" t="str">
        <f aca="false">INDEX('Lookup Tables'!$B$2:$B$5,MATCH(F5799,'Lookup Tables'!$A$2:$A$5,0))</f>
        <v>Manager B</v>
      </c>
    </row>
    <row r="5800" customFormat="false" ht="15" hidden="false" customHeight="false" outlineLevel="0" collapsed="false">
      <c r="A5800" s="0" t="s">
        <v>4773</v>
      </c>
      <c r="B5800" s="13" t="n">
        <v>42276</v>
      </c>
      <c r="C5800" s="13" t="n">
        <v>42280</v>
      </c>
      <c r="D5800" s="14" t="s">
        <v>52</v>
      </c>
      <c r="E5800" s="14" t="s">
        <v>53</v>
      </c>
      <c r="F5800" s="14" t="s">
        <v>117</v>
      </c>
      <c r="G5800" s="14" t="s">
        <v>170</v>
      </c>
      <c r="H5800" s="14" t="s">
        <v>65</v>
      </c>
      <c r="I5800" s="14" t="s">
        <v>91</v>
      </c>
      <c r="J5800" s="14" t="s">
        <v>1742</v>
      </c>
      <c r="K5800" s="15" t="n">
        <v>77.52</v>
      </c>
      <c r="L5800" s="0" t="n">
        <v>2</v>
      </c>
      <c r="M5800" s="16" t="n">
        <v>0</v>
      </c>
      <c r="N5800" s="17" t="n">
        <v>37.9848</v>
      </c>
      <c r="O5800" s="0" t="str">
        <f aca="false">TEXT(B5800,"YYYY-MM")</f>
        <v>2015-09</v>
      </c>
      <c r="P5800" s="18" t="n">
        <f aca="false">IFERROR(N5800/K5800,0)</f>
        <v>0.49</v>
      </c>
      <c r="Q5800" s="0" t="str">
        <f aca="false">IF(M5800=0,"No Discount",IF(M5800&lt;0.2,"Low (1-19%)",IF(M5800&lt;0.4,"Medium (20-39%)","High (40%+)")))</f>
        <v>No Discount</v>
      </c>
      <c r="R5800" s="0" t="str">
        <f aca="false">INDEX('Lookup Tables'!$B$2:$B$5,MATCH(F5800,'Lookup Tables'!$A$2:$A$5,0))</f>
        <v>Manager B</v>
      </c>
    </row>
    <row r="5801" customFormat="false" ht="15" hidden="false" customHeight="false" outlineLevel="0" collapsed="false">
      <c r="A5801" s="0" t="s">
        <v>4774</v>
      </c>
      <c r="B5801" s="13" t="n">
        <v>42236</v>
      </c>
      <c r="C5801" s="13" t="n">
        <v>42241</v>
      </c>
      <c r="D5801" s="14" t="s">
        <v>52</v>
      </c>
      <c r="E5801" s="14" t="s">
        <v>53</v>
      </c>
      <c r="F5801" s="14" t="s">
        <v>98</v>
      </c>
      <c r="G5801" s="14" t="s">
        <v>146</v>
      </c>
      <c r="H5801" s="14" t="s">
        <v>56</v>
      </c>
      <c r="I5801" s="14" t="s">
        <v>59</v>
      </c>
      <c r="J5801" s="14" t="s">
        <v>3171</v>
      </c>
      <c r="K5801" s="15" t="n">
        <v>421.372</v>
      </c>
      <c r="L5801" s="0" t="n">
        <v>2</v>
      </c>
      <c r="M5801" s="16" t="n">
        <v>0.3</v>
      </c>
      <c r="N5801" s="17" t="n">
        <v>-6.0196</v>
      </c>
      <c r="O5801" s="0" t="str">
        <f aca="false">TEXT(B5801,"YYYY-MM")</f>
        <v>2015-08</v>
      </c>
      <c r="P5801" s="18" t="n">
        <f aca="false">IFERROR(N5801/K5801,0)</f>
        <v>-0.0142857142857143</v>
      </c>
      <c r="Q5801" s="0" t="str">
        <f aca="false">IF(M5801=0,"No Discount",IF(M5801&lt;0.2,"Low (1-19%)",IF(M5801&lt;0.4,"Medium (20-39%)","High (40%+)")))</f>
        <v>Medium (20-39%)</v>
      </c>
      <c r="R5801" s="0" t="str">
        <f aca="false">INDEX('Lookup Tables'!$B$2:$B$5,MATCH(F5801,'Lookup Tables'!$A$2:$A$5,0))</f>
        <v>Manager A</v>
      </c>
    </row>
    <row r="5802" customFormat="false" ht="15" hidden="false" customHeight="false" outlineLevel="0" collapsed="false">
      <c r="A5802" s="0" t="s">
        <v>4775</v>
      </c>
      <c r="B5802" s="13" t="n">
        <v>42196</v>
      </c>
      <c r="C5802" s="13" t="n">
        <v>42199</v>
      </c>
      <c r="D5802" s="14" t="s">
        <v>137</v>
      </c>
      <c r="E5802" s="14" t="s">
        <v>53</v>
      </c>
      <c r="F5802" s="14" t="s">
        <v>98</v>
      </c>
      <c r="G5802" s="14" t="s">
        <v>99</v>
      </c>
      <c r="H5802" s="14" t="s">
        <v>80</v>
      </c>
      <c r="I5802" s="14" t="s">
        <v>81</v>
      </c>
      <c r="J5802" s="14" t="s">
        <v>2151</v>
      </c>
      <c r="K5802" s="15" t="n">
        <v>575.968</v>
      </c>
      <c r="L5802" s="0" t="n">
        <v>4</v>
      </c>
      <c r="M5802" s="16" t="n">
        <v>0.2</v>
      </c>
      <c r="N5802" s="17" t="n">
        <v>43.1976</v>
      </c>
      <c r="O5802" s="0" t="str">
        <f aca="false">TEXT(B5802,"YYYY-MM")</f>
        <v>2015-07</v>
      </c>
      <c r="P5802" s="18" t="n">
        <f aca="false">IFERROR(N5802/K5802,0)</f>
        <v>0.075</v>
      </c>
      <c r="Q5802" s="0" t="str">
        <f aca="false">IF(M5802=0,"No Discount",IF(M5802&lt;0.2,"Low (1-19%)",IF(M5802&lt;0.4,"Medium (20-39%)","High (40%+)")))</f>
        <v>Medium (20-39%)</v>
      </c>
      <c r="R5802" s="0" t="str">
        <f aca="false">INDEX('Lookup Tables'!$B$2:$B$5,MATCH(F5802,'Lookup Tables'!$A$2:$A$5,0))</f>
        <v>Manager A</v>
      </c>
    </row>
    <row r="5803" customFormat="false" ht="15" hidden="false" customHeight="false" outlineLevel="0" collapsed="false">
      <c r="A5803" s="0" t="s">
        <v>4775</v>
      </c>
      <c r="B5803" s="13" t="n">
        <v>42196</v>
      </c>
      <c r="C5803" s="13" t="n">
        <v>42199</v>
      </c>
      <c r="D5803" s="14" t="s">
        <v>137</v>
      </c>
      <c r="E5803" s="14" t="s">
        <v>53</v>
      </c>
      <c r="F5803" s="14" t="s">
        <v>98</v>
      </c>
      <c r="G5803" s="14" t="s">
        <v>99</v>
      </c>
      <c r="H5803" s="14" t="s">
        <v>65</v>
      </c>
      <c r="I5803" s="14" t="s">
        <v>91</v>
      </c>
      <c r="J5803" s="14" t="s">
        <v>3436</v>
      </c>
      <c r="K5803" s="15" t="n">
        <v>10.368</v>
      </c>
      <c r="L5803" s="0" t="n">
        <v>2</v>
      </c>
      <c r="M5803" s="16" t="n">
        <v>0.2</v>
      </c>
      <c r="N5803" s="17" t="n">
        <v>3.6288</v>
      </c>
      <c r="O5803" s="0" t="str">
        <f aca="false">TEXT(B5803,"YYYY-MM")</f>
        <v>2015-07</v>
      </c>
      <c r="P5803" s="18" t="n">
        <f aca="false">IFERROR(N5803/K5803,0)</f>
        <v>0.35</v>
      </c>
      <c r="Q5803" s="0" t="str">
        <f aca="false">IF(M5803=0,"No Discount",IF(M5803&lt;0.2,"Low (1-19%)",IF(M5803&lt;0.4,"Medium (20-39%)","High (40%+)")))</f>
        <v>Medium (20-39%)</v>
      </c>
      <c r="R5803" s="0" t="str">
        <f aca="false">INDEX('Lookup Tables'!$B$2:$B$5,MATCH(F5803,'Lookup Tables'!$A$2:$A$5,0))</f>
        <v>Manager A</v>
      </c>
    </row>
    <row r="5804" customFormat="false" ht="15" hidden="false" customHeight="false" outlineLevel="0" collapsed="false">
      <c r="A5804" s="0" t="s">
        <v>4776</v>
      </c>
      <c r="B5804" s="13" t="n">
        <v>42451</v>
      </c>
      <c r="C5804" s="13" t="n">
        <v>42453</v>
      </c>
      <c r="D5804" s="14" t="s">
        <v>137</v>
      </c>
      <c r="E5804" s="14" t="s">
        <v>53</v>
      </c>
      <c r="F5804" s="14" t="s">
        <v>63</v>
      </c>
      <c r="G5804" s="14" t="s">
        <v>64</v>
      </c>
      <c r="H5804" s="14" t="s">
        <v>80</v>
      </c>
      <c r="I5804" s="14" t="s">
        <v>81</v>
      </c>
      <c r="J5804" s="14" t="s">
        <v>777</v>
      </c>
      <c r="K5804" s="15" t="n">
        <v>15.984</v>
      </c>
      <c r="L5804" s="0" t="n">
        <v>2</v>
      </c>
      <c r="M5804" s="16" t="n">
        <v>0.2</v>
      </c>
      <c r="N5804" s="17" t="n">
        <v>1.1988</v>
      </c>
      <c r="O5804" s="0" t="str">
        <f aca="false">TEXT(B5804,"YYYY-MM")</f>
        <v>2016-03</v>
      </c>
      <c r="P5804" s="18" t="n">
        <f aca="false">IFERROR(N5804/K5804,0)</f>
        <v>0.075</v>
      </c>
      <c r="Q5804" s="0" t="str">
        <f aca="false">IF(M5804=0,"No Discount",IF(M5804&lt;0.2,"Low (1-19%)",IF(M5804&lt;0.4,"Medium (20-39%)","High (40%+)")))</f>
        <v>Medium (20-39%)</v>
      </c>
      <c r="R5804" s="0" t="str">
        <f aca="false">INDEX('Lookup Tables'!$B$2:$B$5,MATCH(F5804,'Lookup Tables'!$A$2:$A$5,0))</f>
        <v>Manager D</v>
      </c>
    </row>
    <row r="5805" customFormat="false" ht="15" hidden="false" customHeight="false" outlineLevel="0" collapsed="false">
      <c r="A5805" s="0" t="s">
        <v>4777</v>
      </c>
      <c r="B5805" s="13" t="n">
        <v>43232</v>
      </c>
      <c r="C5805" s="13" t="n">
        <v>43239</v>
      </c>
      <c r="D5805" s="14" t="s">
        <v>69</v>
      </c>
      <c r="E5805" s="14" t="s">
        <v>97</v>
      </c>
      <c r="F5805" s="14" t="s">
        <v>117</v>
      </c>
      <c r="G5805" s="14" t="s">
        <v>269</v>
      </c>
      <c r="H5805" s="14" t="s">
        <v>65</v>
      </c>
      <c r="I5805" s="14" t="s">
        <v>78</v>
      </c>
      <c r="J5805" s="14" t="s">
        <v>1922</v>
      </c>
      <c r="K5805" s="15" t="n">
        <v>10.272</v>
      </c>
      <c r="L5805" s="0" t="n">
        <v>3</v>
      </c>
      <c r="M5805" s="16" t="n">
        <v>0.2</v>
      </c>
      <c r="N5805" s="17" t="n">
        <v>1.1556</v>
      </c>
      <c r="O5805" s="0" t="str">
        <f aca="false">TEXT(B5805,"YYYY-MM")</f>
        <v>2018-05</v>
      </c>
      <c r="P5805" s="18" t="n">
        <f aca="false">IFERROR(N5805/K5805,0)</f>
        <v>0.1125</v>
      </c>
      <c r="Q5805" s="0" t="str">
        <f aca="false">IF(M5805=0,"No Discount",IF(M5805&lt;0.2,"Low (1-19%)",IF(M5805&lt;0.4,"Medium (20-39%)","High (40%+)")))</f>
        <v>Medium (20-39%)</v>
      </c>
      <c r="R5805" s="0" t="str">
        <f aca="false">INDEX('Lookup Tables'!$B$2:$B$5,MATCH(F5805,'Lookup Tables'!$A$2:$A$5,0))</f>
        <v>Manager B</v>
      </c>
    </row>
    <row r="5806" customFormat="false" ht="15" hidden="false" customHeight="false" outlineLevel="0" collapsed="false">
      <c r="A5806" s="0" t="s">
        <v>4778</v>
      </c>
      <c r="B5806" s="13" t="n">
        <v>43417</v>
      </c>
      <c r="C5806" s="13" t="n">
        <v>43423</v>
      </c>
      <c r="D5806" s="14" t="s">
        <v>69</v>
      </c>
      <c r="E5806" s="14" t="s">
        <v>62</v>
      </c>
      <c r="F5806" s="14" t="s">
        <v>98</v>
      </c>
      <c r="G5806" s="14" t="s">
        <v>99</v>
      </c>
      <c r="H5806" s="14" t="s">
        <v>65</v>
      </c>
      <c r="I5806" s="14" t="s">
        <v>73</v>
      </c>
      <c r="J5806" s="14" t="s">
        <v>2312</v>
      </c>
      <c r="K5806" s="15" t="n">
        <v>61.792</v>
      </c>
      <c r="L5806" s="0" t="n">
        <v>4</v>
      </c>
      <c r="M5806" s="16" t="n">
        <v>0.2</v>
      </c>
      <c r="N5806" s="17" t="n">
        <v>6.1792</v>
      </c>
      <c r="O5806" s="0" t="str">
        <f aca="false">TEXT(B5806,"YYYY-MM")</f>
        <v>2018-11</v>
      </c>
      <c r="P5806" s="18" t="n">
        <f aca="false">IFERROR(N5806/K5806,0)</f>
        <v>0.1</v>
      </c>
      <c r="Q5806" s="0" t="str">
        <f aca="false">IF(M5806=0,"No Discount",IF(M5806&lt;0.2,"Low (1-19%)",IF(M5806&lt;0.4,"Medium (20-39%)","High (40%+)")))</f>
        <v>Medium (20-39%)</v>
      </c>
      <c r="R5806" s="0" t="str">
        <f aca="false">INDEX('Lookup Tables'!$B$2:$B$5,MATCH(F5806,'Lookup Tables'!$A$2:$A$5,0))</f>
        <v>Manager A</v>
      </c>
    </row>
    <row r="5807" customFormat="false" ht="15" hidden="false" customHeight="false" outlineLevel="0" collapsed="false">
      <c r="A5807" s="0" t="s">
        <v>4778</v>
      </c>
      <c r="B5807" s="13" t="n">
        <v>43417</v>
      </c>
      <c r="C5807" s="13" t="n">
        <v>43423</v>
      </c>
      <c r="D5807" s="14" t="s">
        <v>69</v>
      </c>
      <c r="E5807" s="14" t="s">
        <v>62</v>
      </c>
      <c r="F5807" s="14" t="s">
        <v>98</v>
      </c>
      <c r="G5807" s="14" t="s">
        <v>99</v>
      </c>
      <c r="H5807" s="14" t="s">
        <v>56</v>
      </c>
      <c r="I5807" s="14" t="s">
        <v>57</v>
      </c>
      <c r="J5807" s="14" t="s">
        <v>1267</v>
      </c>
      <c r="K5807" s="15" t="n">
        <v>205.9992</v>
      </c>
      <c r="L5807" s="0" t="n">
        <v>3</v>
      </c>
      <c r="M5807" s="16" t="n">
        <v>0.32</v>
      </c>
      <c r="N5807" s="17" t="n">
        <v>-27.2646</v>
      </c>
      <c r="O5807" s="0" t="str">
        <f aca="false">TEXT(B5807,"YYYY-MM")</f>
        <v>2018-11</v>
      </c>
      <c r="P5807" s="18" t="n">
        <f aca="false">IFERROR(N5807/K5807,0)</f>
        <v>-0.132352941176471</v>
      </c>
      <c r="Q5807" s="0" t="str">
        <f aca="false">IF(M5807=0,"No Discount",IF(M5807&lt;0.2,"Low (1-19%)",IF(M5807&lt;0.4,"Medium (20-39%)","High (40%+)")))</f>
        <v>Medium (20-39%)</v>
      </c>
      <c r="R5807" s="0" t="str">
        <f aca="false">INDEX('Lookup Tables'!$B$2:$B$5,MATCH(F5807,'Lookup Tables'!$A$2:$A$5,0))</f>
        <v>Manager A</v>
      </c>
    </row>
    <row r="5808" customFormat="false" ht="15" hidden="false" customHeight="false" outlineLevel="0" collapsed="false">
      <c r="A5808" s="0" t="s">
        <v>4779</v>
      </c>
      <c r="B5808" s="13" t="n">
        <v>42982</v>
      </c>
      <c r="C5808" s="13" t="n">
        <v>42985</v>
      </c>
      <c r="D5808" s="14" t="s">
        <v>52</v>
      </c>
      <c r="E5808" s="14" t="s">
        <v>53</v>
      </c>
      <c r="F5808" s="14" t="s">
        <v>54</v>
      </c>
      <c r="G5808" s="14" t="s">
        <v>200</v>
      </c>
      <c r="H5808" s="14" t="s">
        <v>65</v>
      </c>
      <c r="I5808" s="14" t="s">
        <v>91</v>
      </c>
      <c r="J5808" s="14" t="s">
        <v>1293</v>
      </c>
      <c r="K5808" s="15" t="n">
        <v>12.192</v>
      </c>
      <c r="L5808" s="0" t="n">
        <v>3</v>
      </c>
      <c r="M5808" s="16" t="n">
        <v>0.2</v>
      </c>
      <c r="N5808" s="17" t="n">
        <v>4.1148</v>
      </c>
      <c r="O5808" s="0" t="str">
        <f aca="false">TEXT(B5808,"YYYY-MM")</f>
        <v>2017-09</v>
      </c>
      <c r="P5808" s="18" t="n">
        <f aca="false">IFERROR(N5808/K5808,0)</f>
        <v>0.3375</v>
      </c>
      <c r="Q5808" s="0" t="str">
        <f aca="false">IF(M5808=0,"No Discount",IF(M5808&lt;0.2,"Low (1-19%)",IF(M5808&lt;0.4,"Medium (20-39%)","High (40%+)")))</f>
        <v>Medium (20-39%)</v>
      </c>
      <c r="R5808" s="0" t="str">
        <f aca="false">INDEX('Lookup Tables'!$B$2:$B$5,MATCH(F5808,'Lookup Tables'!$A$2:$A$5,0))</f>
        <v>Manager C</v>
      </c>
    </row>
    <row r="5809" customFormat="false" ht="15" hidden="false" customHeight="false" outlineLevel="0" collapsed="false">
      <c r="A5809" s="0" t="s">
        <v>4779</v>
      </c>
      <c r="B5809" s="13" t="n">
        <v>42982</v>
      </c>
      <c r="C5809" s="13" t="n">
        <v>42985</v>
      </c>
      <c r="D5809" s="14" t="s">
        <v>52</v>
      </c>
      <c r="E5809" s="14" t="s">
        <v>53</v>
      </c>
      <c r="F5809" s="14" t="s">
        <v>54</v>
      </c>
      <c r="G5809" s="14" t="s">
        <v>200</v>
      </c>
      <c r="H5809" s="14" t="s">
        <v>65</v>
      </c>
      <c r="I5809" s="14" t="s">
        <v>85</v>
      </c>
      <c r="J5809" s="14" t="s">
        <v>2576</v>
      </c>
      <c r="K5809" s="15" t="n">
        <v>87.168</v>
      </c>
      <c r="L5809" s="0" t="n">
        <v>2</v>
      </c>
      <c r="M5809" s="16" t="n">
        <v>0.2</v>
      </c>
      <c r="N5809" s="17" t="n">
        <v>8.7168</v>
      </c>
      <c r="O5809" s="0" t="str">
        <f aca="false">TEXT(B5809,"YYYY-MM")</f>
        <v>2017-09</v>
      </c>
      <c r="P5809" s="18" t="n">
        <f aca="false">IFERROR(N5809/K5809,0)</f>
        <v>0.1</v>
      </c>
      <c r="Q5809" s="0" t="str">
        <f aca="false">IF(M5809=0,"No Discount",IF(M5809&lt;0.2,"Low (1-19%)",IF(M5809&lt;0.4,"Medium (20-39%)","High (40%+)")))</f>
        <v>Medium (20-39%)</v>
      </c>
      <c r="R5809" s="0" t="str">
        <f aca="false">INDEX('Lookup Tables'!$B$2:$B$5,MATCH(F5809,'Lookup Tables'!$A$2:$A$5,0))</f>
        <v>Manager C</v>
      </c>
    </row>
    <row r="5810" customFormat="false" ht="15" hidden="false" customHeight="false" outlineLevel="0" collapsed="false">
      <c r="A5810" s="0" t="s">
        <v>4779</v>
      </c>
      <c r="B5810" s="13" t="n">
        <v>42982</v>
      </c>
      <c r="C5810" s="13" t="n">
        <v>42985</v>
      </c>
      <c r="D5810" s="14" t="s">
        <v>52</v>
      </c>
      <c r="E5810" s="14" t="s">
        <v>53</v>
      </c>
      <c r="F5810" s="14" t="s">
        <v>54</v>
      </c>
      <c r="G5810" s="14" t="s">
        <v>200</v>
      </c>
      <c r="H5810" s="14" t="s">
        <v>65</v>
      </c>
      <c r="I5810" s="14" t="s">
        <v>78</v>
      </c>
      <c r="J5810" s="14" t="s">
        <v>3510</v>
      </c>
      <c r="K5810" s="15" t="n">
        <v>31.744</v>
      </c>
      <c r="L5810" s="0" t="n">
        <v>2</v>
      </c>
      <c r="M5810" s="16" t="n">
        <v>0.2</v>
      </c>
      <c r="N5810" s="17" t="n">
        <v>8.3328</v>
      </c>
      <c r="O5810" s="0" t="str">
        <f aca="false">TEXT(B5810,"YYYY-MM")</f>
        <v>2017-09</v>
      </c>
      <c r="P5810" s="18" t="n">
        <f aca="false">IFERROR(N5810/K5810,0)</f>
        <v>0.2625</v>
      </c>
      <c r="Q5810" s="0" t="str">
        <f aca="false">IF(M5810=0,"No Discount",IF(M5810&lt;0.2,"Low (1-19%)",IF(M5810&lt;0.4,"Medium (20-39%)","High (40%+)")))</f>
        <v>Medium (20-39%)</v>
      </c>
      <c r="R5810" s="0" t="str">
        <f aca="false">INDEX('Lookup Tables'!$B$2:$B$5,MATCH(F5810,'Lookup Tables'!$A$2:$A$5,0))</f>
        <v>Manager C</v>
      </c>
    </row>
    <row r="5811" customFormat="false" ht="15" hidden="false" customHeight="false" outlineLevel="0" collapsed="false">
      <c r="A5811" s="0" t="s">
        <v>4780</v>
      </c>
      <c r="B5811" s="13" t="n">
        <v>42772</v>
      </c>
      <c r="C5811" s="13" t="n">
        <v>42777</v>
      </c>
      <c r="D5811" s="14" t="s">
        <v>69</v>
      </c>
      <c r="E5811" s="14" t="s">
        <v>62</v>
      </c>
      <c r="F5811" s="14" t="s">
        <v>54</v>
      </c>
      <c r="G5811" s="14" t="s">
        <v>200</v>
      </c>
      <c r="H5811" s="14" t="s">
        <v>56</v>
      </c>
      <c r="I5811" s="14" t="s">
        <v>76</v>
      </c>
      <c r="J5811" s="14" t="s">
        <v>855</v>
      </c>
      <c r="K5811" s="15" t="n">
        <v>132.224</v>
      </c>
      <c r="L5811" s="0" t="n">
        <v>4</v>
      </c>
      <c r="M5811" s="16" t="n">
        <v>0.2</v>
      </c>
      <c r="N5811" s="17" t="n">
        <v>-18.1808</v>
      </c>
      <c r="O5811" s="0" t="str">
        <f aca="false">TEXT(B5811,"YYYY-MM")</f>
        <v>2017-02</v>
      </c>
      <c r="P5811" s="18" t="n">
        <f aca="false">IFERROR(N5811/K5811,0)</f>
        <v>-0.1375</v>
      </c>
      <c r="Q5811" s="0" t="str">
        <f aca="false">IF(M5811=0,"No Discount",IF(M5811&lt;0.2,"Low (1-19%)",IF(M5811&lt;0.4,"Medium (20-39%)","High (40%+)")))</f>
        <v>Medium (20-39%)</v>
      </c>
      <c r="R5811" s="0" t="str">
        <f aca="false">INDEX('Lookup Tables'!$B$2:$B$5,MATCH(F5811,'Lookup Tables'!$A$2:$A$5,0))</f>
        <v>Manager C</v>
      </c>
    </row>
    <row r="5812" customFormat="false" ht="15" hidden="false" customHeight="false" outlineLevel="0" collapsed="false">
      <c r="A5812" s="0" t="s">
        <v>4781</v>
      </c>
      <c r="B5812" s="13" t="n">
        <v>42451</v>
      </c>
      <c r="C5812" s="13" t="n">
        <v>42455</v>
      </c>
      <c r="D5812" s="14" t="s">
        <v>69</v>
      </c>
      <c r="E5812" s="14" t="s">
        <v>62</v>
      </c>
      <c r="F5812" s="14" t="s">
        <v>63</v>
      </c>
      <c r="G5812" s="14" t="s">
        <v>64</v>
      </c>
      <c r="H5812" s="14" t="s">
        <v>65</v>
      </c>
      <c r="I5812" s="14" t="s">
        <v>91</v>
      </c>
      <c r="J5812" s="14" t="s">
        <v>135</v>
      </c>
      <c r="K5812" s="15" t="n">
        <v>105.52</v>
      </c>
      <c r="L5812" s="0" t="n">
        <v>4</v>
      </c>
      <c r="M5812" s="16" t="n">
        <v>0</v>
      </c>
      <c r="N5812" s="17" t="n">
        <v>48.5392</v>
      </c>
      <c r="O5812" s="0" t="str">
        <f aca="false">TEXT(B5812,"YYYY-MM")</f>
        <v>2016-03</v>
      </c>
      <c r="P5812" s="18" t="n">
        <f aca="false">IFERROR(N5812/K5812,0)</f>
        <v>0.46</v>
      </c>
      <c r="Q5812" s="0" t="str">
        <f aca="false">IF(M5812=0,"No Discount",IF(M5812&lt;0.2,"Low (1-19%)",IF(M5812&lt;0.4,"Medium (20-39%)","High (40%+)")))</f>
        <v>No Discount</v>
      </c>
      <c r="R5812" s="0" t="str">
        <f aca="false">INDEX('Lookup Tables'!$B$2:$B$5,MATCH(F5812,'Lookup Tables'!$A$2:$A$5,0))</f>
        <v>Manager D</v>
      </c>
    </row>
    <row r="5813" customFormat="false" ht="15" hidden="false" customHeight="false" outlineLevel="0" collapsed="false">
      <c r="A5813" s="0" t="s">
        <v>4781</v>
      </c>
      <c r="B5813" s="13" t="n">
        <v>42451</v>
      </c>
      <c r="C5813" s="13" t="n">
        <v>42455</v>
      </c>
      <c r="D5813" s="14" t="s">
        <v>69</v>
      </c>
      <c r="E5813" s="14" t="s">
        <v>62</v>
      </c>
      <c r="F5813" s="14" t="s">
        <v>63</v>
      </c>
      <c r="G5813" s="14" t="s">
        <v>64</v>
      </c>
      <c r="H5813" s="14" t="s">
        <v>56</v>
      </c>
      <c r="I5813" s="14" t="s">
        <v>76</v>
      </c>
      <c r="J5813" s="14" t="s">
        <v>4782</v>
      </c>
      <c r="K5813" s="15" t="n">
        <v>91.96</v>
      </c>
      <c r="L5813" s="0" t="n">
        <v>2</v>
      </c>
      <c r="M5813" s="16" t="n">
        <v>0</v>
      </c>
      <c r="N5813" s="17" t="n">
        <v>15.6332</v>
      </c>
      <c r="O5813" s="0" t="str">
        <f aca="false">TEXT(B5813,"YYYY-MM")</f>
        <v>2016-03</v>
      </c>
      <c r="P5813" s="18" t="n">
        <f aca="false">IFERROR(N5813/K5813,0)</f>
        <v>0.17</v>
      </c>
      <c r="Q5813" s="0" t="str">
        <f aca="false">IF(M5813=0,"No Discount",IF(M5813&lt;0.2,"Low (1-19%)",IF(M5813&lt;0.4,"Medium (20-39%)","High (40%+)")))</f>
        <v>No Discount</v>
      </c>
      <c r="R5813" s="0" t="str">
        <f aca="false">INDEX('Lookup Tables'!$B$2:$B$5,MATCH(F5813,'Lookup Tables'!$A$2:$A$5,0))</f>
        <v>Manager D</v>
      </c>
    </row>
    <row r="5814" customFormat="false" ht="15" hidden="false" customHeight="false" outlineLevel="0" collapsed="false">
      <c r="A5814" s="0" t="s">
        <v>4781</v>
      </c>
      <c r="B5814" s="13" t="n">
        <v>42451</v>
      </c>
      <c r="C5814" s="13" t="n">
        <v>42455</v>
      </c>
      <c r="D5814" s="14" t="s">
        <v>69</v>
      </c>
      <c r="E5814" s="14" t="s">
        <v>62</v>
      </c>
      <c r="F5814" s="14" t="s">
        <v>63</v>
      </c>
      <c r="G5814" s="14" t="s">
        <v>64</v>
      </c>
      <c r="H5814" s="14" t="s">
        <v>80</v>
      </c>
      <c r="I5814" s="14" t="s">
        <v>81</v>
      </c>
      <c r="J5814" s="14" t="s">
        <v>1145</v>
      </c>
      <c r="K5814" s="15" t="n">
        <v>1487.976</v>
      </c>
      <c r="L5814" s="0" t="n">
        <v>3</v>
      </c>
      <c r="M5814" s="16" t="n">
        <v>0.2</v>
      </c>
      <c r="N5814" s="17" t="n">
        <v>185.997</v>
      </c>
      <c r="O5814" s="0" t="str">
        <f aca="false">TEXT(B5814,"YYYY-MM")</f>
        <v>2016-03</v>
      </c>
      <c r="P5814" s="18" t="n">
        <f aca="false">IFERROR(N5814/K5814,0)</f>
        <v>0.125</v>
      </c>
      <c r="Q5814" s="0" t="str">
        <f aca="false">IF(M5814=0,"No Discount",IF(M5814&lt;0.2,"Low (1-19%)",IF(M5814&lt;0.4,"Medium (20-39%)","High (40%+)")))</f>
        <v>Medium (20-39%)</v>
      </c>
      <c r="R5814" s="0" t="str">
        <f aca="false">INDEX('Lookup Tables'!$B$2:$B$5,MATCH(F5814,'Lookup Tables'!$A$2:$A$5,0))</f>
        <v>Manager D</v>
      </c>
    </row>
    <row r="5815" customFormat="false" ht="15" hidden="false" customHeight="false" outlineLevel="0" collapsed="false">
      <c r="A5815" s="0" t="s">
        <v>4783</v>
      </c>
      <c r="B5815" s="13" t="n">
        <v>42553</v>
      </c>
      <c r="C5815" s="13" t="n">
        <v>42554</v>
      </c>
      <c r="D5815" s="14" t="s">
        <v>137</v>
      </c>
      <c r="E5815" s="14" t="s">
        <v>97</v>
      </c>
      <c r="F5815" s="14" t="s">
        <v>117</v>
      </c>
      <c r="G5815" s="14" t="s">
        <v>170</v>
      </c>
      <c r="H5815" s="14" t="s">
        <v>65</v>
      </c>
      <c r="I5815" s="14" t="s">
        <v>91</v>
      </c>
      <c r="J5815" s="14" t="s">
        <v>4377</v>
      </c>
      <c r="K5815" s="15" t="n">
        <v>19.44</v>
      </c>
      <c r="L5815" s="0" t="n">
        <v>3</v>
      </c>
      <c r="M5815" s="16" t="n">
        <v>0</v>
      </c>
      <c r="N5815" s="17" t="n">
        <v>9.3312</v>
      </c>
      <c r="O5815" s="0" t="str">
        <f aca="false">TEXT(B5815,"YYYY-MM")</f>
        <v>2016-07</v>
      </c>
      <c r="P5815" s="18" t="n">
        <f aca="false">IFERROR(N5815/K5815,0)</f>
        <v>0.48</v>
      </c>
      <c r="Q5815" s="0" t="str">
        <f aca="false">IF(M5815=0,"No Discount",IF(M5815&lt;0.2,"Low (1-19%)",IF(M5815&lt;0.4,"Medium (20-39%)","High (40%+)")))</f>
        <v>No Discount</v>
      </c>
      <c r="R5815" s="0" t="str">
        <f aca="false">INDEX('Lookup Tables'!$B$2:$B$5,MATCH(F5815,'Lookup Tables'!$A$2:$A$5,0))</f>
        <v>Manager B</v>
      </c>
    </row>
    <row r="5816" customFormat="false" ht="15" hidden="false" customHeight="false" outlineLevel="0" collapsed="false">
      <c r="A5816" s="0" t="s">
        <v>4784</v>
      </c>
      <c r="B5816" s="13" t="n">
        <v>42536</v>
      </c>
      <c r="C5816" s="13" t="n">
        <v>42538</v>
      </c>
      <c r="D5816" s="14" t="s">
        <v>137</v>
      </c>
      <c r="E5816" s="14" t="s">
        <v>53</v>
      </c>
      <c r="F5816" s="14" t="s">
        <v>54</v>
      </c>
      <c r="G5816" s="14" t="s">
        <v>70</v>
      </c>
      <c r="H5816" s="14" t="s">
        <v>80</v>
      </c>
      <c r="I5816" s="14" t="s">
        <v>123</v>
      </c>
      <c r="J5816" s="14" t="s">
        <v>2281</v>
      </c>
      <c r="K5816" s="15" t="n">
        <v>11.672</v>
      </c>
      <c r="L5816" s="0" t="n">
        <v>1</v>
      </c>
      <c r="M5816" s="16" t="n">
        <v>0.2</v>
      </c>
      <c r="N5816" s="17" t="n">
        <v>-0.7295</v>
      </c>
      <c r="O5816" s="0" t="str">
        <f aca="false">TEXT(B5816,"YYYY-MM")</f>
        <v>2016-06</v>
      </c>
      <c r="P5816" s="18" t="n">
        <f aca="false">IFERROR(N5816/K5816,0)</f>
        <v>-0.0625</v>
      </c>
      <c r="Q5816" s="0" t="str">
        <f aca="false">IF(M5816=0,"No Discount",IF(M5816&lt;0.2,"Low (1-19%)",IF(M5816&lt;0.4,"Medium (20-39%)","High (40%+)")))</f>
        <v>Medium (20-39%)</v>
      </c>
      <c r="R5816" s="0" t="str">
        <f aca="false">INDEX('Lookup Tables'!$B$2:$B$5,MATCH(F5816,'Lookup Tables'!$A$2:$A$5,0))</f>
        <v>Manager C</v>
      </c>
    </row>
    <row r="5817" customFormat="false" ht="15" hidden="false" customHeight="false" outlineLevel="0" collapsed="false">
      <c r="A5817" s="0" t="s">
        <v>4785</v>
      </c>
      <c r="B5817" s="13" t="n">
        <v>42334</v>
      </c>
      <c r="C5817" s="13" t="n">
        <v>42334</v>
      </c>
      <c r="D5817" s="14" t="s">
        <v>606</v>
      </c>
      <c r="E5817" s="14" t="s">
        <v>53</v>
      </c>
      <c r="F5817" s="14" t="s">
        <v>117</v>
      </c>
      <c r="G5817" s="14" t="s">
        <v>170</v>
      </c>
      <c r="H5817" s="14" t="s">
        <v>80</v>
      </c>
      <c r="I5817" s="14" t="s">
        <v>81</v>
      </c>
      <c r="J5817" s="14" t="s">
        <v>1059</v>
      </c>
      <c r="K5817" s="15" t="n">
        <v>279.96</v>
      </c>
      <c r="L5817" s="0" t="n">
        <v>4</v>
      </c>
      <c r="M5817" s="16" t="n">
        <v>0</v>
      </c>
      <c r="N5817" s="17" t="n">
        <v>78.3888</v>
      </c>
      <c r="O5817" s="0" t="str">
        <f aca="false">TEXT(B5817,"YYYY-MM")</f>
        <v>2015-11</v>
      </c>
      <c r="P5817" s="18" t="n">
        <f aca="false">IFERROR(N5817/K5817,0)</f>
        <v>0.28</v>
      </c>
      <c r="Q5817" s="0" t="str">
        <f aca="false">IF(M5817=0,"No Discount",IF(M5817&lt;0.2,"Low (1-19%)",IF(M5817&lt;0.4,"Medium (20-39%)","High (40%+)")))</f>
        <v>No Discount</v>
      </c>
      <c r="R5817" s="0" t="str">
        <f aca="false">INDEX('Lookup Tables'!$B$2:$B$5,MATCH(F5817,'Lookup Tables'!$A$2:$A$5,0))</f>
        <v>Manager B</v>
      </c>
    </row>
    <row r="5818" customFormat="false" ht="15" hidden="false" customHeight="false" outlineLevel="0" collapsed="false">
      <c r="A5818" s="0" t="s">
        <v>4785</v>
      </c>
      <c r="B5818" s="13" t="n">
        <v>42334</v>
      </c>
      <c r="C5818" s="13" t="n">
        <v>42334</v>
      </c>
      <c r="D5818" s="14" t="s">
        <v>606</v>
      </c>
      <c r="E5818" s="14" t="s">
        <v>53</v>
      </c>
      <c r="F5818" s="14" t="s">
        <v>117</v>
      </c>
      <c r="G5818" s="14" t="s">
        <v>170</v>
      </c>
      <c r="H5818" s="14" t="s">
        <v>65</v>
      </c>
      <c r="I5818" s="14" t="s">
        <v>83</v>
      </c>
      <c r="J5818" s="14" t="s">
        <v>183</v>
      </c>
      <c r="K5818" s="15" t="n">
        <v>12.912</v>
      </c>
      <c r="L5818" s="0" t="n">
        <v>3</v>
      </c>
      <c r="M5818" s="16" t="n">
        <v>0.2</v>
      </c>
      <c r="N5818" s="17" t="n">
        <v>4.6806</v>
      </c>
      <c r="O5818" s="0" t="str">
        <f aca="false">TEXT(B5818,"YYYY-MM")</f>
        <v>2015-11</v>
      </c>
      <c r="P5818" s="18" t="n">
        <f aca="false">IFERROR(N5818/K5818,0)</f>
        <v>0.3625</v>
      </c>
      <c r="Q5818" s="0" t="str">
        <f aca="false">IF(M5818=0,"No Discount",IF(M5818&lt;0.2,"Low (1-19%)",IF(M5818&lt;0.4,"Medium (20-39%)","High (40%+)")))</f>
        <v>Medium (20-39%)</v>
      </c>
      <c r="R5818" s="0" t="str">
        <f aca="false">INDEX('Lookup Tables'!$B$2:$B$5,MATCH(F5818,'Lookup Tables'!$A$2:$A$5,0))</f>
        <v>Manager B</v>
      </c>
    </row>
    <row r="5819" customFormat="false" ht="15" hidden="false" customHeight="false" outlineLevel="0" collapsed="false">
      <c r="A5819" s="0" t="s">
        <v>4785</v>
      </c>
      <c r="B5819" s="13" t="n">
        <v>42334</v>
      </c>
      <c r="C5819" s="13" t="n">
        <v>42334</v>
      </c>
      <c r="D5819" s="14" t="s">
        <v>606</v>
      </c>
      <c r="E5819" s="14" t="s">
        <v>53</v>
      </c>
      <c r="F5819" s="14" t="s">
        <v>117</v>
      </c>
      <c r="G5819" s="14" t="s">
        <v>170</v>
      </c>
      <c r="H5819" s="14" t="s">
        <v>65</v>
      </c>
      <c r="I5819" s="14" t="s">
        <v>83</v>
      </c>
      <c r="J5819" s="14" t="s">
        <v>1570</v>
      </c>
      <c r="K5819" s="15" t="n">
        <v>17.088</v>
      </c>
      <c r="L5819" s="0" t="n">
        <v>4</v>
      </c>
      <c r="M5819" s="16" t="n">
        <v>0.2</v>
      </c>
      <c r="N5819" s="17" t="n">
        <v>5.7672</v>
      </c>
      <c r="O5819" s="0" t="str">
        <f aca="false">TEXT(B5819,"YYYY-MM")</f>
        <v>2015-11</v>
      </c>
      <c r="P5819" s="18" t="n">
        <f aca="false">IFERROR(N5819/K5819,0)</f>
        <v>0.3375</v>
      </c>
      <c r="Q5819" s="0" t="str">
        <f aca="false">IF(M5819=0,"No Discount",IF(M5819&lt;0.2,"Low (1-19%)",IF(M5819&lt;0.4,"Medium (20-39%)","High (40%+)")))</f>
        <v>Medium (20-39%)</v>
      </c>
      <c r="R5819" s="0" t="str">
        <f aca="false">INDEX('Lookup Tables'!$B$2:$B$5,MATCH(F5819,'Lookup Tables'!$A$2:$A$5,0))</f>
        <v>Manager B</v>
      </c>
    </row>
    <row r="5820" customFormat="false" ht="15" hidden="false" customHeight="false" outlineLevel="0" collapsed="false">
      <c r="A5820" s="0" t="s">
        <v>4785</v>
      </c>
      <c r="B5820" s="13" t="n">
        <v>42334</v>
      </c>
      <c r="C5820" s="13" t="n">
        <v>42334</v>
      </c>
      <c r="D5820" s="14" t="s">
        <v>606</v>
      </c>
      <c r="E5820" s="14" t="s">
        <v>53</v>
      </c>
      <c r="F5820" s="14" t="s">
        <v>117</v>
      </c>
      <c r="G5820" s="14" t="s">
        <v>170</v>
      </c>
      <c r="H5820" s="14" t="s">
        <v>65</v>
      </c>
      <c r="I5820" s="14" t="s">
        <v>66</v>
      </c>
      <c r="J5820" s="14" t="s">
        <v>599</v>
      </c>
      <c r="K5820" s="15" t="n">
        <v>93.15</v>
      </c>
      <c r="L5820" s="0" t="n">
        <v>9</v>
      </c>
      <c r="M5820" s="16" t="n">
        <v>0</v>
      </c>
      <c r="N5820" s="17" t="n">
        <v>44.712</v>
      </c>
      <c r="O5820" s="0" t="str">
        <f aca="false">TEXT(B5820,"YYYY-MM")</f>
        <v>2015-11</v>
      </c>
      <c r="P5820" s="18" t="n">
        <f aca="false">IFERROR(N5820/K5820,0)</f>
        <v>0.48</v>
      </c>
      <c r="Q5820" s="0" t="str">
        <f aca="false">IF(M5820=0,"No Discount",IF(M5820&lt;0.2,"Low (1-19%)",IF(M5820&lt;0.4,"Medium (20-39%)","High (40%+)")))</f>
        <v>No Discount</v>
      </c>
      <c r="R5820" s="0" t="str">
        <f aca="false">INDEX('Lookup Tables'!$B$2:$B$5,MATCH(F5820,'Lookup Tables'!$A$2:$A$5,0))</f>
        <v>Manager B</v>
      </c>
    </row>
    <row r="5821" customFormat="false" ht="15" hidden="false" customHeight="false" outlineLevel="0" collapsed="false">
      <c r="A5821" s="0" t="s">
        <v>4785</v>
      </c>
      <c r="B5821" s="13" t="n">
        <v>42334</v>
      </c>
      <c r="C5821" s="13" t="n">
        <v>42334</v>
      </c>
      <c r="D5821" s="14" t="s">
        <v>606</v>
      </c>
      <c r="E5821" s="14" t="s">
        <v>53</v>
      </c>
      <c r="F5821" s="14" t="s">
        <v>117</v>
      </c>
      <c r="G5821" s="14" t="s">
        <v>170</v>
      </c>
      <c r="H5821" s="14" t="s">
        <v>65</v>
      </c>
      <c r="I5821" s="14" t="s">
        <v>66</v>
      </c>
      <c r="J5821" s="14" t="s">
        <v>1327</v>
      </c>
      <c r="K5821" s="15" t="n">
        <v>11.52</v>
      </c>
      <c r="L5821" s="0" t="n">
        <v>4</v>
      </c>
      <c r="M5821" s="16" t="n">
        <v>0</v>
      </c>
      <c r="N5821" s="17" t="n">
        <v>5.6448</v>
      </c>
      <c r="O5821" s="0" t="str">
        <f aca="false">TEXT(B5821,"YYYY-MM")</f>
        <v>2015-11</v>
      </c>
      <c r="P5821" s="18" t="n">
        <f aca="false">IFERROR(N5821/K5821,0)</f>
        <v>0.49</v>
      </c>
      <c r="Q5821" s="0" t="str">
        <f aca="false">IF(M5821=0,"No Discount",IF(M5821&lt;0.2,"Low (1-19%)",IF(M5821&lt;0.4,"Medium (20-39%)","High (40%+)")))</f>
        <v>No Discount</v>
      </c>
      <c r="R5821" s="0" t="str">
        <f aca="false">INDEX('Lookup Tables'!$B$2:$B$5,MATCH(F5821,'Lookup Tables'!$A$2:$A$5,0))</f>
        <v>Manager B</v>
      </c>
    </row>
    <row r="5822" customFormat="false" ht="15" hidden="false" customHeight="false" outlineLevel="0" collapsed="false">
      <c r="A5822" s="0" t="s">
        <v>4786</v>
      </c>
      <c r="B5822" s="13" t="n">
        <v>43232</v>
      </c>
      <c r="C5822" s="13" t="n">
        <v>43238</v>
      </c>
      <c r="D5822" s="14" t="s">
        <v>69</v>
      </c>
      <c r="E5822" s="14" t="s">
        <v>62</v>
      </c>
      <c r="F5822" s="14" t="s">
        <v>63</v>
      </c>
      <c r="G5822" s="14" t="s">
        <v>64</v>
      </c>
      <c r="H5822" s="14" t="s">
        <v>65</v>
      </c>
      <c r="I5822" s="14" t="s">
        <v>303</v>
      </c>
      <c r="J5822" s="14" t="s">
        <v>2881</v>
      </c>
      <c r="K5822" s="15" t="n">
        <v>238.62</v>
      </c>
      <c r="L5822" s="0" t="n">
        <v>2</v>
      </c>
      <c r="M5822" s="16" t="n">
        <v>0</v>
      </c>
      <c r="N5822" s="17" t="n">
        <v>4.7724</v>
      </c>
      <c r="O5822" s="0" t="str">
        <f aca="false">TEXT(B5822,"YYYY-MM")</f>
        <v>2018-05</v>
      </c>
      <c r="P5822" s="18" t="n">
        <f aca="false">IFERROR(N5822/K5822,0)</f>
        <v>0.02</v>
      </c>
      <c r="Q5822" s="0" t="str">
        <f aca="false">IF(M5822=0,"No Discount",IF(M5822&lt;0.2,"Low (1-19%)",IF(M5822&lt;0.4,"Medium (20-39%)","High (40%+)")))</f>
        <v>No Discount</v>
      </c>
      <c r="R5822" s="0" t="str">
        <f aca="false">INDEX('Lookup Tables'!$B$2:$B$5,MATCH(F5822,'Lookup Tables'!$A$2:$A$5,0))</f>
        <v>Manager D</v>
      </c>
    </row>
    <row r="5823" customFormat="false" ht="15" hidden="false" customHeight="false" outlineLevel="0" collapsed="false">
      <c r="A5823" s="0" t="s">
        <v>4786</v>
      </c>
      <c r="B5823" s="13" t="n">
        <v>43232</v>
      </c>
      <c r="C5823" s="13" t="n">
        <v>43238</v>
      </c>
      <c r="D5823" s="14" t="s">
        <v>69</v>
      </c>
      <c r="E5823" s="14" t="s">
        <v>62</v>
      </c>
      <c r="F5823" s="14" t="s">
        <v>63</v>
      </c>
      <c r="G5823" s="14" t="s">
        <v>64</v>
      </c>
      <c r="H5823" s="14" t="s">
        <v>65</v>
      </c>
      <c r="I5823" s="14" t="s">
        <v>85</v>
      </c>
      <c r="J5823" s="14" t="s">
        <v>1897</v>
      </c>
      <c r="K5823" s="15" t="n">
        <v>7.77</v>
      </c>
      <c r="L5823" s="0" t="n">
        <v>1</v>
      </c>
      <c r="M5823" s="16" t="n">
        <v>0</v>
      </c>
      <c r="N5823" s="17" t="n">
        <v>2.0979</v>
      </c>
      <c r="O5823" s="0" t="str">
        <f aca="false">TEXT(B5823,"YYYY-MM")</f>
        <v>2018-05</v>
      </c>
      <c r="P5823" s="18" t="n">
        <f aca="false">IFERROR(N5823/K5823,0)</f>
        <v>0.27</v>
      </c>
      <c r="Q5823" s="0" t="str">
        <f aca="false">IF(M5823=0,"No Discount",IF(M5823&lt;0.2,"Low (1-19%)",IF(M5823&lt;0.4,"Medium (20-39%)","High (40%+)")))</f>
        <v>No Discount</v>
      </c>
      <c r="R5823" s="0" t="str">
        <f aca="false">INDEX('Lookup Tables'!$B$2:$B$5,MATCH(F5823,'Lookup Tables'!$A$2:$A$5,0))</f>
        <v>Manager D</v>
      </c>
    </row>
    <row r="5824" customFormat="false" ht="15" hidden="false" customHeight="false" outlineLevel="0" collapsed="false">
      <c r="A5824" s="0" t="s">
        <v>4786</v>
      </c>
      <c r="B5824" s="13" t="n">
        <v>43232</v>
      </c>
      <c r="C5824" s="13" t="n">
        <v>43238</v>
      </c>
      <c r="D5824" s="14" t="s">
        <v>69</v>
      </c>
      <c r="E5824" s="14" t="s">
        <v>62</v>
      </c>
      <c r="F5824" s="14" t="s">
        <v>63</v>
      </c>
      <c r="G5824" s="14" t="s">
        <v>64</v>
      </c>
      <c r="H5824" s="14" t="s">
        <v>56</v>
      </c>
      <c r="I5824" s="14" t="s">
        <v>71</v>
      </c>
      <c r="J5824" s="14" t="s">
        <v>1277</v>
      </c>
      <c r="K5824" s="15" t="n">
        <v>285.48</v>
      </c>
      <c r="L5824" s="0" t="n">
        <v>5</v>
      </c>
      <c r="M5824" s="16" t="n">
        <v>0.2</v>
      </c>
      <c r="N5824" s="17" t="n">
        <v>-10.7055</v>
      </c>
      <c r="O5824" s="0" t="str">
        <f aca="false">TEXT(B5824,"YYYY-MM")</f>
        <v>2018-05</v>
      </c>
      <c r="P5824" s="18" t="n">
        <f aca="false">IFERROR(N5824/K5824,0)</f>
        <v>-0.0375</v>
      </c>
      <c r="Q5824" s="0" t="str">
        <f aca="false">IF(M5824=0,"No Discount",IF(M5824&lt;0.2,"Low (1-19%)",IF(M5824&lt;0.4,"Medium (20-39%)","High (40%+)")))</f>
        <v>Medium (20-39%)</v>
      </c>
      <c r="R5824" s="0" t="str">
        <f aca="false">INDEX('Lookup Tables'!$B$2:$B$5,MATCH(F5824,'Lookup Tables'!$A$2:$A$5,0))</f>
        <v>Manager D</v>
      </c>
    </row>
    <row r="5825" customFormat="false" ht="15" hidden="false" customHeight="false" outlineLevel="0" collapsed="false">
      <c r="A5825" s="0" t="s">
        <v>4786</v>
      </c>
      <c r="B5825" s="13" t="n">
        <v>43232</v>
      </c>
      <c r="C5825" s="13" t="n">
        <v>43238</v>
      </c>
      <c r="D5825" s="14" t="s">
        <v>69</v>
      </c>
      <c r="E5825" s="14" t="s">
        <v>62</v>
      </c>
      <c r="F5825" s="14" t="s">
        <v>63</v>
      </c>
      <c r="G5825" s="14" t="s">
        <v>64</v>
      </c>
      <c r="H5825" s="14" t="s">
        <v>65</v>
      </c>
      <c r="I5825" s="14" t="s">
        <v>83</v>
      </c>
      <c r="J5825" s="14" t="s">
        <v>2087</v>
      </c>
      <c r="K5825" s="15" t="n">
        <v>19.168</v>
      </c>
      <c r="L5825" s="0" t="n">
        <v>4</v>
      </c>
      <c r="M5825" s="16" t="n">
        <v>0.2</v>
      </c>
      <c r="N5825" s="17" t="n">
        <v>6.4692</v>
      </c>
      <c r="O5825" s="0" t="str">
        <f aca="false">TEXT(B5825,"YYYY-MM")</f>
        <v>2018-05</v>
      </c>
      <c r="P5825" s="18" t="n">
        <f aca="false">IFERROR(N5825/K5825,0)</f>
        <v>0.3375</v>
      </c>
      <c r="Q5825" s="0" t="str">
        <f aca="false">IF(M5825=0,"No Discount",IF(M5825&lt;0.2,"Low (1-19%)",IF(M5825&lt;0.4,"Medium (20-39%)","High (40%+)")))</f>
        <v>Medium (20-39%)</v>
      </c>
      <c r="R5825" s="0" t="str">
        <f aca="false">INDEX('Lookup Tables'!$B$2:$B$5,MATCH(F5825,'Lookup Tables'!$A$2:$A$5,0))</f>
        <v>Manager D</v>
      </c>
    </row>
    <row r="5826" customFormat="false" ht="15" hidden="false" customHeight="false" outlineLevel="0" collapsed="false">
      <c r="A5826" s="0" t="s">
        <v>4787</v>
      </c>
      <c r="B5826" s="13" t="n">
        <v>42126</v>
      </c>
      <c r="C5826" s="13" t="n">
        <v>42126</v>
      </c>
      <c r="D5826" s="14" t="s">
        <v>606</v>
      </c>
      <c r="E5826" s="14" t="s">
        <v>53</v>
      </c>
      <c r="F5826" s="14" t="s">
        <v>117</v>
      </c>
      <c r="G5826" s="14" t="s">
        <v>269</v>
      </c>
      <c r="H5826" s="14" t="s">
        <v>65</v>
      </c>
      <c r="I5826" s="14" t="s">
        <v>85</v>
      </c>
      <c r="J5826" s="14" t="s">
        <v>1664</v>
      </c>
      <c r="K5826" s="15" t="n">
        <v>26.136</v>
      </c>
      <c r="L5826" s="0" t="n">
        <v>3</v>
      </c>
      <c r="M5826" s="16" t="n">
        <v>0.2</v>
      </c>
      <c r="N5826" s="17" t="n">
        <v>1.9602</v>
      </c>
      <c r="O5826" s="0" t="str">
        <f aca="false">TEXT(B5826,"YYYY-MM")</f>
        <v>2015-05</v>
      </c>
      <c r="P5826" s="18" t="n">
        <f aca="false">IFERROR(N5826/K5826,0)</f>
        <v>0.075</v>
      </c>
      <c r="Q5826" s="0" t="str">
        <f aca="false">IF(M5826=0,"No Discount",IF(M5826&lt;0.2,"Low (1-19%)",IF(M5826&lt;0.4,"Medium (20-39%)","High (40%+)")))</f>
        <v>Medium (20-39%)</v>
      </c>
      <c r="R5826" s="0" t="str">
        <f aca="false">INDEX('Lookup Tables'!$B$2:$B$5,MATCH(F5826,'Lookup Tables'!$A$2:$A$5,0))</f>
        <v>Manager B</v>
      </c>
    </row>
    <row r="5827" customFormat="false" ht="15" hidden="false" customHeight="false" outlineLevel="0" collapsed="false">
      <c r="A5827" s="0" t="s">
        <v>4788</v>
      </c>
      <c r="B5827" s="13" t="n">
        <v>43346</v>
      </c>
      <c r="C5827" s="13" t="n">
        <v>43349</v>
      </c>
      <c r="D5827" s="14" t="s">
        <v>52</v>
      </c>
      <c r="E5827" s="14" t="s">
        <v>97</v>
      </c>
      <c r="F5827" s="14" t="s">
        <v>117</v>
      </c>
      <c r="G5827" s="14" t="s">
        <v>170</v>
      </c>
      <c r="H5827" s="14" t="s">
        <v>65</v>
      </c>
      <c r="I5827" s="14" t="s">
        <v>91</v>
      </c>
      <c r="J5827" s="14" t="s">
        <v>1756</v>
      </c>
      <c r="K5827" s="15" t="n">
        <v>419.4</v>
      </c>
      <c r="L5827" s="0" t="n">
        <v>4</v>
      </c>
      <c r="M5827" s="16" t="n">
        <v>0</v>
      </c>
      <c r="N5827" s="17" t="n">
        <v>201.312</v>
      </c>
      <c r="O5827" s="0" t="str">
        <f aca="false">TEXT(B5827,"YYYY-MM")</f>
        <v>2018-09</v>
      </c>
      <c r="P5827" s="18" t="n">
        <f aca="false">IFERROR(N5827/K5827,0)</f>
        <v>0.48</v>
      </c>
      <c r="Q5827" s="0" t="str">
        <f aca="false">IF(M5827=0,"No Discount",IF(M5827&lt;0.2,"Low (1-19%)",IF(M5827&lt;0.4,"Medium (20-39%)","High (40%+)")))</f>
        <v>No Discount</v>
      </c>
      <c r="R5827" s="0" t="str">
        <f aca="false">INDEX('Lookup Tables'!$B$2:$B$5,MATCH(F5827,'Lookup Tables'!$A$2:$A$5,0))</f>
        <v>Manager B</v>
      </c>
    </row>
    <row r="5828" customFormat="false" ht="15" hidden="false" customHeight="false" outlineLevel="0" collapsed="false">
      <c r="A5828" s="0" t="s">
        <v>4788</v>
      </c>
      <c r="B5828" s="13" t="n">
        <v>43346</v>
      </c>
      <c r="C5828" s="13" t="n">
        <v>43349</v>
      </c>
      <c r="D5828" s="14" t="s">
        <v>52</v>
      </c>
      <c r="E5828" s="14" t="s">
        <v>97</v>
      </c>
      <c r="F5828" s="14" t="s">
        <v>117</v>
      </c>
      <c r="G5828" s="14" t="s">
        <v>170</v>
      </c>
      <c r="H5828" s="14" t="s">
        <v>56</v>
      </c>
      <c r="I5828" s="14" t="s">
        <v>59</v>
      </c>
      <c r="J5828" s="14" t="s">
        <v>4324</v>
      </c>
      <c r="K5828" s="15" t="n">
        <v>90.801</v>
      </c>
      <c r="L5828" s="0" t="n">
        <v>1</v>
      </c>
      <c r="M5828" s="16" t="n">
        <v>0.1</v>
      </c>
      <c r="N5828" s="17" t="n">
        <v>14.1246</v>
      </c>
      <c r="O5828" s="0" t="str">
        <f aca="false">TEXT(B5828,"YYYY-MM")</f>
        <v>2018-09</v>
      </c>
      <c r="P5828" s="18" t="n">
        <f aca="false">IFERROR(N5828/K5828,0)</f>
        <v>0.155555555555556</v>
      </c>
      <c r="Q5828" s="0" t="str">
        <f aca="false">IF(M5828=0,"No Discount",IF(M5828&lt;0.2,"Low (1-19%)",IF(M5828&lt;0.4,"Medium (20-39%)","High (40%+)")))</f>
        <v>Low (1-19%)</v>
      </c>
      <c r="R5828" s="0" t="str">
        <f aca="false">INDEX('Lookup Tables'!$B$2:$B$5,MATCH(F5828,'Lookup Tables'!$A$2:$A$5,0))</f>
        <v>Manager B</v>
      </c>
    </row>
    <row r="5829" customFormat="false" ht="15" hidden="false" customHeight="false" outlineLevel="0" collapsed="false">
      <c r="A5829" s="0" t="s">
        <v>4788</v>
      </c>
      <c r="B5829" s="13" t="n">
        <v>43346</v>
      </c>
      <c r="C5829" s="13" t="n">
        <v>43349</v>
      </c>
      <c r="D5829" s="14" t="s">
        <v>52</v>
      </c>
      <c r="E5829" s="14" t="s">
        <v>97</v>
      </c>
      <c r="F5829" s="14" t="s">
        <v>117</v>
      </c>
      <c r="G5829" s="14" t="s">
        <v>170</v>
      </c>
      <c r="H5829" s="14" t="s">
        <v>56</v>
      </c>
      <c r="I5829" s="14" t="s">
        <v>59</v>
      </c>
      <c r="J5829" s="14" t="s">
        <v>432</v>
      </c>
      <c r="K5829" s="15" t="n">
        <v>181.764</v>
      </c>
      <c r="L5829" s="0" t="n">
        <v>2</v>
      </c>
      <c r="M5829" s="16" t="n">
        <v>0.1</v>
      </c>
      <c r="N5829" s="17" t="n">
        <v>-8.0784</v>
      </c>
      <c r="O5829" s="0" t="str">
        <f aca="false">TEXT(B5829,"YYYY-MM")</f>
        <v>2018-09</v>
      </c>
      <c r="P5829" s="18" t="n">
        <f aca="false">IFERROR(N5829/K5829,0)</f>
        <v>-0.0444444444444444</v>
      </c>
      <c r="Q5829" s="0" t="str">
        <f aca="false">IF(M5829=0,"No Discount",IF(M5829&lt;0.2,"Low (1-19%)",IF(M5829&lt;0.4,"Medium (20-39%)","High (40%+)")))</f>
        <v>Low (1-19%)</v>
      </c>
      <c r="R5829" s="0" t="str">
        <f aca="false">INDEX('Lookup Tables'!$B$2:$B$5,MATCH(F5829,'Lookup Tables'!$A$2:$A$5,0))</f>
        <v>Manager B</v>
      </c>
    </row>
    <row r="5830" customFormat="false" ht="15" hidden="false" customHeight="false" outlineLevel="0" collapsed="false">
      <c r="A5830" s="0" t="s">
        <v>4788</v>
      </c>
      <c r="B5830" s="13" t="n">
        <v>43346</v>
      </c>
      <c r="C5830" s="13" t="n">
        <v>43349</v>
      </c>
      <c r="D5830" s="14" t="s">
        <v>52</v>
      </c>
      <c r="E5830" s="14" t="s">
        <v>97</v>
      </c>
      <c r="F5830" s="14" t="s">
        <v>117</v>
      </c>
      <c r="G5830" s="14" t="s">
        <v>170</v>
      </c>
      <c r="H5830" s="14" t="s">
        <v>65</v>
      </c>
      <c r="I5830" s="14" t="s">
        <v>78</v>
      </c>
      <c r="J5830" s="14" t="s">
        <v>1953</v>
      </c>
      <c r="K5830" s="15" t="n">
        <v>5.56</v>
      </c>
      <c r="L5830" s="0" t="n">
        <v>2</v>
      </c>
      <c r="M5830" s="16" t="n">
        <v>0</v>
      </c>
      <c r="N5830" s="17" t="n">
        <v>2.224</v>
      </c>
      <c r="O5830" s="0" t="str">
        <f aca="false">TEXT(B5830,"YYYY-MM")</f>
        <v>2018-09</v>
      </c>
      <c r="P5830" s="18" t="n">
        <f aca="false">IFERROR(N5830/K5830,0)</f>
        <v>0.4</v>
      </c>
      <c r="Q5830" s="0" t="str">
        <f aca="false">IF(M5830=0,"No Discount",IF(M5830&lt;0.2,"Low (1-19%)",IF(M5830&lt;0.4,"Medium (20-39%)","High (40%+)")))</f>
        <v>No Discount</v>
      </c>
      <c r="R5830" s="0" t="str">
        <f aca="false">INDEX('Lookup Tables'!$B$2:$B$5,MATCH(F5830,'Lookup Tables'!$A$2:$A$5,0))</f>
        <v>Manager B</v>
      </c>
    </row>
    <row r="5831" customFormat="false" ht="15" hidden="false" customHeight="false" outlineLevel="0" collapsed="false">
      <c r="A5831" s="0" t="s">
        <v>4789</v>
      </c>
      <c r="B5831" s="13" t="n">
        <v>43072</v>
      </c>
      <c r="C5831" s="13" t="n">
        <v>43076</v>
      </c>
      <c r="D5831" s="14" t="s">
        <v>69</v>
      </c>
      <c r="E5831" s="14" t="s">
        <v>53</v>
      </c>
      <c r="F5831" s="14" t="s">
        <v>98</v>
      </c>
      <c r="G5831" s="14" t="s">
        <v>164</v>
      </c>
      <c r="H5831" s="14" t="s">
        <v>56</v>
      </c>
      <c r="I5831" s="14" t="s">
        <v>71</v>
      </c>
      <c r="J5831" s="14" t="s">
        <v>575</v>
      </c>
      <c r="K5831" s="15" t="n">
        <v>581.96</v>
      </c>
      <c r="L5831" s="0" t="n">
        <v>2</v>
      </c>
      <c r="M5831" s="16" t="n">
        <v>0</v>
      </c>
      <c r="N5831" s="17" t="n">
        <v>104.7528</v>
      </c>
      <c r="O5831" s="0" t="str">
        <f aca="false">TEXT(B5831,"YYYY-MM")</f>
        <v>2017-12</v>
      </c>
      <c r="P5831" s="18" t="n">
        <f aca="false">IFERROR(N5831/K5831,0)</f>
        <v>0.18</v>
      </c>
      <c r="Q5831" s="0" t="str">
        <f aca="false">IF(M5831=0,"No Discount",IF(M5831&lt;0.2,"Low (1-19%)",IF(M5831&lt;0.4,"Medium (20-39%)","High (40%+)")))</f>
        <v>No Discount</v>
      </c>
      <c r="R5831" s="0" t="str">
        <f aca="false">INDEX('Lookup Tables'!$B$2:$B$5,MATCH(F5831,'Lookup Tables'!$A$2:$A$5,0))</f>
        <v>Manager A</v>
      </c>
    </row>
    <row r="5832" customFormat="false" ht="15" hidden="false" customHeight="false" outlineLevel="0" collapsed="false">
      <c r="A5832" s="0" t="s">
        <v>4789</v>
      </c>
      <c r="B5832" s="13" t="n">
        <v>43072</v>
      </c>
      <c r="C5832" s="13" t="n">
        <v>43076</v>
      </c>
      <c r="D5832" s="14" t="s">
        <v>69</v>
      </c>
      <c r="E5832" s="14" t="s">
        <v>53</v>
      </c>
      <c r="F5832" s="14" t="s">
        <v>98</v>
      </c>
      <c r="G5832" s="14" t="s">
        <v>164</v>
      </c>
      <c r="H5832" s="14" t="s">
        <v>56</v>
      </c>
      <c r="I5832" s="14" t="s">
        <v>59</v>
      </c>
      <c r="J5832" s="14" t="s">
        <v>2141</v>
      </c>
      <c r="K5832" s="15" t="n">
        <v>29.98</v>
      </c>
      <c r="L5832" s="0" t="n">
        <v>1</v>
      </c>
      <c r="M5832" s="16" t="n">
        <v>0</v>
      </c>
      <c r="N5832" s="17" t="n">
        <v>8.0946</v>
      </c>
      <c r="O5832" s="0" t="str">
        <f aca="false">TEXT(B5832,"YYYY-MM")</f>
        <v>2017-12</v>
      </c>
      <c r="P5832" s="18" t="n">
        <f aca="false">IFERROR(N5832/K5832,0)</f>
        <v>0.27</v>
      </c>
      <c r="Q5832" s="0" t="str">
        <f aca="false">IF(M5832=0,"No Discount",IF(M5832&lt;0.2,"Low (1-19%)",IF(M5832&lt;0.4,"Medium (20-39%)","High (40%+)")))</f>
        <v>No Discount</v>
      </c>
      <c r="R5832" s="0" t="str">
        <f aca="false">INDEX('Lookup Tables'!$B$2:$B$5,MATCH(F5832,'Lookup Tables'!$A$2:$A$5,0))</f>
        <v>Manager A</v>
      </c>
    </row>
    <row r="5833" customFormat="false" ht="15" hidden="false" customHeight="false" outlineLevel="0" collapsed="false">
      <c r="A5833" s="0" t="s">
        <v>4790</v>
      </c>
      <c r="B5833" s="13" t="n">
        <v>42569</v>
      </c>
      <c r="C5833" s="13" t="n">
        <v>42573</v>
      </c>
      <c r="D5833" s="14" t="s">
        <v>69</v>
      </c>
      <c r="E5833" s="14" t="s">
        <v>53</v>
      </c>
      <c r="F5833" s="14" t="s">
        <v>63</v>
      </c>
      <c r="G5833" s="14" t="s">
        <v>64</v>
      </c>
      <c r="H5833" s="14" t="s">
        <v>80</v>
      </c>
      <c r="I5833" s="14" t="s">
        <v>123</v>
      </c>
      <c r="J5833" s="14" t="s">
        <v>2552</v>
      </c>
      <c r="K5833" s="15" t="n">
        <v>519.96</v>
      </c>
      <c r="L5833" s="0" t="n">
        <v>4</v>
      </c>
      <c r="M5833" s="16" t="n">
        <v>0</v>
      </c>
      <c r="N5833" s="17" t="n">
        <v>176.7864</v>
      </c>
      <c r="O5833" s="0" t="str">
        <f aca="false">TEXT(B5833,"YYYY-MM")</f>
        <v>2016-07</v>
      </c>
      <c r="P5833" s="18" t="n">
        <f aca="false">IFERROR(N5833/K5833,0)</f>
        <v>0.34</v>
      </c>
      <c r="Q5833" s="0" t="str">
        <f aca="false">IF(M5833=0,"No Discount",IF(M5833&lt;0.2,"Low (1-19%)",IF(M5833&lt;0.4,"Medium (20-39%)","High (40%+)")))</f>
        <v>No Discount</v>
      </c>
      <c r="R5833" s="0" t="str">
        <f aca="false">INDEX('Lookup Tables'!$B$2:$B$5,MATCH(F5833,'Lookup Tables'!$A$2:$A$5,0))</f>
        <v>Manager D</v>
      </c>
    </row>
    <row r="5834" customFormat="false" ht="15" hidden="false" customHeight="false" outlineLevel="0" collapsed="false">
      <c r="A5834" s="0" t="s">
        <v>4791</v>
      </c>
      <c r="B5834" s="13" t="n">
        <v>42937</v>
      </c>
      <c r="C5834" s="13" t="n">
        <v>42942</v>
      </c>
      <c r="D5834" s="14" t="s">
        <v>69</v>
      </c>
      <c r="E5834" s="14" t="s">
        <v>53</v>
      </c>
      <c r="F5834" s="14" t="s">
        <v>54</v>
      </c>
      <c r="G5834" s="14" t="s">
        <v>90</v>
      </c>
      <c r="H5834" s="14" t="s">
        <v>65</v>
      </c>
      <c r="I5834" s="14" t="s">
        <v>66</v>
      </c>
      <c r="J5834" s="14" t="s">
        <v>1704</v>
      </c>
      <c r="K5834" s="15" t="n">
        <v>6.264</v>
      </c>
      <c r="L5834" s="0" t="n">
        <v>3</v>
      </c>
      <c r="M5834" s="16" t="n">
        <v>0.2</v>
      </c>
      <c r="N5834" s="17" t="n">
        <v>2.0358</v>
      </c>
      <c r="O5834" s="0" t="str">
        <f aca="false">TEXT(B5834,"YYYY-MM")</f>
        <v>2017-07</v>
      </c>
      <c r="P5834" s="18" t="n">
        <f aca="false">IFERROR(N5834/K5834,0)</f>
        <v>0.325</v>
      </c>
      <c r="Q5834" s="0" t="str">
        <f aca="false">IF(M5834=0,"No Discount",IF(M5834&lt;0.2,"Low (1-19%)",IF(M5834&lt;0.4,"Medium (20-39%)","High (40%+)")))</f>
        <v>Medium (20-39%)</v>
      </c>
      <c r="R5834" s="0" t="str">
        <f aca="false">INDEX('Lookup Tables'!$B$2:$B$5,MATCH(F5834,'Lookup Tables'!$A$2:$A$5,0))</f>
        <v>Manager C</v>
      </c>
    </row>
    <row r="5835" customFormat="false" ht="15" hidden="false" customHeight="false" outlineLevel="0" collapsed="false">
      <c r="A5835" s="0" t="s">
        <v>4791</v>
      </c>
      <c r="B5835" s="13" t="n">
        <v>42937</v>
      </c>
      <c r="C5835" s="13" t="n">
        <v>42942</v>
      </c>
      <c r="D5835" s="14" t="s">
        <v>69</v>
      </c>
      <c r="E5835" s="14" t="s">
        <v>53</v>
      </c>
      <c r="F5835" s="14" t="s">
        <v>54</v>
      </c>
      <c r="G5835" s="14" t="s">
        <v>90</v>
      </c>
      <c r="H5835" s="14" t="s">
        <v>56</v>
      </c>
      <c r="I5835" s="14" t="s">
        <v>59</v>
      </c>
      <c r="J5835" s="14" t="s">
        <v>1719</v>
      </c>
      <c r="K5835" s="15" t="n">
        <v>363.92</v>
      </c>
      <c r="L5835" s="0" t="n">
        <v>5</v>
      </c>
      <c r="M5835" s="16" t="n">
        <v>0.2</v>
      </c>
      <c r="N5835" s="17" t="n">
        <v>0</v>
      </c>
      <c r="O5835" s="0" t="str">
        <f aca="false">TEXT(B5835,"YYYY-MM")</f>
        <v>2017-07</v>
      </c>
      <c r="P5835" s="18" t="n">
        <f aca="false">IFERROR(N5835/K5835,0)</f>
        <v>0</v>
      </c>
      <c r="Q5835" s="0" t="str">
        <f aca="false">IF(M5835=0,"No Discount",IF(M5835&lt;0.2,"Low (1-19%)",IF(M5835&lt;0.4,"Medium (20-39%)","High (40%+)")))</f>
        <v>Medium (20-39%)</v>
      </c>
      <c r="R5835" s="0" t="str">
        <f aca="false">INDEX('Lookup Tables'!$B$2:$B$5,MATCH(F5835,'Lookup Tables'!$A$2:$A$5,0))</f>
        <v>Manager C</v>
      </c>
    </row>
    <row r="5836" customFormat="false" ht="15" hidden="false" customHeight="false" outlineLevel="0" collapsed="false">
      <c r="A5836" s="0" t="s">
        <v>4792</v>
      </c>
      <c r="B5836" s="13" t="n">
        <v>42530</v>
      </c>
      <c r="C5836" s="13" t="n">
        <v>42537</v>
      </c>
      <c r="D5836" s="14" t="s">
        <v>69</v>
      </c>
      <c r="E5836" s="14" t="s">
        <v>53</v>
      </c>
      <c r="F5836" s="14" t="s">
        <v>54</v>
      </c>
      <c r="G5836" s="14" t="s">
        <v>70</v>
      </c>
      <c r="H5836" s="14" t="s">
        <v>65</v>
      </c>
      <c r="I5836" s="14" t="s">
        <v>83</v>
      </c>
      <c r="J5836" s="14" t="s">
        <v>3841</v>
      </c>
      <c r="K5836" s="15" t="n">
        <v>64.2</v>
      </c>
      <c r="L5836" s="0" t="n">
        <v>5</v>
      </c>
      <c r="M5836" s="16" t="n">
        <v>0.7</v>
      </c>
      <c r="N5836" s="17" t="n">
        <v>-42.8</v>
      </c>
      <c r="O5836" s="0" t="str">
        <f aca="false">TEXT(B5836,"YYYY-MM")</f>
        <v>2016-06</v>
      </c>
      <c r="P5836" s="18" t="n">
        <f aca="false">IFERROR(N5836/K5836,0)</f>
        <v>-0.666666666666667</v>
      </c>
      <c r="Q5836" s="0" t="str">
        <f aca="false">IF(M5836=0,"No Discount",IF(M5836&lt;0.2,"Low (1-19%)",IF(M5836&lt;0.4,"Medium (20-39%)","High (40%+)")))</f>
        <v>High (40%+)</v>
      </c>
      <c r="R5836" s="0" t="str">
        <f aca="false">INDEX('Lookup Tables'!$B$2:$B$5,MATCH(F5836,'Lookup Tables'!$A$2:$A$5,0))</f>
        <v>Manager C</v>
      </c>
    </row>
    <row r="5837" customFormat="false" ht="15" hidden="false" customHeight="false" outlineLevel="0" collapsed="false">
      <c r="A5837" s="0" t="s">
        <v>4792</v>
      </c>
      <c r="B5837" s="13" t="n">
        <v>42530</v>
      </c>
      <c r="C5837" s="13" t="n">
        <v>42537</v>
      </c>
      <c r="D5837" s="14" t="s">
        <v>69</v>
      </c>
      <c r="E5837" s="14" t="s">
        <v>53</v>
      </c>
      <c r="F5837" s="14" t="s">
        <v>54</v>
      </c>
      <c r="G5837" s="14" t="s">
        <v>70</v>
      </c>
      <c r="H5837" s="14" t="s">
        <v>65</v>
      </c>
      <c r="I5837" s="14" t="s">
        <v>83</v>
      </c>
      <c r="J5837" s="14" t="s">
        <v>2174</v>
      </c>
      <c r="K5837" s="15" t="n">
        <v>38.52</v>
      </c>
      <c r="L5837" s="0" t="n">
        <v>3</v>
      </c>
      <c r="M5837" s="16" t="n">
        <v>0.7</v>
      </c>
      <c r="N5837" s="17" t="n">
        <v>-26.964</v>
      </c>
      <c r="O5837" s="0" t="str">
        <f aca="false">TEXT(B5837,"YYYY-MM")</f>
        <v>2016-06</v>
      </c>
      <c r="P5837" s="18" t="n">
        <f aca="false">IFERROR(N5837/K5837,0)</f>
        <v>-0.7</v>
      </c>
      <c r="Q5837" s="0" t="str">
        <f aca="false">IF(M5837=0,"No Discount",IF(M5837&lt;0.2,"Low (1-19%)",IF(M5837&lt;0.4,"Medium (20-39%)","High (40%+)")))</f>
        <v>High (40%+)</v>
      </c>
      <c r="R5837" s="0" t="str">
        <f aca="false">INDEX('Lookup Tables'!$B$2:$B$5,MATCH(F5837,'Lookup Tables'!$A$2:$A$5,0))</f>
        <v>Manager C</v>
      </c>
    </row>
    <row r="5838" customFormat="false" ht="15" hidden="false" customHeight="false" outlineLevel="0" collapsed="false">
      <c r="A5838" s="0" t="s">
        <v>4792</v>
      </c>
      <c r="B5838" s="13" t="n">
        <v>42530</v>
      </c>
      <c r="C5838" s="13" t="n">
        <v>42537</v>
      </c>
      <c r="D5838" s="14" t="s">
        <v>69</v>
      </c>
      <c r="E5838" s="14" t="s">
        <v>53</v>
      </c>
      <c r="F5838" s="14" t="s">
        <v>54</v>
      </c>
      <c r="G5838" s="14" t="s">
        <v>70</v>
      </c>
      <c r="H5838" s="14" t="s">
        <v>80</v>
      </c>
      <c r="I5838" s="14" t="s">
        <v>123</v>
      </c>
      <c r="J5838" s="14" t="s">
        <v>4191</v>
      </c>
      <c r="K5838" s="15" t="n">
        <v>72.6</v>
      </c>
      <c r="L5838" s="0" t="n">
        <v>5</v>
      </c>
      <c r="M5838" s="16" t="n">
        <v>0.2</v>
      </c>
      <c r="N5838" s="17" t="n">
        <v>-8.1675</v>
      </c>
      <c r="O5838" s="0" t="str">
        <f aca="false">TEXT(B5838,"YYYY-MM")</f>
        <v>2016-06</v>
      </c>
      <c r="P5838" s="18" t="n">
        <f aca="false">IFERROR(N5838/K5838,0)</f>
        <v>-0.1125</v>
      </c>
      <c r="Q5838" s="0" t="str">
        <f aca="false">IF(M5838=0,"No Discount",IF(M5838&lt;0.2,"Low (1-19%)",IF(M5838&lt;0.4,"Medium (20-39%)","High (40%+)")))</f>
        <v>Medium (20-39%)</v>
      </c>
      <c r="R5838" s="0" t="str">
        <f aca="false">INDEX('Lookup Tables'!$B$2:$B$5,MATCH(F5838,'Lookup Tables'!$A$2:$A$5,0))</f>
        <v>Manager C</v>
      </c>
    </row>
    <row r="5839" customFormat="false" ht="15" hidden="false" customHeight="false" outlineLevel="0" collapsed="false">
      <c r="A5839" s="0" t="s">
        <v>4793</v>
      </c>
      <c r="B5839" s="13" t="n">
        <v>43431</v>
      </c>
      <c r="C5839" s="13" t="n">
        <v>43437</v>
      </c>
      <c r="D5839" s="14" t="s">
        <v>69</v>
      </c>
      <c r="E5839" s="14" t="s">
        <v>53</v>
      </c>
      <c r="F5839" s="14" t="s">
        <v>63</v>
      </c>
      <c r="G5839" s="14" t="s">
        <v>64</v>
      </c>
      <c r="H5839" s="14" t="s">
        <v>80</v>
      </c>
      <c r="I5839" s="14" t="s">
        <v>81</v>
      </c>
      <c r="J5839" s="14" t="s">
        <v>4794</v>
      </c>
      <c r="K5839" s="15" t="n">
        <v>57.568</v>
      </c>
      <c r="L5839" s="0" t="n">
        <v>4</v>
      </c>
      <c r="M5839" s="16" t="n">
        <v>0.2</v>
      </c>
      <c r="N5839" s="17" t="n">
        <v>5.7568</v>
      </c>
      <c r="O5839" s="0" t="str">
        <f aca="false">TEXT(B5839,"YYYY-MM")</f>
        <v>2018-11</v>
      </c>
      <c r="P5839" s="18" t="n">
        <f aca="false">IFERROR(N5839/K5839,0)</f>
        <v>0.1</v>
      </c>
      <c r="Q5839" s="0" t="str">
        <f aca="false">IF(M5839=0,"No Discount",IF(M5839&lt;0.2,"Low (1-19%)",IF(M5839&lt;0.4,"Medium (20-39%)","High (40%+)")))</f>
        <v>Medium (20-39%)</v>
      </c>
      <c r="R5839" s="0" t="str">
        <f aca="false">INDEX('Lookup Tables'!$B$2:$B$5,MATCH(F5839,'Lookup Tables'!$A$2:$A$5,0))</f>
        <v>Manager D</v>
      </c>
    </row>
    <row r="5840" customFormat="false" ht="15" hidden="false" customHeight="false" outlineLevel="0" collapsed="false">
      <c r="A5840" s="0" t="s">
        <v>4795</v>
      </c>
      <c r="B5840" s="13" t="n">
        <v>42456</v>
      </c>
      <c r="C5840" s="13" t="n">
        <v>42463</v>
      </c>
      <c r="D5840" s="14" t="s">
        <v>69</v>
      </c>
      <c r="E5840" s="14" t="s">
        <v>53</v>
      </c>
      <c r="F5840" s="14" t="s">
        <v>63</v>
      </c>
      <c r="G5840" s="14" t="s">
        <v>94</v>
      </c>
      <c r="H5840" s="14" t="s">
        <v>65</v>
      </c>
      <c r="I5840" s="14" t="s">
        <v>73</v>
      </c>
      <c r="J5840" s="14" t="s">
        <v>4796</v>
      </c>
      <c r="K5840" s="15" t="n">
        <v>83.7</v>
      </c>
      <c r="L5840" s="0" t="n">
        <v>5</v>
      </c>
      <c r="M5840" s="16" t="n">
        <v>0</v>
      </c>
      <c r="N5840" s="17" t="n">
        <v>3.348</v>
      </c>
      <c r="O5840" s="0" t="str">
        <f aca="false">TEXT(B5840,"YYYY-MM")</f>
        <v>2016-03</v>
      </c>
      <c r="P5840" s="18" t="n">
        <f aca="false">IFERROR(N5840/K5840,0)</f>
        <v>0.04</v>
      </c>
      <c r="Q5840" s="0" t="str">
        <f aca="false">IF(M5840=0,"No Discount",IF(M5840&lt;0.2,"Low (1-19%)",IF(M5840&lt;0.4,"Medium (20-39%)","High (40%+)")))</f>
        <v>No Discount</v>
      </c>
      <c r="R5840" s="0" t="str">
        <f aca="false">INDEX('Lookup Tables'!$B$2:$B$5,MATCH(F5840,'Lookup Tables'!$A$2:$A$5,0))</f>
        <v>Manager D</v>
      </c>
    </row>
    <row r="5841" customFormat="false" ht="15" hidden="false" customHeight="false" outlineLevel="0" collapsed="false">
      <c r="A5841" s="0" t="s">
        <v>4797</v>
      </c>
      <c r="B5841" s="13" t="n">
        <v>42635</v>
      </c>
      <c r="C5841" s="13" t="n">
        <v>42639</v>
      </c>
      <c r="D5841" s="14" t="s">
        <v>52</v>
      </c>
      <c r="E5841" s="14" t="s">
        <v>97</v>
      </c>
      <c r="F5841" s="14" t="s">
        <v>54</v>
      </c>
      <c r="G5841" s="14" t="s">
        <v>193</v>
      </c>
      <c r="H5841" s="14" t="s">
        <v>65</v>
      </c>
      <c r="I5841" s="14" t="s">
        <v>91</v>
      </c>
      <c r="J5841" s="14" t="s">
        <v>2254</v>
      </c>
      <c r="K5841" s="15" t="n">
        <v>32.4</v>
      </c>
      <c r="L5841" s="0" t="n">
        <v>5</v>
      </c>
      <c r="M5841" s="16" t="n">
        <v>0</v>
      </c>
      <c r="N5841" s="17" t="n">
        <v>15.552</v>
      </c>
      <c r="O5841" s="0" t="str">
        <f aca="false">TEXT(B5841,"YYYY-MM")</f>
        <v>2016-09</v>
      </c>
      <c r="P5841" s="18" t="n">
        <f aca="false">IFERROR(N5841/K5841,0)</f>
        <v>0.48</v>
      </c>
      <c r="Q5841" s="0" t="str">
        <f aca="false">IF(M5841=0,"No Discount",IF(M5841&lt;0.2,"Low (1-19%)",IF(M5841&lt;0.4,"Medium (20-39%)","High (40%+)")))</f>
        <v>No Discount</v>
      </c>
      <c r="R5841" s="0" t="str">
        <f aca="false">INDEX('Lookup Tables'!$B$2:$B$5,MATCH(F5841,'Lookup Tables'!$A$2:$A$5,0))</f>
        <v>Manager C</v>
      </c>
    </row>
    <row r="5842" customFormat="false" ht="15" hidden="false" customHeight="false" outlineLevel="0" collapsed="false">
      <c r="A5842" s="0" t="s">
        <v>4797</v>
      </c>
      <c r="B5842" s="13" t="n">
        <v>42635</v>
      </c>
      <c r="C5842" s="13" t="n">
        <v>42639</v>
      </c>
      <c r="D5842" s="14" t="s">
        <v>52</v>
      </c>
      <c r="E5842" s="14" t="s">
        <v>97</v>
      </c>
      <c r="F5842" s="14" t="s">
        <v>54</v>
      </c>
      <c r="G5842" s="14" t="s">
        <v>193</v>
      </c>
      <c r="H5842" s="14" t="s">
        <v>56</v>
      </c>
      <c r="I5842" s="14" t="s">
        <v>76</v>
      </c>
      <c r="J5842" s="14" t="s">
        <v>1660</v>
      </c>
      <c r="K5842" s="15" t="n">
        <v>47.98</v>
      </c>
      <c r="L5842" s="0" t="n">
        <v>2</v>
      </c>
      <c r="M5842" s="16" t="n">
        <v>0</v>
      </c>
      <c r="N5842" s="17" t="n">
        <v>11.0354</v>
      </c>
      <c r="O5842" s="0" t="str">
        <f aca="false">TEXT(B5842,"YYYY-MM")</f>
        <v>2016-09</v>
      </c>
      <c r="P5842" s="18" t="n">
        <f aca="false">IFERROR(N5842/K5842,0)</f>
        <v>0.23</v>
      </c>
      <c r="Q5842" s="0" t="str">
        <f aca="false">IF(M5842=0,"No Discount",IF(M5842&lt;0.2,"Low (1-19%)",IF(M5842&lt;0.4,"Medium (20-39%)","High (40%+)")))</f>
        <v>No Discount</v>
      </c>
      <c r="R5842" s="0" t="str">
        <f aca="false">INDEX('Lookup Tables'!$B$2:$B$5,MATCH(F5842,'Lookup Tables'!$A$2:$A$5,0))</f>
        <v>Manager C</v>
      </c>
    </row>
    <row r="5843" customFormat="false" ht="15" hidden="false" customHeight="false" outlineLevel="0" collapsed="false">
      <c r="A5843" s="0" t="s">
        <v>4798</v>
      </c>
      <c r="B5843" s="13" t="n">
        <v>42691</v>
      </c>
      <c r="C5843" s="13" t="n">
        <v>42695</v>
      </c>
      <c r="D5843" s="14" t="s">
        <v>69</v>
      </c>
      <c r="E5843" s="14" t="s">
        <v>53</v>
      </c>
      <c r="F5843" s="14" t="s">
        <v>63</v>
      </c>
      <c r="G5843" s="14" t="s">
        <v>64</v>
      </c>
      <c r="H5843" s="14" t="s">
        <v>80</v>
      </c>
      <c r="I5843" s="14" t="s">
        <v>81</v>
      </c>
      <c r="J5843" s="14" t="s">
        <v>4799</v>
      </c>
      <c r="K5843" s="15" t="n">
        <v>415.968</v>
      </c>
      <c r="L5843" s="0" t="n">
        <v>4</v>
      </c>
      <c r="M5843" s="16" t="n">
        <v>0.2</v>
      </c>
      <c r="N5843" s="17" t="n">
        <v>51.996</v>
      </c>
      <c r="O5843" s="0" t="str">
        <f aca="false">TEXT(B5843,"YYYY-MM")</f>
        <v>2016-11</v>
      </c>
      <c r="P5843" s="18" t="n">
        <f aca="false">IFERROR(N5843/K5843,0)</f>
        <v>0.125</v>
      </c>
      <c r="Q5843" s="0" t="str">
        <f aca="false">IF(M5843=0,"No Discount",IF(M5843&lt;0.2,"Low (1-19%)",IF(M5843&lt;0.4,"Medium (20-39%)","High (40%+)")))</f>
        <v>Medium (20-39%)</v>
      </c>
      <c r="R5843" s="0" t="str">
        <f aca="false">INDEX('Lookup Tables'!$B$2:$B$5,MATCH(F5843,'Lookup Tables'!$A$2:$A$5,0))</f>
        <v>Manager D</v>
      </c>
    </row>
    <row r="5844" customFormat="false" ht="15" hidden="false" customHeight="false" outlineLevel="0" collapsed="false">
      <c r="A5844" s="0" t="s">
        <v>4798</v>
      </c>
      <c r="B5844" s="13" t="n">
        <v>42691</v>
      </c>
      <c r="C5844" s="13" t="n">
        <v>42695</v>
      </c>
      <c r="D5844" s="14" t="s">
        <v>69</v>
      </c>
      <c r="E5844" s="14" t="s">
        <v>53</v>
      </c>
      <c r="F5844" s="14" t="s">
        <v>63</v>
      </c>
      <c r="G5844" s="14" t="s">
        <v>64</v>
      </c>
      <c r="H5844" s="14" t="s">
        <v>65</v>
      </c>
      <c r="I5844" s="14" t="s">
        <v>73</v>
      </c>
      <c r="J5844" s="14" t="s">
        <v>1578</v>
      </c>
      <c r="K5844" s="15" t="n">
        <v>304.9</v>
      </c>
      <c r="L5844" s="0" t="n">
        <v>5</v>
      </c>
      <c r="M5844" s="16" t="n">
        <v>0</v>
      </c>
      <c r="N5844" s="17" t="n">
        <v>6.098</v>
      </c>
      <c r="O5844" s="0" t="str">
        <f aca="false">TEXT(B5844,"YYYY-MM")</f>
        <v>2016-11</v>
      </c>
      <c r="P5844" s="18" t="n">
        <f aca="false">IFERROR(N5844/K5844,0)</f>
        <v>0.02</v>
      </c>
      <c r="Q5844" s="0" t="str">
        <f aca="false">IF(M5844=0,"No Discount",IF(M5844&lt;0.2,"Low (1-19%)",IF(M5844&lt;0.4,"Medium (20-39%)","High (40%+)")))</f>
        <v>No Discount</v>
      </c>
      <c r="R5844" s="0" t="str">
        <f aca="false">INDEX('Lookup Tables'!$B$2:$B$5,MATCH(F5844,'Lookup Tables'!$A$2:$A$5,0))</f>
        <v>Manager D</v>
      </c>
    </row>
    <row r="5845" customFormat="false" ht="15" hidden="false" customHeight="false" outlineLevel="0" collapsed="false">
      <c r="A5845" s="0" t="s">
        <v>4798</v>
      </c>
      <c r="B5845" s="13" t="n">
        <v>42691</v>
      </c>
      <c r="C5845" s="13" t="n">
        <v>42695</v>
      </c>
      <c r="D5845" s="14" t="s">
        <v>69</v>
      </c>
      <c r="E5845" s="14" t="s">
        <v>53</v>
      </c>
      <c r="F5845" s="14" t="s">
        <v>63</v>
      </c>
      <c r="G5845" s="14" t="s">
        <v>64</v>
      </c>
      <c r="H5845" s="14" t="s">
        <v>56</v>
      </c>
      <c r="I5845" s="14" t="s">
        <v>76</v>
      </c>
      <c r="J5845" s="14" t="s">
        <v>4203</v>
      </c>
      <c r="K5845" s="15" t="n">
        <v>80.96</v>
      </c>
      <c r="L5845" s="0" t="n">
        <v>4</v>
      </c>
      <c r="M5845" s="16" t="n">
        <v>0</v>
      </c>
      <c r="N5845" s="17" t="n">
        <v>29.1456</v>
      </c>
      <c r="O5845" s="0" t="str">
        <f aca="false">TEXT(B5845,"YYYY-MM")</f>
        <v>2016-11</v>
      </c>
      <c r="P5845" s="18" t="n">
        <f aca="false">IFERROR(N5845/K5845,0)</f>
        <v>0.36</v>
      </c>
      <c r="Q5845" s="0" t="str">
        <f aca="false">IF(M5845=0,"No Discount",IF(M5845&lt;0.2,"Low (1-19%)",IF(M5845&lt;0.4,"Medium (20-39%)","High (40%+)")))</f>
        <v>No Discount</v>
      </c>
      <c r="R5845" s="0" t="str">
        <f aca="false">INDEX('Lookup Tables'!$B$2:$B$5,MATCH(F5845,'Lookup Tables'!$A$2:$A$5,0))</f>
        <v>Manager D</v>
      </c>
    </row>
    <row r="5846" customFormat="false" ht="15" hidden="false" customHeight="false" outlineLevel="0" collapsed="false">
      <c r="A5846" s="0" t="s">
        <v>4798</v>
      </c>
      <c r="B5846" s="13" t="n">
        <v>42691</v>
      </c>
      <c r="C5846" s="13" t="n">
        <v>42695</v>
      </c>
      <c r="D5846" s="14" t="s">
        <v>69</v>
      </c>
      <c r="E5846" s="14" t="s">
        <v>53</v>
      </c>
      <c r="F5846" s="14" t="s">
        <v>63</v>
      </c>
      <c r="G5846" s="14" t="s">
        <v>64</v>
      </c>
      <c r="H5846" s="14" t="s">
        <v>65</v>
      </c>
      <c r="I5846" s="14" t="s">
        <v>73</v>
      </c>
      <c r="J5846" s="14" t="s">
        <v>4001</v>
      </c>
      <c r="K5846" s="15" t="n">
        <v>777.21</v>
      </c>
      <c r="L5846" s="0" t="n">
        <v>7</v>
      </c>
      <c r="M5846" s="16" t="n">
        <v>0</v>
      </c>
      <c r="N5846" s="17" t="n">
        <v>54.4047</v>
      </c>
      <c r="O5846" s="0" t="str">
        <f aca="false">TEXT(B5846,"YYYY-MM")</f>
        <v>2016-11</v>
      </c>
      <c r="P5846" s="18" t="n">
        <f aca="false">IFERROR(N5846/K5846,0)</f>
        <v>0.07</v>
      </c>
      <c r="Q5846" s="0" t="str">
        <f aca="false">IF(M5846=0,"No Discount",IF(M5846&lt;0.2,"Low (1-19%)",IF(M5846&lt;0.4,"Medium (20-39%)","High (40%+)")))</f>
        <v>No Discount</v>
      </c>
      <c r="R5846" s="0" t="str">
        <f aca="false">INDEX('Lookup Tables'!$B$2:$B$5,MATCH(F5846,'Lookup Tables'!$A$2:$A$5,0))</f>
        <v>Manager D</v>
      </c>
    </row>
    <row r="5847" customFormat="false" ht="15" hidden="false" customHeight="false" outlineLevel="0" collapsed="false">
      <c r="A5847" s="0" t="s">
        <v>4798</v>
      </c>
      <c r="B5847" s="13" t="n">
        <v>42691</v>
      </c>
      <c r="C5847" s="13" t="n">
        <v>42695</v>
      </c>
      <c r="D5847" s="14" t="s">
        <v>69</v>
      </c>
      <c r="E5847" s="14" t="s">
        <v>53</v>
      </c>
      <c r="F5847" s="14" t="s">
        <v>63</v>
      </c>
      <c r="G5847" s="14" t="s">
        <v>64</v>
      </c>
      <c r="H5847" s="14" t="s">
        <v>65</v>
      </c>
      <c r="I5847" s="14" t="s">
        <v>91</v>
      </c>
      <c r="J5847" s="14" t="s">
        <v>1781</v>
      </c>
      <c r="K5847" s="15" t="n">
        <v>32.4</v>
      </c>
      <c r="L5847" s="0" t="n">
        <v>5</v>
      </c>
      <c r="M5847" s="16" t="n">
        <v>0</v>
      </c>
      <c r="N5847" s="17" t="n">
        <v>15.552</v>
      </c>
      <c r="O5847" s="0" t="str">
        <f aca="false">TEXT(B5847,"YYYY-MM")</f>
        <v>2016-11</v>
      </c>
      <c r="P5847" s="18" t="n">
        <f aca="false">IFERROR(N5847/K5847,0)</f>
        <v>0.48</v>
      </c>
      <c r="Q5847" s="0" t="str">
        <f aca="false">IF(M5847=0,"No Discount",IF(M5847&lt;0.2,"Low (1-19%)",IF(M5847&lt;0.4,"Medium (20-39%)","High (40%+)")))</f>
        <v>No Discount</v>
      </c>
      <c r="R5847" s="0" t="str">
        <f aca="false">INDEX('Lookup Tables'!$B$2:$B$5,MATCH(F5847,'Lookup Tables'!$A$2:$A$5,0))</f>
        <v>Manager D</v>
      </c>
    </row>
    <row r="5848" customFormat="false" ht="15" hidden="false" customHeight="false" outlineLevel="0" collapsed="false">
      <c r="A5848" s="0" t="s">
        <v>4798</v>
      </c>
      <c r="B5848" s="13" t="n">
        <v>42691</v>
      </c>
      <c r="C5848" s="13" t="n">
        <v>42695</v>
      </c>
      <c r="D5848" s="14" t="s">
        <v>69</v>
      </c>
      <c r="E5848" s="14" t="s">
        <v>53</v>
      </c>
      <c r="F5848" s="14" t="s">
        <v>63</v>
      </c>
      <c r="G5848" s="14" t="s">
        <v>64</v>
      </c>
      <c r="H5848" s="14" t="s">
        <v>56</v>
      </c>
      <c r="I5848" s="14" t="s">
        <v>59</v>
      </c>
      <c r="J5848" s="14" t="s">
        <v>1602</v>
      </c>
      <c r="K5848" s="15" t="n">
        <v>225.568</v>
      </c>
      <c r="L5848" s="0" t="n">
        <v>2</v>
      </c>
      <c r="M5848" s="16" t="n">
        <v>0.2</v>
      </c>
      <c r="N5848" s="17" t="n">
        <v>2.8196</v>
      </c>
      <c r="O5848" s="0" t="str">
        <f aca="false">TEXT(B5848,"YYYY-MM")</f>
        <v>2016-11</v>
      </c>
      <c r="P5848" s="18" t="n">
        <f aca="false">IFERROR(N5848/K5848,0)</f>
        <v>0.0125</v>
      </c>
      <c r="Q5848" s="0" t="str">
        <f aca="false">IF(M5848=0,"No Discount",IF(M5848&lt;0.2,"Low (1-19%)",IF(M5848&lt;0.4,"Medium (20-39%)","High (40%+)")))</f>
        <v>Medium (20-39%)</v>
      </c>
      <c r="R5848" s="0" t="str">
        <f aca="false">INDEX('Lookup Tables'!$B$2:$B$5,MATCH(F5848,'Lookup Tables'!$A$2:$A$5,0))</f>
        <v>Manager D</v>
      </c>
    </row>
    <row r="5849" customFormat="false" ht="15" hidden="false" customHeight="false" outlineLevel="0" collapsed="false">
      <c r="A5849" s="0" t="s">
        <v>4798</v>
      </c>
      <c r="B5849" s="13" t="n">
        <v>42691</v>
      </c>
      <c r="C5849" s="13" t="n">
        <v>42695</v>
      </c>
      <c r="D5849" s="14" t="s">
        <v>69</v>
      </c>
      <c r="E5849" s="14" t="s">
        <v>53</v>
      </c>
      <c r="F5849" s="14" t="s">
        <v>63</v>
      </c>
      <c r="G5849" s="14" t="s">
        <v>64</v>
      </c>
      <c r="H5849" s="14" t="s">
        <v>56</v>
      </c>
      <c r="I5849" s="14" t="s">
        <v>76</v>
      </c>
      <c r="J5849" s="14" t="s">
        <v>2090</v>
      </c>
      <c r="K5849" s="15" t="n">
        <v>36.6</v>
      </c>
      <c r="L5849" s="0" t="n">
        <v>3</v>
      </c>
      <c r="M5849" s="16" t="n">
        <v>0</v>
      </c>
      <c r="N5849" s="17" t="n">
        <v>15.372</v>
      </c>
      <c r="O5849" s="0" t="str">
        <f aca="false">TEXT(B5849,"YYYY-MM")</f>
        <v>2016-11</v>
      </c>
      <c r="P5849" s="18" t="n">
        <f aca="false">IFERROR(N5849/K5849,0)</f>
        <v>0.42</v>
      </c>
      <c r="Q5849" s="0" t="str">
        <f aca="false">IF(M5849=0,"No Discount",IF(M5849&lt;0.2,"Low (1-19%)",IF(M5849&lt;0.4,"Medium (20-39%)","High (40%+)")))</f>
        <v>No Discount</v>
      </c>
      <c r="R5849" s="0" t="str">
        <f aca="false">INDEX('Lookup Tables'!$B$2:$B$5,MATCH(F5849,'Lookup Tables'!$A$2:$A$5,0))</f>
        <v>Manager D</v>
      </c>
    </row>
    <row r="5850" customFormat="false" ht="15" hidden="false" customHeight="false" outlineLevel="0" collapsed="false">
      <c r="A5850" s="0" t="s">
        <v>4800</v>
      </c>
      <c r="B5850" s="13" t="n">
        <v>42684</v>
      </c>
      <c r="C5850" s="13" t="n">
        <v>42688</v>
      </c>
      <c r="D5850" s="14" t="s">
        <v>69</v>
      </c>
      <c r="E5850" s="14" t="s">
        <v>97</v>
      </c>
      <c r="F5850" s="14" t="s">
        <v>98</v>
      </c>
      <c r="G5850" s="14" t="s">
        <v>153</v>
      </c>
      <c r="H5850" s="14" t="s">
        <v>65</v>
      </c>
      <c r="I5850" s="14" t="s">
        <v>85</v>
      </c>
      <c r="J5850" s="14" t="s">
        <v>1510</v>
      </c>
      <c r="K5850" s="15" t="n">
        <v>715.64</v>
      </c>
      <c r="L5850" s="0" t="n">
        <v>2</v>
      </c>
      <c r="M5850" s="16" t="n">
        <v>0</v>
      </c>
      <c r="N5850" s="17" t="n">
        <v>178.91</v>
      </c>
      <c r="O5850" s="0" t="str">
        <f aca="false">TEXT(B5850,"YYYY-MM")</f>
        <v>2016-11</v>
      </c>
      <c r="P5850" s="18" t="n">
        <f aca="false">IFERROR(N5850/K5850,0)</f>
        <v>0.25</v>
      </c>
      <c r="Q5850" s="0" t="str">
        <f aca="false">IF(M5850=0,"No Discount",IF(M5850&lt;0.2,"Low (1-19%)",IF(M5850&lt;0.4,"Medium (20-39%)","High (40%+)")))</f>
        <v>No Discount</v>
      </c>
      <c r="R5850" s="0" t="str">
        <f aca="false">INDEX('Lookup Tables'!$B$2:$B$5,MATCH(F5850,'Lookup Tables'!$A$2:$A$5,0))</f>
        <v>Manager A</v>
      </c>
    </row>
    <row r="5851" customFormat="false" ht="15" hidden="false" customHeight="false" outlineLevel="0" collapsed="false">
      <c r="A5851" s="0" t="s">
        <v>4800</v>
      </c>
      <c r="B5851" s="13" t="n">
        <v>42684</v>
      </c>
      <c r="C5851" s="13" t="n">
        <v>42688</v>
      </c>
      <c r="D5851" s="14" t="s">
        <v>69</v>
      </c>
      <c r="E5851" s="14" t="s">
        <v>97</v>
      </c>
      <c r="F5851" s="14" t="s">
        <v>98</v>
      </c>
      <c r="G5851" s="14" t="s">
        <v>153</v>
      </c>
      <c r="H5851" s="14" t="s">
        <v>65</v>
      </c>
      <c r="I5851" s="14" t="s">
        <v>73</v>
      </c>
      <c r="J5851" s="14" t="s">
        <v>2373</v>
      </c>
      <c r="K5851" s="15" t="n">
        <v>795.51</v>
      </c>
      <c r="L5851" s="0" t="n">
        <v>3</v>
      </c>
      <c r="M5851" s="16" t="n">
        <v>0</v>
      </c>
      <c r="N5851" s="17" t="n">
        <v>143.1918</v>
      </c>
      <c r="O5851" s="0" t="str">
        <f aca="false">TEXT(B5851,"YYYY-MM")</f>
        <v>2016-11</v>
      </c>
      <c r="P5851" s="18" t="n">
        <f aca="false">IFERROR(N5851/K5851,0)</f>
        <v>0.18</v>
      </c>
      <c r="Q5851" s="0" t="str">
        <f aca="false">IF(M5851=0,"No Discount",IF(M5851&lt;0.2,"Low (1-19%)",IF(M5851&lt;0.4,"Medium (20-39%)","High (40%+)")))</f>
        <v>No Discount</v>
      </c>
      <c r="R5851" s="0" t="str">
        <f aca="false">INDEX('Lookup Tables'!$B$2:$B$5,MATCH(F5851,'Lookup Tables'!$A$2:$A$5,0))</f>
        <v>Manager A</v>
      </c>
    </row>
    <row r="5852" customFormat="false" ht="15" hidden="false" customHeight="false" outlineLevel="0" collapsed="false">
      <c r="A5852" s="0" t="s">
        <v>4800</v>
      </c>
      <c r="B5852" s="13" t="n">
        <v>42684</v>
      </c>
      <c r="C5852" s="13" t="n">
        <v>42688</v>
      </c>
      <c r="D5852" s="14" t="s">
        <v>69</v>
      </c>
      <c r="E5852" s="14" t="s">
        <v>97</v>
      </c>
      <c r="F5852" s="14" t="s">
        <v>98</v>
      </c>
      <c r="G5852" s="14" t="s">
        <v>153</v>
      </c>
      <c r="H5852" s="14" t="s">
        <v>80</v>
      </c>
      <c r="I5852" s="14" t="s">
        <v>570</v>
      </c>
      <c r="J5852" s="14" t="s">
        <v>3515</v>
      </c>
      <c r="K5852" s="15" t="n">
        <v>549.99</v>
      </c>
      <c r="L5852" s="0" t="n">
        <v>1</v>
      </c>
      <c r="M5852" s="16" t="n">
        <v>0</v>
      </c>
      <c r="N5852" s="17" t="n">
        <v>274.995</v>
      </c>
      <c r="O5852" s="0" t="str">
        <f aca="false">TEXT(B5852,"YYYY-MM")</f>
        <v>2016-11</v>
      </c>
      <c r="P5852" s="18" t="n">
        <f aca="false">IFERROR(N5852/K5852,0)</f>
        <v>0.5</v>
      </c>
      <c r="Q5852" s="0" t="str">
        <f aca="false">IF(M5852=0,"No Discount",IF(M5852&lt;0.2,"Low (1-19%)",IF(M5852&lt;0.4,"Medium (20-39%)","High (40%+)")))</f>
        <v>No Discount</v>
      </c>
      <c r="R5852" s="0" t="str">
        <f aca="false">INDEX('Lookup Tables'!$B$2:$B$5,MATCH(F5852,'Lookup Tables'!$A$2:$A$5,0))</f>
        <v>Manager A</v>
      </c>
    </row>
    <row r="5853" customFormat="false" ht="15" hidden="false" customHeight="false" outlineLevel="0" collapsed="false">
      <c r="A5853" s="0" t="s">
        <v>4800</v>
      </c>
      <c r="B5853" s="13" t="n">
        <v>42684</v>
      </c>
      <c r="C5853" s="13" t="n">
        <v>42688</v>
      </c>
      <c r="D5853" s="14" t="s">
        <v>69</v>
      </c>
      <c r="E5853" s="14" t="s">
        <v>97</v>
      </c>
      <c r="F5853" s="14" t="s">
        <v>98</v>
      </c>
      <c r="G5853" s="14" t="s">
        <v>153</v>
      </c>
      <c r="H5853" s="14" t="s">
        <v>65</v>
      </c>
      <c r="I5853" s="14" t="s">
        <v>83</v>
      </c>
      <c r="J5853" s="14" t="s">
        <v>795</v>
      </c>
      <c r="K5853" s="15" t="n">
        <v>74.76</v>
      </c>
      <c r="L5853" s="0" t="n">
        <v>3</v>
      </c>
      <c r="M5853" s="16" t="n">
        <v>0</v>
      </c>
      <c r="N5853" s="17" t="n">
        <v>34.3896</v>
      </c>
      <c r="O5853" s="0" t="str">
        <f aca="false">TEXT(B5853,"YYYY-MM")</f>
        <v>2016-11</v>
      </c>
      <c r="P5853" s="18" t="n">
        <f aca="false">IFERROR(N5853/K5853,0)</f>
        <v>0.46</v>
      </c>
      <c r="Q5853" s="0" t="str">
        <f aca="false">IF(M5853=0,"No Discount",IF(M5853&lt;0.2,"Low (1-19%)",IF(M5853&lt;0.4,"Medium (20-39%)","High (40%+)")))</f>
        <v>No Discount</v>
      </c>
      <c r="R5853" s="0" t="str">
        <f aca="false">INDEX('Lookup Tables'!$B$2:$B$5,MATCH(F5853,'Lookup Tables'!$A$2:$A$5,0))</f>
        <v>Manager A</v>
      </c>
    </row>
    <row r="5854" customFormat="false" ht="15" hidden="false" customHeight="false" outlineLevel="0" collapsed="false">
      <c r="A5854" s="0" t="s">
        <v>4800</v>
      </c>
      <c r="B5854" s="13" t="n">
        <v>42684</v>
      </c>
      <c r="C5854" s="13" t="n">
        <v>42688</v>
      </c>
      <c r="D5854" s="14" t="s">
        <v>69</v>
      </c>
      <c r="E5854" s="14" t="s">
        <v>97</v>
      </c>
      <c r="F5854" s="14" t="s">
        <v>98</v>
      </c>
      <c r="G5854" s="14" t="s">
        <v>153</v>
      </c>
      <c r="H5854" s="14" t="s">
        <v>56</v>
      </c>
      <c r="I5854" s="14" t="s">
        <v>76</v>
      </c>
      <c r="J5854" s="14" t="s">
        <v>446</v>
      </c>
      <c r="K5854" s="15" t="n">
        <v>29.22</v>
      </c>
      <c r="L5854" s="0" t="n">
        <v>3</v>
      </c>
      <c r="M5854" s="16" t="n">
        <v>0</v>
      </c>
      <c r="N5854" s="17" t="n">
        <v>12.8568</v>
      </c>
      <c r="O5854" s="0" t="str">
        <f aca="false">TEXT(B5854,"YYYY-MM")</f>
        <v>2016-11</v>
      </c>
      <c r="P5854" s="18" t="n">
        <f aca="false">IFERROR(N5854/K5854,0)</f>
        <v>0.44</v>
      </c>
      <c r="Q5854" s="0" t="str">
        <f aca="false">IF(M5854=0,"No Discount",IF(M5854&lt;0.2,"Low (1-19%)",IF(M5854&lt;0.4,"Medium (20-39%)","High (40%+)")))</f>
        <v>No Discount</v>
      </c>
      <c r="R5854" s="0" t="str">
        <f aca="false">INDEX('Lookup Tables'!$B$2:$B$5,MATCH(F5854,'Lookup Tables'!$A$2:$A$5,0))</f>
        <v>Manager A</v>
      </c>
    </row>
    <row r="5855" customFormat="false" ht="15" hidden="false" customHeight="false" outlineLevel="0" collapsed="false">
      <c r="A5855" s="0" t="s">
        <v>4801</v>
      </c>
      <c r="B5855" s="13" t="n">
        <v>42257</v>
      </c>
      <c r="C5855" s="13" t="n">
        <v>42261</v>
      </c>
      <c r="D5855" s="14" t="s">
        <v>69</v>
      </c>
      <c r="E5855" s="14" t="s">
        <v>97</v>
      </c>
      <c r="F5855" s="14" t="s">
        <v>54</v>
      </c>
      <c r="G5855" s="14" t="s">
        <v>193</v>
      </c>
      <c r="H5855" s="14" t="s">
        <v>65</v>
      </c>
      <c r="I5855" s="14" t="s">
        <v>83</v>
      </c>
      <c r="J5855" s="14" t="s">
        <v>574</v>
      </c>
      <c r="K5855" s="15" t="n">
        <v>9.64</v>
      </c>
      <c r="L5855" s="0" t="n">
        <v>2</v>
      </c>
      <c r="M5855" s="16" t="n">
        <v>0</v>
      </c>
      <c r="N5855" s="17" t="n">
        <v>4.7236</v>
      </c>
      <c r="O5855" s="0" t="str">
        <f aca="false">TEXT(B5855,"YYYY-MM")</f>
        <v>2015-09</v>
      </c>
      <c r="P5855" s="18" t="n">
        <f aca="false">IFERROR(N5855/K5855,0)</f>
        <v>0.49</v>
      </c>
      <c r="Q5855" s="0" t="str">
        <f aca="false">IF(M5855=0,"No Discount",IF(M5855&lt;0.2,"Low (1-19%)",IF(M5855&lt;0.4,"Medium (20-39%)","High (40%+)")))</f>
        <v>No Discount</v>
      </c>
      <c r="R5855" s="0" t="str">
        <f aca="false">INDEX('Lookup Tables'!$B$2:$B$5,MATCH(F5855,'Lookup Tables'!$A$2:$A$5,0))</f>
        <v>Manager C</v>
      </c>
    </row>
    <row r="5856" customFormat="false" ht="15" hidden="false" customHeight="false" outlineLevel="0" collapsed="false">
      <c r="A5856" s="0" t="s">
        <v>4802</v>
      </c>
      <c r="B5856" s="13" t="n">
        <v>42587</v>
      </c>
      <c r="C5856" s="13" t="n">
        <v>42593</v>
      </c>
      <c r="D5856" s="14" t="s">
        <v>69</v>
      </c>
      <c r="E5856" s="14" t="s">
        <v>62</v>
      </c>
      <c r="F5856" s="14" t="s">
        <v>98</v>
      </c>
      <c r="G5856" s="14" t="s">
        <v>99</v>
      </c>
      <c r="H5856" s="14" t="s">
        <v>65</v>
      </c>
      <c r="I5856" s="14" t="s">
        <v>73</v>
      </c>
      <c r="J5856" s="14" t="s">
        <v>2264</v>
      </c>
      <c r="K5856" s="15" t="n">
        <v>33.488</v>
      </c>
      <c r="L5856" s="0" t="n">
        <v>7</v>
      </c>
      <c r="M5856" s="16" t="n">
        <v>0.2</v>
      </c>
      <c r="N5856" s="17" t="n">
        <v>-1.2558</v>
      </c>
      <c r="O5856" s="0" t="str">
        <f aca="false">TEXT(B5856,"YYYY-MM")</f>
        <v>2016-08</v>
      </c>
      <c r="P5856" s="18" t="n">
        <f aca="false">IFERROR(N5856/K5856,0)</f>
        <v>-0.0375</v>
      </c>
      <c r="Q5856" s="0" t="str">
        <f aca="false">IF(M5856=0,"No Discount",IF(M5856&lt;0.2,"Low (1-19%)",IF(M5856&lt;0.4,"Medium (20-39%)","High (40%+)")))</f>
        <v>Medium (20-39%)</v>
      </c>
      <c r="R5856" s="0" t="str">
        <f aca="false">INDEX('Lookup Tables'!$B$2:$B$5,MATCH(F5856,'Lookup Tables'!$A$2:$A$5,0))</f>
        <v>Manager A</v>
      </c>
    </row>
    <row r="5857" customFormat="false" ht="15" hidden="false" customHeight="false" outlineLevel="0" collapsed="false">
      <c r="A5857" s="0" t="s">
        <v>4802</v>
      </c>
      <c r="B5857" s="13" t="n">
        <v>42587</v>
      </c>
      <c r="C5857" s="13" t="n">
        <v>42593</v>
      </c>
      <c r="D5857" s="14" t="s">
        <v>69</v>
      </c>
      <c r="E5857" s="14" t="s">
        <v>62</v>
      </c>
      <c r="F5857" s="14" t="s">
        <v>98</v>
      </c>
      <c r="G5857" s="14" t="s">
        <v>99</v>
      </c>
      <c r="H5857" s="14" t="s">
        <v>65</v>
      </c>
      <c r="I5857" s="14" t="s">
        <v>303</v>
      </c>
      <c r="J5857" s="14" t="s">
        <v>3227</v>
      </c>
      <c r="K5857" s="15" t="n">
        <v>23.04</v>
      </c>
      <c r="L5857" s="0" t="n">
        <v>3</v>
      </c>
      <c r="M5857" s="16" t="n">
        <v>0.2</v>
      </c>
      <c r="N5857" s="17" t="n">
        <v>-4.896</v>
      </c>
      <c r="O5857" s="0" t="str">
        <f aca="false">TEXT(B5857,"YYYY-MM")</f>
        <v>2016-08</v>
      </c>
      <c r="P5857" s="18" t="n">
        <f aca="false">IFERROR(N5857/K5857,0)</f>
        <v>-0.2125</v>
      </c>
      <c r="Q5857" s="0" t="str">
        <f aca="false">IF(M5857=0,"No Discount",IF(M5857&lt;0.2,"Low (1-19%)",IF(M5857&lt;0.4,"Medium (20-39%)","High (40%+)")))</f>
        <v>Medium (20-39%)</v>
      </c>
      <c r="R5857" s="0" t="str">
        <f aca="false">INDEX('Lookup Tables'!$B$2:$B$5,MATCH(F5857,'Lookup Tables'!$A$2:$A$5,0))</f>
        <v>Manager A</v>
      </c>
    </row>
    <row r="5858" customFormat="false" ht="15" hidden="false" customHeight="false" outlineLevel="0" collapsed="false">
      <c r="A5858" s="0" t="s">
        <v>4802</v>
      </c>
      <c r="B5858" s="13" t="n">
        <v>42587</v>
      </c>
      <c r="C5858" s="13" t="n">
        <v>42593</v>
      </c>
      <c r="D5858" s="14" t="s">
        <v>69</v>
      </c>
      <c r="E5858" s="14" t="s">
        <v>62</v>
      </c>
      <c r="F5858" s="14" t="s">
        <v>98</v>
      </c>
      <c r="G5858" s="14" t="s">
        <v>99</v>
      </c>
      <c r="H5858" s="14" t="s">
        <v>65</v>
      </c>
      <c r="I5858" s="14" t="s">
        <v>83</v>
      </c>
      <c r="J5858" s="14" t="s">
        <v>2492</v>
      </c>
      <c r="K5858" s="15" t="n">
        <v>1.362</v>
      </c>
      <c r="L5858" s="0" t="n">
        <v>1</v>
      </c>
      <c r="M5858" s="16" t="n">
        <v>0.8</v>
      </c>
      <c r="N5858" s="17" t="n">
        <v>-2.1792</v>
      </c>
      <c r="O5858" s="0" t="str">
        <f aca="false">TEXT(B5858,"YYYY-MM")</f>
        <v>2016-08</v>
      </c>
      <c r="P5858" s="18" t="n">
        <f aca="false">IFERROR(N5858/K5858,0)</f>
        <v>-1.6</v>
      </c>
      <c r="Q5858" s="0" t="str">
        <f aca="false">IF(M5858=0,"No Discount",IF(M5858&lt;0.2,"Low (1-19%)",IF(M5858&lt;0.4,"Medium (20-39%)","High (40%+)")))</f>
        <v>High (40%+)</v>
      </c>
      <c r="R5858" s="0" t="str">
        <f aca="false">INDEX('Lookup Tables'!$B$2:$B$5,MATCH(F5858,'Lookup Tables'!$A$2:$A$5,0))</f>
        <v>Manager A</v>
      </c>
    </row>
    <row r="5859" customFormat="false" ht="15" hidden="false" customHeight="false" outlineLevel="0" collapsed="false">
      <c r="A5859" s="0" t="s">
        <v>4802</v>
      </c>
      <c r="B5859" s="13" t="n">
        <v>42587</v>
      </c>
      <c r="C5859" s="13" t="n">
        <v>42593</v>
      </c>
      <c r="D5859" s="14" t="s">
        <v>69</v>
      </c>
      <c r="E5859" s="14" t="s">
        <v>62</v>
      </c>
      <c r="F5859" s="14" t="s">
        <v>98</v>
      </c>
      <c r="G5859" s="14" t="s">
        <v>99</v>
      </c>
      <c r="H5859" s="14" t="s">
        <v>56</v>
      </c>
      <c r="I5859" s="14" t="s">
        <v>76</v>
      </c>
      <c r="J5859" s="14" t="s">
        <v>2404</v>
      </c>
      <c r="K5859" s="15" t="n">
        <v>14.76</v>
      </c>
      <c r="L5859" s="0" t="n">
        <v>5</v>
      </c>
      <c r="M5859" s="16" t="n">
        <v>0.6</v>
      </c>
      <c r="N5859" s="17" t="n">
        <v>-11.439</v>
      </c>
      <c r="O5859" s="0" t="str">
        <f aca="false">TEXT(B5859,"YYYY-MM")</f>
        <v>2016-08</v>
      </c>
      <c r="P5859" s="18" t="n">
        <f aca="false">IFERROR(N5859/K5859,0)</f>
        <v>-0.775</v>
      </c>
      <c r="Q5859" s="0" t="str">
        <f aca="false">IF(M5859=0,"No Discount",IF(M5859&lt;0.2,"Low (1-19%)",IF(M5859&lt;0.4,"Medium (20-39%)","High (40%+)")))</f>
        <v>High (40%+)</v>
      </c>
      <c r="R5859" s="0" t="str">
        <f aca="false">INDEX('Lookup Tables'!$B$2:$B$5,MATCH(F5859,'Lookup Tables'!$A$2:$A$5,0))</f>
        <v>Manager A</v>
      </c>
    </row>
    <row r="5860" customFormat="false" ht="15" hidden="false" customHeight="false" outlineLevel="0" collapsed="false">
      <c r="A5860" s="0" t="s">
        <v>4803</v>
      </c>
      <c r="B5860" s="13" t="n">
        <v>43346</v>
      </c>
      <c r="C5860" s="13" t="n">
        <v>43350</v>
      </c>
      <c r="D5860" s="14" t="s">
        <v>52</v>
      </c>
      <c r="E5860" s="14" t="s">
        <v>53</v>
      </c>
      <c r="F5860" s="14" t="s">
        <v>63</v>
      </c>
      <c r="G5860" s="14" t="s">
        <v>64</v>
      </c>
      <c r="H5860" s="14" t="s">
        <v>56</v>
      </c>
      <c r="I5860" s="14" t="s">
        <v>57</v>
      </c>
      <c r="J5860" s="14" t="s">
        <v>3654</v>
      </c>
      <c r="K5860" s="15" t="n">
        <v>239.666</v>
      </c>
      <c r="L5860" s="0" t="n">
        <v>2</v>
      </c>
      <c r="M5860" s="16" t="n">
        <v>0.15</v>
      </c>
      <c r="N5860" s="17" t="n">
        <v>14.098</v>
      </c>
      <c r="O5860" s="0" t="str">
        <f aca="false">TEXT(B5860,"YYYY-MM")</f>
        <v>2018-09</v>
      </c>
      <c r="P5860" s="18" t="n">
        <f aca="false">IFERROR(N5860/K5860,0)</f>
        <v>0.0588235294117647</v>
      </c>
      <c r="Q5860" s="0" t="str">
        <f aca="false">IF(M5860=0,"No Discount",IF(M5860&lt;0.2,"Low (1-19%)",IF(M5860&lt;0.4,"Medium (20-39%)","High (40%+)")))</f>
        <v>Low (1-19%)</v>
      </c>
      <c r="R5860" s="0" t="str">
        <f aca="false">INDEX('Lookup Tables'!$B$2:$B$5,MATCH(F5860,'Lookup Tables'!$A$2:$A$5,0))</f>
        <v>Manager D</v>
      </c>
    </row>
    <row r="5861" customFormat="false" ht="15" hidden="false" customHeight="false" outlineLevel="0" collapsed="false">
      <c r="A5861" s="0" t="s">
        <v>4804</v>
      </c>
      <c r="B5861" s="13" t="n">
        <v>42675</v>
      </c>
      <c r="C5861" s="13" t="n">
        <v>42682</v>
      </c>
      <c r="D5861" s="14" t="s">
        <v>69</v>
      </c>
      <c r="E5861" s="14" t="s">
        <v>53</v>
      </c>
      <c r="F5861" s="14" t="s">
        <v>54</v>
      </c>
      <c r="G5861" s="14" t="s">
        <v>787</v>
      </c>
      <c r="H5861" s="14" t="s">
        <v>56</v>
      </c>
      <c r="I5861" s="14" t="s">
        <v>71</v>
      </c>
      <c r="J5861" s="14" t="s">
        <v>1804</v>
      </c>
      <c r="K5861" s="15" t="n">
        <v>301.96</v>
      </c>
      <c r="L5861" s="0" t="n">
        <v>2</v>
      </c>
      <c r="M5861" s="16" t="n">
        <v>0</v>
      </c>
      <c r="N5861" s="17" t="n">
        <v>45.294</v>
      </c>
      <c r="O5861" s="0" t="str">
        <f aca="false">TEXT(B5861,"YYYY-MM")</f>
        <v>2016-11</v>
      </c>
      <c r="P5861" s="18" t="n">
        <f aca="false">IFERROR(N5861/K5861,0)</f>
        <v>0.15</v>
      </c>
      <c r="Q5861" s="0" t="str">
        <f aca="false">IF(M5861=0,"No Discount",IF(M5861&lt;0.2,"Low (1-19%)",IF(M5861&lt;0.4,"Medium (20-39%)","High (40%+)")))</f>
        <v>No Discount</v>
      </c>
      <c r="R5861" s="0" t="str">
        <f aca="false">INDEX('Lookup Tables'!$B$2:$B$5,MATCH(F5861,'Lookup Tables'!$A$2:$A$5,0))</f>
        <v>Manager C</v>
      </c>
    </row>
    <row r="5862" customFormat="false" ht="15" hidden="false" customHeight="false" outlineLevel="0" collapsed="false">
      <c r="A5862" s="0" t="s">
        <v>4805</v>
      </c>
      <c r="B5862" s="13" t="n">
        <v>42489</v>
      </c>
      <c r="C5862" s="13" t="n">
        <v>42494</v>
      </c>
      <c r="D5862" s="14" t="s">
        <v>52</v>
      </c>
      <c r="E5862" s="14" t="s">
        <v>97</v>
      </c>
      <c r="F5862" s="14" t="s">
        <v>117</v>
      </c>
      <c r="G5862" s="14" t="s">
        <v>118</v>
      </c>
      <c r="H5862" s="14" t="s">
        <v>65</v>
      </c>
      <c r="I5862" s="14" t="s">
        <v>91</v>
      </c>
      <c r="J5862" s="14" t="s">
        <v>1930</v>
      </c>
      <c r="K5862" s="15" t="n">
        <v>7.968</v>
      </c>
      <c r="L5862" s="0" t="n">
        <v>2</v>
      </c>
      <c r="M5862" s="16" t="n">
        <v>0.2</v>
      </c>
      <c r="N5862" s="17" t="n">
        <v>2.8884</v>
      </c>
      <c r="O5862" s="0" t="str">
        <f aca="false">TEXT(B5862,"YYYY-MM")</f>
        <v>2016-04</v>
      </c>
      <c r="P5862" s="18" t="n">
        <f aca="false">IFERROR(N5862/K5862,0)</f>
        <v>0.3625</v>
      </c>
      <c r="Q5862" s="0" t="str">
        <f aca="false">IF(M5862=0,"No Discount",IF(M5862&lt;0.2,"Low (1-19%)",IF(M5862&lt;0.4,"Medium (20-39%)","High (40%+)")))</f>
        <v>Medium (20-39%)</v>
      </c>
      <c r="R5862" s="0" t="str">
        <f aca="false">INDEX('Lookup Tables'!$B$2:$B$5,MATCH(F5862,'Lookup Tables'!$A$2:$A$5,0))</f>
        <v>Manager B</v>
      </c>
    </row>
    <row r="5863" customFormat="false" ht="15" hidden="false" customHeight="false" outlineLevel="0" collapsed="false">
      <c r="A5863" s="0" t="s">
        <v>4806</v>
      </c>
      <c r="B5863" s="13" t="n">
        <v>42856</v>
      </c>
      <c r="C5863" s="13" t="n">
        <v>42859</v>
      </c>
      <c r="D5863" s="14" t="s">
        <v>52</v>
      </c>
      <c r="E5863" s="14" t="s">
        <v>53</v>
      </c>
      <c r="F5863" s="14" t="s">
        <v>54</v>
      </c>
      <c r="G5863" s="14" t="s">
        <v>787</v>
      </c>
      <c r="H5863" s="14" t="s">
        <v>65</v>
      </c>
      <c r="I5863" s="14" t="s">
        <v>91</v>
      </c>
      <c r="J5863" s="14" t="s">
        <v>4807</v>
      </c>
      <c r="K5863" s="15" t="n">
        <v>109.92</v>
      </c>
      <c r="L5863" s="0" t="n">
        <v>2</v>
      </c>
      <c r="M5863" s="16" t="n">
        <v>0</v>
      </c>
      <c r="N5863" s="17" t="n">
        <v>53.8608</v>
      </c>
      <c r="O5863" s="0" t="str">
        <f aca="false">TEXT(B5863,"YYYY-MM")</f>
        <v>2017-05</v>
      </c>
      <c r="P5863" s="18" t="n">
        <f aca="false">IFERROR(N5863/K5863,0)</f>
        <v>0.49</v>
      </c>
      <c r="Q5863" s="0" t="str">
        <f aca="false">IF(M5863=0,"No Discount",IF(M5863&lt;0.2,"Low (1-19%)",IF(M5863&lt;0.4,"Medium (20-39%)","High (40%+)")))</f>
        <v>No Discount</v>
      </c>
      <c r="R5863" s="0" t="str">
        <f aca="false">INDEX('Lookup Tables'!$B$2:$B$5,MATCH(F5863,'Lookup Tables'!$A$2:$A$5,0))</f>
        <v>Manager C</v>
      </c>
    </row>
    <row r="5864" customFormat="false" ht="15" hidden="false" customHeight="false" outlineLevel="0" collapsed="false">
      <c r="A5864" s="0" t="s">
        <v>4806</v>
      </c>
      <c r="B5864" s="13" t="n">
        <v>42856</v>
      </c>
      <c r="C5864" s="13" t="n">
        <v>42859</v>
      </c>
      <c r="D5864" s="14" t="s">
        <v>52</v>
      </c>
      <c r="E5864" s="14" t="s">
        <v>53</v>
      </c>
      <c r="F5864" s="14" t="s">
        <v>54</v>
      </c>
      <c r="G5864" s="14" t="s">
        <v>787</v>
      </c>
      <c r="H5864" s="14" t="s">
        <v>65</v>
      </c>
      <c r="I5864" s="14" t="s">
        <v>91</v>
      </c>
      <c r="J5864" s="14" t="s">
        <v>2569</v>
      </c>
      <c r="K5864" s="15" t="n">
        <v>19.44</v>
      </c>
      <c r="L5864" s="0" t="n">
        <v>3</v>
      </c>
      <c r="M5864" s="16" t="n">
        <v>0</v>
      </c>
      <c r="N5864" s="17" t="n">
        <v>9.3312</v>
      </c>
      <c r="O5864" s="0" t="str">
        <f aca="false">TEXT(B5864,"YYYY-MM")</f>
        <v>2017-05</v>
      </c>
      <c r="P5864" s="18" t="n">
        <f aca="false">IFERROR(N5864/K5864,0)</f>
        <v>0.48</v>
      </c>
      <c r="Q5864" s="0" t="str">
        <f aca="false">IF(M5864=0,"No Discount",IF(M5864&lt;0.2,"Low (1-19%)",IF(M5864&lt;0.4,"Medium (20-39%)","High (40%+)")))</f>
        <v>No Discount</v>
      </c>
      <c r="R5864" s="0" t="str">
        <f aca="false">INDEX('Lookup Tables'!$B$2:$B$5,MATCH(F5864,'Lookup Tables'!$A$2:$A$5,0))</f>
        <v>Manager C</v>
      </c>
    </row>
    <row r="5865" customFormat="false" ht="15" hidden="false" customHeight="false" outlineLevel="0" collapsed="false">
      <c r="A5865" s="0" t="s">
        <v>4806</v>
      </c>
      <c r="B5865" s="13" t="n">
        <v>42856</v>
      </c>
      <c r="C5865" s="13" t="n">
        <v>42859</v>
      </c>
      <c r="D5865" s="14" t="s">
        <v>52</v>
      </c>
      <c r="E5865" s="14" t="s">
        <v>53</v>
      </c>
      <c r="F5865" s="14" t="s">
        <v>54</v>
      </c>
      <c r="G5865" s="14" t="s">
        <v>787</v>
      </c>
      <c r="H5865" s="14" t="s">
        <v>65</v>
      </c>
      <c r="I5865" s="14" t="s">
        <v>78</v>
      </c>
      <c r="J5865" s="14" t="s">
        <v>1425</v>
      </c>
      <c r="K5865" s="15" t="n">
        <v>11.16</v>
      </c>
      <c r="L5865" s="0" t="n">
        <v>2</v>
      </c>
      <c r="M5865" s="16" t="n">
        <v>0</v>
      </c>
      <c r="N5865" s="17" t="n">
        <v>4.3524</v>
      </c>
      <c r="O5865" s="0" t="str">
        <f aca="false">TEXT(B5865,"YYYY-MM")</f>
        <v>2017-05</v>
      </c>
      <c r="P5865" s="18" t="n">
        <f aca="false">IFERROR(N5865/K5865,0)</f>
        <v>0.39</v>
      </c>
      <c r="Q5865" s="0" t="str">
        <f aca="false">IF(M5865=0,"No Discount",IF(M5865&lt;0.2,"Low (1-19%)",IF(M5865&lt;0.4,"Medium (20-39%)","High (40%+)")))</f>
        <v>No Discount</v>
      </c>
      <c r="R5865" s="0" t="str">
        <f aca="false">INDEX('Lookup Tables'!$B$2:$B$5,MATCH(F5865,'Lookup Tables'!$A$2:$A$5,0))</f>
        <v>Manager C</v>
      </c>
    </row>
    <row r="5866" customFormat="false" ht="15" hidden="false" customHeight="false" outlineLevel="0" collapsed="false">
      <c r="A5866" s="0" t="s">
        <v>4808</v>
      </c>
      <c r="B5866" s="13" t="n">
        <v>42221</v>
      </c>
      <c r="C5866" s="13" t="n">
        <v>42223</v>
      </c>
      <c r="D5866" s="14" t="s">
        <v>52</v>
      </c>
      <c r="E5866" s="14" t="s">
        <v>62</v>
      </c>
      <c r="F5866" s="14" t="s">
        <v>117</v>
      </c>
      <c r="G5866" s="14" t="s">
        <v>375</v>
      </c>
      <c r="H5866" s="14" t="s">
        <v>65</v>
      </c>
      <c r="I5866" s="14" t="s">
        <v>85</v>
      </c>
      <c r="J5866" s="14" t="s">
        <v>2477</v>
      </c>
      <c r="K5866" s="15" t="n">
        <v>79.47</v>
      </c>
      <c r="L5866" s="0" t="n">
        <v>3</v>
      </c>
      <c r="M5866" s="16" t="n">
        <v>0</v>
      </c>
      <c r="N5866" s="17" t="n">
        <v>22.2516</v>
      </c>
      <c r="O5866" s="0" t="str">
        <f aca="false">TEXT(B5866,"YYYY-MM")</f>
        <v>2015-08</v>
      </c>
      <c r="P5866" s="18" t="n">
        <f aca="false">IFERROR(N5866/K5866,0)</f>
        <v>0.28</v>
      </c>
      <c r="Q5866" s="0" t="str">
        <f aca="false">IF(M5866=0,"No Discount",IF(M5866&lt;0.2,"Low (1-19%)",IF(M5866&lt;0.4,"Medium (20-39%)","High (40%+)")))</f>
        <v>No Discount</v>
      </c>
      <c r="R5866" s="0" t="str">
        <f aca="false">INDEX('Lookup Tables'!$B$2:$B$5,MATCH(F5866,'Lookup Tables'!$A$2:$A$5,0))</f>
        <v>Manager B</v>
      </c>
    </row>
    <row r="5867" customFormat="false" ht="15" hidden="false" customHeight="false" outlineLevel="0" collapsed="false">
      <c r="A5867" s="0" t="s">
        <v>4808</v>
      </c>
      <c r="B5867" s="13" t="n">
        <v>42221</v>
      </c>
      <c r="C5867" s="13" t="n">
        <v>42223</v>
      </c>
      <c r="D5867" s="14" t="s">
        <v>52</v>
      </c>
      <c r="E5867" s="14" t="s">
        <v>62</v>
      </c>
      <c r="F5867" s="14" t="s">
        <v>117</v>
      </c>
      <c r="G5867" s="14" t="s">
        <v>375</v>
      </c>
      <c r="H5867" s="14" t="s">
        <v>65</v>
      </c>
      <c r="I5867" s="14" t="s">
        <v>78</v>
      </c>
      <c r="J5867" s="14" t="s">
        <v>3667</v>
      </c>
      <c r="K5867" s="15" t="n">
        <v>4.56</v>
      </c>
      <c r="L5867" s="0" t="n">
        <v>2</v>
      </c>
      <c r="M5867" s="16" t="n">
        <v>0</v>
      </c>
      <c r="N5867" s="17" t="n">
        <v>2.0064</v>
      </c>
      <c r="O5867" s="0" t="str">
        <f aca="false">TEXT(B5867,"YYYY-MM")</f>
        <v>2015-08</v>
      </c>
      <c r="P5867" s="18" t="n">
        <f aca="false">IFERROR(N5867/K5867,0)</f>
        <v>0.44</v>
      </c>
      <c r="Q5867" s="0" t="str">
        <f aca="false">IF(M5867=0,"No Discount",IF(M5867&lt;0.2,"Low (1-19%)",IF(M5867&lt;0.4,"Medium (20-39%)","High (40%+)")))</f>
        <v>No Discount</v>
      </c>
      <c r="R5867" s="0" t="str">
        <f aca="false">INDEX('Lookup Tables'!$B$2:$B$5,MATCH(F5867,'Lookup Tables'!$A$2:$A$5,0))</f>
        <v>Manager B</v>
      </c>
    </row>
    <row r="5868" customFormat="false" ht="15" hidden="false" customHeight="false" outlineLevel="0" collapsed="false">
      <c r="A5868" s="0" t="s">
        <v>4808</v>
      </c>
      <c r="B5868" s="13" t="n">
        <v>42221</v>
      </c>
      <c r="C5868" s="13" t="n">
        <v>42223</v>
      </c>
      <c r="D5868" s="14" t="s">
        <v>52</v>
      </c>
      <c r="E5868" s="14" t="s">
        <v>62</v>
      </c>
      <c r="F5868" s="14" t="s">
        <v>117</v>
      </c>
      <c r="G5868" s="14" t="s">
        <v>375</v>
      </c>
      <c r="H5868" s="14" t="s">
        <v>56</v>
      </c>
      <c r="I5868" s="14" t="s">
        <v>59</v>
      </c>
      <c r="J5868" s="14" t="s">
        <v>1112</v>
      </c>
      <c r="K5868" s="15" t="n">
        <v>1133.35</v>
      </c>
      <c r="L5868" s="0" t="n">
        <v>5</v>
      </c>
      <c r="M5868" s="16" t="n">
        <v>0</v>
      </c>
      <c r="N5868" s="17" t="n">
        <v>294.671</v>
      </c>
      <c r="O5868" s="0" t="str">
        <f aca="false">TEXT(B5868,"YYYY-MM")</f>
        <v>2015-08</v>
      </c>
      <c r="P5868" s="18" t="n">
        <f aca="false">IFERROR(N5868/K5868,0)</f>
        <v>0.26</v>
      </c>
      <c r="Q5868" s="0" t="str">
        <f aca="false">IF(M5868=0,"No Discount",IF(M5868&lt;0.2,"Low (1-19%)",IF(M5868&lt;0.4,"Medium (20-39%)","High (40%+)")))</f>
        <v>No Discount</v>
      </c>
      <c r="R5868" s="0" t="str">
        <f aca="false">INDEX('Lookup Tables'!$B$2:$B$5,MATCH(F5868,'Lookup Tables'!$A$2:$A$5,0))</f>
        <v>Manager B</v>
      </c>
    </row>
    <row r="5869" customFormat="false" ht="15" hidden="false" customHeight="false" outlineLevel="0" collapsed="false">
      <c r="A5869" s="0" t="s">
        <v>4809</v>
      </c>
      <c r="B5869" s="13" t="n">
        <v>42739</v>
      </c>
      <c r="C5869" s="13" t="n">
        <v>42743</v>
      </c>
      <c r="D5869" s="14" t="s">
        <v>69</v>
      </c>
      <c r="E5869" s="14" t="s">
        <v>62</v>
      </c>
      <c r="F5869" s="14" t="s">
        <v>117</v>
      </c>
      <c r="G5869" s="14" t="s">
        <v>118</v>
      </c>
      <c r="H5869" s="14" t="s">
        <v>65</v>
      </c>
      <c r="I5869" s="14" t="s">
        <v>78</v>
      </c>
      <c r="J5869" s="14" t="s">
        <v>909</v>
      </c>
      <c r="K5869" s="15" t="n">
        <v>4.672</v>
      </c>
      <c r="L5869" s="0" t="n">
        <v>1</v>
      </c>
      <c r="M5869" s="16" t="n">
        <v>0.2</v>
      </c>
      <c r="N5869" s="17" t="n">
        <v>0.584</v>
      </c>
      <c r="O5869" s="0" t="str">
        <f aca="false">TEXT(B5869,"YYYY-MM")</f>
        <v>2017-01</v>
      </c>
      <c r="P5869" s="18" t="n">
        <f aca="false">IFERROR(N5869/K5869,0)</f>
        <v>0.125</v>
      </c>
      <c r="Q5869" s="0" t="str">
        <f aca="false">IF(M5869=0,"No Discount",IF(M5869&lt;0.2,"Low (1-19%)",IF(M5869&lt;0.4,"Medium (20-39%)","High (40%+)")))</f>
        <v>Medium (20-39%)</v>
      </c>
      <c r="R5869" s="0" t="str">
        <f aca="false">INDEX('Lookup Tables'!$B$2:$B$5,MATCH(F5869,'Lookup Tables'!$A$2:$A$5,0))</f>
        <v>Manager B</v>
      </c>
    </row>
    <row r="5870" customFormat="false" ht="15" hidden="false" customHeight="false" outlineLevel="0" collapsed="false">
      <c r="A5870" s="0" t="s">
        <v>4809</v>
      </c>
      <c r="B5870" s="13" t="n">
        <v>42739</v>
      </c>
      <c r="C5870" s="13" t="n">
        <v>42743</v>
      </c>
      <c r="D5870" s="14" t="s">
        <v>69</v>
      </c>
      <c r="E5870" s="14" t="s">
        <v>62</v>
      </c>
      <c r="F5870" s="14" t="s">
        <v>117</v>
      </c>
      <c r="G5870" s="14" t="s">
        <v>118</v>
      </c>
      <c r="H5870" s="14" t="s">
        <v>65</v>
      </c>
      <c r="I5870" s="14" t="s">
        <v>83</v>
      </c>
      <c r="J5870" s="14" t="s">
        <v>1638</v>
      </c>
      <c r="K5870" s="15" t="n">
        <v>104.58</v>
      </c>
      <c r="L5870" s="0" t="n">
        <v>6</v>
      </c>
      <c r="M5870" s="16" t="n">
        <v>0.7</v>
      </c>
      <c r="N5870" s="17" t="n">
        <v>-80.178</v>
      </c>
      <c r="O5870" s="0" t="str">
        <f aca="false">TEXT(B5870,"YYYY-MM")</f>
        <v>2017-01</v>
      </c>
      <c r="P5870" s="18" t="n">
        <f aca="false">IFERROR(N5870/K5870,0)</f>
        <v>-0.766666666666667</v>
      </c>
      <c r="Q5870" s="0" t="str">
        <f aca="false">IF(M5870=0,"No Discount",IF(M5870&lt;0.2,"Low (1-19%)",IF(M5870&lt;0.4,"Medium (20-39%)","High (40%+)")))</f>
        <v>High (40%+)</v>
      </c>
      <c r="R5870" s="0" t="str">
        <f aca="false">INDEX('Lookup Tables'!$B$2:$B$5,MATCH(F5870,'Lookup Tables'!$A$2:$A$5,0))</f>
        <v>Manager B</v>
      </c>
    </row>
    <row r="5871" customFormat="false" ht="15" hidden="false" customHeight="false" outlineLevel="0" collapsed="false">
      <c r="A5871" s="0" t="s">
        <v>4810</v>
      </c>
      <c r="B5871" s="13" t="n">
        <v>43046</v>
      </c>
      <c r="C5871" s="13" t="n">
        <v>43051</v>
      </c>
      <c r="D5871" s="14" t="s">
        <v>69</v>
      </c>
      <c r="E5871" s="14" t="s">
        <v>97</v>
      </c>
      <c r="F5871" s="14" t="s">
        <v>63</v>
      </c>
      <c r="G5871" s="14" t="s">
        <v>4811</v>
      </c>
      <c r="H5871" s="14" t="s">
        <v>56</v>
      </c>
      <c r="I5871" s="14" t="s">
        <v>59</v>
      </c>
      <c r="J5871" s="14" t="s">
        <v>796</v>
      </c>
      <c r="K5871" s="15" t="n">
        <v>1603.136</v>
      </c>
      <c r="L5871" s="0" t="n">
        <v>4</v>
      </c>
      <c r="M5871" s="16" t="n">
        <v>0.2</v>
      </c>
      <c r="N5871" s="17" t="n">
        <v>100.196</v>
      </c>
      <c r="O5871" s="0" t="str">
        <f aca="false">TEXT(B5871,"YYYY-MM")</f>
        <v>2017-11</v>
      </c>
      <c r="P5871" s="18" t="n">
        <f aca="false">IFERROR(N5871/K5871,0)</f>
        <v>0.0625</v>
      </c>
      <c r="Q5871" s="0" t="str">
        <f aca="false">IF(M5871=0,"No Discount",IF(M5871&lt;0.2,"Low (1-19%)",IF(M5871&lt;0.4,"Medium (20-39%)","High (40%+)")))</f>
        <v>Medium (20-39%)</v>
      </c>
      <c r="R5871" s="0" t="str">
        <f aca="false">INDEX('Lookup Tables'!$B$2:$B$5,MATCH(F5871,'Lookup Tables'!$A$2:$A$5,0))</f>
        <v>Manager D</v>
      </c>
    </row>
    <row r="5872" customFormat="false" ht="15" hidden="false" customHeight="false" outlineLevel="0" collapsed="false">
      <c r="A5872" s="0" t="s">
        <v>4812</v>
      </c>
      <c r="B5872" s="13" t="n">
        <v>42900</v>
      </c>
      <c r="C5872" s="13" t="n">
        <v>42900</v>
      </c>
      <c r="D5872" s="14" t="s">
        <v>606</v>
      </c>
      <c r="E5872" s="14" t="s">
        <v>62</v>
      </c>
      <c r="F5872" s="14" t="s">
        <v>63</v>
      </c>
      <c r="G5872" s="14" t="s">
        <v>64</v>
      </c>
      <c r="H5872" s="14" t="s">
        <v>56</v>
      </c>
      <c r="I5872" s="14" t="s">
        <v>71</v>
      </c>
      <c r="J5872" s="14" t="s">
        <v>4583</v>
      </c>
      <c r="K5872" s="15" t="n">
        <v>1293.488</v>
      </c>
      <c r="L5872" s="0" t="n">
        <v>7</v>
      </c>
      <c r="M5872" s="16" t="n">
        <v>0.2</v>
      </c>
      <c r="N5872" s="17" t="n">
        <v>80.843</v>
      </c>
      <c r="O5872" s="0" t="str">
        <f aca="false">TEXT(B5872,"YYYY-MM")</f>
        <v>2017-06</v>
      </c>
      <c r="P5872" s="18" t="n">
        <f aca="false">IFERROR(N5872/K5872,0)</f>
        <v>0.0625</v>
      </c>
      <c r="Q5872" s="0" t="str">
        <f aca="false">IF(M5872=0,"No Discount",IF(M5872&lt;0.2,"Low (1-19%)",IF(M5872&lt;0.4,"Medium (20-39%)","High (40%+)")))</f>
        <v>Medium (20-39%)</v>
      </c>
      <c r="R5872" s="0" t="str">
        <f aca="false">INDEX('Lookup Tables'!$B$2:$B$5,MATCH(F5872,'Lookup Tables'!$A$2:$A$5,0))</f>
        <v>Manager D</v>
      </c>
    </row>
    <row r="5873" customFormat="false" ht="15" hidden="false" customHeight="false" outlineLevel="0" collapsed="false">
      <c r="A5873" s="0" t="s">
        <v>4813</v>
      </c>
      <c r="B5873" s="13" t="n">
        <v>43002</v>
      </c>
      <c r="C5873" s="13" t="n">
        <v>43006</v>
      </c>
      <c r="D5873" s="14" t="s">
        <v>69</v>
      </c>
      <c r="E5873" s="14" t="s">
        <v>53</v>
      </c>
      <c r="F5873" s="14" t="s">
        <v>98</v>
      </c>
      <c r="G5873" s="14" t="s">
        <v>164</v>
      </c>
      <c r="H5873" s="14" t="s">
        <v>56</v>
      </c>
      <c r="I5873" s="14" t="s">
        <v>76</v>
      </c>
      <c r="J5873" s="14" t="s">
        <v>254</v>
      </c>
      <c r="K5873" s="15" t="n">
        <v>127.95</v>
      </c>
      <c r="L5873" s="0" t="n">
        <v>3</v>
      </c>
      <c r="M5873" s="16" t="n">
        <v>0</v>
      </c>
      <c r="N5873" s="17" t="n">
        <v>21.7515</v>
      </c>
      <c r="O5873" s="0" t="str">
        <f aca="false">TEXT(B5873,"YYYY-MM")</f>
        <v>2017-09</v>
      </c>
      <c r="P5873" s="18" t="n">
        <f aca="false">IFERROR(N5873/K5873,0)</f>
        <v>0.17</v>
      </c>
      <c r="Q5873" s="0" t="str">
        <f aca="false">IF(M5873=0,"No Discount",IF(M5873&lt;0.2,"Low (1-19%)",IF(M5873&lt;0.4,"Medium (20-39%)","High (40%+)")))</f>
        <v>No Discount</v>
      </c>
      <c r="R5873" s="0" t="str">
        <f aca="false">INDEX('Lookup Tables'!$B$2:$B$5,MATCH(F5873,'Lookup Tables'!$A$2:$A$5,0))</f>
        <v>Manager A</v>
      </c>
    </row>
    <row r="5874" customFormat="false" ht="15" hidden="false" customHeight="false" outlineLevel="0" collapsed="false">
      <c r="A5874" s="0" t="s">
        <v>4814</v>
      </c>
      <c r="B5874" s="13" t="n">
        <v>43189</v>
      </c>
      <c r="C5874" s="13" t="n">
        <v>43193</v>
      </c>
      <c r="D5874" s="14" t="s">
        <v>69</v>
      </c>
      <c r="E5874" s="14" t="s">
        <v>97</v>
      </c>
      <c r="F5874" s="14" t="s">
        <v>54</v>
      </c>
      <c r="G5874" s="14" t="s">
        <v>597</v>
      </c>
      <c r="H5874" s="14" t="s">
        <v>65</v>
      </c>
      <c r="I5874" s="14" t="s">
        <v>73</v>
      </c>
      <c r="J5874" s="14" t="s">
        <v>151</v>
      </c>
      <c r="K5874" s="15" t="n">
        <v>59.76</v>
      </c>
      <c r="L5874" s="0" t="n">
        <v>1</v>
      </c>
      <c r="M5874" s="16" t="n">
        <v>0</v>
      </c>
      <c r="N5874" s="17" t="n">
        <v>16.7328</v>
      </c>
      <c r="O5874" s="0" t="str">
        <f aca="false">TEXT(B5874,"YYYY-MM")</f>
        <v>2018-03</v>
      </c>
      <c r="P5874" s="18" t="n">
        <f aca="false">IFERROR(N5874/K5874,0)</f>
        <v>0.28</v>
      </c>
      <c r="Q5874" s="0" t="str">
        <f aca="false">IF(M5874=0,"No Discount",IF(M5874&lt;0.2,"Low (1-19%)",IF(M5874&lt;0.4,"Medium (20-39%)","High (40%+)")))</f>
        <v>No Discount</v>
      </c>
      <c r="R5874" s="0" t="str">
        <f aca="false">INDEX('Lookup Tables'!$B$2:$B$5,MATCH(F5874,'Lookup Tables'!$A$2:$A$5,0))</f>
        <v>Manager C</v>
      </c>
    </row>
    <row r="5875" customFormat="false" ht="15" hidden="false" customHeight="false" outlineLevel="0" collapsed="false">
      <c r="A5875" s="0" t="s">
        <v>4815</v>
      </c>
      <c r="B5875" s="13" t="n">
        <v>43255</v>
      </c>
      <c r="C5875" s="13" t="n">
        <v>43255</v>
      </c>
      <c r="D5875" s="14" t="s">
        <v>606</v>
      </c>
      <c r="E5875" s="14" t="s">
        <v>97</v>
      </c>
      <c r="F5875" s="14" t="s">
        <v>54</v>
      </c>
      <c r="G5875" s="14" t="s">
        <v>787</v>
      </c>
      <c r="H5875" s="14" t="s">
        <v>65</v>
      </c>
      <c r="I5875" s="14" t="s">
        <v>83</v>
      </c>
      <c r="J5875" s="14" t="s">
        <v>2005</v>
      </c>
      <c r="K5875" s="15" t="n">
        <v>108.08</v>
      </c>
      <c r="L5875" s="0" t="n">
        <v>7</v>
      </c>
      <c r="M5875" s="16" t="n">
        <v>0</v>
      </c>
      <c r="N5875" s="17" t="n">
        <v>54.04</v>
      </c>
      <c r="O5875" s="0" t="str">
        <f aca="false">TEXT(B5875,"YYYY-MM")</f>
        <v>2018-06</v>
      </c>
      <c r="P5875" s="18" t="n">
        <f aca="false">IFERROR(N5875/K5875,0)</f>
        <v>0.5</v>
      </c>
      <c r="Q5875" s="0" t="str">
        <f aca="false">IF(M5875=0,"No Discount",IF(M5875&lt;0.2,"Low (1-19%)",IF(M5875&lt;0.4,"Medium (20-39%)","High (40%+)")))</f>
        <v>No Discount</v>
      </c>
      <c r="R5875" s="0" t="str">
        <f aca="false">INDEX('Lookup Tables'!$B$2:$B$5,MATCH(F5875,'Lookup Tables'!$A$2:$A$5,0))</f>
        <v>Manager C</v>
      </c>
    </row>
    <row r="5876" customFormat="false" ht="15" hidden="false" customHeight="false" outlineLevel="0" collapsed="false">
      <c r="A5876" s="0" t="s">
        <v>4815</v>
      </c>
      <c r="B5876" s="13" t="n">
        <v>43255</v>
      </c>
      <c r="C5876" s="13" t="n">
        <v>43255</v>
      </c>
      <c r="D5876" s="14" t="s">
        <v>606</v>
      </c>
      <c r="E5876" s="14" t="s">
        <v>97</v>
      </c>
      <c r="F5876" s="14" t="s">
        <v>54</v>
      </c>
      <c r="G5876" s="14" t="s">
        <v>787</v>
      </c>
      <c r="H5876" s="14" t="s">
        <v>65</v>
      </c>
      <c r="I5876" s="14" t="s">
        <v>83</v>
      </c>
      <c r="J5876" s="14" t="s">
        <v>2579</v>
      </c>
      <c r="K5876" s="15" t="n">
        <v>9.54</v>
      </c>
      <c r="L5876" s="0" t="n">
        <v>3</v>
      </c>
      <c r="M5876" s="16" t="n">
        <v>0</v>
      </c>
      <c r="N5876" s="17" t="n">
        <v>4.3884</v>
      </c>
      <c r="O5876" s="0" t="str">
        <f aca="false">TEXT(B5876,"YYYY-MM")</f>
        <v>2018-06</v>
      </c>
      <c r="P5876" s="18" t="n">
        <f aca="false">IFERROR(N5876/K5876,0)</f>
        <v>0.46</v>
      </c>
      <c r="Q5876" s="0" t="str">
        <f aca="false">IF(M5876=0,"No Discount",IF(M5876&lt;0.2,"Low (1-19%)",IF(M5876&lt;0.4,"Medium (20-39%)","High (40%+)")))</f>
        <v>No Discount</v>
      </c>
      <c r="R5876" s="0" t="str">
        <f aca="false">INDEX('Lookup Tables'!$B$2:$B$5,MATCH(F5876,'Lookup Tables'!$A$2:$A$5,0))</f>
        <v>Manager C</v>
      </c>
    </row>
    <row r="5877" customFormat="false" ht="15" hidden="false" customHeight="false" outlineLevel="0" collapsed="false">
      <c r="A5877" s="0" t="s">
        <v>4816</v>
      </c>
      <c r="B5877" s="13" t="n">
        <v>42467</v>
      </c>
      <c r="C5877" s="13" t="n">
        <v>42469</v>
      </c>
      <c r="D5877" s="14" t="s">
        <v>137</v>
      </c>
      <c r="E5877" s="14" t="s">
        <v>97</v>
      </c>
      <c r="F5877" s="14" t="s">
        <v>117</v>
      </c>
      <c r="G5877" s="14" t="s">
        <v>118</v>
      </c>
      <c r="H5877" s="14" t="s">
        <v>65</v>
      </c>
      <c r="I5877" s="14" t="s">
        <v>78</v>
      </c>
      <c r="J5877" s="14" t="s">
        <v>997</v>
      </c>
      <c r="K5877" s="15" t="n">
        <v>11.736</v>
      </c>
      <c r="L5877" s="0" t="n">
        <v>3</v>
      </c>
      <c r="M5877" s="16" t="n">
        <v>0.2</v>
      </c>
      <c r="N5877" s="17" t="n">
        <v>1.0269</v>
      </c>
      <c r="O5877" s="0" t="str">
        <f aca="false">TEXT(B5877,"YYYY-MM")</f>
        <v>2016-04</v>
      </c>
      <c r="P5877" s="18" t="n">
        <f aca="false">IFERROR(N5877/K5877,0)</f>
        <v>0.0875</v>
      </c>
      <c r="Q5877" s="0" t="str">
        <f aca="false">IF(M5877=0,"No Discount",IF(M5877&lt;0.2,"Low (1-19%)",IF(M5877&lt;0.4,"Medium (20-39%)","High (40%+)")))</f>
        <v>Medium (20-39%)</v>
      </c>
      <c r="R5877" s="0" t="str">
        <f aca="false">INDEX('Lookup Tables'!$B$2:$B$5,MATCH(F5877,'Lookup Tables'!$A$2:$A$5,0))</f>
        <v>Manager B</v>
      </c>
    </row>
    <row r="5878" customFormat="false" ht="15" hidden="false" customHeight="false" outlineLevel="0" collapsed="false">
      <c r="A5878" s="0" t="s">
        <v>4817</v>
      </c>
      <c r="B5878" s="13" t="n">
        <v>42145</v>
      </c>
      <c r="C5878" s="13" t="n">
        <v>42150</v>
      </c>
      <c r="D5878" s="14" t="s">
        <v>69</v>
      </c>
      <c r="E5878" s="14" t="s">
        <v>97</v>
      </c>
      <c r="F5878" s="14" t="s">
        <v>117</v>
      </c>
      <c r="G5878" s="14" t="s">
        <v>584</v>
      </c>
      <c r="H5878" s="14" t="s">
        <v>65</v>
      </c>
      <c r="I5878" s="14" t="s">
        <v>83</v>
      </c>
      <c r="J5878" s="14" t="s">
        <v>1179</v>
      </c>
      <c r="K5878" s="15" t="n">
        <v>447.86</v>
      </c>
      <c r="L5878" s="0" t="n">
        <v>7</v>
      </c>
      <c r="M5878" s="16" t="n">
        <v>0</v>
      </c>
      <c r="N5878" s="17" t="n">
        <v>219.4514</v>
      </c>
      <c r="O5878" s="0" t="str">
        <f aca="false">TEXT(B5878,"YYYY-MM")</f>
        <v>2015-05</v>
      </c>
      <c r="P5878" s="18" t="n">
        <f aca="false">IFERROR(N5878/K5878,0)</f>
        <v>0.49</v>
      </c>
      <c r="Q5878" s="0" t="str">
        <f aca="false">IF(M5878=0,"No Discount",IF(M5878&lt;0.2,"Low (1-19%)",IF(M5878&lt;0.4,"Medium (20-39%)","High (40%+)")))</f>
        <v>No Discount</v>
      </c>
      <c r="R5878" s="0" t="str">
        <f aca="false">INDEX('Lookup Tables'!$B$2:$B$5,MATCH(F5878,'Lookup Tables'!$A$2:$A$5,0))</f>
        <v>Manager B</v>
      </c>
    </row>
    <row r="5879" customFormat="false" ht="15" hidden="false" customHeight="false" outlineLevel="0" collapsed="false">
      <c r="A5879" s="0" t="s">
        <v>4817</v>
      </c>
      <c r="B5879" s="13" t="n">
        <v>42145</v>
      </c>
      <c r="C5879" s="13" t="n">
        <v>42150</v>
      </c>
      <c r="D5879" s="14" t="s">
        <v>69</v>
      </c>
      <c r="E5879" s="14" t="s">
        <v>97</v>
      </c>
      <c r="F5879" s="14" t="s">
        <v>117</v>
      </c>
      <c r="G5879" s="14" t="s">
        <v>584</v>
      </c>
      <c r="H5879" s="14" t="s">
        <v>65</v>
      </c>
      <c r="I5879" s="14" t="s">
        <v>91</v>
      </c>
      <c r="J5879" s="14" t="s">
        <v>3994</v>
      </c>
      <c r="K5879" s="15" t="n">
        <v>17.94</v>
      </c>
      <c r="L5879" s="0" t="n">
        <v>3</v>
      </c>
      <c r="M5879" s="16" t="n">
        <v>0</v>
      </c>
      <c r="N5879" s="17" t="n">
        <v>8.7906</v>
      </c>
      <c r="O5879" s="0" t="str">
        <f aca="false">TEXT(B5879,"YYYY-MM")</f>
        <v>2015-05</v>
      </c>
      <c r="P5879" s="18" t="n">
        <f aca="false">IFERROR(N5879/K5879,0)</f>
        <v>0.49</v>
      </c>
      <c r="Q5879" s="0" t="str">
        <f aca="false">IF(M5879=0,"No Discount",IF(M5879&lt;0.2,"Low (1-19%)",IF(M5879&lt;0.4,"Medium (20-39%)","High (40%+)")))</f>
        <v>No Discount</v>
      </c>
      <c r="R5879" s="0" t="str">
        <f aca="false">INDEX('Lookup Tables'!$B$2:$B$5,MATCH(F5879,'Lookup Tables'!$A$2:$A$5,0))</f>
        <v>Manager B</v>
      </c>
    </row>
    <row r="5880" customFormat="false" ht="15" hidden="false" customHeight="false" outlineLevel="0" collapsed="false">
      <c r="A5880" s="0" t="s">
        <v>4817</v>
      </c>
      <c r="B5880" s="13" t="n">
        <v>42145</v>
      </c>
      <c r="C5880" s="13" t="n">
        <v>42150</v>
      </c>
      <c r="D5880" s="14" t="s">
        <v>69</v>
      </c>
      <c r="E5880" s="14" t="s">
        <v>97</v>
      </c>
      <c r="F5880" s="14" t="s">
        <v>117</v>
      </c>
      <c r="G5880" s="14" t="s">
        <v>584</v>
      </c>
      <c r="H5880" s="14" t="s">
        <v>65</v>
      </c>
      <c r="I5880" s="14" t="s">
        <v>85</v>
      </c>
      <c r="J5880" s="14" t="s">
        <v>2704</v>
      </c>
      <c r="K5880" s="15" t="n">
        <v>245.88</v>
      </c>
      <c r="L5880" s="0" t="n">
        <v>6</v>
      </c>
      <c r="M5880" s="16" t="n">
        <v>0</v>
      </c>
      <c r="N5880" s="17" t="n">
        <v>68.8464</v>
      </c>
      <c r="O5880" s="0" t="str">
        <f aca="false">TEXT(B5880,"YYYY-MM")</f>
        <v>2015-05</v>
      </c>
      <c r="P5880" s="18" t="n">
        <f aca="false">IFERROR(N5880/K5880,0)</f>
        <v>0.28</v>
      </c>
      <c r="Q5880" s="0" t="str">
        <f aca="false">IF(M5880=0,"No Discount",IF(M5880&lt;0.2,"Low (1-19%)",IF(M5880&lt;0.4,"Medium (20-39%)","High (40%+)")))</f>
        <v>No Discount</v>
      </c>
      <c r="R5880" s="0" t="str">
        <f aca="false">INDEX('Lookup Tables'!$B$2:$B$5,MATCH(F5880,'Lookup Tables'!$A$2:$A$5,0))</f>
        <v>Manager B</v>
      </c>
    </row>
    <row r="5881" customFormat="false" ht="15" hidden="false" customHeight="false" outlineLevel="0" collapsed="false">
      <c r="A5881" s="0" t="s">
        <v>4818</v>
      </c>
      <c r="B5881" s="13" t="n">
        <v>42983</v>
      </c>
      <c r="C5881" s="13" t="n">
        <v>42989</v>
      </c>
      <c r="D5881" s="14" t="s">
        <v>69</v>
      </c>
      <c r="E5881" s="14" t="s">
        <v>53</v>
      </c>
      <c r="F5881" s="14" t="s">
        <v>117</v>
      </c>
      <c r="G5881" s="14" t="s">
        <v>170</v>
      </c>
      <c r="H5881" s="14" t="s">
        <v>65</v>
      </c>
      <c r="I5881" s="14" t="s">
        <v>91</v>
      </c>
      <c r="J5881" s="14" t="s">
        <v>2854</v>
      </c>
      <c r="K5881" s="15" t="n">
        <v>192.16</v>
      </c>
      <c r="L5881" s="0" t="n">
        <v>4</v>
      </c>
      <c r="M5881" s="16" t="n">
        <v>0</v>
      </c>
      <c r="N5881" s="17" t="n">
        <v>92.2368</v>
      </c>
      <c r="O5881" s="0" t="str">
        <f aca="false">TEXT(B5881,"YYYY-MM")</f>
        <v>2017-09</v>
      </c>
      <c r="P5881" s="18" t="n">
        <f aca="false">IFERROR(N5881/K5881,0)</f>
        <v>0.48</v>
      </c>
      <c r="Q5881" s="0" t="str">
        <f aca="false">IF(M5881=0,"No Discount",IF(M5881&lt;0.2,"Low (1-19%)",IF(M5881&lt;0.4,"Medium (20-39%)","High (40%+)")))</f>
        <v>No Discount</v>
      </c>
      <c r="R5881" s="0" t="str">
        <f aca="false">INDEX('Lookup Tables'!$B$2:$B$5,MATCH(F5881,'Lookup Tables'!$A$2:$A$5,0))</f>
        <v>Manager B</v>
      </c>
    </row>
    <row r="5882" customFormat="false" ht="15" hidden="false" customHeight="false" outlineLevel="0" collapsed="false">
      <c r="A5882" s="0" t="s">
        <v>4819</v>
      </c>
      <c r="B5882" s="13" t="n">
        <v>42996</v>
      </c>
      <c r="C5882" s="13" t="n">
        <v>43000</v>
      </c>
      <c r="D5882" s="14" t="s">
        <v>69</v>
      </c>
      <c r="E5882" s="14" t="s">
        <v>62</v>
      </c>
      <c r="F5882" s="14" t="s">
        <v>63</v>
      </c>
      <c r="G5882" s="14" t="s">
        <v>64</v>
      </c>
      <c r="H5882" s="14" t="s">
        <v>56</v>
      </c>
      <c r="I5882" s="14" t="s">
        <v>59</v>
      </c>
      <c r="J5882" s="14" t="s">
        <v>796</v>
      </c>
      <c r="K5882" s="15" t="n">
        <v>801.568</v>
      </c>
      <c r="L5882" s="0" t="n">
        <v>2</v>
      </c>
      <c r="M5882" s="16" t="n">
        <v>0.2</v>
      </c>
      <c r="N5882" s="17" t="n">
        <v>50.098</v>
      </c>
      <c r="O5882" s="0" t="str">
        <f aca="false">TEXT(B5882,"YYYY-MM")</f>
        <v>2017-09</v>
      </c>
      <c r="P5882" s="18" t="n">
        <f aca="false">IFERROR(N5882/K5882,0)</f>
        <v>0.0625</v>
      </c>
      <c r="Q5882" s="0" t="str">
        <f aca="false">IF(M5882=0,"No Discount",IF(M5882&lt;0.2,"Low (1-19%)",IF(M5882&lt;0.4,"Medium (20-39%)","High (40%+)")))</f>
        <v>Medium (20-39%)</v>
      </c>
      <c r="R5882" s="0" t="str">
        <f aca="false">INDEX('Lookup Tables'!$B$2:$B$5,MATCH(F5882,'Lookup Tables'!$A$2:$A$5,0))</f>
        <v>Manager D</v>
      </c>
    </row>
    <row r="5883" customFormat="false" ht="15" hidden="false" customHeight="false" outlineLevel="0" collapsed="false">
      <c r="A5883" s="0" t="s">
        <v>4819</v>
      </c>
      <c r="B5883" s="13" t="n">
        <v>42996</v>
      </c>
      <c r="C5883" s="13" t="n">
        <v>43000</v>
      </c>
      <c r="D5883" s="14" t="s">
        <v>69</v>
      </c>
      <c r="E5883" s="14" t="s">
        <v>62</v>
      </c>
      <c r="F5883" s="14" t="s">
        <v>63</v>
      </c>
      <c r="G5883" s="14" t="s">
        <v>64</v>
      </c>
      <c r="H5883" s="14" t="s">
        <v>65</v>
      </c>
      <c r="I5883" s="14" t="s">
        <v>91</v>
      </c>
      <c r="J5883" s="14" t="s">
        <v>1496</v>
      </c>
      <c r="K5883" s="15" t="n">
        <v>368.91</v>
      </c>
      <c r="L5883" s="0" t="n">
        <v>9</v>
      </c>
      <c r="M5883" s="16" t="n">
        <v>0</v>
      </c>
      <c r="N5883" s="17" t="n">
        <v>180.7659</v>
      </c>
      <c r="O5883" s="0" t="str">
        <f aca="false">TEXT(B5883,"YYYY-MM")</f>
        <v>2017-09</v>
      </c>
      <c r="P5883" s="18" t="n">
        <f aca="false">IFERROR(N5883/K5883,0)</f>
        <v>0.49</v>
      </c>
      <c r="Q5883" s="0" t="str">
        <f aca="false">IF(M5883=0,"No Discount",IF(M5883&lt;0.2,"Low (1-19%)",IF(M5883&lt;0.4,"Medium (20-39%)","High (40%+)")))</f>
        <v>No Discount</v>
      </c>
      <c r="R5883" s="0" t="str">
        <f aca="false">INDEX('Lookup Tables'!$B$2:$B$5,MATCH(F5883,'Lookup Tables'!$A$2:$A$5,0))</f>
        <v>Manager D</v>
      </c>
    </row>
    <row r="5884" customFormat="false" ht="15" hidden="false" customHeight="false" outlineLevel="0" collapsed="false">
      <c r="A5884" s="0" t="s">
        <v>4819</v>
      </c>
      <c r="B5884" s="13" t="n">
        <v>42996</v>
      </c>
      <c r="C5884" s="13" t="n">
        <v>43000</v>
      </c>
      <c r="D5884" s="14" t="s">
        <v>69</v>
      </c>
      <c r="E5884" s="14" t="s">
        <v>62</v>
      </c>
      <c r="F5884" s="14" t="s">
        <v>63</v>
      </c>
      <c r="G5884" s="14" t="s">
        <v>64</v>
      </c>
      <c r="H5884" s="14" t="s">
        <v>56</v>
      </c>
      <c r="I5884" s="14" t="s">
        <v>59</v>
      </c>
      <c r="J5884" s="14" t="s">
        <v>1454</v>
      </c>
      <c r="K5884" s="15" t="n">
        <v>885.528</v>
      </c>
      <c r="L5884" s="0" t="n">
        <v>9</v>
      </c>
      <c r="M5884" s="16" t="n">
        <v>0.2</v>
      </c>
      <c r="N5884" s="17" t="n">
        <v>-99.6219</v>
      </c>
      <c r="O5884" s="0" t="str">
        <f aca="false">TEXT(B5884,"YYYY-MM")</f>
        <v>2017-09</v>
      </c>
      <c r="P5884" s="18" t="n">
        <f aca="false">IFERROR(N5884/K5884,0)</f>
        <v>-0.1125</v>
      </c>
      <c r="Q5884" s="0" t="str">
        <f aca="false">IF(M5884=0,"No Discount",IF(M5884&lt;0.2,"Low (1-19%)",IF(M5884&lt;0.4,"Medium (20-39%)","High (40%+)")))</f>
        <v>Medium (20-39%)</v>
      </c>
      <c r="R5884" s="0" t="str">
        <f aca="false">INDEX('Lookup Tables'!$B$2:$B$5,MATCH(F5884,'Lookup Tables'!$A$2:$A$5,0))</f>
        <v>Manager D</v>
      </c>
    </row>
    <row r="5885" customFormat="false" ht="15" hidden="false" customHeight="false" outlineLevel="0" collapsed="false">
      <c r="A5885" s="0" t="s">
        <v>4820</v>
      </c>
      <c r="B5885" s="13" t="n">
        <v>42807</v>
      </c>
      <c r="C5885" s="13" t="n">
        <v>42809</v>
      </c>
      <c r="D5885" s="14" t="s">
        <v>52</v>
      </c>
      <c r="E5885" s="14" t="s">
        <v>62</v>
      </c>
      <c r="F5885" s="14" t="s">
        <v>63</v>
      </c>
      <c r="G5885" s="14" t="s">
        <v>64</v>
      </c>
      <c r="H5885" s="14" t="s">
        <v>56</v>
      </c>
      <c r="I5885" s="14" t="s">
        <v>76</v>
      </c>
      <c r="J5885" s="14" t="s">
        <v>687</v>
      </c>
      <c r="K5885" s="15" t="n">
        <v>28.28</v>
      </c>
      <c r="L5885" s="0" t="n">
        <v>2</v>
      </c>
      <c r="M5885" s="16" t="n">
        <v>0</v>
      </c>
      <c r="N5885" s="17" t="n">
        <v>7.3528</v>
      </c>
      <c r="O5885" s="0" t="str">
        <f aca="false">TEXT(B5885,"YYYY-MM")</f>
        <v>2017-03</v>
      </c>
      <c r="P5885" s="18" t="n">
        <f aca="false">IFERROR(N5885/K5885,0)</f>
        <v>0.26</v>
      </c>
      <c r="Q5885" s="0" t="str">
        <f aca="false">IF(M5885=0,"No Discount",IF(M5885&lt;0.2,"Low (1-19%)",IF(M5885&lt;0.4,"Medium (20-39%)","High (40%+)")))</f>
        <v>No Discount</v>
      </c>
      <c r="R5885" s="0" t="str">
        <f aca="false">INDEX('Lookup Tables'!$B$2:$B$5,MATCH(F5885,'Lookup Tables'!$A$2:$A$5,0))</f>
        <v>Manager D</v>
      </c>
    </row>
    <row r="5886" customFormat="false" ht="15" hidden="false" customHeight="false" outlineLevel="0" collapsed="false">
      <c r="A5886" s="0" t="s">
        <v>4820</v>
      </c>
      <c r="B5886" s="13" t="n">
        <v>42807</v>
      </c>
      <c r="C5886" s="13" t="n">
        <v>42809</v>
      </c>
      <c r="D5886" s="14" t="s">
        <v>52</v>
      </c>
      <c r="E5886" s="14" t="s">
        <v>62</v>
      </c>
      <c r="F5886" s="14" t="s">
        <v>63</v>
      </c>
      <c r="G5886" s="14" t="s">
        <v>64</v>
      </c>
      <c r="H5886" s="14" t="s">
        <v>65</v>
      </c>
      <c r="I5886" s="14" t="s">
        <v>303</v>
      </c>
      <c r="J5886" s="14" t="s">
        <v>2702</v>
      </c>
      <c r="K5886" s="15" t="n">
        <v>4912.59</v>
      </c>
      <c r="L5886" s="0" t="n">
        <v>3</v>
      </c>
      <c r="M5886" s="16" t="n">
        <v>0</v>
      </c>
      <c r="N5886" s="17" t="n">
        <v>196.5036</v>
      </c>
      <c r="O5886" s="0" t="str">
        <f aca="false">TEXT(B5886,"YYYY-MM")</f>
        <v>2017-03</v>
      </c>
      <c r="P5886" s="18" t="n">
        <f aca="false">IFERROR(N5886/K5886,0)</f>
        <v>0.04</v>
      </c>
      <c r="Q5886" s="0" t="str">
        <f aca="false">IF(M5886=0,"No Discount",IF(M5886&lt;0.2,"Low (1-19%)",IF(M5886&lt;0.4,"Medium (20-39%)","High (40%+)")))</f>
        <v>No Discount</v>
      </c>
      <c r="R5886" s="0" t="str">
        <f aca="false">INDEX('Lookup Tables'!$B$2:$B$5,MATCH(F5886,'Lookup Tables'!$A$2:$A$5,0))</f>
        <v>Manager D</v>
      </c>
    </row>
    <row r="5887" customFormat="false" ht="15" hidden="false" customHeight="false" outlineLevel="0" collapsed="false">
      <c r="A5887" s="0" t="s">
        <v>4821</v>
      </c>
      <c r="B5887" s="13" t="n">
        <v>42293</v>
      </c>
      <c r="C5887" s="13" t="n">
        <v>42294</v>
      </c>
      <c r="D5887" s="14" t="s">
        <v>606</v>
      </c>
      <c r="E5887" s="14" t="s">
        <v>53</v>
      </c>
      <c r="F5887" s="14" t="s">
        <v>63</v>
      </c>
      <c r="G5887" s="14" t="s">
        <v>64</v>
      </c>
      <c r="H5887" s="14" t="s">
        <v>65</v>
      </c>
      <c r="I5887" s="14" t="s">
        <v>83</v>
      </c>
      <c r="J5887" s="14" t="s">
        <v>1709</v>
      </c>
      <c r="K5887" s="15" t="n">
        <v>14.352</v>
      </c>
      <c r="L5887" s="0" t="n">
        <v>3</v>
      </c>
      <c r="M5887" s="16" t="n">
        <v>0.2</v>
      </c>
      <c r="N5887" s="17" t="n">
        <v>5.0232</v>
      </c>
      <c r="O5887" s="0" t="str">
        <f aca="false">TEXT(B5887,"YYYY-MM")</f>
        <v>2015-10</v>
      </c>
      <c r="P5887" s="18" t="n">
        <f aca="false">IFERROR(N5887/K5887,0)</f>
        <v>0.35</v>
      </c>
      <c r="Q5887" s="0" t="str">
        <f aca="false">IF(M5887=0,"No Discount",IF(M5887&lt;0.2,"Low (1-19%)",IF(M5887&lt;0.4,"Medium (20-39%)","High (40%+)")))</f>
        <v>Medium (20-39%)</v>
      </c>
      <c r="R5887" s="0" t="str">
        <f aca="false">INDEX('Lookup Tables'!$B$2:$B$5,MATCH(F5887,'Lookup Tables'!$A$2:$A$5,0))</f>
        <v>Manager D</v>
      </c>
    </row>
    <row r="5888" customFormat="false" ht="15" hidden="false" customHeight="false" outlineLevel="0" collapsed="false">
      <c r="A5888" s="0" t="s">
        <v>4821</v>
      </c>
      <c r="B5888" s="13" t="n">
        <v>42293</v>
      </c>
      <c r="C5888" s="13" t="n">
        <v>42294</v>
      </c>
      <c r="D5888" s="14" t="s">
        <v>606</v>
      </c>
      <c r="E5888" s="14" t="s">
        <v>53</v>
      </c>
      <c r="F5888" s="14" t="s">
        <v>63</v>
      </c>
      <c r="G5888" s="14" t="s">
        <v>64</v>
      </c>
      <c r="H5888" s="14" t="s">
        <v>80</v>
      </c>
      <c r="I5888" s="14" t="s">
        <v>123</v>
      </c>
      <c r="J5888" s="14" t="s">
        <v>1065</v>
      </c>
      <c r="K5888" s="15" t="n">
        <v>179.97</v>
      </c>
      <c r="L5888" s="0" t="n">
        <v>3</v>
      </c>
      <c r="M5888" s="16" t="n">
        <v>0</v>
      </c>
      <c r="N5888" s="17" t="n">
        <v>86.3856</v>
      </c>
      <c r="O5888" s="0" t="str">
        <f aca="false">TEXT(B5888,"YYYY-MM")</f>
        <v>2015-10</v>
      </c>
      <c r="P5888" s="18" t="n">
        <f aca="false">IFERROR(N5888/K5888,0)</f>
        <v>0.48</v>
      </c>
      <c r="Q5888" s="0" t="str">
        <f aca="false">IF(M5888=0,"No Discount",IF(M5888&lt;0.2,"Low (1-19%)",IF(M5888&lt;0.4,"Medium (20-39%)","High (40%+)")))</f>
        <v>No Discount</v>
      </c>
      <c r="R5888" s="0" t="str">
        <f aca="false">INDEX('Lookup Tables'!$B$2:$B$5,MATCH(F5888,'Lookup Tables'!$A$2:$A$5,0))</f>
        <v>Manager D</v>
      </c>
    </row>
    <row r="5889" customFormat="false" ht="15" hidden="false" customHeight="false" outlineLevel="0" collapsed="false">
      <c r="A5889" s="0" t="s">
        <v>4822</v>
      </c>
      <c r="B5889" s="13" t="n">
        <v>43381</v>
      </c>
      <c r="C5889" s="13" t="n">
        <v>43384</v>
      </c>
      <c r="D5889" s="14" t="s">
        <v>137</v>
      </c>
      <c r="E5889" s="14" t="s">
        <v>62</v>
      </c>
      <c r="F5889" s="14" t="s">
        <v>117</v>
      </c>
      <c r="G5889" s="14" t="s">
        <v>649</v>
      </c>
      <c r="H5889" s="14" t="s">
        <v>65</v>
      </c>
      <c r="I5889" s="14" t="s">
        <v>73</v>
      </c>
      <c r="J5889" s="14" t="s">
        <v>2686</v>
      </c>
      <c r="K5889" s="15" t="n">
        <v>42.76</v>
      </c>
      <c r="L5889" s="0" t="n">
        <v>1</v>
      </c>
      <c r="M5889" s="16" t="n">
        <v>0</v>
      </c>
      <c r="N5889" s="17" t="n">
        <v>11.1176</v>
      </c>
      <c r="O5889" s="0" t="str">
        <f aca="false">TEXT(B5889,"YYYY-MM")</f>
        <v>2018-10</v>
      </c>
      <c r="P5889" s="18" t="n">
        <f aca="false">IFERROR(N5889/K5889,0)</f>
        <v>0.26</v>
      </c>
      <c r="Q5889" s="0" t="str">
        <f aca="false">IF(M5889=0,"No Discount",IF(M5889&lt;0.2,"Low (1-19%)",IF(M5889&lt;0.4,"Medium (20-39%)","High (40%+)")))</f>
        <v>No Discount</v>
      </c>
      <c r="R5889" s="0" t="str">
        <f aca="false">INDEX('Lookup Tables'!$B$2:$B$5,MATCH(F5889,'Lookup Tables'!$A$2:$A$5,0))</f>
        <v>Manager B</v>
      </c>
    </row>
    <row r="5890" customFormat="false" ht="15" hidden="false" customHeight="false" outlineLevel="0" collapsed="false">
      <c r="A5890" s="0" t="s">
        <v>4823</v>
      </c>
      <c r="B5890" s="13" t="n">
        <v>42497</v>
      </c>
      <c r="C5890" s="13" t="n">
        <v>42502</v>
      </c>
      <c r="D5890" s="14" t="s">
        <v>69</v>
      </c>
      <c r="E5890" s="14" t="s">
        <v>53</v>
      </c>
      <c r="F5890" s="14" t="s">
        <v>54</v>
      </c>
      <c r="G5890" s="14" t="s">
        <v>55</v>
      </c>
      <c r="H5890" s="14" t="s">
        <v>65</v>
      </c>
      <c r="I5890" s="14" t="s">
        <v>91</v>
      </c>
      <c r="J5890" s="14" t="s">
        <v>4824</v>
      </c>
      <c r="K5890" s="15" t="n">
        <v>45.68</v>
      </c>
      <c r="L5890" s="0" t="n">
        <v>2</v>
      </c>
      <c r="M5890" s="16" t="n">
        <v>0</v>
      </c>
      <c r="N5890" s="17" t="n">
        <v>21.0128</v>
      </c>
      <c r="O5890" s="0" t="str">
        <f aca="false">TEXT(B5890,"YYYY-MM")</f>
        <v>2016-05</v>
      </c>
      <c r="P5890" s="18" t="n">
        <f aca="false">IFERROR(N5890/K5890,0)</f>
        <v>0.46</v>
      </c>
      <c r="Q5890" s="0" t="str">
        <f aca="false">IF(M5890=0,"No Discount",IF(M5890&lt;0.2,"Low (1-19%)",IF(M5890&lt;0.4,"Medium (20-39%)","High (40%+)")))</f>
        <v>No Discount</v>
      </c>
      <c r="R5890" s="0" t="str">
        <f aca="false">INDEX('Lookup Tables'!$B$2:$B$5,MATCH(F5890,'Lookup Tables'!$A$2:$A$5,0))</f>
        <v>Manager C</v>
      </c>
    </row>
    <row r="5891" customFormat="false" ht="15" hidden="false" customHeight="false" outlineLevel="0" collapsed="false">
      <c r="A5891" s="0" t="s">
        <v>4825</v>
      </c>
      <c r="B5891" s="13" t="n">
        <v>42839</v>
      </c>
      <c r="C5891" s="13" t="n">
        <v>42842</v>
      </c>
      <c r="D5891" s="14" t="s">
        <v>137</v>
      </c>
      <c r="E5891" s="14" t="s">
        <v>53</v>
      </c>
      <c r="F5891" s="14" t="s">
        <v>117</v>
      </c>
      <c r="G5891" s="14" t="s">
        <v>1243</v>
      </c>
      <c r="H5891" s="14" t="s">
        <v>65</v>
      </c>
      <c r="I5891" s="14" t="s">
        <v>83</v>
      </c>
      <c r="J5891" s="14" t="s">
        <v>2025</v>
      </c>
      <c r="K5891" s="15" t="n">
        <v>25.06</v>
      </c>
      <c r="L5891" s="0" t="n">
        <v>2</v>
      </c>
      <c r="M5891" s="16" t="n">
        <v>0</v>
      </c>
      <c r="N5891" s="17" t="n">
        <v>11.7782</v>
      </c>
      <c r="O5891" s="0" t="str">
        <f aca="false">TEXT(B5891,"YYYY-MM")</f>
        <v>2017-04</v>
      </c>
      <c r="P5891" s="18" t="n">
        <f aca="false">IFERROR(N5891/K5891,0)</f>
        <v>0.47</v>
      </c>
      <c r="Q5891" s="0" t="str">
        <f aca="false">IF(M5891=0,"No Discount",IF(M5891&lt;0.2,"Low (1-19%)",IF(M5891&lt;0.4,"Medium (20-39%)","High (40%+)")))</f>
        <v>No Discount</v>
      </c>
      <c r="R5891" s="0" t="str">
        <f aca="false">INDEX('Lookup Tables'!$B$2:$B$5,MATCH(F5891,'Lookup Tables'!$A$2:$A$5,0))</f>
        <v>Manager B</v>
      </c>
    </row>
    <row r="5892" customFormat="false" ht="15" hidden="false" customHeight="false" outlineLevel="0" collapsed="false">
      <c r="A5892" s="0" t="s">
        <v>4826</v>
      </c>
      <c r="B5892" s="13" t="n">
        <v>43060</v>
      </c>
      <c r="C5892" s="13" t="n">
        <v>43065</v>
      </c>
      <c r="D5892" s="14" t="s">
        <v>69</v>
      </c>
      <c r="E5892" s="14" t="s">
        <v>53</v>
      </c>
      <c r="F5892" s="14" t="s">
        <v>98</v>
      </c>
      <c r="G5892" s="14" t="s">
        <v>146</v>
      </c>
      <c r="H5892" s="14" t="s">
        <v>65</v>
      </c>
      <c r="I5892" s="14" t="s">
        <v>91</v>
      </c>
      <c r="J5892" s="14" t="s">
        <v>1226</v>
      </c>
      <c r="K5892" s="15" t="n">
        <v>38.432</v>
      </c>
      <c r="L5892" s="0" t="n">
        <v>1</v>
      </c>
      <c r="M5892" s="16" t="n">
        <v>0.2</v>
      </c>
      <c r="N5892" s="17" t="n">
        <v>13.4512</v>
      </c>
      <c r="O5892" s="0" t="str">
        <f aca="false">TEXT(B5892,"YYYY-MM")</f>
        <v>2017-11</v>
      </c>
      <c r="P5892" s="18" t="n">
        <f aca="false">IFERROR(N5892/K5892,0)</f>
        <v>0.35</v>
      </c>
      <c r="Q5892" s="0" t="str">
        <f aca="false">IF(M5892=0,"No Discount",IF(M5892&lt;0.2,"Low (1-19%)",IF(M5892&lt;0.4,"Medium (20-39%)","High (40%+)")))</f>
        <v>Medium (20-39%)</v>
      </c>
      <c r="R5892" s="0" t="str">
        <f aca="false">INDEX('Lookup Tables'!$B$2:$B$5,MATCH(F5892,'Lookup Tables'!$A$2:$A$5,0))</f>
        <v>Manager A</v>
      </c>
    </row>
    <row r="5893" customFormat="false" ht="15" hidden="false" customHeight="false" outlineLevel="0" collapsed="false">
      <c r="A5893" s="0" t="s">
        <v>4826</v>
      </c>
      <c r="B5893" s="13" t="n">
        <v>43060</v>
      </c>
      <c r="C5893" s="13" t="n">
        <v>43065</v>
      </c>
      <c r="D5893" s="14" t="s">
        <v>69</v>
      </c>
      <c r="E5893" s="14" t="s">
        <v>53</v>
      </c>
      <c r="F5893" s="14" t="s">
        <v>98</v>
      </c>
      <c r="G5893" s="14" t="s">
        <v>146</v>
      </c>
      <c r="H5893" s="14" t="s">
        <v>65</v>
      </c>
      <c r="I5893" s="14" t="s">
        <v>73</v>
      </c>
      <c r="J5893" s="14" t="s">
        <v>326</v>
      </c>
      <c r="K5893" s="15" t="n">
        <v>21.568</v>
      </c>
      <c r="L5893" s="0" t="n">
        <v>2</v>
      </c>
      <c r="M5893" s="16" t="n">
        <v>0.2</v>
      </c>
      <c r="N5893" s="17" t="n">
        <v>1.6176</v>
      </c>
      <c r="O5893" s="0" t="str">
        <f aca="false">TEXT(B5893,"YYYY-MM")</f>
        <v>2017-11</v>
      </c>
      <c r="P5893" s="18" t="n">
        <f aca="false">IFERROR(N5893/K5893,0)</f>
        <v>0.075</v>
      </c>
      <c r="Q5893" s="0" t="str">
        <f aca="false">IF(M5893=0,"No Discount",IF(M5893&lt;0.2,"Low (1-19%)",IF(M5893&lt;0.4,"Medium (20-39%)","High (40%+)")))</f>
        <v>Medium (20-39%)</v>
      </c>
      <c r="R5893" s="0" t="str">
        <f aca="false">INDEX('Lookup Tables'!$B$2:$B$5,MATCH(F5893,'Lookup Tables'!$A$2:$A$5,0))</f>
        <v>Manager A</v>
      </c>
    </row>
    <row r="5894" customFormat="false" ht="15" hidden="false" customHeight="false" outlineLevel="0" collapsed="false">
      <c r="A5894" s="0" t="s">
        <v>4826</v>
      </c>
      <c r="B5894" s="13" t="n">
        <v>43060</v>
      </c>
      <c r="C5894" s="13" t="n">
        <v>43065</v>
      </c>
      <c r="D5894" s="14" t="s">
        <v>69</v>
      </c>
      <c r="E5894" s="14" t="s">
        <v>53</v>
      </c>
      <c r="F5894" s="14" t="s">
        <v>98</v>
      </c>
      <c r="G5894" s="14" t="s">
        <v>146</v>
      </c>
      <c r="H5894" s="14" t="s">
        <v>80</v>
      </c>
      <c r="I5894" s="14" t="s">
        <v>123</v>
      </c>
      <c r="J5894" s="14" t="s">
        <v>337</v>
      </c>
      <c r="K5894" s="15" t="n">
        <v>81.576</v>
      </c>
      <c r="L5894" s="0" t="n">
        <v>3</v>
      </c>
      <c r="M5894" s="16" t="n">
        <v>0.2</v>
      </c>
      <c r="N5894" s="17" t="n">
        <v>2.0394</v>
      </c>
      <c r="O5894" s="0" t="str">
        <f aca="false">TEXT(B5894,"YYYY-MM")</f>
        <v>2017-11</v>
      </c>
      <c r="P5894" s="18" t="n">
        <f aca="false">IFERROR(N5894/K5894,0)</f>
        <v>0.025</v>
      </c>
      <c r="Q5894" s="0" t="str">
        <f aca="false">IF(M5894=0,"No Discount",IF(M5894&lt;0.2,"Low (1-19%)",IF(M5894&lt;0.4,"Medium (20-39%)","High (40%+)")))</f>
        <v>Medium (20-39%)</v>
      </c>
      <c r="R5894" s="0" t="str">
        <f aca="false">INDEX('Lookup Tables'!$B$2:$B$5,MATCH(F5894,'Lookup Tables'!$A$2:$A$5,0))</f>
        <v>Manager A</v>
      </c>
    </row>
    <row r="5895" customFormat="false" ht="15" hidden="false" customHeight="false" outlineLevel="0" collapsed="false">
      <c r="A5895" s="0" t="s">
        <v>4827</v>
      </c>
      <c r="B5895" s="13" t="n">
        <v>43353</v>
      </c>
      <c r="C5895" s="13" t="n">
        <v>43357</v>
      </c>
      <c r="D5895" s="14" t="s">
        <v>69</v>
      </c>
      <c r="E5895" s="14" t="s">
        <v>53</v>
      </c>
      <c r="F5895" s="14" t="s">
        <v>54</v>
      </c>
      <c r="G5895" s="14" t="s">
        <v>597</v>
      </c>
      <c r="H5895" s="14" t="s">
        <v>65</v>
      </c>
      <c r="I5895" s="14" t="s">
        <v>83</v>
      </c>
      <c r="J5895" s="14" t="s">
        <v>1794</v>
      </c>
      <c r="K5895" s="15" t="n">
        <v>2.78</v>
      </c>
      <c r="L5895" s="0" t="n">
        <v>1</v>
      </c>
      <c r="M5895" s="16" t="n">
        <v>0</v>
      </c>
      <c r="N5895" s="17" t="n">
        <v>1.3622</v>
      </c>
      <c r="O5895" s="0" t="str">
        <f aca="false">TEXT(B5895,"YYYY-MM")</f>
        <v>2018-09</v>
      </c>
      <c r="P5895" s="18" t="n">
        <f aca="false">IFERROR(N5895/K5895,0)</f>
        <v>0.49</v>
      </c>
      <c r="Q5895" s="0" t="str">
        <f aca="false">IF(M5895=0,"No Discount",IF(M5895&lt;0.2,"Low (1-19%)",IF(M5895&lt;0.4,"Medium (20-39%)","High (40%+)")))</f>
        <v>No Discount</v>
      </c>
      <c r="R5895" s="0" t="str">
        <f aca="false">INDEX('Lookup Tables'!$B$2:$B$5,MATCH(F5895,'Lookup Tables'!$A$2:$A$5,0))</f>
        <v>Manager C</v>
      </c>
    </row>
    <row r="5896" customFormat="false" ht="15" hidden="false" customHeight="false" outlineLevel="0" collapsed="false">
      <c r="A5896" s="0" t="s">
        <v>4828</v>
      </c>
      <c r="B5896" s="13" t="n">
        <v>43352</v>
      </c>
      <c r="C5896" s="13" t="n">
        <v>43357</v>
      </c>
      <c r="D5896" s="14" t="s">
        <v>69</v>
      </c>
      <c r="E5896" s="14" t="s">
        <v>62</v>
      </c>
      <c r="F5896" s="14" t="s">
        <v>63</v>
      </c>
      <c r="G5896" s="14" t="s">
        <v>64</v>
      </c>
      <c r="H5896" s="14" t="s">
        <v>65</v>
      </c>
      <c r="I5896" s="14" t="s">
        <v>73</v>
      </c>
      <c r="J5896" s="14" t="s">
        <v>2519</v>
      </c>
      <c r="K5896" s="15" t="n">
        <v>99.87</v>
      </c>
      <c r="L5896" s="0" t="n">
        <v>3</v>
      </c>
      <c r="M5896" s="16" t="n">
        <v>0</v>
      </c>
      <c r="N5896" s="17" t="n">
        <v>23.9688</v>
      </c>
      <c r="O5896" s="0" t="str">
        <f aca="false">TEXT(B5896,"YYYY-MM")</f>
        <v>2018-09</v>
      </c>
      <c r="P5896" s="18" t="n">
        <f aca="false">IFERROR(N5896/K5896,0)</f>
        <v>0.24</v>
      </c>
      <c r="Q5896" s="0" t="str">
        <f aca="false">IF(M5896=0,"No Discount",IF(M5896&lt;0.2,"Low (1-19%)",IF(M5896&lt;0.4,"Medium (20-39%)","High (40%+)")))</f>
        <v>No Discount</v>
      </c>
      <c r="R5896" s="0" t="str">
        <f aca="false">INDEX('Lookup Tables'!$B$2:$B$5,MATCH(F5896,'Lookup Tables'!$A$2:$A$5,0))</f>
        <v>Manager D</v>
      </c>
    </row>
    <row r="5897" customFormat="false" ht="15" hidden="false" customHeight="false" outlineLevel="0" collapsed="false">
      <c r="A5897" s="0" t="s">
        <v>4829</v>
      </c>
      <c r="B5897" s="13" t="n">
        <v>42309</v>
      </c>
      <c r="C5897" s="13" t="n">
        <v>42316</v>
      </c>
      <c r="D5897" s="14" t="s">
        <v>69</v>
      </c>
      <c r="E5897" s="14" t="s">
        <v>97</v>
      </c>
      <c r="F5897" s="14" t="s">
        <v>63</v>
      </c>
      <c r="G5897" s="14" t="s">
        <v>64</v>
      </c>
      <c r="H5897" s="14" t="s">
        <v>65</v>
      </c>
      <c r="I5897" s="14" t="s">
        <v>66</v>
      </c>
      <c r="J5897" s="14" t="s">
        <v>4746</v>
      </c>
      <c r="K5897" s="15" t="n">
        <v>44.4</v>
      </c>
      <c r="L5897" s="0" t="n">
        <v>3</v>
      </c>
      <c r="M5897" s="16" t="n">
        <v>0</v>
      </c>
      <c r="N5897" s="17" t="n">
        <v>22.2</v>
      </c>
      <c r="O5897" s="0" t="str">
        <f aca="false">TEXT(B5897,"YYYY-MM")</f>
        <v>2015-11</v>
      </c>
      <c r="P5897" s="18" t="n">
        <f aca="false">IFERROR(N5897/K5897,0)</f>
        <v>0.5</v>
      </c>
      <c r="Q5897" s="0" t="str">
        <f aca="false">IF(M5897=0,"No Discount",IF(M5897&lt;0.2,"Low (1-19%)",IF(M5897&lt;0.4,"Medium (20-39%)","High (40%+)")))</f>
        <v>No Discount</v>
      </c>
      <c r="R5897" s="0" t="str">
        <f aca="false">INDEX('Lookup Tables'!$B$2:$B$5,MATCH(F5897,'Lookup Tables'!$A$2:$A$5,0))</f>
        <v>Manager D</v>
      </c>
    </row>
    <row r="5898" customFormat="false" ht="15" hidden="false" customHeight="false" outlineLevel="0" collapsed="false">
      <c r="A5898" s="0" t="s">
        <v>4829</v>
      </c>
      <c r="B5898" s="13" t="n">
        <v>42309</v>
      </c>
      <c r="C5898" s="13" t="n">
        <v>42316</v>
      </c>
      <c r="D5898" s="14" t="s">
        <v>69</v>
      </c>
      <c r="E5898" s="14" t="s">
        <v>97</v>
      </c>
      <c r="F5898" s="14" t="s">
        <v>63</v>
      </c>
      <c r="G5898" s="14" t="s">
        <v>64</v>
      </c>
      <c r="H5898" s="14" t="s">
        <v>65</v>
      </c>
      <c r="I5898" s="14" t="s">
        <v>91</v>
      </c>
      <c r="J5898" s="14" t="s">
        <v>135</v>
      </c>
      <c r="K5898" s="15" t="n">
        <v>21.4</v>
      </c>
      <c r="L5898" s="0" t="n">
        <v>5</v>
      </c>
      <c r="M5898" s="16" t="n">
        <v>0</v>
      </c>
      <c r="N5898" s="17" t="n">
        <v>9.63</v>
      </c>
      <c r="O5898" s="0" t="str">
        <f aca="false">TEXT(B5898,"YYYY-MM")</f>
        <v>2015-11</v>
      </c>
      <c r="P5898" s="18" t="n">
        <f aca="false">IFERROR(N5898/K5898,0)</f>
        <v>0.45</v>
      </c>
      <c r="Q5898" s="0" t="str">
        <f aca="false">IF(M5898=0,"No Discount",IF(M5898&lt;0.2,"Low (1-19%)",IF(M5898&lt;0.4,"Medium (20-39%)","High (40%+)")))</f>
        <v>No Discount</v>
      </c>
      <c r="R5898" s="0" t="str">
        <f aca="false">INDEX('Lookup Tables'!$B$2:$B$5,MATCH(F5898,'Lookup Tables'!$A$2:$A$5,0))</f>
        <v>Manager D</v>
      </c>
    </row>
    <row r="5899" customFormat="false" ht="15" hidden="false" customHeight="false" outlineLevel="0" collapsed="false">
      <c r="A5899" s="0" t="s">
        <v>4830</v>
      </c>
      <c r="B5899" s="13" t="n">
        <v>42828</v>
      </c>
      <c r="C5899" s="13" t="n">
        <v>42834</v>
      </c>
      <c r="D5899" s="14" t="s">
        <v>69</v>
      </c>
      <c r="E5899" s="14" t="s">
        <v>53</v>
      </c>
      <c r="F5899" s="14" t="s">
        <v>98</v>
      </c>
      <c r="G5899" s="14" t="s">
        <v>164</v>
      </c>
      <c r="H5899" s="14" t="s">
        <v>56</v>
      </c>
      <c r="I5899" s="14" t="s">
        <v>76</v>
      </c>
      <c r="J5899" s="14" t="s">
        <v>234</v>
      </c>
      <c r="K5899" s="15" t="n">
        <v>71.12</v>
      </c>
      <c r="L5899" s="0" t="n">
        <v>4</v>
      </c>
      <c r="M5899" s="16" t="n">
        <v>0</v>
      </c>
      <c r="N5899" s="17" t="n">
        <v>22.0472</v>
      </c>
      <c r="O5899" s="0" t="str">
        <f aca="false">TEXT(B5899,"YYYY-MM")</f>
        <v>2017-04</v>
      </c>
      <c r="P5899" s="18" t="n">
        <f aca="false">IFERROR(N5899/K5899,0)</f>
        <v>0.31</v>
      </c>
      <c r="Q5899" s="0" t="str">
        <f aca="false">IF(M5899=0,"No Discount",IF(M5899&lt;0.2,"Low (1-19%)",IF(M5899&lt;0.4,"Medium (20-39%)","High (40%+)")))</f>
        <v>No Discount</v>
      </c>
      <c r="R5899" s="0" t="str">
        <f aca="false">INDEX('Lookup Tables'!$B$2:$B$5,MATCH(F5899,'Lookup Tables'!$A$2:$A$5,0))</f>
        <v>Manager A</v>
      </c>
    </row>
    <row r="5900" customFormat="false" ht="15" hidden="false" customHeight="false" outlineLevel="0" collapsed="false">
      <c r="A5900" s="0" t="s">
        <v>4830</v>
      </c>
      <c r="B5900" s="13" t="n">
        <v>42828</v>
      </c>
      <c r="C5900" s="13" t="n">
        <v>42834</v>
      </c>
      <c r="D5900" s="14" t="s">
        <v>69</v>
      </c>
      <c r="E5900" s="14" t="s">
        <v>53</v>
      </c>
      <c r="F5900" s="14" t="s">
        <v>98</v>
      </c>
      <c r="G5900" s="14" t="s">
        <v>164</v>
      </c>
      <c r="H5900" s="14" t="s">
        <v>80</v>
      </c>
      <c r="I5900" s="14" t="s">
        <v>81</v>
      </c>
      <c r="J5900" s="14" t="s">
        <v>2864</v>
      </c>
      <c r="K5900" s="15" t="n">
        <v>259.96</v>
      </c>
      <c r="L5900" s="0" t="n">
        <v>4</v>
      </c>
      <c r="M5900" s="16" t="n">
        <v>0</v>
      </c>
      <c r="N5900" s="17" t="n">
        <v>124.7808</v>
      </c>
      <c r="O5900" s="0" t="str">
        <f aca="false">TEXT(B5900,"YYYY-MM")</f>
        <v>2017-04</v>
      </c>
      <c r="P5900" s="18" t="n">
        <f aca="false">IFERROR(N5900/K5900,0)</f>
        <v>0.48</v>
      </c>
      <c r="Q5900" s="0" t="str">
        <f aca="false">IF(M5900=0,"No Discount",IF(M5900&lt;0.2,"Low (1-19%)",IF(M5900&lt;0.4,"Medium (20-39%)","High (40%+)")))</f>
        <v>No Discount</v>
      </c>
      <c r="R5900" s="0" t="str">
        <f aca="false">INDEX('Lookup Tables'!$B$2:$B$5,MATCH(F5900,'Lookup Tables'!$A$2:$A$5,0))</f>
        <v>Manager A</v>
      </c>
    </row>
    <row r="5901" customFormat="false" ht="15" hidden="false" customHeight="false" outlineLevel="0" collapsed="false">
      <c r="A5901" s="0" t="s">
        <v>4831</v>
      </c>
      <c r="B5901" s="13" t="n">
        <v>43112</v>
      </c>
      <c r="C5901" s="13" t="n">
        <v>43116</v>
      </c>
      <c r="D5901" s="14" t="s">
        <v>69</v>
      </c>
      <c r="E5901" s="14" t="s">
        <v>62</v>
      </c>
      <c r="F5901" s="14" t="s">
        <v>63</v>
      </c>
      <c r="G5901" s="14" t="s">
        <v>64</v>
      </c>
      <c r="H5901" s="14" t="s">
        <v>65</v>
      </c>
      <c r="I5901" s="14" t="s">
        <v>129</v>
      </c>
      <c r="J5901" s="14" t="s">
        <v>340</v>
      </c>
      <c r="K5901" s="15" t="n">
        <v>9.78</v>
      </c>
      <c r="L5901" s="0" t="n">
        <v>1</v>
      </c>
      <c r="M5901" s="16" t="n">
        <v>0</v>
      </c>
      <c r="N5901" s="17" t="n">
        <v>4.89</v>
      </c>
      <c r="O5901" s="0" t="str">
        <f aca="false">TEXT(B5901,"YYYY-MM")</f>
        <v>2018-01</v>
      </c>
      <c r="P5901" s="18" t="n">
        <f aca="false">IFERROR(N5901/K5901,0)</f>
        <v>0.5</v>
      </c>
      <c r="Q5901" s="0" t="str">
        <f aca="false">IF(M5901=0,"No Discount",IF(M5901&lt;0.2,"Low (1-19%)",IF(M5901&lt;0.4,"Medium (20-39%)","High (40%+)")))</f>
        <v>No Discount</v>
      </c>
      <c r="R5901" s="0" t="str">
        <f aca="false">INDEX('Lookup Tables'!$B$2:$B$5,MATCH(F5901,'Lookup Tables'!$A$2:$A$5,0))</f>
        <v>Manager D</v>
      </c>
    </row>
    <row r="5902" customFormat="false" ht="15" hidden="false" customHeight="false" outlineLevel="0" collapsed="false">
      <c r="A5902" s="0" t="s">
        <v>4832</v>
      </c>
      <c r="B5902" s="13" t="n">
        <v>42694</v>
      </c>
      <c r="C5902" s="13" t="n">
        <v>42698</v>
      </c>
      <c r="D5902" s="14" t="s">
        <v>69</v>
      </c>
      <c r="E5902" s="14" t="s">
        <v>97</v>
      </c>
      <c r="F5902" s="14" t="s">
        <v>63</v>
      </c>
      <c r="G5902" s="14" t="s">
        <v>64</v>
      </c>
      <c r="H5902" s="14" t="s">
        <v>65</v>
      </c>
      <c r="I5902" s="14" t="s">
        <v>83</v>
      </c>
      <c r="J5902" s="14" t="s">
        <v>843</v>
      </c>
      <c r="K5902" s="15" t="n">
        <v>24.192</v>
      </c>
      <c r="L5902" s="0" t="n">
        <v>9</v>
      </c>
      <c r="M5902" s="16" t="n">
        <v>0.2</v>
      </c>
      <c r="N5902" s="17" t="n">
        <v>7.56</v>
      </c>
      <c r="O5902" s="0" t="str">
        <f aca="false">TEXT(B5902,"YYYY-MM")</f>
        <v>2016-11</v>
      </c>
      <c r="P5902" s="18" t="n">
        <f aca="false">IFERROR(N5902/K5902,0)</f>
        <v>0.3125</v>
      </c>
      <c r="Q5902" s="0" t="str">
        <f aca="false">IF(M5902=0,"No Discount",IF(M5902&lt;0.2,"Low (1-19%)",IF(M5902&lt;0.4,"Medium (20-39%)","High (40%+)")))</f>
        <v>Medium (20-39%)</v>
      </c>
      <c r="R5902" s="0" t="str">
        <f aca="false">INDEX('Lookup Tables'!$B$2:$B$5,MATCH(F5902,'Lookup Tables'!$A$2:$A$5,0))</f>
        <v>Manager D</v>
      </c>
    </row>
    <row r="5903" customFormat="false" ht="15" hidden="false" customHeight="false" outlineLevel="0" collapsed="false">
      <c r="A5903" s="0" t="s">
        <v>4833</v>
      </c>
      <c r="B5903" s="13" t="n">
        <v>43066</v>
      </c>
      <c r="C5903" s="13" t="n">
        <v>43071</v>
      </c>
      <c r="D5903" s="14" t="s">
        <v>69</v>
      </c>
      <c r="E5903" s="14" t="s">
        <v>62</v>
      </c>
      <c r="F5903" s="14" t="s">
        <v>117</v>
      </c>
      <c r="G5903" s="14" t="s">
        <v>391</v>
      </c>
      <c r="H5903" s="14" t="s">
        <v>56</v>
      </c>
      <c r="I5903" s="14" t="s">
        <v>76</v>
      </c>
      <c r="J5903" s="14" t="s">
        <v>2204</v>
      </c>
      <c r="K5903" s="15" t="n">
        <v>31.56</v>
      </c>
      <c r="L5903" s="0" t="n">
        <v>3</v>
      </c>
      <c r="M5903" s="16" t="n">
        <v>0</v>
      </c>
      <c r="N5903" s="17" t="n">
        <v>10.4148</v>
      </c>
      <c r="O5903" s="0" t="str">
        <f aca="false">TEXT(B5903,"YYYY-MM")</f>
        <v>2017-11</v>
      </c>
      <c r="P5903" s="18" t="n">
        <f aca="false">IFERROR(N5903/K5903,0)</f>
        <v>0.33</v>
      </c>
      <c r="Q5903" s="0" t="str">
        <f aca="false">IF(M5903=0,"No Discount",IF(M5903&lt;0.2,"Low (1-19%)",IF(M5903&lt;0.4,"Medium (20-39%)","High (40%+)")))</f>
        <v>No Discount</v>
      </c>
      <c r="R5903" s="0" t="str">
        <f aca="false">INDEX('Lookup Tables'!$B$2:$B$5,MATCH(F5903,'Lookup Tables'!$A$2:$A$5,0))</f>
        <v>Manager B</v>
      </c>
    </row>
    <row r="5904" customFormat="false" ht="15" hidden="false" customHeight="false" outlineLevel="0" collapsed="false">
      <c r="A5904" s="0" t="s">
        <v>4834</v>
      </c>
      <c r="B5904" s="13" t="n">
        <v>43410</v>
      </c>
      <c r="C5904" s="13" t="n">
        <v>43410</v>
      </c>
      <c r="D5904" s="14" t="s">
        <v>606</v>
      </c>
      <c r="E5904" s="14" t="s">
        <v>97</v>
      </c>
      <c r="F5904" s="14" t="s">
        <v>63</v>
      </c>
      <c r="G5904" s="14" t="s">
        <v>64</v>
      </c>
      <c r="H5904" s="14" t="s">
        <v>65</v>
      </c>
      <c r="I5904" s="14" t="s">
        <v>91</v>
      </c>
      <c r="J5904" s="14" t="s">
        <v>674</v>
      </c>
      <c r="K5904" s="15" t="n">
        <v>59.94</v>
      </c>
      <c r="L5904" s="0" t="n">
        <v>3</v>
      </c>
      <c r="M5904" s="16" t="n">
        <v>0</v>
      </c>
      <c r="N5904" s="17" t="n">
        <v>28.1718</v>
      </c>
      <c r="O5904" s="0" t="str">
        <f aca="false">TEXT(B5904,"YYYY-MM")</f>
        <v>2018-11</v>
      </c>
      <c r="P5904" s="18" t="n">
        <f aca="false">IFERROR(N5904/K5904,0)</f>
        <v>0.47</v>
      </c>
      <c r="Q5904" s="0" t="str">
        <f aca="false">IF(M5904=0,"No Discount",IF(M5904&lt;0.2,"Low (1-19%)",IF(M5904&lt;0.4,"Medium (20-39%)","High (40%+)")))</f>
        <v>No Discount</v>
      </c>
      <c r="R5904" s="0" t="str">
        <f aca="false">INDEX('Lookup Tables'!$B$2:$B$5,MATCH(F5904,'Lookup Tables'!$A$2:$A$5,0))</f>
        <v>Manager D</v>
      </c>
    </row>
    <row r="5905" customFormat="false" ht="15" hidden="false" customHeight="false" outlineLevel="0" collapsed="false">
      <c r="A5905" s="0" t="s">
        <v>4834</v>
      </c>
      <c r="B5905" s="13" t="n">
        <v>43410</v>
      </c>
      <c r="C5905" s="13" t="n">
        <v>43410</v>
      </c>
      <c r="D5905" s="14" t="s">
        <v>606</v>
      </c>
      <c r="E5905" s="14" t="s">
        <v>97</v>
      </c>
      <c r="F5905" s="14" t="s">
        <v>63</v>
      </c>
      <c r="G5905" s="14" t="s">
        <v>64</v>
      </c>
      <c r="H5905" s="14" t="s">
        <v>65</v>
      </c>
      <c r="I5905" s="14" t="s">
        <v>91</v>
      </c>
      <c r="J5905" s="14" t="s">
        <v>135</v>
      </c>
      <c r="K5905" s="15" t="n">
        <v>45.36</v>
      </c>
      <c r="L5905" s="0" t="n">
        <v>4</v>
      </c>
      <c r="M5905" s="16" t="n">
        <v>0</v>
      </c>
      <c r="N5905" s="17" t="n">
        <v>22.2264</v>
      </c>
      <c r="O5905" s="0" t="str">
        <f aca="false">TEXT(B5905,"YYYY-MM")</f>
        <v>2018-11</v>
      </c>
      <c r="P5905" s="18" t="n">
        <f aca="false">IFERROR(N5905/K5905,0)</f>
        <v>0.49</v>
      </c>
      <c r="Q5905" s="0" t="str">
        <f aca="false">IF(M5905=0,"No Discount",IF(M5905&lt;0.2,"Low (1-19%)",IF(M5905&lt;0.4,"Medium (20-39%)","High (40%+)")))</f>
        <v>No Discount</v>
      </c>
      <c r="R5905" s="0" t="str">
        <f aca="false">INDEX('Lookup Tables'!$B$2:$B$5,MATCH(F5905,'Lookup Tables'!$A$2:$A$5,0))</f>
        <v>Manager D</v>
      </c>
    </row>
    <row r="5906" customFormat="false" ht="15" hidden="false" customHeight="false" outlineLevel="0" collapsed="false">
      <c r="A5906" s="0" t="s">
        <v>4834</v>
      </c>
      <c r="B5906" s="13" t="n">
        <v>43410</v>
      </c>
      <c r="C5906" s="13" t="n">
        <v>43410</v>
      </c>
      <c r="D5906" s="14" t="s">
        <v>606</v>
      </c>
      <c r="E5906" s="14" t="s">
        <v>97</v>
      </c>
      <c r="F5906" s="14" t="s">
        <v>63</v>
      </c>
      <c r="G5906" s="14" t="s">
        <v>64</v>
      </c>
      <c r="H5906" s="14" t="s">
        <v>65</v>
      </c>
      <c r="I5906" s="14" t="s">
        <v>91</v>
      </c>
      <c r="J5906" s="14" t="s">
        <v>4308</v>
      </c>
      <c r="K5906" s="15" t="n">
        <v>26.4</v>
      </c>
      <c r="L5906" s="0" t="n">
        <v>5</v>
      </c>
      <c r="M5906" s="16" t="n">
        <v>0</v>
      </c>
      <c r="N5906" s="17" t="n">
        <v>12.672</v>
      </c>
      <c r="O5906" s="0" t="str">
        <f aca="false">TEXT(B5906,"YYYY-MM")</f>
        <v>2018-11</v>
      </c>
      <c r="P5906" s="18" t="n">
        <f aca="false">IFERROR(N5906/K5906,0)</f>
        <v>0.48</v>
      </c>
      <c r="Q5906" s="0" t="str">
        <f aca="false">IF(M5906=0,"No Discount",IF(M5906&lt;0.2,"Low (1-19%)",IF(M5906&lt;0.4,"Medium (20-39%)","High (40%+)")))</f>
        <v>No Discount</v>
      </c>
      <c r="R5906" s="0" t="str">
        <f aca="false">INDEX('Lookup Tables'!$B$2:$B$5,MATCH(F5906,'Lookup Tables'!$A$2:$A$5,0))</f>
        <v>Manager D</v>
      </c>
    </row>
    <row r="5907" customFormat="false" ht="15" hidden="false" customHeight="false" outlineLevel="0" collapsed="false">
      <c r="A5907" s="0" t="s">
        <v>4834</v>
      </c>
      <c r="B5907" s="13" t="n">
        <v>43410</v>
      </c>
      <c r="C5907" s="13" t="n">
        <v>43410</v>
      </c>
      <c r="D5907" s="14" t="s">
        <v>606</v>
      </c>
      <c r="E5907" s="14" t="s">
        <v>97</v>
      </c>
      <c r="F5907" s="14" t="s">
        <v>63</v>
      </c>
      <c r="G5907" s="14" t="s">
        <v>64</v>
      </c>
      <c r="H5907" s="14" t="s">
        <v>65</v>
      </c>
      <c r="I5907" s="14" t="s">
        <v>66</v>
      </c>
      <c r="J5907" s="14" t="s">
        <v>3943</v>
      </c>
      <c r="K5907" s="15" t="n">
        <v>41.4</v>
      </c>
      <c r="L5907" s="0" t="n">
        <v>4</v>
      </c>
      <c r="M5907" s="16" t="n">
        <v>0</v>
      </c>
      <c r="N5907" s="17" t="n">
        <v>19.872</v>
      </c>
      <c r="O5907" s="0" t="str">
        <f aca="false">TEXT(B5907,"YYYY-MM")</f>
        <v>2018-11</v>
      </c>
      <c r="P5907" s="18" t="n">
        <f aca="false">IFERROR(N5907/K5907,0)</f>
        <v>0.48</v>
      </c>
      <c r="Q5907" s="0" t="str">
        <f aca="false">IF(M5907=0,"No Discount",IF(M5907&lt;0.2,"Low (1-19%)",IF(M5907&lt;0.4,"Medium (20-39%)","High (40%+)")))</f>
        <v>No Discount</v>
      </c>
      <c r="R5907" s="0" t="str">
        <f aca="false">INDEX('Lookup Tables'!$B$2:$B$5,MATCH(F5907,'Lookup Tables'!$A$2:$A$5,0))</f>
        <v>Manager D</v>
      </c>
    </row>
    <row r="5908" customFormat="false" ht="15" hidden="false" customHeight="false" outlineLevel="0" collapsed="false">
      <c r="A5908" s="0" t="s">
        <v>4834</v>
      </c>
      <c r="B5908" s="13" t="n">
        <v>43410</v>
      </c>
      <c r="C5908" s="13" t="n">
        <v>43410</v>
      </c>
      <c r="D5908" s="14" t="s">
        <v>606</v>
      </c>
      <c r="E5908" s="14" t="s">
        <v>97</v>
      </c>
      <c r="F5908" s="14" t="s">
        <v>63</v>
      </c>
      <c r="G5908" s="14" t="s">
        <v>64</v>
      </c>
      <c r="H5908" s="14" t="s">
        <v>80</v>
      </c>
      <c r="I5908" s="14" t="s">
        <v>123</v>
      </c>
      <c r="J5908" s="14" t="s">
        <v>1164</v>
      </c>
      <c r="K5908" s="15" t="n">
        <v>16.95</v>
      </c>
      <c r="L5908" s="0" t="n">
        <v>1</v>
      </c>
      <c r="M5908" s="16" t="n">
        <v>0</v>
      </c>
      <c r="N5908" s="17" t="n">
        <v>1.017</v>
      </c>
      <c r="O5908" s="0" t="str">
        <f aca="false">TEXT(B5908,"YYYY-MM")</f>
        <v>2018-11</v>
      </c>
      <c r="P5908" s="18" t="n">
        <f aca="false">IFERROR(N5908/K5908,0)</f>
        <v>0.06</v>
      </c>
      <c r="Q5908" s="0" t="str">
        <f aca="false">IF(M5908=0,"No Discount",IF(M5908&lt;0.2,"Low (1-19%)",IF(M5908&lt;0.4,"Medium (20-39%)","High (40%+)")))</f>
        <v>No Discount</v>
      </c>
      <c r="R5908" s="0" t="str">
        <f aca="false">INDEX('Lookup Tables'!$B$2:$B$5,MATCH(F5908,'Lookup Tables'!$A$2:$A$5,0))</f>
        <v>Manager D</v>
      </c>
    </row>
    <row r="5909" customFormat="false" ht="15" hidden="false" customHeight="false" outlineLevel="0" collapsed="false">
      <c r="A5909" s="0" t="s">
        <v>4835</v>
      </c>
      <c r="B5909" s="13" t="n">
        <v>43071</v>
      </c>
      <c r="C5909" s="13" t="n">
        <v>43076</v>
      </c>
      <c r="D5909" s="14" t="s">
        <v>69</v>
      </c>
      <c r="E5909" s="14" t="s">
        <v>62</v>
      </c>
      <c r="F5909" s="14" t="s">
        <v>63</v>
      </c>
      <c r="G5909" s="14" t="s">
        <v>64</v>
      </c>
      <c r="H5909" s="14" t="s">
        <v>65</v>
      </c>
      <c r="I5909" s="14" t="s">
        <v>83</v>
      </c>
      <c r="J5909" s="14" t="s">
        <v>2005</v>
      </c>
      <c r="K5909" s="15" t="n">
        <v>24.704</v>
      </c>
      <c r="L5909" s="0" t="n">
        <v>2</v>
      </c>
      <c r="M5909" s="16" t="n">
        <v>0.2</v>
      </c>
      <c r="N5909" s="17" t="n">
        <v>9.264</v>
      </c>
      <c r="O5909" s="0" t="str">
        <f aca="false">TEXT(B5909,"YYYY-MM")</f>
        <v>2017-12</v>
      </c>
      <c r="P5909" s="18" t="n">
        <f aca="false">IFERROR(N5909/K5909,0)</f>
        <v>0.375</v>
      </c>
      <c r="Q5909" s="0" t="str">
        <f aca="false">IF(M5909=0,"No Discount",IF(M5909&lt;0.2,"Low (1-19%)",IF(M5909&lt;0.4,"Medium (20-39%)","High (40%+)")))</f>
        <v>Medium (20-39%)</v>
      </c>
      <c r="R5909" s="0" t="str">
        <f aca="false">INDEX('Lookup Tables'!$B$2:$B$5,MATCH(F5909,'Lookup Tables'!$A$2:$A$5,0))</f>
        <v>Manager D</v>
      </c>
    </row>
    <row r="5910" customFormat="false" ht="15" hidden="false" customHeight="false" outlineLevel="0" collapsed="false">
      <c r="A5910" s="0" t="s">
        <v>4835</v>
      </c>
      <c r="B5910" s="13" t="n">
        <v>43071</v>
      </c>
      <c r="C5910" s="13" t="n">
        <v>43076</v>
      </c>
      <c r="D5910" s="14" t="s">
        <v>69</v>
      </c>
      <c r="E5910" s="14" t="s">
        <v>62</v>
      </c>
      <c r="F5910" s="14" t="s">
        <v>63</v>
      </c>
      <c r="G5910" s="14" t="s">
        <v>64</v>
      </c>
      <c r="H5910" s="14" t="s">
        <v>65</v>
      </c>
      <c r="I5910" s="14" t="s">
        <v>85</v>
      </c>
      <c r="J5910" s="14" t="s">
        <v>1691</v>
      </c>
      <c r="K5910" s="15" t="n">
        <v>59.7</v>
      </c>
      <c r="L5910" s="0" t="n">
        <v>3</v>
      </c>
      <c r="M5910" s="16" t="n">
        <v>0</v>
      </c>
      <c r="N5910" s="17" t="n">
        <v>26.865</v>
      </c>
      <c r="O5910" s="0" t="str">
        <f aca="false">TEXT(B5910,"YYYY-MM")</f>
        <v>2017-12</v>
      </c>
      <c r="P5910" s="18" t="n">
        <f aca="false">IFERROR(N5910/K5910,0)</f>
        <v>0.45</v>
      </c>
      <c r="Q5910" s="0" t="str">
        <f aca="false">IF(M5910=0,"No Discount",IF(M5910&lt;0.2,"Low (1-19%)",IF(M5910&lt;0.4,"Medium (20-39%)","High (40%+)")))</f>
        <v>No Discount</v>
      </c>
      <c r="R5910" s="0" t="str">
        <f aca="false">INDEX('Lookup Tables'!$B$2:$B$5,MATCH(F5910,'Lookup Tables'!$A$2:$A$5,0))</f>
        <v>Manager D</v>
      </c>
    </row>
    <row r="5911" customFormat="false" ht="15" hidden="false" customHeight="false" outlineLevel="0" collapsed="false">
      <c r="A5911" s="0" t="s">
        <v>4835</v>
      </c>
      <c r="B5911" s="13" t="n">
        <v>43071</v>
      </c>
      <c r="C5911" s="13" t="n">
        <v>43076</v>
      </c>
      <c r="D5911" s="14" t="s">
        <v>69</v>
      </c>
      <c r="E5911" s="14" t="s">
        <v>62</v>
      </c>
      <c r="F5911" s="14" t="s">
        <v>63</v>
      </c>
      <c r="G5911" s="14" t="s">
        <v>64</v>
      </c>
      <c r="H5911" s="14" t="s">
        <v>56</v>
      </c>
      <c r="I5911" s="14" t="s">
        <v>76</v>
      </c>
      <c r="J5911" s="14" t="s">
        <v>3516</v>
      </c>
      <c r="K5911" s="15" t="n">
        <v>14.52</v>
      </c>
      <c r="L5911" s="0" t="n">
        <v>3</v>
      </c>
      <c r="M5911" s="16" t="n">
        <v>0</v>
      </c>
      <c r="N5911" s="17" t="n">
        <v>5.6628</v>
      </c>
      <c r="O5911" s="0" t="str">
        <f aca="false">TEXT(B5911,"YYYY-MM")</f>
        <v>2017-12</v>
      </c>
      <c r="P5911" s="18" t="n">
        <f aca="false">IFERROR(N5911/K5911,0)</f>
        <v>0.39</v>
      </c>
      <c r="Q5911" s="0" t="str">
        <f aca="false">IF(M5911=0,"No Discount",IF(M5911&lt;0.2,"Low (1-19%)",IF(M5911&lt;0.4,"Medium (20-39%)","High (40%+)")))</f>
        <v>No Discount</v>
      </c>
      <c r="R5911" s="0" t="str">
        <f aca="false">INDEX('Lookup Tables'!$B$2:$B$5,MATCH(F5911,'Lookup Tables'!$A$2:$A$5,0))</f>
        <v>Manager D</v>
      </c>
    </row>
    <row r="5912" customFormat="false" ht="15" hidden="false" customHeight="false" outlineLevel="0" collapsed="false">
      <c r="A5912" s="0" t="s">
        <v>4835</v>
      </c>
      <c r="B5912" s="13" t="n">
        <v>43071</v>
      </c>
      <c r="C5912" s="13" t="n">
        <v>43076</v>
      </c>
      <c r="D5912" s="14" t="s">
        <v>69</v>
      </c>
      <c r="E5912" s="14" t="s">
        <v>62</v>
      </c>
      <c r="F5912" s="14" t="s">
        <v>63</v>
      </c>
      <c r="G5912" s="14" t="s">
        <v>64</v>
      </c>
      <c r="H5912" s="14" t="s">
        <v>65</v>
      </c>
      <c r="I5912" s="14" t="s">
        <v>83</v>
      </c>
      <c r="J5912" s="14" t="s">
        <v>2581</v>
      </c>
      <c r="K5912" s="15" t="n">
        <v>104.184</v>
      </c>
      <c r="L5912" s="0" t="n">
        <v>3</v>
      </c>
      <c r="M5912" s="16" t="n">
        <v>0.2</v>
      </c>
      <c r="N5912" s="17" t="n">
        <v>33.8598</v>
      </c>
      <c r="O5912" s="0" t="str">
        <f aca="false">TEXT(B5912,"YYYY-MM")</f>
        <v>2017-12</v>
      </c>
      <c r="P5912" s="18" t="n">
        <f aca="false">IFERROR(N5912/K5912,0)</f>
        <v>0.325</v>
      </c>
      <c r="Q5912" s="0" t="str">
        <f aca="false">IF(M5912=0,"No Discount",IF(M5912&lt;0.2,"Low (1-19%)",IF(M5912&lt;0.4,"Medium (20-39%)","High (40%+)")))</f>
        <v>Medium (20-39%)</v>
      </c>
      <c r="R5912" s="0" t="str">
        <f aca="false">INDEX('Lookup Tables'!$B$2:$B$5,MATCH(F5912,'Lookup Tables'!$A$2:$A$5,0))</f>
        <v>Manager D</v>
      </c>
    </row>
    <row r="5913" customFormat="false" ht="15" hidden="false" customHeight="false" outlineLevel="0" collapsed="false">
      <c r="A5913" s="0" t="s">
        <v>4836</v>
      </c>
      <c r="B5913" s="13" t="n">
        <v>43086</v>
      </c>
      <c r="C5913" s="13" t="n">
        <v>43091</v>
      </c>
      <c r="D5913" s="14" t="s">
        <v>69</v>
      </c>
      <c r="E5913" s="14" t="s">
        <v>97</v>
      </c>
      <c r="F5913" s="14" t="s">
        <v>63</v>
      </c>
      <c r="G5913" s="14" t="s">
        <v>94</v>
      </c>
      <c r="H5913" s="14" t="s">
        <v>65</v>
      </c>
      <c r="I5913" s="14" t="s">
        <v>73</v>
      </c>
      <c r="J5913" s="14" t="s">
        <v>380</v>
      </c>
      <c r="K5913" s="15" t="n">
        <v>46.53</v>
      </c>
      <c r="L5913" s="0" t="n">
        <v>3</v>
      </c>
      <c r="M5913" s="16" t="n">
        <v>0</v>
      </c>
      <c r="N5913" s="17" t="n">
        <v>13.0284</v>
      </c>
      <c r="O5913" s="0" t="str">
        <f aca="false">TEXT(B5913,"YYYY-MM")</f>
        <v>2017-12</v>
      </c>
      <c r="P5913" s="18" t="n">
        <f aca="false">IFERROR(N5913/K5913,0)</f>
        <v>0.28</v>
      </c>
      <c r="Q5913" s="0" t="str">
        <f aca="false">IF(M5913=0,"No Discount",IF(M5913&lt;0.2,"Low (1-19%)",IF(M5913&lt;0.4,"Medium (20-39%)","High (40%+)")))</f>
        <v>No Discount</v>
      </c>
      <c r="R5913" s="0" t="str">
        <f aca="false">INDEX('Lookup Tables'!$B$2:$B$5,MATCH(F5913,'Lookup Tables'!$A$2:$A$5,0))</f>
        <v>Manager D</v>
      </c>
    </row>
    <row r="5914" customFormat="false" ht="15" hidden="false" customHeight="false" outlineLevel="0" collapsed="false">
      <c r="A5914" s="0" t="s">
        <v>4837</v>
      </c>
      <c r="B5914" s="13" t="n">
        <v>42240</v>
      </c>
      <c r="C5914" s="13" t="n">
        <v>42242</v>
      </c>
      <c r="D5914" s="14" t="s">
        <v>52</v>
      </c>
      <c r="E5914" s="14" t="s">
        <v>62</v>
      </c>
      <c r="F5914" s="14" t="s">
        <v>54</v>
      </c>
      <c r="G5914" s="14" t="s">
        <v>55</v>
      </c>
      <c r="H5914" s="14" t="s">
        <v>65</v>
      </c>
      <c r="I5914" s="14" t="s">
        <v>303</v>
      </c>
      <c r="J5914" s="14" t="s">
        <v>4838</v>
      </c>
      <c r="K5914" s="15" t="n">
        <v>25.5</v>
      </c>
      <c r="L5914" s="0" t="n">
        <v>3</v>
      </c>
      <c r="M5914" s="16" t="n">
        <v>0</v>
      </c>
      <c r="N5914" s="17" t="n">
        <v>6.63</v>
      </c>
      <c r="O5914" s="0" t="str">
        <f aca="false">TEXT(B5914,"YYYY-MM")</f>
        <v>2015-08</v>
      </c>
      <c r="P5914" s="18" t="n">
        <f aca="false">IFERROR(N5914/K5914,0)</f>
        <v>0.26</v>
      </c>
      <c r="Q5914" s="0" t="str">
        <f aca="false">IF(M5914=0,"No Discount",IF(M5914&lt;0.2,"Low (1-19%)",IF(M5914&lt;0.4,"Medium (20-39%)","High (40%+)")))</f>
        <v>No Discount</v>
      </c>
      <c r="R5914" s="0" t="str">
        <f aca="false">INDEX('Lookup Tables'!$B$2:$B$5,MATCH(F5914,'Lookup Tables'!$A$2:$A$5,0))</f>
        <v>Manager C</v>
      </c>
    </row>
    <row r="5915" customFormat="false" ht="15" hidden="false" customHeight="false" outlineLevel="0" collapsed="false">
      <c r="A5915" s="0" t="s">
        <v>4839</v>
      </c>
      <c r="B5915" s="13" t="n">
        <v>42630</v>
      </c>
      <c r="C5915" s="13" t="n">
        <v>42636</v>
      </c>
      <c r="D5915" s="14" t="s">
        <v>69</v>
      </c>
      <c r="E5915" s="14" t="s">
        <v>53</v>
      </c>
      <c r="F5915" s="14" t="s">
        <v>117</v>
      </c>
      <c r="G5915" s="14" t="s">
        <v>170</v>
      </c>
      <c r="H5915" s="14" t="s">
        <v>65</v>
      </c>
      <c r="I5915" s="14" t="s">
        <v>73</v>
      </c>
      <c r="J5915" s="14" t="s">
        <v>701</v>
      </c>
      <c r="K5915" s="15" t="n">
        <v>14.9</v>
      </c>
      <c r="L5915" s="0" t="n">
        <v>5</v>
      </c>
      <c r="M5915" s="16" t="n">
        <v>0</v>
      </c>
      <c r="N5915" s="17" t="n">
        <v>1.043</v>
      </c>
      <c r="O5915" s="0" t="str">
        <f aca="false">TEXT(B5915,"YYYY-MM")</f>
        <v>2016-09</v>
      </c>
      <c r="P5915" s="18" t="n">
        <f aca="false">IFERROR(N5915/K5915,0)</f>
        <v>0.07</v>
      </c>
      <c r="Q5915" s="0" t="str">
        <f aca="false">IF(M5915=0,"No Discount",IF(M5915&lt;0.2,"Low (1-19%)",IF(M5915&lt;0.4,"Medium (20-39%)","High (40%+)")))</f>
        <v>No Discount</v>
      </c>
      <c r="R5915" s="0" t="str">
        <f aca="false">INDEX('Lookup Tables'!$B$2:$B$5,MATCH(F5915,'Lookup Tables'!$A$2:$A$5,0))</f>
        <v>Manager B</v>
      </c>
    </row>
    <row r="5916" customFormat="false" ht="15" hidden="false" customHeight="false" outlineLevel="0" collapsed="false">
      <c r="A5916" s="0" t="s">
        <v>4839</v>
      </c>
      <c r="B5916" s="13" t="n">
        <v>42630</v>
      </c>
      <c r="C5916" s="13" t="n">
        <v>42636</v>
      </c>
      <c r="D5916" s="14" t="s">
        <v>69</v>
      </c>
      <c r="E5916" s="14" t="s">
        <v>53</v>
      </c>
      <c r="F5916" s="14" t="s">
        <v>117</v>
      </c>
      <c r="G5916" s="14" t="s">
        <v>170</v>
      </c>
      <c r="H5916" s="14" t="s">
        <v>65</v>
      </c>
      <c r="I5916" s="14" t="s">
        <v>66</v>
      </c>
      <c r="J5916" s="14" t="s">
        <v>166</v>
      </c>
      <c r="K5916" s="15" t="n">
        <v>87.71</v>
      </c>
      <c r="L5916" s="0" t="n">
        <v>7</v>
      </c>
      <c r="M5916" s="16" t="n">
        <v>0</v>
      </c>
      <c r="N5916" s="17" t="n">
        <v>41.2237</v>
      </c>
      <c r="O5916" s="0" t="str">
        <f aca="false">TEXT(B5916,"YYYY-MM")</f>
        <v>2016-09</v>
      </c>
      <c r="P5916" s="18" t="n">
        <f aca="false">IFERROR(N5916/K5916,0)</f>
        <v>0.47</v>
      </c>
      <c r="Q5916" s="0" t="str">
        <f aca="false">IF(M5916=0,"No Discount",IF(M5916&lt;0.2,"Low (1-19%)",IF(M5916&lt;0.4,"Medium (20-39%)","High (40%+)")))</f>
        <v>No Discount</v>
      </c>
      <c r="R5916" s="0" t="str">
        <f aca="false">INDEX('Lookup Tables'!$B$2:$B$5,MATCH(F5916,'Lookup Tables'!$A$2:$A$5,0))</f>
        <v>Manager B</v>
      </c>
    </row>
    <row r="5917" customFormat="false" ht="15" hidden="false" customHeight="false" outlineLevel="0" collapsed="false">
      <c r="A5917" s="0" t="s">
        <v>4839</v>
      </c>
      <c r="B5917" s="13" t="n">
        <v>42630</v>
      </c>
      <c r="C5917" s="13" t="n">
        <v>42636</v>
      </c>
      <c r="D5917" s="14" t="s">
        <v>69</v>
      </c>
      <c r="E5917" s="14" t="s">
        <v>53</v>
      </c>
      <c r="F5917" s="14" t="s">
        <v>117</v>
      </c>
      <c r="G5917" s="14" t="s">
        <v>170</v>
      </c>
      <c r="H5917" s="14" t="s">
        <v>56</v>
      </c>
      <c r="I5917" s="14" t="s">
        <v>59</v>
      </c>
      <c r="J5917" s="14" t="s">
        <v>1627</v>
      </c>
      <c r="K5917" s="15" t="n">
        <v>199.764</v>
      </c>
      <c r="L5917" s="0" t="n">
        <v>2</v>
      </c>
      <c r="M5917" s="16" t="n">
        <v>0.1</v>
      </c>
      <c r="N5917" s="17" t="n">
        <v>8.8784</v>
      </c>
      <c r="O5917" s="0" t="str">
        <f aca="false">TEXT(B5917,"YYYY-MM")</f>
        <v>2016-09</v>
      </c>
      <c r="P5917" s="18" t="n">
        <f aca="false">IFERROR(N5917/K5917,0)</f>
        <v>0.0444444444444444</v>
      </c>
      <c r="Q5917" s="0" t="str">
        <f aca="false">IF(M5917=0,"No Discount",IF(M5917&lt;0.2,"Low (1-19%)",IF(M5917&lt;0.4,"Medium (20-39%)","High (40%+)")))</f>
        <v>Low (1-19%)</v>
      </c>
      <c r="R5917" s="0" t="str">
        <f aca="false">INDEX('Lookup Tables'!$B$2:$B$5,MATCH(F5917,'Lookup Tables'!$A$2:$A$5,0))</f>
        <v>Manager B</v>
      </c>
    </row>
    <row r="5918" customFormat="false" ht="15" hidden="false" customHeight="false" outlineLevel="0" collapsed="false">
      <c r="A5918" s="0" t="s">
        <v>4839</v>
      </c>
      <c r="B5918" s="13" t="n">
        <v>42630</v>
      </c>
      <c r="C5918" s="13" t="n">
        <v>42636</v>
      </c>
      <c r="D5918" s="14" t="s">
        <v>69</v>
      </c>
      <c r="E5918" s="14" t="s">
        <v>53</v>
      </c>
      <c r="F5918" s="14" t="s">
        <v>117</v>
      </c>
      <c r="G5918" s="14" t="s">
        <v>170</v>
      </c>
      <c r="H5918" s="14" t="s">
        <v>65</v>
      </c>
      <c r="I5918" s="14" t="s">
        <v>73</v>
      </c>
      <c r="J5918" s="14" t="s">
        <v>716</v>
      </c>
      <c r="K5918" s="15" t="n">
        <v>94.6</v>
      </c>
      <c r="L5918" s="0" t="n">
        <v>4</v>
      </c>
      <c r="M5918" s="16" t="n">
        <v>0</v>
      </c>
      <c r="N5918" s="17" t="n">
        <v>27.434</v>
      </c>
      <c r="O5918" s="0" t="str">
        <f aca="false">TEXT(B5918,"YYYY-MM")</f>
        <v>2016-09</v>
      </c>
      <c r="P5918" s="18" t="n">
        <f aca="false">IFERROR(N5918/K5918,0)</f>
        <v>0.29</v>
      </c>
      <c r="Q5918" s="0" t="str">
        <f aca="false">IF(M5918=0,"No Discount",IF(M5918&lt;0.2,"Low (1-19%)",IF(M5918&lt;0.4,"Medium (20-39%)","High (40%+)")))</f>
        <v>No Discount</v>
      </c>
      <c r="R5918" s="0" t="str">
        <f aca="false">INDEX('Lookup Tables'!$B$2:$B$5,MATCH(F5918,'Lookup Tables'!$A$2:$A$5,0))</f>
        <v>Manager B</v>
      </c>
    </row>
    <row r="5919" customFormat="false" ht="15" hidden="false" customHeight="false" outlineLevel="0" collapsed="false">
      <c r="A5919" s="0" t="s">
        <v>4839</v>
      </c>
      <c r="B5919" s="13" t="n">
        <v>42630</v>
      </c>
      <c r="C5919" s="13" t="n">
        <v>42636</v>
      </c>
      <c r="D5919" s="14" t="s">
        <v>69</v>
      </c>
      <c r="E5919" s="14" t="s">
        <v>53</v>
      </c>
      <c r="F5919" s="14" t="s">
        <v>117</v>
      </c>
      <c r="G5919" s="14" t="s">
        <v>170</v>
      </c>
      <c r="H5919" s="14" t="s">
        <v>56</v>
      </c>
      <c r="I5919" s="14" t="s">
        <v>57</v>
      </c>
      <c r="J5919" s="14" t="s">
        <v>126</v>
      </c>
      <c r="K5919" s="15" t="n">
        <v>4228.704</v>
      </c>
      <c r="L5919" s="0" t="n">
        <v>6</v>
      </c>
      <c r="M5919" s="16" t="n">
        <v>0.2</v>
      </c>
      <c r="N5919" s="17" t="n">
        <v>158.5764</v>
      </c>
      <c r="O5919" s="0" t="str">
        <f aca="false">TEXT(B5919,"YYYY-MM")</f>
        <v>2016-09</v>
      </c>
      <c r="P5919" s="18" t="n">
        <f aca="false">IFERROR(N5919/K5919,0)</f>
        <v>0.0375</v>
      </c>
      <c r="Q5919" s="0" t="str">
        <f aca="false">IF(M5919=0,"No Discount",IF(M5919&lt;0.2,"Low (1-19%)",IF(M5919&lt;0.4,"Medium (20-39%)","High (40%+)")))</f>
        <v>Medium (20-39%)</v>
      </c>
      <c r="R5919" s="0" t="str">
        <f aca="false">INDEX('Lookup Tables'!$B$2:$B$5,MATCH(F5919,'Lookup Tables'!$A$2:$A$5,0))</f>
        <v>Manager B</v>
      </c>
    </row>
    <row r="5920" customFormat="false" ht="15" hidden="false" customHeight="false" outlineLevel="0" collapsed="false">
      <c r="A5920" s="0" t="s">
        <v>4839</v>
      </c>
      <c r="B5920" s="13" t="n">
        <v>42630</v>
      </c>
      <c r="C5920" s="13" t="n">
        <v>42636</v>
      </c>
      <c r="D5920" s="14" t="s">
        <v>69</v>
      </c>
      <c r="E5920" s="14" t="s">
        <v>53</v>
      </c>
      <c r="F5920" s="14" t="s">
        <v>117</v>
      </c>
      <c r="G5920" s="14" t="s">
        <v>170</v>
      </c>
      <c r="H5920" s="14" t="s">
        <v>56</v>
      </c>
      <c r="I5920" s="14" t="s">
        <v>57</v>
      </c>
      <c r="J5920" s="14" t="s">
        <v>2383</v>
      </c>
      <c r="K5920" s="15" t="n">
        <v>2003.92</v>
      </c>
      <c r="L5920" s="0" t="n">
        <v>5</v>
      </c>
      <c r="M5920" s="16" t="n">
        <v>0.2</v>
      </c>
      <c r="N5920" s="17" t="n">
        <v>-25.049</v>
      </c>
      <c r="O5920" s="0" t="str">
        <f aca="false">TEXT(B5920,"YYYY-MM")</f>
        <v>2016-09</v>
      </c>
      <c r="P5920" s="18" t="n">
        <f aca="false">IFERROR(N5920/K5920,0)</f>
        <v>-0.0125</v>
      </c>
      <c r="Q5920" s="0" t="str">
        <f aca="false">IF(M5920=0,"No Discount",IF(M5920&lt;0.2,"Low (1-19%)",IF(M5920&lt;0.4,"Medium (20-39%)","High (40%+)")))</f>
        <v>Medium (20-39%)</v>
      </c>
      <c r="R5920" s="0" t="str">
        <f aca="false">INDEX('Lookup Tables'!$B$2:$B$5,MATCH(F5920,'Lookup Tables'!$A$2:$A$5,0))</f>
        <v>Manager B</v>
      </c>
    </row>
    <row r="5921" customFormat="false" ht="15" hidden="false" customHeight="false" outlineLevel="0" collapsed="false">
      <c r="A5921" s="0" t="s">
        <v>4839</v>
      </c>
      <c r="B5921" s="13" t="n">
        <v>42630</v>
      </c>
      <c r="C5921" s="13" t="n">
        <v>42636</v>
      </c>
      <c r="D5921" s="14" t="s">
        <v>69</v>
      </c>
      <c r="E5921" s="14" t="s">
        <v>53</v>
      </c>
      <c r="F5921" s="14" t="s">
        <v>117</v>
      </c>
      <c r="G5921" s="14" t="s">
        <v>170</v>
      </c>
      <c r="H5921" s="14" t="s">
        <v>80</v>
      </c>
      <c r="I5921" s="14" t="s">
        <v>81</v>
      </c>
      <c r="J5921" s="14" t="s">
        <v>1059</v>
      </c>
      <c r="K5921" s="15" t="n">
        <v>209.97</v>
      </c>
      <c r="L5921" s="0" t="n">
        <v>3</v>
      </c>
      <c r="M5921" s="16" t="n">
        <v>0</v>
      </c>
      <c r="N5921" s="17" t="n">
        <v>58.7916</v>
      </c>
      <c r="O5921" s="0" t="str">
        <f aca="false">TEXT(B5921,"YYYY-MM")</f>
        <v>2016-09</v>
      </c>
      <c r="P5921" s="18" t="n">
        <f aca="false">IFERROR(N5921/K5921,0)</f>
        <v>0.28</v>
      </c>
      <c r="Q5921" s="0" t="str">
        <f aca="false">IF(M5921=0,"No Discount",IF(M5921&lt;0.2,"Low (1-19%)",IF(M5921&lt;0.4,"Medium (20-39%)","High (40%+)")))</f>
        <v>No Discount</v>
      </c>
      <c r="R5921" s="0" t="str">
        <f aca="false">INDEX('Lookup Tables'!$B$2:$B$5,MATCH(F5921,'Lookup Tables'!$A$2:$A$5,0))</f>
        <v>Manager B</v>
      </c>
    </row>
    <row r="5922" customFormat="false" ht="15" hidden="false" customHeight="false" outlineLevel="0" collapsed="false">
      <c r="A5922" s="0" t="s">
        <v>4839</v>
      </c>
      <c r="B5922" s="13" t="n">
        <v>42630</v>
      </c>
      <c r="C5922" s="13" t="n">
        <v>42636</v>
      </c>
      <c r="D5922" s="14" t="s">
        <v>69</v>
      </c>
      <c r="E5922" s="14" t="s">
        <v>53</v>
      </c>
      <c r="F5922" s="14" t="s">
        <v>117</v>
      </c>
      <c r="G5922" s="14" t="s">
        <v>170</v>
      </c>
      <c r="H5922" s="14" t="s">
        <v>80</v>
      </c>
      <c r="I5922" s="14" t="s">
        <v>123</v>
      </c>
      <c r="J5922" s="14" t="s">
        <v>1366</v>
      </c>
      <c r="K5922" s="15" t="n">
        <v>659.9</v>
      </c>
      <c r="L5922" s="0" t="n">
        <v>2</v>
      </c>
      <c r="M5922" s="16" t="n">
        <v>0</v>
      </c>
      <c r="N5922" s="17" t="n">
        <v>217.767</v>
      </c>
      <c r="O5922" s="0" t="str">
        <f aca="false">TEXT(B5922,"YYYY-MM")</f>
        <v>2016-09</v>
      </c>
      <c r="P5922" s="18" t="n">
        <f aca="false">IFERROR(N5922/K5922,0)</f>
        <v>0.33</v>
      </c>
      <c r="Q5922" s="0" t="str">
        <f aca="false">IF(M5922=0,"No Discount",IF(M5922&lt;0.2,"Low (1-19%)",IF(M5922&lt;0.4,"Medium (20-39%)","High (40%+)")))</f>
        <v>No Discount</v>
      </c>
      <c r="R5922" s="0" t="str">
        <f aca="false">INDEX('Lookup Tables'!$B$2:$B$5,MATCH(F5922,'Lookup Tables'!$A$2:$A$5,0))</f>
        <v>Manager B</v>
      </c>
    </row>
    <row r="5923" customFormat="false" ht="15" hidden="false" customHeight="false" outlineLevel="0" collapsed="false">
      <c r="A5923" s="0" t="s">
        <v>4839</v>
      </c>
      <c r="B5923" s="13" t="n">
        <v>42630</v>
      </c>
      <c r="C5923" s="13" t="n">
        <v>42636</v>
      </c>
      <c r="D5923" s="14" t="s">
        <v>69</v>
      </c>
      <c r="E5923" s="14" t="s">
        <v>53</v>
      </c>
      <c r="F5923" s="14" t="s">
        <v>117</v>
      </c>
      <c r="G5923" s="14" t="s">
        <v>170</v>
      </c>
      <c r="H5923" s="14" t="s">
        <v>65</v>
      </c>
      <c r="I5923" s="14" t="s">
        <v>91</v>
      </c>
      <c r="J5923" s="14" t="s">
        <v>752</v>
      </c>
      <c r="K5923" s="15" t="n">
        <v>110.96</v>
      </c>
      <c r="L5923" s="0" t="n">
        <v>2</v>
      </c>
      <c r="M5923" s="16" t="n">
        <v>0</v>
      </c>
      <c r="N5923" s="17" t="n">
        <v>53.2608</v>
      </c>
      <c r="O5923" s="0" t="str">
        <f aca="false">TEXT(B5923,"YYYY-MM")</f>
        <v>2016-09</v>
      </c>
      <c r="P5923" s="18" t="n">
        <f aca="false">IFERROR(N5923/K5923,0)</f>
        <v>0.48</v>
      </c>
      <c r="Q5923" s="0" t="str">
        <f aca="false">IF(M5923=0,"No Discount",IF(M5923&lt;0.2,"Low (1-19%)",IF(M5923&lt;0.4,"Medium (20-39%)","High (40%+)")))</f>
        <v>No Discount</v>
      </c>
      <c r="R5923" s="0" t="str">
        <f aca="false">INDEX('Lookup Tables'!$B$2:$B$5,MATCH(F5923,'Lookup Tables'!$A$2:$A$5,0))</f>
        <v>Manager B</v>
      </c>
    </row>
    <row r="5924" customFormat="false" ht="15" hidden="false" customHeight="false" outlineLevel="0" collapsed="false">
      <c r="A5924" s="0" t="s">
        <v>4839</v>
      </c>
      <c r="B5924" s="13" t="n">
        <v>42630</v>
      </c>
      <c r="C5924" s="13" t="n">
        <v>42636</v>
      </c>
      <c r="D5924" s="14" t="s">
        <v>69</v>
      </c>
      <c r="E5924" s="14" t="s">
        <v>53</v>
      </c>
      <c r="F5924" s="14" t="s">
        <v>117</v>
      </c>
      <c r="G5924" s="14" t="s">
        <v>170</v>
      </c>
      <c r="H5924" s="14" t="s">
        <v>80</v>
      </c>
      <c r="I5924" s="14" t="s">
        <v>81</v>
      </c>
      <c r="J5924" s="14" t="s">
        <v>1927</v>
      </c>
      <c r="K5924" s="15" t="n">
        <v>67.8</v>
      </c>
      <c r="L5924" s="0" t="n">
        <v>4</v>
      </c>
      <c r="M5924" s="16" t="n">
        <v>0</v>
      </c>
      <c r="N5924" s="17" t="n">
        <v>1.356</v>
      </c>
      <c r="O5924" s="0" t="str">
        <f aca="false">TEXT(B5924,"YYYY-MM")</f>
        <v>2016-09</v>
      </c>
      <c r="P5924" s="18" t="n">
        <f aca="false">IFERROR(N5924/K5924,0)</f>
        <v>0.02</v>
      </c>
      <c r="Q5924" s="0" t="str">
        <f aca="false">IF(M5924=0,"No Discount",IF(M5924&lt;0.2,"Low (1-19%)",IF(M5924&lt;0.4,"Medium (20-39%)","High (40%+)")))</f>
        <v>No Discount</v>
      </c>
      <c r="R5924" s="0" t="str">
        <f aca="false">INDEX('Lookup Tables'!$B$2:$B$5,MATCH(F5924,'Lookup Tables'!$A$2:$A$5,0))</f>
        <v>Manager B</v>
      </c>
    </row>
    <row r="5925" customFormat="false" ht="15" hidden="false" customHeight="false" outlineLevel="0" collapsed="false">
      <c r="A5925" s="0" t="s">
        <v>4840</v>
      </c>
      <c r="B5925" s="13" t="n">
        <v>43065</v>
      </c>
      <c r="C5925" s="13" t="n">
        <v>43069</v>
      </c>
      <c r="D5925" s="14" t="s">
        <v>52</v>
      </c>
      <c r="E5925" s="14" t="s">
        <v>62</v>
      </c>
      <c r="F5925" s="14" t="s">
        <v>117</v>
      </c>
      <c r="G5925" s="14" t="s">
        <v>170</v>
      </c>
      <c r="H5925" s="14" t="s">
        <v>56</v>
      </c>
      <c r="I5925" s="14" t="s">
        <v>71</v>
      </c>
      <c r="J5925" s="14" t="s">
        <v>1748</v>
      </c>
      <c r="K5925" s="15" t="n">
        <v>313.176</v>
      </c>
      <c r="L5925" s="0" t="n">
        <v>2</v>
      </c>
      <c r="M5925" s="16" t="n">
        <v>0.4</v>
      </c>
      <c r="N5925" s="17" t="n">
        <v>-120.0508</v>
      </c>
      <c r="O5925" s="0" t="str">
        <f aca="false">TEXT(B5925,"YYYY-MM")</f>
        <v>2017-11</v>
      </c>
      <c r="P5925" s="18" t="n">
        <f aca="false">IFERROR(N5925/K5925,0)</f>
        <v>-0.383333333333333</v>
      </c>
      <c r="Q5925" s="0" t="str">
        <f aca="false">IF(M5925=0,"No Discount",IF(M5925&lt;0.2,"Low (1-19%)",IF(M5925&lt;0.4,"Medium (20-39%)","High (40%+)")))</f>
        <v>High (40%+)</v>
      </c>
      <c r="R5925" s="0" t="str">
        <f aca="false">INDEX('Lookup Tables'!$B$2:$B$5,MATCH(F5925,'Lookup Tables'!$A$2:$A$5,0))</f>
        <v>Manager B</v>
      </c>
    </row>
    <row r="5926" customFormat="false" ht="15" hidden="false" customHeight="false" outlineLevel="0" collapsed="false">
      <c r="A5926" s="0" t="s">
        <v>4841</v>
      </c>
      <c r="B5926" s="13" t="n">
        <v>43423</v>
      </c>
      <c r="C5926" s="13" t="n">
        <v>43426</v>
      </c>
      <c r="D5926" s="14" t="s">
        <v>52</v>
      </c>
      <c r="E5926" s="14" t="s">
        <v>53</v>
      </c>
      <c r="F5926" s="14" t="s">
        <v>54</v>
      </c>
      <c r="G5926" s="14" t="s">
        <v>193</v>
      </c>
      <c r="H5926" s="14" t="s">
        <v>65</v>
      </c>
      <c r="I5926" s="14" t="s">
        <v>78</v>
      </c>
      <c r="J5926" s="14" t="s">
        <v>2367</v>
      </c>
      <c r="K5926" s="15" t="n">
        <v>22.96</v>
      </c>
      <c r="L5926" s="0" t="n">
        <v>7</v>
      </c>
      <c r="M5926" s="16" t="n">
        <v>0</v>
      </c>
      <c r="N5926" s="17" t="n">
        <v>6.6584</v>
      </c>
      <c r="O5926" s="0" t="str">
        <f aca="false">TEXT(B5926,"YYYY-MM")</f>
        <v>2018-11</v>
      </c>
      <c r="P5926" s="18" t="n">
        <f aca="false">IFERROR(N5926/K5926,0)</f>
        <v>0.29</v>
      </c>
      <c r="Q5926" s="0" t="str">
        <f aca="false">IF(M5926=0,"No Discount",IF(M5926&lt;0.2,"Low (1-19%)",IF(M5926&lt;0.4,"Medium (20-39%)","High (40%+)")))</f>
        <v>No Discount</v>
      </c>
      <c r="R5926" s="0" t="str">
        <f aca="false">INDEX('Lookup Tables'!$B$2:$B$5,MATCH(F5926,'Lookup Tables'!$A$2:$A$5,0))</f>
        <v>Manager C</v>
      </c>
    </row>
    <row r="5927" customFormat="false" ht="15" hidden="false" customHeight="false" outlineLevel="0" collapsed="false">
      <c r="A5927" s="0" t="s">
        <v>4842</v>
      </c>
      <c r="B5927" s="13" t="n">
        <v>43254</v>
      </c>
      <c r="C5927" s="13" t="n">
        <v>43259</v>
      </c>
      <c r="D5927" s="14" t="s">
        <v>69</v>
      </c>
      <c r="E5927" s="14" t="s">
        <v>62</v>
      </c>
      <c r="F5927" s="14" t="s">
        <v>63</v>
      </c>
      <c r="G5927" s="14" t="s">
        <v>94</v>
      </c>
      <c r="H5927" s="14" t="s">
        <v>80</v>
      </c>
      <c r="I5927" s="14" t="s">
        <v>123</v>
      </c>
      <c r="J5927" s="14" t="s">
        <v>1783</v>
      </c>
      <c r="K5927" s="15" t="n">
        <v>1099.5</v>
      </c>
      <c r="L5927" s="0" t="n">
        <v>10</v>
      </c>
      <c r="M5927" s="16" t="n">
        <v>0</v>
      </c>
      <c r="N5927" s="17" t="n">
        <v>362.835</v>
      </c>
      <c r="O5927" s="0" t="str">
        <f aca="false">TEXT(B5927,"YYYY-MM")</f>
        <v>2018-06</v>
      </c>
      <c r="P5927" s="18" t="n">
        <f aca="false">IFERROR(N5927/K5927,0)</f>
        <v>0.33</v>
      </c>
      <c r="Q5927" s="0" t="str">
        <f aca="false">IF(M5927=0,"No Discount",IF(M5927&lt;0.2,"Low (1-19%)",IF(M5927&lt;0.4,"Medium (20-39%)","High (40%+)")))</f>
        <v>No Discount</v>
      </c>
      <c r="R5927" s="0" t="str">
        <f aca="false">INDEX('Lookup Tables'!$B$2:$B$5,MATCH(F5927,'Lookup Tables'!$A$2:$A$5,0))</f>
        <v>Manager D</v>
      </c>
    </row>
    <row r="5928" customFormat="false" ht="15" hidden="false" customHeight="false" outlineLevel="0" collapsed="false">
      <c r="A5928" s="0" t="s">
        <v>4843</v>
      </c>
      <c r="B5928" s="13" t="n">
        <v>42102</v>
      </c>
      <c r="C5928" s="13" t="n">
        <v>42106</v>
      </c>
      <c r="D5928" s="14" t="s">
        <v>69</v>
      </c>
      <c r="E5928" s="14" t="s">
        <v>62</v>
      </c>
      <c r="F5928" s="14" t="s">
        <v>54</v>
      </c>
      <c r="G5928" s="14" t="s">
        <v>211</v>
      </c>
      <c r="H5928" s="14" t="s">
        <v>56</v>
      </c>
      <c r="I5928" s="14" t="s">
        <v>71</v>
      </c>
      <c r="J5928" s="14" t="s">
        <v>4629</v>
      </c>
      <c r="K5928" s="15" t="n">
        <v>1215.92</v>
      </c>
      <c r="L5928" s="0" t="n">
        <v>8</v>
      </c>
      <c r="M5928" s="16" t="n">
        <v>0</v>
      </c>
      <c r="N5928" s="17" t="n">
        <v>316.1392</v>
      </c>
      <c r="O5928" s="0" t="str">
        <f aca="false">TEXT(B5928,"YYYY-MM")</f>
        <v>2015-04</v>
      </c>
      <c r="P5928" s="18" t="n">
        <f aca="false">IFERROR(N5928/K5928,0)</f>
        <v>0.26</v>
      </c>
      <c r="Q5928" s="0" t="str">
        <f aca="false">IF(M5928=0,"No Discount",IF(M5928&lt;0.2,"Low (1-19%)",IF(M5928&lt;0.4,"Medium (20-39%)","High (40%+)")))</f>
        <v>No Discount</v>
      </c>
      <c r="R5928" s="0" t="str">
        <f aca="false">INDEX('Lookup Tables'!$B$2:$B$5,MATCH(F5928,'Lookup Tables'!$A$2:$A$5,0))</f>
        <v>Manager C</v>
      </c>
    </row>
    <row r="5929" customFormat="false" ht="15" hidden="false" customHeight="false" outlineLevel="0" collapsed="false">
      <c r="A5929" s="0" t="s">
        <v>4844</v>
      </c>
      <c r="B5929" s="13" t="n">
        <v>42288</v>
      </c>
      <c r="C5929" s="13" t="n">
        <v>42292</v>
      </c>
      <c r="D5929" s="14" t="s">
        <v>69</v>
      </c>
      <c r="E5929" s="14" t="s">
        <v>62</v>
      </c>
      <c r="F5929" s="14" t="s">
        <v>54</v>
      </c>
      <c r="G5929" s="14" t="s">
        <v>787</v>
      </c>
      <c r="H5929" s="14" t="s">
        <v>65</v>
      </c>
      <c r="I5929" s="14" t="s">
        <v>66</v>
      </c>
      <c r="J5929" s="14" t="s">
        <v>67</v>
      </c>
      <c r="K5929" s="15" t="n">
        <v>7.31</v>
      </c>
      <c r="L5929" s="0" t="n">
        <v>1</v>
      </c>
      <c r="M5929" s="16" t="n">
        <v>0</v>
      </c>
      <c r="N5929" s="17" t="n">
        <v>3.4357</v>
      </c>
      <c r="O5929" s="0" t="str">
        <f aca="false">TEXT(B5929,"YYYY-MM")</f>
        <v>2015-10</v>
      </c>
      <c r="P5929" s="18" t="n">
        <f aca="false">IFERROR(N5929/K5929,0)</f>
        <v>0.47</v>
      </c>
      <c r="Q5929" s="0" t="str">
        <f aca="false">IF(M5929=0,"No Discount",IF(M5929&lt;0.2,"Low (1-19%)",IF(M5929&lt;0.4,"Medium (20-39%)","High (40%+)")))</f>
        <v>No Discount</v>
      </c>
      <c r="R5929" s="0" t="str">
        <f aca="false">INDEX('Lookup Tables'!$B$2:$B$5,MATCH(F5929,'Lookup Tables'!$A$2:$A$5,0))</f>
        <v>Manager C</v>
      </c>
    </row>
    <row r="5930" customFormat="false" ht="15" hidden="false" customHeight="false" outlineLevel="0" collapsed="false">
      <c r="A5930" s="0" t="s">
        <v>4844</v>
      </c>
      <c r="B5930" s="13" t="n">
        <v>42288</v>
      </c>
      <c r="C5930" s="13" t="n">
        <v>42292</v>
      </c>
      <c r="D5930" s="14" t="s">
        <v>69</v>
      </c>
      <c r="E5930" s="14" t="s">
        <v>62</v>
      </c>
      <c r="F5930" s="14" t="s">
        <v>54</v>
      </c>
      <c r="G5930" s="14" t="s">
        <v>787</v>
      </c>
      <c r="H5930" s="14" t="s">
        <v>56</v>
      </c>
      <c r="I5930" s="14" t="s">
        <v>76</v>
      </c>
      <c r="J5930" s="14" t="s">
        <v>2672</v>
      </c>
      <c r="K5930" s="15" t="n">
        <v>8.92</v>
      </c>
      <c r="L5930" s="0" t="n">
        <v>4</v>
      </c>
      <c r="M5930" s="16" t="n">
        <v>0</v>
      </c>
      <c r="N5930" s="17" t="n">
        <v>3.9248</v>
      </c>
      <c r="O5930" s="0" t="str">
        <f aca="false">TEXT(B5930,"YYYY-MM")</f>
        <v>2015-10</v>
      </c>
      <c r="P5930" s="18" t="n">
        <f aca="false">IFERROR(N5930/K5930,0)</f>
        <v>0.44</v>
      </c>
      <c r="Q5930" s="0" t="str">
        <f aca="false">IF(M5930=0,"No Discount",IF(M5930&lt;0.2,"Low (1-19%)",IF(M5930&lt;0.4,"Medium (20-39%)","High (40%+)")))</f>
        <v>No Discount</v>
      </c>
      <c r="R5930" s="0" t="str">
        <f aca="false">INDEX('Lookup Tables'!$B$2:$B$5,MATCH(F5930,'Lookup Tables'!$A$2:$A$5,0))</f>
        <v>Manager C</v>
      </c>
    </row>
    <row r="5931" customFormat="false" ht="15" hidden="false" customHeight="false" outlineLevel="0" collapsed="false">
      <c r="A5931" s="0" t="s">
        <v>4845</v>
      </c>
      <c r="B5931" s="13" t="n">
        <v>43288</v>
      </c>
      <c r="C5931" s="13" t="n">
        <v>43290</v>
      </c>
      <c r="D5931" s="14" t="s">
        <v>137</v>
      </c>
      <c r="E5931" s="14" t="s">
        <v>53</v>
      </c>
      <c r="F5931" s="14" t="s">
        <v>117</v>
      </c>
      <c r="G5931" s="14" t="s">
        <v>118</v>
      </c>
      <c r="H5931" s="14" t="s">
        <v>56</v>
      </c>
      <c r="I5931" s="14" t="s">
        <v>57</v>
      </c>
      <c r="J5931" s="14" t="s">
        <v>1185</v>
      </c>
      <c r="K5931" s="15" t="n">
        <v>87.21</v>
      </c>
      <c r="L5931" s="0" t="n">
        <v>3</v>
      </c>
      <c r="M5931" s="16" t="n">
        <v>0.5</v>
      </c>
      <c r="N5931" s="17" t="n">
        <v>-45.3492</v>
      </c>
      <c r="O5931" s="0" t="str">
        <f aca="false">TEXT(B5931,"YYYY-MM")</f>
        <v>2018-07</v>
      </c>
      <c r="P5931" s="18" t="n">
        <f aca="false">IFERROR(N5931/K5931,0)</f>
        <v>-0.52</v>
      </c>
      <c r="Q5931" s="0" t="str">
        <f aca="false">IF(M5931=0,"No Discount",IF(M5931&lt;0.2,"Low (1-19%)",IF(M5931&lt;0.4,"Medium (20-39%)","High (40%+)")))</f>
        <v>High (40%+)</v>
      </c>
      <c r="R5931" s="0" t="str">
        <f aca="false">INDEX('Lookup Tables'!$B$2:$B$5,MATCH(F5931,'Lookup Tables'!$A$2:$A$5,0))</f>
        <v>Manager B</v>
      </c>
    </row>
    <row r="5932" customFormat="false" ht="15" hidden="false" customHeight="false" outlineLevel="0" collapsed="false">
      <c r="A5932" s="0" t="s">
        <v>4845</v>
      </c>
      <c r="B5932" s="13" t="n">
        <v>43288</v>
      </c>
      <c r="C5932" s="13" t="n">
        <v>43290</v>
      </c>
      <c r="D5932" s="14" t="s">
        <v>137</v>
      </c>
      <c r="E5932" s="14" t="s">
        <v>53</v>
      </c>
      <c r="F5932" s="14" t="s">
        <v>117</v>
      </c>
      <c r="G5932" s="14" t="s">
        <v>118</v>
      </c>
      <c r="H5932" s="14" t="s">
        <v>65</v>
      </c>
      <c r="I5932" s="14" t="s">
        <v>91</v>
      </c>
      <c r="J5932" s="14" t="s">
        <v>504</v>
      </c>
      <c r="K5932" s="15" t="n">
        <v>15.552</v>
      </c>
      <c r="L5932" s="0" t="n">
        <v>3</v>
      </c>
      <c r="M5932" s="16" t="n">
        <v>0.2</v>
      </c>
      <c r="N5932" s="17" t="n">
        <v>5.4432</v>
      </c>
      <c r="O5932" s="0" t="str">
        <f aca="false">TEXT(B5932,"YYYY-MM")</f>
        <v>2018-07</v>
      </c>
      <c r="P5932" s="18" t="n">
        <f aca="false">IFERROR(N5932/K5932,0)</f>
        <v>0.35</v>
      </c>
      <c r="Q5932" s="0" t="str">
        <f aca="false">IF(M5932=0,"No Discount",IF(M5932&lt;0.2,"Low (1-19%)",IF(M5932&lt;0.4,"Medium (20-39%)","High (40%+)")))</f>
        <v>Medium (20-39%)</v>
      </c>
      <c r="R5932" s="0" t="str">
        <f aca="false">INDEX('Lookup Tables'!$B$2:$B$5,MATCH(F5932,'Lookup Tables'!$A$2:$A$5,0))</f>
        <v>Manager B</v>
      </c>
    </row>
    <row r="5933" customFormat="false" ht="15" hidden="false" customHeight="false" outlineLevel="0" collapsed="false">
      <c r="A5933" s="0" t="s">
        <v>4845</v>
      </c>
      <c r="B5933" s="13" t="n">
        <v>43288</v>
      </c>
      <c r="C5933" s="13" t="n">
        <v>43290</v>
      </c>
      <c r="D5933" s="14" t="s">
        <v>137</v>
      </c>
      <c r="E5933" s="14" t="s">
        <v>53</v>
      </c>
      <c r="F5933" s="14" t="s">
        <v>117</v>
      </c>
      <c r="G5933" s="14" t="s">
        <v>118</v>
      </c>
      <c r="H5933" s="14" t="s">
        <v>80</v>
      </c>
      <c r="I5933" s="14" t="s">
        <v>81</v>
      </c>
      <c r="J5933" s="14" t="s">
        <v>775</v>
      </c>
      <c r="K5933" s="15" t="n">
        <v>683.988</v>
      </c>
      <c r="L5933" s="0" t="n">
        <v>2</v>
      </c>
      <c r="M5933" s="16" t="n">
        <v>0.4</v>
      </c>
      <c r="N5933" s="17" t="n">
        <v>-113.998</v>
      </c>
      <c r="O5933" s="0" t="str">
        <f aca="false">TEXT(B5933,"YYYY-MM")</f>
        <v>2018-07</v>
      </c>
      <c r="P5933" s="18" t="n">
        <f aca="false">IFERROR(N5933/K5933,0)</f>
        <v>-0.166666666666667</v>
      </c>
      <c r="Q5933" s="0" t="str">
        <f aca="false">IF(M5933=0,"No Discount",IF(M5933&lt;0.2,"Low (1-19%)",IF(M5933&lt;0.4,"Medium (20-39%)","High (40%+)")))</f>
        <v>High (40%+)</v>
      </c>
      <c r="R5933" s="0" t="str">
        <f aca="false">INDEX('Lookup Tables'!$B$2:$B$5,MATCH(F5933,'Lookup Tables'!$A$2:$A$5,0))</f>
        <v>Manager B</v>
      </c>
    </row>
    <row r="5934" customFormat="false" ht="15" hidden="false" customHeight="false" outlineLevel="0" collapsed="false">
      <c r="A5934" s="0" t="s">
        <v>4845</v>
      </c>
      <c r="B5934" s="13" t="n">
        <v>43288</v>
      </c>
      <c r="C5934" s="13" t="n">
        <v>43290</v>
      </c>
      <c r="D5934" s="14" t="s">
        <v>137</v>
      </c>
      <c r="E5934" s="14" t="s">
        <v>53</v>
      </c>
      <c r="F5934" s="14" t="s">
        <v>117</v>
      </c>
      <c r="G5934" s="14" t="s">
        <v>118</v>
      </c>
      <c r="H5934" s="14" t="s">
        <v>65</v>
      </c>
      <c r="I5934" s="14" t="s">
        <v>73</v>
      </c>
      <c r="J5934" s="14" t="s">
        <v>2904</v>
      </c>
      <c r="K5934" s="15" t="n">
        <v>13.392</v>
      </c>
      <c r="L5934" s="0" t="n">
        <v>3</v>
      </c>
      <c r="M5934" s="16" t="n">
        <v>0.2</v>
      </c>
      <c r="N5934" s="17" t="n">
        <v>1.0044</v>
      </c>
      <c r="O5934" s="0" t="str">
        <f aca="false">TEXT(B5934,"YYYY-MM")</f>
        <v>2018-07</v>
      </c>
      <c r="P5934" s="18" t="n">
        <f aca="false">IFERROR(N5934/K5934,0)</f>
        <v>0.075</v>
      </c>
      <c r="Q5934" s="0" t="str">
        <f aca="false">IF(M5934=0,"No Discount",IF(M5934&lt;0.2,"Low (1-19%)",IF(M5934&lt;0.4,"Medium (20-39%)","High (40%+)")))</f>
        <v>Medium (20-39%)</v>
      </c>
      <c r="R5934" s="0" t="str">
        <f aca="false">INDEX('Lookup Tables'!$B$2:$B$5,MATCH(F5934,'Lookup Tables'!$A$2:$A$5,0))</f>
        <v>Manager B</v>
      </c>
    </row>
    <row r="5935" customFormat="false" ht="15" hidden="false" customHeight="false" outlineLevel="0" collapsed="false">
      <c r="A5935" s="0" t="s">
        <v>4845</v>
      </c>
      <c r="B5935" s="13" t="n">
        <v>43288</v>
      </c>
      <c r="C5935" s="13" t="n">
        <v>43290</v>
      </c>
      <c r="D5935" s="14" t="s">
        <v>137</v>
      </c>
      <c r="E5935" s="14" t="s">
        <v>53</v>
      </c>
      <c r="F5935" s="14" t="s">
        <v>117</v>
      </c>
      <c r="G5935" s="14" t="s">
        <v>118</v>
      </c>
      <c r="H5935" s="14" t="s">
        <v>80</v>
      </c>
      <c r="I5935" s="14" t="s">
        <v>123</v>
      </c>
      <c r="J5935" s="14" t="s">
        <v>4166</v>
      </c>
      <c r="K5935" s="15" t="n">
        <v>16.776</v>
      </c>
      <c r="L5935" s="0" t="n">
        <v>3</v>
      </c>
      <c r="M5935" s="16" t="n">
        <v>0.2</v>
      </c>
      <c r="N5935" s="17" t="n">
        <v>4.8231</v>
      </c>
      <c r="O5935" s="0" t="str">
        <f aca="false">TEXT(B5935,"YYYY-MM")</f>
        <v>2018-07</v>
      </c>
      <c r="P5935" s="18" t="n">
        <f aca="false">IFERROR(N5935/K5935,0)</f>
        <v>0.2875</v>
      </c>
      <c r="Q5935" s="0" t="str">
        <f aca="false">IF(M5935=0,"No Discount",IF(M5935&lt;0.2,"Low (1-19%)",IF(M5935&lt;0.4,"Medium (20-39%)","High (40%+)")))</f>
        <v>Medium (20-39%)</v>
      </c>
      <c r="R5935" s="0" t="str">
        <f aca="false">INDEX('Lookup Tables'!$B$2:$B$5,MATCH(F5935,'Lookup Tables'!$A$2:$A$5,0))</f>
        <v>Manager B</v>
      </c>
    </row>
    <row r="5936" customFormat="false" ht="15" hidden="false" customHeight="false" outlineLevel="0" collapsed="false">
      <c r="A5936" s="0" t="s">
        <v>4845</v>
      </c>
      <c r="B5936" s="13" t="n">
        <v>43288</v>
      </c>
      <c r="C5936" s="13" t="n">
        <v>43290</v>
      </c>
      <c r="D5936" s="14" t="s">
        <v>137</v>
      </c>
      <c r="E5936" s="14" t="s">
        <v>53</v>
      </c>
      <c r="F5936" s="14" t="s">
        <v>117</v>
      </c>
      <c r="G5936" s="14" t="s">
        <v>118</v>
      </c>
      <c r="H5936" s="14" t="s">
        <v>80</v>
      </c>
      <c r="I5936" s="14" t="s">
        <v>123</v>
      </c>
      <c r="J5936" s="14" t="s">
        <v>1366</v>
      </c>
      <c r="K5936" s="15" t="n">
        <v>527.92</v>
      </c>
      <c r="L5936" s="0" t="n">
        <v>2</v>
      </c>
      <c r="M5936" s="16" t="n">
        <v>0.2</v>
      </c>
      <c r="N5936" s="17" t="n">
        <v>85.787</v>
      </c>
      <c r="O5936" s="0" t="str">
        <f aca="false">TEXT(B5936,"YYYY-MM")</f>
        <v>2018-07</v>
      </c>
      <c r="P5936" s="18" t="n">
        <f aca="false">IFERROR(N5936/K5936,0)</f>
        <v>0.1625</v>
      </c>
      <c r="Q5936" s="0" t="str">
        <f aca="false">IF(M5936=0,"No Discount",IF(M5936&lt;0.2,"Low (1-19%)",IF(M5936&lt;0.4,"Medium (20-39%)","High (40%+)")))</f>
        <v>Medium (20-39%)</v>
      </c>
      <c r="R5936" s="0" t="str">
        <f aca="false">INDEX('Lookup Tables'!$B$2:$B$5,MATCH(F5936,'Lookup Tables'!$A$2:$A$5,0))</f>
        <v>Manager B</v>
      </c>
    </row>
    <row r="5937" customFormat="false" ht="15" hidden="false" customHeight="false" outlineLevel="0" collapsed="false">
      <c r="A5937" s="0" t="s">
        <v>4846</v>
      </c>
      <c r="B5937" s="13" t="n">
        <v>42920</v>
      </c>
      <c r="C5937" s="13" t="n">
        <v>42920</v>
      </c>
      <c r="D5937" s="14" t="s">
        <v>606</v>
      </c>
      <c r="E5937" s="14" t="s">
        <v>97</v>
      </c>
      <c r="F5937" s="14" t="s">
        <v>63</v>
      </c>
      <c r="G5937" s="14" t="s">
        <v>94</v>
      </c>
      <c r="H5937" s="14" t="s">
        <v>56</v>
      </c>
      <c r="I5937" s="14" t="s">
        <v>76</v>
      </c>
      <c r="J5937" s="14" t="s">
        <v>943</v>
      </c>
      <c r="K5937" s="15" t="n">
        <v>25.4</v>
      </c>
      <c r="L5937" s="0" t="n">
        <v>5</v>
      </c>
      <c r="M5937" s="16" t="n">
        <v>0</v>
      </c>
      <c r="N5937" s="17" t="n">
        <v>8.636</v>
      </c>
      <c r="O5937" s="0" t="str">
        <f aca="false">TEXT(B5937,"YYYY-MM")</f>
        <v>2017-07</v>
      </c>
      <c r="P5937" s="18" t="n">
        <f aca="false">IFERROR(N5937/K5937,0)</f>
        <v>0.34</v>
      </c>
      <c r="Q5937" s="0" t="str">
        <f aca="false">IF(M5937=0,"No Discount",IF(M5937&lt;0.2,"Low (1-19%)",IF(M5937&lt;0.4,"Medium (20-39%)","High (40%+)")))</f>
        <v>No Discount</v>
      </c>
      <c r="R5937" s="0" t="str">
        <f aca="false">INDEX('Lookup Tables'!$B$2:$B$5,MATCH(F5937,'Lookup Tables'!$A$2:$A$5,0))</f>
        <v>Manager D</v>
      </c>
    </row>
    <row r="5938" customFormat="false" ht="15" hidden="false" customHeight="false" outlineLevel="0" collapsed="false">
      <c r="A5938" s="0" t="s">
        <v>4846</v>
      </c>
      <c r="B5938" s="13" t="n">
        <v>42920</v>
      </c>
      <c r="C5938" s="13" t="n">
        <v>42920</v>
      </c>
      <c r="D5938" s="14" t="s">
        <v>606</v>
      </c>
      <c r="E5938" s="14" t="s">
        <v>97</v>
      </c>
      <c r="F5938" s="14" t="s">
        <v>63</v>
      </c>
      <c r="G5938" s="14" t="s">
        <v>94</v>
      </c>
      <c r="H5938" s="14" t="s">
        <v>80</v>
      </c>
      <c r="I5938" s="14" t="s">
        <v>81</v>
      </c>
      <c r="J5938" s="14" t="s">
        <v>2251</v>
      </c>
      <c r="K5938" s="15" t="n">
        <v>177.48</v>
      </c>
      <c r="L5938" s="0" t="n">
        <v>3</v>
      </c>
      <c r="M5938" s="16" t="n">
        <v>0.2</v>
      </c>
      <c r="N5938" s="17" t="n">
        <v>19.9665</v>
      </c>
      <c r="O5938" s="0" t="str">
        <f aca="false">TEXT(B5938,"YYYY-MM")</f>
        <v>2017-07</v>
      </c>
      <c r="P5938" s="18" t="n">
        <f aca="false">IFERROR(N5938/K5938,0)</f>
        <v>0.1125</v>
      </c>
      <c r="Q5938" s="0" t="str">
        <f aca="false">IF(M5938=0,"No Discount",IF(M5938&lt;0.2,"Low (1-19%)",IF(M5938&lt;0.4,"Medium (20-39%)","High (40%+)")))</f>
        <v>Medium (20-39%)</v>
      </c>
      <c r="R5938" s="0" t="str">
        <f aca="false">INDEX('Lookup Tables'!$B$2:$B$5,MATCH(F5938,'Lookup Tables'!$A$2:$A$5,0))</f>
        <v>Manager D</v>
      </c>
    </row>
    <row r="5939" customFormat="false" ht="15" hidden="false" customHeight="false" outlineLevel="0" collapsed="false">
      <c r="A5939" s="0" t="s">
        <v>4846</v>
      </c>
      <c r="B5939" s="13" t="n">
        <v>42920</v>
      </c>
      <c r="C5939" s="13" t="n">
        <v>42920</v>
      </c>
      <c r="D5939" s="14" t="s">
        <v>606</v>
      </c>
      <c r="E5939" s="14" t="s">
        <v>97</v>
      </c>
      <c r="F5939" s="14" t="s">
        <v>63</v>
      </c>
      <c r="G5939" s="14" t="s">
        <v>94</v>
      </c>
      <c r="H5939" s="14" t="s">
        <v>80</v>
      </c>
      <c r="I5939" s="14" t="s">
        <v>81</v>
      </c>
      <c r="J5939" s="14" t="s">
        <v>1792</v>
      </c>
      <c r="K5939" s="15" t="n">
        <v>71.976</v>
      </c>
      <c r="L5939" s="0" t="n">
        <v>3</v>
      </c>
      <c r="M5939" s="16" t="n">
        <v>0.2</v>
      </c>
      <c r="N5939" s="17" t="n">
        <v>8.997</v>
      </c>
      <c r="O5939" s="0" t="str">
        <f aca="false">TEXT(B5939,"YYYY-MM")</f>
        <v>2017-07</v>
      </c>
      <c r="P5939" s="18" t="n">
        <f aca="false">IFERROR(N5939/K5939,0)</f>
        <v>0.125</v>
      </c>
      <c r="Q5939" s="0" t="str">
        <f aca="false">IF(M5939=0,"No Discount",IF(M5939&lt;0.2,"Low (1-19%)",IF(M5939&lt;0.4,"Medium (20-39%)","High (40%+)")))</f>
        <v>Medium (20-39%)</v>
      </c>
      <c r="R5939" s="0" t="str">
        <f aca="false">INDEX('Lookup Tables'!$B$2:$B$5,MATCH(F5939,'Lookup Tables'!$A$2:$A$5,0))</f>
        <v>Manager D</v>
      </c>
    </row>
    <row r="5940" customFormat="false" ht="15" hidden="false" customHeight="false" outlineLevel="0" collapsed="false">
      <c r="A5940" s="0" t="s">
        <v>4847</v>
      </c>
      <c r="B5940" s="13" t="n">
        <v>43239</v>
      </c>
      <c r="C5940" s="13" t="n">
        <v>43245</v>
      </c>
      <c r="D5940" s="14" t="s">
        <v>69</v>
      </c>
      <c r="E5940" s="14" t="s">
        <v>53</v>
      </c>
      <c r="F5940" s="14" t="s">
        <v>98</v>
      </c>
      <c r="G5940" s="14" t="s">
        <v>99</v>
      </c>
      <c r="H5940" s="14" t="s">
        <v>80</v>
      </c>
      <c r="I5940" s="14" t="s">
        <v>81</v>
      </c>
      <c r="J5940" s="14" t="s">
        <v>2290</v>
      </c>
      <c r="K5940" s="15" t="n">
        <v>95.992</v>
      </c>
      <c r="L5940" s="0" t="n">
        <v>1</v>
      </c>
      <c r="M5940" s="16" t="n">
        <v>0.2</v>
      </c>
      <c r="N5940" s="17" t="n">
        <v>9.5992</v>
      </c>
      <c r="O5940" s="0" t="str">
        <f aca="false">TEXT(B5940,"YYYY-MM")</f>
        <v>2018-05</v>
      </c>
      <c r="P5940" s="18" t="n">
        <f aca="false">IFERROR(N5940/K5940,0)</f>
        <v>0.1</v>
      </c>
      <c r="Q5940" s="0" t="str">
        <f aca="false">IF(M5940=0,"No Discount",IF(M5940&lt;0.2,"Low (1-19%)",IF(M5940&lt;0.4,"Medium (20-39%)","High (40%+)")))</f>
        <v>Medium (20-39%)</v>
      </c>
      <c r="R5940" s="0" t="str">
        <f aca="false">INDEX('Lookup Tables'!$B$2:$B$5,MATCH(F5940,'Lookup Tables'!$A$2:$A$5,0))</f>
        <v>Manager A</v>
      </c>
    </row>
    <row r="5941" customFormat="false" ht="15" hidden="false" customHeight="false" outlineLevel="0" collapsed="false">
      <c r="A5941" s="0" t="s">
        <v>4847</v>
      </c>
      <c r="B5941" s="13" t="n">
        <v>43239</v>
      </c>
      <c r="C5941" s="13" t="n">
        <v>43245</v>
      </c>
      <c r="D5941" s="14" t="s">
        <v>69</v>
      </c>
      <c r="E5941" s="14" t="s">
        <v>53</v>
      </c>
      <c r="F5941" s="14" t="s">
        <v>98</v>
      </c>
      <c r="G5941" s="14" t="s">
        <v>99</v>
      </c>
      <c r="H5941" s="14" t="s">
        <v>65</v>
      </c>
      <c r="I5941" s="14" t="s">
        <v>66</v>
      </c>
      <c r="J5941" s="14" t="s">
        <v>4373</v>
      </c>
      <c r="K5941" s="15" t="n">
        <v>13.216</v>
      </c>
      <c r="L5941" s="0" t="n">
        <v>4</v>
      </c>
      <c r="M5941" s="16" t="n">
        <v>0.2</v>
      </c>
      <c r="N5941" s="17" t="n">
        <v>4.2952</v>
      </c>
      <c r="O5941" s="0" t="str">
        <f aca="false">TEXT(B5941,"YYYY-MM")</f>
        <v>2018-05</v>
      </c>
      <c r="P5941" s="18" t="n">
        <f aca="false">IFERROR(N5941/K5941,0)</f>
        <v>0.325</v>
      </c>
      <c r="Q5941" s="0" t="str">
        <f aca="false">IF(M5941=0,"No Discount",IF(M5941&lt;0.2,"Low (1-19%)",IF(M5941&lt;0.4,"Medium (20-39%)","High (40%+)")))</f>
        <v>Medium (20-39%)</v>
      </c>
      <c r="R5941" s="0" t="str">
        <f aca="false">INDEX('Lookup Tables'!$B$2:$B$5,MATCH(F5941,'Lookup Tables'!$A$2:$A$5,0))</f>
        <v>Manager A</v>
      </c>
    </row>
    <row r="5942" customFormat="false" ht="15" hidden="false" customHeight="false" outlineLevel="0" collapsed="false">
      <c r="A5942" s="0" t="s">
        <v>4848</v>
      </c>
      <c r="B5942" s="13" t="n">
        <v>43385</v>
      </c>
      <c r="C5942" s="13" t="n">
        <v>43387</v>
      </c>
      <c r="D5942" s="14" t="s">
        <v>52</v>
      </c>
      <c r="E5942" s="14" t="s">
        <v>53</v>
      </c>
      <c r="F5942" s="14" t="s">
        <v>63</v>
      </c>
      <c r="G5942" s="14" t="s">
        <v>64</v>
      </c>
      <c r="H5942" s="14" t="s">
        <v>80</v>
      </c>
      <c r="I5942" s="14" t="s">
        <v>123</v>
      </c>
      <c r="J5942" s="14" t="s">
        <v>853</v>
      </c>
      <c r="K5942" s="15" t="n">
        <v>435.84</v>
      </c>
      <c r="L5942" s="0" t="n">
        <v>12</v>
      </c>
      <c r="M5942" s="16" t="n">
        <v>0</v>
      </c>
      <c r="N5942" s="17" t="n">
        <v>130.752</v>
      </c>
      <c r="O5942" s="0" t="str">
        <f aca="false">TEXT(B5942,"YYYY-MM")</f>
        <v>2018-10</v>
      </c>
      <c r="P5942" s="18" t="n">
        <f aca="false">IFERROR(N5942/K5942,0)</f>
        <v>0.3</v>
      </c>
      <c r="Q5942" s="0" t="str">
        <f aca="false">IF(M5942=0,"No Discount",IF(M5942&lt;0.2,"Low (1-19%)",IF(M5942&lt;0.4,"Medium (20-39%)","High (40%+)")))</f>
        <v>No Discount</v>
      </c>
      <c r="R5942" s="0" t="str">
        <f aca="false">INDEX('Lookup Tables'!$B$2:$B$5,MATCH(F5942,'Lookup Tables'!$A$2:$A$5,0))</f>
        <v>Manager D</v>
      </c>
    </row>
    <row r="5943" customFormat="false" ht="15" hidden="false" customHeight="false" outlineLevel="0" collapsed="false">
      <c r="A5943" s="0" t="s">
        <v>4848</v>
      </c>
      <c r="B5943" s="13" t="n">
        <v>43385</v>
      </c>
      <c r="C5943" s="13" t="n">
        <v>43387</v>
      </c>
      <c r="D5943" s="14" t="s">
        <v>52</v>
      </c>
      <c r="E5943" s="14" t="s">
        <v>53</v>
      </c>
      <c r="F5943" s="14" t="s">
        <v>63</v>
      </c>
      <c r="G5943" s="14" t="s">
        <v>64</v>
      </c>
      <c r="H5943" s="14" t="s">
        <v>65</v>
      </c>
      <c r="I5943" s="14" t="s">
        <v>78</v>
      </c>
      <c r="J5943" s="14" t="s">
        <v>307</v>
      </c>
      <c r="K5943" s="15" t="n">
        <v>5.88</v>
      </c>
      <c r="L5943" s="0" t="n">
        <v>2</v>
      </c>
      <c r="M5943" s="16" t="n">
        <v>0</v>
      </c>
      <c r="N5943" s="17" t="n">
        <v>1.5876</v>
      </c>
      <c r="O5943" s="0" t="str">
        <f aca="false">TEXT(B5943,"YYYY-MM")</f>
        <v>2018-10</v>
      </c>
      <c r="P5943" s="18" t="n">
        <f aca="false">IFERROR(N5943/K5943,0)</f>
        <v>0.27</v>
      </c>
      <c r="Q5943" s="0" t="str">
        <f aca="false">IF(M5943=0,"No Discount",IF(M5943&lt;0.2,"Low (1-19%)",IF(M5943&lt;0.4,"Medium (20-39%)","High (40%+)")))</f>
        <v>No Discount</v>
      </c>
      <c r="R5943" s="0" t="str">
        <f aca="false">INDEX('Lookup Tables'!$B$2:$B$5,MATCH(F5943,'Lookup Tables'!$A$2:$A$5,0))</f>
        <v>Manager D</v>
      </c>
    </row>
    <row r="5944" customFormat="false" ht="15" hidden="false" customHeight="false" outlineLevel="0" collapsed="false">
      <c r="A5944" s="0" t="s">
        <v>4849</v>
      </c>
      <c r="B5944" s="13" t="n">
        <v>42953</v>
      </c>
      <c r="C5944" s="13" t="n">
        <v>42960</v>
      </c>
      <c r="D5944" s="14" t="s">
        <v>69</v>
      </c>
      <c r="E5944" s="14" t="s">
        <v>53</v>
      </c>
      <c r="F5944" s="14" t="s">
        <v>63</v>
      </c>
      <c r="G5944" s="14" t="s">
        <v>64</v>
      </c>
      <c r="H5944" s="14" t="s">
        <v>80</v>
      </c>
      <c r="I5944" s="14" t="s">
        <v>81</v>
      </c>
      <c r="J5944" s="14" t="s">
        <v>409</v>
      </c>
      <c r="K5944" s="15" t="n">
        <v>211.168</v>
      </c>
      <c r="L5944" s="0" t="n">
        <v>4</v>
      </c>
      <c r="M5944" s="16" t="n">
        <v>0.2</v>
      </c>
      <c r="N5944" s="17" t="n">
        <v>18.4772</v>
      </c>
      <c r="O5944" s="0" t="str">
        <f aca="false">TEXT(B5944,"YYYY-MM")</f>
        <v>2017-08</v>
      </c>
      <c r="P5944" s="18" t="n">
        <f aca="false">IFERROR(N5944/K5944,0)</f>
        <v>0.0875</v>
      </c>
      <c r="Q5944" s="0" t="str">
        <f aca="false">IF(M5944=0,"No Discount",IF(M5944&lt;0.2,"Low (1-19%)",IF(M5944&lt;0.4,"Medium (20-39%)","High (40%+)")))</f>
        <v>Medium (20-39%)</v>
      </c>
      <c r="R5944" s="0" t="str">
        <f aca="false">INDEX('Lookup Tables'!$B$2:$B$5,MATCH(F5944,'Lookup Tables'!$A$2:$A$5,0))</f>
        <v>Manager D</v>
      </c>
    </row>
    <row r="5945" customFormat="false" ht="15" hidden="false" customHeight="false" outlineLevel="0" collapsed="false">
      <c r="A5945" s="0" t="s">
        <v>4850</v>
      </c>
      <c r="B5945" s="13" t="n">
        <v>42241</v>
      </c>
      <c r="C5945" s="13" t="n">
        <v>42245</v>
      </c>
      <c r="D5945" s="14" t="s">
        <v>69</v>
      </c>
      <c r="E5945" s="14" t="s">
        <v>62</v>
      </c>
      <c r="F5945" s="14" t="s">
        <v>63</v>
      </c>
      <c r="G5945" s="14" t="s">
        <v>64</v>
      </c>
      <c r="H5945" s="14" t="s">
        <v>56</v>
      </c>
      <c r="I5945" s="14" t="s">
        <v>76</v>
      </c>
      <c r="J5945" s="14" t="s">
        <v>2998</v>
      </c>
      <c r="K5945" s="15" t="n">
        <v>6.28</v>
      </c>
      <c r="L5945" s="0" t="n">
        <v>1</v>
      </c>
      <c r="M5945" s="16" t="n">
        <v>0</v>
      </c>
      <c r="N5945" s="17" t="n">
        <v>2.6376</v>
      </c>
      <c r="O5945" s="0" t="str">
        <f aca="false">TEXT(B5945,"YYYY-MM")</f>
        <v>2015-08</v>
      </c>
      <c r="P5945" s="18" t="n">
        <f aca="false">IFERROR(N5945/K5945,0)</f>
        <v>0.42</v>
      </c>
      <c r="Q5945" s="0" t="str">
        <f aca="false">IF(M5945=0,"No Discount",IF(M5945&lt;0.2,"Low (1-19%)",IF(M5945&lt;0.4,"Medium (20-39%)","High (40%+)")))</f>
        <v>No Discount</v>
      </c>
      <c r="R5945" s="0" t="str">
        <f aca="false">INDEX('Lookup Tables'!$B$2:$B$5,MATCH(F5945,'Lookup Tables'!$A$2:$A$5,0))</f>
        <v>Manager D</v>
      </c>
    </row>
    <row r="5946" customFormat="false" ht="15" hidden="false" customHeight="false" outlineLevel="0" collapsed="false">
      <c r="A5946" s="0" t="s">
        <v>4850</v>
      </c>
      <c r="B5946" s="13" t="n">
        <v>42241</v>
      </c>
      <c r="C5946" s="13" t="n">
        <v>42245</v>
      </c>
      <c r="D5946" s="14" t="s">
        <v>69</v>
      </c>
      <c r="E5946" s="14" t="s">
        <v>62</v>
      </c>
      <c r="F5946" s="14" t="s">
        <v>63</v>
      </c>
      <c r="G5946" s="14" t="s">
        <v>64</v>
      </c>
      <c r="H5946" s="14" t="s">
        <v>80</v>
      </c>
      <c r="I5946" s="14" t="s">
        <v>123</v>
      </c>
      <c r="J5946" s="14" t="s">
        <v>807</v>
      </c>
      <c r="K5946" s="15" t="n">
        <v>95.1</v>
      </c>
      <c r="L5946" s="0" t="n">
        <v>5</v>
      </c>
      <c r="M5946" s="16" t="n">
        <v>0</v>
      </c>
      <c r="N5946" s="17" t="n">
        <v>30.432</v>
      </c>
      <c r="O5946" s="0" t="str">
        <f aca="false">TEXT(B5946,"YYYY-MM")</f>
        <v>2015-08</v>
      </c>
      <c r="P5946" s="18" t="n">
        <f aca="false">IFERROR(N5946/K5946,0)</f>
        <v>0.32</v>
      </c>
      <c r="Q5946" s="0" t="str">
        <f aca="false">IF(M5946=0,"No Discount",IF(M5946&lt;0.2,"Low (1-19%)",IF(M5946&lt;0.4,"Medium (20-39%)","High (40%+)")))</f>
        <v>No Discount</v>
      </c>
      <c r="R5946" s="0" t="str">
        <f aca="false">INDEX('Lookup Tables'!$B$2:$B$5,MATCH(F5946,'Lookup Tables'!$A$2:$A$5,0))</f>
        <v>Manager D</v>
      </c>
    </row>
    <row r="5947" customFormat="false" ht="15" hidden="false" customHeight="false" outlineLevel="0" collapsed="false">
      <c r="A5947" s="0" t="s">
        <v>4850</v>
      </c>
      <c r="B5947" s="13" t="n">
        <v>42241</v>
      </c>
      <c r="C5947" s="13" t="n">
        <v>42245</v>
      </c>
      <c r="D5947" s="14" t="s">
        <v>69</v>
      </c>
      <c r="E5947" s="14" t="s">
        <v>62</v>
      </c>
      <c r="F5947" s="14" t="s">
        <v>63</v>
      </c>
      <c r="G5947" s="14" t="s">
        <v>64</v>
      </c>
      <c r="H5947" s="14" t="s">
        <v>65</v>
      </c>
      <c r="I5947" s="14" t="s">
        <v>91</v>
      </c>
      <c r="J5947" s="14" t="s">
        <v>2670</v>
      </c>
      <c r="K5947" s="15" t="n">
        <v>25.92</v>
      </c>
      <c r="L5947" s="0" t="n">
        <v>4</v>
      </c>
      <c r="M5947" s="16" t="n">
        <v>0</v>
      </c>
      <c r="N5947" s="17" t="n">
        <v>12.4416</v>
      </c>
      <c r="O5947" s="0" t="str">
        <f aca="false">TEXT(B5947,"YYYY-MM")</f>
        <v>2015-08</v>
      </c>
      <c r="P5947" s="18" t="n">
        <f aca="false">IFERROR(N5947/K5947,0)</f>
        <v>0.48</v>
      </c>
      <c r="Q5947" s="0" t="str">
        <f aca="false">IF(M5947=0,"No Discount",IF(M5947&lt;0.2,"Low (1-19%)",IF(M5947&lt;0.4,"Medium (20-39%)","High (40%+)")))</f>
        <v>No Discount</v>
      </c>
      <c r="R5947" s="0" t="str">
        <f aca="false">INDEX('Lookup Tables'!$B$2:$B$5,MATCH(F5947,'Lookup Tables'!$A$2:$A$5,0))</f>
        <v>Manager D</v>
      </c>
    </row>
    <row r="5948" customFormat="false" ht="15" hidden="false" customHeight="false" outlineLevel="0" collapsed="false">
      <c r="A5948" s="0" t="s">
        <v>4850</v>
      </c>
      <c r="B5948" s="13" t="n">
        <v>42241</v>
      </c>
      <c r="C5948" s="13" t="n">
        <v>42245</v>
      </c>
      <c r="D5948" s="14" t="s">
        <v>69</v>
      </c>
      <c r="E5948" s="14" t="s">
        <v>62</v>
      </c>
      <c r="F5948" s="14" t="s">
        <v>63</v>
      </c>
      <c r="G5948" s="14" t="s">
        <v>64</v>
      </c>
      <c r="H5948" s="14" t="s">
        <v>65</v>
      </c>
      <c r="I5948" s="14" t="s">
        <v>73</v>
      </c>
      <c r="J5948" s="14" t="s">
        <v>1362</v>
      </c>
      <c r="K5948" s="15" t="n">
        <v>48.84</v>
      </c>
      <c r="L5948" s="0" t="n">
        <v>4</v>
      </c>
      <c r="M5948" s="16" t="n">
        <v>0</v>
      </c>
      <c r="N5948" s="17" t="n">
        <v>13.1868</v>
      </c>
      <c r="O5948" s="0" t="str">
        <f aca="false">TEXT(B5948,"YYYY-MM")</f>
        <v>2015-08</v>
      </c>
      <c r="P5948" s="18" t="n">
        <f aca="false">IFERROR(N5948/K5948,0)</f>
        <v>0.27</v>
      </c>
      <c r="Q5948" s="0" t="str">
        <f aca="false">IF(M5948=0,"No Discount",IF(M5948&lt;0.2,"Low (1-19%)",IF(M5948&lt;0.4,"Medium (20-39%)","High (40%+)")))</f>
        <v>No Discount</v>
      </c>
      <c r="R5948" s="0" t="str">
        <f aca="false">INDEX('Lookup Tables'!$B$2:$B$5,MATCH(F5948,'Lookup Tables'!$A$2:$A$5,0))</f>
        <v>Manager D</v>
      </c>
    </row>
    <row r="5949" customFormat="false" ht="15" hidden="false" customHeight="false" outlineLevel="0" collapsed="false">
      <c r="A5949" s="0" t="s">
        <v>4851</v>
      </c>
      <c r="B5949" s="13" t="n">
        <v>42627</v>
      </c>
      <c r="C5949" s="13" t="n">
        <v>42631</v>
      </c>
      <c r="D5949" s="14" t="s">
        <v>52</v>
      </c>
      <c r="E5949" s="14" t="s">
        <v>97</v>
      </c>
      <c r="F5949" s="14" t="s">
        <v>98</v>
      </c>
      <c r="G5949" s="14" t="s">
        <v>265</v>
      </c>
      <c r="H5949" s="14" t="s">
        <v>65</v>
      </c>
      <c r="I5949" s="14" t="s">
        <v>83</v>
      </c>
      <c r="J5949" s="14" t="s">
        <v>3183</v>
      </c>
      <c r="K5949" s="15" t="n">
        <v>25.9</v>
      </c>
      <c r="L5949" s="0" t="n">
        <v>5</v>
      </c>
      <c r="M5949" s="16" t="n">
        <v>0</v>
      </c>
      <c r="N5949" s="17" t="n">
        <v>12.691</v>
      </c>
      <c r="O5949" s="0" t="str">
        <f aca="false">TEXT(B5949,"YYYY-MM")</f>
        <v>2016-09</v>
      </c>
      <c r="P5949" s="18" t="n">
        <f aca="false">IFERROR(N5949/K5949,0)</f>
        <v>0.49</v>
      </c>
      <c r="Q5949" s="0" t="str">
        <f aca="false">IF(M5949=0,"No Discount",IF(M5949&lt;0.2,"Low (1-19%)",IF(M5949&lt;0.4,"Medium (20-39%)","High (40%+)")))</f>
        <v>No Discount</v>
      </c>
      <c r="R5949" s="0" t="str">
        <f aca="false">INDEX('Lookup Tables'!$B$2:$B$5,MATCH(F5949,'Lookup Tables'!$A$2:$A$5,0))</f>
        <v>Manager A</v>
      </c>
    </row>
    <row r="5950" customFormat="false" ht="15" hidden="false" customHeight="false" outlineLevel="0" collapsed="false">
      <c r="A5950" s="0" t="s">
        <v>4852</v>
      </c>
      <c r="B5950" s="13" t="n">
        <v>43164</v>
      </c>
      <c r="C5950" s="13" t="n">
        <v>43164</v>
      </c>
      <c r="D5950" s="14" t="s">
        <v>606</v>
      </c>
      <c r="E5950" s="14" t="s">
        <v>62</v>
      </c>
      <c r="F5950" s="14" t="s">
        <v>54</v>
      </c>
      <c r="G5950" s="14" t="s">
        <v>690</v>
      </c>
      <c r="H5950" s="14" t="s">
        <v>65</v>
      </c>
      <c r="I5950" s="14" t="s">
        <v>129</v>
      </c>
      <c r="J5950" s="14" t="s">
        <v>1361</v>
      </c>
      <c r="K5950" s="15" t="n">
        <v>42.68</v>
      </c>
      <c r="L5950" s="0" t="n">
        <v>4</v>
      </c>
      <c r="M5950" s="16" t="n">
        <v>0</v>
      </c>
      <c r="N5950" s="17" t="n">
        <v>19.6328</v>
      </c>
      <c r="O5950" s="0" t="str">
        <f aca="false">TEXT(B5950,"YYYY-MM")</f>
        <v>2018-03</v>
      </c>
      <c r="P5950" s="18" t="n">
        <f aca="false">IFERROR(N5950/K5950,0)</f>
        <v>0.46</v>
      </c>
      <c r="Q5950" s="0" t="str">
        <f aca="false">IF(M5950=0,"No Discount",IF(M5950&lt;0.2,"Low (1-19%)",IF(M5950&lt;0.4,"Medium (20-39%)","High (40%+)")))</f>
        <v>No Discount</v>
      </c>
      <c r="R5950" s="0" t="str">
        <f aca="false">INDEX('Lookup Tables'!$B$2:$B$5,MATCH(F5950,'Lookup Tables'!$A$2:$A$5,0))</f>
        <v>Manager C</v>
      </c>
    </row>
    <row r="5951" customFormat="false" ht="15" hidden="false" customHeight="false" outlineLevel="0" collapsed="false">
      <c r="A5951" s="0" t="s">
        <v>4852</v>
      </c>
      <c r="B5951" s="13" t="n">
        <v>43164</v>
      </c>
      <c r="C5951" s="13" t="n">
        <v>43164</v>
      </c>
      <c r="D5951" s="14" t="s">
        <v>606</v>
      </c>
      <c r="E5951" s="14" t="s">
        <v>62</v>
      </c>
      <c r="F5951" s="14" t="s">
        <v>54</v>
      </c>
      <c r="G5951" s="14" t="s">
        <v>690</v>
      </c>
      <c r="H5951" s="14" t="s">
        <v>80</v>
      </c>
      <c r="I5951" s="14" t="s">
        <v>123</v>
      </c>
      <c r="J5951" s="14" t="s">
        <v>739</v>
      </c>
      <c r="K5951" s="15" t="n">
        <v>299.97</v>
      </c>
      <c r="L5951" s="0" t="n">
        <v>3</v>
      </c>
      <c r="M5951" s="16" t="n">
        <v>0</v>
      </c>
      <c r="N5951" s="17" t="n">
        <v>125.9874</v>
      </c>
      <c r="O5951" s="0" t="str">
        <f aca="false">TEXT(B5951,"YYYY-MM")</f>
        <v>2018-03</v>
      </c>
      <c r="P5951" s="18" t="n">
        <f aca="false">IFERROR(N5951/K5951,0)</f>
        <v>0.42</v>
      </c>
      <c r="Q5951" s="0" t="str">
        <f aca="false">IF(M5951=0,"No Discount",IF(M5951&lt;0.2,"Low (1-19%)",IF(M5951&lt;0.4,"Medium (20-39%)","High (40%+)")))</f>
        <v>No Discount</v>
      </c>
      <c r="R5951" s="0" t="str">
        <f aca="false">INDEX('Lookup Tables'!$B$2:$B$5,MATCH(F5951,'Lookup Tables'!$A$2:$A$5,0))</f>
        <v>Manager C</v>
      </c>
    </row>
    <row r="5952" customFormat="false" ht="15" hidden="false" customHeight="false" outlineLevel="0" collapsed="false">
      <c r="A5952" s="0" t="s">
        <v>4852</v>
      </c>
      <c r="B5952" s="13" t="n">
        <v>43164</v>
      </c>
      <c r="C5952" s="13" t="n">
        <v>43164</v>
      </c>
      <c r="D5952" s="14" t="s">
        <v>606</v>
      </c>
      <c r="E5952" s="14" t="s">
        <v>62</v>
      </c>
      <c r="F5952" s="14" t="s">
        <v>54</v>
      </c>
      <c r="G5952" s="14" t="s">
        <v>690</v>
      </c>
      <c r="H5952" s="14" t="s">
        <v>65</v>
      </c>
      <c r="I5952" s="14" t="s">
        <v>85</v>
      </c>
      <c r="J5952" s="14" t="s">
        <v>357</v>
      </c>
      <c r="K5952" s="15" t="n">
        <v>262.24</v>
      </c>
      <c r="L5952" s="0" t="n">
        <v>2</v>
      </c>
      <c r="M5952" s="16" t="n">
        <v>0</v>
      </c>
      <c r="N5952" s="17" t="n">
        <v>78.672</v>
      </c>
      <c r="O5952" s="0" t="str">
        <f aca="false">TEXT(B5952,"YYYY-MM")</f>
        <v>2018-03</v>
      </c>
      <c r="P5952" s="18" t="n">
        <f aca="false">IFERROR(N5952/K5952,0)</f>
        <v>0.3</v>
      </c>
      <c r="Q5952" s="0" t="str">
        <f aca="false">IF(M5952=0,"No Discount",IF(M5952&lt;0.2,"Low (1-19%)",IF(M5952&lt;0.4,"Medium (20-39%)","High (40%+)")))</f>
        <v>No Discount</v>
      </c>
      <c r="R5952" s="0" t="str">
        <f aca="false">INDEX('Lookup Tables'!$B$2:$B$5,MATCH(F5952,'Lookup Tables'!$A$2:$A$5,0))</f>
        <v>Manager C</v>
      </c>
    </row>
    <row r="5953" customFormat="false" ht="15" hidden="false" customHeight="false" outlineLevel="0" collapsed="false">
      <c r="A5953" s="0" t="s">
        <v>4852</v>
      </c>
      <c r="B5953" s="13" t="n">
        <v>43164</v>
      </c>
      <c r="C5953" s="13" t="n">
        <v>43164</v>
      </c>
      <c r="D5953" s="14" t="s">
        <v>606</v>
      </c>
      <c r="E5953" s="14" t="s">
        <v>62</v>
      </c>
      <c r="F5953" s="14" t="s">
        <v>54</v>
      </c>
      <c r="G5953" s="14" t="s">
        <v>690</v>
      </c>
      <c r="H5953" s="14" t="s">
        <v>65</v>
      </c>
      <c r="I5953" s="14" t="s">
        <v>83</v>
      </c>
      <c r="J5953" s="14" t="s">
        <v>4853</v>
      </c>
      <c r="K5953" s="15" t="n">
        <v>234.36</v>
      </c>
      <c r="L5953" s="0" t="n">
        <v>6</v>
      </c>
      <c r="M5953" s="16" t="n">
        <v>0</v>
      </c>
      <c r="N5953" s="17" t="n">
        <v>112.4928</v>
      </c>
      <c r="O5953" s="0" t="str">
        <f aca="false">TEXT(B5953,"YYYY-MM")</f>
        <v>2018-03</v>
      </c>
      <c r="P5953" s="18" t="n">
        <f aca="false">IFERROR(N5953/K5953,0)</f>
        <v>0.48</v>
      </c>
      <c r="Q5953" s="0" t="str">
        <f aca="false">IF(M5953=0,"No Discount",IF(M5953&lt;0.2,"Low (1-19%)",IF(M5953&lt;0.4,"Medium (20-39%)","High (40%+)")))</f>
        <v>No Discount</v>
      </c>
      <c r="R5953" s="0" t="str">
        <f aca="false">INDEX('Lookup Tables'!$B$2:$B$5,MATCH(F5953,'Lookup Tables'!$A$2:$A$5,0))</f>
        <v>Manager C</v>
      </c>
    </row>
    <row r="5954" customFormat="false" ht="15" hidden="false" customHeight="false" outlineLevel="0" collapsed="false">
      <c r="A5954" s="0" t="s">
        <v>4854</v>
      </c>
      <c r="B5954" s="13" t="n">
        <v>43205</v>
      </c>
      <c r="C5954" s="13" t="n">
        <v>43211</v>
      </c>
      <c r="D5954" s="14" t="s">
        <v>69</v>
      </c>
      <c r="E5954" s="14" t="s">
        <v>97</v>
      </c>
      <c r="F5954" s="14" t="s">
        <v>98</v>
      </c>
      <c r="G5954" s="14" t="s">
        <v>99</v>
      </c>
      <c r="H5954" s="14" t="s">
        <v>65</v>
      </c>
      <c r="I5954" s="14" t="s">
        <v>91</v>
      </c>
      <c r="J5954" s="14" t="s">
        <v>4855</v>
      </c>
      <c r="K5954" s="15" t="n">
        <v>20.736</v>
      </c>
      <c r="L5954" s="0" t="n">
        <v>4</v>
      </c>
      <c r="M5954" s="16" t="n">
        <v>0.2</v>
      </c>
      <c r="N5954" s="17" t="n">
        <v>7.2576</v>
      </c>
      <c r="O5954" s="0" t="str">
        <f aca="false">TEXT(B5954,"YYYY-MM")</f>
        <v>2018-04</v>
      </c>
      <c r="P5954" s="18" t="n">
        <f aca="false">IFERROR(N5954/K5954,0)</f>
        <v>0.35</v>
      </c>
      <c r="Q5954" s="0" t="str">
        <f aca="false">IF(M5954=0,"No Discount",IF(M5954&lt;0.2,"Low (1-19%)",IF(M5954&lt;0.4,"Medium (20-39%)","High (40%+)")))</f>
        <v>Medium (20-39%)</v>
      </c>
      <c r="R5954" s="0" t="str">
        <f aca="false">INDEX('Lookup Tables'!$B$2:$B$5,MATCH(F5954,'Lookup Tables'!$A$2:$A$5,0))</f>
        <v>Manager A</v>
      </c>
    </row>
    <row r="5955" customFormat="false" ht="15" hidden="false" customHeight="false" outlineLevel="0" collapsed="false">
      <c r="A5955" s="0" t="s">
        <v>4856</v>
      </c>
      <c r="B5955" s="13" t="n">
        <v>42093</v>
      </c>
      <c r="C5955" s="13" t="n">
        <v>42094</v>
      </c>
      <c r="D5955" s="14" t="s">
        <v>137</v>
      </c>
      <c r="E5955" s="14" t="s">
        <v>62</v>
      </c>
      <c r="F5955" s="14" t="s">
        <v>117</v>
      </c>
      <c r="G5955" s="14" t="s">
        <v>170</v>
      </c>
      <c r="H5955" s="14" t="s">
        <v>65</v>
      </c>
      <c r="I5955" s="14" t="s">
        <v>78</v>
      </c>
      <c r="J5955" s="14" t="s">
        <v>4245</v>
      </c>
      <c r="K5955" s="15" t="n">
        <v>10.5</v>
      </c>
      <c r="L5955" s="0" t="n">
        <v>5</v>
      </c>
      <c r="M5955" s="16" t="n">
        <v>0</v>
      </c>
      <c r="N5955" s="17" t="n">
        <v>2.94</v>
      </c>
      <c r="O5955" s="0" t="str">
        <f aca="false">TEXT(B5955,"YYYY-MM")</f>
        <v>2015-03</v>
      </c>
      <c r="P5955" s="18" t="n">
        <f aca="false">IFERROR(N5955/K5955,0)</f>
        <v>0.28</v>
      </c>
      <c r="Q5955" s="0" t="str">
        <f aca="false">IF(M5955=0,"No Discount",IF(M5955&lt;0.2,"Low (1-19%)",IF(M5955&lt;0.4,"Medium (20-39%)","High (40%+)")))</f>
        <v>No Discount</v>
      </c>
      <c r="R5955" s="0" t="str">
        <f aca="false">INDEX('Lookup Tables'!$B$2:$B$5,MATCH(F5955,'Lookup Tables'!$A$2:$A$5,0))</f>
        <v>Manager B</v>
      </c>
    </row>
    <row r="5956" customFormat="false" ht="15" hidden="false" customHeight="false" outlineLevel="0" collapsed="false">
      <c r="A5956" s="0" t="s">
        <v>4857</v>
      </c>
      <c r="B5956" s="13" t="n">
        <v>42319</v>
      </c>
      <c r="C5956" s="13" t="n">
        <v>42323</v>
      </c>
      <c r="D5956" s="14" t="s">
        <v>52</v>
      </c>
      <c r="E5956" s="14" t="s">
        <v>62</v>
      </c>
      <c r="F5956" s="14" t="s">
        <v>117</v>
      </c>
      <c r="G5956" s="14" t="s">
        <v>118</v>
      </c>
      <c r="H5956" s="14" t="s">
        <v>56</v>
      </c>
      <c r="I5956" s="14" t="s">
        <v>76</v>
      </c>
      <c r="J5956" s="14" t="s">
        <v>2969</v>
      </c>
      <c r="K5956" s="15" t="n">
        <v>23.968</v>
      </c>
      <c r="L5956" s="0" t="n">
        <v>2</v>
      </c>
      <c r="M5956" s="16" t="n">
        <v>0.2</v>
      </c>
      <c r="N5956" s="17" t="n">
        <v>7.7896</v>
      </c>
      <c r="O5956" s="0" t="str">
        <f aca="false">TEXT(B5956,"YYYY-MM")</f>
        <v>2015-11</v>
      </c>
      <c r="P5956" s="18" t="n">
        <f aca="false">IFERROR(N5956/K5956,0)</f>
        <v>0.325</v>
      </c>
      <c r="Q5956" s="0" t="str">
        <f aca="false">IF(M5956=0,"No Discount",IF(M5956&lt;0.2,"Low (1-19%)",IF(M5956&lt;0.4,"Medium (20-39%)","High (40%+)")))</f>
        <v>Medium (20-39%)</v>
      </c>
      <c r="R5956" s="0" t="str">
        <f aca="false">INDEX('Lookup Tables'!$B$2:$B$5,MATCH(F5956,'Lookup Tables'!$A$2:$A$5,0))</f>
        <v>Manager B</v>
      </c>
    </row>
    <row r="5957" customFormat="false" ht="15" hidden="false" customHeight="false" outlineLevel="0" collapsed="false">
      <c r="A5957" s="0" t="s">
        <v>4857</v>
      </c>
      <c r="B5957" s="13" t="n">
        <v>42319</v>
      </c>
      <c r="C5957" s="13" t="n">
        <v>42323</v>
      </c>
      <c r="D5957" s="14" t="s">
        <v>52</v>
      </c>
      <c r="E5957" s="14" t="s">
        <v>62</v>
      </c>
      <c r="F5957" s="14" t="s">
        <v>117</v>
      </c>
      <c r="G5957" s="14" t="s">
        <v>118</v>
      </c>
      <c r="H5957" s="14" t="s">
        <v>56</v>
      </c>
      <c r="I5957" s="14" t="s">
        <v>57</v>
      </c>
      <c r="J5957" s="14" t="s">
        <v>142</v>
      </c>
      <c r="K5957" s="15" t="n">
        <v>521.96</v>
      </c>
      <c r="L5957" s="0" t="n">
        <v>4</v>
      </c>
      <c r="M5957" s="16" t="n">
        <v>0.5</v>
      </c>
      <c r="N5957" s="17" t="n">
        <v>-250.5408</v>
      </c>
      <c r="O5957" s="0" t="str">
        <f aca="false">TEXT(B5957,"YYYY-MM")</f>
        <v>2015-11</v>
      </c>
      <c r="P5957" s="18" t="n">
        <f aca="false">IFERROR(N5957/K5957,0)</f>
        <v>-0.48</v>
      </c>
      <c r="Q5957" s="0" t="str">
        <f aca="false">IF(M5957=0,"No Discount",IF(M5957&lt;0.2,"Low (1-19%)",IF(M5957&lt;0.4,"Medium (20-39%)","High (40%+)")))</f>
        <v>High (40%+)</v>
      </c>
      <c r="R5957" s="0" t="str">
        <f aca="false">INDEX('Lookup Tables'!$B$2:$B$5,MATCH(F5957,'Lookup Tables'!$A$2:$A$5,0))</f>
        <v>Manager B</v>
      </c>
    </row>
    <row r="5958" customFormat="false" ht="15" hidden="false" customHeight="false" outlineLevel="0" collapsed="false">
      <c r="A5958" s="0" t="s">
        <v>4858</v>
      </c>
      <c r="B5958" s="13" t="n">
        <v>42806</v>
      </c>
      <c r="C5958" s="13" t="n">
        <v>42809</v>
      </c>
      <c r="D5958" s="14" t="s">
        <v>52</v>
      </c>
      <c r="E5958" s="14" t="s">
        <v>62</v>
      </c>
      <c r="F5958" s="14" t="s">
        <v>63</v>
      </c>
      <c r="G5958" s="14" t="s">
        <v>64</v>
      </c>
      <c r="H5958" s="14" t="s">
        <v>65</v>
      </c>
      <c r="I5958" s="14" t="s">
        <v>73</v>
      </c>
      <c r="J5958" s="14" t="s">
        <v>521</v>
      </c>
      <c r="K5958" s="15" t="n">
        <v>676.55</v>
      </c>
      <c r="L5958" s="0" t="n">
        <v>5</v>
      </c>
      <c r="M5958" s="16" t="n">
        <v>0</v>
      </c>
      <c r="N5958" s="17" t="n">
        <v>6.7655</v>
      </c>
      <c r="O5958" s="0" t="str">
        <f aca="false">TEXT(B5958,"YYYY-MM")</f>
        <v>2017-03</v>
      </c>
      <c r="P5958" s="18" t="n">
        <f aca="false">IFERROR(N5958/K5958,0)</f>
        <v>0.01</v>
      </c>
      <c r="Q5958" s="0" t="str">
        <f aca="false">IF(M5958=0,"No Discount",IF(M5958&lt;0.2,"Low (1-19%)",IF(M5958&lt;0.4,"Medium (20-39%)","High (40%+)")))</f>
        <v>No Discount</v>
      </c>
      <c r="R5958" s="0" t="str">
        <f aca="false">INDEX('Lookup Tables'!$B$2:$B$5,MATCH(F5958,'Lookup Tables'!$A$2:$A$5,0))</f>
        <v>Manager D</v>
      </c>
    </row>
    <row r="5959" customFormat="false" ht="15" hidden="false" customHeight="false" outlineLevel="0" collapsed="false">
      <c r="A5959" s="0" t="s">
        <v>4858</v>
      </c>
      <c r="B5959" s="13" t="n">
        <v>42806</v>
      </c>
      <c r="C5959" s="13" t="n">
        <v>42809</v>
      </c>
      <c r="D5959" s="14" t="s">
        <v>52</v>
      </c>
      <c r="E5959" s="14" t="s">
        <v>62</v>
      </c>
      <c r="F5959" s="14" t="s">
        <v>63</v>
      </c>
      <c r="G5959" s="14" t="s">
        <v>64</v>
      </c>
      <c r="H5959" s="14" t="s">
        <v>65</v>
      </c>
      <c r="I5959" s="14" t="s">
        <v>85</v>
      </c>
      <c r="J5959" s="14" t="s">
        <v>2462</v>
      </c>
      <c r="K5959" s="15" t="n">
        <v>154.9</v>
      </c>
      <c r="L5959" s="0" t="n">
        <v>5</v>
      </c>
      <c r="M5959" s="16" t="n">
        <v>0</v>
      </c>
      <c r="N5959" s="17" t="n">
        <v>40.274</v>
      </c>
      <c r="O5959" s="0" t="str">
        <f aca="false">TEXT(B5959,"YYYY-MM")</f>
        <v>2017-03</v>
      </c>
      <c r="P5959" s="18" t="n">
        <f aca="false">IFERROR(N5959/K5959,0)</f>
        <v>0.26</v>
      </c>
      <c r="Q5959" s="0" t="str">
        <f aca="false">IF(M5959=0,"No Discount",IF(M5959&lt;0.2,"Low (1-19%)",IF(M5959&lt;0.4,"Medium (20-39%)","High (40%+)")))</f>
        <v>No Discount</v>
      </c>
      <c r="R5959" s="0" t="str">
        <f aca="false">INDEX('Lookup Tables'!$B$2:$B$5,MATCH(F5959,'Lookup Tables'!$A$2:$A$5,0))</f>
        <v>Manager D</v>
      </c>
    </row>
    <row r="5960" customFormat="false" ht="15" hidden="false" customHeight="false" outlineLevel="0" collapsed="false">
      <c r="A5960" s="0" t="s">
        <v>4858</v>
      </c>
      <c r="B5960" s="13" t="n">
        <v>42806</v>
      </c>
      <c r="C5960" s="13" t="n">
        <v>42809</v>
      </c>
      <c r="D5960" s="14" t="s">
        <v>52</v>
      </c>
      <c r="E5960" s="14" t="s">
        <v>62</v>
      </c>
      <c r="F5960" s="14" t="s">
        <v>63</v>
      </c>
      <c r="G5960" s="14" t="s">
        <v>64</v>
      </c>
      <c r="H5960" s="14" t="s">
        <v>65</v>
      </c>
      <c r="I5960" s="14" t="s">
        <v>129</v>
      </c>
      <c r="J5960" s="14" t="s">
        <v>1168</v>
      </c>
      <c r="K5960" s="15" t="n">
        <v>30.56</v>
      </c>
      <c r="L5960" s="0" t="n">
        <v>4</v>
      </c>
      <c r="M5960" s="16" t="n">
        <v>0</v>
      </c>
      <c r="N5960" s="17" t="n">
        <v>14.9744</v>
      </c>
      <c r="O5960" s="0" t="str">
        <f aca="false">TEXT(B5960,"YYYY-MM")</f>
        <v>2017-03</v>
      </c>
      <c r="P5960" s="18" t="n">
        <f aca="false">IFERROR(N5960/K5960,0)</f>
        <v>0.49</v>
      </c>
      <c r="Q5960" s="0" t="str">
        <f aca="false">IF(M5960=0,"No Discount",IF(M5960&lt;0.2,"Low (1-19%)",IF(M5960&lt;0.4,"Medium (20-39%)","High (40%+)")))</f>
        <v>No Discount</v>
      </c>
      <c r="R5960" s="0" t="str">
        <f aca="false">INDEX('Lookup Tables'!$B$2:$B$5,MATCH(F5960,'Lookup Tables'!$A$2:$A$5,0))</f>
        <v>Manager D</v>
      </c>
    </row>
    <row r="5961" customFormat="false" ht="15" hidden="false" customHeight="false" outlineLevel="0" collapsed="false">
      <c r="A5961" s="0" t="s">
        <v>4858</v>
      </c>
      <c r="B5961" s="13" t="n">
        <v>42806</v>
      </c>
      <c r="C5961" s="13" t="n">
        <v>42809</v>
      </c>
      <c r="D5961" s="14" t="s">
        <v>52</v>
      </c>
      <c r="E5961" s="14" t="s">
        <v>62</v>
      </c>
      <c r="F5961" s="14" t="s">
        <v>63</v>
      </c>
      <c r="G5961" s="14" t="s">
        <v>64</v>
      </c>
      <c r="H5961" s="14" t="s">
        <v>56</v>
      </c>
      <c r="I5961" s="14" t="s">
        <v>59</v>
      </c>
      <c r="J5961" s="14" t="s">
        <v>1103</v>
      </c>
      <c r="K5961" s="15" t="n">
        <v>770.352</v>
      </c>
      <c r="L5961" s="0" t="n">
        <v>3</v>
      </c>
      <c r="M5961" s="16" t="n">
        <v>0.2</v>
      </c>
      <c r="N5961" s="17" t="n">
        <v>77.0352</v>
      </c>
      <c r="O5961" s="0" t="str">
        <f aca="false">TEXT(B5961,"YYYY-MM")</f>
        <v>2017-03</v>
      </c>
      <c r="P5961" s="18" t="n">
        <f aca="false">IFERROR(N5961/K5961,0)</f>
        <v>0.1</v>
      </c>
      <c r="Q5961" s="0" t="str">
        <f aca="false">IF(M5961=0,"No Discount",IF(M5961&lt;0.2,"Low (1-19%)",IF(M5961&lt;0.4,"Medium (20-39%)","High (40%+)")))</f>
        <v>Medium (20-39%)</v>
      </c>
      <c r="R5961" s="0" t="str">
        <f aca="false">INDEX('Lookup Tables'!$B$2:$B$5,MATCH(F5961,'Lookup Tables'!$A$2:$A$5,0))</f>
        <v>Manager D</v>
      </c>
    </row>
    <row r="5962" customFormat="false" ht="15" hidden="false" customHeight="false" outlineLevel="0" collapsed="false">
      <c r="A5962" s="0" t="s">
        <v>4859</v>
      </c>
      <c r="B5962" s="13" t="n">
        <v>43140</v>
      </c>
      <c r="C5962" s="13" t="n">
        <v>43145</v>
      </c>
      <c r="D5962" s="14" t="s">
        <v>52</v>
      </c>
      <c r="E5962" s="14" t="s">
        <v>62</v>
      </c>
      <c r="F5962" s="14" t="s">
        <v>63</v>
      </c>
      <c r="G5962" s="14" t="s">
        <v>64</v>
      </c>
      <c r="H5962" s="14" t="s">
        <v>56</v>
      </c>
      <c r="I5962" s="14" t="s">
        <v>76</v>
      </c>
      <c r="J5962" s="14" t="s">
        <v>2334</v>
      </c>
      <c r="K5962" s="15" t="n">
        <v>21.12</v>
      </c>
      <c r="L5962" s="0" t="n">
        <v>4</v>
      </c>
      <c r="M5962" s="16" t="n">
        <v>0</v>
      </c>
      <c r="N5962" s="17" t="n">
        <v>6.5472</v>
      </c>
      <c r="O5962" s="0" t="str">
        <f aca="false">TEXT(B5962,"YYYY-MM")</f>
        <v>2018-02</v>
      </c>
      <c r="P5962" s="18" t="n">
        <f aca="false">IFERROR(N5962/K5962,0)</f>
        <v>0.31</v>
      </c>
      <c r="Q5962" s="0" t="str">
        <f aca="false">IF(M5962=0,"No Discount",IF(M5962&lt;0.2,"Low (1-19%)",IF(M5962&lt;0.4,"Medium (20-39%)","High (40%+)")))</f>
        <v>No Discount</v>
      </c>
      <c r="R5962" s="0" t="str">
        <f aca="false">INDEX('Lookup Tables'!$B$2:$B$5,MATCH(F5962,'Lookup Tables'!$A$2:$A$5,0))</f>
        <v>Manager D</v>
      </c>
    </row>
    <row r="5963" customFormat="false" ht="15" hidden="false" customHeight="false" outlineLevel="0" collapsed="false">
      <c r="A5963" s="0" t="s">
        <v>4860</v>
      </c>
      <c r="B5963" s="13" t="n">
        <v>42319</v>
      </c>
      <c r="C5963" s="13" t="n">
        <v>42321</v>
      </c>
      <c r="D5963" s="14" t="s">
        <v>52</v>
      </c>
      <c r="E5963" s="14" t="s">
        <v>97</v>
      </c>
      <c r="F5963" s="14" t="s">
        <v>63</v>
      </c>
      <c r="G5963" s="14" t="s">
        <v>64</v>
      </c>
      <c r="H5963" s="14" t="s">
        <v>80</v>
      </c>
      <c r="I5963" s="14" t="s">
        <v>81</v>
      </c>
      <c r="J5963" s="14" t="s">
        <v>916</v>
      </c>
      <c r="K5963" s="15" t="n">
        <v>575.928</v>
      </c>
      <c r="L5963" s="0" t="n">
        <v>9</v>
      </c>
      <c r="M5963" s="16" t="n">
        <v>0.2</v>
      </c>
      <c r="N5963" s="17" t="n">
        <v>57.5928</v>
      </c>
      <c r="O5963" s="0" t="str">
        <f aca="false">TEXT(B5963,"YYYY-MM")</f>
        <v>2015-11</v>
      </c>
      <c r="P5963" s="18" t="n">
        <f aca="false">IFERROR(N5963/K5963,0)</f>
        <v>0.1</v>
      </c>
      <c r="Q5963" s="0" t="str">
        <f aca="false">IF(M5963=0,"No Discount",IF(M5963&lt;0.2,"Low (1-19%)",IF(M5963&lt;0.4,"Medium (20-39%)","High (40%+)")))</f>
        <v>Medium (20-39%)</v>
      </c>
      <c r="R5963" s="0" t="str">
        <f aca="false">INDEX('Lookup Tables'!$B$2:$B$5,MATCH(F5963,'Lookup Tables'!$A$2:$A$5,0))</f>
        <v>Manager D</v>
      </c>
    </row>
    <row r="5964" customFormat="false" ht="15" hidden="false" customHeight="false" outlineLevel="0" collapsed="false">
      <c r="A5964" s="0" t="s">
        <v>4860</v>
      </c>
      <c r="B5964" s="13" t="n">
        <v>42319</v>
      </c>
      <c r="C5964" s="13" t="n">
        <v>42321</v>
      </c>
      <c r="D5964" s="14" t="s">
        <v>52</v>
      </c>
      <c r="E5964" s="14" t="s">
        <v>97</v>
      </c>
      <c r="F5964" s="14" t="s">
        <v>63</v>
      </c>
      <c r="G5964" s="14" t="s">
        <v>64</v>
      </c>
      <c r="H5964" s="14" t="s">
        <v>65</v>
      </c>
      <c r="I5964" s="14" t="s">
        <v>85</v>
      </c>
      <c r="J5964" s="14" t="s">
        <v>1888</v>
      </c>
      <c r="K5964" s="15" t="n">
        <v>7.78</v>
      </c>
      <c r="L5964" s="0" t="n">
        <v>2</v>
      </c>
      <c r="M5964" s="16" t="n">
        <v>0</v>
      </c>
      <c r="N5964" s="17" t="n">
        <v>2.0228</v>
      </c>
      <c r="O5964" s="0" t="str">
        <f aca="false">TEXT(B5964,"YYYY-MM")</f>
        <v>2015-11</v>
      </c>
      <c r="P5964" s="18" t="n">
        <f aca="false">IFERROR(N5964/K5964,0)</f>
        <v>0.26</v>
      </c>
      <c r="Q5964" s="0" t="str">
        <f aca="false">IF(M5964=0,"No Discount",IF(M5964&lt;0.2,"Low (1-19%)",IF(M5964&lt;0.4,"Medium (20-39%)","High (40%+)")))</f>
        <v>No Discount</v>
      </c>
      <c r="R5964" s="0" t="str">
        <f aca="false">INDEX('Lookup Tables'!$B$2:$B$5,MATCH(F5964,'Lookup Tables'!$A$2:$A$5,0))</f>
        <v>Manager D</v>
      </c>
    </row>
    <row r="5965" customFormat="false" ht="15" hidden="false" customHeight="false" outlineLevel="0" collapsed="false">
      <c r="A5965" s="0" t="s">
        <v>4860</v>
      </c>
      <c r="B5965" s="13" t="n">
        <v>42319</v>
      </c>
      <c r="C5965" s="13" t="n">
        <v>42321</v>
      </c>
      <c r="D5965" s="14" t="s">
        <v>52</v>
      </c>
      <c r="E5965" s="14" t="s">
        <v>97</v>
      </c>
      <c r="F5965" s="14" t="s">
        <v>63</v>
      </c>
      <c r="G5965" s="14" t="s">
        <v>64</v>
      </c>
      <c r="H5965" s="14" t="s">
        <v>65</v>
      </c>
      <c r="I5965" s="14" t="s">
        <v>91</v>
      </c>
      <c r="J5965" s="14" t="s">
        <v>1356</v>
      </c>
      <c r="K5965" s="15" t="n">
        <v>123.92</v>
      </c>
      <c r="L5965" s="0" t="n">
        <v>4</v>
      </c>
      <c r="M5965" s="16" t="n">
        <v>0</v>
      </c>
      <c r="N5965" s="17" t="n">
        <v>55.764</v>
      </c>
      <c r="O5965" s="0" t="str">
        <f aca="false">TEXT(B5965,"YYYY-MM")</f>
        <v>2015-11</v>
      </c>
      <c r="P5965" s="18" t="n">
        <f aca="false">IFERROR(N5965/K5965,0)</f>
        <v>0.45</v>
      </c>
      <c r="Q5965" s="0" t="str">
        <f aca="false">IF(M5965=0,"No Discount",IF(M5965&lt;0.2,"Low (1-19%)",IF(M5965&lt;0.4,"Medium (20-39%)","High (40%+)")))</f>
        <v>No Discount</v>
      </c>
      <c r="R5965" s="0" t="str">
        <f aca="false">INDEX('Lookup Tables'!$B$2:$B$5,MATCH(F5965,'Lookup Tables'!$A$2:$A$5,0))</f>
        <v>Manager D</v>
      </c>
    </row>
    <row r="5966" customFormat="false" ht="15" hidden="false" customHeight="false" outlineLevel="0" collapsed="false">
      <c r="A5966" s="0" t="s">
        <v>4861</v>
      </c>
      <c r="B5966" s="13" t="n">
        <v>43332</v>
      </c>
      <c r="C5966" s="13" t="n">
        <v>43337</v>
      </c>
      <c r="D5966" s="14" t="s">
        <v>69</v>
      </c>
      <c r="E5966" s="14" t="s">
        <v>62</v>
      </c>
      <c r="F5966" s="14" t="s">
        <v>63</v>
      </c>
      <c r="G5966" s="14" t="s">
        <v>64</v>
      </c>
      <c r="H5966" s="14" t="s">
        <v>65</v>
      </c>
      <c r="I5966" s="14" t="s">
        <v>303</v>
      </c>
      <c r="J5966" s="14" t="s">
        <v>2603</v>
      </c>
      <c r="K5966" s="15" t="n">
        <v>17.22</v>
      </c>
      <c r="L5966" s="0" t="n">
        <v>3</v>
      </c>
      <c r="M5966" s="16" t="n">
        <v>0</v>
      </c>
      <c r="N5966" s="17" t="n">
        <v>5.166</v>
      </c>
      <c r="O5966" s="0" t="str">
        <f aca="false">TEXT(B5966,"YYYY-MM")</f>
        <v>2018-08</v>
      </c>
      <c r="P5966" s="18" t="n">
        <f aca="false">IFERROR(N5966/K5966,0)</f>
        <v>0.3</v>
      </c>
      <c r="Q5966" s="0" t="str">
        <f aca="false">IF(M5966=0,"No Discount",IF(M5966&lt;0.2,"Low (1-19%)",IF(M5966&lt;0.4,"Medium (20-39%)","High (40%+)")))</f>
        <v>No Discount</v>
      </c>
      <c r="R5966" s="0" t="str">
        <f aca="false">INDEX('Lookup Tables'!$B$2:$B$5,MATCH(F5966,'Lookup Tables'!$A$2:$A$5,0))</f>
        <v>Manager D</v>
      </c>
    </row>
    <row r="5967" customFormat="false" ht="15" hidden="false" customHeight="false" outlineLevel="0" collapsed="false">
      <c r="A5967" s="0" t="s">
        <v>4861</v>
      </c>
      <c r="B5967" s="13" t="n">
        <v>43332</v>
      </c>
      <c r="C5967" s="13" t="n">
        <v>43337</v>
      </c>
      <c r="D5967" s="14" t="s">
        <v>69</v>
      </c>
      <c r="E5967" s="14" t="s">
        <v>62</v>
      </c>
      <c r="F5967" s="14" t="s">
        <v>63</v>
      </c>
      <c r="G5967" s="14" t="s">
        <v>64</v>
      </c>
      <c r="H5967" s="14" t="s">
        <v>65</v>
      </c>
      <c r="I5967" s="14" t="s">
        <v>73</v>
      </c>
      <c r="J5967" s="14" t="s">
        <v>280</v>
      </c>
      <c r="K5967" s="15" t="n">
        <v>226.56</v>
      </c>
      <c r="L5967" s="0" t="n">
        <v>6</v>
      </c>
      <c r="M5967" s="16" t="n">
        <v>0</v>
      </c>
      <c r="N5967" s="17" t="n">
        <v>63.4368</v>
      </c>
      <c r="O5967" s="0" t="str">
        <f aca="false">TEXT(B5967,"YYYY-MM")</f>
        <v>2018-08</v>
      </c>
      <c r="P5967" s="18" t="n">
        <f aca="false">IFERROR(N5967/K5967,0)</f>
        <v>0.28</v>
      </c>
      <c r="Q5967" s="0" t="str">
        <f aca="false">IF(M5967=0,"No Discount",IF(M5967&lt;0.2,"Low (1-19%)",IF(M5967&lt;0.4,"Medium (20-39%)","High (40%+)")))</f>
        <v>No Discount</v>
      </c>
      <c r="R5967" s="0" t="str">
        <f aca="false">INDEX('Lookup Tables'!$B$2:$B$5,MATCH(F5967,'Lookup Tables'!$A$2:$A$5,0))</f>
        <v>Manager D</v>
      </c>
    </row>
    <row r="5968" customFormat="false" ht="15" hidden="false" customHeight="false" outlineLevel="0" collapsed="false">
      <c r="A5968" s="0" t="s">
        <v>4861</v>
      </c>
      <c r="B5968" s="13" t="n">
        <v>43332</v>
      </c>
      <c r="C5968" s="13" t="n">
        <v>43337</v>
      </c>
      <c r="D5968" s="14" t="s">
        <v>69</v>
      </c>
      <c r="E5968" s="14" t="s">
        <v>62</v>
      </c>
      <c r="F5968" s="14" t="s">
        <v>63</v>
      </c>
      <c r="G5968" s="14" t="s">
        <v>64</v>
      </c>
      <c r="H5968" s="14" t="s">
        <v>80</v>
      </c>
      <c r="I5968" s="14" t="s">
        <v>81</v>
      </c>
      <c r="J5968" s="14" t="s">
        <v>3257</v>
      </c>
      <c r="K5968" s="15" t="n">
        <v>107.88</v>
      </c>
      <c r="L5968" s="0" t="n">
        <v>3</v>
      </c>
      <c r="M5968" s="16" t="n">
        <v>0.2</v>
      </c>
      <c r="N5968" s="17" t="n">
        <v>10.788</v>
      </c>
      <c r="O5968" s="0" t="str">
        <f aca="false">TEXT(B5968,"YYYY-MM")</f>
        <v>2018-08</v>
      </c>
      <c r="P5968" s="18" t="n">
        <f aca="false">IFERROR(N5968/K5968,0)</f>
        <v>0.1</v>
      </c>
      <c r="Q5968" s="0" t="str">
        <f aca="false">IF(M5968=0,"No Discount",IF(M5968&lt;0.2,"Low (1-19%)",IF(M5968&lt;0.4,"Medium (20-39%)","High (40%+)")))</f>
        <v>Medium (20-39%)</v>
      </c>
      <c r="R5968" s="0" t="str">
        <f aca="false">INDEX('Lookup Tables'!$B$2:$B$5,MATCH(F5968,'Lookup Tables'!$A$2:$A$5,0))</f>
        <v>Manager D</v>
      </c>
    </row>
    <row r="5969" customFormat="false" ht="15" hidden="false" customHeight="false" outlineLevel="0" collapsed="false">
      <c r="A5969" s="0" t="s">
        <v>4862</v>
      </c>
      <c r="B5969" s="13" t="n">
        <v>42750</v>
      </c>
      <c r="C5969" s="13" t="n">
        <v>42752</v>
      </c>
      <c r="D5969" s="14" t="s">
        <v>137</v>
      </c>
      <c r="E5969" s="14" t="s">
        <v>97</v>
      </c>
      <c r="F5969" s="14" t="s">
        <v>117</v>
      </c>
      <c r="G5969" s="14" t="s">
        <v>170</v>
      </c>
      <c r="H5969" s="14" t="s">
        <v>65</v>
      </c>
      <c r="I5969" s="14" t="s">
        <v>91</v>
      </c>
      <c r="J5969" s="14" t="s">
        <v>3291</v>
      </c>
      <c r="K5969" s="15" t="n">
        <v>81.98</v>
      </c>
      <c r="L5969" s="0" t="n">
        <v>2</v>
      </c>
      <c r="M5969" s="16" t="n">
        <v>0</v>
      </c>
      <c r="N5969" s="17" t="n">
        <v>40.1702</v>
      </c>
      <c r="O5969" s="0" t="str">
        <f aca="false">TEXT(B5969,"YYYY-MM")</f>
        <v>2017-01</v>
      </c>
      <c r="P5969" s="18" t="n">
        <f aca="false">IFERROR(N5969/K5969,0)</f>
        <v>0.49</v>
      </c>
      <c r="Q5969" s="0" t="str">
        <f aca="false">IF(M5969=0,"No Discount",IF(M5969&lt;0.2,"Low (1-19%)",IF(M5969&lt;0.4,"Medium (20-39%)","High (40%+)")))</f>
        <v>No Discount</v>
      </c>
      <c r="R5969" s="0" t="str">
        <f aca="false">INDEX('Lookup Tables'!$B$2:$B$5,MATCH(F5969,'Lookup Tables'!$A$2:$A$5,0))</f>
        <v>Manager B</v>
      </c>
    </row>
    <row r="5970" customFormat="false" ht="15" hidden="false" customHeight="false" outlineLevel="0" collapsed="false">
      <c r="A5970" s="0" t="s">
        <v>4863</v>
      </c>
      <c r="B5970" s="13" t="n">
        <v>42205</v>
      </c>
      <c r="C5970" s="13" t="n">
        <v>42207</v>
      </c>
      <c r="D5970" s="14" t="s">
        <v>137</v>
      </c>
      <c r="E5970" s="14" t="s">
        <v>53</v>
      </c>
      <c r="F5970" s="14" t="s">
        <v>63</v>
      </c>
      <c r="G5970" s="14" t="s">
        <v>64</v>
      </c>
      <c r="H5970" s="14" t="s">
        <v>65</v>
      </c>
      <c r="I5970" s="14" t="s">
        <v>91</v>
      </c>
      <c r="J5970" s="14" t="s">
        <v>1756</v>
      </c>
      <c r="K5970" s="15" t="n">
        <v>104.85</v>
      </c>
      <c r="L5970" s="0" t="n">
        <v>1</v>
      </c>
      <c r="M5970" s="16" t="n">
        <v>0</v>
      </c>
      <c r="N5970" s="17" t="n">
        <v>50.328</v>
      </c>
      <c r="O5970" s="0" t="str">
        <f aca="false">TEXT(B5970,"YYYY-MM")</f>
        <v>2015-07</v>
      </c>
      <c r="P5970" s="18" t="n">
        <f aca="false">IFERROR(N5970/K5970,0)</f>
        <v>0.48</v>
      </c>
      <c r="Q5970" s="0" t="str">
        <f aca="false">IF(M5970=0,"No Discount",IF(M5970&lt;0.2,"Low (1-19%)",IF(M5970&lt;0.4,"Medium (20-39%)","High (40%+)")))</f>
        <v>No Discount</v>
      </c>
      <c r="R5970" s="0" t="str">
        <f aca="false">INDEX('Lookup Tables'!$B$2:$B$5,MATCH(F5970,'Lookup Tables'!$A$2:$A$5,0))</f>
        <v>Manager D</v>
      </c>
    </row>
    <row r="5971" customFormat="false" ht="15" hidden="false" customHeight="false" outlineLevel="0" collapsed="false">
      <c r="A5971" s="0" t="s">
        <v>4863</v>
      </c>
      <c r="B5971" s="13" t="n">
        <v>42205</v>
      </c>
      <c r="C5971" s="13" t="n">
        <v>42207</v>
      </c>
      <c r="D5971" s="14" t="s">
        <v>137</v>
      </c>
      <c r="E5971" s="14" t="s">
        <v>53</v>
      </c>
      <c r="F5971" s="14" t="s">
        <v>63</v>
      </c>
      <c r="G5971" s="14" t="s">
        <v>64</v>
      </c>
      <c r="H5971" s="14" t="s">
        <v>65</v>
      </c>
      <c r="I5971" s="14" t="s">
        <v>83</v>
      </c>
      <c r="J5971" s="14" t="s">
        <v>567</v>
      </c>
      <c r="K5971" s="15" t="n">
        <v>8.704</v>
      </c>
      <c r="L5971" s="0" t="n">
        <v>2</v>
      </c>
      <c r="M5971" s="16" t="n">
        <v>0.2</v>
      </c>
      <c r="N5971" s="17" t="n">
        <v>3.1552</v>
      </c>
      <c r="O5971" s="0" t="str">
        <f aca="false">TEXT(B5971,"YYYY-MM")</f>
        <v>2015-07</v>
      </c>
      <c r="P5971" s="18" t="n">
        <f aca="false">IFERROR(N5971/K5971,0)</f>
        <v>0.3625</v>
      </c>
      <c r="Q5971" s="0" t="str">
        <f aca="false">IF(M5971=0,"No Discount",IF(M5971&lt;0.2,"Low (1-19%)",IF(M5971&lt;0.4,"Medium (20-39%)","High (40%+)")))</f>
        <v>Medium (20-39%)</v>
      </c>
      <c r="R5971" s="0" t="str">
        <f aca="false">INDEX('Lookup Tables'!$B$2:$B$5,MATCH(F5971,'Lookup Tables'!$A$2:$A$5,0))</f>
        <v>Manager D</v>
      </c>
    </row>
    <row r="5972" customFormat="false" ht="15" hidden="false" customHeight="false" outlineLevel="0" collapsed="false">
      <c r="A5972" s="0" t="s">
        <v>4863</v>
      </c>
      <c r="B5972" s="13" t="n">
        <v>42205</v>
      </c>
      <c r="C5972" s="13" t="n">
        <v>42207</v>
      </c>
      <c r="D5972" s="14" t="s">
        <v>137</v>
      </c>
      <c r="E5972" s="14" t="s">
        <v>53</v>
      </c>
      <c r="F5972" s="14" t="s">
        <v>63</v>
      </c>
      <c r="G5972" s="14" t="s">
        <v>64</v>
      </c>
      <c r="H5972" s="14" t="s">
        <v>65</v>
      </c>
      <c r="I5972" s="14" t="s">
        <v>91</v>
      </c>
      <c r="J5972" s="14" t="s">
        <v>710</v>
      </c>
      <c r="K5972" s="15" t="n">
        <v>19.92</v>
      </c>
      <c r="L5972" s="0" t="n">
        <v>4</v>
      </c>
      <c r="M5972" s="16" t="n">
        <v>0</v>
      </c>
      <c r="N5972" s="17" t="n">
        <v>9.7608</v>
      </c>
      <c r="O5972" s="0" t="str">
        <f aca="false">TEXT(B5972,"YYYY-MM")</f>
        <v>2015-07</v>
      </c>
      <c r="P5972" s="18" t="n">
        <f aca="false">IFERROR(N5972/K5972,0)</f>
        <v>0.49</v>
      </c>
      <c r="Q5972" s="0" t="str">
        <f aca="false">IF(M5972=0,"No Discount",IF(M5972&lt;0.2,"Low (1-19%)",IF(M5972&lt;0.4,"Medium (20-39%)","High (40%+)")))</f>
        <v>No Discount</v>
      </c>
      <c r="R5972" s="0" t="str">
        <f aca="false">INDEX('Lookup Tables'!$B$2:$B$5,MATCH(F5972,'Lookup Tables'!$A$2:$A$5,0))</f>
        <v>Manager D</v>
      </c>
    </row>
    <row r="5973" customFormat="false" ht="15" hidden="false" customHeight="false" outlineLevel="0" collapsed="false">
      <c r="A5973" s="0" t="s">
        <v>4863</v>
      </c>
      <c r="B5973" s="13" t="n">
        <v>42205</v>
      </c>
      <c r="C5973" s="13" t="n">
        <v>42207</v>
      </c>
      <c r="D5973" s="14" t="s">
        <v>137</v>
      </c>
      <c r="E5973" s="14" t="s">
        <v>53</v>
      </c>
      <c r="F5973" s="14" t="s">
        <v>63</v>
      </c>
      <c r="G5973" s="14" t="s">
        <v>64</v>
      </c>
      <c r="H5973" s="14" t="s">
        <v>56</v>
      </c>
      <c r="I5973" s="14" t="s">
        <v>76</v>
      </c>
      <c r="J5973" s="14" t="s">
        <v>1081</v>
      </c>
      <c r="K5973" s="15" t="n">
        <v>43.02</v>
      </c>
      <c r="L5973" s="0" t="n">
        <v>3</v>
      </c>
      <c r="M5973" s="16" t="n">
        <v>0</v>
      </c>
      <c r="N5973" s="17" t="n">
        <v>15.4872</v>
      </c>
      <c r="O5973" s="0" t="str">
        <f aca="false">TEXT(B5973,"YYYY-MM")</f>
        <v>2015-07</v>
      </c>
      <c r="P5973" s="18" t="n">
        <f aca="false">IFERROR(N5973/K5973,0)</f>
        <v>0.36</v>
      </c>
      <c r="Q5973" s="0" t="str">
        <f aca="false">IF(M5973=0,"No Discount",IF(M5973&lt;0.2,"Low (1-19%)",IF(M5973&lt;0.4,"Medium (20-39%)","High (40%+)")))</f>
        <v>No Discount</v>
      </c>
      <c r="R5973" s="0" t="str">
        <f aca="false">INDEX('Lookup Tables'!$B$2:$B$5,MATCH(F5973,'Lookup Tables'!$A$2:$A$5,0))</f>
        <v>Manager D</v>
      </c>
    </row>
    <row r="5974" customFormat="false" ht="15" hidden="false" customHeight="false" outlineLevel="0" collapsed="false">
      <c r="A5974" s="0" t="s">
        <v>4864</v>
      </c>
      <c r="B5974" s="13" t="n">
        <v>43137</v>
      </c>
      <c r="C5974" s="13" t="n">
        <v>43142</v>
      </c>
      <c r="D5974" s="14" t="s">
        <v>69</v>
      </c>
      <c r="E5974" s="14" t="s">
        <v>53</v>
      </c>
      <c r="F5974" s="14" t="s">
        <v>117</v>
      </c>
      <c r="G5974" s="14" t="s">
        <v>170</v>
      </c>
      <c r="H5974" s="14" t="s">
        <v>56</v>
      </c>
      <c r="I5974" s="14" t="s">
        <v>57</v>
      </c>
      <c r="J5974" s="14" t="s">
        <v>1412</v>
      </c>
      <c r="K5974" s="15" t="n">
        <v>240.784</v>
      </c>
      <c r="L5974" s="0" t="n">
        <v>1</v>
      </c>
      <c r="M5974" s="16" t="n">
        <v>0.2</v>
      </c>
      <c r="N5974" s="17" t="n">
        <v>30.098</v>
      </c>
      <c r="O5974" s="0" t="str">
        <f aca="false">TEXT(B5974,"YYYY-MM")</f>
        <v>2018-02</v>
      </c>
      <c r="P5974" s="18" t="n">
        <f aca="false">IFERROR(N5974/K5974,0)</f>
        <v>0.125</v>
      </c>
      <c r="Q5974" s="0" t="str">
        <f aca="false">IF(M5974=0,"No Discount",IF(M5974&lt;0.2,"Low (1-19%)",IF(M5974&lt;0.4,"Medium (20-39%)","High (40%+)")))</f>
        <v>Medium (20-39%)</v>
      </c>
      <c r="R5974" s="0" t="str">
        <f aca="false">INDEX('Lookup Tables'!$B$2:$B$5,MATCH(F5974,'Lookup Tables'!$A$2:$A$5,0))</f>
        <v>Manager B</v>
      </c>
    </row>
    <row r="5975" customFormat="false" ht="15" hidden="false" customHeight="false" outlineLevel="0" collapsed="false">
      <c r="A5975" s="0" t="s">
        <v>4865</v>
      </c>
      <c r="B5975" s="13" t="n">
        <v>42729</v>
      </c>
      <c r="C5975" s="13" t="n">
        <v>42733</v>
      </c>
      <c r="D5975" s="14" t="s">
        <v>69</v>
      </c>
      <c r="E5975" s="14" t="s">
        <v>97</v>
      </c>
      <c r="F5975" s="14" t="s">
        <v>117</v>
      </c>
      <c r="G5975" s="14" t="s">
        <v>170</v>
      </c>
      <c r="H5975" s="14" t="s">
        <v>65</v>
      </c>
      <c r="I5975" s="14" t="s">
        <v>85</v>
      </c>
      <c r="J5975" s="14" t="s">
        <v>3076</v>
      </c>
      <c r="K5975" s="15" t="n">
        <v>414.96</v>
      </c>
      <c r="L5975" s="0" t="n">
        <v>2</v>
      </c>
      <c r="M5975" s="16" t="n">
        <v>0</v>
      </c>
      <c r="N5975" s="17" t="n">
        <v>124.488</v>
      </c>
      <c r="O5975" s="0" t="str">
        <f aca="false">TEXT(B5975,"YYYY-MM")</f>
        <v>2016-12</v>
      </c>
      <c r="P5975" s="18" t="n">
        <f aca="false">IFERROR(N5975/K5975,0)</f>
        <v>0.3</v>
      </c>
      <c r="Q5975" s="0" t="str">
        <f aca="false">IF(M5975=0,"No Discount",IF(M5975&lt;0.2,"Low (1-19%)",IF(M5975&lt;0.4,"Medium (20-39%)","High (40%+)")))</f>
        <v>No Discount</v>
      </c>
      <c r="R5975" s="0" t="str">
        <f aca="false">INDEX('Lookup Tables'!$B$2:$B$5,MATCH(F5975,'Lookup Tables'!$A$2:$A$5,0))</f>
        <v>Manager B</v>
      </c>
    </row>
    <row r="5976" customFormat="false" ht="15" hidden="false" customHeight="false" outlineLevel="0" collapsed="false">
      <c r="A5976" s="0" t="s">
        <v>4866</v>
      </c>
      <c r="B5976" s="13" t="n">
        <v>43016</v>
      </c>
      <c r="C5976" s="13" t="n">
        <v>43021</v>
      </c>
      <c r="D5976" s="14" t="s">
        <v>69</v>
      </c>
      <c r="E5976" s="14" t="s">
        <v>53</v>
      </c>
      <c r="F5976" s="14" t="s">
        <v>54</v>
      </c>
      <c r="G5976" s="14" t="s">
        <v>90</v>
      </c>
      <c r="H5976" s="14" t="s">
        <v>65</v>
      </c>
      <c r="I5976" s="14" t="s">
        <v>73</v>
      </c>
      <c r="J5976" s="14" t="s">
        <v>1579</v>
      </c>
      <c r="K5976" s="15" t="n">
        <v>387.72</v>
      </c>
      <c r="L5976" s="0" t="n">
        <v>5</v>
      </c>
      <c r="M5976" s="16" t="n">
        <v>0.2</v>
      </c>
      <c r="N5976" s="17" t="n">
        <v>-67.851</v>
      </c>
      <c r="O5976" s="0" t="str">
        <f aca="false">TEXT(B5976,"YYYY-MM")</f>
        <v>2017-10</v>
      </c>
      <c r="P5976" s="18" t="n">
        <f aca="false">IFERROR(N5976/K5976,0)</f>
        <v>-0.175</v>
      </c>
      <c r="Q5976" s="0" t="str">
        <f aca="false">IF(M5976=0,"No Discount",IF(M5976&lt;0.2,"Low (1-19%)",IF(M5976&lt;0.4,"Medium (20-39%)","High (40%+)")))</f>
        <v>Medium (20-39%)</v>
      </c>
      <c r="R5976" s="0" t="str">
        <f aca="false">INDEX('Lookup Tables'!$B$2:$B$5,MATCH(F5976,'Lookup Tables'!$A$2:$A$5,0))</f>
        <v>Manager C</v>
      </c>
    </row>
    <row r="5977" customFormat="false" ht="15" hidden="false" customHeight="false" outlineLevel="0" collapsed="false">
      <c r="A5977" s="0" t="s">
        <v>4867</v>
      </c>
      <c r="B5977" s="13" t="n">
        <v>43294</v>
      </c>
      <c r="C5977" s="13" t="n">
        <v>43298</v>
      </c>
      <c r="D5977" s="14" t="s">
        <v>69</v>
      </c>
      <c r="E5977" s="14" t="s">
        <v>62</v>
      </c>
      <c r="F5977" s="14" t="s">
        <v>98</v>
      </c>
      <c r="G5977" s="14" t="s">
        <v>2114</v>
      </c>
      <c r="H5977" s="14" t="s">
        <v>65</v>
      </c>
      <c r="I5977" s="14" t="s">
        <v>73</v>
      </c>
      <c r="J5977" s="14" t="s">
        <v>1306</v>
      </c>
      <c r="K5977" s="15" t="n">
        <v>360.38</v>
      </c>
      <c r="L5977" s="0" t="n">
        <v>2</v>
      </c>
      <c r="M5977" s="16" t="n">
        <v>0</v>
      </c>
      <c r="N5977" s="17" t="n">
        <v>93.6988</v>
      </c>
      <c r="O5977" s="0" t="str">
        <f aca="false">TEXT(B5977,"YYYY-MM")</f>
        <v>2018-07</v>
      </c>
      <c r="P5977" s="18" t="n">
        <f aca="false">IFERROR(N5977/K5977,0)</f>
        <v>0.26</v>
      </c>
      <c r="Q5977" s="0" t="str">
        <f aca="false">IF(M5977=0,"No Discount",IF(M5977&lt;0.2,"Low (1-19%)",IF(M5977&lt;0.4,"Medium (20-39%)","High (40%+)")))</f>
        <v>No Discount</v>
      </c>
      <c r="R5977" s="0" t="str">
        <f aca="false">INDEX('Lookup Tables'!$B$2:$B$5,MATCH(F5977,'Lookup Tables'!$A$2:$A$5,0))</f>
        <v>Manager A</v>
      </c>
    </row>
    <row r="5978" customFormat="false" ht="15" hidden="false" customHeight="false" outlineLevel="0" collapsed="false">
      <c r="A5978" s="0" t="s">
        <v>4867</v>
      </c>
      <c r="B5978" s="13" t="n">
        <v>43294</v>
      </c>
      <c r="C5978" s="13" t="n">
        <v>43298</v>
      </c>
      <c r="D5978" s="14" t="s">
        <v>69</v>
      </c>
      <c r="E5978" s="14" t="s">
        <v>62</v>
      </c>
      <c r="F5978" s="14" t="s">
        <v>98</v>
      </c>
      <c r="G5978" s="14" t="s">
        <v>2114</v>
      </c>
      <c r="H5978" s="14" t="s">
        <v>65</v>
      </c>
      <c r="I5978" s="14" t="s">
        <v>91</v>
      </c>
      <c r="J5978" s="14" t="s">
        <v>1779</v>
      </c>
      <c r="K5978" s="15" t="n">
        <v>13.56</v>
      </c>
      <c r="L5978" s="0" t="n">
        <v>2</v>
      </c>
      <c r="M5978" s="16" t="n">
        <v>0</v>
      </c>
      <c r="N5978" s="17" t="n">
        <v>6.2376</v>
      </c>
      <c r="O5978" s="0" t="str">
        <f aca="false">TEXT(B5978,"YYYY-MM")</f>
        <v>2018-07</v>
      </c>
      <c r="P5978" s="18" t="n">
        <f aca="false">IFERROR(N5978/K5978,0)</f>
        <v>0.46</v>
      </c>
      <c r="Q5978" s="0" t="str">
        <f aca="false">IF(M5978=0,"No Discount",IF(M5978&lt;0.2,"Low (1-19%)",IF(M5978&lt;0.4,"Medium (20-39%)","High (40%+)")))</f>
        <v>No Discount</v>
      </c>
      <c r="R5978" s="0" t="str">
        <f aca="false">INDEX('Lookup Tables'!$B$2:$B$5,MATCH(F5978,'Lookup Tables'!$A$2:$A$5,0))</f>
        <v>Manager A</v>
      </c>
    </row>
    <row r="5979" customFormat="false" ht="15" hidden="false" customHeight="false" outlineLevel="0" collapsed="false">
      <c r="A5979" s="0" t="s">
        <v>4868</v>
      </c>
      <c r="B5979" s="13" t="n">
        <v>43214</v>
      </c>
      <c r="C5979" s="13" t="n">
        <v>43215</v>
      </c>
      <c r="D5979" s="14" t="s">
        <v>137</v>
      </c>
      <c r="E5979" s="14" t="s">
        <v>53</v>
      </c>
      <c r="F5979" s="14" t="s">
        <v>63</v>
      </c>
      <c r="G5979" s="14" t="s">
        <v>189</v>
      </c>
      <c r="H5979" s="14" t="s">
        <v>80</v>
      </c>
      <c r="I5979" s="14" t="s">
        <v>81</v>
      </c>
      <c r="J5979" s="14" t="s">
        <v>565</v>
      </c>
      <c r="K5979" s="15" t="n">
        <v>552</v>
      </c>
      <c r="L5979" s="0" t="n">
        <v>10</v>
      </c>
      <c r="M5979" s="16" t="n">
        <v>0.2</v>
      </c>
      <c r="N5979" s="17" t="n">
        <v>34.5</v>
      </c>
      <c r="O5979" s="0" t="str">
        <f aca="false">TEXT(B5979,"YYYY-MM")</f>
        <v>2018-04</v>
      </c>
      <c r="P5979" s="18" t="n">
        <f aca="false">IFERROR(N5979/K5979,0)</f>
        <v>0.0625</v>
      </c>
      <c r="Q5979" s="0" t="str">
        <f aca="false">IF(M5979=0,"No Discount",IF(M5979&lt;0.2,"Low (1-19%)",IF(M5979&lt;0.4,"Medium (20-39%)","High (40%+)")))</f>
        <v>Medium (20-39%)</v>
      </c>
      <c r="R5979" s="0" t="str">
        <f aca="false">INDEX('Lookup Tables'!$B$2:$B$5,MATCH(F5979,'Lookup Tables'!$A$2:$A$5,0))</f>
        <v>Manager D</v>
      </c>
    </row>
    <row r="5980" customFormat="false" ht="15" hidden="false" customHeight="false" outlineLevel="0" collapsed="false">
      <c r="A5980" s="0" t="s">
        <v>4869</v>
      </c>
      <c r="B5980" s="13" t="n">
        <v>42254</v>
      </c>
      <c r="C5980" s="13" t="n">
        <v>42260</v>
      </c>
      <c r="D5980" s="14" t="s">
        <v>69</v>
      </c>
      <c r="E5980" s="14" t="s">
        <v>97</v>
      </c>
      <c r="F5980" s="14" t="s">
        <v>98</v>
      </c>
      <c r="G5980" s="14" t="s">
        <v>331</v>
      </c>
      <c r="H5980" s="14" t="s">
        <v>56</v>
      </c>
      <c r="I5980" s="14" t="s">
        <v>71</v>
      </c>
      <c r="J5980" s="14" t="s">
        <v>1495</v>
      </c>
      <c r="K5980" s="15" t="n">
        <v>429.9</v>
      </c>
      <c r="L5980" s="0" t="n">
        <v>5</v>
      </c>
      <c r="M5980" s="16" t="n">
        <v>0</v>
      </c>
      <c r="N5980" s="17" t="n">
        <v>111.774</v>
      </c>
      <c r="O5980" s="0" t="str">
        <f aca="false">TEXT(B5980,"YYYY-MM")</f>
        <v>2015-09</v>
      </c>
      <c r="P5980" s="18" t="n">
        <f aca="false">IFERROR(N5980/K5980,0)</f>
        <v>0.26</v>
      </c>
      <c r="Q5980" s="0" t="str">
        <f aca="false">IF(M5980=0,"No Discount",IF(M5980&lt;0.2,"Low (1-19%)",IF(M5980&lt;0.4,"Medium (20-39%)","High (40%+)")))</f>
        <v>No Discount</v>
      </c>
      <c r="R5980" s="0" t="str">
        <f aca="false">INDEX('Lookup Tables'!$B$2:$B$5,MATCH(F5980,'Lookup Tables'!$A$2:$A$5,0))</f>
        <v>Manager A</v>
      </c>
    </row>
    <row r="5981" customFormat="false" ht="15" hidden="false" customHeight="false" outlineLevel="0" collapsed="false">
      <c r="A5981" s="0" t="s">
        <v>4869</v>
      </c>
      <c r="B5981" s="13" t="n">
        <v>42254</v>
      </c>
      <c r="C5981" s="13" t="n">
        <v>42260</v>
      </c>
      <c r="D5981" s="14" t="s">
        <v>69</v>
      </c>
      <c r="E5981" s="14" t="s">
        <v>97</v>
      </c>
      <c r="F5981" s="14" t="s">
        <v>98</v>
      </c>
      <c r="G5981" s="14" t="s">
        <v>331</v>
      </c>
      <c r="H5981" s="14" t="s">
        <v>65</v>
      </c>
      <c r="I5981" s="14" t="s">
        <v>83</v>
      </c>
      <c r="J5981" s="14" t="s">
        <v>127</v>
      </c>
      <c r="K5981" s="15" t="n">
        <v>32.06</v>
      </c>
      <c r="L5981" s="0" t="n">
        <v>2</v>
      </c>
      <c r="M5981" s="16" t="n">
        <v>0</v>
      </c>
      <c r="N5981" s="17" t="n">
        <v>15.3888</v>
      </c>
      <c r="O5981" s="0" t="str">
        <f aca="false">TEXT(B5981,"YYYY-MM")</f>
        <v>2015-09</v>
      </c>
      <c r="P5981" s="18" t="n">
        <f aca="false">IFERROR(N5981/K5981,0)</f>
        <v>0.48</v>
      </c>
      <c r="Q5981" s="0" t="str">
        <f aca="false">IF(M5981=0,"No Discount",IF(M5981&lt;0.2,"Low (1-19%)",IF(M5981&lt;0.4,"Medium (20-39%)","High (40%+)")))</f>
        <v>No Discount</v>
      </c>
      <c r="R5981" s="0" t="str">
        <f aca="false">INDEX('Lookup Tables'!$B$2:$B$5,MATCH(F5981,'Lookup Tables'!$A$2:$A$5,0))</f>
        <v>Manager A</v>
      </c>
    </row>
    <row r="5982" customFormat="false" ht="15" hidden="false" customHeight="false" outlineLevel="0" collapsed="false">
      <c r="A5982" s="0" t="s">
        <v>4869</v>
      </c>
      <c r="B5982" s="13" t="n">
        <v>42254</v>
      </c>
      <c r="C5982" s="13" t="n">
        <v>42260</v>
      </c>
      <c r="D5982" s="14" t="s">
        <v>69</v>
      </c>
      <c r="E5982" s="14" t="s">
        <v>97</v>
      </c>
      <c r="F5982" s="14" t="s">
        <v>98</v>
      </c>
      <c r="G5982" s="14" t="s">
        <v>331</v>
      </c>
      <c r="H5982" s="14" t="s">
        <v>56</v>
      </c>
      <c r="I5982" s="14" t="s">
        <v>59</v>
      </c>
      <c r="J5982" s="14" t="s">
        <v>362</v>
      </c>
      <c r="K5982" s="15" t="n">
        <v>161.96</v>
      </c>
      <c r="L5982" s="0" t="n">
        <v>2</v>
      </c>
      <c r="M5982" s="16" t="n">
        <v>0</v>
      </c>
      <c r="N5982" s="17" t="n">
        <v>45.3488</v>
      </c>
      <c r="O5982" s="0" t="str">
        <f aca="false">TEXT(B5982,"YYYY-MM")</f>
        <v>2015-09</v>
      </c>
      <c r="P5982" s="18" t="n">
        <f aca="false">IFERROR(N5982/K5982,0)</f>
        <v>0.28</v>
      </c>
      <c r="Q5982" s="0" t="str">
        <f aca="false">IF(M5982=0,"No Discount",IF(M5982&lt;0.2,"Low (1-19%)",IF(M5982&lt;0.4,"Medium (20-39%)","High (40%+)")))</f>
        <v>No Discount</v>
      </c>
      <c r="R5982" s="0" t="str">
        <f aca="false">INDEX('Lookup Tables'!$B$2:$B$5,MATCH(F5982,'Lookup Tables'!$A$2:$A$5,0))</f>
        <v>Manager A</v>
      </c>
    </row>
    <row r="5983" customFormat="false" ht="15" hidden="false" customHeight="false" outlineLevel="0" collapsed="false">
      <c r="A5983" s="0" t="s">
        <v>4869</v>
      </c>
      <c r="B5983" s="13" t="n">
        <v>42254</v>
      </c>
      <c r="C5983" s="13" t="n">
        <v>42260</v>
      </c>
      <c r="D5983" s="14" t="s">
        <v>69</v>
      </c>
      <c r="E5983" s="14" t="s">
        <v>97</v>
      </c>
      <c r="F5983" s="14" t="s">
        <v>98</v>
      </c>
      <c r="G5983" s="14" t="s">
        <v>331</v>
      </c>
      <c r="H5983" s="14" t="s">
        <v>65</v>
      </c>
      <c r="I5983" s="14" t="s">
        <v>73</v>
      </c>
      <c r="J5983" s="14" t="s">
        <v>623</v>
      </c>
      <c r="K5983" s="15" t="n">
        <v>19.86</v>
      </c>
      <c r="L5983" s="0" t="n">
        <v>2</v>
      </c>
      <c r="M5983" s="16" t="n">
        <v>0</v>
      </c>
      <c r="N5983" s="17" t="n">
        <v>5.7594</v>
      </c>
      <c r="O5983" s="0" t="str">
        <f aca="false">TEXT(B5983,"YYYY-MM")</f>
        <v>2015-09</v>
      </c>
      <c r="P5983" s="18" t="n">
        <f aca="false">IFERROR(N5983/K5983,0)</f>
        <v>0.29</v>
      </c>
      <c r="Q5983" s="0" t="str">
        <f aca="false">IF(M5983=0,"No Discount",IF(M5983&lt;0.2,"Low (1-19%)",IF(M5983&lt;0.4,"Medium (20-39%)","High (40%+)")))</f>
        <v>No Discount</v>
      </c>
      <c r="R5983" s="0" t="str">
        <f aca="false">INDEX('Lookup Tables'!$B$2:$B$5,MATCH(F5983,'Lookup Tables'!$A$2:$A$5,0))</f>
        <v>Manager A</v>
      </c>
    </row>
    <row r="5984" customFormat="false" ht="15" hidden="false" customHeight="false" outlineLevel="0" collapsed="false">
      <c r="A5984" s="0" t="s">
        <v>4870</v>
      </c>
      <c r="B5984" s="13" t="n">
        <v>43060</v>
      </c>
      <c r="C5984" s="13" t="n">
        <v>43067</v>
      </c>
      <c r="D5984" s="14" t="s">
        <v>69</v>
      </c>
      <c r="E5984" s="14" t="s">
        <v>53</v>
      </c>
      <c r="F5984" s="14" t="s">
        <v>117</v>
      </c>
      <c r="G5984" s="14" t="s">
        <v>170</v>
      </c>
      <c r="H5984" s="14" t="s">
        <v>65</v>
      </c>
      <c r="I5984" s="14" t="s">
        <v>91</v>
      </c>
      <c r="J5984" s="14" t="s">
        <v>3856</v>
      </c>
      <c r="K5984" s="15" t="n">
        <v>12.96</v>
      </c>
      <c r="L5984" s="0" t="n">
        <v>2</v>
      </c>
      <c r="M5984" s="16" t="n">
        <v>0</v>
      </c>
      <c r="N5984" s="17" t="n">
        <v>6.3504</v>
      </c>
      <c r="O5984" s="0" t="str">
        <f aca="false">TEXT(B5984,"YYYY-MM")</f>
        <v>2017-11</v>
      </c>
      <c r="P5984" s="18" t="n">
        <f aca="false">IFERROR(N5984/K5984,0)</f>
        <v>0.49</v>
      </c>
      <c r="Q5984" s="0" t="str">
        <f aca="false">IF(M5984=0,"No Discount",IF(M5984&lt;0.2,"Low (1-19%)",IF(M5984&lt;0.4,"Medium (20-39%)","High (40%+)")))</f>
        <v>No Discount</v>
      </c>
      <c r="R5984" s="0" t="str">
        <f aca="false">INDEX('Lookup Tables'!$B$2:$B$5,MATCH(F5984,'Lookup Tables'!$A$2:$A$5,0))</f>
        <v>Manager B</v>
      </c>
    </row>
    <row r="5985" customFormat="false" ht="15" hidden="false" customHeight="false" outlineLevel="0" collapsed="false">
      <c r="A5985" s="0" t="s">
        <v>4871</v>
      </c>
      <c r="B5985" s="13" t="n">
        <v>43359</v>
      </c>
      <c r="C5985" s="13" t="n">
        <v>43361</v>
      </c>
      <c r="D5985" s="14" t="s">
        <v>52</v>
      </c>
      <c r="E5985" s="14" t="s">
        <v>53</v>
      </c>
      <c r="F5985" s="14" t="s">
        <v>117</v>
      </c>
      <c r="G5985" s="14" t="s">
        <v>118</v>
      </c>
      <c r="H5985" s="14" t="s">
        <v>65</v>
      </c>
      <c r="I5985" s="14" t="s">
        <v>91</v>
      </c>
      <c r="J5985" s="14" t="s">
        <v>1113</v>
      </c>
      <c r="K5985" s="15" t="n">
        <v>20.544</v>
      </c>
      <c r="L5985" s="0" t="n">
        <v>6</v>
      </c>
      <c r="M5985" s="16" t="n">
        <v>0.2</v>
      </c>
      <c r="N5985" s="17" t="n">
        <v>6.42</v>
      </c>
      <c r="O5985" s="0" t="str">
        <f aca="false">TEXT(B5985,"YYYY-MM")</f>
        <v>2018-09</v>
      </c>
      <c r="P5985" s="18" t="n">
        <f aca="false">IFERROR(N5985/K5985,0)</f>
        <v>0.3125</v>
      </c>
      <c r="Q5985" s="0" t="str">
        <f aca="false">IF(M5985=0,"No Discount",IF(M5985&lt;0.2,"Low (1-19%)",IF(M5985&lt;0.4,"Medium (20-39%)","High (40%+)")))</f>
        <v>Medium (20-39%)</v>
      </c>
      <c r="R5985" s="0" t="str">
        <f aca="false">INDEX('Lookup Tables'!$B$2:$B$5,MATCH(F5985,'Lookup Tables'!$A$2:$A$5,0))</f>
        <v>Manager B</v>
      </c>
    </row>
    <row r="5986" customFormat="false" ht="15" hidden="false" customHeight="false" outlineLevel="0" collapsed="false">
      <c r="A5986" s="0" t="s">
        <v>4872</v>
      </c>
      <c r="B5986" s="13" t="n">
        <v>42935</v>
      </c>
      <c r="C5986" s="13" t="n">
        <v>42941</v>
      </c>
      <c r="D5986" s="14" t="s">
        <v>69</v>
      </c>
      <c r="E5986" s="14" t="s">
        <v>53</v>
      </c>
      <c r="F5986" s="14" t="s">
        <v>54</v>
      </c>
      <c r="G5986" s="14" t="s">
        <v>690</v>
      </c>
      <c r="H5986" s="14" t="s">
        <v>56</v>
      </c>
      <c r="I5986" s="14" t="s">
        <v>76</v>
      </c>
      <c r="J5986" s="14" t="s">
        <v>2939</v>
      </c>
      <c r="K5986" s="15" t="n">
        <v>185.58</v>
      </c>
      <c r="L5986" s="0" t="n">
        <v>6</v>
      </c>
      <c r="M5986" s="16" t="n">
        <v>0</v>
      </c>
      <c r="N5986" s="17" t="n">
        <v>76.0878</v>
      </c>
      <c r="O5986" s="0" t="str">
        <f aca="false">TEXT(B5986,"YYYY-MM")</f>
        <v>2017-07</v>
      </c>
      <c r="P5986" s="18" t="n">
        <f aca="false">IFERROR(N5986/K5986,0)</f>
        <v>0.41</v>
      </c>
      <c r="Q5986" s="0" t="str">
        <f aca="false">IF(M5986=0,"No Discount",IF(M5986&lt;0.2,"Low (1-19%)",IF(M5986&lt;0.4,"Medium (20-39%)","High (40%+)")))</f>
        <v>No Discount</v>
      </c>
      <c r="R5986" s="0" t="str">
        <f aca="false">INDEX('Lookup Tables'!$B$2:$B$5,MATCH(F5986,'Lookup Tables'!$A$2:$A$5,0))</f>
        <v>Manager C</v>
      </c>
    </row>
    <row r="5987" customFormat="false" ht="15" hidden="false" customHeight="false" outlineLevel="0" collapsed="false">
      <c r="A5987" s="0" t="s">
        <v>4872</v>
      </c>
      <c r="B5987" s="13" t="n">
        <v>42935</v>
      </c>
      <c r="C5987" s="13" t="n">
        <v>42941</v>
      </c>
      <c r="D5987" s="14" t="s">
        <v>69</v>
      </c>
      <c r="E5987" s="14" t="s">
        <v>53</v>
      </c>
      <c r="F5987" s="14" t="s">
        <v>54</v>
      </c>
      <c r="G5987" s="14" t="s">
        <v>690</v>
      </c>
      <c r="H5987" s="14" t="s">
        <v>65</v>
      </c>
      <c r="I5987" s="14" t="s">
        <v>83</v>
      </c>
      <c r="J5987" s="14" t="s">
        <v>3484</v>
      </c>
      <c r="K5987" s="15" t="n">
        <v>77.56</v>
      </c>
      <c r="L5987" s="0" t="n">
        <v>2</v>
      </c>
      <c r="M5987" s="16" t="n">
        <v>0</v>
      </c>
      <c r="N5987" s="17" t="n">
        <v>35.6776</v>
      </c>
      <c r="O5987" s="0" t="str">
        <f aca="false">TEXT(B5987,"YYYY-MM")</f>
        <v>2017-07</v>
      </c>
      <c r="P5987" s="18" t="n">
        <f aca="false">IFERROR(N5987/K5987,0)</f>
        <v>0.46</v>
      </c>
      <c r="Q5987" s="0" t="str">
        <f aca="false">IF(M5987=0,"No Discount",IF(M5987&lt;0.2,"Low (1-19%)",IF(M5987&lt;0.4,"Medium (20-39%)","High (40%+)")))</f>
        <v>No Discount</v>
      </c>
      <c r="R5987" s="0" t="str">
        <f aca="false">INDEX('Lookup Tables'!$B$2:$B$5,MATCH(F5987,'Lookup Tables'!$A$2:$A$5,0))</f>
        <v>Manager C</v>
      </c>
    </row>
    <row r="5988" customFormat="false" ht="15" hidden="false" customHeight="false" outlineLevel="0" collapsed="false">
      <c r="A5988" s="0" t="s">
        <v>4872</v>
      </c>
      <c r="B5988" s="13" t="n">
        <v>42935</v>
      </c>
      <c r="C5988" s="13" t="n">
        <v>42941</v>
      </c>
      <c r="D5988" s="14" t="s">
        <v>69</v>
      </c>
      <c r="E5988" s="14" t="s">
        <v>53</v>
      </c>
      <c r="F5988" s="14" t="s">
        <v>54</v>
      </c>
      <c r="G5988" s="14" t="s">
        <v>690</v>
      </c>
      <c r="H5988" s="14" t="s">
        <v>65</v>
      </c>
      <c r="I5988" s="14" t="s">
        <v>73</v>
      </c>
      <c r="J5988" s="14" t="s">
        <v>430</v>
      </c>
      <c r="K5988" s="15" t="n">
        <v>87.92</v>
      </c>
      <c r="L5988" s="0" t="n">
        <v>4</v>
      </c>
      <c r="M5988" s="16" t="n">
        <v>0</v>
      </c>
      <c r="N5988" s="17" t="n">
        <v>0.8792</v>
      </c>
      <c r="O5988" s="0" t="str">
        <f aca="false">TEXT(B5988,"YYYY-MM")</f>
        <v>2017-07</v>
      </c>
      <c r="P5988" s="18" t="n">
        <f aca="false">IFERROR(N5988/K5988,0)</f>
        <v>0.01</v>
      </c>
      <c r="Q5988" s="0" t="str">
        <f aca="false">IF(M5988=0,"No Discount",IF(M5988&lt;0.2,"Low (1-19%)",IF(M5988&lt;0.4,"Medium (20-39%)","High (40%+)")))</f>
        <v>No Discount</v>
      </c>
      <c r="R5988" s="0" t="str">
        <f aca="false">INDEX('Lookup Tables'!$B$2:$B$5,MATCH(F5988,'Lookup Tables'!$A$2:$A$5,0))</f>
        <v>Manager C</v>
      </c>
    </row>
    <row r="5989" customFormat="false" ht="15" hidden="false" customHeight="false" outlineLevel="0" collapsed="false">
      <c r="A5989" s="0" t="s">
        <v>4872</v>
      </c>
      <c r="B5989" s="13" t="n">
        <v>42935</v>
      </c>
      <c r="C5989" s="13" t="n">
        <v>42941</v>
      </c>
      <c r="D5989" s="14" t="s">
        <v>69</v>
      </c>
      <c r="E5989" s="14" t="s">
        <v>53</v>
      </c>
      <c r="F5989" s="14" t="s">
        <v>54</v>
      </c>
      <c r="G5989" s="14" t="s">
        <v>690</v>
      </c>
      <c r="H5989" s="14" t="s">
        <v>65</v>
      </c>
      <c r="I5989" s="14" t="s">
        <v>91</v>
      </c>
      <c r="J5989" s="14" t="s">
        <v>3291</v>
      </c>
      <c r="K5989" s="15" t="n">
        <v>245.94</v>
      </c>
      <c r="L5989" s="0" t="n">
        <v>6</v>
      </c>
      <c r="M5989" s="16" t="n">
        <v>0</v>
      </c>
      <c r="N5989" s="17" t="n">
        <v>120.5106</v>
      </c>
      <c r="O5989" s="0" t="str">
        <f aca="false">TEXT(B5989,"YYYY-MM")</f>
        <v>2017-07</v>
      </c>
      <c r="P5989" s="18" t="n">
        <f aca="false">IFERROR(N5989/K5989,0)</f>
        <v>0.49</v>
      </c>
      <c r="Q5989" s="0" t="str">
        <f aca="false">IF(M5989=0,"No Discount",IF(M5989&lt;0.2,"Low (1-19%)",IF(M5989&lt;0.4,"Medium (20-39%)","High (40%+)")))</f>
        <v>No Discount</v>
      </c>
      <c r="R5989" s="0" t="str">
        <f aca="false">INDEX('Lookup Tables'!$B$2:$B$5,MATCH(F5989,'Lookup Tables'!$A$2:$A$5,0))</f>
        <v>Manager C</v>
      </c>
    </row>
    <row r="5990" customFormat="false" ht="15" hidden="false" customHeight="false" outlineLevel="0" collapsed="false">
      <c r="A5990" s="0" t="s">
        <v>4872</v>
      </c>
      <c r="B5990" s="13" t="n">
        <v>42935</v>
      </c>
      <c r="C5990" s="13" t="n">
        <v>42941</v>
      </c>
      <c r="D5990" s="14" t="s">
        <v>69</v>
      </c>
      <c r="E5990" s="14" t="s">
        <v>53</v>
      </c>
      <c r="F5990" s="14" t="s">
        <v>54</v>
      </c>
      <c r="G5990" s="14" t="s">
        <v>690</v>
      </c>
      <c r="H5990" s="14" t="s">
        <v>65</v>
      </c>
      <c r="I5990" s="14" t="s">
        <v>83</v>
      </c>
      <c r="J5990" s="14" t="s">
        <v>857</v>
      </c>
      <c r="K5990" s="15" t="n">
        <v>8.6</v>
      </c>
      <c r="L5990" s="0" t="n">
        <v>1</v>
      </c>
      <c r="M5990" s="16" t="n">
        <v>0</v>
      </c>
      <c r="N5990" s="17" t="n">
        <v>4.042</v>
      </c>
      <c r="O5990" s="0" t="str">
        <f aca="false">TEXT(B5990,"YYYY-MM")</f>
        <v>2017-07</v>
      </c>
      <c r="P5990" s="18" t="n">
        <f aca="false">IFERROR(N5990/K5990,0)</f>
        <v>0.47</v>
      </c>
      <c r="Q5990" s="0" t="str">
        <f aca="false">IF(M5990=0,"No Discount",IF(M5990&lt;0.2,"Low (1-19%)",IF(M5990&lt;0.4,"Medium (20-39%)","High (40%+)")))</f>
        <v>No Discount</v>
      </c>
      <c r="R5990" s="0" t="str">
        <f aca="false">INDEX('Lookup Tables'!$B$2:$B$5,MATCH(F5990,'Lookup Tables'!$A$2:$A$5,0))</f>
        <v>Manager C</v>
      </c>
    </row>
    <row r="5991" customFormat="false" ht="15" hidden="false" customHeight="false" outlineLevel="0" collapsed="false">
      <c r="A5991" s="0" t="s">
        <v>4872</v>
      </c>
      <c r="B5991" s="13" t="n">
        <v>42935</v>
      </c>
      <c r="C5991" s="13" t="n">
        <v>42941</v>
      </c>
      <c r="D5991" s="14" t="s">
        <v>69</v>
      </c>
      <c r="E5991" s="14" t="s">
        <v>53</v>
      </c>
      <c r="F5991" s="14" t="s">
        <v>54</v>
      </c>
      <c r="G5991" s="14" t="s">
        <v>690</v>
      </c>
      <c r="H5991" s="14" t="s">
        <v>56</v>
      </c>
      <c r="I5991" s="14" t="s">
        <v>57</v>
      </c>
      <c r="J5991" s="14" t="s">
        <v>3974</v>
      </c>
      <c r="K5991" s="15" t="n">
        <v>504.9</v>
      </c>
      <c r="L5991" s="0" t="n">
        <v>5</v>
      </c>
      <c r="M5991" s="16" t="n">
        <v>0</v>
      </c>
      <c r="N5991" s="17" t="n">
        <v>126.225</v>
      </c>
      <c r="O5991" s="0" t="str">
        <f aca="false">TEXT(B5991,"YYYY-MM")</f>
        <v>2017-07</v>
      </c>
      <c r="P5991" s="18" t="n">
        <f aca="false">IFERROR(N5991/K5991,0)</f>
        <v>0.25</v>
      </c>
      <c r="Q5991" s="0" t="str">
        <f aca="false">IF(M5991=0,"No Discount",IF(M5991&lt;0.2,"Low (1-19%)",IF(M5991&lt;0.4,"Medium (20-39%)","High (40%+)")))</f>
        <v>No Discount</v>
      </c>
      <c r="R5991" s="0" t="str">
        <f aca="false">INDEX('Lookup Tables'!$B$2:$B$5,MATCH(F5991,'Lookup Tables'!$A$2:$A$5,0))</f>
        <v>Manager C</v>
      </c>
    </row>
    <row r="5992" customFormat="false" ht="15" hidden="false" customHeight="false" outlineLevel="0" collapsed="false">
      <c r="A5992" s="0" t="s">
        <v>4873</v>
      </c>
      <c r="B5992" s="13" t="n">
        <v>43358</v>
      </c>
      <c r="C5992" s="13" t="n">
        <v>43364</v>
      </c>
      <c r="D5992" s="14" t="s">
        <v>69</v>
      </c>
      <c r="E5992" s="14" t="s">
        <v>53</v>
      </c>
      <c r="F5992" s="14" t="s">
        <v>63</v>
      </c>
      <c r="G5992" s="14" t="s">
        <v>64</v>
      </c>
      <c r="H5992" s="14" t="s">
        <v>65</v>
      </c>
      <c r="I5992" s="14" t="s">
        <v>83</v>
      </c>
      <c r="J5992" s="14" t="s">
        <v>2219</v>
      </c>
      <c r="K5992" s="15" t="n">
        <v>2357.488</v>
      </c>
      <c r="L5992" s="0" t="n">
        <v>7</v>
      </c>
      <c r="M5992" s="16" t="n">
        <v>0.2</v>
      </c>
      <c r="N5992" s="17" t="n">
        <v>884.058</v>
      </c>
      <c r="O5992" s="0" t="str">
        <f aca="false">TEXT(B5992,"YYYY-MM")</f>
        <v>2018-09</v>
      </c>
      <c r="P5992" s="18" t="n">
        <f aca="false">IFERROR(N5992/K5992,0)</f>
        <v>0.375</v>
      </c>
      <c r="Q5992" s="0" t="str">
        <f aca="false">IF(M5992=0,"No Discount",IF(M5992&lt;0.2,"Low (1-19%)",IF(M5992&lt;0.4,"Medium (20-39%)","High (40%+)")))</f>
        <v>Medium (20-39%)</v>
      </c>
      <c r="R5992" s="0" t="str">
        <f aca="false">INDEX('Lookup Tables'!$B$2:$B$5,MATCH(F5992,'Lookup Tables'!$A$2:$A$5,0))</f>
        <v>Manager D</v>
      </c>
    </row>
    <row r="5993" customFormat="false" ht="15" hidden="false" customHeight="false" outlineLevel="0" collapsed="false">
      <c r="A5993" s="0" t="s">
        <v>4873</v>
      </c>
      <c r="B5993" s="13" t="n">
        <v>43358</v>
      </c>
      <c r="C5993" s="13" t="n">
        <v>43364</v>
      </c>
      <c r="D5993" s="14" t="s">
        <v>69</v>
      </c>
      <c r="E5993" s="14" t="s">
        <v>53</v>
      </c>
      <c r="F5993" s="14" t="s">
        <v>63</v>
      </c>
      <c r="G5993" s="14" t="s">
        <v>64</v>
      </c>
      <c r="H5993" s="14" t="s">
        <v>80</v>
      </c>
      <c r="I5993" s="14" t="s">
        <v>81</v>
      </c>
      <c r="J5993" s="14" t="s">
        <v>409</v>
      </c>
      <c r="K5993" s="15" t="n">
        <v>369.544</v>
      </c>
      <c r="L5993" s="0" t="n">
        <v>7</v>
      </c>
      <c r="M5993" s="16" t="n">
        <v>0.2</v>
      </c>
      <c r="N5993" s="17" t="n">
        <v>32.3351</v>
      </c>
      <c r="O5993" s="0" t="str">
        <f aca="false">TEXT(B5993,"YYYY-MM")</f>
        <v>2018-09</v>
      </c>
      <c r="P5993" s="18" t="n">
        <f aca="false">IFERROR(N5993/K5993,0)</f>
        <v>0.0875</v>
      </c>
      <c r="Q5993" s="0" t="str">
        <f aca="false">IF(M5993=0,"No Discount",IF(M5993&lt;0.2,"Low (1-19%)",IF(M5993&lt;0.4,"Medium (20-39%)","High (40%+)")))</f>
        <v>Medium (20-39%)</v>
      </c>
      <c r="R5993" s="0" t="str">
        <f aca="false">INDEX('Lookup Tables'!$B$2:$B$5,MATCH(F5993,'Lookup Tables'!$A$2:$A$5,0))</f>
        <v>Manager D</v>
      </c>
    </row>
    <row r="5994" customFormat="false" ht="15" hidden="false" customHeight="false" outlineLevel="0" collapsed="false">
      <c r="A5994" s="0" t="s">
        <v>4873</v>
      </c>
      <c r="B5994" s="13" t="n">
        <v>43358</v>
      </c>
      <c r="C5994" s="13" t="n">
        <v>43364</v>
      </c>
      <c r="D5994" s="14" t="s">
        <v>69</v>
      </c>
      <c r="E5994" s="14" t="s">
        <v>53</v>
      </c>
      <c r="F5994" s="14" t="s">
        <v>63</v>
      </c>
      <c r="G5994" s="14" t="s">
        <v>64</v>
      </c>
      <c r="H5994" s="14" t="s">
        <v>56</v>
      </c>
      <c r="I5994" s="14" t="s">
        <v>59</v>
      </c>
      <c r="J5994" s="14" t="s">
        <v>712</v>
      </c>
      <c r="K5994" s="15" t="n">
        <v>184.752</v>
      </c>
      <c r="L5994" s="0" t="n">
        <v>3</v>
      </c>
      <c r="M5994" s="16" t="n">
        <v>0.2</v>
      </c>
      <c r="N5994" s="17" t="n">
        <v>-20.7846</v>
      </c>
      <c r="O5994" s="0" t="str">
        <f aca="false">TEXT(B5994,"YYYY-MM")</f>
        <v>2018-09</v>
      </c>
      <c r="P5994" s="18" t="n">
        <f aca="false">IFERROR(N5994/K5994,0)</f>
        <v>-0.1125</v>
      </c>
      <c r="Q5994" s="0" t="str">
        <f aca="false">IF(M5994=0,"No Discount",IF(M5994&lt;0.2,"Low (1-19%)",IF(M5994&lt;0.4,"Medium (20-39%)","High (40%+)")))</f>
        <v>Medium (20-39%)</v>
      </c>
      <c r="R5994" s="0" t="str">
        <f aca="false">INDEX('Lookup Tables'!$B$2:$B$5,MATCH(F5994,'Lookup Tables'!$A$2:$A$5,0))</f>
        <v>Manager D</v>
      </c>
    </row>
    <row r="5995" customFormat="false" ht="15" hidden="false" customHeight="false" outlineLevel="0" collapsed="false">
      <c r="A5995" s="0" t="s">
        <v>4874</v>
      </c>
      <c r="B5995" s="13" t="n">
        <v>43080</v>
      </c>
      <c r="C5995" s="13" t="n">
        <v>43080</v>
      </c>
      <c r="D5995" s="14" t="s">
        <v>606</v>
      </c>
      <c r="E5995" s="14" t="s">
        <v>62</v>
      </c>
      <c r="F5995" s="14" t="s">
        <v>117</v>
      </c>
      <c r="G5995" s="14" t="s">
        <v>269</v>
      </c>
      <c r="H5995" s="14" t="s">
        <v>65</v>
      </c>
      <c r="I5995" s="14" t="s">
        <v>73</v>
      </c>
      <c r="J5995" s="14" t="s">
        <v>1279</v>
      </c>
      <c r="K5995" s="15" t="n">
        <v>64.96</v>
      </c>
      <c r="L5995" s="0" t="n">
        <v>5</v>
      </c>
      <c r="M5995" s="16" t="n">
        <v>0.2</v>
      </c>
      <c r="N5995" s="17" t="n">
        <v>-4.06</v>
      </c>
      <c r="O5995" s="0" t="str">
        <f aca="false">TEXT(B5995,"YYYY-MM")</f>
        <v>2017-12</v>
      </c>
      <c r="P5995" s="18" t="n">
        <f aca="false">IFERROR(N5995/K5995,0)</f>
        <v>-0.0625</v>
      </c>
      <c r="Q5995" s="0" t="str">
        <f aca="false">IF(M5995=0,"No Discount",IF(M5995&lt;0.2,"Low (1-19%)",IF(M5995&lt;0.4,"Medium (20-39%)","High (40%+)")))</f>
        <v>Medium (20-39%)</v>
      </c>
      <c r="R5995" s="0" t="str">
        <f aca="false">INDEX('Lookup Tables'!$B$2:$B$5,MATCH(F5995,'Lookup Tables'!$A$2:$A$5,0))</f>
        <v>Manager B</v>
      </c>
    </row>
    <row r="5996" customFormat="false" ht="15" hidden="false" customHeight="false" outlineLevel="0" collapsed="false">
      <c r="A5996" s="0" t="s">
        <v>4874</v>
      </c>
      <c r="B5996" s="13" t="n">
        <v>43080</v>
      </c>
      <c r="C5996" s="13" t="n">
        <v>43080</v>
      </c>
      <c r="D5996" s="14" t="s">
        <v>606</v>
      </c>
      <c r="E5996" s="14" t="s">
        <v>62</v>
      </c>
      <c r="F5996" s="14" t="s">
        <v>117</v>
      </c>
      <c r="G5996" s="14" t="s">
        <v>269</v>
      </c>
      <c r="H5996" s="14" t="s">
        <v>65</v>
      </c>
      <c r="I5996" s="14" t="s">
        <v>303</v>
      </c>
      <c r="J5996" s="14" t="s">
        <v>3498</v>
      </c>
      <c r="K5996" s="15" t="n">
        <v>13.52</v>
      </c>
      <c r="L5996" s="0" t="n">
        <v>2</v>
      </c>
      <c r="M5996" s="16" t="n">
        <v>0.2</v>
      </c>
      <c r="N5996" s="17" t="n">
        <v>1.69</v>
      </c>
      <c r="O5996" s="0" t="str">
        <f aca="false">TEXT(B5996,"YYYY-MM")</f>
        <v>2017-12</v>
      </c>
      <c r="P5996" s="18" t="n">
        <f aca="false">IFERROR(N5996/K5996,0)</f>
        <v>0.125</v>
      </c>
      <c r="Q5996" s="0" t="str">
        <f aca="false">IF(M5996=0,"No Discount",IF(M5996&lt;0.2,"Low (1-19%)",IF(M5996&lt;0.4,"Medium (20-39%)","High (40%+)")))</f>
        <v>Medium (20-39%)</v>
      </c>
      <c r="R5996" s="0" t="str">
        <f aca="false">INDEX('Lookup Tables'!$B$2:$B$5,MATCH(F5996,'Lookup Tables'!$A$2:$A$5,0))</f>
        <v>Manager B</v>
      </c>
    </row>
    <row r="5997" customFormat="false" ht="15" hidden="false" customHeight="false" outlineLevel="0" collapsed="false">
      <c r="A5997" s="0" t="s">
        <v>4874</v>
      </c>
      <c r="B5997" s="13" t="n">
        <v>43080</v>
      </c>
      <c r="C5997" s="13" t="n">
        <v>43080</v>
      </c>
      <c r="D5997" s="14" t="s">
        <v>606</v>
      </c>
      <c r="E5997" s="14" t="s">
        <v>62</v>
      </c>
      <c r="F5997" s="14" t="s">
        <v>117</v>
      </c>
      <c r="G5997" s="14" t="s">
        <v>269</v>
      </c>
      <c r="H5997" s="14" t="s">
        <v>56</v>
      </c>
      <c r="I5997" s="14" t="s">
        <v>59</v>
      </c>
      <c r="J5997" s="14" t="s">
        <v>3589</v>
      </c>
      <c r="K5997" s="15" t="n">
        <v>458.43</v>
      </c>
      <c r="L5997" s="0" t="n">
        <v>5</v>
      </c>
      <c r="M5997" s="16" t="n">
        <v>0.3</v>
      </c>
      <c r="N5997" s="17" t="n">
        <v>-137.529</v>
      </c>
      <c r="O5997" s="0" t="str">
        <f aca="false">TEXT(B5997,"YYYY-MM")</f>
        <v>2017-12</v>
      </c>
      <c r="P5997" s="18" t="n">
        <f aca="false">IFERROR(N5997/K5997,0)</f>
        <v>-0.3</v>
      </c>
      <c r="Q5997" s="0" t="str">
        <f aca="false">IF(M5997=0,"No Discount",IF(M5997&lt;0.2,"Low (1-19%)",IF(M5997&lt;0.4,"Medium (20-39%)","High (40%+)")))</f>
        <v>Medium (20-39%)</v>
      </c>
      <c r="R5997" s="0" t="str">
        <f aca="false">INDEX('Lookup Tables'!$B$2:$B$5,MATCH(F5997,'Lookup Tables'!$A$2:$A$5,0))</f>
        <v>Manager B</v>
      </c>
    </row>
    <row r="5998" customFormat="false" ht="15" hidden="false" customHeight="false" outlineLevel="0" collapsed="false">
      <c r="A5998" s="0" t="s">
        <v>4874</v>
      </c>
      <c r="B5998" s="13" t="n">
        <v>43080</v>
      </c>
      <c r="C5998" s="13" t="n">
        <v>43080</v>
      </c>
      <c r="D5998" s="14" t="s">
        <v>606</v>
      </c>
      <c r="E5998" s="14" t="s">
        <v>62</v>
      </c>
      <c r="F5998" s="14" t="s">
        <v>117</v>
      </c>
      <c r="G5998" s="14" t="s">
        <v>269</v>
      </c>
      <c r="H5998" s="14" t="s">
        <v>65</v>
      </c>
      <c r="I5998" s="14" t="s">
        <v>85</v>
      </c>
      <c r="J5998" s="14" t="s">
        <v>1524</v>
      </c>
      <c r="K5998" s="15" t="n">
        <v>387.136</v>
      </c>
      <c r="L5998" s="0" t="n">
        <v>4</v>
      </c>
      <c r="M5998" s="16" t="n">
        <v>0.2</v>
      </c>
      <c r="N5998" s="17" t="n">
        <v>24.196</v>
      </c>
      <c r="O5998" s="0" t="str">
        <f aca="false">TEXT(B5998,"YYYY-MM")</f>
        <v>2017-12</v>
      </c>
      <c r="P5998" s="18" t="n">
        <f aca="false">IFERROR(N5998/K5998,0)</f>
        <v>0.0625</v>
      </c>
      <c r="Q5998" s="0" t="str">
        <f aca="false">IF(M5998=0,"No Discount",IF(M5998&lt;0.2,"Low (1-19%)",IF(M5998&lt;0.4,"Medium (20-39%)","High (40%+)")))</f>
        <v>Medium (20-39%)</v>
      </c>
      <c r="R5998" s="0" t="str">
        <f aca="false">INDEX('Lookup Tables'!$B$2:$B$5,MATCH(F5998,'Lookup Tables'!$A$2:$A$5,0))</f>
        <v>Manager B</v>
      </c>
    </row>
    <row r="5999" customFormat="false" ht="15" hidden="false" customHeight="false" outlineLevel="0" collapsed="false">
      <c r="A5999" s="0" t="s">
        <v>4874</v>
      </c>
      <c r="B5999" s="13" t="n">
        <v>43080</v>
      </c>
      <c r="C5999" s="13" t="n">
        <v>43080</v>
      </c>
      <c r="D5999" s="14" t="s">
        <v>606</v>
      </c>
      <c r="E5999" s="14" t="s">
        <v>62</v>
      </c>
      <c r="F5999" s="14" t="s">
        <v>117</v>
      </c>
      <c r="G5999" s="14" t="s">
        <v>269</v>
      </c>
      <c r="H5999" s="14" t="s">
        <v>56</v>
      </c>
      <c r="I5999" s="14" t="s">
        <v>71</v>
      </c>
      <c r="J5999" s="14" t="s">
        <v>1733</v>
      </c>
      <c r="K5999" s="15" t="n">
        <v>328.59</v>
      </c>
      <c r="L5999" s="0" t="n">
        <v>3</v>
      </c>
      <c r="M5999" s="16" t="n">
        <v>0.4</v>
      </c>
      <c r="N5999" s="17" t="n">
        <v>-147.8655</v>
      </c>
      <c r="O5999" s="0" t="str">
        <f aca="false">TEXT(B5999,"YYYY-MM")</f>
        <v>2017-12</v>
      </c>
      <c r="P5999" s="18" t="n">
        <f aca="false">IFERROR(N5999/K5999,0)</f>
        <v>-0.45</v>
      </c>
      <c r="Q5999" s="0" t="str">
        <f aca="false">IF(M5999=0,"No Discount",IF(M5999&lt;0.2,"Low (1-19%)",IF(M5999&lt;0.4,"Medium (20-39%)","High (40%+)")))</f>
        <v>High (40%+)</v>
      </c>
      <c r="R5999" s="0" t="str">
        <f aca="false">INDEX('Lookup Tables'!$B$2:$B$5,MATCH(F5999,'Lookup Tables'!$A$2:$A$5,0))</f>
        <v>Manager B</v>
      </c>
    </row>
    <row r="6000" customFormat="false" ht="15" hidden="false" customHeight="false" outlineLevel="0" collapsed="false">
      <c r="A6000" s="0" t="s">
        <v>4875</v>
      </c>
      <c r="B6000" s="13" t="n">
        <v>42348</v>
      </c>
      <c r="C6000" s="13" t="n">
        <v>42352</v>
      </c>
      <c r="D6000" s="14" t="s">
        <v>69</v>
      </c>
      <c r="E6000" s="14" t="s">
        <v>62</v>
      </c>
      <c r="F6000" s="14" t="s">
        <v>63</v>
      </c>
      <c r="G6000" s="14" t="s">
        <v>3111</v>
      </c>
      <c r="H6000" s="14" t="s">
        <v>56</v>
      </c>
      <c r="I6000" s="14" t="s">
        <v>59</v>
      </c>
      <c r="J6000" s="14" t="s">
        <v>1602</v>
      </c>
      <c r="K6000" s="15" t="n">
        <v>338.352</v>
      </c>
      <c r="L6000" s="0" t="n">
        <v>3</v>
      </c>
      <c r="M6000" s="16" t="n">
        <v>0.2</v>
      </c>
      <c r="N6000" s="17" t="n">
        <v>4.2294</v>
      </c>
      <c r="O6000" s="0" t="str">
        <f aca="false">TEXT(B6000,"YYYY-MM")</f>
        <v>2015-12</v>
      </c>
      <c r="P6000" s="18" t="n">
        <f aca="false">IFERROR(N6000/K6000,0)</f>
        <v>0.0125</v>
      </c>
      <c r="Q6000" s="0" t="str">
        <f aca="false">IF(M6000=0,"No Discount",IF(M6000&lt;0.2,"Low (1-19%)",IF(M6000&lt;0.4,"Medium (20-39%)","High (40%+)")))</f>
        <v>Medium (20-39%)</v>
      </c>
      <c r="R6000" s="0" t="str">
        <f aca="false">INDEX('Lookup Tables'!$B$2:$B$5,MATCH(F6000,'Lookup Tables'!$A$2:$A$5,0))</f>
        <v>Manager D</v>
      </c>
    </row>
    <row r="6001" customFormat="false" ht="15" hidden="false" customHeight="false" outlineLevel="0" collapsed="false">
      <c r="A6001" s="0" t="s">
        <v>4875</v>
      </c>
      <c r="B6001" s="13" t="n">
        <v>42348</v>
      </c>
      <c r="C6001" s="13" t="n">
        <v>42352</v>
      </c>
      <c r="D6001" s="14" t="s">
        <v>69</v>
      </c>
      <c r="E6001" s="14" t="s">
        <v>62</v>
      </c>
      <c r="F6001" s="14" t="s">
        <v>63</v>
      </c>
      <c r="G6001" s="14" t="s">
        <v>3111</v>
      </c>
      <c r="H6001" s="14" t="s">
        <v>65</v>
      </c>
      <c r="I6001" s="14" t="s">
        <v>91</v>
      </c>
      <c r="J6001" s="14" t="s">
        <v>1265</v>
      </c>
      <c r="K6001" s="15" t="n">
        <v>25.92</v>
      </c>
      <c r="L6001" s="0" t="n">
        <v>4</v>
      </c>
      <c r="M6001" s="16" t="n">
        <v>0</v>
      </c>
      <c r="N6001" s="17" t="n">
        <v>12.4416</v>
      </c>
      <c r="O6001" s="0" t="str">
        <f aca="false">TEXT(B6001,"YYYY-MM")</f>
        <v>2015-12</v>
      </c>
      <c r="P6001" s="18" t="n">
        <f aca="false">IFERROR(N6001/K6001,0)</f>
        <v>0.48</v>
      </c>
      <c r="Q6001" s="0" t="str">
        <f aca="false">IF(M6001=0,"No Discount",IF(M6001&lt;0.2,"Low (1-19%)",IF(M6001&lt;0.4,"Medium (20-39%)","High (40%+)")))</f>
        <v>No Discount</v>
      </c>
      <c r="R6001" s="0" t="str">
        <f aca="false">INDEX('Lookup Tables'!$B$2:$B$5,MATCH(F6001,'Lookup Tables'!$A$2:$A$5,0))</f>
        <v>Manager D</v>
      </c>
    </row>
    <row r="6002" customFormat="false" ht="15" hidden="false" customHeight="false" outlineLevel="0" collapsed="false">
      <c r="A6002" s="0" t="s">
        <v>4875</v>
      </c>
      <c r="B6002" s="13" t="n">
        <v>42348</v>
      </c>
      <c r="C6002" s="13" t="n">
        <v>42352</v>
      </c>
      <c r="D6002" s="14" t="s">
        <v>69</v>
      </c>
      <c r="E6002" s="14" t="s">
        <v>62</v>
      </c>
      <c r="F6002" s="14" t="s">
        <v>63</v>
      </c>
      <c r="G6002" s="14" t="s">
        <v>3111</v>
      </c>
      <c r="H6002" s="14" t="s">
        <v>65</v>
      </c>
      <c r="I6002" s="14" t="s">
        <v>91</v>
      </c>
      <c r="J6002" s="14" t="s">
        <v>717</v>
      </c>
      <c r="K6002" s="15" t="n">
        <v>91.36</v>
      </c>
      <c r="L6002" s="0" t="n">
        <v>4</v>
      </c>
      <c r="M6002" s="16" t="n">
        <v>0</v>
      </c>
      <c r="N6002" s="17" t="n">
        <v>42.0256</v>
      </c>
      <c r="O6002" s="0" t="str">
        <f aca="false">TEXT(B6002,"YYYY-MM")</f>
        <v>2015-12</v>
      </c>
      <c r="P6002" s="18" t="n">
        <f aca="false">IFERROR(N6002/K6002,0)</f>
        <v>0.46</v>
      </c>
      <c r="Q6002" s="0" t="str">
        <f aca="false">IF(M6002=0,"No Discount",IF(M6002&lt;0.2,"Low (1-19%)",IF(M6002&lt;0.4,"Medium (20-39%)","High (40%+)")))</f>
        <v>No Discount</v>
      </c>
      <c r="R6002" s="0" t="str">
        <f aca="false">INDEX('Lookup Tables'!$B$2:$B$5,MATCH(F6002,'Lookup Tables'!$A$2:$A$5,0))</f>
        <v>Manager D</v>
      </c>
    </row>
    <row r="6003" customFormat="false" ht="15" hidden="false" customHeight="false" outlineLevel="0" collapsed="false">
      <c r="A6003" s="0" t="s">
        <v>4876</v>
      </c>
      <c r="B6003" s="13" t="n">
        <v>42351</v>
      </c>
      <c r="C6003" s="13" t="n">
        <v>42355</v>
      </c>
      <c r="D6003" s="14" t="s">
        <v>69</v>
      </c>
      <c r="E6003" s="14" t="s">
        <v>62</v>
      </c>
      <c r="F6003" s="14" t="s">
        <v>63</v>
      </c>
      <c r="G6003" s="14" t="s">
        <v>189</v>
      </c>
      <c r="H6003" s="14" t="s">
        <v>56</v>
      </c>
      <c r="I6003" s="14" t="s">
        <v>76</v>
      </c>
      <c r="J6003" s="14" t="s">
        <v>2138</v>
      </c>
      <c r="K6003" s="15" t="n">
        <v>87.96</v>
      </c>
      <c r="L6003" s="0" t="n">
        <v>3</v>
      </c>
      <c r="M6003" s="16" t="n">
        <v>0.2</v>
      </c>
      <c r="N6003" s="17" t="n">
        <v>7.6965</v>
      </c>
      <c r="O6003" s="0" t="str">
        <f aca="false">TEXT(B6003,"YYYY-MM")</f>
        <v>2015-12</v>
      </c>
      <c r="P6003" s="18" t="n">
        <f aca="false">IFERROR(N6003/K6003,0)</f>
        <v>0.0875</v>
      </c>
      <c r="Q6003" s="0" t="str">
        <f aca="false">IF(M6003=0,"No Discount",IF(M6003&lt;0.2,"Low (1-19%)",IF(M6003&lt;0.4,"Medium (20-39%)","High (40%+)")))</f>
        <v>Medium (20-39%)</v>
      </c>
      <c r="R6003" s="0" t="str">
        <f aca="false">INDEX('Lookup Tables'!$B$2:$B$5,MATCH(F6003,'Lookup Tables'!$A$2:$A$5,0))</f>
        <v>Manager D</v>
      </c>
    </row>
    <row r="6004" customFormat="false" ht="15" hidden="false" customHeight="false" outlineLevel="0" collapsed="false">
      <c r="A6004" s="0" t="s">
        <v>4876</v>
      </c>
      <c r="B6004" s="13" t="n">
        <v>42351</v>
      </c>
      <c r="C6004" s="13" t="n">
        <v>42355</v>
      </c>
      <c r="D6004" s="14" t="s">
        <v>69</v>
      </c>
      <c r="E6004" s="14" t="s">
        <v>62</v>
      </c>
      <c r="F6004" s="14" t="s">
        <v>63</v>
      </c>
      <c r="G6004" s="14" t="s">
        <v>189</v>
      </c>
      <c r="H6004" s="14" t="s">
        <v>65</v>
      </c>
      <c r="I6004" s="14" t="s">
        <v>83</v>
      </c>
      <c r="J6004" s="14" t="s">
        <v>937</v>
      </c>
      <c r="K6004" s="15" t="n">
        <v>5.214</v>
      </c>
      <c r="L6004" s="0" t="n">
        <v>2</v>
      </c>
      <c r="M6004" s="16" t="n">
        <v>0.7</v>
      </c>
      <c r="N6004" s="17" t="n">
        <v>-4.1712</v>
      </c>
      <c r="O6004" s="0" t="str">
        <f aca="false">TEXT(B6004,"YYYY-MM")</f>
        <v>2015-12</v>
      </c>
      <c r="P6004" s="18" t="n">
        <f aca="false">IFERROR(N6004/K6004,0)</f>
        <v>-0.8</v>
      </c>
      <c r="Q6004" s="0" t="str">
        <f aca="false">IF(M6004=0,"No Discount",IF(M6004&lt;0.2,"Low (1-19%)",IF(M6004&lt;0.4,"Medium (20-39%)","High (40%+)")))</f>
        <v>High (40%+)</v>
      </c>
      <c r="R6004" s="0" t="str">
        <f aca="false">INDEX('Lookup Tables'!$B$2:$B$5,MATCH(F6004,'Lookup Tables'!$A$2:$A$5,0))</f>
        <v>Manager D</v>
      </c>
    </row>
    <row r="6005" customFormat="false" ht="15" hidden="false" customHeight="false" outlineLevel="0" collapsed="false">
      <c r="A6005" s="0" t="s">
        <v>4877</v>
      </c>
      <c r="B6005" s="13" t="n">
        <v>43364</v>
      </c>
      <c r="C6005" s="13" t="n">
        <v>43370</v>
      </c>
      <c r="D6005" s="14" t="s">
        <v>69</v>
      </c>
      <c r="E6005" s="14" t="s">
        <v>53</v>
      </c>
      <c r="F6005" s="14" t="s">
        <v>54</v>
      </c>
      <c r="G6005" s="14" t="s">
        <v>70</v>
      </c>
      <c r="H6005" s="14" t="s">
        <v>65</v>
      </c>
      <c r="I6005" s="14" t="s">
        <v>83</v>
      </c>
      <c r="J6005" s="14" t="s">
        <v>255</v>
      </c>
      <c r="K6005" s="15" t="n">
        <v>12.294</v>
      </c>
      <c r="L6005" s="0" t="n">
        <v>1</v>
      </c>
      <c r="M6005" s="16" t="n">
        <v>0.7</v>
      </c>
      <c r="N6005" s="17" t="n">
        <v>-8.6058</v>
      </c>
      <c r="O6005" s="0" t="str">
        <f aca="false">TEXT(B6005,"YYYY-MM")</f>
        <v>2018-09</v>
      </c>
      <c r="P6005" s="18" t="n">
        <f aca="false">IFERROR(N6005/K6005,0)</f>
        <v>-0.7</v>
      </c>
      <c r="Q6005" s="0" t="str">
        <f aca="false">IF(M6005=0,"No Discount",IF(M6005&lt;0.2,"Low (1-19%)",IF(M6005&lt;0.4,"Medium (20-39%)","High (40%+)")))</f>
        <v>High (40%+)</v>
      </c>
      <c r="R6005" s="0" t="str">
        <f aca="false">INDEX('Lookup Tables'!$B$2:$B$5,MATCH(F6005,'Lookup Tables'!$A$2:$A$5,0))</f>
        <v>Manager C</v>
      </c>
    </row>
    <row r="6006" customFormat="false" ht="15" hidden="false" customHeight="false" outlineLevel="0" collapsed="false">
      <c r="A6006" s="0" t="s">
        <v>4878</v>
      </c>
      <c r="B6006" s="13" t="n">
        <v>43350</v>
      </c>
      <c r="C6006" s="13" t="n">
        <v>43354</v>
      </c>
      <c r="D6006" s="14" t="s">
        <v>69</v>
      </c>
      <c r="E6006" s="14" t="s">
        <v>53</v>
      </c>
      <c r="F6006" s="14" t="s">
        <v>63</v>
      </c>
      <c r="G6006" s="14" t="s">
        <v>64</v>
      </c>
      <c r="H6006" s="14" t="s">
        <v>56</v>
      </c>
      <c r="I6006" s="14" t="s">
        <v>76</v>
      </c>
      <c r="J6006" s="14" t="s">
        <v>1108</v>
      </c>
      <c r="K6006" s="15" t="n">
        <v>19.76</v>
      </c>
      <c r="L6006" s="0" t="n">
        <v>4</v>
      </c>
      <c r="M6006" s="16" t="n">
        <v>0</v>
      </c>
      <c r="N6006" s="17" t="n">
        <v>8.2992</v>
      </c>
      <c r="O6006" s="0" t="str">
        <f aca="false">TEXT(B6006,"YYYY-MM")</f>
        <v>2018-09</v>
      </c>
      <c r="P6006" s="18" t="n">
        <f aca="false">IFERROR(N6006/K6006,0)</f>
        <v>0.42</v>
      </c>
      <c r="Q6006" s="0" t="str">
        <f aca="false">IF(M6006=0,"No Discount",IF(M6006&lt;0.2,"Low (1-19%)",IF(M6006&lt;0.4,"Medium (20-39%)","High (40%+)")))</f>
        <v>No Discount</v>
      </c>
      <c r="R6006" s="0" t="str">
        <f aca="false">INDEX('Lookup Tables'!$B$2:$B$5,MATCH(F6006,'Lookup Tables'!$A$2:$A$5,0))</f>
        <v>Manager D</v>
      </c>
    </row>
    <row r="6007" customFormat="false" ht="15" hidden="false" customHeight="false" outlineLevel="0" collapsed="false">
      <c r="A6007" s="0" t="s">
        <v>4879</v>
      </c>
      <c r="B6007" s="13" t="n">
        <v>42676</v>
      </c>
      <c r="C6007" s="13" t="n">
        <v>42681</v>
      </c>
      <c r="D6007" s="14" t="s">
        <v>69</v>
      </c>
      <c r="E6007" s="14" t="s">
        <v>53</v>
      </c>
      <c r="F6007" s="14" t="s">
        <v>117</v>
      </c>
      <c r="G6007" s="14" t="s">
        <v>170</v>
      </c>
      <c r="H6007" s="14" t="s">
        <v>56</v>
      </c>
      <c r="I6007" s="14" t="s">
        <v>59</v>
      </c>
      <c r="J6007" s="14" t="s">
        <v>3329</v>
      </c>
      <c r="K6007" s="15" t="n">
        <v>109.764</v>
      </c>
      <c r="L6007" s="0" t="n">
        <v>2</v>
      </c>
      <c r="M6007" s="16" t="n">
        <v>0.1</v>
      </c>
      <c r="N6007" s="17" t="n">
        <v>8.5372</v>
      </c>
      <c r="O6007" s="0" t="str">
        <f aca="false">TEXT(B6007,"YYYY-MM")</f>
        <v>2016-11</v>
      </c>
      <c r="P6007" s="18" t="n">
        <f aca="false">IFERROR(N6007/K6007,0)</f>
        <v>0.0777777777777778</v>
      </c>
      <c r="Q6007" s="0" t="str">
        <f aca="false">IF(M6007=0,"No Discount",IF(M6007&lt;0.2,"Low (1-19%)",IF(M6007&lt;0.4,"Medium (20-39%)","High (40%+)")))</f>
        <v>Low (1-19%)</v>
      </c>
      <c r="R6007" s="0" t="str">
        <f aca="false">INDEX('Lookup Tables'!$B$2:$B$5,MATCH(F6007,'Lookup Tables'!$A$2:$A$5,0))</f>
        <v>Manager B</v>
      </c>
    </row>
    <row r="6008" customFormat="false" ht="15" hidden="false" customHeight="false" outlineLevel="0" collapsed="false">
      <c r="A6008" s="0" t="s">
        <v>4880</v>
      </c>
      <c r="B6008" s="13" t="n">
        <v>43445</v>
      </c>
      <c r="C6008" s="13" t="n">
        <v>43452</v>
      </c>
      <c r="D6008" s="14" t="s">
        <v>69</v>
      </c>
      <c r="E6008" s="14" t="s">
        <v>62</v>
      </c>
      <c r="F6008" s="14" t="s">
        <v>117</v>
      </c>
      <c r="G6008" s="14" t="s">
        <v>584</v>
      </c>
      <c r="H6008" s="14" t="s">
        <v>80</v>
      </c>
      <c r="I6008" s="14" t="s">
        <v>81</v>
      </c>
      <c r="J6008" s="14" t="s">
        <v>2542</v>
      </c>
      <c r="K6008" s="15" t="n">
        <v>128.85</v>
      </c>
      <c r="L6008" s="0" t="n">
        <v>3</v>
      </c>
      <c r="M6008" s="16" t="n">
        <v>0</v>
      </c>
      <c r="N6008" s="17" t="n">
        <v>3.8655</v>
      </c>
      <c r="O6008" s="0" t="str">
        <f aca="false">TEXT(B6008,"YYYY-MM")</f>
        <v>2018-12</v>
      </c>
      <c r="P6008" s="18" t="n">
        <f aca="false">IFERROR(N6008/K6008,0)</f>
        <v>0.03</v>
      </c>
      <c r="Q6008" s="0" t="str">
        <f aca="false">IF(M6008=0,"No Discount",IF(M6008&lt;0.2,"Low (1-19%)",IF(M6008&lt;0.4,"Medium (20-39%)","High (40%+)")))</f>
        <v>No Discount</v>
      </c>
      <c r="R6008" s="0" t="str">
        <f aca="false">INDEX('Lookup Tables'!$B$2:$B$5,MATCH(F6008,'Lookup Tables'!$A$2:$A$5,0))</f>
        <v>Manager B</v>
      </c>
    </row>
    <row r="6009" customFormat="false" ht="15" hidden="false" customHeight="false" outlineLevel="0" collapsed="false">
      <c r="A6009" s="0" t="s">
        <v>4881</v>
      </c>
      <c r="B6009" s="13" t="n">
        <v>43191</v>
      </c>
      <c r="C6009" s="13" t="n">
        <v>43193</v>
      </c>
      <c r="D6009" s="14" t="s">
        <v>137</v>
      </c>
      <c r="E6009" s="14" t="s">
        <v>62</v>
      </c>
      <c r="F6009" s="14" t="s">
        <v>54</v>
      </c>
      <c r="G6009" s="14" t="s">
        <v>222</v>
      </c>
      <c r="H6009" s="14" t="s">
        <v>56</v>
      </c>
      <c r="I6009" s="14" t="s">
        <v>76</v>
      </c>
      <c r="J6009" s="14" t="s">
        <v>254</v>
      </c>
      <c r="K6009" s="15" t="n">
        <v>127.95</v>
      </c>
      <c r="L6009" s="0" t="n">
        <v>3</v>
      </c>
      <c r="M6009" s="16" t="n">
        <v>0</v>
      </c>
      <c r="N6009" s="17" t="n">
        <v>21.7515</v>
      </c>
      <c r="O6009" s="0" t="str">
        <f aca="false">TEXT(B6009,"YYYY-MM")</f>
        <v>2018-04</v>
      </c>
      <c r="P6009" s="18" t="n">
        <f aca="false">IFERROR(N6009/K6009,0)</f>
        <v>0.17</v>
      </c>
      <c r="Q6009" s="0" t="str">
        <f aca="false">IF(M6009=0,"No Discount",IF(M6009&lt;0.2,"Low (1-19%)",IF(M6009&lt;0.4,"Medium (20-39%)","High (40%+)")))</f>
        <v>No Discount</v>
      </c>
      <c r="R6009" s="0" t="str">
        <f aca="false">INDEX('Lookup Tables'!$B$2:$B$5,MATCH(F6009,'Lookup Tables'!$A$2:$A$5,0))</f>
        <v>Manager C</v>
      </c>
    </row>
    <row r="6010" customFormat="false" ht="15" hidden="false" customHeight="false" outlineLevel="0" collapsed="false">
      <c r="A6010" s="0" t="s">
        <v>4882</v>
      </c>
      <c r="B6010" s="13" t="n">
        <v>42734</v>
      </c>
      <c r="C6010" s="13" t="n">
        <v>42738</v>
      </c>
      <c r="D6010" s="14" t="s">
        <v>69</v>
      </c>
      <c r="E6010" s="14" t="s">
        <v>53</v>
      </c>
      <c r="F6010" s="14" t="s">
        <v>63</v>
      </c>
      <c r="G6010" s="14" t="s">
        <v>64</v>
      </c>
      <c r="H6010" s="14" t="s">
        <v>65</v>
      </c>
      <c r="I6010" s="14" t="s">
        <v>91</v>
      </c>
      <c r="J6010" s="14" t="s">
        <v>2128</v>
      </c>
      <c r="K6010" s="15" t="n">
        <v>68.52</v>
      </c>
      <c r="L6010" s="0" t="n">
        <v>3</v>
      </c>
      <c r="M6010" s="16" t="n">
        <v>0</v>
      </c>
      <c r="N6010" s="17" t="n">
        <v>31.5192</v>
      </c>
      <c r="O6010" s="0" t="str">
        <f aca="false">TEXT(B6010,"YYYY-MM")</f>
        <v>2016-12</v>
      </c>
      <c r="P6010" s="18" t="n">
        <f aca="false">IFERROR(N6010/K6010,0)</f>
        <v>0.46</v>
      </c>
      <c r="Q6010" s="0" t="str">
        <f aca="false">IF(M6010=0,"No Discount",IF(M6010&lt;0.2,"Low (1-19%)",IF(M6010&lt;0.4,"Medium (20-39%)","High (40%+)")))</f>
        <v>No Discount</v>
      </c>
      <c r="R6010" s="0" t="str">
        <f aca="false">INDEX('Lookup Tables'!$B$2:$B$5,MATCH(F6010,'Lookup Tables'!$A$2:$A$5,0))</f>
        <v>Manager D</v>
      </c>
    </row>
    <row r="6011" customFormat="false" ht="15" hidden="false" customHeight="false" outlineLevel="0" collapsed="false">
      <c r="A6011" s="0" t="s">
        <v>4882</v>
      </c>
      <c r="B6011" s="13" t="n">
        <v>42734</v>
      </c>
      <c r="C6011" s="13" t="n">
        <v>42738</v>
      </c>
      <c r="D6011" s="14" t="s">
        <v>69</v>
      </c>
      <c r="E6011" s="14" t="s">
        <v>53</v>
      </c>
      <c r="F6011" s="14" t="s">
        <v>63</v>
      </c>
      <c r="G6011" s="14" t="s">
        <v>64</v>
      </c>
      <c r="H6011" s="14" t="s">
        <v>65</v>
      </c>
      <c r="I6011" s="14" t="s">
        <v>73</v>
      </c>
      <c r="J6011" s="14" t="s">
        <v>650</v>
      </c>
      <c r="K6011" s="15" t="n">
        <v>74.94</v>
      </c>
      <c r="L6011" s="0" t="n">
        <v>3</v>
      </c>
      <c r="M6011" s="16" t="n">
        <v>0</v>
      </c>
      <c r="N6011" s="17" t="n">
        <v>14.2386</v>
      </c>
      <c r="O6011" s="0" t="str">
        <f aca="false">TEXT(B6011,"YYYY-MM")</f>
        <v>2016-12</v>
      </c>
      <c r="P6011" s="18" t="n">
        <f aca="false">IFERROR(N6011/K6011,0)</f>
        <v>0.19</v>
      </c>
      <c r="Q6011" s="0" t="str">
        <f aca="false">IF(M6011=0,"No Discount",IF(M6011&lt;0.2,"Low (1-19%)",IF(M6011&lt;0.4,"Medium (20-39%)","High (40%+)")))</f>
        <v>No Discount</v>
      </c>
      <c r="R6011" s="0" t="str">
        <f aca="false">INDEX('Lookup Tables'!$B$2:$B$5,MATCH(F6011,'Lookup Tables'!$A$2:$A$5,0))</f>
        <v>Manager D</v>
      </c>
    </row>
    <row r="6012" customFormat="false" ht="15" hidden="false" customHeight="false" outlineLevel="0" collapsed="false">
      <c r="A6012" s="0" t="s">
        <v>4882</v>
      </c>
      <c r="B6012" s="13" t="n">
        <v>42734</v>
      </c>
      <c r="C6012" s="13" t="n">
        <v>42738</v>
      </c>
      <c r="D6012" s="14" t="s">
        <v>69</v>
      </c>
      <c r="E6012" s="14" t="s">
        <v>53</v>
      </c>
      <c r="F6012" s="14" t="s">
        <v>63</v>
      </c>
      <c r="G6012" s="14" t="s">
        <v>64</v>
      </c>
      <c r="H6012" s="14" t="s">
        <v>80</v>
      </c>
      <c r="I6012" s="14" t="s">
        <v>345</v>
      </c>
      <c r="J6012" s="14" t="s">
        <v>1177</v>
      </c>
      <c r="K6012" s="15" t="n">
        <v>2548.56</v>
      </c>
      <c r="L6012" s="0" t="n">
        <v>6</v>
      </c>
      <c r="M6012" s="16" t="n">
        <v>0.2</v>
      </c>
      <c r="N6012" s="17" t="n">
        <v>286.713</v>
      </c>
      <c r="O6012" s="0" t="str">
        <f aca="false">TEXT(B6012,"YYYY-MM")</f>
        <v>2016-12</v>
      </c>
      <c r="P6012" s="18" t="n">
        <f aca="false">IFERROR(N6012/K6012,0)</f>
        <v>0.1125</v>
      </c>
      <c r="Q6012" s="0" t="str">
        <f aca="false">IF(M6012=0,"No Discount",IF(M6012&lt;0.2,"Low (1-19%)",IF(M6012&lt;0.4,"Medium (20-39%)","High (40%+)")))</f>
        <v>Medium (20-39%)</v>
      </c>
      <c r="R6012" s="0" t="str">
        <f aca="false">INDEX('Lookup Tables'!$B$2:$B$5,MATCH(F6012,'Lookup Tables'!$A$2:$A$5,0))</f>
        <v>Manager D</v>
      </c>
    </row>
    <row r="6013" customFormat="false" ht="15" hidden="false" customHeight="false" outlineLevel="0" collapsed="false">
      <c r="A6013" s="0" t="s">
        <v>4882</v>
      </c>
      <c r="B6013" s="13" t="n">
        <v>42734</v>
      </c>
      <c r="C6013" s="13" t="n">
        <v>42738</v>
      </c>
      <c r="D6013" s="14" t="s">
        <v>69</v>
      </c>
      <c r="E6013" s="14" t="s">
        <v>53</v>
      </c>
      <c r="F6013" s="14" t="s">
        <v>63</v>
      </c>
      <c r="G6013" s="14" t="s">
        <v>64</v>
      </c>
      <c r="H6013" s="14" t="s">
        <v>65</v>
      </c>
      <c r="I6013" s="14" t="s">
        <v>129</v>
      </c>
      <c r="J6013" s="14" t="s">
        <v>460</v>
      </c>
      <c r="K6013" s="15" t="n">
        <v>271.44</v>
      </c>
      <c r="L6013" s="0" t="n">
        <v>3</v>
      </c>
      <c r="M6013" s="16" t="n">
        <v>0</v>
      </c>
      <c r="N6013" s="17" t="n">
        <v>122.148</v>
      </c>
      <c r="O6013" s="0" t="str">
        <f aca="false">TEXT(B6013,"YYYY-MM")</f>
        <v>2016-12</v>
      </c>
      <c r="P6013" s="18" t="n">
        <f aca="false">IFERROR(N6013/K6013,0)</f>
        <v>0.45</v>
      </c>
      <c r="Q6013" s="0" t="str">
        <f aca="false">IF(M6013=0,"No Discount",IF(M6013&lt;0.2,"Low (1-19%)",IF(M6013&lt;0.4,"Medium (20-39%)","High (40%+)")))</f>
        <v>No Discount</v>
      </c>
      <c r="R6013" s="0" t="str">
        <f aca="false">INDEX('Lookup Tables'!$B$2:$B$5,MATCH(F6013,'Lookup Tables'!$A$2:$A$5,0))</f>
        <v>Manager D</v>
      </c>
    </row>
    <row r="6014" customFormat="false" ht="15" hidden="false" customHeight="false" outlineLevel="0" collapsed="false">
      <c r="A6014" s="0" t="s">
        <v>4882</v>
      </c>
      <c r="B6014" s="13" t="n">
        <v>42734</v>
      </c>
      <c r="C6014" s="13" t="n">
        <v>42738</v>
      </c>
      <c r="D6014" s="14" t="s">
        <v>69</v>
      </c>
      <c r="E6014" s="14" t="s">
        <v>53</v>
      </c>
      <c r="F6014" s="14" t="s">
        <v>63</v>
      </c>
      <c r="G6014" s="14" t="s">
        <v>64</v>
      </c>
      <c r="H6014" s="14" t="s">
        <v>80</v>
      </c>
      <c r="I6014" s="14" t="s">
        <v>81</v>
      </c>
      <c r="J6014" s="14" t="s">
        <v>2247</v>
      </c>
      <c r="K6014" s="15" t="n">
        <v>287.88</v>
      </c>
      <c r="L6014" s="0" t="n">
        <v>3</v>
      </c>
      <c r="M6014" s="16" t="n">
        <v>0.2</v>
      </c>
      <c r="N6014" s="17" t="n">
        <v>35.985</v>
      </c>
      <c r="O6014" s="0" t="str">
        <f aca="false">TEXT(B6014,"YYYY-MM")</f>
        <v>2016-12</v>
      </c>
      <c r="P6014" s="18" t="n">
        <f aca="false">IFERROR(N6014/K6014,0)</f>
        <v>0.125</v>
      </c>
      <c r="Q6014" s="0" t="str">
        <f aca="false">IF(M6014=0,"No Discount",IF(M6014&lt;0.2,"Low (1-19%)",IF(M6014&lt;0.4,"Medium (20-39%)","High (40%+)")))</f>
        <v>Medium (20-39%)</v>
      </c>
      <c r="R6014" s="0" t="str">
        <f aca="false">INDEX('Lookup Tables'!$B$2:$B$5,MATCH(F6014,'Lookup Tables'!$A$2:$A$5,0))</f>
        <v>Manager D</v>
      </c>
    </row>
    <row r="6015" customFormat="false" ht="15" hidden="false" customHeight="false" outlineLevel="0" collapsed="false">
      <c r="A6015" s="0" t="s">
        <v>4883</v>
      </c>
      <c r="B6015" s="13" t="n">
        <v>42804</v>
      </c>
      <c r="C6015" s="13" t="n">
        <v>42805</v>
      </c>
      <c r="D6015" s="14" t="s">
        <v>137</v>
      </c>
      <c r="E6015" s="14" t="s">
        <v>97</v>
      </c>
      <c r="F6015" s="14" t="s">
        <v>63</v>
      </c>
      <c r="G6015" s="14" t="s">
        <v>64</v>
      </c>
      <c r="H6015" s="14" t="s">
        <v>65</v>
      </c>
      <c r="I6015" s="14" t="s">
        <v>91</v>
      </c>
      <c r="J6015" s="14" t="s">
        <v>2045</v>
      </c>
      <c r="K6015" s="15" t="n">
        <v>14.9</v>
      </c>
      <c r="L6015" s="0" t="n">
        <v>5</v>
      </c>
      <c r="M6015" s="16" t="n">
        <v>0</v>
      </c>
      <c r="N6015" s="17" t="n">
        <v>7.152</v>
      </c>
      <c r="O6015" s="0" t="str">
        <f aca="false">TEXT(B6015,"YYYY-MM")</f>
        <v>2017-03</v>
      </c>
      <c r="P6015" s="18" t="n">
        <f aca="false">IFERROR(N6015/K6015,0)</f>
        <v>0.48</v>
      </c>
      <c r="Q6015" s="0" t="str">
        <f aca="false">IF(M6015=0,"No Discount",IF(M6015&lt;0.2,"Low (1-19%)",IF(M6015&lt;0.4,"Medium (20-39%)","High (40%+)")))</f>
        <v>No Discount</v>
      </c>
      <c r="R6015" s="0" t="str">
        <f aca="false">INDEX('Lookup Tables'!$B$2:$B$5,MATCH(F6015,'Lookup Tables'!$A$2:$A$5,0))</f>
        <v>Manager D</v>
      </c>
    </row>
    <row r="6016" customFormat="false" ht="15" hidden="false" customHeight="false" outlineLevel="0" collapsed="false">
      <c r="A6016" s="0" t="s">
        <v>4883</v>
      </c>
      <c r="B6016" s="13" t="n">
        <v>42804</v>
      </c>
      <c r="C6016" s="13" t="n">
        <v>42805</v>
      </c>
      <c r="D6016" s="14" t="s">
        <v>137</v>
      </c>
      <c r="E6016" s="14" t="s">
        <v>97</v>
      </c>
      <c r="F6016" s="14" t="s">
        <v>63</v>
      </c>
      <c r="G6016" s="14" t="s">
        <v>64</v>
      </c>
      <c r="H6016" s="14" t="s">
        <v>80</v>
      </c>
      <c r="I6016" s="14" t="s">
        <v>81</v>
      </c>
      <c r="J6016" s="14" t="s">
        <v>2149</v>
      </c>
      <c r="K6016" s="15" t="n">
        <v>4158.912</v>
      </c>
      <c r="L6016" s="0" t="n">
        <v>8</v>
      </c>
      <c r="M6016" s="16" t="n">
        <v>0.2</v>
      </c>
      <c r="N6016" s="17" t="n">
        <v>363.9048</v>
      </c>
      <c r="O6016" s="0" t="str">
        <f aca="false">TEXT(B6016,"YYYY-MM")</f>
        <v>2017-03</v>
      </c>
      <c r="P6016" s="18" t="n">
        <f aca="false">IFERROR(N6016/K6016,0)</f>
        <v>0.0875</v>
      </c>
      <c r="Q6016" s="0" t="str">
        <f aca="false">IF(M6016=0,"No Discount",IF(M6016&lt;0.2,"Low (1-19%)",IF(M6016&lt;0.4,"Medium (20-39%)","High (40%+)")))</f>
        <v>Medium (20-39%)</v>
      </c>
      <c r="R6016" s="0" t="str">
        <f aca="false">INDEX('Lookup Tables'!$B$2:$B$5,MATCH(F6016,'Lookup Tables'!$A$2:$A$5,0))</f>
        <v>Manager D</v>
      </c>
    </row>
    <row r="6017" customFormat="false" ht="15" hidden="false" customHeight="false" outlineLevel="0" collapsed="false">
      <c r="A6017" s="0" t="s">
        <v>4884</v>
      </c>
      <c r="B6017" s="13" t="n">
        <v>42100</v>
      </c>
      <c r="C6017" s="13" t="n">
        <v>42106</v>
      </c>
      <c r="D6017" s="14" t="s">
        <v>69</v>
      </c>
      <c r="E6017" s="14" t="s">
        <v>62</v>
      </c>
      <c r="F6017" s="14" t="s">
        <v>63</v>
      </c>
      <c r="G6017" s="14" t="s">
        <v>64</v>
      </c>
      <c r="H6017" s="14" t="s">
        <v>56</v>
      </c>
      <c r="I6017" s="14" t="s">
        <v>76</v>
      </c>
      <c r="J6017" s="14" t="s">
        <v>4782</v>
      </c>
      <c r="K6017" s="15" t="n">
        <v>91.96</v>
      </c>
      <c r="L6017" s="0" t="n">
        <v>2</v>
      </c>
      <c r="M6017" s="16" t="n">
        <v>0</v>
      </c>
      <c r="N6017" s="17" t="n">
        <v>15.6332</v>
      </c>
      <c r="O6017" s="0" t="str">
        <f aca="false">TEXT(B6017,"YYYY-MM")</f>
        <v>2015-04</v>
      </c>
      <c r="P6017" s="18" t="n">
        <f aca="false">IFERROR(N6017/K6017,0)</f>
        <v>0.17</v>
      </c>
      <c r="Q6017" s="0" t="str">
        <f aca="false">IF(M6017=0,"No Discount",IF(M6017&lt;0.2,"Low (1-19%)",IF(M6017&lt;0.4,"Medium (20-39%)","High (40%+)")))</f>
        <v>No Discount</v>
      </c>
      <c r="R6017" s="0" t="str">
        <f aca="false">INDEX('Lookup Tables'!$B$2:$B$5,MATCH(F6017,'Lookup Tables'!$A$2:$A$5,0))</f>
        <v>Manager D</v>
      </c>
    </row>
    <row r="6018" customFormat="false" ht="15" hidden="false" customHeight="false" outlineLevel="0" collapsed="false">
      <c r="A6018" s="0" t="s">
        <v>4884</v>
      </c>
      <c r="B6018" s="13" t="n">
        <v>42100</v>
      </c>
      <c r="C6018" s="13" t="n">
        <v>42106</v>
      </c>
      <c r="D6018" s="14" t="s">
        <v>69</v>
      </c>
      <c r="E6018" s="14" t="s">
        <v>62</v>
      </c>
      <c r="F6018" s="14" t="s">
        <v>63</v>
      </c>
      <c r="G6018" s="14" t="s">
        <v>64</v>
      </c>
      <c r="H6018" s="14" t="s">
        <v>56</v>
      </c>
      <c r="I6018" s="14" t="s">
        <v>76</v>
      </c>
      <c r="J6018" s="14" t="s">
        <v>537</v>
      </c>
      <c r="K6018" s="15" t="n">
        <v>33.11</v>
      </c>
      <c r="L6018" s="0" t="n">
        <v>7</v>
      </c>
      <c r="M6018" s="16" t="n">
        <v>0</v>
      </c>
      <c r="N6018" s="17" t="n">
        <v>12.9129</v>
      </c>
      <c r="O6018" s="0" t="str">
        <f aca="false">TEXT(B6018,"YYYY-MM")</f>
        <v>2015-04</v>
      </c>
      <c r="P6018" s="18" t="n">
        <f aca="false">IFERROR(N6018/K6018,0)</f>
        <v>0.39</v>
      </c>
      <c r="Q6018" s="0" t="str">
        <f aca="false">IF(M6018=0,"No Discount",IF(M6018&lt;0.2,"Low (1-19%)",IF(M6018&lt;0.4,"Medium (20-39%)","High (40%+)")))</f>
        <v>No Discount</v>
      </c>
      <c r="R6018" s="0" t="str">
        <f aca="false">INDEX('Lookup Tables'!$B$2:$B$5,MATCH(F6018,'Lookup Tables'!$A$2:$A$5,0))</f>
        <v>Manager D</v>
      </c>
    </row>
    <row r="6019" customFormat="false" ht="15" hidden="false" customHeight="false" outlineLevel="0" collapsed="false">
      <c r="A6019" s="0" t="s">
        <v>4884</v>
      </c>
      <c r="B6019" s="13" t="n">
        <v>42100</v>
      </c>
      <c r="C6019" s="13" t="n">
        <v>42106</v>
      </c>
      <c r="D6019" s="14" t="s">
        <v>69</v>
      </c>
      <c r="E6019" s="14" t="s">
        <v>62</v>
      </c>
      <c r="F6019" s="14" t="s">
        <v>63</v>
      </c>
      <c r="G6019" s="14" t="s">
        <v>64</v>
      </c>
      <c r="H6019" s="14" t="s">
        <v>65</v>
      </c>
      <c r="I6019" s="14" t="s">
        <v>91</v>
      </c>
      <c r="J6019" s="14" t="s">
        <v>2186</v>
      </c>
      <c r="K6019" s="15" t="n">
        <v>19.44</v>
      </c>
      <c r="L6019" s="0" t="n">
        <v>3</v>
      </c>
      <c r="M6019" s="16" t="n">
        <v>0</v>
      </c>
      <c r="N6019" s="17" t="n">
        <v>9.3312</v>
      </c>
      <c r="O6019" s="0" t="str">
        <f aca="false">TEXT(B6019,"YYYY-MM")</f>
        <v>2015-04</v>
      </c>
      <c r="P6019" s="18" t="n">
        <f aca="false">IFERROR(N6019/K6019,0)</f>
        <v>0.48</v>
      </c>
      <c r="Q6019" s="0" t="str">
        <f aca="false">IF(M6019=0,"No Discount",IF(M6019&lt;0.2,"Low (1-19%)",IF(M6019&lt;0.4,"Medium (20-39%)","High (40%+)")))</f>
        <v>No Discount</v>
      </c>
      <c r="R6019" s="0" t="str">
        <f aca="false">INDEX('Lookup Tables'!$B$2:$B$5,MATCH(F6019,'Lookup Tables'!$A$2:$A$5,0))</f>
        <v>Manager D</v>
      </c>
    </row>
    <row r="6020" customFormat="false" ht="15" hidden="false" customHeight="false" outlineLevel="0" collapsed="false">
      <c r="A6020" s="0" t="s">
        <v>4884</v>
      </c>
      <c r="B6020" s="13" t="n">
        <v>42100</v>
      </c>
      <c r="C6020" s="13" t="n">
        <v>42106</v>
      </c>
      <c r="D6020" s="14" t="s">
        <v>69</v>
      </c>
      <c r="E6020" s="14" t="s">
        <v>62</v>
      </c>
      <c r="F6020" s="14" t="s">
        <v>63</v>
      </c>
      <c r="G6020" s="14" t="s">
        <v>64</v>
      </c>
      <c r="H6020" s="14" t="s">
        <v>65</v>
      </c>
      <c r="I6020" s="14" t="s">
        <v>91</v>
      </c>
      <c r="J6020" s="14" t="s">
        <v>3139</v>
      </c>
      <c r="K6020" s="15" t="n">
        <v>55.48</v>
      </c>
      <c r="L6020" s="0" t="n">
        <v>1</v>
      </c>
      <c r="M6020" s="16" t="n">
        <v>0</v>
      </c>
      <c r="N6020" s="17" t="n">
        <v>26.6304</v>
      </c>
      <c r="O6020" s="0" t="str">
        <f aca="false">TEXT(B6020,"YYYY-MM")</f>
        <v>2015-04</v>
      </c>
      <c r="P6020" s="18" t="n">
        <f aca="false">IFERROR(N6020/K6020,0)</f>
        <v>0.48</v>
      </c>
      <c r="Q6020" s="0" t="str">
        <f aca="false">IF(M6020=0,"No Discount",IF(M6020&lt;0.2,"Low (1-19%)",IF(M6020&lt;0.4,"Medium (20-39%)","High (40%+)")))</f>
        <v>No Discount</v>
      </c>
      <c r="R6020" s="0" t="str">
        <f aca="false">INDEX('Lookup Tables'!$B$2:$B$5,MATCH(F6020,'Lookup Tables'!$A$2:$A$5,0))</f>
        <v>Manager D</v>
      </c>
    </row>
    <row r="6021" customFormat="false" ht="15" hidden="false" customHeight="false" outlineLevel="0" collapsed="false">
      <c r="A6021" s="0" t="s">
        <v>4885</v>
      </c>
      <c r="B6021" s="13" t="n">
        <v>42282</v>
      </c>
      <c r="C6021" s="13" t="n">
        <v>42287</v>
      </c>
      <c r="D6021" s="14" t="s">
        <v>52</v>
      </c>
      <c r="E6021" s="14" t="s">
        <v>53</v>
      </c>
      <c r="F6021" s="14" t="s">
        <v>117</v>
      </c>
      <c r="G6021" s="14" t="s">
        <v>269</v>
      </c>
      <c r="H6021" s="14" t="s">
        <v>65</v>
      </c>
      <c r="I6021" s="14" t="s">
        <v>85</v>
      </c>
      <c r="J6021" s="14" t="s">
        <v>86</v>
      </c>
      <c r="K6021" s="15" t="n">
        <v>91.92</v>
      </c>
      <c r="L6021" s="0" t="n">
        <v>5</v>
      </c>
      <c r="M6021" s="16" t="n">
        <v>0.2</v>
      </c>
      <c r="N6021" s="17" t="n">
        <v>11.49</v>
      </c>
      <c r="O6021" s="0" t="str">
        <f aca="false">TEXT(B6021,"YYYY-MM")</f>
        <v>2015-10</v>
      </c>
      <c r="P6021" s="18" t="n">
        <f aca="false">IFERROR(N6021/K6021,0)</f>
        <v>0.125</v>
      </c>
      <c r="Q6021" s="0" t="str">
        <f aca="false">IF(M6021=0,"No Discount",IF(M6021&lt;0.2,"Low (1-19%)",IF(M6021&lt;0.4,"Medium (20-39%)","High (40%+)")))</f>
        <v>Medium (20-39%)</v>
      </c>
      <c r="R6021" s="0" t="str">
        <f aca="false">INDEX('Lookup Tables'!$B$2:$B$5,MATCH(F6021,'Lookup Tables'!$A$2:$A$5,0))</f>
        <v>Manager B</v>
      </c>
    </row>
    <row r="6022" customFormat="false" ht="15" hidden="false" customHeight="false" outlineLevel="0" collapsed="false">
      <c r="A6022" s="0" t="s">
        <v>4886</v>
      </c>
      <c r="B6022" s="13" t="n">
        <v>42960</v>
      </c>
      <c r="C6022" s="13" t="n">
        <v>42960</v>
      </c>
      <c r="D6022" s="14" t="s">
        <v>606</v>
      </c>
      <c r="E6022" s="14" t="s">
        <v>53</v>
      </c>
      <c r="F6022" s="14" t="s">
        <v>54</v>
      </c>
      <c r="G6022" s="14" t="s">
        <v>370</v>
      </c>
      <c r="H6022" s="14" t="s">
        <v>65</v>
      </c>
      <c r="I6022" s="14" t="s">
        <v>85</v>
      </c>
      <c r="J6022" s="14" t="s">
        <v>663</v>
      </c>
      <c r="K6022" s="15" t="n">
        <v>17.34</v>
      </c>
      <c r="L6022" s="0" t="n">
        <v>2</v>
      </c>
      <c r="M6022" s="16" t="n">
        <v>0</v>
      </c>
      <c r="N6022" s="17" t="n">
        <v>4.6818</v>
      </c>
      <c r="O6022" s="0" t="str">
        <f aca="false">TEXT(B6022,"YYYY-MM")</f>
        <v>2017-08</v>
      </c>
      <c r="P6022" s="18" t="n">
        <f aca="false">IFERROR(N6022/K6022,0)</f>
        <v>0.27</v>
      </c>
      <c r="Q6022" s="0" t="str">
        <f aca="false">IF(M6022=0,"No Discount",IF(M6022&lt;0.2,"Low (1-19%)",IF(M6022&lt;0.4,"Medium (20-39%)","High (40%+)")))</f>
        <v>No Discount</v>
      </c>
      <c r="R6022" s="0" t="str">
        <f aca="false">INDEX('Lookup Tables'!$B$2:$B$5,MATCH(F6022,'Lookup Tables'!$A$2:$A$5,0))</f>
        <v>Manager C</v>
      </c>
    </row>
    <row r="6023" customFormat="false" ht="15" hidden="false" customHeight="false" outlineLevel="0" collapsed="false">
      <c r="A6023" s="0" t="s">
        <v>4886</v>
      </c>
      <c r="B6023" s="13" t="n">
        <v>42960</v>
      </c>
      <c r="C6023" s="13" t="n">
        <v>42960</v>
      </c>
      <c r="D6023" s="14" t="s">
        <v>606</v>
      </c>
      <c r="E6023" s="14" t="s">
        <v>53</v>
      </c>
      <c r="F6023" s="14" t="s">
        <v>54</v>
      </c>
      <c r="G6023" s="14" t="s">
        <v>370</v>
      </c>
      <c r="H6023" s="14" t="s">
        <v>80</v>
      </c>
      <c r="I6023" s="14" t="s">
        <v>123</v>
      </c>
      <c r="J6023" s="14" t="s">
        <v>657</v>
      </c>
      <c r="K6023" s="15" t="n">
        <v>71.98</v>
      </c>
      <c r="L6023" s="0" t="n">
        <v>2</v>
      </c>
      <c r="M6023" s="16" t="n">
        <v>0</v>
      </c>
      <c r="N6023" s="17" t="n">
        <v>15.1158</v>
      </c>
      <c r="O6023" s="0" t="str">
        <f aca="false">TEXT(B6023,"YYYY-MM")</f>
        <v>2017-08</v>
      </c>
      <c r="P6023" s="18" t="n">
        <f aca="false">IFERROR(N6023/K6023,0)</f>
        <v>0.21</v>
      </c>
      <c r="Q6023" s="0" t="str">
        <f aca="false">IF(M6023=0,"No Discount",IF(M6023&lt;0.2,"Low (1-19%)",IF(M6023&lt;0.4,"Medium (20-39%)","High (40%+)")))</f>
        <v>No Discount</v>
      </c>
      <c r="R6023" s="0" t="str">
        <f aca="false">INDEX('Lookup Tables'!$B$2:$B$5,MATCH(F6023,'Lookup Tables'!$A$2:$A$5,0))</f>
        <v>Manager C</v>
      </c>
    </row>
    <row r="6024" customFormat="false" ht="15" hidden="false" customHeight="false" outlineLevel="0" collapsed="false">
      <c r="A6024" s="0" t="s">
        <v>4887</v>
      </c>
      <c r="B6024" s="13" t="n">
        <v>42325</v>
      </c>
      <c r="C6024" s="13" t="n">
        <v>42329</v>
      </c>
      <c r="D6024" s="14" t="s">
        <v>69</v>
      </c>
      <c r="E6024" s="14" t="s">
        <v>53</v>
      </c>
      <c r="F6024" s="14" t="s">
        <v>98</v>
      </c>
      <c r="G6024" s="14" t="s">
        <v>99</v>
      </c>
      <c r="H6024" s="14" t="s">
        <v>65</v>
      </c>
      <c r="I6024" s="14" t="s">
        <v>129</v>
      </c>
      <c r="J6024" s="14" t="s">
        <v>271</v>
      </c>
      <c r="K6024" s="15" t="n">
        <v>7.08</v>
      </c>
      <c r="L6024" s="0" t="n">
        <v>3</v>
      </c>
      <c r="M6024" s="16" t="n">
        <v>0.2</v>
      </c>
      <c r="N6024" s="17" t="n">
        <v>2.478</v>
      </c>
      <c r="O6024" s="0" t="str">
        <f aca="false">TEXT(B6024,"YYYY-MM")</f>
        <v>2015-11</v>
      </c>
      <c r="P6024" s="18" t="n">
        <f aca="false">IFERROR(N6024/K6024,0)</f>
        <v>0.35</v>
      </c>
      <c r="Q6024" s="0" t="str">
        <f aca="false">IF(M6024=0,"No Discount",IF(M6024&lt;0.2,"Low (1-19%)",IF(M6024&lt;0.4,"Medium (20-39%)","High (40%+)")))</f>
        <v>Medium (20-39%)</v>
      </c>
      <c r="R6024" s="0" t="str">
        <f aca="false">INDEX('Lookup Tables'!$B$2:$B$5,MATCH(F6024,'Lookup Tables'!$A$2:$A$5,0))</f>
        <v>Manager A</v>
      </c>
    </row>
    <row r="6025" customFormat="false" ht="15" hidden="false" customHeight="false" outlineLevel="0" collapsed="false">
      <c r="A6025" s="0" t="s">
        <v>4888</v>
      </c>
      <c r="B6025" s="13" t="n">
        <v>43214</v>
      </c>
      <c r="C6025" s="13" t="n">
        <v>43217</v>
      </c>
      <c r="D6025" s="14" t="s">
        <v>137</v>
      </c>
      <c r="E6025" s="14" t="s">
        <v>62</v>
      </c>
      <c r="F6025" s="14" t="s">
        <v>117</v>
      </c>
      <c r="G6025" s="14" t="s">
        <v>649</v>
      </c>
      <c r="H6025" s="14" t="s">
        <v>80</v>
      </c>
      <c r="I6025" s="14" t="s">
        <v>123</v>
      </c>
      <c r="J6025" s="14" t="s">
        <v>1964</v>
      </c>
      <c r="K6025" s="15" t="n">
        <v>69.98</v>
      </c>
      <c r="L6025" s="0" t="n">
        <v>2</v>
      </c>
      <c r="M6025" s="16" t="n">
        <v>0</v>
      </c>
      <c r="N6025" s="17" t="n">
        <v>4.8986</v>
      </c>
      <c r="O6025" s="0" t="str">
        <f aca="false">TEXT(B6025,"YYYY-MM")</f>
        <v>2018-04</v>
      </c>
      <c r="P6025" s="18" t="n">
        <f aca="false">IFERROR(N6025/K6025,0)</f>
        <v>0.07</v>
      </c>
      <c r="Q6025" s="0" t="str">
        <f aca="false">IF(M6025=0,"No Discount",IF(M6025&lt;0.2,"Low (1-19%)",IF(M6025&lt;0.4,"Medium (20-39%)","High (40%+)")))</f>
        <v>No Discount</v>
      </c>
      <c r="R6025" s="0" t="str">
        <f aca="false">INDEX('Lookup Tables'!$B$2:$B$5,MATCH(F6025,'Lookup Tables'!$A$2:$A$5,0))</f>
        <v>Manager B</v>
      </c>
    </row>
    <row r="6026" customFormat="false" ht="15" hidden="false" customHeight="false" outlineLevel="0" collapsed="false">
      <c r="A6026" s="0" t="s">
        <v>4889</v>
      </c>
      <c r="B6026" s="13" t="n">
        <v>43336</v>
      </c>
      <c r="C6026" s="13" t="n">
        <v>43338</v>
      </c>
      <c r="D6026" s="14" t="s">
        <v>52</v>
      </c>
      <c r="E6026" s="14" t="s">
        <v>53</v>
      </c>
      <c r="F6026" s="14" t="s">
        <v>117</v>
      </c>
      <c r="G6026" s="14" t="s">
        <v>269</v>
      </c>
      <c r="H6026" s="14" t="s">
        <v>65</v>
      </c>
      <c r="I6026" s="14" t="s">
        <v>85</v>
      </c>
      <c r="J6026" s="14" t="s">
        <v>4429</v>
      </c>
      <c r="K6026" s="15" t="n">
        <v>646.272</v>
      </c>
      <c r="L6026" s="0" t="n">
        <v>8</v>
      </c>
      <c r="M6026" s="16" t="n">
        <v>0.2</v>
      </c>
      <c r="N6026" s="17" t="n">
        <v>64.6272</v>
      </c>
      <c r="O6026" s="0" t="str">
        <f aca="false">TEXT(B6026,"YYYY-MM")</f>
        <v>2018-08</v>
      </c>
      <c r="P6026" s="18" t="n">
        <f aca="false">IFERROR(N6026/K6026,0)</f>
        <v>0.1</v>
      </c>
      <c r="Q6026" s="0" t="str">
        <f aca="false">IF(M6026=0,"No Discount",IF(M6026&lt;0.2,"Low (1-19%)",IF(M6026&lt;0.4,"Medium (20-39%)","High (40%+)")))</f>
        <v>Medium (20-39%)</v>
      </c>
      <c r="R6026" s="0" t="str">
        <f aca="false">INDEX('Lookup Tables'!$B$2:$B$5,MATCH(F6026,'Lookup Tables'!$A$2:$A$5,0))</f>
        <v>Manager B</v>
      </c>
    </row>
    <row r="6027" customFormat="false" ht="15" hidden="false" customHeight="false" outlineLevel="0" collapsed="false">
      <c r="A6027" s="0" t="s">
        <v>4889</v>
      </c>
      <c r="B6027" s="13" t="n">
        <v>43336</v>
      </c>
      <c r="C6027" s="13" t="n">
        <v>43338</v>
      </c>
      <c r="D6027" s="14" t="s">
        <v>52</v>
      </c>
      <c r="E6027" s="14" t="s">
        <v>53</v>
      </c>
      <c r="F6027" s="14" t="s">
        <v>117</v>
      </c>
      <c r="G6027" s="14" t="s">
        <v>269</v>
      </c>
      <c r="H6027" s="14" t="s">
        <v>65</v>
      </c>
      <c r="I6027" s="14" t="s">
        <v>91</v>
      </c>
      <c r="J6027" s="14" t="s">
        <v>3486</v>
      </c>
      <c r="K6027" s="15" t="n">
        <v>10.368</v>
      </c>
      <c r="L6027" s="0" t="n">
        <v>2</v>
      </c>
      <c r="M6027" s="16" t="n">
        <v>0.2</v>
      </c>
      <c r="N6027" s="17" t="n">
        <v>3.7584</v>
      </c>
      <c r="O6027" s="0" t="str">
        <f aca="false">TEXT(B6027,"YYYY-MM")</f>
        <v>2018-08</v>
      </c>
      <c r="P6027" s="18" t="n">
        <f aca="false">IFERROR(N6027/K6027,0)</f>
        <v>0.3625</v>
      </c>
      <c r="Q6027" s="0" t="str">
        <f aca="false">IF(M6027=0,"No Discount",IF(M6027&lt;0.2,"Low (1-19%)",IF(M6027&lt;0.4,"Medium (20-39%)","High (40%+)")))</f>
        <v>Medium (20-39%)</v>
      </c>
      <c r="R6027" s="0" t="str">
        <f aca="false">INDEX('Lookup Tables'!$B$2:$B$5,MATCH(F6027,'Lookup Tables'!$A$2:$A$5,0))</f>
        <v>Manager B</v>
      </c>
    </row>
    <row r="6028" customFormat="false" ht="15" hidden="false" customHeight="false" outlineLevel="0" collapsed="false">
      <c r="A6028" s="0" t="s">
        <v>4890</v>
      </c>
      <c r="B6028" s="13" t="n">
        <v>43154</v>
      </c>
      <c r="C6028" s="13" t="n">
        <v>43161</v>
      </c>
      <c r="D6028" s="14" t="s">
        <v>69</v>
      </c>
      <c r="E6028" s="14" t="s">
        <v>62</v>
      </c>
      <c r="F6028" s="14" t="s">
        <v>63</v>
      </c>
      <c r="G6028" s="14" t="s">
        <v>94</v>
      </c>
      <c r="H6028" s="14" t="s">
        <v>65</v>
      </c>
      <c r="I6028" s="14" t="s">
        <v>171</v>
      </c>
      <c r="J6028" s="14" t="s">
        <v>3086</v>
      </c>
      <c r="K6028" s="15" t="n">
        <v>8.4</v>
      </c>
      <c r="L6028" s="0" t="n">
        <v>5</v>
      </c>
      <c r="M6028" s="16" t="n">
        <v>0</v>
      </c>
      <c r="N6028" s="17" t="n">
        <v>0.336</v>
      </c>
      <c r="O6028" s="0" t="str">
        <f aca="false">TEXT(B6028,"YYYY-MM")</f>
        <v>2018-02</v>
      </c>
      <c r="P6028" s="18" t="n">
        <f aca="false">IFERROR(N6028/K6028,0)</f>
        <v>0.04</v>
      </c>
      <c r="Q6028" s="0" t="str">
        <f aca="false">IF(M6028=0,"No Discount",IF(M6028&lt;0.2,"Low (1-19%)",IF(M6028&lt;0.4,"Medium (20-39%)","High (40%+)")))</f>
        <v>No Discount</v>
      </c>
      <c r="R6028" s="0" t="str">
        <f aca="false">INDEX('Lookup Tables'!$B$2:$B$5,MATCH(F6028,'Lookup Tables'!$A$2:$A$5,0))</f>
        <v>Manager D</v>
      </c>
    </row>
    <row r="6029" customFormat="false" ht="15" hidden="false" customHeight="false" outlineLevel="0" collapsed="false">
      <c r="A6029" s="0" t="s">
        <v>4890</v>
      </c>
      <c r="B6029" s="13" t="n">
        <v>43154</v>
      </c>
      <c r="C6029" s="13" t="n">
        <v>43161</v>
      </c>
      <c r="D6029" s="14" t="s">
        <v>69</v>
      </c>
      <c r="E6029" s="14" t="s">
        <v>62</v>
      </c>
      <c r="F6029" s="14" t="s">
        <v>63</v>
      </c>
      <c r="G6029" s="14" t="s">
        <v>94</v>
      </c>
      <c r="H6029" s="14" t="s">
        <v>80</v>
      </c>
      <c r="I6029" s="14" t="s">
        <v>81</v>
      </c>
      <c r="J6029" s="14" t="s">
        <v>1483</v>
      </c>
      <c r="K6029" s="15" t="n">
        <v>71.96</v>
      </c>
      <c r="L6029" s="0" t="n">
        <v>5</v>
      </c>
      <c r="M6029" s="16" t="n">
        <v>0.2</v>
      </c>
      <c r="N6029" s="17" t="n">
        <v>25.186</v>
      </c>
      <c r="O6029" s="0" t="str">
        <f aca="false">TEXT(B6029,"YYYY-MM")</f>
        <v>2018-02</v>
      </c>
      <c r="P6029" s="18" t="n">
        <f aca="false">IFERROR(N6029/K6029,0)</f>
        <v>0.35</v>
      </c>
      <c r="Q6029" s="0" t="str">
        <f aca="false">IF(M6029=0,"No Discount",IF(M6029&lt;0.2,"Low (1-19%)",IF(M6029&lt;0.4,"Medium (20-39%)","High (40%+)")))</f>
        <v>Medium (20-39%)</v>
      </c>
      <c r="R6029" s="0" t="str">
        <f aca="false">INDEX('Lookup Tables'!$B$2:$B$5,MATCH(F6029,'Lookup Tables'!$A$2:$A$5,0))</f>
        <v>Manager D</v>
      </c>
    </row>
    <row r="6030" customFormat="false" ht="15" hidden="false" customHeight="false" outlineLevel="0" collapsed="false">
      <c r="A6030" s="0" t="s">
        <v>4891</v>
      </c>
      <c r="B6030" s="13" t="n">
        <v>43058</v>
      </c>
      <c r="C6030" s="13" t="n">
        <v>43060</v>
      </c>
      <c r="D6030" s="14" t="s">
        <v>137</v>
      </c>
      <c r="E6030" s="14" t="s">
        <v>53</v>
      </c>
      <c r="F6030" s="14" t="s">
        <v>54</v>
      </c>
      <c r="G6030" s="14" t="s">
        <v>90</v>
      </c>
      <c r="H6030" s="14" t="s">
        <v>65</v>
      </c>
      <c r="I6030" s="14" t="s">
        <v>78</v>
      </c>
      <c r="J6030" s="14" t="s">
        <v>1207</v>
      </c>
      <c r="K6030" s="15" t="n">
        <v>18.48</v>
      </c>
      <c r="L6030" s="0" t="n">
        <v>2</v>
      </c>
      <c r="M6030" s="16" t="n">
        <v>0.2</v>
      </c>
      <c r="N6030" s="17" t="n">
        <v>6.006</v>
      </c>
      <c r="O6030" s="0" t="str">
        <f aca="false">TEXT(B6030,"YYYY-MM")</f>
        <v>2017-11</v>
      </c>
      <c r="P6030" s="18" t="n">
        <f aca="false">IFERROR(N6030/K6030,0)</f>
        <v>0.325</v>
      </c>
      <c r="Q6030" s="0" t="str">
        <f aca="false">IF(M6030=0,"No Discount",IF(M6030&lt;0.2,"Low (1-19%)",IF(M6030&lt;0.4,"Medium (20-39%)","High (40%+)")))</f>
        <v>Medium (20-39%)</v>
      </c>
      <c r="R6030" s="0" t="str">
        <f aca="false">INDEX('Lookup Tables'!$B$2:$B$5,MATCH(F6030,'Lookup Tables'!$A$2:$A$5,0))</f>
        <v>Manager C</v>
      </c>
    </row>
    <row r="6031" customFormat="false" ht="15" hidden="false" customHeight="false" outlineLevel="0" collapsed="false">
      <c r="A6031" s="0" t="s">
        <v>4892</v>
      </c>
      <c r="B6031" s="13" t="n">
        <v>43053</v>
      </c>
      <c r="C6031" s="13" t="n">
        <v>43054</v>
      </c>
      <c r="D6031" s="14" t="s">
        <v>137</v>
      </c>
      <c r="E6031" s="14" t="s">
        <v>53</v>
      </c>
      <c r="F6031" s="14" t="s">
        <v>63</v>
      </c>
      <c r="G6031" s="14" t="s">
        <v>64</v>
      </c>
      <c r="H6031" s="14" t="s">
        <v>65</v>
      </c>
      <c r="I6031" s="14" t="s">
        <v>78</v>
      </c>
      <c r="J6031" s="14" t="s">
        <v>1707</v>
      </c>
      <c r="K6031" s="15" t="n">
        <v>9.84</v>
      </c>
      <c r="L6031" s="0" t="n">
        <v>3</v>
      </c>
      <c r="M6031" s="16" t="n">
        <v>0</v>
      </c>
      <c r="N6031" s="17" t="n">
        <v>2.8536</v>
      </c>
      <c r="O6031" s="0" t="str">
        <f aca="false">TEXT(B6031,"YYYY-MM")</f>
        <v>2017-11</v>
      </c>
      <c r="P6031" s="18" t="n">
        <f aca="false">IFERROR(N6031/K6031,0)</f>
        <v>0.29</v>
      </c>
      <c r="Q6031" s="0" t="str">
        <f aca="false">IF(M6031=0,"No Discount",IF(M6031&lt;0.2,"Low (1-19%)",IF(M6031&lt;0.4,"Medium (20-39%)","High (40%+)")))</f>
        <v>No Discount</v>
      </c>
      <c r="R6031" s="0" t="str">
        <f aca="false">INDEX('Lookup Tables'!$B$2:$B$5,MATCH(F6031,'Lookup Tables'!$A$2:$A$5,0))</f>
        <v>Manager D</v>
      </c>
    </row>
    <row r="6032" customFormat="false" ht="15" hidden="false" customHeight="false" outlineLevel="0" collapsed="false">
      <c r="A6032" s="0" t="s">
        <v>4893</v>
      </c>
      <c r="B6032" s="13" t="n">
        <v>43287</v>
      </c>
      <c r="C6032" s="13" t="n">
        <v>43287</v>
      </c>
      <c r="D6032" s="14" t="s">
        <v>606</v>
      </c>
      <c r="E6032" s="14" t="s">
        <v>53</v>
      </c>
      <c r="F6032" s="14" t="s">
        <v>54</v>
      </c>
      <c r="G6032" s="14" t="s">
        <v>70</v>
      </c>
      <c r="H6032" s="14" t="s">
        <v>56</v>
      </c>
      <c r="I6032" s="14" t="s">
        <v>59</v>
      </c>
      <c r="J6032" s="14" t="s">
        <v>2224</v>
      </c>
      <c r="K6032" s="15" t="n">
        <v>239.24</v>
      </c>
      <c r="L6032" s="0" t="n">
        <v>1</v>
      </c>
      <c r="M6032" s="16" t="n">
        <v>0.2</v>
      </c>
      <c r="N6032" s="17" t="n">
        <v>23.924</v>
      </c>
      <c r="O6032" s="0" t="str">
        <f aca="false">TEXT(B6032,"YYYY-MM")</f>
        <v>2018-07</v>
      </c>
      <c r="P6032" s="18" t="n">
        <f aca="false">IFERROR(N6032/K6032,0)</f>
        <v>0.1</v>
      </c>
      <c r="Q6032" s="0" t="str">
        <f aca="false">IF(M6032=0,"No Discount",IF(M6032&lt;0.2,"Low (1-19%)",IF(M6032&lt;0.4,"Medium (20-39%)","High (40%+)")))</f>
        <v>Medium (20-39%)</v>
      </c>
      <c r="R6032" s="0" t="str">
        <f aca="false">INDEX('Lookup Tables'!$B$2:$B$5,MATCH(F6032,'Lookup Tables'!$A$2:$A$5,0))</f>
        <v>Manager C</v>
      </c>
    </row>
    <row r="6033" customFormat="false" ht="15" hidden="false" customHeight="false" outlineLevel="0" collapsed="false">
      <c r="A6033" s="0" t="s">
        <v>4894</v>
      </c>
      <c r="B6033" s="13" t="n">
        <v>43094</v>
      </c>
      <c r="C6033" s="13" t="n">
        <v>43101</v>
      </c>
      <c r="D6033" s="14" t="s">
        <v>69</v>
      </c>
      <c r="E6033" s="14" t="s">
        <v>62</v>
      </c>
      <c r="F6033" s="14" t="s">
        <v>117</v>
      </c>
      <c r="G6033" s="14" t="s">
        <v>1222</v>
      </c>
      <c r="H6033" s="14" t="s">
        <v>56</v>
      </c>
      <c r="I6033" s="14" t="s">
        <v>76</v>
      </c>
      <c r="J6033" s="14" t="s">
        <v>2334</v>
      </c>
      <c r="K6033" s="15" t="n">
        <v>21.12</v>
      </c>
      <c r="L6033" s="0" t="n">
        <v>4</v>
      </c>
      <c r="M6033" s="16" t="n">
        <v>0</v>
      </c>
      <c r="N6033" s="17" t="n">
        <v>6.5472</v>
      </c>
      <c r="O6033" s="0" t="str">
        <f aca="false">TEXT(B6033,"YYYY-MM")</f>
        <v>2017-12</v>
      </c>
      <c r="P6033" s="18" t="n">
        <f aca="false">IFERROR(N6033/K6033,0)</f>
        <v>0.31</v>
      </c>
      <c r="Q6033" s="0" t="str">
        <f aca="false">IF(M6033=0,"No Discount",IF(M6033&lt;0.2,"Low (1-19%)",IF(M6033&lt;0.4,"Medium (20-39%)","High (40%+)")))</f>
        <v>No Discount</v>
      </c>
      <c r="R6033" s="0" t="str">
        <f aca="false">INDEX('Lookup Tables'!$B$2:$B$5,MATCH(F6033,'Lookup Tables'!$A$2:$A$5,0))</f>
        <v>Manager B</v>
      </c>
    </row>
    <row r="6034" customFormat="false" ht="15" hidden="false" customHeight="false" outlineLevel="0" collapsed="false">
      <c r="A6034" s="0" t="s">
        <v>4895</v>
      </c>
      <c r="B6034" s="13" t="n">
        <v>43213</v>
      </c>
      <c r="C6034" s="13" t="n">
        <v>43215</v>
      </c>
      <c r="D6034" s="14" t="s">
        <v>137</v>
      </c>
      <c r="E6034" s="14" t="s">
        <v>53</v>
      </c>
      <c r="F6034" s="14" t="s">
        <v>117</v>
      </c>
      <c r="G6034" s="14" t="s">
        <v>170</v>
      </c>
      <c r="H6034" s="14" t="s">
        <v>65</v>
      </c>
      <c r="I6034" s="14" t="s">
        <v>303</v>
      </c>
      <c r="J6034" s="14" t="s">
        <v>304</v>
      </c>
      <c r="K6034" s="15" t="n">
        <v>54.9</v>
      </c>
      <c r="L6034" s="0" t="n">
        <v>5</v>
      </c>
      <c r="M6034" s="16" t="n">
        <v>0</v>
      </c>
      <c r="N6034" s="17" t="n">
        <v>15.372</v>
      </c>
      <c r="O6034" s="0" t="str">
        <f aca="false">TEXT(B6034,"YYYY-MM")</f>
        <v>2018-04</v>
      </c>
      <c r="P6034" s="18" t="n">
        <f aca="false">IFERROR(N6034/K6034,0)</f>
        <v>0.28</v>
      </c>
      <c r="Q6034" s="0" t="str">
        <f aca="false">IF(M6034=0,"No Discount",IF(M6034&lt;0.2,"Low (1-19%)",IF(M6034&lt;0.4,"Medium (20-39%)","High (40%+)")))</f>
        <v>No Discount</v>
      </c>
      <c r="R6034" s="0" t="str">
        <f aca="false">INDEX('Lookup Tables'!$B$2:$B$5,MATCH(F6034,'Lookup Tables'!$A$2:$A$5,0))</f>
        <v>Manager B</v>
      </c>
    </row>
    <row r="6035" customFormat="false" ht="15" hidden="false" customHeight="false" outlineLevel="0" collapsed="false">
      <c r="A6035" s="0" t="s">
        <v>4896</v>
      </c>
      <c r="B6035" s="13" t="n">
        <v>42718</v>
      </c>
      <c r="C6035" s="13" t="n">
        <v>42722</v>
      </c>
      <c r="D6035" s="14" t="s">
        <v>69</v>
      </c>
      <c r="E6035" s="14" t="s">
        <v>97</v>
      </c>
      <c r="F6035" s="14" t="s">
        <v>63</v>
      </c>
      <c r="G6035" s="14" t="s">
        <v>64</v>
      </c>
      <c r="H6035" s="14" t="s">
        <v>56</v>
      </c>
      <c r="I6035" s="14" t="s">
        <v>76</v>
      </c>
      <c r="J6035" s="14" t="s">
        <v>3294</v>
      </c>
      <c r="K6035" s="15" t="n">
        <v>15.24</v>
      </c>
      <c r="L6035" s="0" t="n">
        <v>3</v>
      </c>
      <c r="M6035" s="16" t="n">
        <v>0</v>
      </c>
      <c r="N6035" s="17" t="n">
        <v>5.1816</v>
      </c>
      <c r="O6035" s="0" t="str">
        <f aca="false">TEXT(B6035,"YYYY-MM")</f>
        <v>2016-12</v>
      </c>
      <c r="P6035" s="18" t="n">
        <f aca="false">IFERROR(N6035/K6035,0)</f>
        <v>0.34</v>
      </c>
      <c r="Q6035" s="0" t="str">
        <f aca="false">IF(M6035=0,"No Discount",IF(M6035&lt;0.2,"Low (1-19%)",IF(M6035&lt;0.4,"Medium (20-39%)","High (40%+)")))</f>
        <v>No Discount</v>
      </c>
      <c r="R6035" s="0" t="str">
        <f aca="false">INDEX('Lookup Tables'!$B$2:$B$5,MATCH(F6035,'Lookup Tables'!$A$2:$A$5,0))</f>
        <v>Manager D</v>
      </c>
    </row>
    <row r="6036" customFormat="false" ht="15" hidden="false" customHeight="false" outlineLevel="0" collapsed="false">
      <c r="A6036" s="0" t="s">
        <v>4897</v>
      </c>
      <c r="B6036" s="13" t="n">
        <v>42479</v>
      </c>
      <c r="C6036" s="13" t="n">
        <v>42485</v>
      </c>
      <c r="D6036" s="14" t="s">
        <v>69</v>
      </c>
      <c r="E6036" s="14" t="s">
        <v>53</v>
      </c>
      <c r="F6036" s="14" t="s">
        <v>98</v>
      </c>
      <c r="G6036" s="14" t="s">
        <v>99</v>
      </c>
      <c r="H6036" s="14" t="s">
        <v>65</v>
      </c>
      <c r="I6036" s="14" t="s">
        <v>85</v>
      </c>
      <c r="J6036" s="14" t="s">
        <v>745</v>
      </c>
      <c r="K6036" s="15" t="n">
        <v>19.568</v>
      </c>
      <c r="L6036" s="0" t="n">
        <v>2</v>
      </c>
      <c r="M6036" s="16" t="n">
        <v>0.8</v>
      </c>
      <c r="N6036" s="17" t="n">
        <v>-52.8336</v>
      </c>
      <c r="O6036" s="0" t="str">
        <f aca="false">TEXT(B6036,"YYYY-MM")</f>
        <v>2016-04</v>
      </c>
      <c r="P6036" s="18" t="n">
        <f aca="false">IFERROR(N6036/K6036,0)</f>
        <v>-2.7</v>
      </c>
      <c r="Q6036" s="0" t="str">
        <f aca="false">IF(M6036=0,"No Discount",IF(M6036&lt;0.2,"Low (1-19%)",IF(M6036&lt;0.4,"Medium (20-39%)","High (40%+)")))</f>
        <v>High (40%+)</v>
      </c>
      <c r="R6036" s="0" t="str">
        <f aca="false">INDEX('Lookup Tables'!$B$2:$B$5,MATCH(F6036,'Lookup Tables'!$A$2:$A$5,0))</f>
        <v>Manager A</v>
      </c>
    </row>
    <row r="6037" customFormat="false" ht="15" hidden="false" customHeight="false" outlineLevel="0" collapsed="false">
      <c r="A6037" s="0" t="s">
        <v>4897</v>
      </c>
      <c r="B6037" s="13" t="n">
        <v>42479</v>
      </c>
      <c r="C6037" s="13" t="n">
        <v>42485</v>
      </c>
      <c r="D6037" s="14" t="s">
        <v>69</v>
      </c>
      <c r="E6037" s="14" t="s">
        <v>53</v>
      </c>
      <c r="F6037" s="14" t="s">
        <v>98</v>
      </c>
      <c r="G6037" s="14" t="s">
        <v>99</v>
      </c>
      <c r="H6037" s="14" t="s">
        <v>65</v>
      </c>
      <c r="I6037" s="14" t="s">
        <v>83</v>
      </c>
      <c r="J6037" s="14" t="s">
        <v>1358</v>
      </c>
      <c r="K6037" s="15" t="n">
        <v>310.392</v>
      </c>
      <c r="L6037" s="0" t="n">
        <v>4</v>
      </c>
      <c r="M6037" s="16" t="n">
        <v>0.8</v>
      </c>
      <c r="N6037" s="17" t="n">
        <v>-512.1468</v>
      </c>
      <c r="O6037" s="0" t="str">
        <f aca="false">TEXT(B6037,"YYYY-MM")</f>
        <v>2016-04</v>
      </c>
      <c r="P6037" s="18" t="n">
        <f aca="false">IFERROR(N6037/K6037,0)</f>
        <v>-1.65</v>
      </c>
      <c r="Q6037" s="0" t="str">
        <f aca="false">IF(M6037=0,"No Discount",IF(M6037&lt;0.2,"Low (1-19%)",IF(M6037&lt;0.4,"Medium (20-39%)","High (40%+)")))</f>
        <v>High (40%+)</v>
      </c>
      <c r="R6037" s="0" t="str">
        <f aca="false">INDEX('Lookup Tables'!$B$2:$B$5,MATCH(F6037,'Lookup Tables'!$A$2:$A$5,0))</f>
        <v>Manager A</v>
      </c>
    </row>
    <row r="6038" customFormat="false" ht="15" hidden="false" customHeight="false" outlineLevel="0" collapsed="false">
      <c r="A6038" s="0" t="s">
        <v>4898</v>
      </c>
      <c r="B6038" s="13" t="n">
        <v>42982</v>
      </c>
      <c r="C6038" s="13" t="n">
        <v>42986</v>
      </c>
      <c r="D6038" s="14" t="s">
        <v>69</v>
      </c>
      <c r="E6038" s="14" t="s">
        <v>53</v>
      </c>
      <c r="F6038" s="14" t="s">
        <v>54</v>
      </c>
      <c r="G6038" s="14" t="s">
        <v>55</v>
      </c>
      <c r="H6038" s="14" t="s">
        <v>56</v>
      </c>
      <c r="I6038" s="14" t="s">
        <v>76</v>
      </c>
      <c r="J6038" s="14" t="s">
        <v>693</v>
      </c>
      <c r="K6038" s="15" t="n">
        <v>42.6</v>
      </c>
      <c r="L6038" s="0" t="n">
        <v>3</v>
      </c>
      <c r="M6038" s="16" t="n">
        <v>0</v>
      </c>
      <c r="N6038" s="17" t="n">
        <v>16.614</v>
      </c>
      <c r="O6038" s="0" t="str">
        <f aca="false">TEXT(B6038,"YYYY-MM")</f>
        <v>2017-09</v>
      </c>
      <c r="P6038" s="18" t="n">
        <f aca="false">IFERROR(N6038/K6038,0)</f>
        <v>0.39</v>
      </c>
      <c r="Q6038" s="0" t="str">
        <f aca="false">IF(M6038=0,"No Discount",IF(M6038&lt;0.2,"Low (1-19%)",IF(M6038&lt;0.4,"Medium (20-39%)","High (40%+)")))</f>
        <v>No Discount</v>
      </c>
      <c r="R6038" s="0" t="str">
        <f aca="false">INDEX('Lookup Tables'!$B$2:$B$5,MATCH(F6038,'Lookup Tables'!$A$2:$A$5,0))</f>
        <v>Manager C</v>
      </c>
    </row>
    <row r="6039" customFormat="false" ht="15" hidden="false" customHeight="false" outlineLevel="0" collapsed="false">
      <c r="A6039" s="0" t="s">
        <v>4898</v>
      </c>
      <c r="B6039" s="13" t="n">
        <v>42982</v>
      </c>
      <c r="C6039" s="13" t="n">
        <v>42986</v>
      </c>
      <c r="D6039" s="14" t="s">
        <v>69</v>
      </c>
      <c r="E6039" s="14" t="s">
        <v>53</v>
      </c>
      <c r="F6039" s="14" t="s">
        <v>54</v>
      </c>
      <c r="G6039" s="14" t="s">
        <v>55</v>
      </c>
      <c r="H6039" s="14" t="s">
        <v>65</v>
      </c>
      <c r="I6039" s="14" t="s">
        <v>83</v>
      </c>
      <c r="J6039" s="14" t="s">
        <v>743</v>
      </c>
      <c r="K6039" s="15" t="n">
        <v>113.94</v>
      </c>
      <c r="L6039" s="0" t="n">
        <v>6</v>
      </c>
      <c r="M6039" s="16" t="n">
        <v>0</v>
      </c>
      <c r="N6039" s="17" t="n">
        <v>54.6912</v>
      </c>
      <c r="O6039" s="0" t="str">
        <f aca="false">TEXT(B6039,"YYYY-MM")</f>
        <v>2017-09</v>
      </c>
      <c r="P6039" s="18" t="n">
        <f aca="false">IFERROR(N6039/K6039,0)</f>
        <v>0.48</v>
      </c>
      <c r="Q6039" s="0" t="str">
        <f aca="false">IF(M6039=0,"No Discount",IF(M6039&lt;0.2,"Low (1-19%)",IF(M6039&lt;0.4,"Medium (20-39%)","High (40%+)")))</f>
        <v>No Discount</v>
      </c>
      <c r="R6039" s="0" t="str">
        <f aca="false">INDEX('Lookup Tables'!$B$2:$B$5,MATCH(F6039,'Lookup Tables'!$A$2:$A$5,0))</f>
        <v>Manager C</v>
      </c>
    </row>
    <row r="6040" customFormat="false" ht="15" hidden="false" customHeight="false" outlineLevel="0" collapsed="false">
      <c r="A6040" s="0" t="s">
        <v>4898</v>
      </c>
      <c r="B6040" s="13" t="n">
        <v>42982</v>
      </c>
      <c r="C6040" s="13" t="n">
        <v>42986</v>
      </c>
      <c r="D6040" s="14" t="s">
        <v>69</v>
      </c>
      <c r="E6040" s="14" t="s">
        <v>53</v>
      </c>
      <c r="F6040" s="14" t="s">
        <v>54</v>
      </c>
      <c r="G6040" s="14" t="s">
        <v>55</v>
      </c>
      <c r="H6040" s="14" t="s">
        <v>65</v>
      </c>
      <c r="I6040" s="14" t="s">
        <v>73</v>
      </c>
      <c r="J6040" s="14" t="s">
        <v>1008</v>
      </c>
      <c r="K6040" s="15" t="n">
        <v>129.92</v>
      </c>
      <c r="L6040" s="0" t="n">
        <v>4</v>
      </c>
      <c r="M6040" s="16" t="n">
        <v>0</v>
      </c>
      <c r="N6040" s="17" t="n">
        <v>5.1968</v>
      </c>
      <c r="O6040" s="0" t="str">
        <f aca="false">TEXT(B6040,"YYYY-MM")</f>
        <v>2017-09</v>
      </c>
      <c r="P6040" s="18" t="n">
        <f aca="false">IFERROR(N6040/K6040,0)</f>
        <v>0.04</v>
      </c>
      <c r="Q6040" s="0" t="str">
        <f aca="false">IF(M6040=0,"No Discount",IF(M6040&lt;0.2,"Low (1-19%)",IF(M6040&lt;0.4,"Medium (20-39%)","High (40%+)")))</f>
        <v>No Discount</v>
      </c>
      <c r="R6040" s="0" t="str">
        <f aca="false">INDEX('Lookup Tables'!$B$2:$B$5,MATCH(F6040,'Lookup Tables'!$A$2:$A$5,0))</f>
        <v>Manager C</v>
      </c>
    </row>
    <row r="6041" customFormat="false" ht="15" hidden="false" customHeight="false" outlineLevel="0" collapsed="false">
      <c r="A6041" s="0" t="s">
        <v>4898</v>
      </c>
      <c r="B6041" s="13" t="n">
        <v>42982</v>
      </c>
      <c r="C6041" s="13" t="n">
        <v>42986</v>
      </c>
      <c r="D6041" s="14" t="s">
        <v>69</v>
      </c>
      <c r="E6041" s="14" t="s">
        <v>53</v>
      </c>
      <c r="F6041" s="14" t="s">
        <v>54</v>
      </c>
      <c r="G6041" s="14" t="s">
        <v>55</v>
      </c>
      <c r="H6041" s="14" t="s">
        <v>65</v>
      </c>
      <c r="I6041" s="14" t="s">
        <v>78</v>
      </c>
      <c r="J6041" s="14" t="s">
        <v>2467</v>
      </c>
      <c r="K6041" s="15" t="n">
        <v>5.28</v>
      </c>
      <c r="L6041" s="0" t="n">
        <v>3</v>
      </c>
      <c r="M6041" s="16" t="n">
        <v>0</v>
      </c>
      <c r="N6041" s="17" t="n">
        <v>2.5344</v>
      </c>
      <c r="O6041" s="0" t="str">
        <f aca="false">TEXT(B6041,"YYYY-MM")</f>
        <v>2017-09</v>
      </c>
      <c r="P6041" s="18" t="n">
        <f aca="false">IFERROR(N6041/K6041,0)</f>
        <v>0.48</v>
      </c>
      <c r="Q6041" s="0" t="str">
        <f aca="false">IF(M6041=0,"No Discount",IF(M6041&lt;0.2,"Low (1-19%)",IF(M6041&lt;0.4,"Medium (20-39%)","High (40%+)")))</f>
        <v>No Discount</v>
      </c>
      <c r="R6041" s="0" t="str">
        <f aca="false">INDEX('Lookup Tables'!$B$2:$B$5,MATCH(F6041,'Lookup Tables'!$A$2:$A$5,0))</f>
        <v>Manager C</v>
      </c>
    </row>
    <row r="6042" customFormat="false" ht="15" hidden="false" customHeight="false" outlineLevel="0" collapsed="false">
      <c r="A6042" s="0" t="s">
        <v>4899</v>
      </c>
      <c r="B6042" s="13" t="n">
        <v>43367</v>
      </c>
      <c r="C6042" s="13" t="n">
        <v>43372</v>
      </c>
      <c r="D6042" s="14" t="s">
        <v>69</v>
      </c>
      <c r="E6042" s="14" t="s">
        <v>62</v>
      </c>
      <c r="F6042" s="14" t="s">
        <v>63</v>
      </c>
      <c r="G6042" s="14" t="s">
        <v>64</v>
      </c>
      <c r="H6042" s="14" t="s">
        <v>80</v>
      </c>
      <c r="I6042" s="14" t="s">
        <v>81</v>
      </c>
      <c r="J6042" s="14" t="s">
        <v>2081</v>
      </c>
      <c r="K6042" s="15" t="n">
        <v>859.2</v>
      </c>
      <c r="L6042" s="0" t="n">
        <v>3</v>
      </c>
      <c r="M6042" s="16" t="n">
        <v>0.2</v>
      </c>
      <c r="N6042" s="17" t="n">
        <v>75.18</v>
      </c>
      <c r="O6042" s="0" t="str">
        <f aca="false">TEXT(B6042,"YYYY-MM")</f>
        <v>2018-09</v>
      </c>
      <c r="P6042" s="18" t="n">
        <f aca="false">IFERROR(N6042/K6042,0)</f>
        <v>0.0875</v>
      </c>
      <c r="Q6042" s="0" t="str">
        <f aca="false">IF(M6042=0,"No Discount",IF(M6042&lt;0.2,"Low (1-19%)",IF(M6042&lt;0.4,"Medium (20-39%)","High (40%+)")))</f>
        <v>Medium (20-39%)</v>
      </c>
      <c r="R6042" s="0" t="str">
        <f aca="false">INDEX('Lookup Tables'!$B$2:$B$5,MATCH(F6042,'Lookup Tables'!$A$2:$A$5,0))</f>
        <v>Manager D</v>
      </c>
    </row>
    <row r="6043" customFormat="false" ht="15" hidden="false" customHeight="false" outlineLevel="0" collapsed="false">
      <c r="A6043" s="0" t="s">
        <v>4899</v>
      </c>
      <c r="B6043" s="13" t="n">
        <v>43367</v>
      </c>
      <c r="C6043" s="13" t="n">
        <v>43372</v>
      </c>
      <c r="D6043" s="14" t="s">
        <v>69</v>
      </c>
      <c r="E6043" s="14" t="s">
        <v>62</v>
      </c>
      <c r="F6043" s="14" t="s">
        <v>63</v>
      </c>
      <c r="G6043" s="14" t="s">
        <v>64</v>
      </c>
      <c r="H6043" s="14" t="s">
        <v>80</v>
      </c>
      <c r="I6043" s="14" t="s">
        <v>345</v>
      </c>
      <c r="J6043" s="14" t="s">
        <v>4900</v>
      </c>
      <c r="K6043" s="15" t="n">
        <v>506.28</v>
      </c>
      <c r="L6043" s="0" t="n">
        <v>3</v>
      </c>
      <c r="M6043" s="16" t="n">
        <v>0.2</v>
      </c>
      <c r="N6043" s="17" t="n">
        <v>177.198</v>
      </c>
      <c r="O6043" s="0" t="str">
        <f aca="false">TEXT(B6043,"YYYY-MM")</f>
        <v>2018-09</v>
      </c>
      <c r="P6043" s="18" t="n">
        <f aca="false">IFERROR(N6043/K6043,0)</f>
        <v>0.35</v>
      </c>
      <c r="Q6043" s="0" t="str">
        <f aca="false">IF(M6043=0,"No Discount",IF(M6043&lt;0.2,"Low (1-19%)",IF(M6043&lt;0.4,"Medium (20-39%)","High (40%+)")))</f>
        <v>Medium (20-39%)</v>
      </c>
      <c r="R6043" s="0" t="str">
        <f aca="false">INDEX('Lookup Tables'!$B$2:$B$5,MATCH(F6043,'Lookup Tables'!$A$2:$A$5,0))</f>
        <v>Manager D</v>
      </c>
    </row>
    <row r="6044" customFormat="false" ht="15" hidden="false" customHeight="false" outlineLevel="0" collapsed="false">
      <c r="A6044" s="0" t="s">
        <v>4901</v>
      </c>
      <c r="B6044" s="13" t="n">
        <v>42770</v>
      </c>
      <c r="C6044" s="13" t="n">
        <v>42774</v>
      </c>
      <c r="D6044" s="14" t="s">
        <v>69</v>
      </c>
      <c r="E6044" s="14" t="s">
        <v>53</v>
      </c>
      <c r="F6044" s="14" t="s">
        <v>63</v>
      </c>
      <c r="G6044" s="14" t="s">
        <v>189</v>
      </c>
      <c r="H6044" s="14" t="s">
        <v>56</v>
      </c>
      <c r="I6044" s="14" t="s">
        <v>76</v>
      </c>
      <c r="J6044" s="14" t="s">
        <v>2051</v>
      </c>
      <c r="K6044" s="15" t="n">
        <v>14.368</v>
      </c>
      <c r="L6044" s="0" t="n">
        <v>2</v>
      </c>
      <c r="M6044" s="16" t="n">
        <v>0.2</v>
      </c>
      <c r="N6044" s="17" t="n">
        <v>3.9512</v>
      </c>
      <c r="O6044" s="0" t="str">
        <f aca="false">TEXT(B6044,"YYYY-MM")</f>
        <v>2017-02</v>
      </c>
      <c r="P6044" s="18" t="n">
        <f aca="false">IFERROR(N6044/K6044,0)</f>
        <v>0.275</v>
      </c>
      <c r="Q6044" s="0" t="str">
        <f aca="false">IF(M6044=0,"No Discount",IF(M6044&lt;0.2,"Low (1-19%)",IF(M6044&lt;0.4,"Medium (20-39%)","High (40%+)")))</f>
        <v>Medium (20-39%)</v>
      </c>
      <c r="R6044" s="0" t="str">
        <f aca="false">INDEX('Lookup Tables'!$B$2:$B$5,MATCH(F6044,'Lookup Tables'!$A$2:$A$5,0))</f>
        <v>Manager D</v>
      </c>
    </row>
    <row r="6045" customFormat="false" ht="15" hidden="false" customHeight="false" outlineLevel="0" collapsed="false">
      <c r="A6045" s="0" t="s">
        <v>4902</v>
      </c>
      <c r="B6045" s="13" t="n">
        <v>43239</v>
      </c>
      <c r="C6045" s="13" t="n">
        <v>43244</v>
      </c>
      <c r="D6045" s="14" t="s">
        <v>52</v>
      </c>
      <c r="E6045" s="14" t="s">
        <v>62</v>
      </c>
      <c r="F6045" s="14" t="s">
        <v>54</v>
      </c>
      <c r="G6045" s="14" t="s">
        <v>200</v>
      </c>
      <c r="H6045" s="14" t="s">
        <v>56</v>
      </c>
      <c r="I6045" s="14" t="s">
        <v>59</v>
      </c>
      <c r="J6045" s="14" t="s">
        <v>955</v>
      </c>
      <c r="K6045" s="15" t="n">
        <v>314.352</v>
      </c>
      <c r="L6045" s="0" t="n">
        <v>3</v>
      </c>
      <c r="M6045" s="16" t="n">
        <v>0.2</v>
      </c>
      <c r="N6045" s="17" t="n">
        <v>-35.3646</v>
      </c>
      <c r="O6045" s="0" t="str">
        <f aca="false">TEXT(B6045,"YYYY-MM")</f>
        <v>2018-05</v>
      </c>
      <c r="P6045" s="18" t="n">
        <f aca="false">IFERROR(N6045/K6045,0)</f>
        <v>-0.1125</v>
      </c>
      <c r="Q6045" s="0" t="str">
        <f aca="false">IF(M6045=0,"No Discount",IF(M6045&lt;0.2,"Low (1-19%)",IF(M6045&lt;0.4,"Medium (20-39%)","High (40%+)")))</f>
        <v>Medium (20-39%)</v>
      </c>
      <c r="R6045" s="0" t="str">
        <f aca="false">INDEX('Lookup Tables'!$B$2:$B$5,MATCH(F6045,'Lookup Tables'!$A$2:$A$5,0))</f>
        <v>Manager C</v>
      </c>
    </row>
    <row r="6046" customFormat="false" ht="15" hidden="false" customHeight="false" outlineLevel="0" collapsed="false">
      <c r="A6046" s="0" t="s">
        <v>4902</v>
      </c>
      <c r="B6046" s="13" t="n">
        <v>43239</v>
      </c>
      <c r="C6046" s="13" t="n">
        <v>43244</v>
      </c>
      <c r="D6046" s="14" t="s">
        <v>52</v>
      </c>
      <c r="E6046" s="14" t="s">
        <v>62</v>
      </c>
      <c r="F6046" s="14" t="s">
        <v>54</v>
      </c>
      <c r="G6046" s="14" t="s">
        <v>200</v>
      </c>
      <c r="H6046" s="14" t="s">
        <v>65</v>
      </c>
      <c r="I6046" s="14" t="s">
        <v>91</v>
      </c>
      <c r="J6046" s="14" t="s">
        <v>1930</v>
      </c>
      <c r="K6046" s="15" t="n">
        <v>27.888</v>
      </c>
      <c r="L6046" s="0" t="n">
        <v>7</v>
      </c>
      <c r="M6046" s="16" t="n">
        <v>0.2</v>
      </c>
      <c r="N6046" s="17" t="n">
        <v>10.1094</v>
      </c>
      <c r="O6046" s="0" t="str">
        <f aca="false">TEXT(B6046,"YYYY-MM")</f>
        <v>2018-05</v>
      </c>
      <c r="P6046" s="18" t="n">
        <f aca="false">IFERROR(N6046/K6046,0)</f>
        <v>0.3625</v>
      </c>
      <c r="Q6046" s="0" t="str">
        <f aca="false">IF(M6046=0,"No Discount",IF(M6046&lt;0.2,"Low (1-19%)",IF(M6046&lt;0.4,"Medium (20-39%)","High (40%+)")))</f>
        <v>Medium (20-39%)</v>
      </c>
      <c r="R6046" s="0" t="str">
        <f aca="false">INDEX('Lookup Tables'!$B$2:$B$5,MATCH(F6046,'Lookup Tables'!$A$2:$A$5,0))</f>
        <v>Manager C</v>
      </c>
    </row>
    <row r="6047" customFormat="false" ht="15" hidden="false" customHeight="false" outlineLevel="0" collapsed="false">
      <c r="A6047" s="0" t="s">
        <v>4903</v>
      </c>
      <c r="B6047" s="13" t="n">
        <v>42616</v>
      </c>
      <c r="C6047" s="13" t="n">
        <v>42621</v>
      </c>
      <c r="D6047" s="14" t="s">
        <v>69</v>
      </c>
      <c r="E6047" s="14" t="s">
        <v>62</v>
      </c>
      <c r="F6047" s="14" t="s">
        <v>63</v>
      </c>
      <c r="G6047" s="14" t="s">
        <v>189</v>
      </c>
      <c r="H6047" s="14" t="s">
        <v>56</v>
      </c>
      <c r="I6047" s="14" t="s">
        <v>76</v>
      </c>
      <c r="J6047" s="14" t="s">
        <v>1971</v>
      </c>
      <c r="K6047" s="15" t="n">
        <v>238.152</v>
      </c>
      <c r="L6047" s="0" t="n">
        <v>3</v>
      </c>
      <c r="M6047" s="16" t="n">
        <v>0.2</v>
      </c>
      <c r="N6047" s="17" t="n">
        <v>89.307</v>
      </c>
      <c r="O6047" s="0" t="str">
        <f aca="false">TEXT(B6047,"YYYY-MM")</f>
        <v>2016-09</v>
      </c>
      <c r="P6047" s="18" t="n">
        <f aca="false">IFERROR(N6047/K6047,0)</f>
        <v>0.375</v>
      </c>
      <c r="Q6047" s="0" t="str">
        <f aca="false">IF(M6047=0,"No Discount",IF(M6047&lt;0.2,"Low (1-19%)",IF(M6047&lt;0.4,"Medium (20-39%)","High (40%+)")))</f>
        <v>Medium (20-39%)</v>
      </c>
      <c r="R6047" s="0" t="str">
        <f aca="false">INDEX('Lookup Tables'!$B$2:$B$5,MATCH(F6047,'Lookup Tables'!$A$2:$A$5,0))</f>
        <v>Manager D</v>
      </c>
    </row>
    <row r="6048" customFormat="false" ht="15" hidden="false" customHeight="false" outlineLevel="0" collapsed="false">
      <c r="A6048" s="0" t="s">
        <v>4904</v>
      </c>
      <c r="B6048" s="13" t="n">
        <v>42895</v>
      </c>
      <c r="C6048" s="13" t="n">
        <v>42902</v>
      </c>
      <c r="D6048" s="14" t="s">
        <v>69</v>
      </c>
      <c r="E6048" s="14" t="s">
        <v>97</v>
      </c>
      <c r="F6048" s="14" t="s">
        <v>98</v>
      </c>
      <c r="G6048" s="14" t="s">
        <v>153</v>
      </c>
      <c r="H6048" s="14" t="s">
        <v>56</v>
      </c>
      <c r="I6048" s="14" t="s">
        <v>71</v>
      </c>
      <c r="J6048" s="14" t="s">
        <v>4583</v>
      </c>
      <c r="K6048" s="15" t="n">
        <v>692.94</v>
      </c>
      <c r="L6048" s="0" t="n">
        <v>3</v>
      </c>
      <c r="M6048" s="16" t="n">
        <v>0</v>
      </c>
      <c r="N6048" s="17" t="n">
        <v>173.235</v>
      </c>
      <c r="O6048" s="0" t="str">
        <f aca="false">TEXT(B6048,"YYYY-MM")</f>
        <v>2017-06</v>
      </c>
      <c r="P6048" s="18" t="n">
        <f aca="false">IFERROR(N6048/K6048,0)</f>
        <v>0.25</v>
      </c>
      <c r="Q6048" s="0" t="str">
        <f aca="false">IF(M6048=0,"No Discount",IF(M6048&lt;0.2,"Low (1-19%)",IF(M6048&lt;0.4,"Medium (20-39%)","High (40%+)")))</f>
        <v>No Discount</v>
      </c>
      <c r="R6048" s="0" t="str">
        <f aca="false">INDEX('Lookup Tables'!$B$2:$B$5,MATCH(F6048,'Lookup Tables'!$A$2:$A$5,0))</f>
        <v>Manager A</v>
      </c>
    </row>
    <row r="6049" customFormat="false" ht="15" hidden="false" customHeight="false" outlineLevel="0" collapsed="false">
      <c r="A6049" s="0" t="s">
        <v>4905</v>
      </c>
      <c r="B6049" s="13" t="n">
        <v>42681</v>
      </c>
      <c r="C6049" s="13" t="n">
        <v>42685</v>
      </c>
      <c r="D6049" s="14" t="s">
        <v>69</v>
      </c>
      <c r="E6049" s="14" t="s">
        <v>62</v>
      </c>
      <c r="F6049" s="14" t="s">
        <v>54</v>
      </c>
      <c r="G6049" s="14" t="s">
        <v>70</v>
      </c>
      <c r="H6049" s="14" t="s">
        <v>65</v>
      </c>
      <c r="I6049" s="14" t="s">
        <v>83</v>
      </c>
      <c r="J6049" s="14" t="s">
        <v>1007</v>
      </c>
      <c r="K6049" s="15" t="n">
        <v>16.146</v>
      </c>
      <c r="L6049" s="0" t="n">
        <v>9</v>
      </c>
      <c r="M6049" s="16" t="n">
        <v>0.7</v>
      </c>
      <c r="N6049" s="17" t="n">
        <v>-12.9168</v>
      </c>
      <c r="O6049" s="0" t="str">
        <f aca="false">TEXT(B6049,"YYYY-MM")</f>
        <v>2016-11</v>
      </c>
      <c r="P6049" s="18" t="n">
        <f aca="false">IFERROR(N6049/K6049,0)</f>
        <v>-0.8</v>
      </c>
      <c r="Q6049" s="0" t="str">
        <f aca="false">IF(M6049=0,"No Discount",IF(M6049&lt;0.2,"Low (1-19%)",IF(M6049&lt;0.4,"Medium (20-39%)","High (40%+)")))</f>
        <v>High (40%+)</v>
      </c>
      <c r="R6049" s="0" t="str">
        <f aca="false">INDEX('Lookup Tables'!$B$2:$B$5,MATCH(F6049,'Lookup Tables'!$A$2:$A$5,0))</f>
        <v>Manager C</v>
      </c>
    </row>
    <row r="6050" customFormat="false" ht="15" hidden="false" customHeight="false" outlineLevel="0" collapsed="false">
      <c r="A6050" s="0" t="s">
        <v>4905</v>
      </c>
      <c r="B6050" s="13" t="n">
        <v>42681</v>
      </c>
      <c r="C6050" s="13" t="n">
        <v>42685</v>
      </c>
      <c r="D6050" s="14" t="s">
        <v>69</v>
      </c>
      <c r="E6050" s="14" t="s">
        <v>62</v>
      </c>
      <c r="F6050" s="14" t="s">
        <v>54</v>
      </c>
      <c r="G6050" s="14" t="s">
        <v>70</v>
      </c>
      <c r="H6050" s="14" t="s">
        <v>65</v>
      </c>
      <c r="I6050" s="14" t="s">
        <v>83</v>
      </c>
      <c r="J6050" s="14" t="s">
        <v>2216</v>
      </c>
      <c r="K6050" s="15" t="n">
        <v>1345.485</v>
      </c>
      <c r="L6050" s="0" t="n">
        <v>5</v>
      </c>
      <c r="M6050" s="16" t="n">
        <v>0.7</v>
      </c>
      <c r="N6050" s="17" t="n">
        <v>-1031.5385</v>
      </c>
      <c r="O6050" s="0" t="str">
        <f aca="false">TEXT(B6050,"YYYY-MM")</f>
        <v>2016-11</v>
      </c>
      <c r="P6050" s="18" t="n">
        <f aca="false">IFERROR(N6050/K6050,0)</f>
        <v>-0.766666666666667</v>
      </c>
      <c r="Q6050" s="0" t="str">
        <f aca="false">IF(M6050=0,"No Discount",IF(M6050&lt;0.2,"Low (1-19%)",IF(M6050&lt;0.4,"Medium (20-39%)","High (40%+)")))</f>
        <v>High (40%+)</v>
      </c>
      <c r="R6050" s="0" t="str">
        <f aca="false">INDEX('Lookup Tables'!$B$2:$B$5,MATCH(F6050,'Lookup Tables'!$A$2:$A$5,0))</f>
        <v>Manager C</v>
      </c>
    </row>
    <row r="6051" customFormat="false" ht="15" hidden="false" customHeight="false" outlineLevel="0" collapsed="false">
      <c r="A6051" s="0" t="s">
        <v>4906</v>
      </c>
      <c r="B6051" s="13" t="n">
        <v>42901</v>
      </c>
      <c r="C6051" s="13" t="n">
        <v>42904</v>
      </c>
      <c r="D6051" s="14" t="s">
        <v>137</v>
      </c>
      <c r="E6051" s="14" t="s">
        <v>53</v>
      </c>
      <c r="F6051" s="14" t="s">
        <v>98</v>
      </c>
      <c r="G6051" s="14" t="s">
        <v>99</v>
      </c>
      <c r="H6051" s="14" t="s">
        <v>65</v>
      </c>
      <c r="I6051" s="14" t="s">
        <v>91</v>
      </c>
      <c r="J6051" s="14" t="s">
        <v>4145</v>
      </c>
      <c r="K6051" s="15" t="n">
        <v>173.488</v>
      </c>
      <c r="L6051" s="0" t="n">
        <v>7</v>
      </c>
      <c r="M6051" s="16" t="n">
        <v>0.2</v>
      </c>
      <c r="N6051" s="17" t="n">
        <v>54.215</v>
      </c>
      <c r="O6051" s="0" t="str">
        <f aca="false">TEXT(B6051,"YYYY-MM")</f>
        <v>2017-06</v>
      </c>
      <c r="P6051" s="18" t="n">
        <f aca="false">IFERROR(N6051/K6051,0)</f>
        <v>0.3125</v>
      </c>
      <c r="Q6051" s="0" t="str">
        <f aca="false">IF(M6051=0,"No Discount",IF(M6051&lt;0.2,"Low (1-19%)",IF(M6051&lt;0.4,"Medium (20-39%)","High (40%+)")))</f>
        <v>Medium (20-39%)</v>
      </c>
      <c r="R6051" s="0" t="str">
        <f aca="false">INDEX('Lookup Tables'!$B$2:$B$5,MATCH(F6051,'Lookup Tables'!$A$2:$A$5,0))</f>
        <v>Manager A</v>
      </c>
    </row>
    <row r="6052" customFormat="false" ht="15" hidden="false" customHeight="false" outlineLevel="0" collapsed="false">
      <c r="A6052" s="0" t="s">
        <v>4907</v>
      </c>
      <c r="B6052" s="13" t="n">
        <v>42485</v>
      </c>
      <c r="C6052" s="13" t="n">
        <v>42490</v>
      </c>
      <c r="D6052" s="14" t="s">
        <v>69</v>
      </c>
      <c r="E6052" s="14" t="s">
        <v>53</v>
      </c>
      <c r="F6052" s="14" t="s">
        <v>98</v>
      </c>
      <c r="G6052" s="14" t="s">
        <v>103</v>
      </c>
      <c r="H6052" s="14" t="s">
        <v>65</v>
      </c>
      <c r="I6052" s="14" t="s">
        <v>78</v>
      </c>
      <c r="J6052" s="14" t="s">
        <v>615</v>
      </c>
      <c r="K6052" s="15" t="n">
        <v>57.75</v>
      </c>
      <c r="L6052" s="0" t="n">
        <v>5</v>
      </c>
      <c r="M6052" s="16" t="n">
        <v>0</v>
      </c>
      <c r="N6052" s="17" t="n">
        <v>16.17</v>
      </c>
      <c r="O6052" s="0" t="str">
        <f aca="false">TEXT(B6052,"YYYY-MM")</f>
        <v>2016-04</v>
      </c>
      <c r="P6052" s="18" t="n">
        <f aca="false">IFERROR(N6052/K6052,0)</f>
        <v>0.28</v>
      </c>
      <c r="Q6052" s="0" t="str">
        <f aca="false">IF(M6052=0,"No Discount",IF(M6052&lt;0.2,"Low (1-19%)",IF(M6052&lt;0.4,"Medium (20-39%)","High (40%+)")))</f>
        <v>No Discount</v>
      </c>
      <c r="R6052" s="0" t="str">
        <f aca="false">INDEX('Lookup Tables'!$B$2:$B$5,MATCH(F6052,'Lookup Tables'!$A$2:$A$5,0))</f>
        <v>Manager A</v>
      </c>
    </row>
    <row r="6053" customFormat="false" ht="15" hidden="false" customHeight="false" outlineLevel="0" collapsed="false">
      <c r="A6053" s="0" t="s">
        <v>4907</v>
      </c>
      <c r="B6053" s="13" t="n">
        <v>42485</v>
      </c>
      <c r="C6053" s="13" t="n">
        <v>42490</v>
      </c>
      <c r="D6053" s="14" t="s">
        <v>69</v>
      </c>
      <c r="E6053" s="14" t="s">
        <v>53</v>
      </c>
      <c r="F6053" s="14" t="s">
        <v>98</v>
      </c>
      <c r="G6053" s="14" t="s">
        <v>103</v>
      </c>
      <c r="H6053" s="14" t="s">
        <v>65</v>
      </c>
      <c r="I6053" s="14" t="s">
        <v>85</v>
      </c>
      <c r="J6053" s="14" t="s">
        <v>2576</v>
      </c>
      <c r="K6053" s="15" t="n">
        <v>272.4</v>
      </c>
      <c r="L6053" s="0" t="n">
        <v>5</v>
      </c>
      <c r="M6053" s="16" t="n">
        <v>0</v>
      </c>
      <c r="N6053" s="17" t="n">
        <v>76.272</v>
      </c>
      <c r="O6053" s="0" t="str">
        <f aca="false">TEXT(B6053,"YYYY-MM")</f>
        <v>2016-04</v>
      </c>
      <c r="P6053" s="18" t="n">
        <f aca="false">IFERROR(N6053/K6053,0)</f>
        <v>0.28</v>
      </c>
      <c r="Q6053" s="0" t="str">
        <f aca="false">IF(M6053=0,"No Discount",IF(M6053&lt;0.2,"Low (1-19%)",IF(M6053&lt;0.4,"Medium (20-39%)","High (40%+)")))</f>
        <v>No Discount</v>
      </c>
      <c r="R6053" s="0" t="str">
        <f aca="false">INDEX('Lookup Tables'!$B$2:$B$5,MATCH(F6053,'Lookup Tables'!$A$2:$A$5,0))</f>
        <v>Manager A</v>
      </c>
    </row>
    <row r="6054" customFormat="false" ht="15" hidden="false" customHeight="false" outlineLevel="0" collapsed="false">
      <c r="A6054" s="0" t="s">
        <v>4908</v>
      </c>
      <c r="B6054" s="13" t="n">
        <v>43001</v>
      </c>
      <c r="C6054" s="13" t="n">
        <v>43004</v>
      </c>
      <c r="D6054" s="14" t="s">
        <v>52</v>
      </c>
      <c r="E6054" s="14" t="s">
        <v>97</v>
      </c>
      <c r="F6054" s="14" t="s">
        <v>117</v>
      </c>
      <c r="G6054" s="14" t="s">
        <v>269</v>
      </c>
      <c r="H6054" s="14" t="s">
        <v>65</v>
      </c>
      <c r="I6054" s="14" t="s">
        <v>91</v>
      </c>
      <c r="J6054" s="14" t="s">
        <v>1872</v>
      </c>
      <c r="K6054" s="15" t="n">
        <v>11.952</v>
      </c>
      <c r="L6054" s="0" t="n">
        <v>3</v>
      </c>
      <c r="M6054" s="16" t="n">
        <v>0.2</v>
      </c>
      <c r="N6054" s="17" t="n">
        <v>4.0338</v>
      </c>
      <c r="O6054" s="0" t="str">
        <f aca="false">TEXT(B6054,"YYYY-MM")</f>
        <v>2017-09</v>
      </c>
      <c r="P6054" s="18" t="n">
        <f aca="false">IFERROR(N6054/K6054,0)</f>
        <v>0.3375</v>
      </c>
      <c r="Q6054" s="0" t="str">
        <f aca="false">IF(M6054=0,"No Discount",IF(M6054&lt;0.2,"Low (1-19%)",IF(M6054&lt;0.4,"Medium (20-39%)","High (40%+)")))</f>
        <v>Medium (20-39%)</v>
      </c>
      <c r="R6054" s="0" t="str">
        <f aca="false">INDEX('Lookup Tables'!$B$2:$B$5,MATCH(F6054,'Lookup Tables'!$A$2:$A$5,0))</f>
        <v>Manager B</v>
      </c>
    </row>
    <row r="6055" customFormat="false" ht="15" hidden="false" customHeight="false" outlineLevel="0" collapsed="false">
      <c r="A6055" s="0" t="s">
        <v>4908</v>
      </c>
      <c r="B6055" s="13" t="n">
        <v>43001</v>
      </c>
      <c r="C6055" s="13" t="n">
        <v>43004</v>
      </c>
      <c r="D6055" s="14" t="s">
        <v>52</v>
      </c>
      <c r="E6055" s="14" t="s">
        <v>97</v>
      </c>
      <c r="F6055" s="14" t="s">
        <v>117</v>
      </c>
      <c r="G6055" s="14" t="s">
        <v>269</v>
      </c>
      <c r="H6055" s="14" t="s">
        <v>56</v>
      </c>
      <c r="I6055" s="14" t="s">
        <v>76</v>
      </c>
      <c r="J6055" s="14" t="s">
        <v>3035</v>
      </c>
      <c r="K6055" s="15" t="n">
        <v>28</v>
      </c>
      <c r="L6055" s="0" t="n">
        <v>4</v>
      </c>
      <c r="M6055" s="16" t="n">
        <v>0.2</v>
      </c>
      <c r="N6055" s="17" t="n">
        <v>7.7</v>
      </c>
      <c r="O6055" s="0" t="str">
        <f aca="false">TEXT(B6055,"YYYY-MM")</f>
        <v>2017-09</v>
      </c>
      <c r="P6055" s="18" t="n">
        <f aca="false">IFERROR(N6055/K6055,0)</f>
        <v>0.275</v>
      </c>
      <c r="Q6055" s="0" t="str">
        <f aca="false">IF(M6055=0,"No Discount",IF(M6055&lt;0.2,"Low (1-19%)",IF(M6055&lt;0.4,"Medium (20-39%)","High (40%+)")))</f>
        <v>Medium (20-39%)</v>
      </c>
      <c r="R6055" s="0" t="str">
        <f aca="false">INDEX('Lookup Tables'!$B$2:$B$5,MATCH(F6055,'Lookup Tables'!$A$2:$A$5,0))</f>
        <v>Manager B</v>
      </c>
    </row>
    <row r="6056" customFormat="false" ht="15" hidden="false" customHeight="false" outlineLevel="0" collapsed="false">
      <c r="A6056" s="0" t="s">
        <v>4908</v>
      </c>
      <c r="B6056" s="13" t="n">
        <v>43001</v>
      </c>
      <c r="C6056" s="13" t="n">
        <v>43004</v>
      </c>
      <c r="D6056" s="14" t="s">
        <v>52</v>
      </c>
      <c r="E6056" s="14" t="s">
        <v>97</v>
      </c>
      <c r="F6056" s="14" t="s">
        <v>117</v>
      </c>
      <c r="G6056" s="14" t="s">
        <v>269</v>
      </c>
      <c r="H6056" s="14" t="s">
        <v>65</v>
      </c>
      <c r="I6056" s="14" t="s">
        <v>83</v>
      </c>
      <c r="J6056" s="14" t="s">
        <v>1239</v>
      </c>
      <c r="K6056" s="15" t="n">
        <v>12.201</v>
      </c>
      <c r="L6056" s="0" t="n">
        <v>7</v>
      </c>
      <c r="M6056" s="16" t="n">
        <v>0.7</v>
      </c>
      <c r="N6056" s="17" t="n">
        <v>-9.7608</v>
      </c>
      <c r="O6056" s="0" t="str">
        <f aca="false">TEXT(B6056,"YYYY-MM")</f>
        <v>2017-09</v>
      </c>
      <c r="P6056" s="18" t="n">
        <f aca="false">IFERROR(N6056/K6056,0)</f>
        <v>-0.8</v>
      </c>
      <c r="Q6056" s="0" t="str">
        <f aca="false">IF(M6056=0,"No Discount",IF(M6056&lt;0.2,"Low (1-19%)",IF(M6056&lt;0.4,"Medium (20-39%)","High (40%+)")))</f>
        <v>High (40%+)</v>
      </c>
      <c r="R6056" s="0" t="str">
        <f aca="false">INDEX('Lookup Tables'!$B$2:$B$5,MATCH(F6056,'Lookup Tables'!$A$2:$A$5,0))</f>
        <v>Manager B</v>
      </c>
    </row>
    <row r="6057" customFormat="false" ht="15" hidden="false" customHeight="false" outlineLevel="0" collapsed="false">
      <c r="A6057" s="0" t="s">
        <v>4909</v>
      </c>
      <c r="B6057" s="13" t="n">
        <v>42965</v>
      </c>
      <c r="C6057" s="13" t="n">
        <v>42967</v>
      </c>
      <c r="D6057" s="14" t="s">
        <v>137</v>
      </c>
      <c r="E6057" s="14" t="s">
        <v>53</v>
      </c>
      <c r="F6057" s="14" t="s">
        <v>98</v>
      </c>
      <c r="G6057" s="14" t="s">
        <v>99</v>
      </c>
      <c r="H6057" s="14" t="s">
        <v>65</v>
      </c>
      <c r="I6057" s="14" t="s">
        <v>83</v>
      </c>
      <c r="J6057" s="14" t="s">
        <v>2644</v>
      </c>
      <c r="K6057" s="15" t="n">
        <v>2.068</v>
      </c>
      <c r="L6057" s="0" t="n">
        <v>1</v>
      </c>
      <c r="M6057" s="16" t="n">
        <v>0.8</v>
      </c>
      <c r="N6057" s="17" t="n">
        <v>-3.4122</v>
      </c>
      <c r="O6057" s="0" t="str">
        <f aca="false">TEXT(B6057,"YYYY-MM")</f>
        <v>2017-08</v>
      </c>
      <c r="P6057" s="18" t="n">
        <f aca="false">IFERROR(N6057/K6057,0)</f>
        <v>-1.65</v>
      </c>
      <c r="Q6057" s="0" t="str">
        <f aca="false">IF(M6057=0,"No Discount",IF(M6057&lt;0.2,"Low (1-19%)",IF(M6057&lt;0.4,"Medium (20-39%)","High (40%+)")))</f>
        <v>High (40%+)</v>
      </c>
      <c r="R6057" s="0" t="str">
        <f aca="false">INDEX('Lookup Tables'!$B$2:$B$5,MATCH(F6057,'Lookup Tables'!$A$2:$A$5,0))</f>
        <v>Manager A</v>
      </c>
    </row>
    <row r="6058" customFormat="false" ht="15" hidden="false" customHeight="false" outlineLevel="0" collapsed="false">
      <c r="A6058" s="0" t="s">
        <v>4909</v>
      </c>
      <c r="B6058" s="13" t="n">
        <v>42965</v>
      </c>
      <c r="C6058" s="13" t="n">
        <v>42967</v>
      </c>
      <c r="D6058" s="14" t="s">
        <v>137</v>
      </c>
      <c r="E6058" s="14" t="s">
        <v>53</v>
      </c>
      <c r="F6058" s="14" t="s">
        <v>98</v>
      </c>
      <c r="G6058" s="14" t="s">
        <v>99</v>
      </c>
      <c r="H6058" s="14" t="s">
        <v>65</v>
      </c>
      <c r="I6058" s="14" t="s">
        <v>91</v>
      </c>
      <c r="J6058" s="14" t="s">
        <v>2823</v>
      </c>
      <c r="K6058" s="15" t="n">
        <v>83.84</v>
      </c>
      <c r="L6058" s="0" t="n">
        <v>8</v>
      </c>
      <c r="M6058" s="16" t="n">
        <v>0.2</v>
      </c>
      <c r="N6058" s="17" t="n">
        <v>30.392</v>
      </c>
      <c r="O6058" s="0" t="str">
        <f aca="false">TEXT(B6058,"YYYY-MM")</f>
        <v>2017-08</v>
      </c>
      <c r="P6058" s="18" t="n">
        <f aca="false">IFERROR(N6058/K6058,0)</f>
        <v>0.3625</v>
      </c>
      <c r="Q6058" s="0" t="str">
        <f aca="false">IF(M6058=0,"No Discount",IF(M6058&lt;0.2,"Low (1-19%)",IF(M6058&lt;0.4,"Medium (20-39%)","High (40%+)")))</f>
        <v>Medium (20-39%)</v>
      </c>
      <c r="R6058" s="0" t="str">
        <f aca="false">INDEX('Lookup Tables'!$B$2:$B$5,MATCH(F6058,'Lookup Tables'!$A$2:$A$5,0))</f>
        <v>Manager A</v>
      </c>
    </row>
    <row r="6059" customFormat="false" ht="15" hidden="false" customHeight="false" outlineLevel="0" collapsed="false">
      <c r="A6059" s="0" t="s">
        <v>4910</v>
      </c>
      <c r="B6059" s="13" t="n">
        <v>42065</v>
      </c>
      <c r="C6059" s="13" t="n">
        <v>42071</v>
      </c>
      <c r="D6059" s="14" t="s">
        <v>69</v>
      </c>
      <c r="E6059" s="14" t="s">
        <v>97</v>
      </c>
      <c r="F6059" s="14" t="s">
        <v>117</v>
      </c>
      <c r="G6059" s="14" t="s">
        <v>170</v>
      </c>
      <c r="H6059" s="14" t="s">
        <v>65</v>
      </c>
      <c r="I6059" s="14" t="s">
        <v>129</v>
      </c>
      <c r="J6059" s="14" t="s">
        <v>340</v>
      </c>
      <c r="K6059" s="15" t="n">
        <v>11.36</v>
      </c>
      <c r="L6059" s="0" t="n">
        <v>2</v>
      </c>
      <c r="M6059" s="16" t="n">
        <v>0</v>
      </c>
      <c r="N6059" s="17" t="n">
        <v>5.3392</v>
      </c>
      <c r="O6059" s="0" t="str">
        <f aca="false">TEXT(B6059,"YYYY-MM")</f>
        <v>2015-03</v>
      </c>
      <c r="P6059" s="18" t="n">
        <f aca="false">IFERROR(N6059/K6059,0)</f>
        <v>0.47</v>
      </c>
      <c r="Q6059" s="0" t="str">
        <f aca="false">IF(M6059=0,"No Discount",IF(M6059&lt;0.2,"Low (1-19%)",IF(M6059&lt;0.4,"Medium (20-39%)","High (40%+)")))</f>
        <v>No Discount</v>
      </c>
      <c r="R6059" s="0" t="str">
        <f aca="false">INDEX('Lookup Tables'!$B$2:$B$5,MATCH(F6059,'Lookup Tables'!$A$2:$A$5,0))</f>
        <v>Manager B</v>
      </c>
    </row>
    <row r="6060" customFormat="false" ht="15" hidden="false" customHeight="false" outlineLevel="0" collapsed="false">
      <c r="A6060" s="0" t="s">
        <v>4910</v>
      </c>
      <c r="B6060" s="13" t="n">
        <v>42065</v>
      </c>
      <c r="C6060" s="13" t="n">
        <v>42071</v>
      </c>
      <c r="D6060" s="14" t="s">
        <v>69</v>
      </c>
      <c r="E6060" s="14" t="s">
        <v>97</v>
      </c>
      <c r="F6060" s="14" t="s">
        <v>117</v>
      </c>
      <c r="G6060" s="14" t="s">
        <v>170</v>
      </c>
      <c r="H6060" s="14" t="s">
        <v>65</v>
      </c>
      <c r="I6060" s="14" t="s">
        <v>91</v>
      </c>
      <c r="J6060" s="14" t="s">
        <v>178</v>
      </c>
      <c r="K6060" s="15" t="n">
        <v>36.4</v>
      </c>
      <c r="L6060" s="0" t="n">
        <v>5</v>
      </c>
      <c r="M6060" s="16" t="n">
        <v>0</v>
      </c>
      <c r="N6060" s="17" t="n">
        <v>17.472</v>
      </c>
      <c r="O6060" s="0" t="str">
        <f aca="false">TEXT(B6060,"YYYY-MM")</f>
        <v>2015-03</v>
      </c>
      <c r="P6060" s="18" t="n">
        <f aca="false">IFERROR(N6060/K6060,0)</f>
        <v>0.48</v>
      </c>
      <c r="Q6060" s="0" t="str">
        <f aca="false">IF(M6060=0,"No Discount",IF(M6060&lt;0.2,"Low (1-19%)",IF(M6060&lt;0.4,"Medium (20-39%)","High (40%+)")))</f>
        <v>No Discount</v>
      </c>
      <c r="R6060" s="0" t="str">
        <f aca="false">INDEX('Lookup Tables'!$B$2:$B$5,MATCH(F6060,'Lookup Tables'!$A$2:$A$5,0))</f>
        <v>Manager B</v>
      </c>
    </row>
    <row r="6061" customFormat="false" ht="15" hidden="false" customHeight="false" outlineLevel="0" collapsed="false">
      <c r="A6061" s="0" t="s">
        <v>4911</v>
      </c>
      <c r="B6061" s="13" t="n">
        <v>42368</v>
      </c>
      <c r="C6061" s="13" t="n">
        <v>42372</v>
      </c>
      <c r="D6061" s="14" t="s">
        <v>69</v>
      </c>
      <c r="E6061" s="14" t="s">
        <v>53</v>
      </c>
      <c r="F6061" s="14" t="s">
        <v>117</v>
      </c>
      <c r="G6061" s="14" t="s">
        <v>118</v>
      </c>
      <c r="H6061" s="14" t="s">
        <v>80</v>
      </c>
      <c r="I6061" s="14" t="s">
        <v>123</v>
      </c>
      <c r="J6061" s="14" t="s">
        <v>3490</v>
      </c>
      <c r="K6061" s="15" t="n">
        <v>27.968</v>
      </c>
      <c r="L6061" s="0" t="n">
        <v>2</v>
      </c>
      <c r="M6061" s="16" t="n">
        <v>0.2</v>
      </c>
      <c r="N6061" s="17" t="n">
        <v>6.992</v>
      </c>
      <c r="O6061" s="0" t="str">
        <f aca="false">TEXT(B6061,"YYYY-MM")</f>
        <v>2015-12</v>
      </c>
      <c r="P6061" s="18" t="n">
        <f aca="false">IFERROR(N6061/K6061,0)</f>
        <v>0.25</v>
      </c>
      <c r="Q6061" s="0" t="str">
        <f aca="false">IF(M6061=0,"No Discount",IF(M6061&lt;0.2,"Low (1-19%)",IF(M6061&lt;0.4,"Medium (20-39%)","High (40%+)")))</f>
        <v>Medium (20-39%)</v>
      </c>
      <c r="R6061" s="0" t="str">
        <f aca="false">INDEX('Lookup Tables'!$B$2:$B$5,MATCH(F6061,'Lookup Tables'!$A$2:$A$5,0))</f>
        <v>Manager B</v>
      </c>
    </row>
    <row r="6062" customFormat="false" ht="15" hidden="false" customHeight="false" outlineLevel="0" collapsed="false">
      <c r="A6062" s="0" t="s">
        <v>4912</v>
      </c>
      <c r="B6062" s="13" t="n">
        <v>42470</v>
      </c>
      <c r="C6062" s="13" t="n">
        <v>42476</v>
      </c>
      <c r="D6062" s="14" t="s">
        <v>69</v>
      </c>
      <c r="E6062" s="14" t="s">
        <v>97</v>
      </c>
      <c r="F6062" s="14" t="s">
        <v>117</v>
      </c>
      <c r="G6062" s="14" t="s">
        <v>170</v>
      </c>
      <c r="H6062" s="14" t="s">
        <v>65</v>
      </c>
      <c r="I6062" s="14" t="s">
        <v>73</v>
      </c>
      <c r="J6062" s="14" t="s">
        <v>1501</v>
      </c>
      <c r="K6062" s="15" t="n">
        <v>142.04</v>
      </c>
      <c r="L6062" s="0" t="n">
        <v>4</v>
      </c>
      <c r="M6062" s="16" t="n">
        <v>0</v>
      </c>
      <c r="N6062" s="17" t="n">
        <v>38.3508</v>
      </c>
      <c r="O6062" s="0" t="str">
        <f aca="false">TEXT(B6062,"YYYY-MM")</f>
        <v>2016-04</v>
      </c>
      <c r="P6062" s="18" t="n">
        <f aca="false">IFERROR(N6062/K6062,0)</f>
        <v>0.27</v>
      </c>
      <c r="Q6062" s="0" t="str">
        <f aca="false">IF(M6062=0,"No Discount",IF(M6062&lt;0.2,"Low (1-19%)",IF(M6062&lt;0.4,"Medium (20-39%)","High (40%+)")))</f>
        <v>No Discount</v>
      </c>
      <c r="R6062" s="0" t="str">
        <f aca="false">INDEX('Lookup Tables'!$B$2:$B$5,MATCH(F6062,'Lookup Tables'!$A$2:$A$5,0))</f>
        <v>Manager B</v>
      </c>
    </row>
    <row r="6063" customFormat="false" ht="15" hidden="false" customHeight="false" outlineLevel="0" collapsed="false">
      <c r="A6063" s="0" t="s">
        <v>4912</v>
      </c>
      <c r="B6063" s="13" t="n">
        <v>42470</v>
      </c>
      <c r="C6063" s="13" t="n">
        <v>42476</v>
      </c>
      <c r="D6063" s="14" t="s">
        <v>69</v>
      </c>
      <c r="E6063" s="14" t="s">
        <v>97</v>
      </c>
      <c r="F6063" s="14" t="s">
        <v>117</v>
      </c>
      <c r="G6063" s="14" t="s">
        <v>170</v>
      </c>
      <c r="H6063" s="14" t="s">
        <v>65</v>
      </c>
      <c r="I6063" s="14" t="s">
        <v>78</v>
      </c>
      <c r="J6063" s="14" t="s">
        <v>535</v>
      </c>
      <c r="K6063" s="15" t="n">
        <v>14.67</v>
      </c>
      <c r="L6063" s="0" t="n">
        <v>3</v>
      </c>
      <c r="M6063" s="16" t="n">
        <v>0</v>
      </c>
      <c r="N6063" s="17" t="n">
        <v>6.0147</v>
      </c>
      <c r="O6063" s="0" t="str">
        <f aca="false">TEXT(B6063,"YYYY-MM")</f>
        <v>2016-04</v>
      </c>
      <c r="P6063" s="18" t="n">
        <f aca="false">IFERROR(N6063/K6063,0)</f>
        <v>0.41</v>
      </c>
      <c r="Q6063" s="0" t="str">
        <f aca="false">IF(M6063=0,"No Discount",IF(M6063&lt;0.2,"Low (1-19%)",IF(M6063&lt;0.4,"Medium (20-39%)","High (40%+)")))</f>
        <v>No Discount</v>
      </c>
      <c r="R6063" s="0" t="str">
        <f aca="false">INDEX('Lookup Tables'!$B$2:$B$5,MATCH(F6063,'Lookup Tables'!$A$2:$A$5,0))</f>
        <v>Manager B</v>
      </c>
    </row>
    <row r="6064" customFormat="false" ht="15" hidden="false" customHeight="false" outlineLevel="0" collapsed="false">
      <c r="A6064" s="0" t="s">
        <v>4913</v>
      </c>
      <c r="B6064" s="13" t="n">
        <v>42729</v>
      </c>
      <c r="C6064" s="13" t="n">
        <v>42734</v>
      </c>
      <c r="D6064" s="14" t="s">
        <v>52</v>
      </c>
      <c r="E6064" s="14" t="s">
        <v>53</v>
      </c>
      <c r="F6064" s="14" t="s">
        <v>63</v>
      </c>
      <c r="G6064" s="14" t="s">
        <v>64</v>
      </c>
      <c r="H6064" s="14" t="s">
        <v>80</v>
      </c>
      <c r="I6064" s="14" t="s">
        <v>570</v>
      </c>
      <c r="J6064" s="14" t="s">
        <v>1513</v>
      </c>
      <c r="K6064" s="15" t="n">
        <v>1199.96</v>
      </c>
      <c r="L6064" s="0" t="n">
        <v>5</v>
      </c>
      <c r="M6064" s="16" t="n">
        <v>0.2</v>
      </c>
      <c r="N6064" s="17" t="n">
        <v>224.9925</v>
      </c>
      <c r="O6064" s="0" t="str">
        <f aca="false">TEXT(B6064,"YYYY-MM")</f>
        <v>2016-12</v>
      </c>
      <c r="P6064" s="18" t="n">
        <f aca="false">IFERROR(N6064/K6064,0)</f>
        <v>0.1875</v>
      </c>
      <c r="Q6064" s="0" t="str">
        <f aca="false">IF(M6064=0,"No Discount",IF(M6064&lt;0.2,"Low (1-19%)",IF(M6064&lt;0.4,"Medium (20-39%)","High (40%+)")))</f>
        <v>Medium (20-39%)</v>
      </c>
      <c r="R6064" s="0" t="str">
        <f aca="false">INDEX('Lookup Tables'!$B$2:$B$5,MATCH(F6064,'Lookup Tables'!$A$2:$A$5,0))</f>
        <v>Manager D</v>
      </c>
    </row>
    <row r="6065" customFormat="false" ht="15" hidden="false" customHeight="false" outlineLevel="0" collapsed="false">
      <c r="A6065" s="0" t="s">
        <v>4913</v>
      </c>
      <c r="B6065" s="13" t="n">
        <v>42729</v>
      </c>
      <c r="C6065" s="13" t="n">
        <v>42734</v>
      </c>
      <c r="D6065" s="14" t="s">
        <v>52</v>
      </c>
      <c r="E6065" s="14" t="s">
        <v>53</v>
      </c>
      <c r="F6065" s="14" t="s">
        <v>63</v>
      </c>
      <c r="G6065" s="14" t="s">
        <v>64</v>
      </c>
      <c r="H6065" s="14" t="s">
        <v>65</v>
      </c>
      <c r="I6065" s="14" t="s">
        <v>91</v>
      </c>
      <c r="J6065" s="14" t="s">
        <v>1422</v>
      </c>
      <c r="K6065" s="15" t="n">
        <v>12.6</v>
      </c>
      <c r="L6065" s="0" t="n">
        <v>3</v>
      </c>
      <c r="M6065" s="16" t="n">
        <v>0</v>
      </c>
      <c r="N6065" s="17" t="n">
        <v>6.174</v>
      </c>
      <c r="O6065" s="0" t="str">
        <f aca="false">TEXT(B6065,"YYYY-MM")</f>
        <v>2016-12</v>
      </c>
      <c r="P6065" s="18" t="n">
        <f aca="false">IFERROR(N6065/K6065,0)</f>
        <v>0.49</v>
      </c>
      <c r="Q6065" s="0" t="str">
        <f aca="false">IF(M6065=0,"No Discount",IF(M6065&lt;0.2,"Low (1-19%)",IF(M6065&lt;0.4,"Medium (20-39%)","High (40%+)")))</f>
        <v>No Discount</v>
      </c>
      <c r="R6065" s="0" t="str">
        <f aca="false">INDEX('Lookup Tables'!$B$2:$B$5,MATCH(F6065,'Lookup Tables'!$A$2:$A$5,0))</f>
        <v>Manager D</v>
      </c>
    </row>
    <row r="6066" customFormat="false" ht="15" hidden="false" customHeight="false" outlineLevel="0" collapsed="false">
      <c r="A6066" s="0" t="s">
        <v>4913</v>
      </c>
      <c r="B6066" s="13" t="n">
        <v>42729</v>
      </c>
      <c r="C6066" s="13" t="n">
        <v>42734</v>
      </c>
      <c r="D6066" s="14" t="s">
        <v>52</v>
      </c>
      <c r="E6066" s="14" t="s">
        <v>53</v>
      </c>
      <c r="F6066" s="14" t="s">
        <v>63</v>
      </c>
      <c r="G6066" s="14" t="s">
        <v>64</v>
      </c>
      <c r="H6066" s="14" t="s">
        <v>65</v>
      </c>
      <c r="I6066" s="14" t="s">
        <v>91</v>
      </c>
      <c r="J6066" s="14" t="s">
        <v>816</v>
      </c>
      <c r="K6066" s="15" t="n">
        <v>17.94</v>
      </c>
      <c r="L6066" s="0" t="n">
        <v>3</v>
      </c>
      <c r="M6066" s="16" t="n">
        <v>0</v>
      </c>
      <c r="N6066" s="17" t="n">
        <v>8.073</v>
      </c>
      <c r="O6066" s="0" t="str">
        <f aca="false">TEXT(B6066,"YYYY-MM")</f>
        <v>2016-12</v>
      </c>
      <c r="P6066" s="18" t="n">
        <f aca="false">IFERROR(N6066/K6066,0)</f>
        <v>0.45</v>
      </c>
      <c r="Q6066" s="0" t="str">
        <f aca="false">IF(M6066=0,"No Discount",IF(M6066&lt;0.2,"Low (1-19%)",IF(M6066&lt;0.4,"Medium (20-39%)","High (40%+)")))</f>
        <v>No Discount</v>
      </c>
      <c r="R6066" s="0" t="str">
        <f aca="false">INDEX('Lookup Tables'!$B$2:$B$5,MATCH(F6066,'Lookup Tables'!$A$2:$A$5,0))</f>
        <v>Manager D</v>
      </c>
    </row>
    <row r="6067" customFormat="false" ht="15" hidden="false" customHeight="false" outlineLevel="0" collapsed="false">
      <c r="A6067" s="0" t="s">
        <v>4914</v>
      </c>
      <c r="B6067" s="13" t="n">
        <v>42465</v>
      </c>
      <c r="C6067" s="13" t="n">
        <v>42467</v>
      </c>
      <c r="D6067" s="14" t="s">
        <v>137</v>
      </c>
      <c r="E6067" s="14" t="s">
        <v>53</v>
      </c>
      <c r="F6067" s="14" t="s">
        <v>117</v>
      </c>
      <c r="G6067" s="14" t="s">
        <v>118</v>
      </c>
      <c r="H6067" s="14" t="s">
        <v>65</v>
      </c>
      <c r="I6067" s="14" t="s">
        <v>66</v>
      </c>
      <c r="J6067" s="14" t="s">
        <v>1129</v>
      </c>
      <c r="K6067" s="15" t="n">
        <v>23.904</v>
      </c>
      <c r="L6067" s="0" t="n">
        <v>6</v>
      </c>
      <c r="M6067" s="16" t="n">
        <v>0.2</v>
      </c>
      <c r="N6067" s="17" t="n">
        <v>7.7688</v>
      </c>
      <c r="O6067" s="0" t="str">
        <f aca="false">TEXT(B6067,"YYYY-MM")</f>
        <v>2016-04</v>
      </c>
      <c r="P6067" s="18" t="n">
        <f aca="false">IFERROR(N6067/K6067,0)</f>
        <v>0.325</v>
      </c>
      <c r="Q6067" s="0" t="str">
        <f aca="false">IF(M6067=0,"No Discount",IF(M6067&lt;0.2,"Low (1-19%)",IF(M6067&lt;0.4,"Medium (20-39%)","High (40%+)")))</f>
        <v>Medium (20-39%)</v>
      </c>
      <c r="R6067" s="0" t="str">
        <f aca="false">INDEX('Lookup Tables'!$B$2:$B$5,MATCH(F6067,'Lookup Tables'!$A$2:$A$5,0))</f>
        <v>Manager B</v>
      </c>
    </row>
    <row r="6068" customFormat="false" ht="15" hidden="false" customHeight="false" outlineLevel="0" collapsed="false">
      <c r="A6068" s="0" t="s">
        <v>4915</v>
      </c>
      <c r="B6068" s="13" t="n">
        <v>42386</v>
      </c>
      <c r="C6068" s="13" t="n">
        <v>42392</v>
      </c>
      <c r="D6068" s="14" t="s">
        <v>69</v>
      </c>
      <c r="E6068" s="14" t="s">
        <v>53</v>
      </c>
      <c r="F6068" s="14" t="s">
        <v>54</v>
      </c>
      <c r="G6068" s="14" t="s">
        <v>200</v>
      </c>
      <c r="H6068" s="14" t="s">
        <v>65</v>
      </c>
      <c r="I6068" s="14" t="s">
        <v>303</v>
      </c>
      <c r="J6068" s="14" t="s">
        <v>2276</v>
      </c>
      <c r="K6068" s="15" t="n">
        <v>88.96</v>
      </c>
      <c r="L6068" s="0" t="n">
        <v>8</v>
      </c>
      <c r="M6068" s="16" t="n">
        <v>0.2</v>
      </c>
      <c r="N6068" s="17" t="n">
        <v>10.008</v>
      </c>
      <c r="O6068" s="0" t="str">
        <f aca="false">TEXT(B6068,"YYYY-MM")</f>
        <v>2016-01</v>
      </c>
      <c r="P6068" s="18" t="n">
        <f aca="false">IFERROR(N6068/K6068,0)</f>
        <v>0.1125</v>
      </c>
      <c r="Q6068" s="0" t="str">
        <f aca="false">IF(M6068=0,"No Discount",IF(M6068&lt;0.2,"Low (1-19%)",IF(M6068&lt;0.4,"Medium (20-39%)","High (40%+)")))</f>
        <v>Medium (20-39%)</v>
      </c>
      <c r="R6068" s="0" t="str">
        <f aca="false">INDEX('Lookup Tables'!$B$2:$B$5,MATCH(F6068,'Lookup Tables'!$A$2:$A$5,0))</f>
        <v>Manager C</v>
      </c>
    </row>
    <row r="6069" customFormat="false" ht="15" hidden="false" customHeight="false" outlineLevel="0" collapsed="false">
      <c r="A6069" s="0" t="s">
        <v>4916</v>
      </c>
      <c r="B6069" s="13" t="n">
        <v>43240</v>
      </c>
      <c r="C6069" s="13" t="n">
        <v>43244</v>
      </c>
      <c r="D6069" s="14" t="s">
        <v>69</v>
      </c>
      <c r="E6069" s="14" t="s">
        <v>97</v>
      </c>
      <c r="F6069" s="14" t="s">
        <v>63</v>
      </c>
      <c r="G6069" s="14" t="s">
        <v>64</v>
      </c>
      <c r="H6069" s="14" t="s">
        <v>56</v>
      </c>
      <c r="I6069" s="14" t="s">
        <v>59</v>
      </c>
      <c r="J6069" s="14" t="s">
        <v>734</v>
      </c>
      <c r="K6069" s="15" t="n">
        <v>518.272</v>
      </c>
      <c r="L6069" s="0" t="n">
        <v>8</v>
      </c>
      <c r="M6069" s="16" t="n">
        <v>0.2</v>
      </c>
      <c r="N6069" s="17" t="n">
        <v>-97.176</v>
      </c>
      <c r="O6069" s="0" t="str">
        <f aca="false">TEXT(B6069,"YYYY-MM")</f>
        <v>2018-05</v>
      </c>
      <c r="P6069" s="18" t="n">
        <f aca="false">IFERROR(N6069/K6069,0)</f>
        <v>-0.1875</v>
      </c>
      <c r="Q6069" s="0" t="str">
        <f aca="false">IF(M6069=0,"No Discount",IF(M6069&lt;0.2,"Low (1-19%)",IF(M6069&lt;0.4,"Medium (20-39%)","High (40%+)")))</f>
        <v>Medium (20-39%)</v>
      </c>
      <c r="R6069" s="0" t="str">
        <f aca="false">INDEX('Lookup Tables'!$B$2:$B$5,MATCH(F6069,'Lookup Tables'!$A$2:$A$5,0))</f>
        <v>Manager D</v>
      </c>
    </row>
    <row r="6070" customFormat="false" ht="15" hidden="false" customHeight="false" outlineLevel="0" collapsed="false">
      <c r="A6070" s="0" t="s">
        <v>4916</v>
      </c>
      <c r="B6070" s="13" t="n">
        <v>43240</v>
      </c>
      <c r="C6070" s="13" t="n">
        <v>43244</v>
      </c>
      <c r="D6070" s="14" t="s">
        <v>69</v>
      </c>
      <c r="E6070" s="14" t="s">
        <v>97</v>
      </c>
      <c r="F6070" s="14" t="s">
        <v>63</v>
      </c>
      <c r="G6070" s="14" t="s">
        <v>64</v>
      </c>
      <c r="H6070" s="14" t="s">
        <v>56</v>
      </c>
      <c r="I6070" s="14" t="s">
        <v>76</v>
      </c>
      <c r="J6070" s="14" t="s">
        <v>1382</v>
      </c>
      <c r="K6070" s="15" t="n">
        <v>6.98</v>
      </c>
      <c r="L6070" s="0" t="n">
        <v>1</v>
      </c>
      <c r="M6070" s="16" t="n">
        <v>0</v>
      </c>
      <c r="N6070" s="17" t="n">
        <v>3.3504</v>
      </c>
      <c r="O6070" s="0" t="str">
        <f aca="false">TEXT(B6070,"YYYY-MM")</f>
        <v>2018-05</v>
      </c>
      <c r="P6070" s="18" t="n">
        <f aca="false">IFERROR(N6070/K6070,0)</f>
        <v>0.48</v>
      </c>
      <c r="Q6070" s="0" t="str">
        <f aca="false">IF(M6070=0,"No Discount",IF(M6070&lt;0.2,"Low (1-19%)",IF(M6070&lt;0.4,"Medium (20-39%)","High (40%+)")))</f>
        <v>No Discount</v>
      </c>
      <c r="R6070" s="0" t="str">
        <f aca="false">INDEX('Lookup Tables'!$B$2:$B$5,MATCH(F6070,'Lookup Tables'!$A$2:$A$5,0))</f>
        <v>Manager D</v>
      </c>
    </row>
    <row r="6071" customFormat="false" ht="15" hidden="false" customHeight="false" outlineLevel="0" collapsed="false">
      <c r="A6071" s="0" t="s">
        <v>4916</v>
      </c>
      <c r="B6071" s="13" t="n">
        <v>43240</v>
      </c>
      <c r="C6071" s="13" t="n">
        <v>43244</v>
      </c>
      <c r="D6071" s="14" t="s">
        <v>69</v>
      </c>
      <c r="E6071" s="14" t="s">
        <v>97</v>
      </c>
      <c r="F6071" s="14" t="s">
        <v>63</v>
      </c>
      <c r="G6071" s="14" t="s">
        <v>64</v>
      </c>
      <c r="H6071" s="14" t="s">
        <v>80</v>
      </c>
      <c r="I6071" s="14" t="s">
        <v>345</v>
      </c>
      <c r="J6071" s="14" t="s">
        <v>4917</v>
      </c>
      <c r="K6071" s="15" t="n">
        <v>343.2</v>
      </c>
      <c r="L6071" s="0" t="n">
        <v>1</v>
      </c>
      <c r="M6071" s="16" t="n">
        <v>0.2</v>
      </c>
      <c r="N6071" s="17" t="n">
        <v>38.61</v>
      </c>
      <c r="O6071" s="0" t="str">
        <f aca="false">TEXT(B6071,"YYYY-MM")</f>
        <v>2018-05</v>
      </c>
      <c r="P6071" s="18" t="n">
        <f aca="false">IFERROR(N6071/K6071,0)</f>
        <v>0.1125</v>
      </c>
      <c r="Q6071" s="0" t="str">
        <f aca="false">IF(M6071=0,"No Discount",IF(M6071&lt;0.2,"Low (1-19%)",IF(M6071&lt;0.4,"Medium (20-39%)","High (40%+)")))</f>
        <v>Medium (20-39%)</v>
      </c>
      <c r="R6071" s="0" t="str">
        <f aca="false">INDEX('Lookup Tables'!$B$2:$B$5,MATCH(F6071,'Lookup Tables'!$A$2:$A$5,0))</f>
        <v>Manager D</v>
      </c>
    </row>
    <row r="6072" customFormat="false" ht="15" hidden="false" customHeight="false" outlineLevel="0" collapsed="false">
      <c r="A6072" s="0" t="s">
        <v>4918</v>
      </c>
      <c r="B6072" s="13" t="n">
        <v>43325</v>
      </c>
      <c r="C6072" s="13" t="n">
        <v>43332</v>
      </c>
      <c r="D6072" s="14" t="s">
        <v>69</v>
      </c>
      <c r="E6072" s="14" t="s">
        <v>62</v>
      </c>
      <c r="F6072" s="14" t="s">
        <v>117</v>
      </c>
      <c r="G6072" s="14" t="s">
        <v>118</v>
      </c>
      <c r="H6072" s="14" t="s">
        <v>65</v>
      </c>
      <c r="I6072" s="14" t="s">
        <v>66</v>
      </c>
      <c r="J6072" s="14" t="s">
        <v>1190</v>
      </c>
      <c r="K6072" s="15" t="n">
        <v>17.544</v>
      </c>
      <c r="L6072" s="0" t="n">
        <v>3</v>
      </c>
      <c r="M6072" s="16" t="n">
        <v>0.2</v>
      </c>
      <c r="N6072" s="17" t="n">
        <v>5.9211</v>
      </c>
      <c r="O6072" s="0" t="str">
        <f aca="false">TEXT(B6072,"YYYY-MM")</f>
        <v>2018-08</v>
      </c>
      <c r="P6072" s="18" t="n">
        <f aca="false">IFERROR(N6072/K6072,0)</f>
        <v>0.3375</v>
      </c>
      <c r="Q6072" s="0" t="str">
        <f aca="false">IF(M6072=0,"No Discount",IF(M6072&lt;0.2,"Low (1-19%)",IF(M6072&lt;0.4,"Medium (20-39%)","High (40%+)")))</f>
        <v>Medium (20-39%)</v>
      </c>
      <c r="R6072" s="0" t="str">
        <f aca="false">INDEX('Lookup Tables'!$B$2:$B$5,MATCH(F6072,'Lookup Tables'!$A$2:$A$5,0))</f>
        <v>Manager B</v>
      </c>
    </row>
    <row r="6073" customFormat="false" ht="15" hidden="false" customHeight="false" outlineLevel="0" collapsed="false">
      <c r="A6073" s="0" t="s">
        <v>4919</v>
      </c>
      <c r="B6073" s="13" t="n">
        <v>42735</v>
      </c>
      <c r="C6073" s="13" t="n">
        <v>42739</v>
      </c>
      <c r="D6073" s="14" t="s">
        <v>69</v>
      </c>
      <c r="E6073" s="14" t="s">
        <v>53</v>
      </c>
      <c r="F6073" s="14" t="s">
        <v>98</v>
      </c>
      <c r="G6073" s="14" t="s">
        <v>99</v>
      </c>
      <c r="H6073" s="14" t="s">
        <v>65</v>
      </c>
      <c r="I6073" s="14" t="s">
        <v>73</v>
      </c>
      <c r="J6073" s="14" t="s">
        <v>1099</v>
      </c>
      <c r="K6073" s="15" t="n">
        <v>152.688</v>
      </c>
      <c r="L6073" s="0" t="n">
        <v>2</v>
      </c>
      <c r="M6073" s="16" t="n">
        <v>0.2</v>
      </c>
      <c r="N6073" s="17" t="n">
        <v>-26.7204</v>
      </c>
      <c r="O6073" s="0" t="str">
        <f aca="false">TEXT(B6073,"YYYY-MM")</f>
        <v>2016-12</v>
      </c>
      <c r="P6073" s="18" t="n">
        <f aca="false">IFERROR(N6073/K6073,0)</f>
        <v>-0.175</v>
      </c>
      <c r="Q6073" s="0" t="str">
        <f aca="false">IF(M6073=0,"No Discount",IF(M6073&lt;0.2,"Low (1-19%)",IF(M6073&lt;0.4,"Medium (20-39%)","High (40%+)")))</f>
        <v>Medium (20-39%)</v>
      </c>
      <c r="R6073" s="0" t="str">
        <f aca="false">INDEX('Lookup Tables'!$B$2:$B$5,MATCH(F6073,'Lookup Tables'!$A$2:$A$5,0))</f>
        <v>Manager A</v>
      </c>
    </row>
    <row r="6074" customFormat="false" ht="15" hidden="false" customHeight="false" outlineLevel="0" collapsed="false">
      <c r="A6074" s="0" t="s">
        <v>4919</v>
      </c>
      <c r="B6074" s="13" t="n">
        <v>42735</v>
      </c>
      <c r="C6074" s="13" t="n">
        <v>42739</v>
      </c>
      <c r="D6074" s="14" t="s">
        <v>69</v>
      </c>
      <c r="E6074" s="14" t="s">
        <v>53</v>
      </c>
      <c r="F6074" s="14" t="s">
        <v>98</v>
      </c>
      <c r="G6074" s="14" t="s">
        <v>99</v>
      </c>
      <c r="H6074" s="14" t="s">
        <v>65</v>
      </c>
      <c r="I6074" s="14" t="s">
        <v>171</v>
      </c>
      <c r="J6074" s="14" t="s">
        <v>1507</v>
      </c>
      <c r="K6074" s="15" t="n">
        <v>3.488</v>
      </c>
      <c r="L6074" s="0" t="n">
        <v>2</v>
      </c>
      <c r="M6074" s="16" t="n">
        <v>0.2</v>
      </c>
      <c r="N6074" s="17" t="n">
        <v>0.5668</v>
      </c>
      <c r="O6074" s="0" t="str">
        <f aca="false">TEXT(B6074,"YYYY-MM")</f>
        <v>2016-12</v>
      </c>
      <c r="P6074" s="18" t="n">
        <f aca="false">IFERROR(N6074/K6074,0)</f>
        <v>0.1625</v>
      </c>
      <c r="Q6074" s="0" t="str">
        <f aca="false">IF(M6074=0,"No Discount",IF(M6074&lt;0.2,"Low (1-19%)",IF(M6074&lt;0.4,"Medium (20-39%)","High (40%+)")))</f>
        <v>Medium (20-39%)</v>
      </c>
      <c r="R6074" s="0" t="str">
        <f aca="false">INDEX('Lookup Tables'!$B$2:$B$5,MATCH(F6074,'Lookup Tables'!$A$2:$A$5,0))</f>
        <v>Manager A</v>
      </c>
    </row>
    <row r="6075" customFormat="false" ht="15" hidden="false" customHeight="false" outlineLevel="0" collapsed="false">
      <c r="A6075" s="0" t="s">
        <v>4919</v>
      </c>
      <c r="B6075" s="13" t="n">
        <v>42735</v>
      </c>
      <c r="C6075" s="13" t="n">
        <v>42739</v>
      </c>
      <c r="D6075" s="14" t="s">
        <v>69</v>
      </c>
      <c r="E6075" s="14" t="s">
        <v>53</v>
      </c>
      <c r="F6075" s="14" t="s">
        <v>98</v>
      </c>
      <c r="G6075" s="14" t="s">
        <v>99</v>
      </c>
      <c r="H6075" s="14" t="s">
        <v>65</v>
      </c>
      <c r="I6075" s="14" t="s">
        <v>303</v>
      </c>
      <c r="J6075" s="14" t="s">
        <v>608</v>
      </c>
      <c r="K6075" s="15" t="n">
        <v>5.888</v>
      </c>
      <c r="L6075" s="0" t="n">
        <v>2</v>
      </c>
      <c r="M6075" s="16" t="n">
        <v>0.2</v>
      </c>
      <c r="N6075" s="17" t="n">
        <v>-1.3248</v>
      </c>
      <c r="O6075" s="0" t="str">
        <f aca="false">TEXT(B6075,"YYYY-MM")</f>
        <v>2016-12</v>
      </c>
      <c r="P6075" s="18" t="n">
        <f aca="false">IFERROR(N6075/K6075,0)</f>
        <v>-0.225</v>
      </c>
      <c r="Q6075" s="0" t="str">
        <f aca="false">IF(M6075=0,"No Discount",IF(M6075&lt;0.2,"Low (1-19%)",IF(M6075&lt;0.4,"Medium (20-39%)","High (40%+)")))</f>
        <v>Medium (20-39%)</v>
      </c>
      <c r="R6075" s="0" t="str">
        <f aca="false">INDEX('Lookup Tables'!$B$2:$B$5,MATCH(F6075,'Lookup Tables'!$A$2:$A$5,0))</f>
        <v>Manager A</v>
      </c>
    </row>
    <row r="6076" customFormat="false" ht="15" hidden="false" customHeight="false" outlineLevel="0" collapsed="false">
      <c r="A6076" s="0" t="s">
        <v>4920</v>
      </c>
      <c r="B6076" s="13" t="n">
        <v>43459</v>
      </c>
      <c r="C6076" s="13" t="n">
        <v>43463</v>
      </c>
      <c r="D6076" s="14" t="s">
        <v>69</v>
      </c>
      <c r="E6076" s="14" t="s">
        <v>62</v>
      </c>
      <c r="F6076" s="14" t="s">
        <v>63</v>
      </c>
      <c r="G6076" s="14" t="s">
        <v>64</v>
      </c>
      <c r="H6076" s="14" t="s">
        <v>65</v>
      </c>
      <c r="I6076" s="14" t="s">
        <v>83</v>
      </c>
      <c r="J6076" s="14" t="s">
        <v>2369</v>
      </c>
      <c r="K6076" s="15" t="n">
        <v>153.552</v>
      </c>
      <c r="L6076" s="0" t="n">
        <v>3</v>
      </c>
      <c r="M6076" s="16" t="n">
        <v>0.2</v>
      </c>
      <c r="N6076" s="17" t="n">
        <v>51.8238</v>
      </c>
      <c r="O6076" s="0" t="str">
        <f aca="false">TEXT(B6076,"YYYY-MM")</f>
        <v>2018-12</v>
      </c>
      <c r="P6076" s="18" t="n">
        <f aca="false">IFERROR(N6076/K6076,0)</f>
        <v>0.3375</v>
      </c>
      <c r="Q6076" s="0" t="str">
        <f aca="false">IF(M6076=0,"No Discount",IF(M6076&lt;0.2,"Low (1-19%)",IF(M6076&lt;0.4,"Medium (20-39%)","High (40%+)")))</f>
        <v>Medium (20-39%)</v>
      </c>
      <c r="R6076" s="0" t="str">
        <f aca="false">INDEX('Lookup Tables'!$B$2:$B$5,MATCH(F6076,'Lookup Tables'!$A$2:$A$5,0))</f>
        <v>Manager D</v>
      </c>
    </row>
    <row r="6077" customFormat="false" ht="15" hidden="false" customHeight="false" outlineLevel="0" collapsed="false">
      <c r="A6077" s="0" t="s">
        <v>4920</v>
      </c>
      <c r="B6077" s="13" t="n">
        <v>43459</v>
      </c>
      <c r="C6077" s="13" t="n">
        <v>43463</v>
      </c>
      <c r="D6077" s="14" t="s">
        <v>69</v>
      </c>
      <c r="E6077" s="14" t="s">
        <v>62</v>
      </c>
      <c r="F6077" s="14" t="s">
        <v>63</v>
      </c>
      <c r="G6077" s="14" t="s">
        <v>64</v>
      </c>
      <c r="H6077" s="14" t="s">
        <v>65</v>
      </c>
      <c r="I6077" s="14" t="s">
        <v>73</v>
      </c>
      <c r="J6077" s="14" t="s">
        <v>521</v>
      </c>
      <c r="K6077" s="15" t="n">
        <v>270.62</v>
      </c>
      <c r="L6077" s="0" t="n">
        <v>2</v>
      </c>
      <c r="M6077" s="16" t="n">
        <v>0</v>
      </c>
      <c r="N6077" s="17" t="n">
        <v>2.7062</v>
      </c>
      <c r="O6077" s="0" t="str">
        <f aca="false">TEXT(B6077,"YYYY-MM")</f>
        <v>2018-12</v>
      </c>
      <c r="P6077" s="18" t="n">
        <f aca="false">IFERROR(N6077/K6077,0)</f>
        <v>0.01</v>
      </c>
      <c r="Q6077" s="0" t="str">
        <f aca="false">IF(M6077=0,"No Discount",IF(M6077&lt;0.2,"Low (1-19%)",IF(M6077&lt;0.4,"Medium (20-39%)","High (40%+)")))</f>
        <v>No Discount</v>
      </c>
      <c r="R6077" s="0" t="str">
        <f aca="false">INDEX('Lookup Tables'!$B$2:$B$5,MATCH(F6077,'Lookup Tables'!$A$2:$A$5,0))</f>
        <v>Manager D</v>
      </c>
    </row>
    <row r="6078" customFormat="false" ht="15" hidden="false" customHeight="false" outlineLevel="0" collapsed="false">
      <c r="A6078" s="0" t="s">
        <v>4921</v>
      </c>
      <c r="B6078" s="13" t="n">
        <v>42979</v>
      </c>
      <c r="C6078" s="13" t="n">
        <v>42985</v>
      </c>
      <c r="D6078" s="14" t="s">
        <v>69</v>
      </c>
      <c r="E6078" s="14" t="s">
        <v>53</v>
      </c>
      <c r="F6078" s="14" t="s">
        <v>117</v>
      </c>
      <c r="G6078" s="14" t="s">
        <v>170</v>
      </c>
      <c r="H6078" s="14" t="s">
        <v>80</v>
      </c>
      <c r="I6078" s="14" t="s">
        <v>123</v>
      </c>
      <c r="J6078" s="14" t="s">
        <v>848</v>
      </c>
      <c r="K6078" s="15" t="n">
        <v>468.9</v>
      </c>
      <c r="L6078" s="0" t="n">
        <v>6</v>
      </c>
      <c r="M6078" s="16" t="n">
        <v>0</v>
      </c>
      <c r="N6078" s="17" t="n">
        <v>206.316</v>
      </c>
      <c r="O6078" s="0" t="str">
        <f aca="false">TEXT(B6078,"YYYY-MM")</f>
        <v>2017-09</v>
      </c>
      <c r="P6078" s="18" t="n">
        <f aca="false">IFERROR(N6078/K6078,0)</f>
        <v>0.44</v>
      </c>
      <c r="Q6078" s="0" t="str">
        <f aca="false">IF(M6078=0,"No Discount",IF(M6078&lt;0.2,"Low (1-19%)",IF(M6078&lt;0.4,"Medium (20-39%)","High (40%+)")))</f>
        <v>No Discount</v>
      </c>
      <c r="R6078" s="0" t="str">
        <f aca="false">INDEX('Lookup Tables'!$B$2:$B$5,MATCH(F6078,'Lookup Tables'!$A$2:$A$5,0))</f>
        <v>Manager B</v>
      </c>
    </row>
    <row r="6079" customFormat="false" ht="15" hidden="false" customHeight="false" outlineLevel="0" collapsed="false">
      <c r="A6079" s="0" t="s">
        <v>4921</v>
      </c>
      <c r="B6079" s="13" t="n">
        <v>42979</v>
      </c>
      <c r="C6079" s="13" t="n">
        <v>42985</v>
      </c>
      <c r="D6079" s="14" t="s">
        <v>69</v>
      </c>
      <c r="E6079" s="14" t="s">
        <v>53</v>
      </c>
      <c r="F6079" s="14" t="s">
        <v>117</v>
      </c>
      <c r="G6079" s="14" t="s">
        <v>170</v>
      </c>
      <c r="H6079" s="14" t="s">
        <v>80</v>
      </c>
      <c r="I6079" s="14" t="s">
        <v>123</v>
      </c>
      <c r="J6079" s="14" t="s">
        <v>3270</v>
      </c>
      <c r="K6079" s="15" t="n">
        <v>72.48</v>
      </c>
      <c r="L6079" s="0" t="n">
        <v>2</v>
      </c>
      <c r="M6079" s="16" t="n">
        <v>0</v>
      </c>
      <c r="N6079" s="17" t="n">
        <v>30.4416</v>
      </c>
      <c r="O6079" s="0" t="str">
        <f aca="false">TEXT(B6079,"YYYY-MM")</f>
        <v>2017-09</v>
      </c>
      <c r="P6079" s="18" t="n">
        <f aca="false">IFERROR(N6079/K6079,0)</f>
        <v>0.42</v>
      </c>
      <c r="Q6079" s="0" t="str">
        <f aca="false">IF(M6079=0,"No Discount",IF(M6079&lt;0.2,"Low (1-19%)",IF(M6079&lt;0.4,"Medium (20-39%)","High (40%+)")))</f>
        <v>No Discount</v>
      </c>
      <c r="R6079" s="0" t="str">
        <f aca="false">INDEX('Lookup Tables'!$B$2:$B$5,MATCH(F6079,'Lookup Tables'!$A$2:$A$5,0))</f>
        <v>Manager B</v>
      </c>
    </row>
    <row r="6080" customFormat="false" ht="15" hidden="false" customHeight="false" outlineLevel="0" collapsed="false">
      <c r="A6080" s="0" t="s">
        <v>4921</v>
      </c>
      <c r="B6080" s="13" t="n">
        <v>42979</v>
      </c>
      <c r="C6080" s="13" t="n">
        <v>42985</v>
      </c>
      <c r="D6080" s="14" t="s">
        <v>69</v>
      </c>
      <c r="E6080" s="14" t="s">
        <v>53</v>
      </c>
      <c r="F6080" s="14" t="s">
        <v>117</v>
      </c>
      <c r="G6080" s="14" t="s">
        <v>170</v>
      </c>
      <c r="H6080" s="14" t="s">
        <v>65</v>
      </c>
      <c r="I6080" s="14" t="s">
        <v>303</v>
      </c>
      <c r="J6080" s="14" t="s">
        <v>894</v>
      </c>
      <c r="K6080" s="15" t="n">
        <v>10.95</v>
      </c>
      <c r="L6080" s="0" t="n">
        <v>3</v>
      </c>
      <c r="M6080" s="16" t="n">
        <v>0</v>
      </c>
      <c r="N6080" s="17" t="n">
        <v>3.285</v>
      </c>
      <c r="O6080" s="0" t="str">
        <f aca="false">TEXT(B6080,"YYYY-MM")</f>
        <v>2017-09</v>
      </c>
      <c r="P6080" s="18" t="n">
        <f aca="false">IFERROR(N6080/K6080,0)</f>
        <v>0.3</v>
      </c>
      <c r="Q6080" s="0" t="str">
        <f aca="false">IF(M6080=0,"No Discount",IF(M6080&lt;0.2,"Low (1-19%)",IF(M6080&lt;0.4,"Medium (20-39%)","High (40%+)")))</f>
        <v>No Discount</v>
      </c>
      <c r="R6080" s="0" t="str">
        <f aca="false">INDEX('Lookup Tables'!$B$2:$B$5,MATCH(F6080,'Lookup Tables'!$A$2:$A$5,0))</f>
        <v>Manager B</v>
      </c>
    </row>
    <row r="6081" customFormat="false" ht="15" hidden="false" customHeight="false" outlineLevel="0" collapsed="false">
      <c r="A6081" s="0" t="s">
        <v>4921</v>
      </c>
      <c r="B6081" s="13" t="n">
        <v>42979</v>
      </c>
      <c r="C6081" s="13" t="n">
        <v>42985</v>
      </c>
      <c r="D6081" s="14" t="s">
        <v>69</v>
      </c>
      <c r="E6081" s="14" t="s">
        <v>53</v>
      </c>
      <c r="F6081" s="14" t="s">
        <v>117</v>
      </c>
      <c r="G6081" s="14" t="s">
        <v>170</v>
      </c>
      <c r="H6081" s="14" t="s">
        <v>56</v>
      </c>
      <c r="I6081" s="14" t="s">
        <v>76</v>
      </c>
      <c r="J6081" s="14" t="s">
        <v>791</v>
      </c>
      <c r="K6081" s="15" t="n">
        <v>191.82</v>
      </c>
      <c r="L6081" s="0" t="n">
        <v>3</v>
      </c>
      <c r="M6081" s="16" t="n">
        <v>0</v>
      </c>
      <c r="N6081" s="17" t="n">
        <v>61.3824</v>
      </c>
      <c r="O6081" s="0" t="str">
        <f aca="false">TEXT(B6081,"YYYY-MM")</f>
        <v>2017-09</v>
      </c>
      <c r="P6081" s="18" t="n">
        <f aca="false">IFERROR(N6081/K6081,0)</f>
        <v>0.32</v>
      </c>
      <c r="Q6081" s="0" t="str">
        <f aca="false">IF(M6081=0,"No Discount",IF(M6081&lt;0.2,"Low (1-19%)",IF(M6081&lt;0.4,"Medium (20-39%)","High (40%+)")))</f>
        <v>No Discount</v>
      </c>
      <c r="R6081" s="0" t="str">
        <f aca="false">INDEX('Lookup Tables'!$B$2:$B$5,MATCH(F6081,'Lookup Tables'!$A$2:$A$5,0))</f>
        <v>Manager B</v>
      </c>
    </row>
    <row r="6082" customFormat="false" ht="15" hidden="false" customHeight="false" outlineLevel="0" collapsed="false">
      <c r="A6082" s="0" t="s">
        <v>4922</v>
      </c>
      <c r="B6082" s="13" t="n">
        <v>43317</v>
      </c>
      <c r="C6082" s="13" t="n">
        <v>43320</v>
      </c>
      <c r="D6082" s="14" t="s">
        <v>137</v>
      </c>
      <c r="E6082" s="14" t="s">
        <v>97</v>
      </c>
      <c r="F6082" s="14" t="s">
        <v>98</v>
      </c>
      <c r="G6082" s="14" t="s">
        <v>99</v>
      </c>
      <c r="H6082" s="14" t="s">
        <v>65</v>
      </c>
      <c r="I6082" s="14" t="s">
        <v>73</v>
      </c>
      <c r="J6082" s="14" t="s">
        <v>2321</v>
      </c>
      <c r="K6082" s="15" t="n">
        <v>151.056</v>
      </c>
      <c r="L6082" s="0" t="n">
        <v>9</v>
      </c>
      <c r="M6082" s="16" t="n">
        <v>0.2</v>
      </c>
      <c r="N6082" s="17" t="n">
        <v>7.5528</v>
      </c>
      <c r="O6082" s="0" t="str">
        <f aca="false">TEXT(B6082,"YYYY-MM")</f>
        <v>2018-08</v>
      </c>
      <c r="P6082" s="18" t="n">
        <f aca="false">IFERROR(N6082/K6082,0)</f>
        <v>0.05</v>
      </c>
      <c r="Q6082" s="0" t="str">
        <f aca="false">IF(M6082=0,"No Discount",IF(M6082&lt;0.2,"Low (1-19%)",IF(M6082&lt;0.4,"Medium (20-39%)","High (40%+)")))</f>
        <v>Medium (20-39%)</v>
      </c>
      <c r="R6082" s="0" t="str">
        <f aca="false">INDEX('Lookup Tables'!$B$2:$B$5,MATCH(F6082,'Lookup Tables'!$A$2:$A$5,0))</f>
        <v>Manager A</v>
      </c>
    </row>
    <row r="6083" customFormat="false" ht="15" hidden="false" customHeight="false" outlineLevel="0" collapsed="false">
      <c r="A6083" s="0" t="s">
        <v>4923</v>
      </c>
      <c r="B6083" s="13" t="n">
        <v>42053</v>
      </c>
      <c r="C6083" s="13" t="n">
        <v>42053</v>
      </c>
      <c r="D6083" s="14" t="s">
        <v>606</v>
      </c>
      <c r="E6083" s="14" t="s">
        <v>53</v>
      </c>
      <c r="F6083" s="14" t="s">
        <v>98</v>
      </c>
      <c r="G6083" s="14" t="s">
        <v>99</v>
      </c>
      <c r="H6083" s="14" t="s">
        <v>56</v>
      </c>
      <c r="I6083" s="14" t="s">
        <v>76</v>
      </c>
      <c r="J6083" s="14" t="s">
        <v>3636</v>
      </c>
      <c r="K6083" s="15" t="n">
        <v>25.16</v>
      </c>
      <c r="L6083" s="0" t="n">
        <v>5</v>
      </c>
      <c r="M6083" s="16" t="n">
        <v>0.6</v>
      </c>
      <c r="N6083" s="17" t="n">
        <v>-11.322</v>
      </c>
      <c r="O6083" s="0" t="str">
        <f aca="false">TEXT(B6083,"YYYY-MM")</f>
        <v>2015-02</v>
      </c>
      <c r="P6083" s="18" t="n">
        <f aca="false">IFERROR(N6083/K6083,0)</f>
        <v>-0.45</v>
      </c>
      <c r="Q6083" s="0" t="str">
        <f aca="false">IF(M6083=0,"No Discount",IF(M6083&lt;0.2,"Low (1-19%)",IF(M6083&lt;0.4,"Medium (20-39%)","High (40%+)")))</f>
        <v>High (40%+)</v>
      </c>
      <c r="R6083" s="0" t="str">
        <f aca="false">INDEX('Lookup Tables'!$B$2:$B$5,MATCH(F6083,'Lookup Tables'!$A$2:$A$5,0))</f>
        <v>Manager A</v>
      </c>
    </row>
    <row r="6084" customFormat="false" ht="15" hidden="false" customHeight="false" outlineLevel="0" collapsed="false">
      <c r="A6084" s="0" t="s">
        <v>4924</v>
      </c>
      <c r="B6084" s="13" t="n">
        <v>43061</v>
      </c>
      <c r="C6084" s="13" t="n">
        <v>43066</v>
      </c>
      <c r="D6084" s="14" t="s">
        <v>69</v>
      </c>
      <c r="E6084" s="14" t="s">
        <v>53</v>
      </c>
      <c r="F6084" s="14" t="s">
        <v>98</v>
      </c>
      <c r="G6084" s="14" t="s">
        <v>99</v>
      </c>
      <c r="H6084" s="14" t="s">
        <v>65</v>
      </c>
      <c r="I6084" s="14" t="s">
        <v>83</v>
      </c>
      <c r="J6084" s="14" t="s">
        <v>3183</v>
      </c>
      <c r="K6084" s="15" t="n">
        <v>6.216</v>
      </c>
      <c r="L6084" s="0" t="n">
        <v>6</v>
      </c>
      <c r="M6084" s="16" t="n">
        <v>0.8</v>
      </c>
      <c r="N6084" s="17" t="n">
        <v>-9.6348</v>
      </c>
      <c r="O6084" s="0" t="str">
        <f aca="false">TEXT(B6084,"YYYY-MM")</f>
        <v>2017-11</v>
      </c>
      <c r="P6084" s="18" t="n">
        <f aca="false">IFERROR(N6084/K6084,0)</f>
        <v>-1.55</v>
      </c>
      <c r="Q6084" s="0" t="str">
        <f aca="false">IF(M6084=0,"No Discount",IF(M6084&lt;0.2,"Low (1-19%)",IF(M6084&lt;0.4,"Medium (20-39%)","High (40%+)")))</f>
        <v>High (40%+)</v>
      </c>
      <c r="R6084" s="0" t="str">
        <f aca="false">INDEX('Lookup Tables'!$B$2:$B$5,MATCH(F6084,'Lookup Tables'!$A$2:$A$5,0))</f>
        <v>Manager A</v>
      </c>
    </row>
    <row r="6085" customFormat="false" ht="15" hidden="false" customHeight="false" outlineLevel="0" collapsed="false">
      <c r="A6085" s="0" t="s">
        <v>4924</v>
      </c>
      <c r="B6085" s="13" t="n">
        <v>43061</v>
      </c>
      <c r="C6085" s="13" t="n">
        <v>43066</v>
      </c>
      <c r="D6085" s="14" t="s">
        <v>69</v>
      </c>
      <c r="E6085" s="14" t="s">
        <v>53</v>
      </c>
      <c r="F6085" s="14" t="s">
        <v>98</v>
      </c>
      <c r="G6085" s="14" t="s">
        <v>99</v>
      </c>
      <c r="H6085" s="14" t="s">
        <v>65</v>
      </c>
      <c r="I6085" s="14" t="s">
        <v>78</v>
      </c>
      <c r="J6085" s="14" t="s">
        <v>3688</v>
      </c>
      <c r="K6085" s="15" t="n">
        <v>23.616</v>
      </c>
      <c r="L6085" s="0" t="n">
        <v>9</v>
      </c>
      <c r="M6085" s="16" t="n">
        <v>0.2</v>
      </c>
      <c r="N6085" s="17" t="n">
        <v>2.6568</v>
      </c>
      <c r="O6085" s="0" t="str">
        <f aca="false">TEXT(B6085,"YYYY-MM")</f>
        <v>2017-11</v>
      </c>
      <c r="P6085" s="18" t="n">
        <f aca="false">IFERROR(N6085/K6085,0)</f>
        <v>0.1125</v>
      </c>
      <c r="Q6085" s="0" t="str">
        <f aca="false">IF(M6085=0,"No Discount",IF(M6085&lt;0.2,"Low (1-19%)",IF(M6085&lt;0.4,"Medium (20-39%)","High (40%+)")))</f>
        <v>Medium (20-39%)</v>
      </c>
      <c r="R6085" s="0" t="str">
        <f aca="false">INDEX('Lookup Tables'!$B$2:$B$5,MATCH(F6085,'Lookup Tables'!$A$2:$A$5,0))</f>
        <v>Manager A</v>
      </c>
    </row>
    <row r="6086" customFormat="false" ht="15" hidden="false" customHeight="false" outlineLevel="0" collapsed="false">
      <c r="A6086" s="0" t="s">
        <v>4924</v>
      </c>
      <c r="B6086" s="13" t="n">
        <v>43061</v>
      </c>
      <c r="C6086" s="13" t="n">
        <v>43066</v>
      </c>
      <c r="D6086" s="14" t="s">
        <v>69</v>
      </c>
      <c r="E6086" s="14" t="s">
        <v>53</v>
      </c>
      <c r="F6086" s="14" t="s">
        <v>98</v>
      </c>
      <c r="G6086" s="14" t="s">
        <v>99</v>
      </c>
      <c r="H6086" s="14" t="s">
        <v>80</v>
      </c>
      <c r="I6086" s="14" t="s">
        <v>123</v>
      </c>
      <c r="J6086" s="14" t="s">
        <v>2747</v>
      </c>
      <c r="K6086" s="15" t="n">
        <v>24.032</v>
      </c>
      <c r="L6086" s="0" t="n">
        <v>2</v>
      </c>
      <c r="M6086" s="16" t="n">
        <v>0.2</v>
      </c>
      <c r="N6086" s="17" t="n">
        <v>-0.6008</v>
      </c>
      <c r="O6086" s="0" t="str">
        <f aca="false">TEXT(B6086,"YYYY-MM")</f>
        <v>2017-11</v>
      </c>
      <c r="P6086" s="18" t="n">
        <f aca="false">IFERROR(N6086/K6086,0)</f>
        <v>-0.025</v>
      </c>
      <c r="Q6086" s="0" t="str">
        <f aca="false">IF(M6086=0,"No Discount",IF(M6086&lt;0.2,"Low (1-19%)",IF(M6086&lt;0.4,"Medium (20-39%)","High (40%+)")))</f>
        <v>Medium (20-39%)</v>
      </c>
      <c r="R6086" s="0" t="str">
        <f aca="false">INDEX('Lookup Tables'!$B$2:$B$5,MATCH(F6086,'Lookup Tables'!$A$2:$A$5,0))</f>
        <v>Manager A</v>
      </c>
    </row>
    <row r="6087" customFormat="false" ht="15" hidden="false" customHeight="false" outlineLevel="0" collapsed="false">
      <c r="A6087" s="0" t="s">
        <v>4924</v>
      </c>
      <c r="B6087" s="13" t="n">
        <v>43061</v>
      </c>
      <c r="C6087" s="13" t="n">
        <v>43066</v>
      </c>
      <c r="D6087" s="14" t="s">
        <v>69</v>
      </c>
      <c r="E6087" s="14" t="s">
        <v>53</v>
      </c>
      <c r="F6087" s="14" t="s">
        <v>98</v>
      </c>
      <c r="G6087" s="14" t="s">
        <v>99</v>
      </c>
      <c r="H6087" s="14" t="s">
        <v>65</v>
      </c>
      <c r="I6087" s="14" t="s">
        <v>66</v>
      </c>
      <c r="J6087" s="14" t="s">
        <v>1704</v>
      </c>
      <c r="K6087" s="15" t="n">
        <v>2.088</v>
      </c>
      <c r="L6087" s="0" t="n">
        <v>1</v>
      </c>
      <c r="M6087" s="16" t="n">
        <v>0.2</v>
      </c>
      <c r="N6087" s="17" t="n">
        <v>0.6786</v>
      </c>
      <c r="O6087" s="0" t="str">
        <f aca="false">TEXT(B6087,"YYYY-MM")</f>
        <v>2017-11</v>
      </c>
      <c r="P6087" s="18" t="n">
        <f aca="false">IFERROR(N6087/K6087,0)</f>
        <v>0.325</v>
      </c>
      <c r="Q6087" s="0" t="str">
        <f aca="false">IF(M6087=0,"No Discount",IF(M6087&lt;0.2,"Low (1-19%)",IF(M6087&lt;0.4,"Medium (20-39%)","High (40%+)")))</f>
        <v>Medium (20-39%)</v>
      </c>
      <c r="R6087" s="0" t="str">
        <f aca="false">INDEX('Lookup Tables'!$B$2:$B$5,MATCH(F6087,'Lookup Tables'!$A$2:$A$5,0))</f>
        <v>Manager A</v>
      </c>
    </row>
    <row r="6088" customFormat="false" ht="15" hidden="false" customHeight="false" outlineLevel="0" collapsed="false">
      <c r="A6088" s="0" t="s">
        <v>4924</v>
      </c>
      <c r="B6088" s="13" t="n">
        <v>43061</v>
      </c>
      <c r="C6088" s="13" t="n">
        <v>43066</v>
      </c>
      <c r="D6088" s="14" t="s">
        <v>69</v>
      </c>
      <c r="E6088" s="14" t="s">
        <v>53</v>
      </c>
      <c r="F6088" s="14" t="s">
        <v>98</v>
      </c>
      <c r="G6088" s="14" t="s">
        <v>99</v>
      </c>
      <c r="H6088" s="14" t="s">
        <v>65</v>
      </c>
      <c r="I6088" s="14" t="s">
        <v>83</v>
      </c>
      <c r="J6088" s="14" t="s">
        <v>2791</v>
      </c>
      <c r="K6088" s="15" t="n">
        <v>4.488</v>
      </c>
      <c r="L6088" s="0" t="n">
        <v>6</v>
      </c>
      <c r="M6088" s="16" t="n">
        <v>0.8</v>
      </c>
      <c r="N6088" s="17" t="n">
        <v>-6.732</v>
      </c>
      <c r="O6088" s="0" t="str">
        <f aca="false">TEXT(B6088,"YYYY-MM")</f>
        <v>2017-11</v>
      </c>
      <c r="P6088" s="18" t="n">
        <f aca="false">IFERROR(N6088/K6088,0)</f>
        <v>-1.5</v>
      </c>
      <c r="Q6088" s="0" t="str">
        <f aca="false">IF(M6088=0,"No Discount",IF(M6088&lt;0.2,"Low (1-19%)",IF(M6088&lt;0.4,"Medium (20-39%)","High (40%+)")))</f>
        <v>High (40%+)</v>
      </c>
      <c r="R6088" s="0" t="str">
        <f aca="false">INDEX('Lookup Tables'!$B$2:$B$5,MATCH(F6088,'Lookup Tables'!$A$2:$A$5,0))</f>
        <v>Manager A</v>
      </c>
    </row>
    <row r="6089" customFormat="false" ht="15" hidden="false" customHeight="false" outlineLevel="0" collapsed="false">
      <c r="A6089" s="0" t="s">
        <v>4925</v>
      </c>
      <c r="B6089" s="13" t="n">
        <v>42718</v>
      </c>
      <c r="C6089" s="13" t="n">
        <v>42722</v>
      </c>
      <c r="D6089" s="14" t="s">
        <v>69</v>
      </c>
      <c r="E6089" s="14" t="s">
        <v>53</v>
      </c>
      <c r="F6089" s="14" t="s">
        <v>63</v>
      </c>
      <c r="G6089" s="14" t="s">
        <v>64</v>
      </c>
      <c r="H6089" s="14" t="s">
        <v>56</v>
      </c>
      <c r="I6089" s="14" t="s">
        <v>76</v>
      </c>
      <c r="J6089" s="14" t="s">
        <v>446</v>
      </c>
      <c r="K6089" s="15" t="n">
        <v>29.22</v>
      </c>
      <c r="L6089" s="0" t="n">
        <v>3</v>
      </c>
      <c r="M6089" s="16" t="n">
        <v>0</v>
      </c>
      <c r="N6089" s="17" t="n">
        <v>12.8568</v>
      </c>
      <c r="O6089" s="0" t="str">
        <f aca="false">TEXT(B6089,"YYYY-MM")</f>
        <v>2016-12</v>
      </c>
      <c r="P6089" s="18" t="n">
        <f aca="false">IFERROR(N6089/K6089,0)</f>
        <v>0.44</v>
      </c>
      <c r="Q6089" s="0" t="str">
        <f aca="false">IF(M6089=0,"No Discount",IF(M6089&lt;0.2,"Low (1-19%)",IF(M6089&lt;0.4,"Medium (20-39%)","High (40%+)")))</f>
        <v>No Discount</v>
      </c>
      <c r="R6089" s="0" t="str">
        <f aca="false">INDEX('Lookup Tables'!$B$2:$B$5,MATCH(F6089,'Lookup Tables'!$A$2:$A$5,0))</f>
        <v>Manager D</v>
      </c>
    </row>
    <row r="6090" customFormat="false" ht="15" hidden="false" customHeight="false" outlineLevel="0" collapsed="false">
      <c r="A6090" s="0" t="s">
        <v>4926</v>
      </c>
      <c r="B6090" s="13" t="n">
        <v>42534</v>
      </c>
      <c r="C6090" s="13" t="n">
        <v>42538</v>
      </c>
      <c r="D6090" s="14" t="s">
        <v>69</v>
      </c>
      <c r="E6090" s="14" t="s">
        <v>62</v>
      </c>
      <c r="F6090" s="14" t="s">
        <v>54</v>
      </c>
      <c r="G6090" s="14" t="s">
        <v>597</v>
      </c>
      <c r="H6090" s="14" t="s">
        <v>65</v>
      </c>
      <c r="I6090" s="14" t="s">
        <v>91</v>
      </c>
      <c r="J6090" s="14" t="s">
        <v>1198</v>
      </c>
      <c r="K6090" s="15" t="n">
        <v>6.48</v>
      </c>
      <c r="L6090" s="0" t="n">
        <v>1</v>
      </c>
      <c r="M6090" s="16" t="n">
        <v>0</v>
      </c>
      <c r="N6090" s="17" t="n">
        <v>3.1104</v>
      </c>
      <c r="O6090" s="0" t="str">
        <f aca="false">TEXT(B6090,"YYYY-MM")</f>
        <v>2016-06</v>
      </c>
      <c r="P6090" s="18" t="n">
        <f aca="false">IFERROR(N6090/K6090,0)</f>
        <v>0.48</v>
      </c>
      <c r="Q6090" s="0" t="str">
        <f aca="false">IF(M6090=0,"No Discount",IF(M6090&lt;0.2,"Low (1-19%)",IF(M6090&lt;0.4,"Medium (20-39%)","High (40%+)")))</f>
        <v>No Discount</v>
      </c>
      <c r="R6090" s="0" t="str">
        <f aca="false">INDEX('Lookup Tables'!$B$2:$B$5,MATCH(F6090,'Lookup Tables'!$A$2:$A$5,0))</f>
        <v>Manager C</v>
      </c>
    </row>
    <row r="6091" customFormat="false" ht="15" hidden="false" customHeight="false" outlineLevel="0" collapsed="false">
      <c r="A6091" s="0" t="s">
        <v>4927</v>
      </c>
      <c r="B6091" s="13" t="n">
        <v>43462</v>
      </c>
      <c r="C6091" s="13" t="n">
        <v>43465</v>
      </c>
      <c r="D6091" s="14" t="s">
        <v>52</v>
      </c>
      <c r="E6091" s="14" t="s">
        <v>62</v>
      </c>
      <c r="F6091" s="14" t="s">
        <v>63</v>
      </c>
      <c r="G6091" s="14" t="s">
        <v>252</v>
      </c>
      <c r="H6091" s="14" t="s">
        <v>65</v>
      </c>
      <c r="I6091" s="14" t="s">
        <v>83</v>
      </c>
      <c r="J6091" s="14" t="s">
        <v>1641</v>
      </c>
      <c r="K6091" s="15" t="n">
        <v>1.188</v>
      </c>
      <c r="L6091" s="0" t="n">
        <v>2</v>
      </c>
      <c r="M6091" s="16" t="n">
        <v>0.7</v>
      </c>
      <c r="N6091" s="17" t="n">
        <v>-0.99</v>
      </c>
      <c r="O6091" s="0" t="str">
        <f aca="false">TEXT(B6091,"YYYY-MM")</f>
        <v>2018-12</v>
      </c>
      <c r="P6091" s="18" t="n">
        <f aca="false">IFERROR(N6091/K6091,0)</f>
        <v>-0.833333333333333</v>
      </c>
      <c r="Q6091" s="0" t="str">
        <f aca="false">IF(M6091=0,"No Discount",IF(M6091&lt;0.2,"Low (1-19%)",IF(M6091&lt;0.4,"Medium (20-39%)","High (40%+)")))</f>
        <v>High (40%+)</v>
      </c>
      <c r="R6091" s="0" t="str">
        <f aca="false">INDEX('Lookup Tables'!$B$2:$B$5,MATCH(F6091,'Lookup Tables'!$A$2:$A$5,0))</f>
        <v>Manager D</v>
      </c>
    </row>
    <row r="6092" customFormat="false" ht="15" hidden="false" customHeight="false" outlineLevel="0" collapsed="false">
      <c r="A6092" s="0" t="s">
        <v>4928</v>
      </c>
      <c r="B6092" s="13" t="n">
        <v>43363</v>
      </c>
      <c r="C6092" s="13" t="n">
        <v>43369</v>
      </c>
      <c r="D6092" s="14" t="s">
        <v>69</v>
      </c>
      <c r="E6092" s="14" t="s">
        <v>53</v>
      </c>
      <c r="F6092" s="14" t="s">
        <v>117</v>
      </c>
      <c r="G6092" s="14" t="s">
        <v>170</v>
      </c>
      <c r="H6092" s="14" t="s">
        <v>56</v>
      </c>
      <c r="I6092" s="14" t="s">
        <v>59</v>
      </c>
      <c r="J6092" s="14" t="s">
        <v>1665</v>
      </c>
      <c r="K6092" s="15" t="n">
        <v>272.646</v>
      </c>
      <c r="L6092" s="0" t="n">
        <v>3</v>
      </c>
      <c r="M6092" s="16" t="n">
        <v>0.1</v>
      </c>
      <c r="N6092" s="17" t="n">
        <v>18.1764</v>
      </c>
      <c r="O6092" s="0" t="str">
        <f aca="false">TEXT(B6092,"YYYY-MM")</f>
        <v>2018-09</v>
      </c>
      <c r="P6092" s="18" t="n">
        <f aca="false">IFERROR(N6092/K6092,0)</f>
        <v>0.0666666666666667</v>
      </c>
      <c r="Q6092" s="0" t="str">
        <f aca="false">IF(M6092=0,"No Discount",IF(M6092&lt;0.2,"Low (1-19%)",IF(M6092&lt;0.4,"Medium (20-39%)","High (40%+)")))</f>
        <v>Low (1-19%)</v>
      </c>
      <c r="R6092" s="0" t="str">
        <f aca="false">INDEX('Lookup Tables'!$B$2:$B$5,MATCH(F6092,'Lookup Tables'!$A$2:$A$5,0))</f>
        <v>Manager B</v>
      </c>
    </row>
    <row r="6093" customFormat="false" ht="15" hidden="false" customHeight="false" outlineLevel="0" collapsed="false">
      <c r="A6093" s="0" t="s">
        <v>4928</v>
      </c>
      <c r="B6093" s="13" t="n">
        <v>43363</v>
      </c>
      <c r="C6093" s="13" t="n">
        <v>43369</v>
      </c>
      <c r="D6093" s="14" t="s">
        <v>69</v>
      </c>
      <c r="E6093" s="14" t="s">
        <v>53</v>
      </c>
      <c r="F6093" s="14" t="s">
        <v>117</v>
      </c>
      <c r="G6093" s="14" t="s">
        <v>170</v>
      </c>
      <c r="H6093" s="14" t="s">
        <v>80</v>
      </c>
      <c r="I6093" s="14" t="s">
        <v>123</v>
      </c>
      <c r="J6093" s="14" t="s">
        <v>4929</v>
      </c>
      <c r="K6093" s="15" t="n">
        <v>212.8</v>
      </c>
      <c r="L6093" s="0" t="n">
        <v>2</v>
      </c>
      <c r="M6093" s="16" t="n">
        <v>0</v>
      </c>
      <c r="N6093" s="17" t="n">
        <v>95.76</v>
      </c>
      <c r="O6093" s="0" t="str">
        <f aca="false">TEXT(B6093,"YYYY-MM")</f>
        <v>2018-09</v>
      </c>
      <c r="P6093" s="18" t="n">
        <f aca="false">IFERROR(N6093/K6093,0)</f>
        <v>0.45</v>
      </c>
      <c r="Q6093" s="0" t="str">
        <f aca="false">IF(M6093=0,"No Discount",IF(M6093&lt;0.2,"Low (1-19%)",IF(M6093&lt;0.4,"Medium (20-39%)","High (40%+)")))</f>
        <v>No Discount</v>
      </c>
      <c r="R6093" s="0" t="str">
        <f aca="false">INDEX('Lookup Tables'!$B$2:$B$5,MATCH(F6093,'Lookup Tables'!$A$2:$A$5,0))</f>
        <v>Manager B</v>
      </c>
    </row>
    <row r="6094" customFormat="false" ht="15" hidden="false" customHeight="false" outlineLevel="0" collapsed="false">
      <c r="A6094" s="0" t="s">
        <v>4928</v>
      </c>
      <c r="B6094" s="13" t="n">
        <v>43363</v>
      </c>
      <c r="C6094" s="13" t="n">
        <v>43369</v>
      </c>
      <c r="D6094" s="14" t="s">
        <v>69</v>
      </c>
      <c r="E6094" s="14" t="s">
        <v>53</v>
      </c>
      <c r="F6094" s="14" t="s">
        <v>117</v>
      </c>
      <c r="G6094" s="14" t="s">
        <v>170</v>
      </c>
      <c r="H6094" s="14" t="s">
        <v>65</v>
      </c>
      <c r="I6094" s="14" t="s">
        <v>91</v>
      </c>
      <c r="J6094" s="14" t="s">
        <v>4023</v>
      </c>
      <c r="K6094" s="15" t="n">
        <v>38.52</v>
      </c>
      <c r="L6094" s="0" t="n">
        <v>9</v>
      </c>
      <c r="M6094" s="16" t="n">
        <v>0</v>
      </c>
      <c r="N6094" s="17" t="n">
        <v>18.1044</v>
      </c>
      <c r="O6094" s="0" t="str">
        <f aca="false">TEXT(B6094,"YYYY-MM")</f>
        <v>2018-09</v>
      </c>
      <c r="P6094" s="18" t="n">
        <f aca="false">IFERROR(N6094/K6094,0)</f>
        <v>0.47</v>
      </c>
      <c r="Q6094" s="0" t="str">
        <f aca="false">IF(M6094=0,"No Discount",IF(M6094&lt;0.2,"Low (1-19%)",IF(M6094&lt;0.4,"Medium (20-39%)","High (40%+)")))</f>
        <v>No Discount</v>
      </c>
      <c r="R6094" s="0" t="str">
        <f aca="false">INDEX('Lookup Tables'!$B$2:$B$5,MATCH(F6094,'Lookup Tables'!$A$2:$A$5,0))</f>
        <v>Manager B</v>
      </c>
    </row>
    <row r="6095" customFormat="false" ht="15" hidden="false" customHeight="false" outlineLevel="0" collapsed="false">
      <c r="A6095" s="0" t="s">
        <v>4928</v>
      </c>
      <c r="B6095" s="13" t="n">
        <v>43363</v>
      </c>
      <c r="C6095" s="13" t="n">
        <v>43369</v>
      </c>
      <c r="D6095" s="14" t="s">
        <v>69</v>
      </c>
      <c r="E6095" s="14" t="s">
        <v>53</v>
      </c>
      <c r="F6095" s="14" t="s">
        <v>117</v>
      </c>
      <c r="G6095" s="14" t="s">
        <v>170</v>
      </c>
      <c r="H6095" s="14" t="s">
        <v>80</v>
      </c>
      <c r="I6095" s="14" t="s">
        <v>123</v>
      </c>
      <c r="J6095" s="14" t="s">
        <v>853</v>
      </c>
      <c r="K6095" s="15" t="n">
        <v>72.64</v>
      </c>
      <c r="L6095" s="0" t="n">
        <v>2</v>
      </c>
      <c r="M6095" s="16" t="n">
        <v>0</v>
      </c>
      <c r="N6095" s="17" t="n">
        <v>21.792</v>
      </c>
      <c r="O6095" s="0" t="str">
        <f aca="false">TEXT(B6095,"YYYY-MM")</f>
        <v>2018-09</v>
      </c>
      <c r="P6095" s="18" t="n">
        <f aca="false">IFERROR(N6095/K6095,0)</f>
        <v>0.3</v>
      </c>
      <c r="Q6095" s="0" t="str">
        <f aca="false">IF(M6095=0,"No Discount",IF(M6095&lt;0.2,"Low (1-19%)",IF(M6095&lt;0.4,"Medium (20-39%)","High (40%+)")))</f>
        <v>No Discount</v>
      </c>
      <c r="R6095" s="0" t="str">
        <f aca="false">INDEX('Lookup Tables'!$B$2:$B$5,MATCH(F6095,'Lookup Tables'!$A$2:$A$5,0))</f>
        <v>Manager B</v>
      </c>
    </row>
    <row r="6096" customFormat="false" ht="15" hidden="false" customHeight="false" outlineLevel="0" collapsed="false">
      <c r="A6096" s="0" t="s">
        <v>4928</v>
      </c>
      <c r="B6096" s="13" t="n">
        <v>43363</v>
      </c>
      <c r="C6096" s="13" t="n">
        <v>43369</v>
      </c>
      <c r="D6096" s="14" t="s">
        <v>69</v>
      </c>
      <c r="E6096" s="14" t="s">
        <v>53</v>
      </c>
      <c r="F6096" s="14" t="s">
        <v>117</v>
      </c>
      <c r="G6096" s="14" t="s">
        <v>170</v>
      </c>
      <c r="H6096" s="14" t="s">
        <v>65</v>
      </c>
      <c r="I6096" s="14" t="s">
        <v>73</v>
      </c>
      <c r="J6096" s="14" t="s">
        <v>207</v>
      </c>
      <c r="K6096" s="15" t="n">
        <v>45.4</v>
      </c>
      <c r="L6096" s="0" t="n">
        <v>4</v>
      </c>
      <c r="M6096" s="16" t="n">
        <v>0</v>
      </c>
      <c r="N6096" s="17" t="n">
        <v>12.712</v>
      </c>
      <c r="O6096" s="0" t="str">
        <f aca="false">TEXT(B6096,"YYYY-MM")</f>
        <v>2018-09</v>
      </c>
      <c r="P6096" s="18" t="n">
        <f aca="false">IFERROR(N6096/K6096,0)</f>
        <v>0.28</v>
      </c>
      <c r="Q6096" s="0" t="str">
        <f aca="false">IF(M6096=0,"No Discount",IF(M6096&lt;0.2,"Low (1-19%)",IF(M6096&lt;0.4,"Medium (20-39%)","High (40%+)")))</f>
        <v>No Discount</v>
      </c>
      <c r="R6096" s="0" t="str">
        <f aca="false">INDEX('Lookup Tables'!$B$2:$B$5,MATCH(F6096,'Lookup Tables'!$A$2:$A$5,0))</f>
        <v>Manager B</v>
      </c>
    </row>
    <row r="6097" customFormat="false" ht="15" hidden="false" customHeight="false" outlineLevel="0" collapsed="false">
      <c r="A6097" s="0" t="s">
        <v>4928</v>
      </c>
      <c r="B6097" s="13" t="n">
        <v>43363</v>
      </c>
      <c r="C6097" s="13" t="n">
        <v>43369</v>
      </c>
      <c r="D6097" s="14" t="s">
        <v>69</v>
      </c>
      <c r="E6097" s="14" t="s">
        <v>53</v>
      </c>
      <c r="F6097" s="14" t="s">
        <v>117</v>
      </c>
      <c r="G6097" s="14" t="s">
        <v>170</v>
      </c>
      <c r="H6097" s="14" t="s">
        <v>65</v>
      </c>
      <c r="I6097" s="14" t="s">
        <v>91</v>
      </c>
      <c r="J6097" s="14" t="s">
        <v>594</v>
      </c>
      <c r="K6097" s="15" t="n">
        <v>13.76</v>
      </c>
      <c r="L6097" s="0" t="n">
        <v>2</v>
      </c>
      <c r="M6097" s="16" t="n">
        <v>0</v>
      </c>
      <c r="N6097" s="17" t="n">
        <v>6.3296</v>
      </c>
      <c r="O6097" s="0" t="str">
        <f aca="false">TEXT(B6097,"YYYY-MM")</f>
        <v>2018-09</v>
      </c>
      <c r="P6097" s="18" t="n">
        <f aca="false">IFERROR(N6097/K6097,0)</f>
        <v>0.46</v>
      </c>
      <c r="Q6097" s="0" t="str">
        <f aca="false">IF(M6097=0,"No Discount",IF(M6097&lt;0.2,"Low (1-19%)",IF(M6097&lt;0.4,"Medium (20-39%)","High (40%+)")))</f>
        <v>No Discount</v>
      </c>
      <c r="R6097" s="0" t="str">
        <f aca="false">INDEX('Lookup Tables'!$B$2:$B$5,MATCH(F6097,'Lookup Tables'!$A$2:$A$5,0))</f>
        <v>Manager B</v>
      </c>
    </row>
    <row r="6098" customFormat="false" ht="15" hidden="false" customHeight="false" outlineLevel="0" collapsed="false">
      <c r="A6098" s="0" t="s">
        <v>4928</v>
      </c>
      <c r="B6098" s="13" t="n">
        <v>43363</v>
      </c>
      <c r="C6098" s="13" t="n">
        <v>43369</v>
      </c>
      <c r="D6098" s="14" t="s">
        <v>69</v>
      </c>
      <c r="E6098" s="14" t="s">
        <v>53</v>
      </c>
      <c r="F6098" s="14" t="s">
        <v>117</v>
      </c>
      <c r="G6098" s="14" t="s">
        <v>170</v>
      </c>
      <c r="H6098" s="14" t="s">
        <v>56</v>
      </c>
      <c r="I6098" s="14" t="s">
        <v>59</v>
      </c>
      <c r="J6098" s="14" t="s">
        <v>168</v>
      </c>
      <c r="K6098" s="15" t="n">
        <v>80.991</v>
      </c>
      <c r="L6098" s="0" t="n">
        <v>1</v>
      </c>
      <c r="M6098" s="16" t="n">
        <v>0.1</v>
      </c>
      <c r="N6098" s="17" t="n">
        <v>8.0991</v>
      </c>
      <c r="O6098" s="0" t="str">
        <f aca="false">TEXT(B6098,"YYYY-MM")</f>
        <v>2018-09</v>
      </c>
      <c r="P6098" s="18" t="n">
        <f aca="false">IFERROR(N6098/K6098,0)</f>
        <v>0.1</v>
      </c>
      <c r="Q6098" s="0" t="str">
        <f aca="false">IF(M6098=0,"No Discount",IF(M6098&lt;0.2,"Low (1-19%)",IF(M6098&lt;0.4,"Medium (20-39%)","High (40%+)")))</f>
        <v>Low (1-19%)</v>
      </c>
      <c r="R6098" s="0" t="str">
        <f aca="false">INDEX('Lookup Tables'!$B$2:$B$5,MATCH(F6098,'Lookup Tables'!$A$2:$A$5,0))</f>
        <v>Manager B</v>
      </c>
    </row>
    <row r="6099" customFormat="false" ht="15" hidden="false" customHeight="false" outlineLevel="0" collapsed="false">
      <c r="A6099" s="0" t="s">
        <v>4928</v>
      </c>
      <c r="B6099" s="13" t="n">
        <v>43363</v>
      </c>
      <c r="C6099" s="13" t="n">
        <v>43369</v>
      </c>
      <c r="D6099" s="14" t="s">
        <v>69</v>
      </c>
      <c r="E6099" s="14" t="s">
        <v>53</v>
      </c>
      <c r="F6099" s="14" t="s">
        <v>117</v>
      </c>
      <c r="G6099" s="14" t="s">
        <v>170</v>
      </c>
      <c r="H6099" s="14" t="s">
        <v>65</v>
      </c>
      <c r="I6099" s="14" t="s">
        <v>83</v>
      </c>
      <c r="J6099" s="14" t="s">
        <v>394</v>
      </c>
      <c r="K6099" s="15" t="n">
        <v>11.784</v>
      </c>
      <c r="L6099" s="0" t="n">
        <v>3</v>
      </c>
      <c r="M6099" s="16" t="n">
        <v>0.2</v>
      </c>
      <c r="N6099" s="17" t="n">
        <v>3.9771</v>
      </c>
      <c r="O6099" s="0" t="str">
        <f aca="false">TEXT(B6099,"YYYY-MM")</f>
        <v>2018-09</v>
      </c>
      <c r="P6099" s="18" t="n">
        <f aca="false">IFERROR(N6099/K6099,0)</f>
        <v>0.3375</v>
      </c>
      <c r="Q6099" s="0" t="str">
        <f aca="false">IF(M6099=0,"No Discount",IF(M6099&lt;0.2,"Low (1-19%)",IF(M6099&lt;0.4,"Medium (20-39%)","High (40%+)")))</f>
        <v>Medium (20-39%)</v>
      </c>
      <c r="R6099" s="0" t="str">
        <f aca="false">INDEX('Lookup Tables'!$B$2:$B$5,MATCH(F6099,'Lookup Tables'!$A$2:$A$5,0))</f>
        <v>Manager B</v>
      </c>
    </row>
    <row r="6100" customFormat="false" ht="15" hidden="false" customHeight="false" outlineLevel="0" collapsed="false">
      <c r="A6100" s="0" t="s">
        <v>4928</v>
      </c>
      <c r="B6100" s="13" t="n">
        <v>43363</v>
      </c>
      <c r="C6100" s="13" t="n">
        <v>43369</v>
      </c>
      <c r="D6100" s="14" t="s">
        <v>69</v>
      </c>
      <c r="E6100" s="14" t="s">
        <v>53</v>
      </c>
      <c r="F6100" s="14" t="s">
        <v>117</v>
      </c>
      <c r="G6100" s="14" t="s">
        <v>170</v>
      </c>
      <c r="H6100" s="14" t="s">
        <v>65</v>
      </c>
      <c r="I6100" s="14" t="s">
        <v>171</v>
      </c>
      <c r="J6100" s="14" t="s">
        <v>172</v>
      </c>
      <c r="K6100" s="15" t="n">
        <v>4.36</v>
      </c>
      <c r="L6100" s="0" t="n">
        <v>2</v>
      </c>
      <c r="M6100" s="16" t="n">
        <v>0</v>
      </c>
      <c r="N6100" s="17" t="n">
        <v>1.7876</v>
      </c>
      <c r="O6100" s="0" t="str">
        <f aca="false">TEXT(B6100,"YYYY-MM")</f>
        <v>2018-09</v>
      </c>
      <c r="P6100" s="18" t="n">
        <f aca="false">IFERROR(N6100/K6100,0)</f>
        <v>0.41</v>
      </c>
      <c r="Q6100" s="0" t="str">
        <f aca="false">IF(M6100=0,"No Discount",IF(M6100&lt;0.2,"Low (1-19%)",IF(M6100&lt;0.4,"Medium (20-39%)","High (40%+)")))</f>
        <v>No Discount</v>
      </c>
      <c r="R6100" s="0" t="str">
        <f aca="false">INDEX('Lookup Tables'!$B$2:$B$5,MATCH(F6100,'Lookup Tables'!$A$2:$A$5,0))</f>
        <v>Manager B</v>
      </c>
    </row>
    <row r="6101" customFormat="false" ht="15" hidden="false" customHeight="false" outlineLevel="0" collapsed="false">
      <c r="A6101" s="0" t="s">
        <v>4928</v>
      </c>
      <c r="B6101" s="13" t="n">
        <v>43363</v>
      </c>
      <c r="C6101" s="13" t="n">
        <v>43369</v>
      </c>
      <c r="D6101" s="14" t="s">
        <v>69</v>
      </c>
      <c r="E6101" s="14" t="s">
        <v>53</v>
      </c>
      <c r="F6101" s="14" t="s">
        <v>117</v>
      </c>
      <c r="G6101" s="14" t="s">
        <v>170</v>
      </c>
      <c r="H6101" s="14" t="s">
        <v>56</v>
      </c>
      <c r="I6101" s="14" t="s">
        <v>59</v>
      </c>
      <c r="J6101" s="14" t="s">
        <v>538</v>
      </c>
      <c r="K6101" s="15" t="n">
        <v>2888.127</v>
      </c>
      <c r="L6101" s="0" t="n">
        <v>11</v>
      </c>
      <c r="M6101" s="16" t="n">
        <v>0.1</v>
      </c>
      <c r="N6101" s="17" t="n">
        <v>609.7157</v>
      </c>
      <c r="O6101" s="0" t="str">
        <f aca="false">TEXT(B6101,"YYYY-MM")</f>
        <v>2018-09</v>
      </c>
      <c r="P6101" s="18" t="n">
        <f aca="false">IFERROR(N6101/K6101,0)</f>
        <v>0.211111111111111</v>
      </c>
      <c r="Q6101" s="0" t="str">
        <f aca="false">IF(M6101=0,"No Discount",IF(M6101&lt;0.2,"Low (1-19%)",IF(M6101&lt;0.4,"Medium (20-39%)","High (40%+)")))</f>
        <v>Low (1-19%)</v>
      </c>
      <c r="R6101" s="0" t="str">
        <f aca="false">INDEX('Lookup Tables'!$B$2:$B$5,MATCH(F6101,'Lookup Tables'!$A$2:$A$5,0))</f>
        <v>Manager B</v>
      </c>
    </row>
    <row r="6102" customFormat="false" ht="15" hidden="false" customHeight="false" outlineLevel="0" collapsed="false">
      <c r="A6102" s="0" t="s">
        <v>4928</v>
      </c>
      <c r="B6102" s="13" t="n">
        <v>43363</v>
      </c>
      <c r="C6102" s="13" t="n">
        <v>43369</v>
      </c>
      <c r="D6102" s="14" t="s">
        <v>69</v>
      </c>
      <c r="E6102" s="14" t="s">
        <v>53</v>
      </c>
      <c r="F6102" s="14" t="s">
        <v>117</v>
      </c>
      <c r="G6102" s="14" t="s">
        <v>170</v>
      </c>
      <c r="H6102" s="14" t="s">
        <v>80</v>
      </c>
      <c r="I6102" s="14" t="s">
        <v>81</v>
      </c>
      <c r="J6102" s="14" t="s">
        <v>2149</v>
      </c>
      <c r="K6102" s="15" t="n">
        <v>1299.66</v>
      </c>
      <c r="L6102" s="0" t="n">
        <v>2</v>
      </c>
      <c r="M6102" s="16" t="n">
        <v>0</v>
      </c>
      <c r="N6102" s="17" t="n">
        <v>350.9082</v>
      </c>
      <c r="O6102" s="0" t="str">
        <f aca="false">TEXT(B6102,"YYYY-MM")</f>
        <v>2018-09</v>
      </c>
      <c r="P6102" s="18" t="n">
        <f aca="false">IFERROR(N6102/K6102,0)</f>
        <v>0.27</v>
      </c>
      <c r="Q6102" s="0" t="str">
        <f aca="false">IF(M6102=0,"No Discount",IF(M6102&lt;0.2,"Low (1-19%)",IF(M6102&lt;0.4,"Medium (20-39%)","High (40%+)")))</f>
        <v>No Discount</v>
      </c>
      <c r="R6102" s="0" t="str">
        <f aca="false">INDEX('Lookup Tables'!$B$2:$B$5,MATCH(F6102,'Lookup Tables'!$A$2:$A$5,0))</f>
        <v>Manager B</v>
      </c>
    </row>
    <row r="6103" customFormat="false" ht="15" hidden="false" customHeight="false" outlineLevel="0" collapsed="false">
      <c r="A6103" s="0" t="s">
        <v>4928</v>
      </c>
      <c r="B6103" s="13" t="n">
        <v>43363</v>
      </c>
      <c r="C6103" s="13" t="n">
        <v>43369</v>
      </c>
      <c r="D6103" s="14" t="s">
        <v>69</v>
      </c>
      <c r="E6103" s="14" t="s">
        <v>53</v>
      </c>
      <c r="F6103" s="14" t="s">
        <v>117</v>
      </c>
      <c r="G6103" s="14" t="s">
        <v>170</v>
      </c>
      <c r="H6103" s="14" t="s">
        <v>56</v>
      </c>
      <c r="I6103" s="14" t="s">
        <v>59</v>
      </c>
      <c r="J6103" s="14" t="s">
        <v>796</v>
      </c>
      <c r="K6103" s="15" t="n">
        <v>2254.41</v>
      </c>
      <c r="L6103" s="0" t="n">
        <v>5</v>
      </c>
      <c r="M6103" s="16" t="n">
        <v>0.1</v>
      </c>
      <c r="N6103" s="17" t="n">
        <v>375.735</v>
      </c>
      <c r="O6103" s="0" t="str">
        <f aca="false">TEXT(B6103,"YYYY-MM")</f>
        <v>2018-09</v>
      </c>
      <c r="P6103" s="18" t="n">
        <f aca="false">IFERROR(N6103/K6103,0)</f>
        <v>0.166666666666667</v>
      </c>
      <c r="Q6103" s="0" t="str">
        <f aca="false">IF(M6103=0,"No Discount",IF(M6103&lt;0.2,"Low (1-19%)",IF(M6103&lt;0.4,"Medium (20-39%)","High (40%+)")))</f>
        <v>Low (1-19%)</v>
      </c>
      <c r="R6103" s="0" t="str">
        <f aca="false">INDEX('Lookup Tables'!$B$2:$B$5,MATCH(F6103,'Lookup Tables'!$A$2:$A$5,0))</f>
        <v>Manager B</v>
      </c>
    </row>
    <row r="6104" customFormat="false" ht="15" hidden="false" customHeight="false" outlineLevel="0" collapsed="false">
      <c r="A6104" s="0" t="s">
        <v>4928</v>
      </c>
      <c r="B6104" s="13" t="n">
        <v>43363</v>
      </c>
      <c r="C6104" s="13" t="n">
        <v>43369</v>
      </c>
      <c r="D6104" s="14" t="s">
        <v>69</v>
      </c>
      <c r="E6104" s="14" t="s">
        <v>53</v>
      </c>
      <c r="F6104" s="14" t="s">
        <v>117</v>
      </c>
      <c r="G6104" s="14" t="s">
        <v>170</v>
      </c>
      <c r="H6104" s="14" t="s">
        <v>80</v>
      </c>
      <c r="I6104" s="14" t="s">
        <v>81</v>
      </c>
      <c r="J6104" s="14" t="s">
        <v>317</v>
      </c>
      <c r="K6104" s="15" t="n">
        <v>104.85</v>
      </c>
      <c r="L6104" s="0" t="n">
        <v>3</v>
      </c>
      <c r="M6104" s="16" t="n">
        <v>0</v>
      </c>
      <c r="N6104" s="17" t="n">
        <v>28.3095</v>
      </c>
      <c r="O6104" s="0" t="str">
        <f aca="false">TEXT(B6104,"YYYY-MM")</f>
        <v>2018-09</v>
      </c>
      <c r="P6104" s="18" t="n">
        <f aca="false">IFERROR(N6104/K6104,0)</f>
        <v>0.27</v>
      </c>
      <c r="Q6104" s="0" t="str">
        <f aca="false">IF(M6104=0,"No Discount",IF(M6104&lt;0.2,"Low (1-19%)",IF(M6104&lt;0.4,"Medium (20-39%)","High (40%+)")))</f>
        <v>No Discount</v>
      </c>
      <c r="R6104" s="0" t="str">
        <f aca="false">INDEX('Lookup Tables'!$B$2:$B$5,MATCH(F6104,'Lookup Tables'!$A$2:$A$5,0))</f>
        <v>Manager B</v>
      </c>
    </row>
    <row r="6105" customFormat="false" ht="15" hidden="false" customHeight="false" outlineLevel="0" collapsed="false">
      <c r="A6105" s="0" t="s">
        <v>4928</v>
      </c>
      <c r="B6105" s="13" t="n">
        <v>43363</v>
      </c>
      <c r="C6105" s="13" t="n">
        <v>43369</v>
      </c>
      <c r="D6105" s="14" t="s">
        <v>69</v>
      </c>
      <c r="E6105" s="14" t="s">
        <v>53</v>
      </c>
      <c r="F6105" s="14" t="s">
        <v>117</v>
      </c>
      <c r="G6105" s="14" t="s">
        <v>170</v>
      </c>
      <c r="H6105" s="14" t="s">
        <v>80</v>
      </c>
      <c r="I6105" s="14" t="s">
        <v>123</v>
      </c>
      <c r="J6105" s="14" t="s">
        <v>225</v>
      </c>
      <c r="K6105" s="15" t="n">
        <v>59.97</v>
      </c>
      <c r="L6105" s="0" t="n">
        <v>3</v>
      </c>
      <c r="M6105" s="16" t="n">
        <v>0</v>
      </c>
      <c r="N6105" s="17" t="n">
        <v>20.3898</v>
      </c>
      <c r="O6105" s="0" t="str">
        <f aca="false">TEXT(B6105,"YYYY-MM")</f>
        <v>2018-09</v>
      </c>
      <c r="P6105" s="18" t="n">
        <f aca="false">IFERROR(N6105/K6105,0)</f>
        <v>0.34</v>
      </c>
      <c r="Q6105" s="0" t="str">
        <f aca="false">IF(M6105=0,"No Discount",IF(M6105&lt;0.2,"Low (1-19%)",IF(M6105&lt;0.4,"Medium (20-39%)","High (40%+)")))</f>
        <v>No Discount</v>
      </c>
      <c r="R6105" s="0" t="str">
        <f aca="false">INDEX('Lookup Tables'!$B$2:$B$5,MATCH(F6105,'Lookup Tables'!$A$2:$A$5,0))</f>
        <v>Manager B</v>
      </c>
    </row>
    <row r="6106" customFormat="false" ht="15" hidden="false" customHeight="false" outlineLevel="0" collapsed="false">
      <c r="A6106" s="0" t="s">
        <v>4930</v>
      </c>
      <c r="B6106" s="13" t="n">
        <v>43334</v>
      </c>
      <c r="C6106" s="13" t="n">
        <v>43336</v>
      </c>
      <c r="D6106" s="14" t="s">
        <v>137</v>
      </c>
      <c r="E6106" s="14" t="s">
        <v>97</v>
      </c>
      <c r="F6106" s="14" t="s">
        <v>117</v>
      </c>
      <c r="G6106" s="14" t="s">
        <v>118</v>
      </c>
      <c r="H6106" s="14" t="s">
        <v>56</v>
      </c>
      <c r="I6106" s="14" t="s">
        <v>71</v>
      </c>
      <c r="J6106" s="14" t="s">
        <v>1309</v>
      </c>
      <c r="K6106" s="15" t="n">
        <v>314.532</v>
      </c>
      <c r="L6106" s="0" t="n">
        <v>2</v>
      </c>
      <c r="M6106" s="16" t="n">
        <v>0.4</v>
      </c>
      <c r="N6106" s="17" t="n">
        <v>-83.8752</v>
      </c>
      <c r="O6106" s="0" t="str">
        <f aca="false">TEXT(B6106,"YYYY-MM")</f>
        <v>2018-08</v>
      </c>
      <c r="P6106" s="18" t="n">
        <f aca="false">IFERROR(N6106/K6106,0)</f>
        <v>-0.266666666666667</v>
      </c>
      <c r="Q6106" s="0" t="str">
        <f aca="false">IF(M6106=0,"No Discount",IF(M6106&lt;0.2,"Low (1-19%)",IF(M6106&lt;0.4,"Medium (20-39%)","High (40%+)")))</f>
        <v>High (40%+)</v>
      </c>
      <c r="R6106" s="0" t="str">
        <f aca="false">INDEX('Lookup Tables'!$B$2:$B$5,MATCH(F6106,'Lookup Tables'!$A$2:$A$5,0))</f>
        <v>Manager B</v>
      </c>
    </row>
    <row r="6107" customFormat="false" ht="15" hidden="false" customHeight="false" outlineLevel="0" collapsed="false">
      <c r="A6107" s="0" t="s">
        <v>4931</v>
      </c>
      <c r="B6107" s="13" t="n">
        <v>42539</v>
      </c>
      <c r="C6107" s="13" t="n">
        <v>42543</v>
      </c>
      <c r="D6107" s="14" t="s">
        <v>69</v>
      </c>
      <c r="E6107" s="14" t="s">
        <v>62</v>
      </c>
      <c r="F6107" s="14" t="s">
        <v>54</v>
      </c>
      <c r="G6107" s="14" t="s">
        <v>70</v>
      </c>
      <c r="H6107" s="14" t="s">
        <v>65</v>
      </c>
      <c r="I6107" s="14" t="s">
        <v>78</v>
      </c>
      <c r="J6107" s="14" t="s">
        <v>593</v>
      </c>
      <c r="K6107" s="15" t="n">
        <v>13.632</v>
      </c>
      <c r="L6107" s="0" t="n">
        <v>4</v>
      </c>
      <c r="M6107" s="16" t="n">
        <v>0.2</v>
      </c>
      <c r="N6107" s="17" t="n">
        <v>3.5784</v>
      </c>
      <c r="O6107" s="0" t="str">
        <f aca="false">TEXT(B6107,"YYYY-MM")</f>
        <v>2016-06</v>
      </c>
      <c r="P6107" s="18" t="n">
        <f aca="false">IFERROR(N6107/K6107,0)</f>
        <v>0.2625</v>
      </c>
      <c r="Q6107" s="0" t="str">
        <f aca="false">IF(M6107=0,"No Discount",IF(M6107&lt;0.2,"Low (1-19%)",IF(M6107&lt;0.4,"Medium (20-39%)","High (40%+)")))</f>
        <v>Medium (20-39%)</v>
      </c>
      <c r="R6107" s="0" t="str">
        <f aca="false">INDEX('Lookup Tables'!$B$2:$B$5,MATCH(F6107,'Lookup Tables'!$A$2:$A$5,0))</f>
        <v>Manager C</v>
      </c>
    </row>
    <row r="6108" customFormat="false" ht="15" hidden="false" customHeight="false" outlineLevel="0" collapsed="false">
      <c r="A6108" s="0" t="s">
        <v>4932</v>
      </c>
      <c r="B6108" s="13" t="n">
        <v>42358</v>
      </c>
      <c r="C6108" s="13" t="n">
        <v>42363</v>
      </c>
      <c r="D6108" s="14" t="s">
        <v>69</v>
      </c>
      <c r="E6108" s="14" t="s">
        <v>53</v>
      </c>
      <c r="F6108" s="14" t="s">
        <v>98</v>
      </c>
      <c r="G6108" s="14" t="s">
        <v>99</v>
      </c>
      <c r="H6108" s="14" t="s">
        <v>65</v>
      </c>
      <c r="I6108" s="14" t="s">
        <v>85</v>
      </c>
      <c r="J6108" s="14" t="s">
        <v>945</v>
      </c>
      <c r="K6108" s="15" t="n">
        <v>19.432</v>
      </c>
      <c r="L6108" s="0" t="n">
        <v>2</v>
      </c>
      <c r="M6108" s="16" t="n">
        <v>0.8</v>
      </c>
      <c r="N6108" s="17" t="n">
        <v>-49.5516</v>
      </c>
      <c r="O6108" s="0" t="str">
        <f aca="false">TEXT(B6108,"YYYY-MM")</f>
        <v>2015-12</v>
      </c>
      <c r="P6108" s="18" t="n">
        <f aca="false">IFERROR(N6108/K6108,0)</f>
        <v>-2.55</v>
      </c>
      <c r="Q6108" s="0" t="str">
        <f aca="false">IF(M6108=0,"No Discount",IF(M6108&lt;0.2,"Low (1-19%)",IF(M6108&lt;0.4,"Medium (20-39%)","High (40%+)")))</f>
        <v>High (40%+)</v>
      </c>
      <c r="R6108" s="0" t="str">
        <f aca="false">INDEX('Lookup Tables'!$B$2:$B$5,MATCH(F6108,'Lookup Tables'!$A$2:$A$5,0))</f>
        <v>Manager A</v>
      </c>
    </row>
    <row r="6109" customFormat="false" ht="15" hidden="false" customHeight="false" outlineLevel="0" collapsed="false">
      <c r="A6109" s="0" t="s">
        <v>4932</v>
      </c>
      <c r="B6109" s="13" t="n">
        <v>42358</v>
      </c>
      <c r="C6109" s="13" t="n">
        <v>42363</v>
      </c>
      <c r="D6109" s="14" t="s">
        <v>69</v>
      </c>
      <c r="E6109" s="14" t="s">
        <v>53</v>
      </c>
      <c r="F6109" s="14" t="s">
        <v>98</v>
      </c>
      <c r="G6109" s="14" t="s">
        <v>99</v>
      </c>
      <c r="H6109" s="14" t="s">
        <v>80</v>
      </c>
      <c r="I6109" s="14" t="s">
        <v>123</v>
      </c>
      <c r="J6109" s="14" t="s">
        <v>1729</v>
      </c>
      <c r="K6109" s="15" t="n">
        <v>65.44</v>
      </c>
      <c r="L6109" s="0" t="n">
        <v>5</v>
      </c>
      <c r="M6109" s="16" t="n">
        <v>0.2</v>
      </c>
      <c r="N6109" s="17" t="n">
        <v>-8.18</v>
      </c>
      <c r="O6109" s="0" t="str">
        <f aca="false">TEXT(B6109,"YYYY-MM")</f>
        <v>2015-12</v>
      </c>
      <c r="P6109" s="18" t="n">
        <f aca="false">IFERROR(N6109/K6109,0)</f>
        <v>-0.125</v>
      </c>
      <c r="Q6109" s="0" t="str">
        <f aca="false">IF(M6109=0,"No Discount",IF(M6109&lt;0.2,"Low (1-19%)",IF(M6109&lt;0.4,"Medium (20-39%)","High (40%+)")))</f>
        <v>Medium (20-39%)</v>
      </c>
      <c r="R6109" s="0" t="str">
        <f aca="false">INDEX('Lookup Tables'!$B$2:$B$5,MATCH(F6109,'Lookup Tables'!$A$2:$A$5,0))</f>
        <v>Manager A</v>
      </c>
    </row>
    <row r="6110" customFormat="false" ht="15" hidden="false" customHeight="false" outlineLevel="0" collapsed="false">
      <c r="A6110" s="0" t="s">
        <v>4933</v>
      </c>
      <c r="B6110" s="13" t="n">
        <v>42989</v>
      </c>
      <c r="C6110" s="13" t="n">
        <v>42994</v>
      </c>
      <c r="D6110" s="14" t="s">
        <v>69</v>
      </c>
      <c r="E6110" s="14" t="s">
        <v>53</v>
      </c>
      <c r="F6110" s="14" t="s">
        <v>98</v>
      </c>
      <c r="G6110" s="14" t="s">
        <v>146</v>
      </c>
      <c r="H6110" s="14" t="s">
        <v>65</v>
      </c>
      <c r="I6110" s="14" t="s">
        <v>66</v>
      </c>
      <c r="J6110" s="14" t="s">
        <v>3426</v>
      </c>
      <c r="K6110" s="15" t="n">
        <v>6</v>
      </c>
      <c r="L6110" s="0" t="n">
        <v>2</v>
      </c>
      <c r="M6110" s="16" t="n">
        <v>0.2</v>
      </c>
      <c r="N6110" s="17" t="n">
        <v>2.1</v>
      </c>
      <c r="O6110" s="0" t="str">
        <f aca="false">TEXT(B6110,"YYYY-MM")</f>
        <v>2017-09</v>
      </c>
      <c r="P6110" s="18" t="n">
        <f aca="false">IFERROR(N6110/K6110,0)</f>
        <v>0.35</v>
      </c>
      <c r="Q6110" s="0" t="str">
        <f aca="false">IF(M6110=0,"No Discount",IF(M6110&lt;0.2,"Low (1-19%)",IF(M6110&lt;0.4,"Medium (20-39%)","High (40%+)")))</f>
        <v>Medium (20-39%)</v>
      </c>
      <c r="R6110" s="0" t="str">
        <f aca="false">INDEX('Lookup Tables'!$B$2:$B$5,MATCH(F6110,'Lookup Tables'!$A$2:$A$5,0))</f>
        <v>Manager A</v>
      </c>
    </row>
    <row r="6111" customFormat="false" ht="15" hidden="false" customHeight="false" outlineLevel="0" collapsed="false">
      <c r="A6111" s="0" t="s">
        <v>4933</v>
      </c>
      <c r="B6111" s="13" t="n">
        <v>42989</v>
      </c>
      <c r="C6111" s="13" t="n">
        <v>42994</v>
      </c>
      <c r="D6111" s="14" t="s">
        <v>69</v>
      </c>
      <c r="E6111" s="14" t="s">
        <v>53</v>
      </c>
      <c r="F6111" s="14" t="s">
        <v>98</v>
      </c>
      <c r="G6111" s="14" t="s">
        <v>146</v>
      </c>
      <c r="H6111" s="14" t="s">
        <v>65</v>
      </c>
      <c r="I6111" s="14" t="s">
        <v>83</v>
      </c>
      <c r="J6111" s="14" t="s">
        <v>2579</v>
      </c>
      <c r="K6111" s="15" t="n">
        <v>1.908</v>
      </c>
      <c r="L6111" s="0" t="n">
        <v>3</v>
      </c>
      <c r="M6111" s="16" t="n">
        <v>0.8</v>
      </c>
      <c r="N6111" s="17" t="n">
        <v>-3.2436</v>
      </c>
      <c r="O6111" s="0" t="str">
        <f aca="false">TEXT(B6111,"YYYY-MM")</f>
        <v>2017-09</v>
      </c>
      <c r="P6111" s="18" t="n">
        <f aca="false">IFERROR(N6111/K6111,0)</f>
        <v>-1.7</v>
      </c>
      <c r="Q6111" s="0" t="str">
        <f aca="false">IF(M6111=0,"No Discount",IF(M6111&lt;0.2,"Low (1-19%)",IF(M6111&lt;0.4,"Medium (20-39%)","High (40%+)")))</f>
        <v>High (40%+)</v>
      </c>
      <c r="R6111" s="0" t="str">
        <f aca="false">INDEX('Lookup Tables'!$B$2:$B$5,MATCH(F6111,'Lookup Tables'!$A$2:$A$5,0))</f>
        <v>Manager A</v>
      </c>
    </row>
    <row r="6112" customFormat="false" ht="15" hidden="false" customHeight="false" outlineLevel="0" collapsed="false">
      <c r="A6112" s="0" t="s">
        <v>4934</v>
      </c>
      <c r="B6112" s="13" t="n">
        <v>43051</v>
      </c>
      <c r="C6112" s="13" t="n">
        <v>43055</v>
      </c>
      <c r="D6112" s="14" t="s">
        <v>69</v>
      </c>
      <c r="E6112" s="14" t="s">
        <v>53</v>
      </c>
      <c r="F6112" s="14" t="s">
        <v>117</v>
      </c>
      <c r="G6112" s="14" t="s">
        <v>269</v>
      </c>
      <c r="H6112" s="14" t="s">
        <v>56</v>
      </c>
      <c r="I6112" s="14" t="s">
        <v>59</v>
      </c>
      <c r="J6112" s="14" t="s">
        <v>3171</v>
      </c>
      <c r="K6112" s="15" t="n">
        <v>1474.802</v>
      </c>
      <c r="L6112" s="0" t="n">
        <v>7</v>
      </c>
      <c r="M6112" s="16" t="n">
        <v>0.3</v>
      </c>
      <c r="N6112" s="17" t="n">
        <v>-21.0686</v>
      </c>
      <c r="O6112" s="0" t="str">
        <f aca="false">TEXT(B6112,"YYYY-MM")</f>
        <v>2017-11</v>
      </c>
      <c r="P6112" s="18" t="n">
        <f aca="false">IFERROR(N6112/K6112,0)</f>
        <v>-0.0142857142857143</v>
      </c>
      <c r="Q6112" s="0" t="str">
        <f aca="false">IF(M6112=0,"No Discount",IF(M6112&lt;0.2,"Low (1-19%)",IF(M6112&lt;0.4,"Medium (20-39%)","High (40%+)")))</f>
        <v>Medium (20-39%)</v>
      </c>
      <c r="R6112" s="0" t="str">
        <f aca="false">INDEX('Lookup Tables'!$B$2:$B$5,MATCH(F6112,'Lookup Tables'!$A$2:$A$5,0))</f>
        <v>Manager B</v>
      </c>
    </row>
    <row r="6113" customFormat="false" ht="15" hidden="false" customHeight="false" outlineLevel="0" collapsed="false">
      <c r="A6113" s="0" t="s">
        <v>4934</v>
      </c>
      <c r="B6113" s="13" t="n">
        <v>43051</v>
      </c>
      <c r="C6113" s="13" t="n">
        <v>43055</v>
      </c>
      <c r="D6113" s="14" t="s">
        <v>69</v>
      </c>
      <c r="E6113" s="14" t="s">
        <v>53</v>
      </c>
      <c r="F6113" s="14" t="s">
        <v>117</v>
      </c>
      <c r="G6113" s="14" t="s">
        <v>269</v>
      </c>
      <c r="H6113" s="14" t="s">
        <v>65</v>
      </c>
      <c r="I6113" s="14" t="s">
        <v>85</v>
      </c>
      <c r="J6113" s="14" t="s">
        <v>100</v>
      </c>
      <c r="K6113" s="15" t="n">
        <v>110.096</v>
      </c>
      <c r="L6113" s="0" t="n">
        <v>2</v>
      </c>
      <c r="M6113" s="16" t="n">
        <v>0.2</v>
      </c>
      <c r="N6113" s="17" t="n">
        <v>33.0288</v>
      </c>
      <c r="O6113" s="0" t="str">
        <f aca="false">TEXT(B6113,"YYYY-MM")</f>
        <v>2017-11</v>
      </c>
      <c r="P6113" s="18" t="n">
        <f aca="false">IFERROR(N6113/K6113,0)</f>
        <v>0.3</v>
      </c>
      <c r="Q6113" s="0" t="str">
        <f aca="false">IF(M6113=0,"No Discount",IF(M6113&lt;0.2,"Low (1-19%)",IF(M6113&lt;0.4,"Medium (20-39%)","High (40%+)")))</f>
        <v>Medium (20-39%)</v>
      </c>
      <c r="R6113" s="0" t="str">
        <f aca="false">INDEX('Lookup Tables'!$B$2:$B$5,MATCH(F6113,'Lookup Tables'!$A$2:$A$5,0))</f>
        <v>Manager B</v>
      </c>
    </row>
    <row r="6114" customFormat="false" ht="15" hidden="false" customHeight="false" outlineLevel="0" collapsed="false">
      <c r="A6114" s="0" t="s">
        <v>4934</v>
      </c>
      <c r="B6114" s="13" t="n">
        <v>43051</v>
      </c>
      <c r="C6114" s="13" t="n">
        <v>43055</v>
      </c>
      <c r="D6114" s="14" t="s">
        <v>69</v>
      </c>
      <c r="E6114" s="14" t="s">
        <v>53</v>
      </c>
      <c r="F6114" s="14" t="s">
        <v>117</v>
      </c>
      <c r="G6114" s="14" t="s">
        <v>269</v>
      </c>
      <c r="H6114" s="14" t="s">
        <v>65</v>
      </c>
      <c r="I6114" s="14" t="s">
        <v>171</v>
      </c>
      <c r="J6114" s="14" t="s">
        <v>422</v>
      </c>
      <c r="K6114" s="15" t="n">
        <v>16.752</v>
      </c>
      <c r="L6114" s="0" t="n">
        <v>6</v>
      </c>
      <c r="M6114" s="16" t="n">
        <v>0.2</v>
      </c>
      <c r="N6114" s="17" t="n">
        <v>5.4444</v>
      </c>
      <c r="O6114" s="0" t="str">
        <f aca="false">TEXT(B6114,"YYYY-MM")</f>
        <v>2017-11</v>
      </c>
      <c r="P6114" s="18" t="n">
        <f aca="false">IFERROR(N6114/K6114,0)</f>
        <v>0.325</v>
      </c>
      <c r="Q6114" s="0" t="str">
        <f aca="false">IF(M6114=0,"No Discount",IF(M6114&lt;0.2,"Low (1-19%)",IF(M6114&lt;0.4,"Medium (20-39%)","High (40%+)")))</f>
        <v>Medium (20-39%)</v>
      </c>
      <c r="R6114" s="0" t="str">
        <f aca="false">INDEX('Lookup Tables'!$B$2:$B$5,MATCH(F6114,'Lookup Tables'!$A$2:$A$5,0))</f>
        <v>Manager B</v>
      </c>
    </row>
    <row r="6115" customFormat="false" ht="15" hidden="false" customHeight="false" outlineLevel="0" collapsed="false">
      <c r="A6115" s="0" t="s">
        <v>4934</v>
      </c>
      <c r="B6115" s="13" t="n">
        <v>43051</v>
      </c>
      <c r="C6115" s="13" t="n">
        <v>43055</v>
      </c>
      <c r="D6115" s="14" t="s">
        <v>69</v>
      </c>
      <c r="E6115" s="14" t="s">
        <v>53</v>
      </c>
      <c r="F6115" s="14" t="s">
        <v>117</v>
      </c>
      <c r="G6115" s="14" t="s">
        <v>269</v>
      </c>
      <c r="H6115" s="14" t="s">
        <v>56</v>
      </c>
      <c r="I6115" s="14" t="s">
        <v>59</v>
      </c>
      <c r="J6115" s="14" t="s">
        <v>60</v>
      </c>
      <c r="K6115" s="15" t="n">
        <v>1537.074</v>
      </c>
      <c r="L6115" s="0" t="n">
        <v>9</v>
      </c>
      <c r="M6115" s="16" t="n">
        <v>0.3</v>
      </c>
      <c r="N6115" s="17" t="n">
        <v>0</v>
      </c>
      <c r="O6115" s="0" t="str">
        <f aca="false">TEXT(B6115,"YYYY-MM")</f>
        <v>2017-11</v>
      </c>
      <c r="P6115" s="18" t="n">
        <f aca="false">IFERROR(N6115/K6115,0)</f>
        <v>0</v>
      </c>
      <c r="Q6115" s="0" t="str">
        <f aca="false">IF(M6115=0,"No Discount",IF(M6115&lt;0.2,"Low (1-19%)",IF(M6115&lt;0.4,"Medium (20-39%)","High (40%+)")))</f>
        <v>Medium (20-39%)</v>
      </c>
      <c r="R6115" s="0" t="str">
        <f aca="false">INDEX('Lookup Tables'!$B$2:$B$5,MATCH(F6115,'Lookup Tables'!$A$2:$A$5,0))</f>
        <v>Manager B</v>
      </c>
    </row>
    <row r="6116" customFormat="false" ht="15" hidden="false" customHeight="false" outlineLevel="0" collapsed="false">
      <c r="A6116" s="0" t="s">
        <v>4934</v>
      </c>
      <c r="B6116" s="13" t="n">
        <v>43051</v>
      </c>
      <c r="C6116" s="13" t="n">
        <v>43055</v>
      </c>
      <c r="D6116" s="14" t="s">
        <v>69</v>
      </c>
      <c r="E6116" s="14" t="s">
        <v>53</v>
      </c>
      <c r="F6116" s="14" t="s">
        <v>117</v>
      </c>
      <c r="G6116" s="14" t="s">
        <v>269</v>
      </c>
      <c r="H6116" s="14" t="s">
        <v>56</v>
      </c>
      <c r="I6116" s="14" t="s">
        <v>59</v>
      </c>
      <c r="J6116" s="14" t="s">
        <v>1103</v>
      </c>
      <c r="K6116" s="15" t="n">
        <v>449.372</v>
      </c>
      <c r="L6116" s="0" t="n">
        <v>2</v>
      </c>
      <c r="M6116" s="16" t="n">
        <v>0.3</v>
      </c>
      <c r="N6116" s="17" t="n">
        <v>-12.8392</v>
      </c>
      <c r="O6116" s="0" t="str">
        <f aca="false">TEXT(B6116,"YYYY-MM")</f>
        <v>2017-11</v>
      </c>
      <c r="P6116" s="18" t="n">
        <f aca="false">IFERROR(N6116/K6116,0)</f>
        <v>-0.0285714285714286</v>
      </c>
      <c r="Q6116" s="0" t="str">
        <f aca="false">IF(M6116=0,"No Discount",IF(M6116&lt;0.2,"Low (1-19%)",IF(M6116&lt;0.4,"Medium (20-39%)","High (40%+)")))</f>
        <v>Medium (20-39%)</v>
      </c>
      <c r="R6116" s="0" t="str">
        <f aca="false">INDEX('Lookup Tables'!$B$2:$B$5,MATCH(F6116,'Lookup Tables'!$A$2:$A$5,0))</f>
        <v>Manager B</v>
      </c>
    </row>
    <row r="6117" customFormat="false" ht="15" hidden="false" customHeight="false" outlineLevel="0" collapsed="false">
      <c r="A6117" s="0" t="s">
        <v>4935</v>
      </c>
      <c r="B6117" s="13" t="n">
        <v>42808</v>
      </c>
      <c r="C6117" s="13" t="n">
        <v>42814</v>
      </c>
      <c r="D6117" s="14" t="s">
        <v>69</v>
      </c>
      <c r="E6117" s="14" t="s">
        <v>62</v>
      </c>
      <c r="F6117" s="14" t="s">
        <v>63</v>
      </c>
      <c r="G6117" s="14" t="s">
        <v>64</v>
      </c>
      <c r="H6117" s="14" t="s">
        <v>65</v>
      </c>
      <c r="I6117" s="14" t="s">
        <v>83</v>
      </c>
      <c r="J6117" s="14" t="s">
        <v>155</v>
      </c>
      <c r="K6117" s="15" t="n">
        <v>41.904</v>
      </c>
      <c r="L6117" s="0" t="n">
        <v>6</v>
      </c>
      <c r="M6117" s="16" t="n">
        <v>0.2</v>
      </c>
      <c r="N6117" s="17" t="n">
        <v>14.1426</v>
      </c>
      <c r="O6117" s="0" t="str">
        <f aca="false">TEXT(B6117,"YYYY-MM")</f>
        <v>2017-03</v>
      </c>
      <c r="P6117" s="18" t="n">
        <f aca="false">IFERROR(N6117/K6117,0)</f>
        <v>0.3375</v>
      </c>
      <c r="Q6117" s="0" t="str">
        <f aca="false">IF(M6117=0,"No Discount",IF(M6117&lt;0.2,"Low (1-19%)",IF(M6117&lt;0.4,"Medium (20-39%)","High (40%+)")))</f>
        <v>Medium (20-39%)</v>
      </c>
      <c r="R6117" s="0" t="str">
        <f aca="false">INDEX('Lookup Tables'!$B$2:$B$5,MATCH(F6117,'Lookup Tables'!$A$2:$A$5,0))</f>
        <v>Manager D</v>
      </c>
    </row>
    <row r="6118" customFormat="false" ht="15" hidden="false" customHeight="false" outlineLevel="0" collapsed="false">
      <c r="A6118" s="0" t="s">
        <v>4936</v>
      </c>
      <c r="B6118" s="13" t="n">
        <v>43052</v>
      </c>
      <c r="C6118" s="13" t="n">
        <v>43058</v>
      </c>
      <c r="D6118" s="14" t="s">
        <v>69</v>
      </c>
      <c r="E6118" s="14" t="s">
        <v>97</v>
      </c>
      <c r="F6118" s="14" t="s">
        <v>117</v>
      </c>
      <c r="G6118" s="14" t="s">
        <v>170</v>
      </c>
      <c r="H6118" s="14" t="s">
        <v>80</v>
      </c>
      <c r="I6118" s="14" t="s">
        <v>81</v>
      </c>
      <c r="J6118" s="14" t="s">
        <v>4937</v>
      </c>
      <c r="K6118" s="15" t="n">
        <v>2279.96</v>
      </c>
      <c r="L6118" s="0" t="n">
        <v>4</v>
      </c>
      <c r="M6118" s="16" t="n">
        <v>0</v>
      </c>
      <c r="N6118" s="17" t="n">
        <v>592.7896</v>
      </c>
      <c r="O6118" s="0" t="str">
        <f aca="false">TEXT(B6118,"YYYY-MM")</f>
        <v>2017-11</v>
      </c>
      <c r="P6118" s="18" t="n">
        <f aca="false">IFERROR(N6118/K6118,0)</f>
        <v>0.26</v>
      </c>
      <c r="Q6118" s="0" t="str">
        <f aca="false">IF(M6118=0,"No Discount",IF(M6118&lt;0.2,"Low (1-19%)",IF(M6118&lt;0.4,"Medium (20-39%)","High (40%+)")))</f>
        <v>No Discount</v>
      </c>
      <c r="R6118" s="0" t="str">
        <f aca="false">INDEX('Lookup Tables'!$B$2:$B$5,MATCH(F6118,'Lookup Tables'!$A$2:$A$5,0))</f>
        <v>Manager B</v>
      </c>
    </row>
    <row r="6119" customFormat="false" ht="15" hidden="false" customHeight="false" outlineLevel="0" collapsed="false">
      <c r="A6119" s="0" t="s">
        <v>4936</v>
      </c>
      <c r="B6119" s="13" t="n">
        <v>43052</v>
      </c>
      <c r="C6119" s="13" t="n">
        <v>43058</v>
      </c>
      <c r="D6119" s="14" t="s">
        <v>69</v>
      </c>
      <c r="E6119" s="14" t="s">
        <v>97</v>
      </c>
      <c r="F6119" s="14" t="s">
        <v>117</v>
      </c>
      <c r="G6119" s="14" t="s">
        <v>170</v>
      </c>
      <c r="H6119" s="14" t="s">
        <v>65</v>
      </c>
      <c r="I6119" s="14" t="s">
        <v>66</v>
      </c>
      <c r="J6119" s="14" t="s">
        <v>1129</v>
      </c>
      <c r="K6119" s="15" t="n">
        <v>14.94</v>
      </c>
      <c r="L6119" s="0" t="n">
        <v>3</v>
      </c>
      <c r="M6119" s="16" t="n">
        <v>0</v>
      </c>
      <c r="N6119" s="17" t="n">
        <v>6.8724</v>
      </c>
      <c r="O6119" s="0" t="str">
        <f aca="false">TEXT(B6119,"YYYY-MM")</f>
        <v>2017-11</v>
      </c>
      <c r="P6119" s="18" t="n">
        <f aca="false">IFERROR(N6119/K6119,0)</f>
        <v>0.46</v>
      </c>
      <c r="Q6119" s="0" t="str">
        <f aca="false">IF(M6119=0,"No Discount",IF(M6119&lt;0.2,"Low (1-19%)",IF(M6119&lt;0.4,"Medium (20-39%)","High (40%+)")))</f>
        <v>No Discount</v>
      </c>
      <c r="R6119" s="0" t="str">
        <f aca="false">INDEX('Lookup Tables'!$B$2:$B$5,MATCH(F6119,'Lookup Tables'!$A$2:$A$5,0))</f>
        <v>Manager B</v>
      </c>
    </row>
    <row r="6120" customFormat="false" ht="15" hidden="false" customHeight="false" outlineLevel="0" collapsed="false">
      <c r="A6120" s="0" t="s">
        <v>4938</v>
      </c>
      <c r="B6120" s="13" t="n">
        <v>43362</v>
      </c>
      <c r="C6120" s="13" t="n">
        <v>43368</v>
      </c>
      <c r="D6120" s="14" t="s">
        <v>69</v>
      </c>
      <c r="E6120" s="14" t="s">
        <v>62</v>
      </c>
      <c r="F6120" s="14" t="s">
        <v>63</v>
      </c>
      <c r="G6120" s="14" t="s">
        <v>237</v>
      </c>
      <c r="H6120" s="14" t="s">
        <v>80</v>
      </c>
      <c r="I6120" s="14" t="s">
        <v>81</v>
      </c>
      <c r="J6120" s="14" t="s">
        <v>916</v>
      </c>
      <c r="K6120" s="15" t="n">
        <v>191.976</v>
      </c>
      <c r="L6120" s="0" t="n">
        <v>3</v>
      </c>
      <c r="M6120" s="16" t="n">
        <v>0.2</v>
      </c>
      <c r="N6120" s="17" t="n">
        <v>19.1976</v>
      </c>
      <c r="O6120" s="0" t="str">
        <f aca="false">TEXT(B6120,"YYYY-MM")</f>
        <v>2018-09</v>
      </c>
      <c r="P6120" s="18" t="n">
        <f aca="false">IFERROR(N6120/K6120,0)</f>
        <v>0.1</v>
      </c>
      <c r="Q6120" s="0" t="str">
        <f aca="false">IF(M6120=0,"No Discount",IF(M6120&lt;0.2,"Low (1-19%)",IF(M6120&lt;0.4,"Medium (20-39%)","High (40%+)")))</f>
        <v>Medium (20-39%)</v>
      </c>
      <c r="R6120" s="0" t="str">
        <f aca="false">INDEX('Lookup Tables'!$B$2:$B$5,MATCH(F6120,'Lookup Tables'!$A$2:$A$5,0))</f>
        <v>Manager D</v>
      </c>
    </row>
    <row r="6121" customFormat="false" ht="15" hidden="false" customHeight="false" outlineLevel="0" collapsed="false">
      <c r="A6121" s="0" t="s">
        <v>4938</v>
      </c>
      <c r="B6121" s="13" t="n">
        <v>43362</v>
      </c>
      <c r="C6121" s="13" t="n">
        <v>43368</v>
      </c>
      <c r="D6121" s="14" t="s">
        <v>69</v>
      </c>
      <c r="E6121" s="14" t="s">
        <v>62</v>
      </c>
      <c r="F6121" s="14" t="s">
        <v>63</v>
      </c>
      <c r="G6121" s="14" t="s">
        <v>237</v>
      </c>
      <c r="H6121" s="14" t="s">
        <v>65</v>
      </c>
      <c r="I6121" s="14" t="s">
        <v>78</v>
      </c>
      <c r="J6121" s="14" t="s">
        <v>1966</v>
      </c>
      <c r="K6121" s="15" t="n">
        <v>23.832</v>
      </c>
      <c r="L6121" s="0" t="n">
        <v>3</v>
      </c>
      <c r="M6121" s="16" t="n">
        <v>0.2</v>
      </c>
      <c r="N6121" s="17" t="n">
        <v>6.5538</v>
      </c>
      <c r="O6121" s="0" t="str">
        <f aca="false">TEXT(B6121,"YYYY-MM")</f>
        <v>2018-09</v>
      </c>
      <c r="P6121" s="18" t="n">
        <f aca="false">IFERROR(N6121/K6121,0)</f>
        <v>0.275</v>
      </c>
      <c r="Q6121" s="0" t="str">
        <f aca="false">IF(M6121=0,"No Discount",IF(M6121&lt;0.2,"Low (1-19%)",IF(M6121&lt;0.4,"Medium (20-39%)","High (40%+)")))</f>
        <v>Medium (20-39%)</v>
      </c>
      <c r="R6121" s="0" t="str">
        <f aca="false">INDEX('Lookup Tables'!$B$2:$B$5,MATCH(F6121,'Lookup Tables'!$A$2:$A$5,0))</f>
        <v>Manager D</v>
      </c>
    </row>
    <row r="6122" customFormat="false" ht="15" hidden="false" customHeight="false" outlineLevel="0" collapsed="false">
      <c r="A6122" s="0" t="s">
        <v>4938</v>
      </c>
      <c r="B6122" s="13" t="n">
        <v>43362</v>
      </c>
      <c r="C6122" s="13" t="n">
        <v>43368</v>
      </c>
      <c r="D6122" s="14" t="s">
        <v>69</v>
      </c>
      <c r="E6122" s="14" t="s">
        <v>62</v>
      </c>
      <c r="F6122" s="14" t="s">
        <v>63</v>
      </c>
      <c r="G6122" s="14" t="s">
        <v>237</v>
      </c>
      <c r="H6122" s="14" t="s">
        <v>56</v>
      </c>
      <c r="I6122" s="14" t="s">
        <v>76</v>
      </c>
      <c r="J6122" s="14" t="s">
        <v>791</v>
      </c>
      <c r="K6122" s="15" t="n">
        <v>409.216</v>
      </c>
      <c r="L6122" s="0" t="n">
        <v>8</v>
      </c>
      <c r="M6122" s="16" t="n">
        <v>0.2</v>
      </c>
      <c r="N6122" s="17" t="n">
        <v>61.3824</v>
      </c>
      <c r="O6122" s="0" t="str">
        <f aca="false">TEXT(B6122,"YYYY-MM")</f>
        <v>2018-09</v>
      </c>
      <c r="P6122" s="18" t="n">
        <f aca="false">IFERROR(N6122/K6122,0)</f>
        <v>0.15</v>
      </c>
      <c r="Q6122" s="0" t="str">
        <f aca="false">IF(M6122=0,"No Discount",IF(M6122&lt;0.2,"Low (1-19%)",IF(M6122&lt;0.4,"Medium (20-39%)","High (40%+)")))</f>
        <v>Medium (20-39%)</v>
      </c>
      <c r="R6122" s="0" t="str">
        <f aca="false">INDEX('Lookup Tables'!$B$2:$B$5,MATCH(F6122,'Lookup Tables'!$A$2:$A$5,0))</f>
        <v>Manager D</v>
      </c>
    </row>
    <row r="6123" customFormat="false" ht="15" hidden="false" customHeight="false" outlineLevel="0" collapsed="false">
      <c r="A6123" s="0" t="s">
        <v>4938</v>
      </c>
      <c r="B6123" s="13" t="n">
        <v>43362</v>
      </c>
      <c r="C6123" s="13" t="n">
        <v>43368</v>
      </c>
      <c r="D6123" s="14" t="s">
        <v>69</v>
      </c>
      <c r="E6123" s="14" t="s">
        <v>62</v>
      </c>
      <c r="F6123" s="14" t="s">
        <v>63</v>
      </c>
      <c r="G6123" s="14" t="s">
        <v>237</v>
      </c>
      <c r="H6123" s="14" t="s">
        <v>56</v>
      </c>
      <c r="I6123" s="14" t="s">
        <v>57</v>
      </c>
      <c r="J6123" s="14" t="s">
        <v>671</v>
      </c>
      <c r="K6123" s="15" t="n">
        <v>72.588</v>
      </c>
      <c r="L6123" s="0" t="n">
        <v>2</v>
      </c>
      <c r="M6123" s="16" t="n">
        <v>0.7</v>
      </c>
      <c r="N6123" s="17" t="n">
        <v>-128.2388</v>
      </c>
      <c r="O6123" s="0" t="str">
        <f aca="false">TEXT(B6123,"YYYY-MM")</f>
        <v>2018-09</v>
      </c>
      <c r="P6123" s="18" t="n">
        <f aca="false">IFERROR(N6123/K6123,0)</f>
        <v>-1.76666666666667</v>
      </c>
      <c r="Q6123" s="0" t="str">
        <f aca="false">IF(M6123=0,"No Discount",IF(M6123&lt;0.2,"Low (1-19%)",IF(M6123&lt;0.4,"Medium (20-39%)","High (40%+)")))</f>
        <v>High (40%+)</v>
      </c>
      <c r="R6123" s="0" t="str">
        <f aca="false">INDEX('Lookup Tables'!$B$2:$B$5,MATCH(F6123,'Lookup Tables'!$A$2:$A$5,0))</f>
        <v>Manager D</v>
      </c>
    </row>
    <row r="6124" customFormat="false" ht="15" hidden="false" customHeight="false" outlineLevel="0" collapsed="false">
      <c r="A6124" s="0" t="s">
        <v>4939</v>
      </c>
      <c r="B6124" s="13" t="n">
        <v>43438</v>
      </c>
      <c r="C6124" s="13" t="n">
        <v>43443</v>
      </c>
      <c r="D6124" s="14" t="s">
        <v>69</v>
      </c>
      <c r="E6124" s="14" t="s">
        <v>53</v>
      </c>
      <c r="F6124" s="14" t="s">
        <v>98</v>
      </c>
      <c r="G6124" s="14" t="s">
        <v>146</v>
      </c>
      <c r="H6124" s="14" t="s">
        <v>65</v>
      </c>
      <c r="I6124" s="14" t="s">
        <v>73</v>
      </c>
      <c r="J6124" s="14" t="s">
        <v>2894</v>
      </c>
      <c r="K6124" s="15" t="n">
        <v>61.568</v>
      </c>
      <c r="L6124" s="0" t="n">
        <v>2</v>
      </c>
      <c r="M6124" s="16" t="n">
        <v>0.2</v>
      </c>
      <c r="N6124" s="17" t="n">
        <v>4.6176</v>
      </c>
      <c r="O6124" s="0" t="str">
        <f aca="false">TEXT(B6124,"YYYY-MM")</f>
        <v>2018-12</v>
      </c>
      <c r="P6124" s="18" t="n">
        <f aca="false">IFERROR(N6124/K6124,0)</f>
        <v>0.075</v>
      </c>
      <c r="Q6124" s="0" t="str">
        <f aca="false">IF(M6124=0,"No Discount",IF(M6124&lt;0.2,"Low (1-19%)",IF(M6124&lt;0.4,"Medium (20-39%)","High (40%+)")))</f>
        <v>Medium (20-39%)</v>
      </c>
      <c r="R6124" s="0" t="str">
        <f aca="false">INDEX('Lookup Tables'!$B$2:$B$5,MATCH(F6124,'Lookup Tables'!$A$2:$A$5,0))</f>
        <v>Manager A</v>
      </c>
    </row>
    <row r="6125" customFormat="false" ht="15" hidden="false" customHeight="false" outlineLevel="0" collapsed="false">
      <c r="A6125" s="0" t="s">
        <v>4940</v>
      </c>
      <c r="B6125" s="13" t="n">
        <v>42613</v>
      </c>
      <c r="C6125" s="13" t="n">
        <v>42618</v>
      </c>
      <c r="D6125" s="14" t="s">
        <v>69</v>
      </c>
      <c r="E6125" s="14" t="s">
        <v>97</v>
      </c>
      <c r="F6125" s="14" t="s">
        <v>98</v>
      </c>
      <c r="G6125" s="14" t="s">
        <v>99</v>
      </c>
      <c r="H6125" s="14" t="s">
        <v>65</v>
      </c>
      <c r="I6125" s="14" t="s">
        <v>91</v>
      </c>
      <c r="J6125" s="14" t="s">
        <v>2400</v>
      </c>
      <c r="K6125" s="15" t="n">
        <v>20.96</v>
      </c>
      <c r="L6125" s="0" t="n">
        <v>4</v>
      </c>
      <c r="M6125" s="16" t="n">
        <v>0.2</v>
      </c>
      <c r="N6125" s="17" t="n">
        <v>6.812</v>
      </c>
      <c r="O6125" s="0" t="str">
        <f aca="false">TEXT(B6125,"YYYY-MM")</f>
        <v>2016-08</v>
      </c>
      <c r="P6125" s="18" t="n">
        <f aca="false">IFERROR(N6125/K6125,0)</f>
        <v>0.325</v>
      </c>
      <c r="Q6125" s="0" t="str">
        <f aca="false">IF(M6125=0,"No Discount",IF(M6125&lt;0.2,"Low (1-19%)",IF(M6125&lt;0.4,"Medium (20-39%)","High (40%+)")))</f>
        <v>Medium (20-39%)</v>
      </c>
      <c r="R6125" s="0" t="str">
        <f aca="false">INDEX('Lookup Tables'!$B$2:$B$5,MATCH(F6125,'Lookup Tables'!$A$2:$A$5,0))</f>
        <v>Manager A</v>
      </c>
    </row>
    <row r="6126" customFormat="false" ht="15" hidden="false" customHeight="false" outlineLevel="0" collapsed="false">
      <c r="A6126" s="0" t="s">
        <v>4941</v>
      </c>
      <c r="B6126" s="13" t="n">
        <v>43254</v>
      </c>
      <c r="C6126" s="13" t="n">
        <v>43258</v>
      </c>
      <c r="D6126" s="14" t="s">
        <v>69</v>
      </c>
      <c r="E6126" s="14" t="s">
        <v>62</v>
      </c>
      <c r="F6126" s="14" t="s">
        <v>63</v>
      </c>
      <c r="G6126" s="14" t="s">
        <v>64</v>
      </c>
      <c r="H6126" s="14" t="s">
        <v>80</v>
      </c>
      <c r="I6126" s="14" t="s">
        <v>123</v>
      </c>
      <c r="J6126" s="14" t="s">
        <v>1918</v>
      </c>
      <c r="K6126" s="15" t="n">
        <v>44.75</v>
      </c>
      <c r="L6126" s="0" t="n">
        <v>5</v>
      </c>
      <c r="M6126" s="16" t="n">
        <v>0</v>
      </c>
      <c r="N6126" s="17" t="n">
        <v>8.5025</v>
      </c>
      <c r="O6126" s="0" t="str">
        <f aca="false">TEXT(B6126,"YYYY-MM")</f>
        <v>2018-06</v>
      </c>
      <c r="P6126" s="18" t="n">
        <f aca="false">IFERROR(N6126/K6126,0)</f>
        <v>0.19</v>
      </c>
      <c r="Q6126" s="0" t="str">
        <f aca="false">IF(M6126=0,"No Discount",IF(M6126&lt;0.2,"Low (1-19%)",IF(M6126&lt;0.4,"Medium (20-39%)","High (40%+)")))</f>
        <v>No Discount</v>
      </c>
      <c r="R6126" s="0" t="str">
        <f aca="false">INDEX('Lookup Tables'!$B$2:$B$5,MATCH(F6126,'Lookup Tables'!$A$2:$A$5,0))</f>
        <v>Manager D</v>
      </c>
    </row>
    <row r="6127" customFormat="false" ht="15" hidden="false" customHeight="false" outlineLevel="0" collapsed="false">
      <c r="A6127" s="0" t="s">
        <v>4941</v>
      </c>
      <c r="B6127" s="13" t="n">
        <v>43254</v>
      </c>
      <c r="C6127" s="13" t="n">
        <v>43258</v>
      </c>
      <c r="D6127" s="14" t="s">
        <v>69</v>
      </c>
      <c r="E6127" s="14" t="s">
        <v>62</v>
      </c>
      <c r="F6127" s="14" t="s">
        <v>63</v>
      </c>
      <c r="G6127" s="14" t="s">
        <v>64</v>
      </c>
      <c r="H6127" s="14" t="s">
        <v>65</v>
      </c>
      <c r="I6127" s="14" t="s">
        <v>91</v>
      </c>
      <c r="J6127" s="14" t="s">
        <v>4942</v>
      </c>
      <c r="K6127" s="15" t="n">
        <v>11.96</v>
      </c>
      <c r="L6127" s="0" t="n">
        <v>2</v>
      </c>
      <c r="M6127" s="16" t="n">
        <v>0</v>
      </c>
      <c r="N6127" s="17" t="n">
        <v>5.382</v>
      </c>
      <c r="O6127" s="0" t="str">
        <f aca="false">TEXT(B6127,"YYYY-MM")</f>
        <v>2018-06</v>
      </c>
      <c r="P6127" s="18" t="n">
        <f aca="false">IFERROR(N6127/K6127,0)</f>
        <v>0.45</v>
      </c>
      <c r="Q6127" s="0" t="str">
        <f aca="false">IF(M6127=0,"No Discount",IF(M6127&lt;0.2,"Low (1-19%)",IF(M6127&lt;0.4,"Medium (20-39%)","High (40%+)")))</f>
        <v>No Discount</v>
      </c>
      <c r="R6127" s="0" t="str">
        <f aca="false">INDEX('Lookup Tables'!$B$2:$B$5,MATCH(F6127,'Lookup Tables'!$A$2:$A$5,0))</f>
        <v>Manager D</v>
      </c>
    </row>
    <row r="6128" customFormat="false" ht="15" hidden="false" customHeight="false" outlineLevel="0" collapsed="false">
      <c r="A6128" s="0" t="s">
        <v>4941</v>
      </c>
      <c r="B6128" s="13" t="n">
        <v>43254</v>
      </c>
      <c r="C6128" s="13" t="n">
        <v>43258</v>
      </c>
      <c r="D6128" s="14" t="s">
        <v>69</v>
      </c>
      <c r="E6128" s="14" t="s">
        <v>62</v>
      </c>
      <c r="F6128" s="14" t="s">
        <v>63</v>
      </c>
      <c r="G6128" s="14" t="s">
        <v>64</v>
      </c>
      <c r="H6128" s="14" t="s">
        <v>65</v>
      </c>
      <c r="I6128" s="14" t="s">
        <v>83</v>
      </c>
      <c r="J6128" s="14" t="s">
        <v>1371</v>
      </c>
      <c r="K6128" s="15" t="n">
        <v>3.912</v>
      </c>
      <c r="L6128" s="0" t="n">
        <v>1</v>
      </c>
      <c r="M6128" s="16" t="n">
        <v>0.2</v>
      </c>
      <c r="N6128" s="17" t="n">
        <v>1.2714</v>
      </c>
      <c r="O6128" s="0" t="str">
        <f aca="false">TEXT(B6128,"YYYY-MM")</f>
        <v>2018-06</v>
      </c>
      <c r="P6128" s="18" t="n">
        <f aca="false">IFERROR(N6128/K6128,0)</f>
        <v>0.325</v>
      </c>
      <c r="Q6128" s="0" t="str">
        <f aca="false">IF(M6128=0,"No Discount",IF(M6128&lt;0.2,"Low (1-19%)",IF(M6128&lt;0.4,"Medium (20-39%)","High (40%+)")))</f>
        <v>Medium (20-39%)</v>
      </c>
      <c r="R6128" s="0" t="str">
        <f aca="false">INDEX('Lookup Tables'!$B$2:$B$5,MATCH(F6128,'Lookup Tables'!$A$2:$A$5,0))</f>
        <v>Manager D</v>
      </c>
    </row>
    <row r="6129" customFormat="false" ht="15" hidden="false" customHeight="false" outlineLevel="0" collapsed="false">
      <c r="A6129" s="0" t="s">
        <v>4943</v>
      </c>
      <c r="B6129" s="13" t="n">
        <v>42825</v>
      </c>
      <c r="C6129" s="13" t="n">
        <v>42831</v>
      </c>
      <c r="D6129" s="14" t="s">
        <v>69</v>
      </c>
      <c r="E6129" s="14" t="s">
        <v>53</v>
      </c>
      <c r="F6129" s="14" t="s">
        <v>117</v>
      </c>
      <c r="G6129" s="14" t="s">
        <v>170</v>
      </c>
      <c r="H6129" s="14" t="s">
        <v>56</v>
      </c>
      <c r="I6129" s="14" t="s">
        <v>59</v>
      </c>
      <c r="J6129" s="14" t="s">
        <v>355</v>
      </c>
      <c r="K6129" s="15" t="n">
        <v>327.996</v>
      </c>
      <c r="L6129" s="0" t="n">
        <v>6</v>
      </c>
      <c r="M6129" s="16" t="n">
        <v>0.1</v>
      </c>
      <c r="N6129" s="17" t="n">
        <v>54.666</v>
      </c>
      <c r="O6129" s="0" t="str">
        <f aca="false">TEXT(B6129,"YYYY-MM")</f>
        <v>2017-03</v>
      </c>
      <c r="P6129" s="18" t="n">
        <f aca="false">IFERROR(N6129/K6129,0)</f>
        <v>0.166666666666667</v>
      </c>
      <c r="Q6129" s="0" t="str">
        <f aca="false">IF(M6129=0,"No Discount",IF(M6129&lt;0.2,"Low (1-19%)",IF(M6129&lt;0.4,"Medium (20-39%)","High (40%+)")))</f>
        <v>Low (1-19%)</v>
      </c>
      <c r="R6129" s="0" t="str">
        <f aca="false">INDEX('Lookup Tables'!$B$2:$B$5,MATCH(F6129,'Lookup Tables'!$A$2:$A$5,0))</f>
        <v>Manager B</v>
      </c>
    </row>
    <row r="6130" customFormat="false" ht="15" hidden="false" customHeight="false" outlineLevel="0" collapsed="false">
      <c r="A6130" s="0" t="s">
        <v>4944</v>
      </c>
      <c r="B6130" s="13" t="n">
        <v>42302</v>
      </c>
      <c r="C6130" s="13" t="n">
        <v>42305</v>
      </c>
      <c r="D6130" s="14" t="s">
        <v>137</v>
      </c>
      <c r="E6130" s="14" t="s">
        <v>62</v>
      </c>
      <c r="F6130" s="14" t="s">
        <v>63</v>
      </c>
      <c r="G6130" s="14" t="s">
        <v>64</v>
      </c>
      <c r="H6130" s="14" t="s">
        <v>65</v>
      </c>
      <c r="I6130" s="14" t="s">
        <v>83</v>
      </c>
      <c r="J6130" s="14" t="s">
        <v>2005</v>
      </c>
      <c r="K6130" s="15" t="n">
        <v>49.408</v>
      </c>
      <c r="L6130" s="0" t="n">
        <v>4</v>
      </c>
      <c r="M6130" s="16" t="n">
        <v>0.2</v>
      </c>
      <c r="N6130" s="17" t="n">
        <v>18.528</v>
      </c>
      <c r="O6130" s="0" t="str">
        <f aca="false">TEXT(B6130,"YYYY-MM")</f>
        <v>2015-10</v>
      </c>
      <c r="P6130" s="18" t="n">
        <f aca="false">IFERROR(N6130/K6130,0)</f>
        <v>0.375</v>
      </c>
      <c r="Q6130" s="0" t="str">
        <f aca="false">IF(M6130=0,"No Discount",IF(M6130&lt;0.2,"Low (1-19%)",IF(M6130&lt;0.4,"Medium (20-39%)","High (40%+)")))</f>
        <v>Medium (20-39%)</v>
      </c>
      <c r="R6130" s="0" t="str">
        <f aca="false">INDEX('Lookup Tables'!$B$2:$B$5,MATCH(F6130,'Lookup Tables'!$A$2:$A$5,0))</f>
        <v>Manager D</v>
      </c>
    </row>
    <row r="6131" customFormat="false" ht="15" hidden="false" customHeight="false" outlineLevel="0" collapsed="false">
      <c r="A6131" s="0" t="s">
        <v>4945</v>
      </c>
      <c r="B6131" s="13" t="n">
        <v>43185</v>
      </c>
      <c r="C6131" s="13" t="n">
        <v>43192</v>
      </c>
      <c r="D6131" s="14" t="s">
        <v>69</v>
      </c>
      <c r="E6131" s="14" t="s">
        <v>97</v>
      </c>
      <c r="F6131" s="14" t="s">
        <v>54</v>
      </c>
      <c r="G6131" s="14" t="s">
        <v>193</v>
      </c>
      <c r="H6131" s="14" t="s">
        <v>80</v>
      </c>
      <c r="I6131" s="14" t="s">
        <v>123</v>
      </c>
      <c r="J6131" s="14" t="s">
        <v>1674</v>
      </c>
      <c r="K6131" s="15" t="n">
        <v>53.25</v>
      </c>
      <c r="L6131" s="0" t="n">
        <v>3</v>
      </c>
      <c r="M6131" s="16" t="n">
        <v>0</v>
      </c>
      <c r="N6131" s="17" t="n">
        <v>20.7675</v>
      </c>
      <c r="O6131" s="0" t="str">
        <f aca="false">TEXT(B6131,"YYYY-MM")</f>
        <v>2018-03</v>
      </c>
      <c r="P6131" s="18" t="n">
        <f aca="false">IFERROR(N6131/K6131,0)</f>
        <v>0.39</v>
      </c>
      <c r="Q6131" s="0" t="str">
        <f aca="false">IF(M6131=0,"No Discount",IF(M6131&lt;0.2,"Low (1-19%)",IF(M6131&lt;0.4,"Medium (20-39%)","High (40%+)")))</f>
        <v>No Discount</v>
      </c>
      <c r="R6131" s="0" t="str">
        <f aca="false">INDEX('Lookup Tables'!$B$2:$B$5,MATCH(F6131,'Lookup Tables'!$A$2:$A$5,0))</f>
        <v>Manager C</v>
      </c>
    </row>
    <row r="6132" customFormat="false" ht="15" hidden="false" customHeight="false" outlineLevel="0" collapsed="false">
      <c r="A6132" s="0" t="s">
        <v>4945</v>
      </c>
      <c r="B6132" s="13" t="n">
        <v>43185</v>
      </c>
      <c r="C6132" s="13" t="n">
        <v>43192</v>
      </c>
      <c r="D6132" s="14" t="s">
        <v>69</v>
      </c>
      <c r="E6132" s="14" t="s">
        <v>97</v>
      </c>
      <c r="F6132" s="14" t="s">
        <v>54</v>
      </c>
      <c r="G6132" s="14" t="s">
        <v>193</v>
      </c>
      <c r="H6132" s="14" t="s">
        <v>65</v>
      </c>
      <c r="I6132" s="14" t="s">
        <v>171</v>
      </c>
      <c r="J6132" s="14" t="s">
        <v>296</v>
      </c>
      <c r="K6132" s="15" t="n">
        <v>3.76</v>
      </c>
      <c r="L6132" s="0" t="n">
        <v>2</v>
      </c>
      <c r="M6132" s="16" t="n">
        <v>0</v>
      </c>
      <c r="N6132" s="17" t="n">
        <v>1.316</v>
      </c>
      <c r="O6132" s="0" t="str">
        <f aca="false">TEXT(B6132,"YYYY-MM")</f>
        <v>2018-03</v>
      </c>
      <c r="P6132" s="18" t="n">
        <f aca="false">IFERROR(N6132/K6132,0)</f>
        <v>0.35</v>
      </c>
      <c r="Q6132" s="0" t="str">
        <f aca="false">IF(M6132=0,"No Discount",IF(M6132&lt;0.2,"Low (1-19%)",IF(M6132&lt;0.4,"Medium (20-39%)","High (40%+)")))</f>
        <v>No Discount</v>
      </c>
      <c r="R6132" s="0" t="str">
        <f aca="false">INDEX('Lookup Tables'!$B$2:$B$5,MATCH(F6132,'Lookup Tables'!$A$2:$A$5,0))</f>
        <v>Manager C</v>
      </c>
    </row>
    <row r="6133" customFormat="false" ht="15" hidden="false" customHeight="false" outlineLevel="0" collapsed="false">
      <c r="A6133" s="0" t="s">
        <v>4946</v>
      </c>
      <c r="B6133" s="13" t="n">
        <v>42365</v>
      </c>
      <c r="C6133" s="13" t="n">
        <v>42369</v>
      </c>
      <c r="D6133" s="14" t="s">
        <v>69</v>
      </c>
      <c r="E6133" s="14" t="s">
        <v>97</v>
      </c>
      <c r="F6133" s="14" t="s">
        <v>117</v>
      </c>
      <c r="G6133" s="14" t="s">
        <v>170</v>
      </c>
      <c r="H6133" s="14" t="s">
        <v>56</v>
      </c>
      <c r="I6133" s="14" t="s">
        <v>59</v>
      </c>
      <c r="J6133" s="14" t="s">
        <v>433</v>
      </c>
      <c r="K6133" s="15" t="n">
        <v>767.214</v>
      </c>
      <c r="L6133" s="0" t="n">
        <v>14</v>
      </c>
      <c r="M6133" s="16" t="n">
        <v>0.1</v>
      </c>
      <c r="N6133" s="17" t="n">
        <v>161.9674</v>
      </c>
      <c r="O6133" s="0" t="str">
        <f aca="false">TEXT(B6133,"YYYY-MM")</f>
        <v>2015-12</v>
      </c>
      <c r="P6133" s="18" t="n">
        <f aca="false">IFERROR(N6133/K6133,0)</f>
        <v>0.211111111111111</v>
      </c>
      <c r="Q6133" s="0" t="str">
        <f aca="false">IF(M6133=0,"No Discount",IF(M6133&lt;0.2,"Low (1-19%)",IF(M6133&lt;0.4,"Medium (20-39%)","High (40%+)")))</f>
        <v>Low (1-19%)</v>
      </c>
      <c r="R6133" s="0" t="str">
        <f aca="false">INDEX('Lookup Tables'!$B$2:$B$5,MATCH(F6133,'Lookup Tables'!$A$2:$A$5,0))</f>
        <v>Manager B</v>
      </c>
    </row>
    <row r="6134" customFormat="false" ht="15" hidden="false" customHeight="false" outlineLevel="0" collapsed="false">
      <c r="A6134" s="0" t="s">
        <v>4947</v>
      </c>
      <c r="B6134" s="13" t="n">
        <v>43358</v>
      </c>
      <c r="C6134" s="13" t="n">
        <v>43363</v>
      </c>
      <c r="D6134" s="14" t="s">
        <v>69</v>
      </c>
      <c r="E6134" s="14" t="s">
        <v>53</v>
      </c>
      <c r="F6134" s="14" t="s">
        <v>54</v>
      </c>
      <c r="G6134" s="14" t="s">
        <v>200</v>
      </c>
      <c r="H6134" s="14" t="s">
        <v>65</v>
      </c>
      <c r="I6134" s="14" t="s">
        <v>91</v>
      </c>
      <c r="J6134" s="14" t="s">
        <v>3291</v>
      </c>
      <c r="K6134" s="15" t="n">
        <v>163.96</v>
      </c>
      <c r="L6134" s="0" t="n">
        <v>5</v>
      </c>
      <c r="M6134" s="16" t="n">
        <v>0.2</v>
      </c>
      <c r="N6134" s="17" t="n">
        <v>59.4355</v>
      </c>
      <c r="O6134" s="0" t="str">
        <f aca="false">TEXT(B6134,"YYYY-MM")</f>
        <v>2018-09</v>
      </c>
      <c r="P6134" s="18" t="n">
        <f aca="false">IFERROR(N6134/K6134,0)</f>
        <v>0.3625</v>
      </c>
      <c r="Q6134" s="0" t="str">
        <f aca="false">IF(M6134=0,"No Discount",IF(M6134&lt;0.2,"Low (1-19%)",IF(M6134&lt;0.4,"Medium (20-39%)","High (40%+)")))</f>
        <v>Medium (20-39%)</v>
      </c>
      <c r="R6134" s="0" t="str">
        <f aca="false">INDEX('Lookup Tables'!$B$2:$B$5,MATCH(F6134,'Lookup Tables'!$A$2:$A$5,0))</f>
        <v>Manager C</v>
      </c>
    </row>
    <row r="6135" customFormat="false" ht="15" hidden="false" customHeight="false" outlineLevel="0" collapsed="false">
      <c r="A6135" s="0" t="s">
        <v>4948</v>
      </c>
      <c r="B6135" s="13" t="n">
        <v>42963</v>
      </c>
      <c r="C6135" s="13" t="n">
        <v>42966</v>
      </c>
      <c r="D6135" s="14" t="s">
        <v>137</v>
      </c>
      <c r="E6135" s="14" t="s">
        <v>62</v>
      </c>
      <c r="F6135" s="14" t="s">
        <v>63</v>
      </c>
      <c r="G6135" s="14" t="s">
        <v>64</v>
      </c>
      <c r="H6135" s="14" t="s">
        <v>56</v>
      </c>
      <c r="I6135" s="14" t="s">
        <v>71</v>
      </c>
      <c r="J6135" s="14" t="s">
        <v>3307</v>
      </c>
      <c r="K6135" s="15" t="n">
        <v>161.28</v>
      </c>
      <c r="L6135" s="0" t="n">
        <v>2</v>
      </c>
      <c r="M6135" s="16" t="n">
        <v>0.2</v>
      </c>
      <c r="N6135" s="17" t="n">
        <v>12.096</v>
      </c>
      <c r="O6135" s="0" t="str">
        <f aca="false">TEXT(B6135,"YYYY-MM")</f>
        <v>2017-08</v>
      </c>
      <c r="P6135" s="18" t="n">
        <f aca="false">IFERROR(N6135/K6135,0)</f>
        <v>0.075</v>
      </c>
      <c r="Q6135" s="0" t="str">
        <f aca="false">IF(M6135=0,"No Discount",IF(M6135&lt;0.2,"Low (1-19%)",IF(M6135&lt;0.4,"Medium (20-39%)","High (40%+)")))</f>
        <v>Medium (20-39%)</v>
      </c>
      <c r="R6135" s="0" t="str">
        <f aca="false">INDEX('Lookup Tables'!$B$2:$B$5,MATCH(F6135,'Lookup Tables'!$A$2:$A$5,0))</f>
        <v>Manager D</v>
      </c>
    </row>
    <row r="6136" customFormat="false" ht="15" hidden="false" customHeight="false" outlineLevel="0" collapsed="false">
      <c r="A6136" s="0" t="s">
        <v>4949</v>
      </c>
      <c r="B6136" s="13" t="n">
        <v>43043</v>
      </c>
      <c r="C6136" s="13" t="n">
        <v>43043</v>
      </c>
      <c r="D6136" s="14" t="s">
        <v>606</v>
      </c>
      <c r="E6136" s="14" t="s">
        <v>53</v>
      </c>
      <c r="F6136" s="14" t="s">
        <v>63</v>
      </c>
      <c r="G6136" s="14" t="s">
        <v>64</v>
      </c>
      <c r="H6136" s="14" t="s">
        <v>65</v>
      </c>
      <c r="I6136" s="14" t="s">
        <v>78</v>
      </c>
      <c r="J6136" s="14" t="s">
        <v>533</v>
      </c>
      <c r="K6136" s="15" t="n">
        <v>192.8</v>
      </c>
      <c r="L6136" s="0" t="n">
        <v>4</v>
      </c>
      <c r="M6136" s="16" t="n">
        <v>0</v>
      </c>
      <c r="N6136" s="17" t="n">
        <v>55.912</v>
      </c>
      <c r="O6136" s="0" t="str">
        <f aca="false">TEXT(B6136,"YYYY-MM")</f>
        <v>2017-11</v>
      </c>
      <c r="P6136" s="18" t="n">
        <f aca="false">IFERROR(N6136/K6136,0)</f>
        <v>0.29</v>
      </c>
      <c r="Q6136" s="0" t="str">
        <f aca="false">IF(M6136=0,"No Discount",IF(M6136&lt;0.2,"Low (1-19%)",IF(M6136&lt;0.4,"Medium (20-39%)","High (40%+)")))</f>
        <v>No Discount</v>
      </c>
      <c r="R6136" s="0" t="str">
        <f aca="false">INDEX('Lookup Tables'!$B$2:$B$5,MATCH(F6136,'Lookup Tables'!$A$2:$A$5,0))</f>
        <v>Manager D</v>
      </c>
    </row>
    <row r="6137" customFormat="false" ht="15" hidden="false" customHeight="false" outlineLevel="0" collapsed="false">
      <c r="A6137" s="0" t="s">
        <v>4950</v>
      </c>
      <c r="B6137" s="13" t="n">
        <v>42661</v>
      </c>
      <c r="C6137" s="13" t="n">
        <v>42665</v>
      </c>
      <c r="D6137" s="14" t="s">
        <v>69</v>
      </c>
      <c r="E6137" s="14" t="s">
        <v>97</v>
      </c>
      <c r="F6137" s="14" t="s">
        <v>98</v>
      </c>
      <c r="G6137" s="14" t="s">
        <v>99</v>
      </c>
      <c r="H6137" s="14" t="s">
        <v>80</v>
      </c>
      <c r="I6137" s="14" t="s">
        <v>123</v>
      </c>
      <c r="J6137" s="14" t="s">
        <v>3529</v>
      </c>
      <c r="K6137" s="15" t="n">
        <v>27.696</v>
      </c>
      <c r="L6137" s="0" t="n">
        <v>3</v>
      </c>
      <c r="M6137" s="16" t="n">
        <v>0.2</v>
      </c>
      <c r="N6137" s="17" t="n">
        <v>3.462</v>
      </c>
      <c r="O6137" s="0" t="str">
        <f aca="false">TEXT(B6137,"YYYY-MM")</f>
        <v>2016-10</v>
      </c>
      <c r="P6137" s="18" t="n">
        <f aca="false">IFERROR(N6137/K6137,0)</f>
        <v>0.125</v>
      </c>
      <c r="Q6137" s="0" t="str">
        <f aca="false">IF(M6137=0,"No Discount",IF(M6137&lt;0.2,"Low (1-19%)",IF(M6137&lt;0.4,"Medium (20-39%)","High (40%+)")))</f>
        <v>Medium (20-39%)</v>
      </c>
      <c r="R6137" s="0" t="str">
        <f aca="false">INDEX('Lookup Tables'!$B$2:$B$5,MATCH(F6137,'Lookup Tables'!$A$2:$A$5,0))</f>
        <v>Manager A</v>
      </c>
    </row>
    <row r="6138" customFormat="false" ht="15" hidden="false" customHeight="false" outlineLevel="0" collapsed="false">
      <c r="A6138" s="0" t="s">
        <v>4950</v>
      </c>
      <c r="B6138" s="13" t="n">
        <v>42661</v>
      </c>
      <c r="C6138" s="13" t="n">
        <v>42665</v>
      </c>
      <c r="D6138" s="14" t="s">
        <v>69</v>
      </c>
      <c r="E6138" s="14" t="s">
        <v>97</v>
      </c>
      <c r="F6138" s="14" t="s">
        <v>98</v>
      </c>
      <c r="G6138" s="14" t="s">
        <v>99</v>
      </c>
      <c r="H6138" s="14" t="s">
        <v>65</v>
      </c>
      <c r="I6138" s="14" t="s">
        <v>85</v>
      </c>
      <c r="J6138" s="14" t="s">
        <v>2567</v>
      </c>
      <c r="K6138" s="15" t="n">
        <v>73.164</v>
      </c>
      <c r="L6138" s="0" t="n">
        <v>6</v>
      </c>
      <c r="M6138" s="16" t="n">
        <v>0.8</v>
      </c>
      <c r="N6138" s="17" t="n">
        <v>-186.5682</v>
      </c>
      <c r="O6138" s="0" t="str">
        <f aca="false">TEXT(B6138,"YYYY-MM")</f>
        <v>2016-10</v>
      </c>
      <c r="P6138" s="18" t="n">
        <f aca="false">IFERROR(N6138/K6138,0)</f>
        <v>-2.55</v>
      </c>
      <c r="Q6138" s="0" t="str">
        <f aca="false">IF(M6138=0,"No Discount",IF(M6138&lt;0.2,"Low (1-19%)",IF(M6138&lt;0.4,"Medium (20-39%)","High (40%+)")))</f>
        <v>High (40%+)</v>
      </c>
      <c r="R6138" s="0" t="str">
        <f aca="false">INDEX('Lookup Tables'!$B$2:$B$5,MATCH(F6138,'Lookup Tables'!$A$2:$A$5,0))</f>
        <v>Manager A</v>
      </c>
    </row>
    <row r="6139" customFormat="false" ht="15" hidden="false" customHeight="false" outlineLevel="0" collapsed="false">
      <c r="A6139" s="0" t="s">
        <v>4951</v>
      </c>
      <c r="B6139" s="13" t="n">
        <v>43039</v>
      </c>
      <c r="C6139" s="13" t="n">
        <v>43043</v>
      </c>
      <c r="D6139" s="14" t="s">
        <v>52</v>
      </c>
      <c r="E6139" s="14" t="s">
        <v>53</v>
      </c>
      <c r="F6139" s="14" t="s">
        <v>54</v>
      </c>
      <c r="G6139" s="14" t="s">
        <v>70</v>
      </c>
      <c r="H6139" s="14" t="s">
        <v>65</v>
      </c>
      <c r="I6139" s="14" t="s">
        <v>91</v>
      </c>
      <c r="J6139" s="14" t="s">
        <v>858</v>
      </c>
      <c r="K6139" s="15" t="n">
        <v>32.064</v>
      </c>
      <c r="L6139" s="0" t="n">
        <v>6</v>
      </c>
      <c r="M6139" s="16" t="n">
        <v>0.2</v>
      </c>
      <c r="N6139" s="17" t="n">
        <v>11.2224</v>
      </c>
      <c r="O6139" s="0" t="str">
        <f aca="false">TEXT(B6139,"YYYY-MM")</f>
        <v>2017-10</v>
      </c>
      <c r="P6139" s="18" t="n">
        <f aca="false">IFERROR(N6139/K6139,0)</f>
        <v>0.35</v>
      </c>
      <c r="Q6139" s="0" t="str">
        <f aca="false">IF(M6139=0,"No Discount",IF(M6139&lt;0.2,"Low (1-19%)",IF(M6139&lt;0.4,"Medium (20-39%)","High (40%+)")))</f>
        <v>Medium (20-39%)</v>
      </c>
      <c r="R6139" s="0" t="str">
        <f aca="false">INDEX('Lookup Tables'!$B$2:$B$5,MATCH(F6139,'Lookup Tables'!$A$2:$A$5,0))</f>
        <v>Manager C</v>
      </c>
    </row>
    <row r="6140" customFormat="false" ht="15" hidden="false" customHeight="false" outlineLevel="0" collapsed="false">
      <c r="A6140" s="0" t="s">
        <v>4952</v>
      </c>
      <c r="B6140" s="13" t="n">
        <v>42093</v>
      </c>
      <c r="C6140" s="13" t="n">
        <v>42098</v>
      </c>
      <c r="D6140" s="14" t="s">
        <v>69</v>
      </c>
      <c r="E6140" s="14" t="s">
        <v>53</v>
      </c>
      <c r="F6140" s="14" t="s">
        <v>63</v>
      </c>
      <c r="G6140" s="14" t="s">
        <v>64</v>
      </c>
      <c r="H6140" s="14" t="s">
        <v>56</v>
      </c>
      <c r="I6140" s="14" t="s">
        <v>57</v>
      </c>
      <c r="J6140" s="14" t="s">
        <v>772</v>
      </c>
      <c r="K6140" s="15" t="n">
        <v>205.666</v>
      </c>
      <c r="L6140" s="0" t="n">
        <v>2</v>
      </c>
      <c r="M6140" s="16" t="n">
        <v>0.15</v>
      </c>
      <c r="N6140" s="17" t="n">
        <v>-12.098</v>
      </c>
      <c r="O6140" s="0" t="str">
        <f aca="false">TEXT(B6140,"YYYY-MM")</f>
        <v>2015-03</v>
      </c>
      <c r="P6140" s="18" t="n">
        <f aca="false">IFERROR(N6140/K6140,0)</f>
        <v>-0.0588235294117647</v>
      </c>
      <c r="Q6140" s="0" t="str">
        <f aca="false">IF(M6140=0,"No Discount",IF(M6140&lt;0.2,"Low (1-19%)",IF(M6140&lt;0.4,"Medium (20-39%)","High (40%+)")))</f>
        <v>Low (1-19%)</v>
      </c>
      <c r="R6140" s="0" t="str">
        <f aca="false">INDEX('Lookup Tables'!$B$2:$B$5,MATCH(F6140,'Lookup Tables'!$A$2:$A$5,0))</f>
        <v>Manager D</v>
      </c>
    </row>
    <row r="6141" customFormat="false" ht="15" hidden="false" customHeight="false" outlineLevel="0" collapsed="false">
      <c r="A6141" s="0" t="s">
        <v>4953</v>
      </c>
      <c r="B6141" s="13" t="n">
        <v>42478</v>
      </c>
      <c r="C6141" s="13" t="n">
        <v>42480</v>
      </c>
      <c r="D6141" s="14" t="s">
        <v>137</v>
      </c>
      <c r="E6141" s="14" t="s">
        <v>53</v>
      </c>
      <c r="F6141" s="14" t="s">
        <v>63</v>
      </c>
      <c r="G6141" s="14" t="s">
        <v>64</v>
      </c>
      <c r="H6141" s="14" t="s">
        <v>65</v>
      </c>
      <c r="I6141" s="14" t="s">
        <v>73</v>
      </c>
      <c r="J6141" s="14" t="s">
        <v>2894</v>
      </c>
      <c r="K6141" s="15" t="n">
        <v>115.44</v>
      </c>
      <c r="L6141" s="0" t="n">
        <v>3</v>
      </c>
      <c r="M6141" s="16" t="n">
        <v>0</v>
      </c>
      <c r="N6141" s="17" t="n">
        <v>30.0144</v>
      </c>
      <c r="O6141" s="0" t="str">
        <f aca="false">TEXT(B6141,"YYYY-MM")</f>
        <v>2016-04</v>
      </c>
      <c r="P6141" s="18" t="n">
        <f aca="false">IFERROR(N6141/K6141,0)</f>
        <v>0.26</v>
      </c>
      <c r="Q6141" s="0" t="str">
        <f aca="false">IF(M6141=0,"No Discount",IF(M6141&lt;0.2,"Low (1-19%)",IF(M6141&lt;0.4,"Medium (20-39%)","High (40%+)")))</f>
        <v>No Discount</v>
      </c>
      <c r="R6141" s="0" t="str">
        <f aca="false">INDEX('Lookup Tables'!$B$2:$B$5,MATCH(F6141,'Lookup Tables'!$A$2:$A$5,0))</f>
        <v>Manager D</v>
      </c>
    </row>
    <row r="6142" customFormat="false" ht="15" hidden="false" customHeight="false" outlineLevel="0" collapsed="false">
      <c r="A6142" s="0" t="s">
        <v>4954</v>
      </c>
      <c r="B6142" s="13" t="n">
        <v>43290</v>
      </c>
      <c r="C6142" s="13" t="n">
        <v>43296</v>
      </c>
      <c r="D6142" s="14" t="s">
        <v>69</v>
      </c>
      <c r="E6142" s="14" t="s">
        <v>53</v>
      </c>
      <c r="F6142" s="14" t="s">
        <v>117</v>
      </c>
      <c r="G6142" s="14" t="s">
        <v>375</v>
      </c>
      <c r="H6142" s="14" t="s">
        <v>65</v>
      </c>
      <c r="I6142" s="14" t="s">
        <v>91</v>
      </c>
      <c r="J6142" s="14" t="s">
        <v>4807</v>
      </c>
      <c r="K6142" s="15" t="n">
        <v>274.8</v>
      </c>
      <c r="L6142" s="0" t="n">
        <v>5</v>
      </c>
      <c r="M6142" s="16" t="n">
        <v>0</v>
      </c>
      <c r="N6142" s="17" t="n">
        <v>134.652</v>
      </c>
      <c r="O6142" s="0" t="str">
        <f aca="false">TEXT(B6142,"YYYY-MM")</f>
        <v>2018-07</v>
      </c>
      <c r="P6142" s="18" t="n">
        <f aca="false">IFERROR(N6142/K6142,0)</f>
        <v>0.49</v>
      </c>
      <c r="Q6142" s="0" t="str">
        <f aca="false">IF(M6142=0,"No Discount",IF(M6142&lt;0.2,"Low (1-19%)",IF(M6142&lt;0.4,"Medium (20-39%)","High (40%+)")))</f>
        <v>No Discount</v>
      </c>
      <c r="R6142" s="0" t="str">
        <f aca="false">INDEX('Lookup Tables'!$B$2:$B$5,MATCH(F6142,'Lookup Tables'!$A$2:$A$5,0))</f>
        <v>Manager B</v>
      </c>
    </row>
    <row r="6143" customFormat="false" ht="15" hidden="false" customHeight="false" outlineLevel="0" collapsed="false">
      <c r="A6143" s="0" t="s">
        <v>4954</v>
      </c>
      <c r="B6143" s="13" t="n">
        <v>43290</v>
      </c>
      <c r="C6143" s="13" t="n">
        <v>43296</v>
      </c>
      <c r="D6143" s="14" t="s">
        <v>69</v>
      </c>
      <c r="E6143" s="14" t="s">
        <v>53</v>
      </c>
      <c r="F6143" s="14" t="s">
        <v>117</v>
      </c>
      <c r="G6143" s="14" t="s">
        <v>375</v>
      </c>
      <c r="H6143" s="14" t="s">
        <v>65</v>
      </c>
      <c r="I6143" s="14" t="s">
        <v>73</v>
      </c>
      <c r="J6143" s="14" t="s">
        <v>2187</v>
      </c>
      <c r="K6143" s="15" t="n">
        <v>195.64</v>
      </c>
      <c r="L6143" s="0" t="n">
        <v>4</v>
      </c>
      <c r="M6143" s="16" t="n">
        <v>0</v>
      </c>
      <c r="N6143" s="17" t="n">
        <v>3.9128</v>
      </c>
      <c r="O6143" s="0" t="str">
        <f aca="false">TEXT(B6143,"YYYY-MM")</f>
        <v>2018-07</v>
      </c>
      <c r="P6143" s="18" t="n">
        <f aca="false">IFERROR(N6143/K6143,0)</f>
        <v>0.02</v>
      </c>
      <c r="Q6143" s="0" t="str">
        <f aca="false">IF(M6143=0,"No Discount",IF(M6143&lt;0.2,"Low (1-19%)",IF(M6143&lt;0.4,"Medium (20-39%)","High (40%+)")))</f>
        <v>No Discount</v>
      </c>
      <c r="R6143" s="0" t="str">
        <f aca="false">INDEX('Lookup Tables'!$B$2:$B$5,MATCH(F6143,'Lookup Tables'!$A$2:$A$5,0))</f>
        <v>Manager B</v>
      </c>
    </row>
    <row r="6144" customFormat="false" ht="15" hidden="false" customHeight="false" outlineLevel="0" collapsed="false">
      <c r="A6144" s="0" t="s">
        <v>4954</v>
      </c>
      <c r="B6144" s="13" t="n">
        <v>43290</v>
      </c>
      <c r="C6144" s="13" t="n">
        <v>43296</v>
      </c>
      <c r="D6144" s="14" t="s">
        <v>69</v>
      </c>
      <c r="E6144" s="14" t="s">
        <v>53</v>
      </c>
      <c r="F6144" s="14" t="s">
        <v>117</v>
      </c>
      <c r="G6144" s="14" t="s">
        <v>375</v>
      </c>
      <c r="H6144" s="14" t="s">
        <v>80</v>
      </c>
      <c r="I6144" s="14" t="s">
        <v>81</v>
      </c>
      <c r="J6144" s="14" t="s">
        <v>1722</v>
      </c>
      <c r="K6144" s="15" t="n">
        <v>257.98</v>
      </c>
      <c r="L6144" s="0" t="n">
        <v>2</v>
      </c>
      <c r="M6144" s="16" t="n">
        <v>0</v>
      </c>
      <c r="N6144" s="17" t="n">
        <v>74.8142</v>
      </c>
      <c r="O6144" s="0" t="str">
        <f aca="false">TEXT(B6144,"YYYY-MM")</f>
        <v>2018-07</v>
      </c>
      <c r="P6144" s="18" t="n">
        <f aca="false">IFERROR(N6144/K6144,0)</f>
        <v>0.29</v>
      </c>
      <c r="Q6144" s="0" t="str">
        <f aca="false">IF(M6144=0,"No Discount",IF(M6144&lt;0.2,"Low (1-19%)",IF(M6144&lt;0.4,"Medium (20-39%)","High (40%+)")))</f>
        <v>No Discount</v>
      </c>
      <c r="R6144" s="0" t="str">
        <f aca="false">INDEX('Lookup Tables'!$B$2:$B$5,MATCH(F6144,'Lookup Tables'!$A$2:$A$5,0))</f>
        <v>Manager B</v>
      </c>
    </row>
    <row r="6145" customFormat="false" ht="15" hidden="false" customHeight="false" outlineLevel="0" collapsed="false">
      <c r="A6145" s="0" t="s">
        <v>4954</v>
      </c>
      <c r="B6145" s="13" t="n">
        <v>43290</v>
      </c>
      <c r="C6145" s="13" t="n">
        <v>43296</v>
      </c>
      <c r="D6145" s="14" t="s">
        <v>69</v>
      </c>
      <c r="E6145" s="14" t="s">
        <v>53</v>
      </c>
      <c r="F6145" s="14" t="s">
        <v>117</v>
      </c>
      <c r="G6145" s="14" t="s">
        <v>375</v>
      </c>
      <c r="H6145" s="14" t="s">
        <v>65</v>
      </c>
      <c r="I6145" s="14" t="s">
        <v>78</v>
      </c>
      <c r="J6145" s="14" t="s">
        <v>3510</v>
      </c>
      <c r="K6145" s="15" t="n">
        <v>119.04</v>
      </c>
      <c r="L6145" s="0" t="n">
        <v>6</v>
      </c>
      <c r="M6145" s="16" t="n">
        <v>0</v>
      </c>
      <c r="N6145" s="17" t="n">
        <v>48.8064</v>
      </c>
      <c r="O6145" s="0" t="str">
        <f aca="false">TEXT(B6145,"YYYY-MM")</f>
        <v>2018-07</v>
      </c>
      <c r="P6145" s="18" t="n">
        <f aca="false">IFERROR(N6145/K6145,0)</f>
        <v>0.41</v>
      </c>
      <c r="Q6145" s="0" t="str">
        <f aca="false">IF(M6145=0,"No Discount",IF(M6145&lt;0.2,"Low (1-19%)",IF(M6145&lt;0.4,"Medium (20-39%)","High (40%+)")))</f>
        <v>No Discount</v>
      </c>
      <c r="R6145" s="0" t="str">
        <f aca="false">INDEX('Lookup Tables'!$B$2:$B$5,MATCH(F6145,'Lookup Tables'!$A$2:$A$5,0))</f>
        <v>Manager B</v>
      </c>
    </row>
    <row r="6146" customFormat="false" ht="15" hidden="false" customHeight="false" outlineLevel="0" collapsed="false">
      <c r="A6146" s="0" t="s">
        <v>4955</v>
      </c>
      <c r="B6146" s="13" t="n">
        <v>43278</v>
      </c>
      <c r="C6146" s="13" t="n">
        <v>43282</v>
      </c>
      <c r="D6146" s="14" t="s">
        <v>69</v>
      </c>
      <c r="E6146" s="14" t="s">
        <v>53</v>
      </c>
      <c r="F6146" s="14" t="s">
        <v>98</v>
      </c>
      <c r="G6146" s="14" t="s">
        <v>113</v>
      </c>
      <c r="H6146" s="14" t="s">
        <v>65</v>
      </c>
      <c r="I6146" s="14" t="s">
        <v>91</v>
      </c>
      <c r="J6146" s="14" t="s">
        <v>1969</v>
      </c>
      <c r="K6146" s="15" t="n">
        <v>20.07</v>
      </c>
      <c r="L6146" s="0" t="n">
        <v>3</v>
      </c>
      <c r="M6146" s="16" t="n">
        <v>0</v>
      </c>
      <c r="N6146" s="17" t="n">
        <v>9.2322</v>
      </c>
      <c r="O6146" s="0" t="str">
        <f aca="false">TEXT(B6146,"YYYY-MM")</f>
        <v>2018-06</v>
      </c>
      <c r="P6146" s="18" t="n">
        <f aca="false">IFERROR(N6146/K6146,0)</f>
        <v>0.46</v>
      </c>
      <c r="Q6146" s="0" t="str">
        <f aca="false">IF(M6146=0,"No Discount",IF(M6146&lt;0.2,"Low (1-19%)",IF(M6146&lt;0.4,"Medium (20-39%)","High (40%+)")))</f>
        <v>No Discount</v>
      </c>
      <c r="R6146" s="0" t="str">
        <f aca="false">INDEX('Lookup Tables'!$B$2:$B$5,MATCH(F6146,'Lookup Tables'!$A$2:$A$5,0))</f>
        <v>Manager A</v>
      </c>
    </row>
    <row r="6147" customFormat="false" ht="15" hidden="false" customHeight="false" outlineLevel="0" collapsed="false">
      <c r="A6147" s="0" t="s">
        <v>4956</v>
      </c>
      <c r="B6147" s="13" t="n">
        <v>42360</v>
      </c>
      <c r="C6147" s="13" t="n">
        <v>42364</v>
      </c>
      <c r="D6147" s="14" t="s">
        <v>69</v>
      </c>
      <c r="E6147" s="14" t="s">
        <v>53</v>
      </c>
      <c r="F6147" s="14" t="s">
        <v>63</v>
      </c>
      <c r="G6147" s="14" t="s">
        <v>64</v>
      </c>
      <c r="H6147" s="14" t="s">
        <v>65</v>
      </c>
      <c r="I6147" s="14" t="s">
        <v>78</v>
      </c>
      <c r="J6147" s="14" t="s">
        <v>891</v>
      </c>
      <c r="K6147" s="15" t="n">
        <v>11.76</v>
      </c>
      <c r="L6147" s="0" t="n">
        <v>4</v>
      </c>
      <c r="M6147" s="16" t="n">
        <v>0</v>
      </c>
      <c r="N6147" s="17" t="n">
        <v>3.1752</v>
      </c>
      <c r="O6147" s="0" t="str">
        <f aca="false">TEXT(B6147,"YYYY-MM")</f>
        <v>2015-12</v>
      </c>
      <c r="P6147" s="18" t="n">
        <f aca="false">IFERROR(N6147/K6147,0)</f>
        <v>0.27</v>
      </c>
      <c r="Q6147" s="0" t="str">
        <f aca="false">IF(M6147=0,"No Discount",IF(M6147&lt;0.2,"Low (1-19%)",IF(M6147&lt;0.4,"Medium (20-39%)","High (40%+)")))</f>
        <v>No Discount</v>
      </c>
      <c r="R6147" s="0" t="str">
        <f aca="false">INDEX('Lookup Tables'!$B$2:$B$5,MATCH(F6147,'Lookup Tables'!$A$2:$A$5,0))</f>
        <v>Manager D</v>
      </c>
    </row>
    <row r="6148" customFormat="false" ht="15" hidden="false" customHeight="false" outlineLevel="0" collapsed="false">
      <c r="A6148" s="0" t="s">
        <v>4957</v>
      </c>
      <c r="B6148" s="13" t="n">
        <v>43425</v>
      </c>
      <c r="C6148" s="13" t="n">
        <v>43429</v>
      </c>
      <c r="D6148" s="14" t="s">
        <v>69</v>
      </c>
      <c r="E6148" s="14" t="s">
        <v>62</v>
      </c>
      <c r="F6148" s="14" t="s">
        <v>63</v>
      </c>
      <c r="G6148" s="14" t="s">
        <v>64</v>
      </c>
      <c r="H6148" s="14" t="s">
        <v>65</v>
      </c>
      <c r="I6148" s="14" t="s">
        <v>78</v>
      </c>
      <c r="J6148" s="14" t="s">
        <v>891</v>
      </c>
      <c r="K6148" s="15" t="n">
        <v>11.76</v>
      </c>
      <c r="L6148" s="0" t="n">
        <v>4</v>
      </c>
      <c r="M6148" s="16" t="n">
        <v>0</v>
      </c>
      <c r="N6148" s="17" t="n">
        <v>3.1752</v>
      </c>
      <c r="O6148" s="0" t="str">
        <f aca="false">TEXT(B6148,"YYYY-MM")</f>
        <v>2018-11</v>
      </c>
      <c r="P6148" s="18" t="n">
        <f aca="false">IFERROR(N6148/K6148,0)</f>
        <v>0.27</v>
      </c>
      <c r="Q6148" s="0" t="str">
        <f aca="false">IF(M6148=0,"No Discount",IF(M6148&lt;0.2,"Low (1-19%)",IF(M6148&lt;0.4,"Medium (20-39%)","High (40%+)")))</f>
        <v>No Discount</v>
      </c>
      <c r="R6148" s="0" t="str">
        <f aca="false">INDEX('Lookup Tables'!$B$2:$B$5,MATCH(F6148,'Lookup Tables'!$A$2:$A$5,0))</f>
        <v>Manager D</v>
      </c>
    </row>
    <row r="6149" customFormat="false" ht="15" hidden="false" customHeight="false" outlineLevel="0" collapsed="false">
      <c r="A6149" s="0" t="s">
        <v>4957</v>
      </c>
      <c r="B6149" s="13" t="n">
        <v>43425</v>
      </c>
      <c r="C6149" s="13" t="n">
        <v>43429</v>
      </c>
      <c r="D6149" s="14" t="s">
        <v>69</v>
      </c>
      <c r="E6149" s="14" t="s">
        <v>62</v>
      </c>
      <c r="F6149" s="14" t="s">
        <v>63</v>
      </c>
      <c r="G6149" s="14" t="s">
        <v>64</v>
      </c>
      <c r="H6149" s="14" t="s">
        <v>65</v>
      </c>
      <c r="I6149" s="14" t="s">
        <v>83</v>
      </c>
      <c r="J6149" s="14" t="s">
        <v>1777</v>
      </c>
      <c r="K6149" s="15" t="n">
        <v>40.736</v>
      </c>
      <c r="L6149" s="0" t="n">
        <v>2</v>
      </c>
      <c r="M6149" s="16" t="n">
        <v>0.2</v>
      </c>
      <c r="N6149" s="17" t="n">
        <v>14.7668</v>
      </c>
      <c r="O6149" s="0" t="str">
        <f aca="false">TEXT(B6149,"YYYY-MM")</f>
        <v>2018-11</v>
      </c>
      <c r="P6149" s="18" t="n">
        <f aca="false">IFERROR(N6149/K6149,0)</f>
        <v>0.3625</v>
      </c>
      <c r="Q6149" s="0" t="str">
        <f aca="false">IF(M6149=0,"No Discount",IF(M6149&lt;0.2,"Low (1-19%)",IF(M6149&lt;0.4,"Medium (20-39%)","High (40%+)")))</f>
        <v>Medium (20-39%)</v>
      </c>
      <c r="R6149" s="0" t="str">
        <f aca="false">INDEX('Lookup Tables'!$B$2:$B$5,MATCH(F6149,'Lookup Tables'!$A$2:$A$5,0))</f>
        <v>Manager D</v>
      </c>
    </row>
    <row r="6150" customFormat="false" ht="15" hidden="false" customHeight="false" outlineLevel="0" collapsed="false">
      <c r="A6150" s="0" t="s">
        <v>4958</v>
      </c>
      <c r="B6150" s="13" t="n">
        <v>42913</v>
      </c>
      <c r="C6150" s="13" t="n">
        <v>42915</v>
      </c>
      <c r="D6150" s="14" t="s">
        <v>52</v>
      </c>
      <c r="E6150" s="14" t="s">
        <v>53</v>
      </c>
      <c r="F6150" s="14" t="s">
        <v>63</v>
      </c>
      <c r="G6150" s="14" t="s">
        <v>64</v>
      </c>
      <c r="H6150" s="14" t="s">
        <v>80</v>
      </c>
      <c r="I6150" s="14" t="s">
        <v>81</v>
      </c>
      <c r="J6150" s="14" t="s">
        <v>3430</v>
      </c>
      <c r="K6150" s="15" t="n">
        <v>201.584</v>
      </c>
      <c r="L6150" s="0" t="n">
        <v>2</v>
      </c>
      <c r="M6150" s="16" t="n">
        <v>0.2</v>
      </c>
      <c r="N6150" s="17" t="n">
        <v>12.599</v>
      </c>
      <c r="O6150" s="0" t="str">
        <f aca="false">TEXT(B6150,"YYYY-MM")</f>
        <v>2017-06</v>
      </c>
      <c r="P6150" s="18" t="n">
        <f aca="false">IFERROR(N6150/K6150,0)</f>
        <v>0.0625</v>
      </c>
      <c r="Q6150" s="0" t="str">
        <f aca="false">IF(M6150=0,"No Discount",IF(M6150&lt;0.2,"Low (1-19%)",IF(M6150&lt;0.4,"Medium (20-39%)","High (40%+)")))</f>
        <v>Medium (20-39%)</v>
      </c>
      <c r="R6150" s="0" t="str">
        <f aca="false">INDEX('Lookup Tables'!$B$2:$B$5,MATCH(F6150,'Lookup Tables'!$A$2:$A$5,0))</f>
        <v>Manager D</v>
      </c>
    </row>
    <row r="6151" customFormat="false" ht="15" hidden="false" customHeight="false" outlineLevel="0" collapsed="false">
      <c r="A6151" s="0" t="s">
        <v>4959</v>
      </c>
      <c r="B6151" s="13" t="n">
        <v>43462</v>
      </c>
      <c r="C6151" s="13" t="n">
        <v>43465</v>
      </c>
      <c r="D6151" s="14" t="s">
        <v>137</v>
      </c>
      <c r="E6151" s="14" t="s">
        <v>62</v>
      </c>
      <c r="F6151" s="14" t="s">
        <v>63</v>
      </c>
      <c r="G6151" s="14" t="s">
        <v>64</v>
      </c>
      <c r="H6151" s="14" t="s">
        <v>56</v>
      </c>
      <c r="I6151" s="14" t="s">
        <v>59</v>
      </c>
      <c r="J6151" s="14" t="s">
        <v>177</v>
      </c>
      <c r="K6151" s="15" t="n">
        <v>340.704</v>
      </c>
      <c r="L6151" s="0" t="n">
        <v>6</v>
      </c>
      <c r="M6151" s="16" t="n">
        <v>0.2</v>
      </c>
      <c r="N6151" s="17" t="n">
        <v>-34.0704</v>
      </c>
      <c r="O6151" s="0" t="str">
        <f aca="false">TEXT(B6151,"YYYY-MM")</f>
        <v>2018-12</v>
      </c>
      <c r="P6151" s="18" t="n">
        <f aca="false">IFERROR(N6151/K6151,0)</f>
        <v>-0.1</v>
      </c>
      <c r="Q6151" s="0" t="str">
        <f aca="false">IF(M6151=0,"No Discount",IF(M6151&lt;0.2,"Low (1-19%)",IF(M6151&lt;0.4,"Medium (20-39%)","High (40%+)")))</f>
        <v>Medium (20-39%)</v>
      </c>
      <c r="R6151" s="0" t="str">
        <f aca="false">INDEX('Lookup Tables'!$B$2:$B$5,MATCH(F6151,'Lookup Tables'!$A$2:$A$5,0))</f>
        <v>Manager D</v>
      </c>
    </row>
    <row r="6152" customFormat="false" ht="15" hidden="false" customHeight="false" outlineLevel="0" collapsed="false">
      <c r="A6152" s="0" t="s">
        <v>4960</v>
      </c>
      <c r="B6152" s="13" t="n">
        <v>42833</v>
      </c>
      <c r="C6152" s="13" t="n">
        <v>42836</v>
      </c>
      <c r="D6152" s="14" t="s">
        <v>137</v>
      </c>
      <c r="E6152" s="14" t="s">
        <v>53</v>
      </c>
      <c r="F6152" s="14" t="s">
        <v>54</v>
      </c>
      <c r="G6152" s="14" t="s">
        <v>597</v>
      </c>
      <c r="H6152" s="14" t="s">
        <v>56</v>
      </c>
      <c r="I6152" s="14" t="s">
        <v>57</v>
      </c>
      <c r="J6152" s="14" t="s">
        <v>3401</v>
      </c>
      <c r="K6152" s="15" t="n">
        <v>354.9</v>
      </c>
      <c r="L6152" s="0" t="n">
        <v>5</v>
      </c>
      <c r="M6152" s="16" t="n">
        <v>0</v>
      </c>
      <c r="N6152" s="17" t="n">
        <v>88.725</v>
      </c>
      <c r="O6152" s="0" t="str">
        <f aca="false">TEXT(B6152,"YYYY-MM")</f>
        <v>2017-04</v>
      </c>
      <c r="P6152" s="18" t="n">
        <f aca="false">IFERROR(N6152/K6152,0)</f>
        <v>0.25</v>
      </c>
      <c r="Q6152" s="0" t="str">
        <f aca="false">IF(M6152=0,"No Discount",IF(M6152&lt;0.2,"Low (1-19%)",IF(M6152&lt;0.4,"Medium (20-39%)","High (40%+)")))</f>
        <v>No Discount</v>
      </c>
      <c r="R6152" s="0" t="str">
        <f aca="false">INDEX('Lookup Tables'!$B$2:$B$5,MATCH(F6152,'Lookup Tables'!$A$2:$A$5,0))</f>
        <v>Manager C</v>
      </c>
    </row>
    <row r="6153" customFormat="false" ht="15" hidden="false" customHeight="false" outlineLevel="0" collapsed="false">
      <c r="A6153" s="0" t="s">
        <v>4961</v>
      </c>
      <c r="B6153" s="13" t="n">
        <v>42081</v>
      </c>
      <c r="C6153" s="13" t="n">
        <v>42084</v>
      </c>
      <c r="D6153" s="14" t="s">
        <v>52</v>
      </c>
      <c r="E6153" s="14" t="s">
        <v>97</v>
      </c>
      <c r="F6153" s="14" t="s">
        <v>63</v>
      </c>
      <c r="G6153" s="14" t="s">
        <v>64</v>
      </c>
      <c r="H6153" s="14" t="s">
        <v>56</v>
      </c>
      <c r="I6153" s="14" t="s">
        <v>57</v>
      </c>
      <c r="J6153" s="14" t="s">
        <v>3654</v>
      </c>
      <c r="K6153" s="15" t="n">
        <v>1198.33</v>
      </c>
      <c r="L6153" s="0" t="n">
        <v>10</v>
      </c>
      <c r="M6153" s="16" t="n">
        <v>0.15</v>
      </c>
      <c r="N6153" s="17" t="n">
        <v>70.49</v>
      </c>
      <c r="O6153" s="0" t="str">
        <f aca="false">TEXT(B6153,"YYYY-MM")</f>
        <v>2015-03</v>
      </c>
      <c r="P6153" s="18" t="n">
        <f aca="false">IFERROR(N6153/K6153,0)</f>
        <v>0.0588235294117647</v>
      </c>
      <c r="Q6153" s="0" t="str">
        <f aca="false">IF(M6153=0,"No Discount",IF(M6153&lt;0.2,"Low (1-19%)",IF(M6153&lt;0.4,"Medium (20-39%)","High (40%+)")))</f>
        <v>Low (1-19%)</v>
      </c>
      <c r="R6153" s="0" t="str">
        <f aca="false">INDEX('Lookup Tables'!$B$2:$B$5,MATCH(F6153,'Lookup Tables'!$A$2:$A$5,0))</f>
        <v>Manager D</v>
      </c>
    </row>
    <row r="6154" customFormat="false" ht="15" hidden="false" customHeight="false" outlineLevel="0" collapsed="false">
      <c r="A6154" s="0" t="s">
        <v>4962</v>
      </c>
      <c r="B6154" s="13" t="n">
        <v>43284</v>
      </c>
      <c r="C6154" s="13" t="n">
        <v>43289</v>
      </c>
      <c r="D6154" s="14" t="s">
        <v>69</v>
      </c>
      <c r="E6154" s="14" t="s">
        <v>53</v>
      </c>
      <c r="F6154" s="14" t="s">
        <v>63</v>
      </c>
      <c r="G6154" s="14" t="s">
        <v>64</v>
      </c>
      <c r="H6154" s="14" t="s">
        <v>65</v>
      </c>
      <c r="I6154" s="14" t="s">
        <v>73</v>
      </c>
      <c r="J6154" s="14" t="s">
        <v>430</v>
      </c>
      <c r="K6154" s="15" t="n">
        <v>87.92</v>
      </c>
      <c r="L6154" s="0" t="n">
        <v>4</v>
      </c>
      <c r="M6154" s="16" t="n">
        <v>0</v>
      </c>
      <c r="N6154" s="17" t="n">
        <v>0.8792</v>
      </c>
      <c r="O6154" s="0" t="str">
        <f aca="false">TEXT(B6154,"YYYY-MM")</f>
        <v>2018-07</v>
      </c>
      <c r="P6154" s="18" t="n">
        <f aca="false">IFERROR(N6154/K6154,0)</f>
        <v>0.01</v>
      </c>
      <c r="Q6154" s="0" t="str">
        <f aca="false">IF(M6154=0,"No Discount",IF(M6154&lt;0.2,"Low (1-19%)",IF(M6154&lt;0.4,"Medium (20-39%)","High (40%+)")))</f>
        <v>No Discount</v>
      </c>
      <c r="R6154" s="0" t="str">
        <f aca="false">INDEX('Lookup Tables'!$B$2:$B$5,MATCH(F6154,'Lookup Tables'!$A$2:$A$5,0))</f>
        <v>Manager D</v>
      </c>
    </row>
    <row r="6155" customFormat="false" ht="15" hidden="false" customHeight="false" outlineLevel="0" collapsed="false">
      <c r="A6155" s="0" t="s">
        <v>4963</v>
      </c>
      <c r="B6155" s="13" t="n">
        <v>43210</v>
      </c>
      <c r="C6155" s="13" t="n">
        <v>43213</v>
      </c>
      <c r="D6155" s="14" t="s">
        <v>137</v>
      </c>
      <c r="E6155" s="14" t="s">
        <v>62</v>
      </c>
      <c r="F6155" s="14" t="s">
        <v>117</v>
      </c>
      <c r="G6155" s="14" t="s">
        <v>118</v>
      </c>
      <c r="H6155" s="14" t="s">
        <v>56</v>
      </c>
      <c r="I6155" s="14" t="s">
        <v>76</v>
      </c>
      <c r="J6155" s="14" t="s">
        <v>2856</v>
      </c>
      <c r="K6155" s="15" t="n">
        <v>51.968</v>
      </c>
      <c r="L6155" s="0" t="n">
        <v>2</v>
      </c>
      <c r="M6155" s="16" t="n">
        <v>0.2</v>
      </c>
      <c r="N6155" s="17" t="n">
        <v>10.3936</v>
      </c>
      <c r="O6155" s="0" t="str">
        <f aca="false">TEXT(B6155,"YYYY-MM")</f>
        <v>2018-04</v>
      </c>
      <c r="P6155" s="18" t="n">
        <f aca="false">IFERROR(N6155/K6155,0)</f>
        <v>0.2</v>
      </c>
      <c r="Q6155" s="0" t="str">
        <f aca="false">IF(M6155=0,"No Discount",IF(M6155&lt;0.2,"Low (1-19%)",IF(M6155&lt;0.4,"Medium (20-39%)","High (40%+)")))</f>
        <v>Medium (20-39%)</v>
      </c>
      <c r="R6155" s="0" t="str">
        <f aca="false">INDEX('Lookup Tables'!$B$2:$B$5,MATCH(F6155,'Lookup Tables'!$A$2:$A$5,0))</f>
        <v>Manager B</v>
      </c>
    </row>
    <row r="6156" customFormat="false" ht="15" hidden="false" customHeight="false" outlineLevel="0" collapsed="false">
      <c r="A6156" s="0" t="s">
        <v>4963</v>
      </c>
      <c r="B6156" s="13" t="n">
        <v>43210</v>
      </c>
      <c r="C6156" s="13" t="n">
        <v>43213</v>
      </c>
      <c r="D6156" s="14" t="s">
        <v>137</v>
      </c>
      <c r="E6156" s="14" t="s">
        <v>62</v>
      </c>
      <c r="F6156" s="14" t="s">
        <v>117</v>
      </c>
      <c r="G6156" s="14" t="s">
        <v>118</v>
      </c>
      <c r="H6156" s="14" t="s">
        <v>65</v>
      </c>
      <c r="I6156" s="14" t="s">
        <v>73</v>
      </c>
      <c r="J6156" s="14" t="s">
        <v>216</v>
      </c>
      <c r="K6156" s="15" t="n">
        <v>51.336</v>
      </c>
      <c r="L6156" s="0" t="n">
        <v>3</v>
      </c>
      <c r="M6156" s="16" t="n">
        <v>0.2</v>
      </c>
      <c r="N6156" s="17" t="n">
        <v>5.7753</v>
      </c>
      <c r="O6156" s="0" t="str">
        <f aca="false">TEXT(B6156,"YYYY-MM")</f>
        <v>2018-04</v>
      </c>
      <c r="P6156" s="18" t="n">
        <f aca="false">IFERROR(N6156/K6156,0)</f>
        <v>0.1125</v>
      </c>
      <c r="Q6156" s="0" t="str">
        <f aca="false">IF(M6156=0,"No Discount",IF(M6156&lt;0.2,"Low (1-19%)",IF(M6156&lt;0.4,"Medium (20-39%)","High (40%+)")))</f>
        <v>Medium (20-39%)</v>
      </c>
      <c r="R6156" s="0" t="str">
        <f aca="false">INDEX('Lookup Tables'!$B$2:$B$5,MATCH(F6156,'Lookup Tables'!$A$2:$A$5,0))</f>
        <v>Manager B</v>
      </c>
    </row>
    <row r="6157" customFormat="false" ht="15" hidden="false" customHeight="false" outlineLevel="0" collapsed="false">
      <c r="A6157" s="0" t="s">
        <v>4963</v>
      </c>
      <c r="B6157" s="13" t="n">
        <v>43210</v>
      </c>
      <c r="C6157" s="13" t="n">
        <v>43213</v>
      </c>
      <c r="D6157" s="14" t="s">
        <v>137</v>
      </c>
      <c r="E6157" s="14" t="s">
        <v>62</v>
      </c>
      <c r="F6157" s="14" t="s">
        <v>117</v>
      </c>
      <c r="G6157" s="14" t="s">
        <v>118</v>
      </c>
      <c r="H6157" s="14" t="s">
        <v>65</v>
      </c>
      <c r="I6157" s="14" t="s">
        <v>73</v>
      </c>
      <c r="J6157" s="14" t="s">
        <v>730</v>
      </c>
      <c r="K6157" s="15" t="n">
        <v>332.704</v>
      </c>
      <c r="L6157" s="0" t="n">
        <v>1</v>
      </c>
      <c r="M6157" s="16" t="n">
        <v>0.2</v>
      </c>
      <c r="N6157" s="17" t="n">
        <v>33.2704</v>
      </c>
      <c r="O6157" s="0" t="str">
        <f aca="false">TEXT(B6157,"YYYY-MM")</f>
        <v>2018-04</v>
      </c>
      <c r="P6157" s="18" t="n">
        <f aca="false">IFERROR(N6157/K6157,0)</f>
        <v>0.1</v>
      </c>
      <c r="Q6157" s="0" t="str">
        <f aca="false">IF(M6157=0,"No Discount",IF(M6157&lt;0.2,"Low (1-19%)",IF(M6157&lt;0.4,"Medium (20-39%)","High (40%+)")))</f>
        <v>Medium (20-39%)</v>
      </c>
      <c r="R6157" s="0" t="str">
        <f aca="false">INDEX('Lookup Tables'!$B$2:$B$5,MATCH(F6157,'Lookup Tables'!$A$2:$A$5,0))</f>
        <v>Manager B</v>
      </c>
    </row>
    <row r="6158" customFormat="false" ht="15" hidden="false" customHeight="false" outlineLevel="0" collapsed="false">
      <c r="A6158" s="0" t="s">
        <v>4963</v>
      </c>
      <c r="B6158" s="13" t="n">
        <v>43210</v>
      </c>
      <c r="C6158" s="13" t="n">
        <v>43213</v>
      </c>
      <c r="D6158" s="14" t="s">
        <v>137</v>
      </c>
      <c r="E6158" s="14" t="s">
        <v>62</v>
      </c>
      <c r="F6158" s="14" t="s">
        <v>117</v>
      </c>
      <c r="G6158" s="14" t="s">
        <v>118</v>
      </c>
      <c r="H6158" s="14" t="s">
        <v>56</v>
      </c>
      <c r="I6158" s="14" t="s">
        <v>76</v>
      </c>
      <c r="J6158" s="14" t="s">
        <v>2767</v>
      </c>
      <c r="K6158" s="15" t="n">
        <v>42.408</v>
      </c>
      <c r="L6158" s="0" t="n">
        <v>3</v>
      </c>
      <c r="M6158" s="16" t="n">
        <v>0.2</v>
      </c>
      <c r="N6158" s="17" t="n">
        <v>9.5418</v>
      </c>
      <c r="O6158" s="0" t="str">
        <f aca="false">TEXT(B6158,"YYYY-MM")</f>
        <v>2018-04</v>
      </c>
      <c r="P6158" s="18" t="n">
        <f aca="false">IFERROR(N6158/K6158,0)</f>
        <v>0.225</v>
      </c>
      <c r="Q6158" s="0" t="str">
        <f aca="false">IF(M6158=0,"No Discount",IF(M6158&lt;0.2,"Low (1-19%)",IF(M6158&lt;0.4,"Medium (20-39%)","High (40%+)")))</f>
        <v>Medium (20-39%)</v>
      </c>
      <c r="R6158" s="0" t="str">
        <f aca="false">INDEX('Lookup Tables'!$B$2:$B$5,MATCH(F6158,'Lookup Tables'!$A$2:$A$5,0))</f>
        <v>Manager B</v>
      </c>
    </row>
    <row r="6159" customFormat="false" ht="15" hidden="false" customHeight="false" outlineLevel="0" collapsed="false">
      <c r="A6159" s="0" t="s">
        <v>4964</v>
      </c>
      <c r="B6159" s="13" t="n">
        <v>42950</v>
      </c>
      <c r="C6159" s="13" t="n">
        <v>42952</v>
      </c>
      <c r="D6159" s="14" t="s">
        <v>52</v>
      </c>
      <c r="E6159" s="14" t="s">
        <v>53</v>
      </c>
      <c r="F6159" s="14" t="s">
        <v>98</v>
      </c>
      <c r="G6159" s="14" t="s">
        <v>331</v>
      </c>
      <c r="H6159" s="14" t="s">
        <v>65</v>
      </c>
      <c r="I6159" s="14" t="s">
        <v>129</v>
      </c>
      <c r="J6159" s="14" t="s">
        <v>273</v>
      </c>
      <c r="K6159" s="15" t="n">
        <v>81.54</v>
      </c>
      <c r="L6159" s="0" t="n">
        <v>3</v>
      </c>
      <c r="M6159" s="16" t="n">
        <v>0</v>
      </c>
      <c r="N6159" s="17" t="n">
        <v>38.3238</v>
      </c>
      <c r="O6159" s="0" t="str">
        <f aca="false">TEXT(B6159,"YYYY-MM")</f>
        <v>2017-08</v>
      </c>
      <c r="P6159" s="18" t="n">
        <f aca="false">IFERROR(N6159/K6159,0)</f>
        <v>0.47</v>
      </c>
      <c r="Q6159" s="0" t="str">
        <f aca="false">IF(M6159=0,"No Discount",IF(M6159&lt;0.2,"Low (1-19%)",IF(M6159&lt;0.4,"Medium (20-39%)","High (40%+)")))</f>
        <v>No Discount</v>
      </c>
      <c r="R6159" s="0" t="str">
        <f aca="false">INDEX('Lookup Tables'!$B$2:$B$5,MATCH(F6159,'Lookup Tables'!$A$2:$A$5,0))</f>
        <v>Manager A</v>
      </c>
    </row>
    <row r="6160" customFormat="false" ht="15" hidden="false" customHeight="false" outlineLevel="0" collapsed="false">
      <c r="A6160" s="0" t="s">
        <v>4964</v>
      </c>
      <c r="B6160" s="13" t="n">
        <v>42950</v>
      </c>
      <c r="C6160" s="13" t="n">
        <v>42952</v>
      </c>
      <c r="D6160" s="14" t="s">
        <v>52</v>
      </c>
      <c r="E6160" s="14" t="s">
        <v>53</v>
      </c>
      <c r="F6160" s="14" t="s">
        <v>98</v>
      </c>
      <c r="G6160" s="14" t="s">
        <v>331</v>
      </c>
      <c r="H6160" s="14" t="s">
        <v>80</v>
      </c>
      <c r="I6160" s="14" t="s">
        <v>123</v>
      </c>
      <c r="J6160" s="14" t="s">
        <v>4965</v>
      </c>
      <c r="K6160" s="15" t="n">
        <v>167.28</v>
      </c>
      <c r="L6160" s="0" t="n">
        <v>12</v>
      </c>
      <c r="M6160" s="16" t="n">
        <v>0</v>
      </c>
      <c r="N6160" s="17" t="n">
        <v>23.4192</v>
      </c>
      <c r="O6160" s="0" t="str">
        <f aca="false">TEXT(B6160,"YYYY-MM")</f>
        <v>2017-08</v>
      </c>
      <c r="P6160" s="18" t="n">
        <f aca="false">IFERROR(N6160/K6160,0)</f>
        <v>0.14</v>
      </c>
      <c r="Q6160" s="0" t="str">
        <f aca="false">IF(M6160=0,"No Discount",IF(M6160&lt;0.2,"Low (1-19%)",IF(M6160&lt;0.4,"Medium (20-39%)","High (40%+)")))</f>
        <v>No Discount</v>
      </c>
      <c r="R6160" s="0" t="str">
        <f aca="false">INDEX('Lookup Tables'!$B$2:$B$5,MATCH(F6160,'Lookup Tables'!$A$2:$A$5,0))</f>
        <v>Manager A</v>
      </c>
    </row>
    <row r="6161" customFormat="false" ht="15" hidden="false" customHeight="false" outlineLevel="0" collapsed="false">
      <c r="A6161" s="0" t="s">
        <v>4966</v>
      </c>
      <c r="B6161" s="13" t="n">
        <v>43072</v>
      </c>
      <c r="C6161" s="13" t="n">
        <v>43078</v>
      </c>
      <c r="D6161" s="14" t="s">
        <v>69</v>
      </c>
      <c r="E6161" s="14" t="s">
        <v>53</v>
      </c>
      <c r="F6161" s="14" t="s">
        <v>63</v>
      </c>
      <c r="G6161" s="14" t="s">
        <v>64</v>
      </c>
      <c r="H6161" s="14" t="s">
        <v>65</v>
      </c>
      <c r="I6161" s="14" t="s">
        <v>73</v>
      </c>
      <c r="J6161" s="14" t="s">
        <v>3984</v>
      </c>
      <c r="K6161" s="15" t="n">
        <v>772.68</v>
      </c>
      <c r="L6161" s="0" t="n">
        <v>4</v>
      </c>
      <c r="M6161" s="16" t="n">
        <v>0</v>
      </c>
      <c r="N6161" s="17" t="n">
        <v>108.1752</v>
      </c>
      <c r="O6161" s="0" t="str">
        <f aca="false">TEXT(B6161,"YYYY-MM")</f>
        <v>2017-12</v>
      </c>
      <c r="P6161" s="18" t="n">
        <f aca="false">IFERROR(N6161/K6161,0)</f>
        <v>0.14</v>
      </c>
      <c r="Q6161" s="0" t="str">
        <f aca="false">IF(M6161=0,"No Discount",IF(M6161&lt;0.2,"Low (1-19%)",IF(M6161&lt;0.4,"Medium (20-39%)","High (40%+)")))</f>
        <v>No Discount</v>
      </c>
      <c r="R6161" s="0" t="str">
        <f aca="false">INDEX('Lookup Tables'!$B$2:$B$5,MATCH(F6161,'Lookup Tables'!$A$2:$A$5,0))</f>
        <v>Manager D</v>
      </c>
    </row>
    <row r="6162" customFormat="false" ht="15" hidden="false" customHeight="false" outlineLevel="0" collapsed="false">
      <c r="A6162" s="0" t="s">
        <v>4967</v>
      </c>
      <c r="B6162" s="13" t="n">
        <v>42082</v>
      </c>
      <c r="C6162" s="13" t="n">
        <v>42084</v>
      </c>
      <c r="D6162" s="14" t="s">
        <v>137</v>
      </c>
      <c r="E6162" s="14" t="s">
        <v>62</v>
      </c>
      <c r="F6162" s="14" t="s">
        <v>54</v>
      </c>
      <c r="G6162" s="14" t="s">
        <v>70</v>
      </c>
      <c r="H6162" s="14" t="s">
        <v>80</v>
      </c>
      <c r="I6162" s="14" t="s">
        <v>81</v>
      </c>
      <c r="J6162" s="14" t="s">
        <v>928</v>
      </c>
      <c r="K6162" s="15" t="n">
        <v>323.976</v>
      </c>
      <c r="L6162" s="0" t="n">
        <v>3</v>
      </c>
      <c r="M6162" s="16" t="n">
        <v>0.2</v>
      </c>
      <c r="N6162" s="17" t="n">
        <v>28.3479</v>
      </c>
      <c r="O6162" s="0" t="str">
        <f aca="false">TEXT(B6162,"YYYY-MM")</f>
        <v>2015-03</v>
      </c>
      <c r="P6162" s="18" t="n">
        <f aca="false">IFERROR(N6162/K6162,0)</f>
        <v>0.0875</v>
      </c>
      <c r="Q6162" s="0" t="str">
        <f aca="false">IF(M6162=0,"No Discount",IF(M6162&lt;0.2,"Low (1-19%)",IF(M6162&lt;0.4,"Medium (20-39%)","High (40%+)")))</f>
        <v>Medium (20-39%)</v>
      </c>
      <c r="R6162" s="0" t="str">
        <f aca="false">INDEX('Lookup Tables'!$B$2:$B$5,MATCH(F6162,'Lookup Tables'!$A$2:$A$5,0))</f>
        <v>Manager C</v>
      </c>
    </row>
    <row r="6163" customFormat="false" ht="15" hidden="false" customHeight="false" outlineLevel="0" collapsed="false">
      <c r="A6163" s="0" t="s">
        <v>4967</v>
      </c>
      <c r="B6163" s="13" t="n">
        <v>42082</v>
      </c>
      <c r="C6163" s="13" t="n">
        <v>42084</v>
      </c>
      <c r="D6163" s="14" t="s">
        <v>137</v>
      </c>
      <c r="E6163" s="14" t="s">
        <v>62</v>
      </c>
      <c r="F6163" s="14" t="s">
        <v>54</v>
      </c>
      <c r="G6163" s="14" t="s">
        <v>70</v>
      </c>
      <c r="H6163" s="14" t="s">
        <v>65</v>
      </c>
      <c r="I6163" s="14" t="s">
        <v>66</v>
      </c>
      <c r="J6163" s="14" t="s">
        <v>2133</v>
      </c>
      <c r="K6163" s="15" t="n">
        <v>11.808</v>
      </c>
      <c r="L6163" s="0" t="n">
        <v>4</v>
      </c>
      <c r="M6163" s="16" t="n">
        <v>0.2</v>
      </c>
      <c r="N6163" s="17" t="n">
        <v>3.9852</v>
      </c>
      <c r="O6163" s="0" t="str">
        <f aca="false">TEXT(B6163,"YYYY-MM")</f>
        <v>2015-03</v>
      </c>
      <c r="P6163" s="18" t="n">
        <f aca="false">IFERROR(N6163/K6163,0)</f>
        <v>0.3375</v>
      </c>
      <c r="Q6163" s="0" t="str">
        <f aca="false">IF(M6163=0,"No Discount",IF(M6163&lt;0.2,"Low (1-19%)",IF(M6163&lt;0.4,"Medium (20-39%)","High (40%+)")))</f>
        <v>Medium (20-39%)</v>
      </c>
      <c r="R6163" s="0" t="str">
        <f aca="false">INDEX('Lookup Tables'!$B$2:$B$5,MATCH(F6163,'Lookup Tables'!$A$2:$A$5,0))</f>
        <v>Manager C</v>
      </c>
    </row>
    <row r="6164" customFormat="false" ht="15" hidden="false" customHeight="false" outlineLevel="0" collapsed="false">
      <c r="A6164" s="0" t="s">
        <v>4967</v>
      </c>
      <c r="B6164" s="13" t="n">
        <v>42082</v>
      </c>
      <c r="C6164" s="13" t="n">
        <v>42084</v>
      </c>
      <c r="D6164" s="14" t="s">
        <v>137</v>
      </c>
      <c r="E6164" s="14" t="s">
        <v>62</v>
      </c>
      <c r="F6164" s="14" t="s">
        <v>54</v>
      </c>
      <c r="G6164" s="14" t="s">
        <v>70</v>
      </c>
      <c r="H6164" s="14" t="s">
        <v>65</v>
      </c>
      <c r="I6164" s="14" t="s">
        <v>73</v>
      </c>
      <c r="J6164" s="14" t="s">
        <v>688</v>
      </c>
      <c r="K6164" s="15" t="n">
        <v>26.16</v>
      </c>
      <c r="L6164" s="0" t="n">
        <v>3</v>
      </c>
      <c r="M6164" s="16" t="n">
        <v>0.2</v>
      </c>
      <c r="N6164" s="17" t="n">
        <v>1.962</v>
      </c>
      <c r="O6164" s="0" t="str">
        <f aca="false">TEXT(B6164,"YYYY-MM")</f>
        <v>2015-03</v>
      </c>
      <c r="P6164" s="18" t="n">
        <f aca="false">IFERROR(N6164/K6164,0)</f>
        <v>0.075</v>
      </c>
      <c r="Q6164" s="0" t="str">
        <f aca="false">IF(M6164=0,"No Discount",IF(M6164&lt;0.2,"Low (1-19%)",IF(M6164&lt;0.4,"Medium (20-39%)","High (40%+)")))</f>
        <v>Medium (20-39%)</v>
      </c>
      <c r="R6164" s="0" t="str">
        <f aca="false">INDEX('Lookup Tables'!$B$2:$B$5,MATCH(F6164,'Lookup Tables'!$A$2:$A$5,0))</f>
        <v>Manager C</v>
      </c>
    </row>
    <row r="6165" customFormat="false" ht="15" hidden="false" customHeight="false" outlineLevel="0" collapsed="false">
      <c r="A6165" s="0" t="s">
        <v>4967</v>
      </c>
      <c r="B6165" s="13" t="n">
        <v>42082</v>
      </c>
      <c r="C6165" s="13" t="n">
        <v>42084</v>
      </c>
      <c r="D6165" s="14" t="s">
        <v>137</v>
      </c>
      <c r="E6165" s="14" t="s">
        <v>62</v>
      </c>
      <c r="F6165" s="14" t="s">
        <v>54</v>
      </c>
      <c r="G6165" s="14" t="s">
        <v>70</v>
      </c>
      <c r="H6165" s="14" t="s">
        <v>65</v>
      </c>
      <c r="I6165" s="14" t="s">
        <v>83</v>
      </c>
      <c r="J6165" s="14" t="s">
        <v>2828</v>
      </c>
      <c r="K6165" s="15" t="n">
        <v>33.57</v>
      </c>
      <c r="L6165" s="0" t="n">
        <v>5</v>
      </c>
      <c r="M6165" s="16" t="n">
        <v>0.7</v>
      </c>
      <c r="N6165" s="17" t="n">
        <v>-25.737</v>
      </c>
      <c r="O6165" s="0" t="str">
        <f aca="false">TEXT(B6165,"YYYY-MM")</f>
        <v>2015-03</v>
      </c>
      <c r="P6165" s="18" t="n">
        <f aca="false">IFERROR(N6165/K6165,0)</f>
        <v>-0.766666666666667</v>
      </c>
      <c r="Q6165" s="0" t="str">
        <f aca="false">IF(M6165=0,"No Discount",IF(M6165&lt;0.2,"Low (1-19%)",IF(M6165&lt;0.4,"Medium (20-39%)","High (40%+)")))</f>
        <v>High (40%+)</v>
      </c>
      <c r="R6165" s="0" t="str">
        <f aca="false">INDEX('Lookup Tables'!$B$2:$B$5,MATCH(F6165,'Lookup Tables'!$A$2:$A$5,0))</f>
        <v>Manager C</v>
      </c>
    </row>
    <row r="6166" customFormat="false" ht="15" hidden="false" customHeight="false" outlineLevel="0" collapsed="false">
      <c r="A6166" s="0" t="s">
        <v>4967</v>
      </c>
      <c r="B6166" s="13" t="n">
        <v>42082</v>
      </c>
      <c r="C6166" s="13" t="n">
        <v>42084</v>
      </c>
      <c r="D6166" s="14" t="s">
        <v>137</v>
      </c>
      <c r="E6166" s="14" t="s">
        <v>62</v>
      </c>
      <c r="F6166" s="14" t="s">
        <v>54</v>
      </c>
      <c r="G6166" s="14" t="s">
        <v>70</v>
      </c>
      <c r="H6166" s="14" t="s">
        <v>56</v>
      </c>
      <c r="I6166" s="14" t="s">
        <v>76</v>
      </c>
      <c r="J6166" s="14" t="s">
        <v>603</v>
      </c>
      <c r="K6166" s="15" t="n">
        <v>4.992</v>
      </c>
      <c r="L6166" s="0" t="n">
        <v>3</v>
      </c>
      <c r="M6166" s="16" t="n">
        <v>0.2</v>
      </c>
      <c r="N6166" s="17" t="n">
        <v>1.3728</v>
      </c>
      <c r="O6166" s="0" t="str">
        <f aca="false">TEXT(B6166,"YYYY-MM")</f>
        <v>2015-03</v>
      </c>
      <c r="P6166" s="18" t="n">
        <f aca="false">IFERROR(N6166/K6166,0)</f>
        <v>0.275</v>
      </c>
      <c r="Q6166" s="0" t="str">
        <f aca="false">IF(M6166=0,"No Discount",IF(M6166&lt;0.2,"Low (1-19%)",IF(M6166&lt;0.4,"Medium (20-39%)","High (40%+)")))</f>
        <v>Medium (20-39%)</v>
      </c>
      <c r="R6166" s="0" t="str">
        <f aca="false">INDEX('Lookup Tables'!$B$2:$B$5,MATCH(F6166,'Lookup Tables'!$A$2:$A$5,0))</f>
        <v>Manager C</v>
      </c>
    </row>
    <row r="6167" customFormat="false" ht="15" hidden="false" customHeight="false" outlineLevel="0" collapsed="false">
      <c r="A6167" s="0" t="s">
        <v>4967</v>
      </c>
      <c r="B6167" s="13" t="n">
        <v>42082</v>
      </c>
      <c r="C6167" s="13" t="n">
        <v>42084</v>
      </c>
      <c r="D6167" s="14" t="s">
        <v>137</v>
      </c>
      <c r="E6167" s="14" t="s">
        <v>62</v>
      </c>
      <c r="F6167" s="14" t="s">
        <v>54</v>
      </c>
      <c r="G6167" s="14" t="s">
        <v>70</v>
      </c>
      <c r="H6167" s="14" t="s">
        <v>56</v>
      </c>
      <c r="I6167" s="14" t="s">
        <v>76</v>
      </c>
      <c r="J6167" s="14" t="s">
        <v>4075</v>
      </c>
      <c r="K6167" s="15" t="n">
        <v>20.016</v>
      </c>
      <c r="L6167" s="0" t="n">
        <v>3</v>
      </c>
      <c r="M6167" s="16" t="n">
        <v>0.2</v>
      </c>
      <c r="N6167" s="17" t="n">
        <v>5.5044</v>
      </c>
      <c r="O6167" s="0" t="str">
        <f aca="false">TEXT(B6167,"YYYY-MM")</f>
        <v>2015-03</v>
      </c>
      <c r="P6167" s="18" t="n">
        <f aca="false">IFERROR(N6167/K6167,0)</f>
        <v>0.275</v>
      </c>
      <c r="Q6167" s="0" t="str">
        <f aca="false">IF(M6167=0,"No Discount",IF(M6167&lt;0.2,"Low (1-19%)",IF(M6167&lt;0.4,"Medium (20-39%)","High (40%+)")))</f>
        <v>Medium (20-39%)</v>
      </c>
      <c r="R6167" s="0" t="str">
        <f aca="false">INDEX('Lookup Tables'!$B$2:$B$5,MATCH(F6167,'Lookup Tables'!$A$2:$A$5,0))</f>
        <v>Manager C</v>
      </c>
    </row>
    <row r="6168" customFormat="false" ht="15" hidden="false" customHeight="false" outlineLevel="0" collapsed="false">
      <c r="A6168" s="0" t="s">
        <v>4967</v>
      </c>
      <c r="B6168" s="13" t="n">
        <v>42082</v>
      </c>
      <c r="C6168" s="13" t="n">
        <v>42084</v>
      </c>
      <c r="D6168" s="14" t="s">
        <v>137</v>
      </c>
      <c r="E6168" s="14" t="s">
        <v>62</v>
      </c>
      <c r="F6168" s="14" t="s">
        <v>54</v>
      </c>
      <c r="G6168" s="14" t="s">
        <v>70</v>
      </c>
      <c r="H6168" s="14" t="s">
        <v>80</v>
      </c>
      <c r="I6168" s="14" t="s">
        <v>123</v>
      </c>
      <c r="J6168" s="14" t="s">
        <v>4929</v>
      </c>
      <c r="K6168" s="15" t="n">
        <v>170.24</v>
      </c>
      <c r="L6168" s="0" t="n">
        <v>2</v>
      </c>
      <c r="M6168" s="16" t="n">
        <v>0.2</v>
      </c>
      <c r="N6168" s="17" t="n">
        <v>53.2</v>
      </c>
      <c r="O6168" s="0" t="str">
        <f aca="false">TEXT(B6168,"YYYY-MM")</f>
        <v>2015-03</v>
      </c>
      <c r="P6168" s="18" t="n">
        <f aca="false">IFERROR(N6168/K6168,0)</f>
        <v>0.3125</v>
      </c>
      <c r="Q6168" s="0" t="str">
        <f aca="false">IF(M6168=0,"No Discount",IF(M6168&lt;0.2,"Low (1-19%)",IF(M6168&lt;0.4,"Medium (20-39%)","High (40%+)")))</f>
        <v>Medium (20-39%)</v>
      </c>
      <c r="R6168" s="0" t="str">
        <f aca="false">INDEX('Lookup Tables'!$B$2:$B$5,MATCH(F6168,'Lookup Tables'!$A$2:$A$5,0))</f>
        <v>Manager C</v>
      </c>
    </row>
    <row r="6169" customFormat="false" ht="15" hidden="false" customHeight="false" outlineLevel="0" collapsed="false">
      <c r="A6169" s="0" t="s">
        <v>4968</v>
      </c>
      <c r="B6169" s="13" t="n">
        <v>42480</v>
      </c>
      <c r="C6169" s="13" t="n">
        <v>42485</v>
      </c>
      <c r="D6169" s="14" t="s">
        <v>69</v>
      </c>
      <c r="E6169" s="14" t="s">
        <v>53</v>
      </c>
      <c r="F6169" s="14" t="s">
        <v>98</v>
      </c>
      <c r="G6169" s="14" t="s">
        <v>99</v>
      </c>
      <c r="H6169" s="14" t="s">
        <v>65</v>
      </c>
      <c r="I6169" s="14" t="s">
        <v>91</v>
      </c>
      <c r="J6169" s="14" t="s">
        <v>295</v>
      </c>
      <c r="K6169" s="15" t="n">
        <v>117.456</v>
      </c>
      <c r="L6169" s="0" t="n">
        <v>3</v>
      </c>
      <c r="M6169" s="16" t="n">
        <v>0.2</v>
      </c>
      <c r="N6169" s="17" t="n">
        <v>44.046</v>
      </c>
      <c r="O6169" s="0" t="str">
        <f aca="false">TEXT(B6169,"YYYY-MM")</f>
        <v>2016-04</v>
      </c>
      <c r="P6169" s="18" t="n">
        <f aca="false">IFERROR(N6169/K6169,0)</f>
        <v>0.375</v>
      </c>
      <c r="Q6169" s="0" t="str">
        <f aca="false">IF(M6169=0,"No Discount",IF(M6169&lt;0.2,"Low (1-19%)",IF(M6169&lt;0.4,"Medium (20-39%)","High (40%+)")))</f>
        <v>Medium (20-39%)</v>
      </c>
      <c r="R6169" s="0" t="str">
        <f aca="false">INDEX('Lookup Tables'!$B$2:$B$5,MATCH(F6169,'Lookup Tables'!$A$2:$A$5,0))</f>
        <v>Manager A</v>
      </c>
    </row>
    <row r="6170" customFormat="false" ht="15" hidden="false" customHeight="false" outlineLevel="0" collapsed="false">
      <c r="A6170" s="0" t="s">
        <v>4969</v>
      </c>
      <c r="B6170" s="13" t="n">
        <v>42632</v>
      </c>
      <c r="C6170" s="13" t="n">
        <v>42635</v>
      </c>
      <c r="D6170" s="14" t="s">
        <v>52</v>
      </c>
      <c r="E6170" s="14" t="s">
        <v>62</v>
      </c>
      <c r="F6170" s="14" t="s">
        <v>63</v>
      </c>
      <c r="G6170" s="14" t="s">
        <v>64</v>
      </c>
      <c r="H6170" s="14" t="s">
        <v>65</v>
      </c>
      <c r="I6170" s="14" t="s">
        <v>91</v>
      </c>
      <c r="J6170" s="14" t="s">
        <v>884</v>
      </c>
      <c r="K6170" s="15" t="n">
        <v>22.96</v>
      </c>
      <c r="L6170" s="0" t="n">
        <v>2</v>
      </c>
      <c r="M6170" s="16" t="n">
        <v>0</v>
      </c>
      <c r="N6170" s="17" t="n">
        <v>11.2504</v>
      </c>
      <c r="O6170" s="0" t="str">
        <f aca="false">TEXT(B6170,"YYYY-MM")</f>
        <v>2016-09</v>
      </c>
      <c r="P6170" s="18" t="n">
        <f aca="false">IFERROR(N6170/K6170,0)</f>
        <v>0.49</v>
      </c>
      <c r="Q6170" s="0" t="str">
        <f aca="false">IF(M6170=0,"No Discount",IF(M6170&lt;0.2,"Low (1-19%)",IF(M6170&lt;0.4,"Medium (20-39%)","High (40%+)")))</f>
        <v>No Discount</v>
      </c>
      <c r="R6170" s="0" t="str">
        <f aca="false">INDEX('Lookup Tables'!$B$2:$B$5,MATCH(F6170,'Lookup Tables'!$A$2:$A$5,0))</f>
        <v>Manager D</v>
      </c>
    </row>
    <row r="6171" customFormat="false" ht="15" hidden="false" customHeight="false" outlineLevel="0" collapsed="false">
      <c r="A6171" s="0" t="s">
        <v>4970</v>
      </c>
      <c r="B6171" s="13" t="n">
        <v>42243</v>
      </c>
      <c r="C6171" s="13" t="n">
        <v>42246</v>
      </c>
      <c r="D6171" s="14" t="s">
        <v>52</v>
      </c>
      <c r="E6171" s="14" t="s">
        <v>53</v>
      </c>
      <c r="F6171" s="14" t="s">
        <v>54</v>
      </c>
      <c r="G6171" s="14" t="s">
        <v>193</v>
      </c>
      <c r="H6171" s="14" t="s">
        <v>65</v>
      </c>
      <c r="I6171" s="14" t="s">
        <v>91</v>
      </c>
      <c r="J6171" s="14" t="s">
        <v>858</v>
      </c>
      <c r="K6171" s="15" t="n">
        <v>13.36</v>
      </c>
      <c r="L6171" s="0" t="n">
        <v>2</v>
      </c>
      <c r="M6171" s="16" t="n">
        <v>0</v>
      </c>
      <c r="N6171" s="17" t="n">
        <v>6.4128</v>
      </c>
      <c r="O6171" s="0" t="str">
        <f aca="false">TEXT(B6171,"YYYY-MM")</f>
        <v>2015-08</v>
      </c>
      <c r="P6171" s="18" t="n">
        <f aca="false">IFERROR(N6171/K6171,0)</f>
        <v>0.48</v>
      </c>
      <c r="Q6171" s="0" t="str">
        <f aca="false">IF(M6171=0,"No Discount",IF(M6171&lt;0.2,"Low (1-19%)",IF(M6171&lt;0.4,"Medium (20-39%)","High (40%+)")))</f>
        <v>No Discount</v>
      </c>
      <c r="R6171" s="0" t="str">
        <f aca="false">INDEX('Lookup Tables'!$B$2:$B$5,MATCH(F6171,'Lookup Tables'!$A$2:$A$5,0))</f>
        <v>Manager C</v>
      </c>
    </row>
    <row r="6172" customFormat="false" ht="15" hidden="false" customHeight="false" outlineLevel="0" collapsed="false">
      <c r="A6172" s="0" t="s">
        <v>4971</v>
      </c>
      <c r="B6172" s="13" t="n">
        <v>43088</v>
      </c>
      <c r="C6172" s="13" t="n">
        <v>43093</v>
      </c>
      <c r="D6172" s="14" t="s">
        <v>52</v>
      </c>
      <c r="E6172" s="14" t="s">
        <v>62</v>
      </c>
      <c r="F6172" s="14" t="s">
        <v>117</v>
      </c>
      <c r="G6172" s="14" t="s">
        <v>170</v>
      </c>
      <c r="H6172" s="14" t="s">
        <v>65</v>
      </c>
      <c r="I6172" s="14" t="s">
        <v>83</v>
      </c>
      <c r="J6172" s="14" t="s">
        <v>2806</v>
      </c>
      <c r="K6172" s="15" t="n">
        <v>34.248</v>
      </c>
      <c r="L6172" s="0" t="n">
        <v>3</v>
      </c>
      <c r="M6172" s="16" t="n">
        <v>0.2</v>
      </c>
      <c r="N6172" s="17" t="n">
        <v>11.5587</v>
      </c>
      <c r="O6172" s="0" t="str">
        <f aca="false">TEXT(B6172,"YYYY-MM")</f>
        <v>2017-12</v>
      </c>
      <c r="P6172" s="18" t="n">
        <f aca="false">IFERROR(N6172/K6172,0)</f>
        <v>0.3375</v>
      </c>
      <c r="Q6172" s="0" t="str">
        <f aca="false">IF(M6172=0,"No Discount",IF(M6172&lt;0.2,"Low (1-19%)",IF(M6172&lt;0.4,"Medium (20-39%)","High (40%+)")))</f>
        <v>Medium (20-39%)</v>
      </c>
      <c r="R6172" s="0" t="str">
        <f aca="false">INDEX('Lookup Tables'!$B$2:$B$5,MATCH(F6172,'Lookup Tables'!$A$2:$A$5,0))</f>
        <v>Manager B</v>
      </c>
    </row>
    <row r="6173" customFormat="false" ht="15" hidden="false" customHeight="false" outlineLevel="0" collapsed="false">
      <c r="A6173" s="0" t="s">
        <v>4971</v>
      </c>
      <c r="B6173" s="13" t="n">
        <v>43088</v>
      </c>
      <c r="C6173" s="13" t="n">
        <v>43093</v>
      </c>
      <c r="D6173" s="14" t="s">
        <v>52</v>
      </c>
      <c r="E6173" s="14" t="s">
        <v>62</v>
      </c>
      <c r="F6173" s="14" t="s">
        <v>117</v>
      </c>
      <c r="G6173" s="14" t="s">
        <v>170</v>
      </c>
      <c r="H6173" s="14" t="s">
        <v>65</v>
      </c>
      <c r="I6173" s="14" t="s">
        <v>78</v>
      </c>
      <c r="J6173" s="14" t="s">
        <v>1474</v>
      </c>
      <c r="K6173" s="15" t="n">
        <v>3.52</v>
      </c>
      <c r="L6173" s="0" t="n">
        <v>2</v>
      </c>
      <c r="M6173" s="16" t="n">
        <v>0</v>
      </c>
      <c r="N6173" s="17" t="n">
        <v>1.0208</v>
      </c>
      <c r="O6173" s="0" t="str">
        <f aca="false">TEXT(B6173,"YYYY-MM")</f>
        <v>2017-12</v>
      </c>
      <c r="P6173" s="18" t="n">
        <f aca="false">IFERROR(N6173/K6173,0)</f>
        <v>0.29</v>
      </c>
      <c r="Q6173" s="0" t="str">
        <f aca="false">IF(M6173=0,"No Discount",IF(M6173&lt;0.2,"Low (1-19%)",IF(M6173&lt;0.4,"Medium (20-39%)","High (40%+)")))</f>
        <v>No Discount</v>
      </c>
      <c r="R6173" s="0" t="str">
        <f aca="false">INDEX('Lookup Tables'!$B$2:$B$5,MATCH(F6173,'Lookup Tables'!$A$2:$A$5,0))</f>
        <v>Manager B</v>
      </c>
    </row>
    <row r="6174" customFormat="false" ht="15" hidden="false" customHeight="false" outlineLevel="0" collapsed="false">
      <c r="A6174" s="0" t="s">
        <v>4972</v>
      </c>
      <c r="B6174" s="13" t="n">
        <v>42218</v>
      </c>
      <c r="C6174" s="13" t="n">
        <v>42224</v>
      </c>
      <c r="D6174" s="14" t="s">
        <v>69</v>
      </c>
      <c r="E6174" s="14" t="s">
        <v>97</v>
      </c>
      <c r="F6174" s="14" t="s">
        <v>98</v>
      </c>
      <c r="G6174" s="14" t="s">
        <v>311</v>
      </c>
      <c r="H6174" s="14" t="s">
        <v>65</v>
      </c>
      <c r="I6174" s="14" t="s">
        <v>83</v>
      </c>
      <c r="J6174" s="14" t="s">
        <v>1708</v>
      </c>
      <c r="K6174" s="15" t="n">
        <v>26.7</v>
      </c>
      <c r="L6174" s="0" t="n">
        <v>5</v>
      </c>
      <c r="M6174" s="16" t="n">
        <v>0</v>
      </c>
      <c r="N6174" s="17" t="n">
        <v>12.549</v>
      </c>
      <c r="O6174" s="0" t="str">
        <f aca="false">TEXT(B6174,"YYYY-MM")</f>
        <v>2015-08</v>
      </c>
      <c r="P6174" s="18" t="n">
        <f aca="false">IFERROR(N6174/K6174,0)</f>
        <v>0.47</v>
      </c>
      <c r="Q6174" s="0" t="str">
        <f aca="false">IF(M6174=0,"No Discount",IF(M6174&lt;0.2,"Low (1-19%)",IF(M6174&lt;0.4,"Medium (20-39%)","High (40%+)")))</f>
        <v>No Discount</v>
      </c>
      <c r="R6174" s="0" t="str">
        <f aca="false">INDEX('Lookup Tables'!$B$2:$B$5,MATCH(F6174,'Lookup Tables'!$A$2:$A$5,0))</f>
        <v>Manager A</v>
      </c>
    </row>
    <row r="6175" customFormat="false" ht="15" hidden="false" customHeight="false" outlineLevel="0" collapsed="false">
      <c r="A6175" s="0" t="s">
        <v>4972</v>
      </c>
      <c r="B6175" s="13" t="n">
        <v>42218</v>
      </c>
      <c r="C6175" s="13" t="n">
        <v>42224</v>
      </c>
      <c r="D6175" s="14" t="s">
        <v>69</v>
      </c>
      <c r="E6175" s="14" t="s">
        <v>97</v>
      </c>
      <c r="F6175" s="14" t="s">
        <v>98</v>
      </c>
      <c r="G6175" s="14" t="s">
        <v>311</v>
      </c>
      <c r="H6175" s="14" t="s">
        <v>80</v>
      </c>
      <c r="I6175" s="14" t="s">
        <v>123</v>
      </c>
      <c r="J6175" s="14" t="s">
        <v>3921</v>
      </c>
      <c r="K6175" s="15" t="n">
        <v>21.2</v>
      </c>
      <c r="L6175" s="0" t="n">
        <v>2</v>
      </c>
      <c r="M6175" s="16" t="n">
        <v>0</v>
      </c>
      <c r="N6175" s="17" t="n">
        <v>9.116</v>
      </c>
      <c r="O6175" s="0" t="str">
        <f aca="false">TEXT(B6175,"YYYY-MM")</f>
        <v>2015-08</v>
      </c>
      <c r="P6175" s="18" t="n">
        <f aca="false">IFERROR(N6175/K6175,0)</f>
        <v>0.43</v>
      </c>
      <c r="Q6175" s="0" t="str">
        <f aca="false">IF(M6175=0,"No Discount",IF(M6175&lt;0.2,"Low (1-19%)",IF(M6175&lt;0.4,"Medium (20-39%)","High (40%+)")))</f>
        <v>No Discount</v>
      </c>
      <c r="R6175" s="0" t="str">
        <f aca="false">INDEX('Lookup Tables'!$B$2:$B$5,MATCH(F6175,'Lookup Tables'!$A$2:$A$5,0))</f>
        <v>Manager A</v>
      </c>
    </row>
    <row r="6176" customFormat="false" ht="15" hidden="false" customHeight="false" outlineLevel="0" collapsed="false">
      <c r="A6176" s="0" t="s">
        <v>4972</v>
      </c>
      <c r="B6176" s="13" t="n">
        <v>42218</v>
      </c>
      <c r="C6176" s="13" t="n">
        <v>42224</v>
      </c>
      <c r="D6176" s="14" t="s">
        <v>69</v>
      </c>
      <c r="E6176" s="14" t="s">
        <v>97</v>
      </c>
      <c r="F6176" s="14" t="s">
        <v>98</v>
      </c>
      <c r="G6176" s="14" t="s">
        <v>311</v>
      </c>
      <c r="H6176" s="14" t="s">
        <v>65</v>
      </c>
      <c r="I6176" s="14" t="s">
        <v>73</v>
      </c>
      <c r="J6176" s="14" t="s">
        <v>1980</v>
      </c>
      <c r="K6176" s="15" t="n">
        <v>838.38</v>
      </c>
      <c r="L6176" s="0" t="n">
        <v>2</v>
      </c>
      <c r="M6176" s="16" t="n">
        <v>0</v>
      </c>
      <c r="N6176" s="17" t="n">
        <v>226.3626</v>
      </c>
      <c r="O6176" s="0" t="str">
        <f aca="false">TEXT(B6176,"YYYY-MM")</f>
        <v>2015-08</v>
      </c>
      <c r="P6176" s="18" t="n">
        <f aca="false">IFERROR(N6176/K6176,0)</f>
        <v>0.27</v>
      </c>
      <c r="Q6176" s="0" t="str">
        <f aca="false">IF(M6176=0,"No Discount",IF(M6176&lt;0.2,"Low (1-19%)",IF(M6176&lt;0.4,"Medium (20-39%)","High (40%+)")))</f>
        <v>No Discount</v>
      </c>
      <c r="R6176" s="0" t="str">
        <f aca="false">INDEX('Lookup Tables'!$B$2:$B$5,MATCH(F6176,'Lookup Tables'!$A$2:$A$5,0))</f>
        <v>Manager A</v>
      </c>
    </row>
    <row r="6177" customFormat="false" ht="15" hidden="false" customHeight="false" outlineLevel="0" collapsed="false">
      <c r="A6177" s="0" t="s">
        <v>4973</v>
      </c>
      <c r="B6177" s="13" t="n">
        <v>42634</v>
      </c>
      <c r="C6177" s="13" t="n">
        <v>42639</v>
      </c>
      <c r="D6177" s="14" t="s">
        <v>69</v>
      </c>
      <c r="E6177" s="14" t="s">
        <v>53</v>
      </c>
      <c r="F6177" s="14" t="s">
        <v>54</v>
      </c>
      <c r="G6177" s="14" t="s">
        <v>222</v>
      </c>
      <c r="H6177" s="14" t="s">
        <v>56</v>
      </c>
      <c r="I6177" s="14" t="s">
        <v>59</v>
      </c>
      <c r="J6177" s="14" t="s">
        <v>1388</v>
      </c>
      <c r="K6177" s="15" t="n">
        <v>1690.04</v>
      </c>
      <c r="L6177" s="0" t="n">
        <v>4</v>
      </c>
      <c r="M6177" s="16" t="n">
        <v>0</v>
      </c>
      <c r="N6177" s="17" t="n">
        <v>422.51</v>
      </c>
      <c r="O6177" s="0" t="str">
        <f aca="false">TEXT(B6177,"YYYY-MM")</f>
        <v>2016-09</v>
      </c>
      <c r="P6177" s="18" t="n">
        <f aca="false">IFERROR(N6177/K6177,0)</f>
        <v>0.25</v>
      </c>
      <c r="Q6177" s="0" t="str">
        <f aca="false">IF(M6177=0,"No Discount",IF(M6177&lt;0.2,"Low (1-19%)",IF(M6177&lt;0.4,"Medium (20-39%)","High (40%+)")))</f>
        <v>No Discount</v>
      </c>
      <c r="R6177" s="0" t="str">
        <f aca="false">INDEX('Lookup Tables'!$B$2:$B$5,MATCH(F6177,'Lookup Tables'!$A$2:$A$5,0))</f>
        <v>Manager C</v>
      </c>
    </row>
    <row r="6178" customFormat="false" ht="15" hidden="false" customHeight="false" outlineLevel="0" collapsed="false">
      <c r="A6178" s="0" t="s">
        <v>4973</v>
      </c>
      <c r="B6178" s="13" t="n">
        <v>42634</v>
      </c>
      <c r="C6178" s="13" t="n">
        <v>42639</v>
      </c>
      <c r="D6178" s="14" t="s">
        <v>69</v>
      </c>
      <c r="E6178" s="14" t="s">
        <v>53</v>
      </c>
      <c r="F6178" s="14" t="s">
        <v>54</v>
      </c>
      <c r="G6178" s="14" t="s">
        <v>222</v>
      </c>
      <c r="H6178" s="14" t="s">
        <v>65</v>
      </c>
      <c r="I6178" s="14" t="s">
        <v>73</v>
      </c>
      <c r="J6178" s="14" t="s">
        <v>1017</v>
      </c>
      <c r="K6178" s="15" t="n">
        <v>85.96</v>
      </c>
      <c r="L6178" s="0" t="n">
        <v>7</v>
      </c>
      <c r="M6178" s="16" t="n">
        <v>0</v>
      </c>
      <c r="N6178" s="17" t="n">
        <v>24.0688</v>
      </c>
      <c r="O6178" s="0" t="str">
        <f aca="false">TEXT(B6178,"YYYY-MM")</f>
        <v>2016-09</v>
      </c>
      <c r="P6178" s="18" t="n">
        <f aca="false">IFERROR(N6178/K6178,0)</f>
        <v>0.28</v>
      </c>
      <c r="Q6178" s="0" t="str">
        <f aca="false">IF(M6178=0,"No Discount",IF(M6178&lt;0.2,"Low (1-19%)",IF(M6178&lt;0.4,"Medium (20-39%)","High (40%+)")))</f>
        <v>No Discount</v>
      </c>
      <c r="R6178" s="0" t="str">
        <f aca="false">INDEX('Lookup Tables'!$B$2:$B$5,MATCH(F6178,'Lookup Tables'!$A$2:$A$5,0))</f>
        <v>Manager C</v>
      </c>
    </row>
    <row r="6179" customFormat="false" ht="15" hidden="false" customHeight="false" outlineLevel="0" collapsed="false">
      <c r="A6179" s="0" t="s">
        <v>4973</v>
      </c>
      <c r="B6179" s="13" t="n">
        <v>42634</v>
      </c>
      <c r="C6179" s="13" t="n">
        <v>42639</v>
      </c>
      <c r="D6179" s="14" t="s">
        <v>69</v>
      </c>
      <c r="E6179" s="14" t="s">
        <v>53</v>
      </c>
      <c r="F6179" s="14" t="s">
        <v>54</v>
      </c>
      <c r="G6179" s="14" t="s">
        <v>222</v>
      </c>
      <c r="H6179" s="14" t="s">
        <v>65</v>
      </c>
      <c r="I6179" s="14" t="s">
        <v>129</v>
      </c>
      <c r="J6179" s="14" t="s">
        <v>4174</v>
      </c>
      <c r="K6179" s="15" t="n">
        <v>121.96</v>
      </c>
      <c r="L6179" s="0" t="n">
        <v>2</v>
      </c>
      <c r="M6179" s="16" t="n">
        <v>0</v>
      </c>
      <c r="N6179" s="17" t="n">
        <v>57.3212</v>
      </c>
      <c r="O6179" s="0" t="str">
        <f aca="false">TEXT(B6179,"YYYY-MM")</f>
        <v>2016-09</v>
      </c>
      <c r="P6179" s="18" t="n">
        <f aca="false">IFERROR(N6179/K6179,0)</f>
        <v>0.47</v>
      </c>
      <c r="Q6179" s="0" t="str">
        <f aca="false">IF(M6179=0,"No Discount",IF(M6179&lt;0.2,"Low (1-19%)",IF(M6179&lt;0.4,"Medium (20-39%)","High (40%+)")))</f>
        <v>No Discount</v>
      </c>
      <c r="R6179" s="0" t="str">
        <f aca="false">INDEX('Lookup Tables'!$B$2:$B$5,MATCH(F6179,'Lookup Tables'!$A$2:$A$5,0))</f>
        <v>Manager C</v>
      </c>
    </row>
    <row r="6180" customFormat="false" ht="15" hidden="false" customHeight="false" outlineLevel="0" collapsed="false">
      <c r="A6180" s="0" t="s">
        <v>4973</v>
      </c>
      <c r="B6180" s="13" t="n">
        <v>42634</v>
      </c>
      <c r="C6180" s="13" t="n">
        <v>42639</v>
      </c>
      <c r="D6180" s="14" t="s">
        <v>69</v>
      </c>
      <c r="E6180" s="14" t="s">
        <v>53</v>
      </c>
      <c r="F6180" s="14" t="s">
        <v>54</v>
      </c>
      <c r="G6180" s="14" t="s">
        <v>222</v>
      </c>
      <c r="H6180" s="14" t="s">
        <v>65</v>
      </c>
      <c r="I6180" s="14" t="s">
        <v>91</v>
      </c>
      <c r="J6180" s="14" t="s">
        <v>4974</v>
      </c>
      <c r="K6180" s="15" t="n">
        <v>23.92</v>
      </c>
      <c r="L6180" s="0" t="n">
        <v>4</v>
      </c>
      <c r="M6180" s="16" t="n">
        <v>0</v>
      </c>
      <c r="N6180" s="17" t="n">
        <v>11.7208</v>
      </c>
      <c r="O6180" s="0" t="str">
        <f aca="false">TEXT(B6180,"YYYY-MM")</f>
        <v>2016-09</v>
      </c>
      <c r="P6180" s="18" t="n">
        <f aca="false">IFERROR(N6180/K6180,0)</f>
        <v>0.49</v>
      </c>
      <c r="Q6180" s="0" t="str">
        <f aca="false">IF(M6180=0,"No Discount",IF(M6180&lt;0.2,"Low (1-19%)",IF(M6180&lt;0.4,"Medium (20-39%)","High (40%+)")))</f>
        <v>No Discount</v>
      </c>
      <c r="R6180" s="0" t="str">
        <f aca="false">INDEX('Lookup Tables'!$B$2:$B$5,MATCH(F6180,'Lookup Tables'!$A$2:$A$5,0))</f>
        <v>Manager C</v>
      </c>
    </row>
    <row r="6181" customFormat="false" ht="15" hidden="false" customHeight="false" outlineLevel="0" collapsed="false">
      <c r="A6181" s="0" t="s">
        <v>4973</v>
      </c>
      <c r="B6181" s="13" t="n">
        <v>42634</v>
      </c>
      <c r="C6181" s="13" t="n">
        <v>42639</v>
      </c>
      <c r="D6181" s="14" t="s">
        <v>69</v>
      </c>
      <c r="E6181" s="14" t="s">
        <v>53</v>
      </c>
      <c r="F6181" s="14" t="s">
        <v>54</v>
      </c>
      <c r="G6181" s="14" t="s">
        <v>222</v>
      </c>
      <c r="H6181" s="14" t="s">
        <v>65</v>
      </c>
      <c r="I6181" s="14" t="s">
        <v>73</v>
      </c>
      <c r="J6181" s="14" t="s">
        <v>1624</v>
      </c>
      <c r="K6181" s="15" t="n">
        <v>63.96</v>
      </c>
      <c r="L6181" s="0" t="n">
        <v>2</v>
      </c>
      <c r="M6181" s="16" t="n">
        <v>0</v>
      </c>
      <c r="N6181" s="17" t="n">
        <v>6.396</v>
      </c>
      <c r="O6181" s="0" t="str">
        <f aca="false">TEXT(B6181,"YYYY-MM")</f>
        <v>2016-09</v>
      </c>
      <c r="P6181" s="18" t="n">
        <f aca="false">IFERROR(N6181/K6181,0)</f>
        <v>0.1</v>
      </c>
      <c r="Q6181" s="0" t="str">
        <f aca="false">IF(M6181=0,"No Discount",IF(M6181&lt;0.2,"Low (1-19%)",IF(M6181&lt;0.4,"Medium (20-39%)","High (40%+)")))</f>
        <v>No Discount</v>
      </c>
      <c r="R6181" s="0" t="str">
        <f aca="false">INDEX('Lookup Tables'!$B$2:$B$5,MATCH(F6181,'Lookup Tables'!$A$2:$A$5,0))</f>
        <v>Manager C</v>
      </c>
    </row>
    <row r="6182" customFormat="false" ht="15" hidden="false" customHeight="false" outlineLevel="0" collapsed="false">
      <c r="A6182" s="0" t="s">
        <v>4973</v>
      </c>
      <c r="B6182" s="13" t="n">
        <v>42634</v>
      </c>
      <c r="C6182" s="13" t="n">
        <v>42639</v>
      </c>
      <c r="D6182" s="14" t="s">
        <v>69</v>
      </c>
      <c r="E6182" s="14" t="s">
        <v>53</v>
      </c>
      <c r="F6182" s="14" t="s">
        <v>54</v>
      </c>
      <c r="G6182" s="14" t="s">
        <v>222</v>
      </c>
      <c r="H6182" s="14" t="s">
        <v>80</v>
      </c>
      <c r="I6182" s="14" t="s">
        <v>81</v>
      </c>
      <c r="J6182" s="14" t="s">
        <v>2737</v>
      </c>
      <c r="K6182" s="15" t="n">
        <v>629.95</v>
      </c>
      <c r="L6182" s="0" t="n">
        <v>5</v>
      </c>
      <c r="M6182" s="16" t="n">
        <v>0</v>
      </c>
      <c r="N6182" s="17" t="n">
        <v>176.386</v>
      </c>
      <c r="O6182" s="0" t="str">
        <f aca="false">TEXT(B6182,"YYYY-MM")</f>
        <v>2016-09</v>
      </c>
      <c r="P6182" s="18" t="n">
        <f aca="false">IFERROR(N6182/K6182,0)</f>
        <v>0.28</v>
      </c>
      <c r="Q6182" s="0" t="str">
        <f aca="false">IF(M6182=0,"No Discount",IF(M6182&lt;0.2,"Low (1-19%)",IF(M6182&lt;0.4,"Medium (20-39%)","High (40%+)")))</f>
        <v>No Discount</v>
      </c>
      <c r="R6182" s="0" t="str">
        <f aca="false">INDEX('Lookup Tables'!$B$2:$B$5,MATCH(F6182,'Lookup Tables'!$A$2:$A$5,0))</f>
        <v>Manager C</v>
      </c>
    </row>
    <row r="6183" customFormat="false" ht="15" hidden="false" customHeight="false" outlineLevel="0" collapsed="false">
      <c r="A6183" s="0" t="s">
        <v>4973</v>
      </c>
      <c r="B6183" s="13" t="n">
        <v>42634</v>
      </c>
      <c r="C6183" s="13" t="n">
        <v>42639</v>
      </c>
      <c r="D6183" s="14" t="s">
        <v>69</v>
      </c>
      <c r="E6183" s="14" t="s">
        <v>53</v>
      </c>
      <c r="F6183" s="14" t="s">
        <v>54</v>
      </c>
      <c r="G6183" s="14" t="s">
        <v>222</v>
      </c>
      <c r="H6183" s="14" t="s">
        <v>80</v>
      </c>
      <c r="I6183" s="14" t="s">
        <v>81</v>
      </c>
      <c r="J6183" s="14" t="s">
        <v>935</v>
      </c>
      <c r="K6183" s="15" t="n">
        <v>113.73</v>
      </c>
      <c r="L6183" s="0" t="n">
        <v>3</v>
      </c>
      <c r="M6183" s="16" t="n">
        <v>0</v>
      </c>
      <c r="N6183" s="17" t="n">
        <v>32.9817</v>
      </c>
      <c r="O6183" s="0" t="str">
        <f aca="false">TEXT(B6183,"YYYY-MM")</f>
        <v>2016-09</v>
      </c>
      <c r="P6183" s="18" t="n">
        <f aca="false">IFERROR(N6183/K6183,0)</f>
        <v>0.29</v>
      </c>
      <c r="Q6183" s="0" t="str">
        <f aca="false">IF(M6183=0,"No Discount",IF(M6183&lt;0.2,"Low (1-19%)",IF(M6183&lt;0.4,"Medium (20-39%)","High (40%+)")))</f>
        <v>No Discount</v>
      </c>
      <c r="R6183" s="0" t="str">
        <f aca="false">INDEX('Lookup Tables'!$B$2:$B$5,MATCH(F6183,'Lookup Tables'!$A$2:$A$5,0))</f>
        <v>Manager C</v>
      </c>
    </row>
    <row r="6184" customFormat="false" ht="15" hidden="false" customHeight="false" outlineLevel="0" collapsed="false">
      <c r="A6184" s="0" t="s">
        <v>4973</v>
      </c>
      <c r="B6184" s="13" t="n">
        <v>42634</v>
      </c>
      <c r="C6184" s="13" t="n">
        <v>42639</v>
      </c>
      <c r="D6184" s="14" t="s">
        <v>69</v>
      </c>
      <c r="E6184" s="14" t="s">
        <v>53</v>
      </c>
      <c r="F6184" s="14" t="s">
        <v>54</v>
      </c>
      <c r="G6184" s="14" t="s">
        <v>222</v>
      </c>
      <c r="H6184" s="14" t="s">
        <v>65</v>
      </c>
      <c r="I6184" s="14" t="s">
        <v>83</v>
      </c>
      <c r="J6184" s="14" t="s">
        <v>639</v>
      </c>
      <c r="K6184" s="15" t="n">
        <v>14.6</v>
      </c>
      <c r="L6184" s="0" t="n">
        <v>2</v>
      </c>
      <c r="M6184" s="16" t="n">
        <v>0</v>
      </c>
      <c r="N6184" s="17" t="n">
        <v>6.862</v>
      </c>
      <c r="O6184" s="0" t="str">
        <f aca="false">TEXT(B6184,"YYYY-MM")</f>
        <v>2016-09</v>
      </c>
      <c r="P6184" s="18" t="n">
        <f aca="false">IFERROR(N6184/K6184,0)</f>
        <v>0.47</v>
      </c>
      <c r="Q6184" s="0" t="str">
        <f aca="false">IF(M6184=0,"No Discount",IF(M6184&lt;0.2,"Low (1-19%)",IF(M6184&lt;0.4,"Medium (20-39%)","High (40%+)")))</f>
        <v>No Discount</v>
      </c>
      <c r="R6184" s="0" t="str">
        <f aca="false">INDEX('Lookup Tables'!$B$2:$B$5,MATCH(F6184,'Lookup Tables'!$A$2:$A$5,0))</f>
        <v>Manager C</v>
      </c>
    </row>
    <row r="6185" customFormat="false" ht="15" hidden="false" customHeight="false" outlineLevel="0" collapsed="false">
      <c r="A6185" s="0" t="s">
        <v>4973</v>
      </c>
      <c r="B6185" s="13" t="n">
        <v>42634</v>
      </c>
      <c r="C6185" s="13" t="n">
        <v>42639</v>
      </c>
      <c r="D6185" s="14" t="s">
        <v>69</v>
      </c>
      <c r="E6185" s="14" t="s">
        <v>53</v>
      </c>
      <c r="F6185" s="14" t="s">
        <v>54</v>
      </c>
      <c r="G6185" s="14" t="s">
        <v>222</v>
      </c>
      <c r="H6185" s="14" t="s">
        <v>65</v>
      </c>
      <c r="I6185" s="14" t="s">
        <v>73</v>
      </c>
      <c r="J6185" s="14" t="s">
        <v>104</v>
      </c>
      <c r="K6185" s="15" t="n">
        <v>887.84</v>
      </c>
      <c r="L6185" s="0" t="n">
        <v>8</v>
      </c>
      <c r="M6185" s="16" t="n">
        <v>0</v>
      </c>
      <c r="N6185" s="17" t="n">
        <v>17.7568</v>
      </c>
      <c r="O6185" s="0" t="str">
        <f aca="false">TEXT(B6185,"YYYY-MM")</f>
        <v>2016-09</v>
      </c>
      <c r="P6185" s="18" t="n">
        <f aca="false">IFERROR(N6185/K6185,0)</f>
        <v>0.02</v>
      </c>
      <c r="Q6185" s="0" t="str">
        <f aca="false">IF(M6185=0,"No Discount",IF(M6185&lt;0.2,"Low (1-19%)",IF(M6185&lt;0.4,"Medium (20-39%)","High (40%+)")))</f>
        <v>No Discount</v>
      </c>
      <c r="R6185" s="0" t="str">
        <f aca="false">INDEX('Lookup Tables'!$B$2:$B$5,MATCH(F6185,'Lookup Tables'!$A$2:$A$5,0))</f>
        <v>Manager C</v>
      </c>
    </row>
    <row r="6186" customFormat="false" ht="15" hidden="false" customHeight="false" outlineLevel="0" collapsed="false">
      <c r="A6186" s="0" t="s">
        <v>4975</v>
      </c>
      <c r="B6186" s="13" t="n">
        <v>43080</v>
      </c>
      <c r="C6186" s="13" t="n">
        <v>43082</v>
      </c>
      <c r="D6186" s="14" t="s">
        <v>137</v>
      </c>
      <c r="E6186" s="14" t="s">
        <v>97</v>
      </c>
      <c r="F6186" s="14" t="s">
        <v>63</v>
      </c>
      <c r="G6186" s="14" t="s">
        <v>237</v>
      </c>
      <c r="H6186" s="14" t="s">
        <v>56</v>
      </c>
      <c r="I6186" s="14" t="s">
        <v>59</v>
      </c>
      <c r="J6186" s="14" t="s">
        <v>143</v>
      </c>
      <c r="K6186" s="15" t="n">
        <v>403.92</v>
      </c>
      <c r="L6186" s="0" t="n">
        <v>5</v>
      </c>
      <c r="M6186" s="16" t="n">
        <v>0.2</v>
      </c>
      <c r="N6186" s="17" t="n">
        <v>25.245</v>
      </c>
      <c r="O6186" s="0" t="str">
        <f aca="false">TEXT(B6186,"YYYY-MM")</f>
        <v>2017-12</v>
      </c>
      <c r="P6186" s="18" t="n">
        <f aca="false">IFERROR(N6186/K6186,0)</f>
        <v>0.0625</v>
      </c>
      <c r="Q6186" s="0" t="str">
        <f aca="false">IF(M6186=0,"No Discount",IF(M6186&lt;0.2,"Low (1-19%)",IF(M6186&lt;0.4,"Medium (20-39%)","High (40%+)")))</f>
        <v>Medium (20-39%)</v>
      </c>
      <c r="R6186" s="0" t="str">
        <f aca="false">INDEX('Lookup Tables'!$B$2:$B$5,MATCH(F6186,'Lookup Tables'!$A$2:$A$5,0))</f>
        <v>Manager D</v>
      </c>
    </row>
    <row r="6187" customFormat="false" ht="15" hidden="false" customHeight="false" outlineLevel="0" collapsed="false">
      <c r="A6187" s="0" t="s">
        <v>4976</v>
      </c>
      <c r="B6187" s="13" t="n">
        <v>42589</v>
      </c>
      <c r="C6187" s="13" t="n">
        <v>42594</v>
      </c>
      <c r="D6187" s="14" t="s">
        <v>69</v>
      </c>
      <c r="E6187" s="14" t="s">
        <v>53</v>
      </c>
      <c r="F6187" s="14" t="s">
        <v>117</v>
      </c>
      <c r="G6187" s="14" t="s">
        <v>118</v>
      </c>
      <c r="H6187" s="14" t="s">
        <v>65</v>
      </c>
      <c r="I6187" s="14" t="s">
        <v>78</v>
      </c>
      <c r="J6187" s="14" t="s">
        <v>1464</v>
      </c>
      <c r="K6187" s="15" t="n">
        <v>106.8</v>
      </c>
      <c r="L6187" s="0" t="n">
        <v>10</v>
      </c>
      <c r="M6187" s="16" t="n">
        <v>0.2</v>
      </c>
      <c r="N6187" s="17" t="n">
        <v>10.68</v>
      </c>
      <c r="O6187" s="0" t="str">
        <f aca="false">TEXT(B6187,"YYYY-MM")</f>
        <v>2016-08</v>
      </c>
      <c r="P6187" s="18" t="n">
        <f aca="false">IFERROR(N6187/K6187,0)</f>
        <v>0.1</v>
      </c>
      <c r="Q6187" s="0" t="str">
        <f aca="false">IF(M6187=0,"No Discount",IF(M6187&lt;0.2,"Low (1-19%)",IF(M6187&lt;0.4,"Medium (20-39%)","High (40%+)")))</f>
        <v>Medium (20-39%)</v>
      </c>
      <c r="R6187" s="0" t="str">
        <f aca="false">INDEX('Lookup Tables'!$B$2:$B$5,MATCH(F6187,'Lookup Tables'!$A$2:$A$5,0))</f>
        <v>Manager B</v>
      </c>
    </row>
    <row r="6188" customFormat="false" ht="15" hidden="false" customHeight="false" outlineLevel="0" collapsed="false">
      <c r="A6188" s="0" t="s">
        <v>4977</v>
      </c>
      <c r="B6188" s="13" t="n">
        <v>42689</v>
      </c>
      <c r="C6188" s="13" t="n">
        <v>42691</v>
      </c>
      <c r="D6188" s="14" t="s">
        <v>137</v>
      </c>
      <c r="E6188" s="14" t="s">
        <v>62</v>
      </c>
      <c r="F6188" s="14" t="s">
        <v>117</v>
      </c>
      <c r="G6188" s="14" t="s">
        <v>170</v>
      </c>
      <c r="H6188" s="14" t="s">
        <v>65</v>
      </c>
      <c r="I6188" s="14" t="s">
        <v>73</v>
      </c>
      <c r="J6188" s="14" t="s">
        <v>716</v>
      </c>
      <c r="K6188" s="15" t="n">
        <v>70.95</v>
      </c>
      <c r="L6188" s="0" t="n">
        <v>3</v>
      </c>
      <c r="M6188" s="16" t="n">
        <v>0</v>
      </c>
      <c r="N6188" s="17" t="n">
        <v>20.5755</v>
      </c>
      <c r="O6188" s="0" t="str">
        <f aca="false">TEXT(B6188,"YYYY-MM")</f>
        <v>2016-11</v>
      </c>
      <c r="P6188" s="18" t="n">
        <f aca="false">IFERROR(N6188/K6188,0)</f>
        <v>0.29</v>
      </c>
      <c r="Q6188" s="0" t="str">
        <f aca="false">IF(M6188=0,"No Discount",IF(M6188&lt;0.2,"Low (1-19%)",IF(M6188&lt;0.4,"Medium (20-39%)","High (40%+)")))</f>
        <v>No Discount</v>
      </c>
      <c r="R6188" s="0" t="str">
        <f aca="false">INDEX('Lookup Tables'!$B$2:$B$5,MATCH(F6188,'Lookup Tables'!$A$2:$A$5,0))</f>
        <v>Manager B</v>
      </c>
    </row>
    <row r="6189" customFormat="false" ht="15" hidden="false" customHeight="false" outlineLevel="0" collapsed="false">
      <c r="A6189" s="0" t="s">
        <v>4977</v>
      </c>
      <c r="B6189" s="13" t="n">
        <v>42689</v>
      </c>
      <c r="C6189" s="13" t="n">
        <v>42691</v>
      </c>
      <c r="D6189" s="14" t="s">
        <v>137</v>
      </c>
      <c r="E6189" s="14" t="s">
        <v>62</v>
      </c>
      <c r="F6189" s="14" t="s">
        <v>117</v>
      </c>
      <c r="G6189" s="14" t="s">
        <v>170</v>
      </c>
      <c r="H6189" s="14" t="s">
        <v>65</v>
      </c>
      <c r="I6189" s="14" t="s">
        <v>83</v>
      </c>
      <c r="J6189" s="14" t="s">
        <v>2662</v>
      </c>
      <c r="K6189" s="15" t="n">
        <v>34.944</v>
      </c>
      <c r="L6189" s="0" t="n">
        <v>6</v>
      </c>
      <c r="M6189" s="16" t="n">
        <v>0.2</v>
      </c>
      <c r="N6189" s="17" t="n">
        <v>11.7936</v>
      </c>
      <c r="O6189" s="0" t="str">
        <f aca="false">TEXT(B6189,"YYYY-MM")</f>
        <v>2016-11</v>
      </c>
      <c r="P6189" s="18" t="n">
        <f aca="false">IFERROR(N6189/K6189,0)</f>
        <v>0.3375</v>
      </c>
      <c r="Q6189" s="0" t="str">
        <f aca="false">IF(M6189=0,"No Discount",IF(M6189&lt;0.2,"Low (1-19%)",IF(M6189&lt;0.4,"Medium (20-39%)","High (40%+)")))</f>
        <v>Medium (20-39%)</v>
      </c>
      <c r="R6189" s="0" t="str">
        <f aca="false">INDEX('Lookup Tables'!$B$2:$B$5,MATCH(F6189,'Lookup Tables'!$A$2:$A$5,0))</f>
        <v>Manager B</v>
      </c>
    </row>
    <row r="6190" customFormat="false" ht="15" hidden="false" customHeight="false" outlineLevel="0" collapsed="false">
      <c r="A6190" s="0" t="s">
        <v>4977</v>
      </c>
      <c r="B6190" s="13" t="n">
        <v>42689</v>
      </c>
      <c r="C6190" s="13" t="n">
        <v>42691</v>
      </c>
      <c r="D6190" s="14" t="s">
        <v>137</v>
      </c>
      <c r="E6190" s="14" t="s">
        <v>62</v>
      </c>
      <c r="F6190" s="14" t="s">
        <v>117</v>
      </c>
      <c r="G6190" s="14" t="s">
        <v>170</v>
      </c>
      <c r="H6190" s="14" t="s">
        <v>65</v>
      </c>
      <c r="I6190" s="14" t="s">
        <v>78</v>
      </c>
      <c r="J6190" s="14" t="s">
        <v>1906</v>
      </c>
      <c r="K6190" s="15" t="n">
        <v>119.04</v>
      </c>
      <c r="L6190" s="0" t="n">
        <v>6</v>
      </c>
      <c r="M6190" s="16" t="n">
        <v>0</v>
      </c>
      <c r="N6190" s="17" t="n">
        <v>35.712</v>
      </c>
      <c r="O6190" s="0" t="str">
        <f aca="false">TEXT(B6190,"YYYY-MM")</f>
        <v>2016-11</v>
      </c>
      <c r="P6190" s="18" t="n">
        <f aca="false">IFERROR(N6190/K6190,0)</f>
        <v>0.3</v>
      </c>
      <c r="Q6190" s="0" t="str">
        <f aca="false">IF(M6190=0,"No Discount",IF(M6190&lt;0.2,"Low (1-19%)",IF(M6190&lt;0.4,"Medium (20-39%)","High (40%+)")))</f>
        <v>No Discount</v>
      </c>
      <c r="R6190" s="0" t="str">
        <f aca="false">INDEX('Lookup Tables'!$B$2:$B$5,MATCH(F6190,'Lookup Tables'!$A$2:$A$5,0))</f>
        <v>Manager B</v>
      </c>
    </row>
    <row r="6191" customFormat="false" ht="15" hidden="false" customHeight="false" outlineLevel="0" collapsed="false">
      <c r="A6191" s="0" t="s">
        <v>4978</v>
      </c>
      <c r="B6191" s="13" t="n">
        <v>43194</v>
      </c>
      <c r="C6191" s="13" t="n">
        <v>43198</v>
      </c>
      <c r="D6191" s="14" t="s">
        <v>69</v>
      </c>
      <c r="E6191" s="14" t="s">
        <v>53</v>
      </c>
      <c r="F6191" s="14" t="s">
        <v>98</v>
      </c>
      <c r="G6191" s="14" t="s">
        <v>146</v>
      </c>
      <c r="H6191" s="14" t="s">
        <v>80</v>
      </c>
      <c r="I6191" s="14" t="s">
        <v>81</v>
      </c>
      <c r="J6191" s="14" t="s">
        <v>2247</v>
      </c>
      <c r="K6191" s="15" t="n">
        <v>383.84</v>
      </c>
      <c r="L6191" s="0" t="n">
        <v>4</v>
      </c>
      <c r="M6191" s="16" t="n">
        <v>0.2</v>
      </c>
      <c r="N6191" s="17" t="n">
        <v>47.98</v>
      </c>
      <c r="O6191" s="0" t="str">
        <f aca="false">TEXT(B6191,"YYYY-MM")</f>
        <v>2018-04</v>
      </c>
      <c r="P6191" s="18" t="n">
        <f aca="false">IFERROR(N6191/K6191,0)</f>
        <v>0.125</v>
      </c>
      <c r="Q6191" s="0" t="str">
        <f aca="false">IF(M6191=0,"No Discount",IF(M6191&lt;0.2,"Low (1-19%)",IF(M6191&lt;0.4,"Medium (20-39%)","High (40%+)")))</f>
        <v>Medium (20-39%)</v>
      </c>
      <c r="R6191" s="0" t="str">
        <f aca="false">INDEX('Lookup Tables'!$B$2:$B$5,MATCH(F6191,'Lookup Tables'!$A$2:$A$5,0))</f>
        <v>Manager A</v>
      </c>
    </row>
    <row r="6192" customFormat="false" ht="15" hidden="false" customHeight="false" outlineLevel="0" collapsed="false">
      <c r="A6192" s="0" t="s">
        <v>4979</v>
      </c>
      <c r="B6192" s="13" t="n">
        <v>43093</v>
      </c>
      <c r="C6192" s="13" t="n">
        <v>43097</v>
      </c>
      <c r="D6192" s="14" t="s">
        <v>69</v>
      </c>
      <c r="E6192" s="14" t="s">
        <v>53</v>
      </c>
      <c r="F6192" s="14" t="s">
        <v>117</v>
      </c>
      <c r="G6192" s="14" t="s">
        <v>170</v>
      </c>
      <c r="H6192" s="14" t="s">
        <v>56</v>
      </c>
      <c r="I6192" s="14" t="s">
        <v>76</v>
      </c>
      <c r="J6192" s="14" t="s">
        <v>4567</v>
      </c>
      <c r="K6192" s="15" t="n">
        <v>799.56</v>
      </c>
      <c r="L6192" s="0" t="n">
        <v>9</v>
      </c>
      <c r="M6192" s="16" t="n">
        <v>0</v>
      </c>
      <c r="N6192" s="17" t="n">
        <v>207.8856</v>
      </c>
      <c r="O6192" s="0" t="str">
        <f aca="false">TEXT(B6192,"YYYY-MM")</f>
        <v>2017-12</v>
      </c>
      <c r="P6192" s="18" t="n">
        <f aca="false">IFERROR(N6192/K6192,0)</f>
        <v>0.26</v>
      </c>
      <c r="Q6192" s="0" t="str">
        <f aca="false">IF(M6192=0,"No Discount",IF(M6192&lt;0.2,"Low (1-19%)",IF(M6192&lt;0.4,"Medium (20-39%)","High (40%+)")))</f>
        <v>No Discount</v>
      </c>
      <c r="R6192" s="0" t="str">
        <f aca="false">INDEX('Lookup Tables'!$B$2:$B$5,MATCH(F6192,'Lookup Tables'!$A$2:$A$5,0))</f>
        <v>Manager B</v>
      </c>
    </row>
    <row r="6193" customFormat="false" ht="15" hidden="false" customHeight="false" outlineLevel="0" collapsed="false">
      <c r="A6193" s="0" t="s">
        <v>4980</v>
      </c>
      <c r="B6193" s="13" t="n">
        <v>43447</v>
      </c>
      <c r="C6193" s="13" t="n">
        <v>43447</v>
      </c>
      <c r="D6193" s="14" t="s">
        <v>606</v>
      </c>
      <c r="E6193" s="14" t="s">
        <v>53</v>
      </c>
      <c r="F6193" s="14" t="s">
        <v>63</v>
      </c>
      <c r="G6193" s="14" t="s">
        <v>94</v>
      </c>
      <c r="H6193" s="14" t="s">
        <v>65</v>
      </c>
      <c r="I6193" s="14" t="s">
        <v>73</v>
      </c>
      <c r="J6193" s="14" t="s">
        <v>839</v>
      </c>
      <c r="K6193" s="15" t="n">
        <v>31.44</v>
      </c>
      <c r="L6193" s="0" t="n">
        <v>3</v>
      </c>
      <c r="M6193" s="16" t="n">
        <v>0</v>
      </c>
      <c r="N6193" s="17" t="n">
        <v>8.4888</v>
      </c>
      <c r="O6193" s="0" t="str">
        <f aca="false">TEXT(B6193,"YYYY-MM")</f>
        <v>2018-12</v>
      </c>
      <c r="P6193" s="18" t="n">
        <f aca="false">IFERROR(N6193/K6193,0)</f>
        <v>0.27</v>
      </c>
      <c r="Q6193" s="0" t="str">
        <f aca="false">IF(M6193=0,"No Discount",IF(M6193&lt;0.2,"Low (1-19%)",IF(M6193&lt;0.4,"Medium (20-39%)","High (40%+)")))</f>
        <v>No Discount</v>
      </c>
      <c r="R6193" s="0" t="str">
        <f aca="false">INDEX('Lookup Tables'!$B$2:$B$5,MATCH(F6193,'Lookup Tables'!$A$2:$A$5,0))</f>
        <v>Manager D</v>
      </c>
    </row>
    <row r="6194" customFormat="false" ht="15" hidden="false" customHeight="false" outlineLevel="0" collapsed="false">
      <c r="A6194" s="0" t="s">
        <v>4981</v>
      </c>
      <c r="B6194" s="13" t="n">
        <v>43456</v>
      </c>
      <c r="C6194" s="13" t="n">
        <v>43460</v>
      </c>
      <c r="D6194" s="14" t="s">
        <v>69</v>
      </c>
      <c r="E6194" s="14" t="s">
        <v>53</v>
      </c>
      <c r="F6194" s="14" t="s">
        <v>98</v>
      </c>
      <c r="G6194" s="14" t="s">
        <v>99</v>
      </c>
      <c r="H6194" s="14" t="s">
        <v>65</v>
      </c>
      <c r="I6194" s="14" t="s">
        <v>91</v>
      </c>
      <c r="J6194" s="14" t="s">
        <v>1265</v>
      </c>
      <c r="K6194" s="15" t="n">
        <v>25.92</v>
      </c>
      <c r="L6194" s="0" t="n">
        <v>5</v>
      </c>
      <c r="M6194" s="16" t="n">
        <v>0.2</v>
      </c>
      <c r="N6194" s="17" t="n">
        <v>9.072</v>
      </c>
      <c r="O6194" s="0" t="str">
        <f aca="false">TEXT(B6194,"YYYY-MM")</f>
        <v>2018-12</v>
      </c>
      <c r="P6194" s="18" t="n">
        <f aca="false">IFERROR(N6194/K6194,0)</f>
        <v>0.35</v>
      </c>
      <c r="Q6194" s="0" t="str">
        <f aca="false">IF(M6194=0,"No Discount",IF(M6194&lt;0.2,"Low (1-19%)",IF(M6194&lt;0.4,"Medium (20-39%)","High (40%+)")))</f>
        <v>Medium (20-39%)</v>
      </c>
      <c r="R6194" s="0" t="str">
        <f aca="false">INDEX('Lookup Tables'!$B$2:$B$5,MATCH(F6194,'Lookup Tables'!$A$2:$A$5,0))</f>
        <v>Manager A</v>
      </c>
    </row>
    <row r="6195" customFormat="false" ht="15" hidden="false" customHeight="false" outlineLevel="0" collapsed="false">
      <c r="A6195" s="0" t="s">
        <v>4981</v>
      </c>
      <c r="B6195" s="13" t="n">
        <v>43456</v>
      </c>
      <c r="C6195" s="13" t="n">
        <v>43460</v>
      </c>
      <c r="D6195" s="14" t="s">
        <v>69</v>
      </c>
      <c r="E6195" s="14" t="s">
        <v>53</v>
      </c>
      <c r="F6195" s="14" t="s">
        <v>98</v>
      </c>
      <c r="G6195" s="14" t="s">
        <v>99</v>
      </c>
      <c r="H6195" s="14" t="s">
        <v>65</v>
      </c>
      <c r="I6195" s="14" t="s">
        <v>83</v>
      </c>
      <c r="J6195" s="14" t="s">
        <v>1528</v>
      </c>
      <c r="K6195" s="15" t="n">
        <v>6.33</v>
      </c>
      <c r="L6195" s="0" t="n">
        <v>5</v>
      </c>
      <c r="M6195" s="16" t="n">
        <v>0.8</v>
      </c>
      <c r="N6195" s="17" t="n">
        <v>-9.8115</v>
      </c>
      <c r="O6195" s="0" t="str">
        <f aca="false">TEXT(B6195,"YYYY-MM")</f>
        <v>2018-12</v>
      </c>
      <c r="P6195" s="18" t="n">
        <f aca="false">IFERROR(N6195/K6195,0)</f>
        <v>-1.55</v>
      </c>
      <c r="Q6195" s="0" t="str">
        <f aca="false">IF(M6195=0,"No Discount",IF(M6195&lt;0.2,"Low (1-19%)",IF(M6195&lt;0.4,"Medium (20-39%)","High (40%+)")))</f>
        <v>High (40%+)</v>
      </c>
      <c r="R6195" s="0" t="str">
        <f aca="false">INDEX('Lookup Tables'!$B$2:$B$5,MATCH(F6195,'Lookup Tables'!$A$2:$A$5,0))</f>
        <v>Manager A</v>
      </c>
    </row>
    <row r="6196" customFormat="false" ht="15" hidden="false" customHeight="false" outlineLevel="0" collapsed="false">
      <c r="A6196" s="0" t="s">
        <v>4981</v>
      </c>
      <c r="B6196" s="13" t="n">
        <v>43456</v>
      </c>
      <c r="C6196" s="13" t="n">
        <v>43460</v>
      </c>
      <c r="D6196" s="14" t="s">
        <v>69</v>
      </c>
      <c r="E6196" s="14" t="s">
        <v>53</v>
      </c>
      <c r="F6196" s="14" t="s">
        <v>98</v>
      </c>
      <c r="G6196" s="14" t="s">
        <v>99</v>
      </c>
      <c r="H6196" s="14" t="s">
        <v>65</v>
      </c>
      <c r="I6196" s="14" t="s">
        <v>91</v>
      </c>
      <c r="J6196" s="14" t="s">
        <v>1132</v>
      </c>
      <c r="K6196" s="15" t="n">
        <v>75.88</v>
      </c>
      <c r="L6196" s="0" t="n">
        <v>5</v>
      </c>
      <c r="M6196" s="16" t="n">
        <v>0.2</v>
      </c>
      <c r="N6196" s="17" t="n">
        <v>26.558</v>
      </c>
      <c r="O6196" s="0" t="str">
        <f aca="false">TEXT(B6196,"YYYY-MM")</f>
        <v>2018-12</v>
      </c>
      <c r="P6196" s="18" t="n">
        <f aca="false">IFERROR(N6196/K6196,0)</f>
        <v>0.35</v>
      </c>
      <c r="Q6196" s="0" t="str">
        <f aca="false">IF(M6196=0,"No Discount",IF(M6196&lt;0.2,"Low (1-19%)",IF(M6196&lt;0.4,"Medium (20-39%)","High (40%+)")))</f>
        <v>Medium (20-39%)</v>
      </c>
      <c r="R6196" s="0" t="str">
        <f aca="false">INDEX('Lookup Tables'!$B$2:$B$5,MATCH(F6196,'Lookup Tables'!$A$2:$A$5,0))</f>
        <v>Manager A</v>
      </c>
    </row>
    <row r="6197" customFormat="false" ht="15" hidden="false" customHeight="false" outlineLevel="0" collapsed="false">
      <c r="A6197" s="0" t="s">
        <v>4982</v>
      </c>
      <c r="B6197" s="13" t="n">
        <v>43394</v>
      </c>
      <c r="C6197" s="13" t="n">
        <v>43401</v>
      </c>
      <c r="D6197" s="14" t="s">
        <v>69</v>
      </c>
      <c r="E6197" s="14" t="s">
        <v>53</v>
      </c>
      <c r="F6197" s="14" t="s">
        <v>117</v>
      </c>
      <c r="G6197" s="14" t="s">
        <v>118</v>
      </c>
      <c r="H6197" s="14" t="s">
        <v>80</v>
      </c>
      <c r="I6197" s="14" t="s">
        <v>81</v>
      </c>
      <c r="J6197" s="14" t="s">
        <v>1605</v>
      </c>
      <c r="K6197" s="15" t="n">
        <v>329.988</v>
      </c>
      <c r="L6197" s="0" t="n">
        <v>2</v>
      </c>
      <c r="M6197" s="16" t="n">
        <v>0.4</v>
      </c>
      <c r="N6197" s="17" t="n">
        <v>-76.9972</v>
      </c>
      <c r="O6197" s="0" t="str">
        <f aca="false">TEXT(B6197,"YYYY-MM")</f>
        <v>2018-10</v>
      </c>
      <c r="P6197" s="18" t="n">
        <f aca="false">IFERROR(N6197/K6197,0)</f>
        <v>-0.233333333333333</v>
      </c>
      <c r="Q6197" s="0" t="str">
        <f aca="false">IF(M6197=0,"No Discount",IF(M6197&lt;0.2,"Low (1-19%)",IF(M6197&lt;0.4,"Medium (20-39%)","High (40%+)")))</f>
        <v>High (40%+)</v>
      </c>
      <c r="R6197" s="0" t="str">
        <f aca="false">INDEX('Lookup Tables'!$B$2:$B$5,MATCH(F6197,'Lookup Tables'!$A$2:$A$5,0))</f>
        <v>Manager B</v>
      </c>
    </row>
    <row r="6198" customFormat="false" ht="15" hidden="false" customHeight="false" outlineLevel="0" collapsed="false">
      <c r="A6198" s="0" t="s">
        <v>4982</v>
      </c>
      <c r="B6198" s="13" t="n">
        <v>43394</v>
      </c>
      <c r="C6198" s="13" t="n">
        <v>43401</v>
      </c>
      <c r="D6198" s="14" t="s">
        <v>69</v>
      </c>
      <c r="E6198" s="14" t="s">
        <v>53</v>
      </c>
      <c r="F6198" s="14" t="s">
        <v>117</v>
      </c>
      <c r="G6198" s="14" t="s">
        <v>118</v>
      </c>
      <c r="H6198" s="14" t="s">
        <v>65</v>
      </c>
      <c r="I6198" s="14" t="s">
        <v>73</v>
      </c>
      <c r="J6198" s="14" t="s">
        <v>1968</v>
      </c>
      <c r="K6198" s="15" t="n">
        <v>71.376</v>
      </c>
      <c r="L6198" s="0" t="n">
        <v>3</v>
      </c>
      <c r="M6198" s="16" t="n">
        <v>0.2</v>
      </c>
      <c r="N6198" s="17" t="n">
        <v>-4.461</v>
      </c>
      <c r="O6198" s="0" t="str">
        <f aca="false">TEXT(B6198,"YYYY-MM")</f>
        <v>2018-10</v>
      </c>
      <c r="P6198" s="18" t="n">
        <f aca="false">IFERROR(N6198/K6198,0)</f>
        <v>-0.0625</v>
      </c>
      <c r="Q6198" s="0" t="str">
        <f aca="false">IF(M6198=0,"No Discount",IF(M6198&lt;0.2,"Low (1-19%)",IF(M6198&lt;0.4,"Medium (20-39%)","High (40%+)")))</f>
        <v>Medium (20-39%)</v>
      </c>
      <c r="R6198" s="0" t="str">
        <f aca="false">INDEX('Lookup Tables'!$B$2:$B$5,MATCH(F6198,'Lookup Tables'!$A$2:$A$5,0))</f>
        <v>Manager B</v>
      </c>
    </row>
    <row r="6199" customFormat="false" ht="15" hidden="false" customHeight="false" outlineLevel="0" collapsed="false">
      <c r="A6199" s="0" t="s">
        <v>4983</v>
      </c>
      <c r="B6199" s="13" t="n">
        <v>42687</v>
      </c>
      <c r="C6199" s="13" t="n">
        <v>42691</v>
      </c>
      <c r="D6199" s="14" t="s">
        <v>69</v>
      </c>
      <c r="E6199" s="14" t="s">
        <v>53</v>
      </c>
      <c r="F6199" s="14" t="s">
        <v>98</v>
      </c>
      <c r="G6199" s="14" t="s">
        <v>164</v>
      </c>
      <c r="H6199" s="14" t="s">
        <v>65</v>
      </c>
      <c r="I6199" s="14" t="s">
        <v>91</v>
      </c>
      <c r="J6199" s="14" t="s">
        <v>2669</v>
      </c>
      <c r="K6199" s="15" t="n">
        <v>63.77</v>
      </c>
      <c r="L6199" s="0" t="n">
        <v>7</v>
      </c>
      <c r="M6199" s="16" t="n">
        <v>0</v>
      </c>
      <c r="N6199" s="17" t="n">
        <v>28.6965</v>
      </c>
      <c r="O6199" s="0" t="str">
        <f aca="false">TEXT(B6199,"YYYY-MM")</f>
        <v>2016-11</v>
      </c>
      <c r="P6199" s="18" t="n">
        <f aca="false">IFERROR(N6199/K6199,0)</f>
        <v>0.45</v>
      </c>
      <c r="Q6199" s="0" t="str">
        <f aca="false">IF(M6199=0,"No Discount",IF(M6199&lt;0.2,"Low (1-19%)",IF(M6199&lt;0.4,"Medium (20-39%)","High (40%+)")))</f>
        <v>No Discount</v>
      </c>
      <c r="R6199" s="0" t="str">
        <f aca="false">INDEX('Lookup Tables'!$B$2:$B$5,MATCH(F6199,'Lookup Tables'!$A$2:$A$5,0))</f>
        <v>Manager A</v>
      </c>
    </row>
    <row r="6200" customFormat="false" ht="15" hidden="false" customHeight="false" outlineLevel="0" collapsed="false">
      <c r="A6200" s="0" t="s">
        <v>4983</v>
      </c>
      <c r="B6200" s="13" t="n">
        <v>42687</v>
      </c>
      <c r="C6200" s="13" t="n">
        <v>42691</v>
      </c>
      <c r="D6200" s="14" t="s">
        <v>69</v>
      </c>
      <c r="E6200" s="14" t="s">
        <v>53</v>
      </c>
      <c r="F6200" s="14" t="s">
        <v>98</v>
      </c>
      <c r="G6200" s="14" t="s">
        <v>164</v>
      </c>
      <c r="H6200" s="14" t="s">
        <v>80</v>
      </c>
      <c r="I6200" s="14" t="s">
        <v>81</v>
      </c>
      <c r="J6200" s="14" t="s">
        <v>2413</v>
      </c>
      <c r="K6200" s="15" t="n">
        <v>50.97</v>
      </c>
      <c r="L6200" s="0" t="n">
        <v>3</v>
      </c>
      <c r="M6200" s="16" t="n">
        <v>0</v>
      </c>
      <c r="N6200" s="17" t="n">
        <v>13.2522</v>
      </c>
      <c r="O6200" s="0" t="str">
        <f aca="false">TEXT(B6200,"YYYY-MM")</f>
        <v>2016-11</v>
      </c>
      <c r="P6200" s="18" t="n">
        <f aca="false">IFERROR(N6200/K6200,0)</f>
        <v>0.26</v>
      </c>
      <c r="Q6200" s="0" t="str">
        <f aca="false">IF(M6200=0,"No Discount",IF(M6200&lt;0.2,"Low (1-19%)",IF(M6200&lt;0.4,"Medium (20-39%)","High (40%+)")))</f>
        <v>No Discount</v>
      </c>
      <c r="R6200" s="0" t="str">
        <f aca="false">INDEX('Lookup Tables'!$B$2:$B$5,MATCH(F6200,'Lookup Tables'!$A$2:$A$5,0))</f>
        <v>Manager A</v>
      </c>
    </row>
    <row r="6201" customFormat="false" ht="15" hidden="false" customHeight="false" outlineLevel="0" collapsed="false">
      <c r="A6201" s="0" t="s">
        <v>4983</v>
      </c>
      <c r="B6201" s="13" t="n">
        <v>42687</v>
      </c>
      <c r="C6201" s="13" t="n">
        <v>42691</v>
      </c>
      <c r="D6201" s="14" t="s">
        <v>69</v>
      </c>
      <c r="E6201" s="14" t="s">
        <v>53</v>
      </c>
      <c r="F6201" s="14" t="s">
        <v>98</v>
      </c>
      <c r="G6201" s="14" t="s">
        <v>164</v>
      </c>
      <c r="H6201" s="14" t="s">
        <v>65</v>
      </c>
      <c r="I6201" s="14" t="s">
        <v>91</v>
      </c>
      <c r="J6201" s="14" t="s">
        <v>1226</v>
      </c>
      <c r="K6201" s="15" t="n">
        <v>96.08</v>
      </c>
      <c r="L6201" s="0" t="n">
        <v>2</v>
      </c>
      <c r="M6201" s="16" t="n">
        <v>0</v>
      </c>
      <c r="N6201" s="17" t="n">
        <v>46.1184</v>
      </c>
      <c r="O6201" s="0" t="str">
        <f aca="false">TEXT(B6201,"YYYY-MM")</f>
        <v>2016-11</v>
      </c>
      <c r="P6201" s="18" t="n">
        <f aca="false">IFERROR(N6201/K6201,0)</f>
        <v>0.48</v>
      </c>
      <c r="Q6201" s="0" t="str">
        <f aca="false">IF(M6201=0,"No Discount",IF(M6201&lt;0.2,"Low (1-19%)",IF(M6201&lt;0.4,"Medium (20-39%)","High (40%+)")))</f>
        <v>No Discount</v>
      </c>
      <c r="R6201" s="0" t="str">
        <f aca="false">INDEX('Lookup Tables'!$B$2:$B$5,MATCH(F6201,'Lookup Tables'!$A$2:$A$5,0))</f>
        <v>Manager A</v>
      </c>
    </row>
    <row r="6202" customFormat="false" ht="15" hidden="false" customHeight="false" outlineLevel="0" collapsed="false">
      <c r="A6202" s="0" t="s">
        <v>4984</v>
      </c>
      <c r="B6202" s="13" t="n">
        <v>42476</v>
      </c>
      <c r="C6202" s="13" t="n">
        <v>42480</v>
      </c>
      <c r="D6202" s="14" t="s">
        <v>69</v>
      </c>
      <c r="E6202" s="14" t="s">
        <v>53</v>
      </c>
      <c r="F6202" s="14" t="s">
        <v>98</v>
      </c>
      <c r="G6202" s="14" t="s">
        <v>146</v>
      </c>
      <c r="H6202" s="14" t="s">
        <v>80</v>
      </c>
      <c r="I6202" s="14" t="s">
        <v>570</v>
      </c>
      <c r="J6202" s="14" t="s">
        <v>1987</v>
      </c>
      <c r="K6202" s="15" t="n">
        <v>1439.968</v>
      </c>
      <c r="L6202" s="0" t="n">
        <v>4</v>
      </c>
      <c r="M6202" s="16" t="n">
        <v>0.2</v>
      </c>
      <c r="N6202" s="17" t="n">
        <v>485.9892</v>
      </c>
      <c r="O6202" s="0" t="str">
        <f aca="false">TEXT(B6202,"YYYY-MM")</f>
        <v>2016-04</v>
      </c>
      <c r="P6202" s="18" t="n">
        <f aca="false">IFERROR(N6202/K6202,0)</f>
        <v>0.3375</v>
      </c>
      <c r="Q6202" s="0" t="str">
        <f aca="false">IF(M6202=0,"No Discount",IF(M6202&lt;0.2,"Low (1-19%)",IF(M6202&lt;0.4,"Medium (20-39%)","High (40%+)")))</f>
        <v>Medium (20-39%)</v>
      </c>
      <c r="R6202" s="0" t="str">
        <f aca="false">INDEX('Lookup Tables'!$B$2:$B$5,MATCH(F6202,'Lookup Tables'!$A$2:$A$5,0))</f>
        <v>Manager A</v>
      </c>
    </row>
    <row r="6203" customFormat="false" ht="15" hidden="false" customHeight="false" outlineLevel="0" collapsed="false">
      <c r="A6203" s="0" t="s">
        <v>4984</v>
      </c>
      <c r="B6203" s="13" t="n">
        <v>42476</v>
      </c>
      <c r="C6203" s="13" t="n">
        <v>42480</v>
      </c>
      <c r="D6203" s="14" t="s">
        <v>69</v>
      </c>
      <c r="E6203" s="14" t="s">
        <v>53</v>
      </c>
      <c r="F6203" s="14" t="s">
        <v>98</v>
      </c>
      <c r="G6203" s="14" t="s">
        <v>146</v>
      </c>
      <c r="H6203" s="14" t="s">
        <v>80</v>
      </c>
      <c r="I6203" s="14" t="s">
        <v>123</v>
      </c>
      <c r="J6203" s="14" t="s">
        <v>4191</v>
      </c>
      <c r="K6203" s="15" t="n">
        <v>43.56</v>
      </c>
      <c r="L6203" s="0" t="n">
        <v>3</v>
      </c>
      <c r="M6203" s="16" t="n">
        <v>0.2</v>
      </c>
      <c r="N6203" s="17" t="n">
        <v>-4.9005</v>
      </c>
      <c r="O6203" s="0" t="str">
        <f aca="false">TEXT(B6203,"YYYY-MM")</f>
        <v>2016-04</v>
      </c>
      <c r="P6203" s="18" t="n">
        <f aca="false">IFERROR(N6203/K6203,0)</f>
        <v>-0.1125</v>
      </c>
      <c r="Q6203" s="0" t="str">
        <f aca="false">IF(M6203=0,"No Discount",IF(M6203&lt;0.2,"Low (1-19%)",IF(M6203&lt;0.4,"Medium (20-39%)","High (40%+)")))</f>
        <v>Medium (20-39%)</v>
      </c>
      <c r="R6203" s="0" t="str">
        <f aca="false">INDEX('Lookup Tables'!$B$2:$B$5,MATCH(F6203,'Lookup Tables'!$A$2:$A$5,0))</f>
        <v>Manager A</v>
      </c>
    </row>
    <row r="6204" customFormat="false" ht="15" hidden="false" customHeight="false" outlineLevel="0" collapsed="false">
      <c r="A6204" s="0" t="s">
        <v>4985</v>
      </c>
      <c r="B6204" s="13" t="n">
        <v>43085</v>
      </c>
      <c r="C6204" s="13" t="n">
        <v>43092</v>
      </c>
      <c r="D6204" s="14" t="s">
        <v>69</v>
      </c>
      <c r="E6204" s="14" t="s">
        <v>53</v>
      </c>
      <c r="F6204" s="14" t="s">
        <v>63</v>
      </c>
      <c r="G6204" s="14" t="s">
        <v>64</v>
      </c>
      <c r="H6204" s="14" t="s">
        <v>56</v>
      </c>
      <c r="I6204" s="14" t="s">
        <v>59</v>
      </c>
      <c r="J6204" s="14" t="s">
        <v>1602</v>
      </c>
      <c r="K6204" s="15" t="n">
        <v>563.92</v>
      </c>
      <c r="L6204" s="0" t="n">
        <v>5</v>
      </c>
      <c r="M6204" s="16" t="n">
        <v>0.2</v>
      </c>
      <c r="N6204" s="17" t="n">
        <v>7.049</v>
      </c>
      <c r="O6204" s="0" t="str">
        <f aca="false">TEXT(B6204,"YYYY-MM")</f>
        <v>2017-12</v>
      </c>
      <c r="P6204" s="18" t="n">
        <f aca="false">IFERROR(N6204/K6204,0)</f>
        <v>0.0125</v>
      </c>
      <c r="Q6204" s="0" t="str">
        <f aca="false">IF(M6204=0,"No Discount",IF(M6204&lt;0.2,"Low (1-19%)",IF(M6204&lt;0.4,"Medium (20-39%)","High (40%+)")))</f>
        <v>Medium (20-39%)</v>
      </c>
      <c r="R6204" s="0" t="str">
        <f aca="false">INDEX('Lookup Tables'!$B$2:$B$5,MATCH(F6204,'Lookup Tables'!$A$2:$A$5,0))</f>
        <v>Manager D</v>
      </c>
    </row>
    <row r="6205" customFormat="false" ht="15" hidden="false" customHeight="false" outlineLevel="0" collapsed="false">
      <c r="A6205" s="0" t="s">
        <v>4986</v>
      </c>
      <c r="B6205" s="13" t="n">
        <v>43029</v>
      </c>
      <c r="C6205" s="13" t="n">
        <v>43035</v>
      </c>
      <c r="D6205" s="14" t="s">
        <v>69</v>
      </c>
      <c r="E6205" s="14" t="s">
        <v>53</v>
      </c>
      <c r="F6205" s="14" t="s">
        <v>117</v>
      </c>
      <c r="G6205" s="14" t="s">
        <v>269</v>
      </c>
      <c r="H6205" s="14" t="s">
        <v>80</v>
      </c>
      <c r="I6205" s="14" t="s">
        <v>81</v>
      </c>
      <c r="J6205" s="14" t="s">
        <v>4129</v>
      </c>
      <c r="K6205" s="15" t="n">
        <v>235.152</v>
      </c>
      <c r="L6205" s="0" t="n">
        <v>8</v>
      </c>
      <c r="M6205" s="16" t="n">
        <v>0.4</v>
      </c>
      <c r="N6205" s="17" t="n">
        <v>-47.0304</v>
      </c>
      <c r="O6205" s="0" t="str">
        <f aca="false">TEXT(B6205,"YYYY-MM")</f>
        <v>2017-10</v>
      </c>
      <c r="P6205" s="18" t="n">
        <f aca="false">IFERROR(N6205/K6205,0)</f>
        <v>-0.2</v>
      </c>
      <c r="Q6205" s="0" t="str">
        <f aca="false">IF(M6205=0,"No Discount",IF(M6205&lt;0.2,"Low (1-19%)",IF(M6205&lt;0.4,"Medium (20-39%)","High (40%+)")))</f>
        <v>High (40%+)</v>
      </c>
      <c r="R6205" s="0" t="str">
        <f aca="false">INDEX('Lookup Tables'!$B$2:$B$5,MATCH(F6205,'Lookup Tables'!$A$2:$A$5,0))</f>
        <v>Manager B</v>
      </c>
    </row>
    <row r="6206" customFormat="false" ht="15" hidden="false" customHeight="false" outlineLevel="0" collapsed="false">
      <c r="A6206" s="0" t="s">
        <v>4987</v>
      </c>
      <c r="B6206" s="13" t="n">
        <v>43435</v>
      </c>
      <c r="C6206" s="13" t="n">
        <v>43437</v>
      </c>
      <c r="D6206" s="14" t="s">
        <v>137</v>
      </c>
      <c r="E6206" s="14" t="s">
        <v>97</v>
      </c>
      <c r="F6206" s="14" t="s">
        <v>117</v>
      </c>
      <c r="G6206" s="14" t="s">
        <v>269</v>
      </c>
      <c r="H6206" s="14" t="s">
        <v>56</v>
      </c>
      <c r="I6206" s="14" t="s">
        <v>76</v>
      </c>
      <c r="J6206" s="14" t="s">
        <v>1363</v>
      </c>
      <c r="K6206" s="15" t="n">
        <v>7.712</v>
      </c>
      <c r="L6206" s="0" t="n">
        <v>2</v>
      </c>
      <c r="M6206" s="16" t="n">
        <v>0.2</v>
      </c>
      <c r="N6206" s="17" t="n">
        <v>1.7352</v>
      </c>
      <c r="O6206" s="0" t="str">
        <f aca="false">TEXT(B6206,"YYYY-MM")</f>
        <v>2018-12</v>
      </c>
      <c r="P6206" s="18" t="n">
        <f aca="false">IFERROR(N6206/K6206,0)</f>
        <v>0.225</v>
      </c>
      <c r="Q6206" s="0" t="str">
        <f aca="false">IF(M6206=0,"No Discount",IF(M6206&lt;0.2,"Low (1-19%)",IF(M6206&lt;0.4,"Medium (20-39%)","High (40%+)")))</f>
        <v>Medium (20-39%)</v>
      </c>
      <c r="R6206" s="0" t="str">
        <f aca="false">INDEX('Lookup Tables'!$B$2:$B$5,MATCH(F6206,'Lookup Tables'!$A$2:$A$5,0))</f>
        <v>Manager B</v>
      </c>
    </row>
    <row r="6207" customFormat="false" ht="15" hidden="false" customHeight="false" outlineLevel="0" collapsed="false">
      <c r="A6207" s="0" t="s">
        <v>4988</v>
      </c>
      <c r="B6207" s="13" t="n">
        <v>43028</v>
      </c>
      <c r="C6207" s="13" t="n">
        <v>43032</v>
      </c>
      <c r="D6207" s="14" t="s">
        <v>52</v>
      </c>
      <c r="E6207" s="14" t="s">
        <v>53</v>
      </c>
      <c r="F6207" s="14" t="s">
        <v>98</v>
      </c>
      <c r="G6207" s="14" t="s">
        <v>99</v>
      </c>
      <c r="H6207" s="14" t="s">
        <v>65</v>
      </c>
      <c r="I6207" s="14" t="s">
        <v>91</v>
      </c>
      <c r="J6207" s="14" t="s">
        <v>2669</v>
      </c>
      <c r="K6207" s="15" t="n">
        <v>51.016</v>
      </c>
      <c r="L6207" s="0" t="n">
        <v>7</v>
      </c>
      <c r="M6207" s="16" t="n">
        <v>0.2</v>
      </c>
      <c r="N6207" s="17" t="n">
        <v>15.9425</v>
      </c>
      <c r="O6207" s="0" t="str">
        <f aca="false">TEXT(B6207,"YYYY-MM")</f>
        <v>2017-10</v>
      </c>
      <c r="P6207" s="18" t="n">
        <f aca="false">IFERROR(N6207/K6207,0)</f>
        <v>0.3125</v>
      </c>
      <c r="Q6207" s="0" t="str">
        <f aca="false">IF(M6207=0,"No Discount",IF(M6207&lt;0.2,"Low (1-19%)",IF(M6207&lt;0.4,"Medium (20-39%)","High (40%+)")))</f>
        <v>Medium (20-39%)</v>
      </c>
      <c r="R6207" s="0" t="str">
        <f aca="false">INDEX('Lookup Tables'!$B$2:$B$5,MATCH(F6207,'Lookup Tables'!$A$2:$A$5,0))</f>
        <v>Manager A</v>
      </c>
    </row>
    <row r="6208" customFormat="false" ht="15" hidden="false" customHeight="false" outlineLevel="0" collapsed="false">
      <c r="A6208" s="0" t="s">
        <v>4988</v>
      </c>
      <c r="B6208" s="13" t="n">
        <v>43028</v>
      </c>
      <c r="C6208" s="13" t="n">
        <v>43032</v>
      </c>
      <c r="D6208" s="14" t="s">
        <v>52</v>
      </c>
      <c r="E6208" s="14" t="s">
        <v>53</v>
      </c>
      <c r="F6208" s="14" t="s">
        <v>98</v>
      </c>
      <c r="G6208" s="14" t="s">
        <v>99</v>
      </c>
      <c r="H6208" s="14" t="s">
        <v>65</v>
      </c>
      <c r="I6208" s="14" t="s">
        <v>171</v>
      </c>
      <c r="J6208" s="14" t="s">
        <v>296</v>
      </c>
      <c r="K6208" s="15" t="n">
        <v>25.248</v>
      </c>
      <c r="L6208" s="0" t="n">
        <v>4</v>
      </c>
      <c r="M6208" s="16" t="n">
        <v>0.2</v>
      </c>
      <c r="N6208" s="17" t="n">
        <v>7.89</v>
      </c>
      <c r="O6208" s="0" t="str">
        <f aca="false">TEXT(B6208,"YYYY-MM")</f>
        <v>2017-10</v>
      </c>
      <c r="P6208" s="18" t="n">
        <f aca="false">IFERROR(N6208/K6208,0)</f>
        <v>0.3125</v>
      </c>
      <c r="Q6208" s="0" t="str">
        <f aca="false">IF(M6208=0,"No Discount",IF(M6208&lt;0.2,"Low (1-19%)",IF(M6208&lt;0.4,"Medium (20-39%)","High (40%+)")))</f>
        <v>Medium (20-39%)</v>
      </c>
      <c r="R6208" s="0" t="str">
        <f aca="false">INDEX('Lookup Tables'!$B$2:$B$5,MATCH(F6208,'Lookup Tables'!$A$2:$A$5,0))</f>
        <v>Manager A</v>
      </c>
    </row>
    <row r="6209" customFormat="false" ht="15" hidden="false" customHeight="false" outlineLevel="0" collapsed="false">
      <c r="A6209" s="0" t="s">
        <v>4988</v>
      </c>
      <c r="B6209" s="13" t="n">
        <v>43028</v>
      </c>
      <c r="C6209" s="13" t="n">
        <v>43032</v>
      </c>
      <c r="D6209" s="14" t="s">
        <v>52</v>
      </c>
      <c r="E6209" s="14" t="s">
        <v>53</v>
      </c>
      <c r="F6209" s="14" t="s">
        <v>98</v>
      </c>
      <c r="G6209" s="14" t="s">
        <v>99</v>
      </c>
      <c r="H6209" s="14" t="s">
        <v>56</v>
      </c>
      <c r="I6209" s="14" t="s">
        <v>59</v>
      </c>
      <c r="J6209" s="14" t="s">
        <v>718</v>
      </c>
      <c r="K6209" s="15" t="n">
        <v>56.686</v>
      </c>
      <c r="L6209" s="0" t="n">
        <v>1</v>
      </c>
      <c r="M6209" s="16" t="n">
        <v>0.3</v>
      </c>
      <c r="N6209" s="17" t="n">
        <v>-14.5764</v>
      </c>
      <c r="O6209" s="0" t="str">
        <f aca="false">TEXT(B6209,"YYYY-MM")</f>
        <v>2017-10</v>
      </c>
      <c r="P6209" s="18" t="n">
        <f aca="false">IFERROR(N6209/K6209,0)</f>
        <v>-0.257142857142857</v>
      </c>
      <c r="Q6209" s="0" t="str">
        <f aca="false">IF(M6209=0,"No Discount",IF(M6209&lt;0.2,"Low (1-19%)",IF(M6209&lt;0.4,"Medium (20-39%)","High (40%+)")))</f>
        <v>Medium (20-39%)</v>
      </c>
      <c r="R6209" s="0" t="str">
        <f aca="false">INDEX('Lookup Tables'!$B$2:$B$5,MATCH(F6209,'Lookup Tables'!$A$2:$A$5,0))</f>
        <v>Manager A</v>
      </c>
    </row>
    <row r="6210" customFormat="false" ht="15" hidden="false" customHeight="false" outlineLevel="0" collapsed="false">
      <c r="A6210" s="0" t="s">
        <v>4989</v>
      </c>
      <c r="B6210" s="13" t="n">
        <v>43372</v>
      </c>
      <c r="C6210" s="13" t="n">
        <v>43376</v>
      </c>
      <c r="D6210" s="14" t="s">
        <v>69</v>
      </c>
      <c r="E6210" s="14" t="s">
        <v>62</v>
      </c>
      <c r="F6210" s="14" t="s">
        <v>117</v>
      </c>
      <c r="G6210" s="14" t="s">
        <v>269</v>
      </c>
      <c r="H6210" s="14" t="s">
        <v>65</v>
      </c>
      <c r="I6210" s="14" t="s">
        <v>73</v>
      </c>
      <c r="J6210" s="14" t="s">
        <v>1624</v>
      </c>
      <c r="K6210" s="15" t="n">
        <v>51.168</v>
      </c>
      <c r="L6210" s="0" t="n">
        <v>2</v>
      </c>
      <c r="M6210" s="16" t="n">
        <v>0.2</v>
      </c>
      <c r="N6210" s="17" t="n">
        <v>-6.396</v>
      </c>
      <c r="O6210" s="0" t="str">
        <f aca="false">TEXT(B6210,"YYYY-MM")</f>
        <v>2018-09</v>
      </c>
      <c r="P6210" s="18" t="n">
        <f aca="false">IFERROR(N6210/K6210,0)</f>
        <v>-0.125</v>
      </c>
      <c r="Q6210" s="0" t="str">
        <f aca="false">IF(M6210=0,"No Discount",IF(M6210&lt;0.2,"Low (1-19%)",IF(M6210&lt;0.4,"Medium (20-39%)","High (40%+)")))</f>
        <v>Medium (20-39%)</v>
      </c>
      <c r="R6210" s="0" t="str">
        <f aca="false">INDEX('Lookup Tables'!$B$2:$B$5,MATCH(F6210,'Lookup Tables'!$A$2:$A$5,0))</f>
        <v>Manager B</v>
      </c>
    </row>
    <row r="6211" customFormat="false" ht="15" hidden="false" customHeight="false" outlineLevel="0" collapsed="false">
      <c r="A6211" s="0" t="s">
        <v>4990</v>
      </c>
      <c r="B6211" s="13" t="n">
        <v>43330</v>
      </c>
      <c r="C6211" s="13" t="n">
        <v>43337</v>
      </c>
      <c r="D6211" s="14" t="s">
        <v>69</v>
      </c>
      <c r="E6211" s="14" t="s">
        <v>62</v>
      </c>
      <c r="F6211" s="14" t="s">
        <v>63</v>
      </c>
      <c r="G6211" s="14" t="s">
        <v>94</v>
      </c>
      <c r="H6211" s="14" t="s">
        <v>65</v>
      </c>
      <c r="I6211" s="14" t="s">
        <v>83</v>
      </c>
      <c r="J6211" s="14" t="s">
        <v>1358</v>
      </c>
      <c r="K6211" s="15" t="n">
        <v>2793.528</v>
      </c>
      <c r="L6211" s="0" t="n">
        <v>9</v>
      </c>
      <c r="M6211" s="16" t="n">
        <v>0.2</v>
      </c>
      <c r="N6211" s="17" t="n">
        <v>942.8157</v>
      </c>
      <c r="O6211" s="0" t="str">
        <f aca="false">TEXT(B6211,"YYYY-MM")</f>
        <v>2018-08</v>
      </c>
      <c r="P6211" s="18" t="n">
        <f aca="false">IFERROR(N6211/K6211,0)</f>
        <v>0.3375</v>
      </c>
      <c r="Q6211" s="0" t="str">
        <f aca="false">IF(M6211=0,"No Discount",IF(M6211&lt;0.2,"Low (1-19%)",IF(M6211&lt;0.4,"Medium (20-39%)","High (40%+)")))</f>
        <v>Medium (20-39%)</v>
      </c>
      <c r="R6211" s="0" t="str">
        <f aca="false">INDEX('Lookup Tables'!$B$2:$B$5,MATCH(F6211,'Lookup Tables'!$A$2:$A$5,0))</f>
        <v>Manager D</v>
      </c>
    </row>
    <row r="6212" customFormat="false" ht="15" hidden="false" customHeight="false" outlineLevel="0" collapsed="false">
      <c r="A6212" s="0" t="s">
        <v>4990</v>
      </c>
      <c r="B6212" s="13" t="n">
        <v>43330</v>
      </c>
      <c r="C6212" s="13" t="n">
        <v>43337</v>
      </c>
      <c r="D6212" s="14" t="s">
        <v>69</v>
      </c>
      <c r="E6212" s="14" t="s">
        <v>62</v>
      </c>
      <c r="F6212" s="14" t="s">
        <v>63</v>
      </c>
      <c r="G6212" s="14" t="s">
        <v>94</v>
      </c>
      <c r="H6212" s="14" t="s">
        <v>65</v>
      </c>
      <c r="I6212" s="14" t="s">
        <v>73</v>
      </c>
      <c r="J6212" s="14" t="s">
        <v>703</v>
      </c>
      <c r="K6212" s="15" t="n">
        <v>1000.02</v>
      </c>
      <c r="L6212" s="0" t="n">
        <v>7</v>
      </c>
      <c r="M6212" s="16" t="n">
        <v>0</v>
      </c>
      <c r="N6212" s="17" t="n">
        <v>290.0058</v>
      </c>
      <c r="O6212" s="0" t="str">
        <f aca="false">TEXT(B6212,"YYYY-MM")</f>
        <v>2018-08</v>
      </c>
      <c r="P6212" s="18" t="n">
        <f aca="false">IFERROR(N6212/K6212,0)</f>
        <v>0.29</v>
      </c>
      <c r="Q6212" s="0" t="str">
        <f aca="false">IF(M6212=0,"No Discount",IF(M6212&lt;0.2,"Low (1-19%)",IF(M6212&lt;0.4,"Medium (20-39%)","High (40%+)")))</f>
        <v>No Discount</v>
      </c>
      <c r="R6212" s="0" t="str">
        <f aca="false">INDEX('Lookup Tables'!$B$2:$B$5,MATCH(F6212,'Lookup Tables'!$A$2:$A$5,0))</f>
        <v>Manager D</v>
      </c>
    </row>
    <row r="6213" customFormat="false" ht="15" hidden="false" customHeight="false" outlineLevel="0" collapsed="false">
      <c r="A6213" s="0" t="s">
        <v>4990</v>
      </c>
      <c r="B6213" s="13" t="n">
        <v>43330</v>
      </c>
      <c r="C6213" s="13" t="n">
        <v>43337</v>
      </c>
      <c r="D6213" s="14" t="s">
        <v>69</v>
      </c>
      <c r="E6213" s="14" t="s">
        <v>62</v>
      </c>
      <c r="F6213" s="14" t="s">
        <v>63</v>
      </c>
      <c r="G6213" s="14" t="s">
        <v>94</v>
      </c>
      <c r="H6213" s="14" t="s">
        <v>56</v>
      </c>
      <c r="I6213" s="14" t="s">
        <v>76</v>
      </c>
      <c r="J6213" s="14" t="s">
        <v>896</v>
      </c>
      <c r="K6213" s="15" t="n">
        <v>65.94</v>
      </c>
      <c r="L6213" s="0" t="n">
        <v>3</v>
      </c>
      <c r="M6213" s="16" t="n">
        <v>0</v>
      </c>
      <c r="N6213" s="17" t="n">
        <v>22.4196</v>
      </c>
      <c r="O6213" s="0" t="str">
        <f aca="false">TEXT(B6213,"YYYY-MM")</f>
        <v>2018-08</v>
      </c>
      <c r="P6213" s="18" t="n">
        <f aca="false">IFERROR(N6213/K6213,0)</f>
        <v>0.34</v>
      </c>
      <c r="Q6213" s="0" t="str">
        <f aca="false">IF(M6213=0,"No Discount",IF(M6213&lt;0.2,"Low (1-19%)",IF(M6213&lt;0.4,"Medium (20-39%)","High (40%+)")))</f>
        <v>No Discount</v>
      </c>
      <c r="R6213" s="0" t="str">
        <f aca="false">INDEX('Lookup Tables'!$B$2:$B$5,MATCH(F6213,'Lookup Tables'!$A$2:$A$5,0))</f>
        <v>Manager D</v>
      </c>
    </row>
    <row r="6214" customFormat="false" ht="15" hidden="false" customHeight="false" outlineLevel="0" collapsed="false">
      <c r="A6214" s="0" t="s">
        <v>4991</v>
      </c>
      <c r="B6214" s="13" t="n">
        <v>43416</v>
      </c>
      <c r="C6214" s="13" t="n">
        <v>43420</v>
      </c>
      <c r="D6214" s="14" t="s">
        <v>52</v>
      </c>
      <c r="E6214" s="14" t="s">
        <v>53</v>
      </c>
      <c r="F6214" s="14" t="s">
        <v>63</v>
      </c>
      <c r="G6214" s="14" t="s">
        <v>94</v>
      </c>
      <c r="H6214" s="14" t="s">
        <v>65</v>
      </c>
      <c r="I6214" s="14" t="s">
        <v>171</v>
      </c>
      <c r="J6214" s="14" t="s">
        <v>296</v>
      </c>
      <c r="K6214" s="15" t="n">
        <v>18.24</v>
      </c>
      <c r="L6214" s="0" t="n">
        <v>3</v>
      </c>
      <c r="M6214" s="16" t="n">
        <v>0</v>
      </c>
      <c r="N6214" s="17" t="n">
        <v>9.12</v>
      </c>
      <c r="O6214" s="0" t="str">
        <f aca="false">TEXT(B6214,"YYYY-MM")</f>
        <v>2018-11</v>
      </c>
      <c r="P6214" s="18" t="n">
        <f aca="false">IFERROR(N6214/K6214,0)</f>
        <v>0.5</v>
      </c>
      <c r="Q6214" s="0" t="str">
        <f aca="false">IF(M6214=0,"No Discount",IF(M6214&lt;0.2,"Low (1-19%)",IF(M6214&lt;0.4,"Medium (20-39%)","High (40%+)")))</f>
        <v>No Discount</v>
      </c>
      <c r="R6214" s="0" t="str">
        <f aca="false">INDEX('Lookup Tables'!$B$2:$B$5,MATCH(F6214,'Lookup Tables'!$A$2:$A$5,0))</f>
        <v>Manager D</v>
      </c>
    </row>
    <row r="6215" customFormat="false" ht="15" hidden="false" customHeight="false" outlineLevel="0" collapsed="false">
      <c r="A6215" s="0" t="s">
        <v>4991</v>
      </c>
      <c r="B6215" s="13" t="n">
        <v>43416</v>
      </c>
      <c r="C6215" s="13" t="n">
        <v>43420</v>
      </c>
      <c r="D6215" s="14" t="s">
        <v>52</v>
      </c>
      <c r="E6215" s="14" t="s">
        <v>53</v>
      </c>
      <c r="F6215" s="14" t="s">
        <v>63</v>
      </c>
      <c r="G6215" s="14" t="s">
        <v>94</v>
      </c>
      <c r="H6215" s="14" t="s">
        <v>65</v>
      </c>
      <c r="I6215" s="14" t="s">
        <v>85</v>
      </c>
      <c r="J6215" s="14" t="s">
        <v>911</v>
      </c>
      <c r="K6215" s="15" t="n">
        <v>76.12</v>
      </c>
      <c r="L6215" s="0" t="n">
        <v>2</v>
      </c>
      <c r="M6215" s="16" t="n">
        <v>0</v>
      </c>
      <c r="N6215" s="17" t="n">
        <v>22.0748</v>
      </c>
      <c r="O6215" s="0" t="str">
        <f aca="false">TEXT(B6215,"YYYY-MM")</f>
        <v>2018-11</v>
      </c>
      <c r="P6215" s="18" t="n">
        <f aca="false">IFERROR(N6215/K6215,0)</f>
        <v>0.29</v>
      </c>
      <c r="Q6215" s="0" t="str">
        <f aca="false">IF(M6215=0,"No Discount",IF(M6215&lt;0.2,"Low (1-19%)",IF(M6215&lt;0.4,"Medium (20-39%)","High (40%+)")))</f>
        <v>No Discount</v>
      </c>
      <c r="R6215" s="0" t="str">
        <f aca="false">INDEX('Lookup Tables'!$B$2:$B$5,MATCH(F6215,'Lookup Tables'!$A$2:$A$5,0))</f>
        <v>Manager D</v>
      </c>
    </row>
    <row r="6216" customFormat="false" ht="15" hidden="false" customHeight="false" outlineLevel="0" collapsed="false">
      <c r="A6216" s="0" t="s">
        <v>4992</v>
      </c>
      <c r="B6216" s="13" t="n">
        <v>42288</v>
      </c>
      <c r="C6216" s="13" t="n">
        <v>42292</v>
      </c>
      <c r="D6216" s="14" t="s">
        <v>69</v>
      </c>
      <c r="E6216" s="14" t="s">
        <v>53</v>
      </c>
      <c r="F6216" s="14" t="s">
        <v>63</v>
      </c>
      <c r="G6216" s="14" t="s">
        <v>64</v>
      </c>
      <c r="H6216" s="14" t="s">
        <v>65</v>
      </c>
      <c r="I6216" s="14" t="s">
        <v>129</v>
      </c>
      <c r="J6216" s="14" t="s">
        <v>1038</v>
      </c>
      <c r="K6216" s="15" t="n">
        <v>7.64</v>
      </c>
      <c r="L6216" s="0" t="n">
        <v>1</v>
      </c>
      <c r="M6216" s="16" t="n">
        <v>0</v>
      </c>
      <c r="N6216" s="17" t="n">
        <v>3.7436</v>
      </c>
      <c r="O6216" s="0" t="str">
        <f aca="false">TEXT(B6216,"YYYY-MM")</f>
        <v>2015-10</v>
      </c>
      <c r="P6216" s="18" t="n">
        <f aca="false">IFERROR(N6216/K6216,0)</f>
        <v>0.49</v>
      </c>
      <c r="Q6216" s="0" t="str">
        <f aca="false">IF(M6216=0,"No Discount",IF(M6216&lt;0.2,"Low (1-19%)",IF(M6216&lt;0.4,"Medium (20-39%)","High (40%+)")))</f>
        <v>No Discount</v>
      </c>
      <c r="R6216" s="0" t="str">
        <f aca="false">INDEX('Lookup Tables'!$B$2:$B$5,MATCH(F6216,'Lookup Tables'!$A$2:$A$5,0))</f>
        <v>Manager D</v>
      </c>
    </row>
    <row r="6217" customFormat="false" ht="15" hidden="false" customHeight="false" outlineLevel="0" collapsed="false">
      <c r="A6217" s="0" t="s">
        <v>4993</v>
      </c>
      <c r="B6217" s="13" t="n">
        <v>42702</v>
      </c>
      <c r="C6217" s="13" t="n">
        <v>42707</v>
      </c>
      <c r="D6217" s="14" t="s">
        <v>69</v>
      </c>
      <c r="E6217" s="14" t="s">
        <v>62</v>
      </c>
      <c r="F6217" s="14" t="s">
        <v>117</v>
      </c>
      <c r="G6217" s="14" t="s">
        <v>170</v>
      </c>
      <c r="H6217" s="14" t="s">
        <v>56</v>
      </c>
      <c r="I6217" s="14" t="s">
        <v>76</v>
      </c>
      <c r="J6217" s="14" t="s">
        <v>424</v>
      </c>
      <c r="K6217" s="15" t="n">
        <v>68.16</v>
      </c>
      <c r="L6217" s="0" t="n">
        <v>3</v>
      </c>
      <c r="M6217" s="16" t="n">
        <v>0</v>
      </c>
      <c r="N6217" s="17" t="n">
        <v>27.9456</v>
      </c>
      <c r="O6217" s="0" t="str">
        <f aca="false">TEXT(B6217,"YYYY-MM")</f>
        <v>2016-11</v>
      </c>
      <c r="P6217" s="18" t="n">
        <f aca="false">IFERROR(N6217/K6217,0)</f>
        <v>0.41</v>
      </c>
      <c r="Q6217" s="0" t="str">
        <f aca="false">IF(M6217=0,"No Discount",IF(M6217&lt;0.2,"Low (1-19%)",IF(M6217&lt;0.4,"Medium (20-39%)","High (40%+)")))</f>
        <v>No Discount</v>
      </c>
      <c r="R6217" s="0" t="str">
        <f aca="false">INDEX('Lookup Tables'!$B$2:$B$5,MATCH(F6217,'Lookup Tables'!$A$2:$A$5,0))</f>
        <v>Manager B</v>
      </c>
    </row>
    <row r="6218" customFormat="false" ht="15" hidden="false" customHeight="false" outlineLevel="0" collapsed="false">
      <c r="A6218" s="0" t="s">
        <v>4993</v>
      </c>
      <c r="B6218" s="13" t="n">
        <v>42702</v>
      </c>
      <c r="C6218" s="13" t="n">
        <v>42707</v>
      </c>
      <c r="D6218" s="14" t="s">
        <v>69</v>
      </c>
      <c r="E6218" s="14" t="s">
        <v>62</v>
      </c>
      <c r="F6218" s="14" t="s">
        <v>117</v>
      </c>
      <c r="G6218" s="14" t="s">
        <v>170</v>
      </c>
      <c r="H6218" s="14" t="s">
        <v>65</v>
      </c>
      <c r="I6218" s="14" t="s">
        <v>129</v>
      </c>
      <c r="J6218" s="14" t="s">
        <v>340</v>
      </c>
      <c r="K6218" s="15" t="n">
        <v>62.24</v>
      </c>
      <c r="L6218" s="0" t="n">
        <v>8</v>
      </c>
      <c r="M6218" s="16" t="n">
        <v>0</v>
      </c>
      <c r="N6218" s="17" t="n">
        <v>29.2528</v>
      </c>
      <c r="O6218" s="0" t="str">
        <f aca="false">TEXT(B6218,"YYYY-MM")</f>
        <v>2016-11</v>
      </c>
      <c r="P6218" s="18" t="n">
        <f aca="false">IFERROR(N6218/K6218,0)</f>
        <v>0.47</v>
      </c>
      <c r="Q6218" s="0" t="str">
        <f aca="false">IF(M6218=0,"No Discount",IF(M6218&lt;0.2,"Low (1-19%)",IF(M6218&lt;0.4,"Medium (20-39%)","High (40%+)")))</f>
        <v>No Discount</v>
      </c>
      <c r="R6218" s="0" t="str">
        <f aca="false">INDEX('Lookup Tables'!$B$2:$B$5,MATCH(F6218,'Lookup Tables'!$A$2:$A$5,0))</f>
        <v>Manager B</v>
      </c>
    </row>
    <row r="6219" customFormat="false" ht="15" hidden="false" customHeight="false" outlineLevel="0" collapsed="false">
      <c r="A6219" s="0" t="s">
        <v>4994</v>
      </c>
      <c r="B6219" s="13" t="n">
        <v>42578</v>
      </c>
      <c r="C6219" s="13" t="n">
        <v>42584</v>
      </c>
      <c r="D6219" s="14" t="s">
        <v>69</v>
      </c>
      <c r="E6219" s="14" t="s">
        <v>53</v>
      </c>
      <c r="F6219" s="14" t="s">
        <v>54</v>
      </c>
      <c r="G6219" s="14" t="s">
        <v>55</v>
      </c>
      <c r="H6219" s="14" t="s">
        <v>80</v>
      </c>
      <c r="I6219" s="14" t="s">
        <v>81</v>
      </c>
      <c r="J6219" s="14" t="s">
        <v>2125</v>
      </c>
      <c r="K6219" s="15" t="n">
        <v>29.97</v>
      </c>
      <c r="L6219" s="0" t="n">
        <v>3</v>
      </c>
      <c r="M6219" s="16" t="n">
        <v>0</v>
      </c>
      <c r="N6219" s="17" t="n">
        <v>0.2997</v>
      </c>
      <c r="O6219" s="0" t="str">
        <f aca="false">TEXT(B6219,"YYYY-MM")</f>
        <v>2016-07</v>
      </c>
      <c r="P6219" s="18" t="n">
        <f aca="false">IFERROR(N6219/K6219,0)</f>
        <v>0.01</v>
      </c>
      <c r="Q6219" s="0" t="str">
        <f aca="false">IF(M6219=0,"No Discount",IF(M6219&lt;0.2,"Low (1-19%)",IF(M6219&lt;0.4,"Medium (20-39%)","High (40%+)")))</f>
        <v>No Discount</v>
      </c>
      <c r="R6219" s="0" t="str">
        <f aca="false">INDEX('Lookup Tables'!$B$2:$B$5,MATCH(F6219,'Lookup Tables'!$A$2:$A$5,0))</f>
        <v>Manager C</v>
      </c>
    </row>
    <row r="6220" customFormat="false" ht="15" hidden="false" customHeight="false" outlineLevel="0" collapsed="false">
      <c r="A6220" s="0" t="s">
        <v>4995</v>
      </c>
      <c r="B6220" s="13" t="n">
        <v>43028</v>
      </c>
      <c r="C6220" s="13" t="n">
        <v>43034</v>
      </c>
      <c r="D6220" s="14" t="s">
        <v>69</v>
      </c>
      <c r="E6220" s="14" t="s">
        <v>53</v>
      </c>
      <c r="F6220" s="14" t="s">
        <v>98</v>
      </c>
      <c r="G6220" s="14" t="s">
        <v>157</v>
      </c>
      <c r="H6220" s="14" t="s">
        <v>80</v>
      </c>
      <c r="I6220" s="14" t="s">
        <v>81</v>
      </c>
      <c r="J6220" s="14" t="s">
        <v>1854</v>
      </c>
      <c r="K6220" s="15" t="n">
        <v>125.7</v>
      </c>
      <c r="L6220" s="0" t="n">
        <v>6</v>
      </c>
      <c r="M6220" s="16" t="n">
        <v>0</v>
      </c>
      <c r="N6220" s="17" t="n">
        <v>35.196</v>
      </c>
      <c r="O6220" s="0" t="str">
        <f aca="false">TEXT(B6220,"YYYY-MM")</f>
        <v>2017-10</v>
      </c>
      <c r="P6220" s="18" t="n">
        <f aca="false">IFERROR(N6220/K6220,0)</f>
        <v>0.28</v>
      </c>
      <c r="Q6220" s="0" t="str">
        <f aca="false">IF(M6220=0,"No Discount",IF(M6220&lt;0.2,"Low (1-19%)",IF(M6220&lt;0.4,"Medium (20-39%)","High (40%+)")))</f>
        <v>No Discount</v>
      </c>
      <c r="R6220" s="0" t="str">
        <f aca="false">INDEX('Lookup Tables'!$B$2:$B$5,MATCH(F6220,'Lookup Tables'!$A$2:$A$5,0))</f>
        <v>Manager A</v>
      </c>
    </row>
    <row r="6221" customFormat="false" ht="15" hidden="false" customHeight="false" outlineLevel="0" collapsed="false">
      <c r="A6221" s="0" t="s">
        <v>4995</v>
      </c>
      <c r="B6221" s="13" t="n">
        <v>43028</v>
      </c>
      <c r="C6221" s="13" t="n">
        <v>43034</v>
      </c>
      <c r="D6221" s="14" t="s">
        <v>69</v>
      </c>
      <c r="E6221" s="14" t="s">
        <v>53</v>
      </c>
      <c r="F6221" s="14" t="s">
        <v>98</v>
      </c>
      <c r="G6221" s="14" t="s">
        <v>157</v>
      </c>
      <c r="H6221" s="14" t="s">
        <v>80</v>
      </c>
      <c r="I6221" s="14" t="s">
        <v>81</v>
      </c>
      <c r="J6221" s="14" t="s">
        <v>1172</v>
      </c>
      <c r="K6221" s="15" t="n">
        <v>191.98</v>
      </c>
      <c r="L6221" s="0" t="n">
        <v>2</v>
      </c>
      <c r="M6221" s="16" t="n">
        <v>0</v>
      </c>
      <c r="N6221" s="17" t="n">
        <v>51.8346</v>
      </c>
      <c r="O6221" s="0" t="str">
        <f aca="false">TEXT(B6221,"YYYY-MM")</f>
        <v>2017-10</v>
      </c>
      <c r="P6221" s="18" t="n">
        <f aca="false">IFERROR(N6221/K6221,0)</f>
        <v>0.27</v>
      </c>
      <c r="Q6221" s="0" t="str">
        <f aca="false">IF(M6221=0,"No Discount",IF(M6221&lt;0.2,"Low (1-19%)",IF(M6221&lt;0.4,"Medium (20-39%)","High (40%+)")))</f>
        <v>No Discount</v>
      </c>
      <c r="R6221" s="0" t="str">
        <f aca="false">INDEX('Lookup Tables'!$B$2:$B$5,MATCH(F6221,'Lookup Tables'!$A$2:$A$5,0))</f>
        <v>Manager A</v>
      </c>
    </row>
    <row r="6222" customFormat="false" ht="15" hidden="false" customHeight="false" outlineLevel="0" collapsed="false">
      <c r="A6222" s="0" t="s">
        <v>4995</v>
      </c>
      <c r="B6222" s="13" t="n">
        <v>43028</v>
      </c>
      <c r="C6222" s="13" t="n">
        <v>43034</v>
      </c>
      <c r="D6222" s="14" t="s">
        <v>69</v>
      </c>
      <c r="E6222" s="14" t="s">
        <v>53</v>
      </c>
      <c r="F6222" s="14" t="s">
        <v>98</v>
      </c>
      <c r="G6222" s="14" t="s">
        <v>157</v>
      </c>
      <c r="H6222" s="14" t="s">
        <v>65</v>
      </c>
      <c r="I6222" s="14" t="s">
        <v>73</v>
      </c>
      <c r="J6222" s="14" t="s">
        <v>701</v>
      </c>
      <c r="K6222" s="15" t="n">
        <v>20.86</v>
      </c>
      <c r="L6222" s="0" t="n">
        <v>7</v>
      </c>
      <c r="M6222" s="16" t="n">
        <v>0</v>
      </c>
      <c r="N6222" s="17" t="n">
        <v>1.4602</v>
      </c>
      <c r="O6222" s="0" t="str">
        <f aca="false">TEXT(B6222,"YYYY-MM")</f>
        <v>2017-10</v>
      </c>
      <c r="P6222" s="18" t="n">
        <f aca="false">IFERROR(N6222/K6222,0)</f>
        <v>0.07</v>
      </c>
      <c r="Q6222" s="0" t="str">
        <f aca="false">IF(M6222=0,"No Discount",IF(M6222&lt;0.2,"Low (1-19%)",IF(M6222&lt;0.4,"Medium (20-39%)","High (40%+)")))</f>
        <v>No Discount</v>
      </c>
      <c r="R6222" s="0" t="str">
        <f aca="false">INDEX('Lookup Tables'!$B$2:$B$5,MATCH(F6222,'Lookup Tables'!$A$2:$A$5,0))</f>
        <v>Manager A</v>
      </c>
    </row>
    <row r="6223" customFormat="false" ht="15" hidden="false" customHeight="false" outlineLevel="0" collapsed="false">
      <c r="A6223" s="0" t="s">
        <v>4996</v>
      </c>
      <c r="B6223" s="13" t="n">
        <v>43357</v>
      </c>
      <c r="C6223" s="13" t="n">
        <v>43361</v>
      </c>
      <c r="D6223" s="14" t="s">
        <v>52</v>
      </c>
      <c r="E6223" s="14" t="s">
        <v>53</v>
      </c>
      <c r="F6223" s="14" t="s">
        <v>63</v>
      </c>
      <c r="G6223" s="14" t="s">
        <v>64</v>
      </c>
      <c r="H6223" s="14" t="s">
        <v>65</v>
      </c>
      <c r="I6223" s="14" t="s">
        <v>66</v>
      </c>
      <c r="J6223" s="14" t="s">
        <v>1637</v>
      </c>
      <c r="K6223" s="15" t="n">
        <v>56.7</v>
      </c>
      <c r="L6223" s="0" t="n">
        <v>9</v>
      </c>
      <c r="M6223" s="16" t="n">
        <v>0</v>
      </c>
      <c r="N6223" s="17" t="n">
        <v>26.082</v>
      </c>
      <c r="O6223" s="0" t="str">
        <f aca="false">TEXT(B6223,"YYYY-MM")</f>
        <v>2018-09</v>
      </c>
      <c r="P6223" s="18" t="n">
        <f aca="false">IFERROR(N6223/K6223,0)</f>
        <v>0.46</v>
      </c>
      <c r="Q6223" s="0" t="str">
        <f aca="false">IF(M6223=0,"No Discount",IF(M6223&lt;0.2,"Low (1-19%)",IF(M6223&lt;0.4,"Medium (20-39%)","High (40%+)")))</f>
        <v>No Discount</v>
      </c>
      <c r="R6223" s="0" t="str">
        <f aca="false">INDEX('Lookup Tables'!$B$2:$B$5,MATCH(F6223,'Lookup Tables'!$A$2:$A$5,0))</f>
        <v>Manager D</v>
      </c>
    </row>
    <row r="6224" customFormat="false" ht="15" hidden="false" customHeight="false" outlineLevel="0" collapsed="false">
      <c r="A6224" s="0" t="s">
        <v>4997</v>
      </c>
      <c r="B6224" s="13" t="n">
        <v>43457</v>
      </c>
      <c r="C6224" s="13" t="n">
        <v>43461</v>
      </c>
      <c r="D6224" s="14" t="s">
        <v>69</v>
      </c>
      <c r="E6224" s="14" t="s">
        <v>53</v>
      </c>
      <c r="F6224" s="14" t="s">
        <v>54</v>
      </c>
      <c r="G6224" s="14" t="s">
        <v>200</v>
      </c>
      <c r="H6224" s="14" t="s">
        <v>56</v>
      </c>
      <c r="I6224" s="14" t="s">
        <v>76</v>
      </c>
      <c r="J6224" s="14" t="s">
        <v>424</v>
      </c>
      <c r="K6224" s="15" t="n">
        <v>72.704</v>
      </c>
      <c r="L6224" s="0" t="n">
        <v>4</v>
      </c>
      <c r="M6224" s="16" t="n">
        <v>0.2</v>
      </c>
      <c r="N6224" s="17" t="n">
        <v>19.0848</v>
      </c>
      <c r="O6224" s="0" t="str">
        <f aca="false">TEXT(B6224,"YYYY-MM")</f>
        <v>2018-12</v>
      </c>
      <c r="P6224" s="18" t="n">
        <f aca="false">IFERROR(N6224/K6224,0)</f>
        <v>0.2625</v>
      </c>
      <c r="Q6224" s="0" t="str">
        <f aca="false">IF(M6224=0,"No Discount",IF(M6224&lt;0.2,"Low (1-19%)",IF(M6224&lt;0.4,"Medium (20-39%)","High (40%+)")))</f>
        <v>Medium (20-39%)</v>
      </c>
      <c r="R6224" s="0" t="str">
        <f aca="false">INDEX('Lookup Tables'!$B$2:$B$5,MATCH(F6224,'Lookup Tables'!$A$2:$A$5,0))</f>
        <v>Manager C</v>
      </c>
    </row>
    <row r="6225" customFormat="false" ht="15" hidden="false" customHeight="false" outlineLevel="0" collapsed="false">
      <c r="A6225" s="0" t="s">
        <v>4997</v>
      </c>
      <c r="B6225" s="13" t="n">
        <v>43457</v>
      </c>
      <c r="C6225" s="13" t="n">
        <v>43461</v>
      </c>
      <c r="D6225" s="14" t="s">
        <v>69</v>
      </c>
      <c r="E6225" s="14" t="s">
        <v>53</v>
      </c>
      <c r="F6225" s="14" t="s">
        <v>54</v>
      </c>
      <c r="G6225" s="14" t="s">
        <v>200</v>
      </c>
      <c r="H6225" s="14" t="s">
        <v>65</v>
      </c>
      <c r="I6225" s="14" t="s">
        <v>78</v>
      </c>
      <c r="J6225" s="14" t="s">
        <v>1618</v>
      </c>
      <c r="K6225" s="15" t="n">
        <v>12.264</v>
      </c>
      <c r="L6225" s="0" t="n">
        <v>7</v>
      </c>
      <c r="M6225" s="16" t="n">
        <v>0.2</v>
      </c>
      <c r="N6225" s="17" t="n">
        <v>1.0731</v>
      </c>
      <c r="O6225" s="0" t="str">
        <f aca="false">TEXT(B6225,"YYYY-MM")</f>
        <v>2018-12</v>
      </c>
      <c r="P6225" s="18" t="n">
        <f aca="false">IFERROR(N6225/K6225,0)</f>
        <v>0.0875</v>
      </c>
      <c r="Q6225" s="0" t="str">
        <f aca="false">IF(M6225=0,"No Discount",IF(M6225&lt;0.2,"Low (1-19%)",IF(M6225&lt;0.4,"Medium (20-39%)","High (40%+)")))</f>
        <v>Medium (20-39%)</v>
      </c>
      <c r="R6225" s="0" t="str">
        <f aca="false">INDEX('Lookup Tables'!$B$2:$B$5,MATCH(F6225,'Lookup Tables'!$A$2:$A$5,0))</f>
        <v>Manager C</v>
      </c>
    </row>
    <row r="6226" customFormat="false" ht="15" hidden="false" customHeight="false" outlineLevel="0" collapsed="false">
      <c r="A6226" s="0" t="s">
        <v>4997</v>
      </c>
      <c r="B6226" s="13" t="n">
        <v>43457</v>
      </c>
      <c r="C6226" s="13" t="n">
        <v>43461</v>
      </c>
      <c r="D6226" s="14" t="s">
        <v>69</v>
      </c>
      <c r="E6226" s="14" t="s">
        <v>53</v>
      </c>
      <c r="F6226" s="14" t="s">
        <v>54</v>
      </c>
      <c r="G6226" s="14" t="s">
        <v>200</v>
      </c>
      <c r="H6226" s="14" t="s">
        <v>65</v>
      </c>
      <c r="I6226" s="14" t="s">
        <v>73</v>
      </c>
      <c r="J6226" s="14" t="s">
        <v>203</v>
      </c>
      <c r="K6226" s="15" t="n">
        <v>218.352</v>
      </c>
      <c r="L6226" s="0" t="n">
        <v>3</v>
      </c>
      <c r="M6226" s="16" t="n">
        <v>0.2</v>
      </c>
      <c r="N6226" s="17" t="n">
        <v>-54.588</v>
      </c>
      <c r="O6226" s="0" t="str">
        <f aca="false">TEXT(B6226,"YYYY-MM")</f>
        <v>2018-12</v>
      </c>
      <c r="P6226" s="18" t="n">
        <f aca="false">IFERROR(N6226/K6226,0)</f>
        <v>-0.25</v>
      </c>
      <c r="Q6226" s="0" t="str">
        <f aca="false">IF(M6226=0,"No Discount",IF(M6226&lt;0.2,"Low (1-19%)",IF(M6226&lt;0.4,"Medium (20-39%)","High (40%+)")))</f>
        <v>Medium (20-39%)</v>
      </c>
      <c r="R6226" s="0" t="str">
        <f aca="false">INDEX('Lookup Tables'!$B$2:$B$5,MATCH(F6226,'Lookup Tables'!$A$2:$A$5,0))</f>
        <v>Manager C</v>
      </c>
    </row>
    <row r="6227" customFormat="false" ht="15" hidden="false" customHeight="false" outlineLevel="0" collapsed="false">
      <c r="A6227" s="0" t="s">
        <v>4998</v>
      </c>
      <c r="B6227" s="13" t="n">
        <v>42648</v>
      </c>
      <c r="C6227" s="13" t="n">
        <v>42652</v>
      </c>
      <c r="D6227" s="14" t="s">
        <v>69</v>
      </c>
      <c r="E6227" s="14" t="s">
        <v>53</v>
      </c>
      <c r="F6227" s="14" t="s">
        <v>63</v>
      </c>
      <c r="G6227" s="14" t="s">
        <v>237</v>
      </c>
      <c r="H6227" s="14" t="s">
        <v>56</v>
      </c>
      <c r="I6227" s="14" t="s">
        <v>57</v>
      </c>
      <c r="J6227" s="14" t="s">
        <v>3144</v>
      </c>
      <c r="K6227" s="15" t="n">
        <v>66.294</v>
      </c>
      <c r="L6227" s="0" t="n">
        <v>1</v>
      </c>
      <c r="M6227" s="16" t="n">
        <v>0.7</v>
      </c>
      <c r="N6227" s="17" t="n">
        <v>-103.8606</v>
      </c>
      <c r="O6227" s="0" t="str">
        <f aca="false">TEXT(B6227,"YYYY-MM")</f>
        <v>2016-10</v>
      </c>
      <c r="P6227" s="18" t="n">
        <f aca="false">IFERROR(N6227/K6227,0)</f>
        <v>-1.56666666666667</v>
      </c>
      <c r="Q6227" s="0" t="str">
        <f aca="false">IF(M6227=0,"No Discount",IF(M6227&lt;0.2,"Low (1-19%)",IF(M6227&lt;0.4,"Medium (20-39%)","High (40%+)")))</f>
        <v>High (40%+)</v>
      </c>
      <c r="R6227" s="0" t="str">
        <f aca="false">INDEX('Lookup Tables'!$B$2:$B$5,MATCH(F6227,'Lookup Tables'!$A$2:$A$5,0))</f>
        <v>Manager D</v>
      </c>
    </row>
    <row r="6228" customFormat="false" ht="15" hidden="false" customHeight="false" outlineLevel="0" collapsed="false">
      <c r="A6228" s="0" t="s">
        <v>4998</v>
      </c>
      <c r="B6228" s="13" t="n">
        <v>42648</v>
      </c>
      <c r="C6228" s="13" t="n">
        <v>42652</v>
      </c>
      <c r="D6228" s="14" t="s">
        <v>69</v>
      </c>
      <c r="E6228" s="14" t="s">
        <v>53</v>
      </c>
      <c r="F6228" s="14" t="s">
        <v>63</v>
      </c>
      <c r="G6228" s="14" t="s">
        <v>237</v>
      </c>
      <c r="H6228" s="14" t="s">
        <v>56</v>
      </c>
      <c r="I6228" s="14" t="s">
        <v>59</v>
      </c>
      <c r="J6228" s="14" t="s">
        <v>3030</v>
      </c>
      <c r="K6228" s="15" t="n">
        <v>291.168</v>
      </c>
      <c r="L6228" s="0" t="n">
        <v>4</v>
      </c>
      <c r="M6228" s="16" t="n">
        <v>0.2</v>
      </c>
      <c r="N6228" s="17" t="n">
        <v>-14.5584</v>
      </c>
      <c r="O6228" s="0" t="str">
        <f aca="false">TEXT(B6228,"YYYY-MM")</f>
        <v>2016-10</v>
      </c>
      <c r="P6228" s="18" t="n">
        <f aca="false">IFERROR(N6228/K6228,0)</f>
        <v>-0.05</v>
      </c>
      <c r="Q6228" s="0" t="str">
        <f aca="false">IF(M6228=0,"No Discount",IF(M6228&lt;0.2,"Low (1-19%)",IF(M6228&lt;0.4,"Medium (20-39%)","High (40%+)")))</f>
        <v>Medium (20-39%)</v>
      </c>
      <c r="R6228" s="0" t="str">
        <f aca="false">INDEX('Lookup Tables'!$B$2:$B$5,MATCH(F6228,'Lookup Tables'!$A$2:$A$5,0))</f>
        <v>Manager D</v>
      </c>
    </row>
    <row r="6229" customFormat="false" ht="15" hidden="false" customHeight="false" outlineLevel="0" collapsed="false">
      <c r="A6229" s="0" t="s">
        <v>4999</v>
      </c>
      <c r="B6229" s="13" t="n">
        <v>42310</v>
      </c>
      <c r="C6229" s="13" t="n">
        <v>42315</v>
      </c>
      <c r="D6229" s="14" t="s">
        <v>69</v>
      </c>
      <c r="E6229" s="14" t="s">
        <v>53</v>
      </c>
      <c r="F6229" s="14" t="s">
        <v>98</v>
      </c>
      <c r="G6229" s="14" t="s">
        <v>99</v>
      </c>
      <c r="H6229" s="14" t="s">
        <v>80</v>
      </c>
      <c r="I6229" s="14" t="s">
        <v>81</v>
      </c>
      <c r="J6229" s="14" t="s">
        <v>1211</v>
      </c>
      <c r="K6229" s="15" t="n">
        <v>88.776</v>
      </c>
      <c r="L6229" s="0" t="n">
        <v>3</v>
      </c>
      <c r="M6229" s="16" t="n">
        <v>0.2</v>
      </c>
      <c r="N6229" s="17" t="n">
        <v>7.7679</v>
      </c>
      <c r="O6229" s="0" t="str">
        <f aca="false">TEXT(B6229,"YYYY-MM")</f>
        <v>2015-11</v>
      </c>
      <c r="P6229" s="18" t="n">
        <f aca="false">IFERROR(N6229/K6229,0)</f>
        <v>0.0875</v>
      </c>
      <c r="Q6229" s="0" t="str">
        <f aca="false">IF(M6229=0,"No Discount",IF(M6229&lt;0.2,"Low (1-19%)",IF(M6229&lt;0.4,"Medium (20-39%)","High (40%+)")))</f>
        <v>Medium (20-39%)</v>
      </c>
      <c r="R6229" s="0" t="str">
        <f aca="false">INDEX('Lookup Tables'!$B$2:$B$5,MATCH(F6229,'Lookup Tables'!$A$2:$A$5,0))</f>
        <v>Manager A</v>
      </c>
    </row>
    <row r="6230" customFormat="false" ht="15" hidden="false" customHeight="false" outlineLevel="0" collapsed="false">
      <c r="A6230" s="0" t="s">
        <v>5000</v>
      </c>
      <c r="B6230" s="13" t="n">
        <v>42757</v>
      </c>
      <c r="C6230" s="13" t="n">
        <v>42762</v>
      </c>
      <c r="D6230" s="14" t="s">
        <v>69</v>
      </c>
      <c r="E6230" s="14" t="s">
        <v>97</v>
      </c>
      <c r="F6230" s="14" t="s">
        <v>117</v>
      </c>
      <c r="G6230" s="14" t="s">
        <v>269</v>
      </c>
      <c r="H6230" s="14" t="s">
        <v>80</v>
      </c>
      <c r="I6230" s="14" t="s">
        <v>81</v>
      </c>
      <c r="J6230" s="14" t="s">
        <v>147</v>
      </c>
      <c r="K6230" s="15" t="n">
        <v>110.376</v>
      </c>
      <c r="L6230" s="0" t="n">
        <v>4</v>
      </c>
      <c r="M6230" s="16" t="n">
        <v>0.4</v>
      </c>
      <c r="N6230" s="17" t="n">
        <v>-20.2356</v>
      </c>
      <c r="O6230" s="0" t="str">
        <f aca="false">TEXT(B6230,"YYYY-MM")</f>
        <v>2017-01</v>
      </c>
      <c r="P6230" s="18" t="n">
        <f aca="false">IFERROR(N6230/K6230,0)</f>
        <v>-0.183333333333333</v>
      </c>
      <c r="Q6230" s="0" t="str">
        <f aca="false">IF(M6230=0,"No Discount",IF(M6230&lt;0.2,"Low (1-19%)",IF(M6230&lt;0.4,"Medium (20-39%)","High (40%+)")))</f>
        <v>High (40%+)</v>
      </c>
      <c r="R6230" s="0" t="str">
        <f aca="false">INDEX('Lookup Tables'!$B$2:$B$5,MATCH(F6230,'Lookup Tables'!$A$2:$A$5,0))</f>
        <v>Manager B</v>
      </c>
    </row>
    <row r="6231" customFormat="false" ht="15" hidden="false" customHeight="false" outlineLevel="0" collapsed="false">
      <c r="A6231" s="0" t="s">
        <v>5000</v>
      </c>
      <c r="B6231" s="13" t="n">
        <v>42757</v>
      </c>
      <c r="C6231" s="13" t="n">
        <v>42762</v>
      </c>
      <c r="D6231" s="14" t="s">
        <v>69</v>
      </c>
      <c r="E6231" s="14" t="s">
        <v>97</v>
      </c>
      <c r="F6231" s="14" t="s">
        <v>117</v>
      </c>
      <c r="G6231" s="14" t="s">
        <v>269</v>
      </c>
      <c r="H6231" s="14" t="s">
        <v>80</v>
      </c>
      <c r="I6231" s="14" t="s">
        <v>123</v>
      </c>
      <c r="J6231" s="14" t="s">
        <v>154</v>
      </c>
      <c r="K6231" s="15" t="n">
        <v>55.176</v>
      </c>
      <c r="L6231" s="0" t="n">
        <v>3</v>
      </c>
      <c r="M6231" s="16" t="n">
        <v>0.2</v>
      </c>
      <c r="N6231" s="17" t="n">
        <v>15.8631</v>
      </c>
      <c r="O6231" s="0" t="str">
        <f aca="false">TEXT(B6231,"YYYY-MM")</f>
        <v>2017-01</v>
      </c>
      <c r="P6231" s="18" t="n">
        <f aca="false">IFERROR(N6231/K6231,0)</f>
        <v>0.2875</v>
      </c>
      <c r="Q6231" s="0" t="str">
        <f aca="false">IF(M6231=0,"No Discount",IF(M6231&lt;0.2,"Low (1-19%)",IF(M6231&lt;0.4,"Medium (20-39%)","High (40%+)")))</f>
        <v>Medium (20-39%)</v>
      </c>
      <c r="R6231" s="0" t="str">
        <f aca="false">INDEX('Lookup Tables'!$B$2:$B$5,MATCH(F6231,'Lookup Tables'!$A$2:$A$5,0))</f>
        <v>Manager B</v>
      </c>
    </row>
    <row r="6232" customFormat="false" ht="15" hidden="false" customHeight="false" outlineLevel="0" collapsed="false">
      <c r="A6232" s="0" t="s">
        <v>5001</v>
      </c>
      <c r="B6232" s="13" t="n">
        <v>43292</v>
      </c>
      <c r="C6232" s="13" t="n">
        <v>43298</v>
      </c>
      <c r="D6232" s="14" t="s">
        <v>69</v>
      </c>
      <c r="E6232" s="14" t="s">
        <v>53</v>
      </c>
      <c r="F6232" s="14" t="s">
        <v>98</v>
      </c>
      <c r="G6232" s="14" t="s">
        <v>265</v>
      </c>
      <c r="H6232" s="14" t="s">
        <v>65</v>
      </c>
      <c r="I6232" s="14" t="s">
        <v>78</v>
      </c>
      <c r="J6232" s="14" t="s">
        <v>1387</v>
      </c>
      <c r="K6232" s="15" t="n">
        <v>30.32</v>
      </c>
      <c r="L6232" s="0" t="n">
        <v>4</v>
      </c>
      <c r="M6232" s="16" t="n">
        <v>0</v>
      </c>
      <c r="N6232" s="17" t="n">
        <v>11.8248</v>
      </c>
      <c r="O6232" s="0" t="str">
        <f aca="false">TEXT(B6232,"YYYY-MM")</f>
        <v>2018-07</v>
      </c>
      <c r="P6232" s="18" t="n">
        <f aca="false">IFERROR(N6232/K6232,0)</f>
        <v>0.39</v>
      </c>
      <c r="Q6232" s="0" t="str">
        <f aca="false">IF(M6232=0,"No Discount",IF(M6232&lt;0.2,"Low (1-19%)",IF(M6232&lt;0.4,"Medium (20-39%)","High (40%+)")))</f>
        <v>No Discount</v>
      </c>
      <c r="R6232" s="0" t="str">
        <f aca="false">INDEX('Lookup Tables'!$B$2:$B$5,MATCH(F6232,'Lookup Tables'!$A$2:$A$5,0))</f>
        <v>Manager A</v>
      </c>
    </row>
    <row r="6233" customFormat="false" ht="15" hidden="false" customHeight="false" outlineLevel="0" collapsed="false">
      <c r="A6233" s="0" t="s">
        <v>5002</v>
      </c>
      <c r="B6233" s="13" t="n">
        <v>43354</v>
      </c>
      <c r="C6233" s="13" t="n">
        <v>43354</v>
      </c>
      <c r="D6233" s="14" t="s">
        <v>606</v>
      </c>
      <c r="E6233" s="14" t="s">
        <v>53</v>
      </c>
      <c r="F6233" s="14" t="s">
        <v>63</v>
      </c>
      <c r="G6233" s="14" t="s">
        <v>94</v>
      </c>
      <c r="H6233" s="14" t="s">
        <v>56</v>
      </c>
      <c r="I6233" s="14" t="s">
        <v>59</v>
      </c>
      <c r="J6233" s="14" t="s">
        <v>1125</v>
      </c>
      <c r="K6233" s="15" t="n">
        <v>177.568</v>
      </c>
      <c r="L6233" s="0" t="n">
        <v>2</v>
      </c>
      <c r="M6233" s="16" t="n">
        <v>0.2</v>
      </c>
      <c r="N6233" s="17" t="n">
        <v>8.8784</v>
      </c>
      <c r="O6233" s="0" t="str">
        <f aca="false">TEXT(B6233,"YYYY-MM")</f>
        <v>2018-09</v>
      </c>
      <c r="P6233" s="18" t="n">
        <f aca="false">IFERROR(N6233/K6233,0)</f>
        <v>0.05</v>
      </c>
      <c r="Q6233" s="0" t="str">
        <f aca="false">IF(M6233=0,"No Discount",IF(M6233&lt;0.2,"Low (1-19%)",IF(M6233&lt;0.4,"Medium (20-39%)","High (40%+)")))</f>
        <v>Medium (20-39%)</v>
      </c>
      <c r="R6233" s="0" t="str">
        <f aca="false">INDEX('Lookup Tables'!$B$2:$B$5,MATCH(F6233,'Lookup Tables'!$A$2:$A$5,0))</f>
        <v>Manager D</v>
      </c>
    </row>
    <row r="6234" customFormat="false" ht="15" hidden="false" customHeight="false" outlineLevel="0" collapsed="false">
      <c r="A6234" s="0" t="s">
        <v>5002</v>
      </c>
      <c r="B6234" s="13" t="n">
        <v>43354</v>
      </c>
      <c r="C6234" s="13" t="n">
        <v>43354</v>
      </c>
      <c r="D6234" s="14" t="s">
        <v>606</v>
      </c>
      <c r="E6234" s="14" t="s">
        <v>53</v>
      </c>
      <c r="F6234" s="14" t="s">
        <v>63</v>
      </c>
      <c r="G6234" s="14" t="s">
        <v>94</v>
      </c>
      <c r="H6234" s="14" t="s">
        <v>65</v>
      </c>
      <c r="I6234" s="14" t="s">
        <v>91</v>
      </c>
      <c r="J6234" s="14" t="s">
        <v>906</v>
      </c>
      <c r="K6234" s="15" t="n">
        <v>19.44</v>
      </c>
      <c r="L6234" s="0" t="n">
        <v>3</v>
      </c>
      <c r="M6234" s="16" t="n">
        <v>0</v>
      </c>
      <c r="N6234" s="17" t="n">
        <v>9.3312</v>
      </c>
      <c r="O6234" s="0" t="str">
        <f aca="false">TEXT(B6234,"YYYY-MM")</f>
        <v>2018-09</v>
      </c>
      <c r="P6234" s="18" t="n">
        <f aca="false">IFERROR(N6234/K6234,0)</f>
        <v>0.48</v>
      </c>
      <c r="Q6234" s="0" t="str">
        <f aca="false">IF(M6234=0,"No Discount",IF(M6234&lt;0.2,"Low (1-19%)",IF(M6234&lt;0.4,"Medium (20-39%)","High (40%+)")))</f>
        <v>No Discount</v>
      </c>
      <c r="R6234" s="0" t="str">
        <f aca="false">INDEX('Lookup Tables'!$B$2:$B$5,MATCH(F6234,'Lookup Tables'!$A$2:$A$5,0))</f>
        <v>Manager D</v>
      </c>
    </row>
    <row r="6235" customFormat="false" ht="15" hidden="false" customHeight="false" outlineLevel="0" collapsed="false">
      <c r="A6235" s="0" t="s">
        <v>5002</v>
      </c>
      <c r="B6235" s="13" t="n">
        <v>43354</v>
      </c>
      <c r="C6235" s="13" t="n">
        <v>43354</v>
      </c>
      <c r="D6235" s="14" t="s">
        <v>606</v>
      </c>
      <c r="E6235" s="14" t="s">
        <v>53</v>
      </c>
      <c r="F6235" s="14" t="s">
        <v>63</v>
      </c>
      <c r="G6235" s="14" t="s">
        <v>94</v>
      </c>
      <c r="H6235" s="14" t="s">
        <v>65</v>
      </c>
      <c r="I6235" s="14" t="s">
        <v>91</v>
      </c>
      <c r="J6235" s="14" t="s">
        <v>907</v>
      </c>
      <c r="K6235" s="15" t="n">
        <v>71.28</v>
      </c>
      <c r="L6235" s="0" t="n">
        <v>11</v>
      </c>
      <c r="M6235" s="16" t="n">
        <v>0</v>
      </c>
      <c r="N6235" s="17" t="n">
        <v>34.2144</v>
      </c>
      <c r="O6235" s="0" t="str">
        <f aca="false">TEXT(B6235,"YYYY-MM")</f>
        <v>2018-09</v>
      </c>
      <c r="P6235" s="18" t="n">
        <f aca="false">IFERROR(N6235/K6235,0)</f>
        <v>0.48</v>
      </c>
      <c r="Q6235" s="0" t="str">
        <f aca="false">IF(M6235=0,"No Discount",IF(M6235&lt;0.2,"Low (1-19%)",IF(M6235&lt;0.4,"Medium (20-39%)","High (40%+)")))</f>
        <v>No Discount</v>
      </c>
      <c r="R6235" s="0" t="str">
        <f aca="false">INDEX('Lookup Tables'!$B$2:$B$5,MATCH(F6235,'Lookup Tables'!$A$2:$A$5,0))</f>
        <v>Manager D</v>
      </c>
    </row>
    <row r="6236" customFormat="false" ht="15" hidden="false" customHeight="false" outlineLevel="0" collapsed="false">
      <c r="A6236" s="0" t="s">
        <v>5002</v>
      </c>
      <c r="B6236" s="13" t="n">
        <v>43354</v>
      </c>
      <c r="C6236" s="13" t="n">
        <v>43354</v>
      </c>
      <c r="D6236" s="14" t="s">
        <v>606</v>
      </c>
      <c r="E6236" s="14" t="s">
        <v>53</v>
      </c>
      <c r="F6236" s="14" t="s">
        <v>63</v>
      </c>
      <c r="G6236" s="14" t="s">
        <v>94</v>
      </c>
      <c r="H6236" s="14" t="s">
        <v>65</v>
      </c>
      <c r="I6236" s="14" t="s">
        <v>83</v>
      </c>
      <c r="J6236" s="14" t="s">
        <v>3178</v>
      </c>
      <c r="K6236" s="15" t="n">
        <v>1471.96</v>
      </c>
      <c r="L6236" s="0" t="n">
        <v>5</v>
      </c>
      <c r="M6236" s="16" t="n">
        <v>0.2</v>
      </c>
      <c r="N6236" s="17" t="n">
        <v>459.9875</v>
      </c>
      <c r="O6236" s="0" t="str">
        <f aca="false">TEXT(B6236,"YYYY-MM")</f>
        <v>2018-09</v>
      </c>
      <c r="P6236" s="18" t="n">
        <f aca="false">IFERROR(N6236/K6236,0)</f>
        <v>0.3125</v>
      </c>
      <c r="Q6236" s="0" t="str">
        <f aca="false">IF(M6236=0,"No Discount",IF(M6236&lt;0.2,"Low (1-19%)",IF(M6236&lt;0.4,"Medium (20-39%)","High (40%+)")))</f>
        <v>Medium (20-39%)</v>
      </c>
      <c r="R6236" s="0" t="str">
        <f aca="false">INDEX('Lookup Tables'!$B$2:$B$5,MATCH(F6236,'Lookup Tables'!$A$2:$A$5,0))</f>
        <v>Manager D</v>
      </c>
    </row>
    <row r="6237" customFormat="false" ht="15" hidden="false" customHeight="false" outlineLevel="0" collapsed="false">
      <c r="A6237" s="0" t="s">
        <v>5002</v>
      </c>
      <c r="B6237" s="13" t="n">
        <v>43354</v>
      </c>
      <c r="C6237" s="13" t="n">
        <v>43354</v>
      </c>
      <c r="D6237" s="14" t="s">
        <v>606</v>
      </c>
      <c r="E6237" s="14" t="s">
        <v>53</v>
      </c>
      <c r="F6237" s="14" t="s">
        <v>63</v>
      </c>
      <c r="G6237" s="14" t="s">
        <v>94</v>
      </c>
      <c r="H6237" s="14" t="s">
        <v>80</v>
      </c>
      <c r="I6237" s="14" t="s">
        <v>81</v>
      </c>
      <c r="J6237" s="14" t="s">
        <v>5003</v>
      </c>
      <c r="K6237" s="15" t="n">
        <v>79.96</v>
      </c>
      <c r="L6237" s="0" t="n">
        <v>5</v>
      </c>
      <c r="M6237" s="16" t="n">
        <v>0.2</v>
      </c>
      <c r="N6237" s="17" t="n">
        <v>-17.991</v>
      </c>
      <c r="O6237" s="0" t="str">
        <f aca="false">TEXT(B6237,"YYYY-MM")</f>
        <v>2018-09</v>
      </c>
      <c r="P6237" s="18" t="n">
        <f aca="false">IFERROR(N6237/K6237,0)</f>
        <v>-0.225</v>
      </c>
      <c r="Q6237" s="0" t="str">
        <f aca="false">IF(M6237=0,"No Discount",IF(M6237&lt;0.2,"Low (1-19%)",IF(M6237&lt;0.4,"Medium (20-39%)","High (40%+)")))</f>
        <v>Medium (20-39%)</v>
      </c>
      <c r="R6237" s="0" t="str">
        <f aca="false">INDEX('Lookup Tables'!$B$2:$B$5,MATCH(F6237,'Lookup Tables'!$A$2:$A$5,0))</f>
        <v>Manager D</v>
      </c>
    </row>
    <row r="6238" customFormat="false" ht="15" hidden="false" customHeight="false" outlineLevel="0" collapsed="false">
      <c r="A6238" s="0" t="s">
        <v>5004</v>
      </c>
      <c r="B6238" s="13" t="n">
        <v>42789</v>
      </c>
      <c r="C6238" s="13" t="n">
        <v>42793</v>
      </c>
      <c r="D6238" s="14" t="s">
        <v>69</v>
      </c>
      <c r="E6238" s="14" t="s">
        <v>62</v>
      </c>
      <c r="F6238" s="14" t="s">
        <v>117</v>
      </c>
      <c r="G6238" s="14" t="s">
        <v>118</v>
      </c>
      <c r="H6238" s="14" t="s">
        <v>65</v>
      </c>
      <c r="I6238" s="14" t="s">
        <v>129</v>
      </c>
      <c r="J6238" s="14" t="s">
        <v>482</v>
      </c>
      <c r="K6238" s="15" t="n">
        <v>57.576</v>
      </c>
      <c r="L6238" s="0" t="n">
        <v>3</v>
      </c>
      <c r="M6238" s="16" t="n">
        <v>0.2</v>
      </c>
      <c r="N6238" s="17" t="n">
        <v>21.591</v>
      </c>
      <c r="O6238" s="0" t="str">
        <f aca="false">TEXT(B6238,"YYYY-MM")</f>
        <v>2017-02</v>
      </c>
      <c r="P6238" s="18" t="n">
        <f aca="false">IFERROR(N6238/K6238,0)</f>
        <v>0.375</v>
      </c>
      <c r="Q6238" s="0" t="str">
        <f aca="false">IF(M6238=0,"No Discount",IF(M6238&lt;0.2,"Low (1-19%)",IF(M6238&lt;0.4,"Medium (20-39%)","High (40%+)")))</f>
        <v>Medium (20-39%)</v>
      </c>
      <c r="R6238" s="0" t="str">
        <f aca="false">INDEX('Lookup Tables'!$B$2:$B$5,MATCH(F6238,'Lookup Tables'!$A$2:$A$5,0))</f>
        <v>Manager B</v>
      </c>
    </row>
    <row r="6239" customFormat="false" ht="15" hidden="false" customHeight="false" outlineLevel="0" collapsed="false">
      <c r="A6239" s="0" t="s">
        <v>5005</v>
      </c>
      <c r="B6239" s="13" t="n">
        <v>42757</v>
      </c>
      <c r="C6239" s="13" t="n">
        <v>42764</v>
      </c>
      <c r="D6239" s="14" t="s">
        <v>69</v>
      </c>
      <c r="E6239" s="14" t="s">
        <v>53</v>
      </c>
      <c r="F6239" s="14" t="s">
        <v>117</v>
      </c>
      <c r="G6239" s="14" t="s">
        <v>170</v>
      </c>
      <c r="H6239" s="14" t="s">
        <v>65</v>
      </c>
      <c r="I6239" s="14" t="s">
        <v>83</v>
      </c>
      <c r="J6239" s="14" t="s">
        <v>2433</v>
      </c>
      <c r="K6239" s="15" t="n">
        <v>26.336</v>
      </c>
      <c r="L6239" s="0" t="n">
        <v>4</v>
      </c>
      <c r="M6239" s="16" t="n">
        <v>0.2</v>
      </c>
      <c r="N6239" s="17" t="n">
        <v>9.2176</v>
      </c>
      <c r="O6239" s="0" t="str">
        <f aca="false">TEXT(B6239,"YYYY-MM")</f>
        <v>2017-01</v>
      </c>
      <c r="P6239" s="18" t="n">
        <f aca="false">IFERROR(N6239/K6239,0)</f>
        <v>0.35</v>
      </c>
      <c r="Q6239" s="0" t="str">
        <f aca="false">IF(M6239=0,"No Discount",IF(M6239&lt;0.2,"Low (1-19%)",IF(M6239&lt;0.4,"Medium (20-39%)","High (40%+)")))</f>
        <v>Medium (20-39%)</v>
      </c>
      <c r="R6239" s="0" t="str">
        <f aca="false">INDEX('Lookup Tables'!$B$2:$B$5,MATCH(F6239,'Lookup Tables'!$A$2:$A$5,0))</f>
        <v>Manager B</v>
      </c>
    </row>
    <row r="6240" customFormat="false" ht="15" hidden="false" customHeight="false" outlineLevel="0" collapsed="false">
      <c r="A6240" s="0" t="s">
        <v>5006</v>
      </c>
      <c r="B6240" s="13" t="n">
        <v>42716</v>
      </c>
      <c r="C6240" s="13" t="n">
        <v>42720</v>
      </c>
      <c r="D6240" s="14" t="s">
        <v>69</v>
      </c>
      <c r="E6240" s="14" t="s">
        <v>53</v>
      </c>
      <c r="F6240" s="14" t="s">
        <v>63</v>
      </c>
      <c r="G6240" s="14" t="s">
        <v>64</v>
      </c>
      <c r="H6240" s="14" t="s">
        <v>56</v>
      </c>
      <c r="I6240" s="14" t="s">
        <v>76</v>
      </c>
      <c r="J6240" s="14" t="s">
        <v>2490</v>
      </c>
      <c r="K6240" s="15" t="n">
        <v>166.5</v>
      </c>
      <c r="L6240" s="0" t="n">
        <v>3</v>
      </c>
      <c r="M6240" s="16" t="n">
        <v>0</v>
      </c>
      <c r="N6240" s="17" t="n">
        <v>21.645</v>
      </c>
      <c r="O6240" s="0" t="str">
        <f aca="false">TEXT(B6240,"YYYY-MM")</f>
        <v>2016-12</v>
      </c>
      <c r="P6240" s="18" t="n">
        <f aca="false">IFERROR(N6240/K6240,0)</f>
        <v>0.13</v>
      </c>
      <c r="Q6240" s="0" t="str">
        <f aca="false">IF(M6240=0,"No Discount",IF(M6240&lt;0.2,"Low (1-19%)",IF(M6240&lt;0.4,"Medium (20-39%)","High (40%+)")))</f>
        <v>No Discount</v>
      </c>
      <c r="R6240" s="0" t="str">
        <f aca="false">INDEX('Lookup Tables'!$B$2:$B$5,MATCH(F6240,'Lookup Tables'!$A$2:$A$5,0))</f>
        <v>Manager D</v>
      </c>
    </row>
    <row r="6241" customFormat="false" ht="15" hidden="false" customHeight="false" outlineLevel="0" collapsed="false">
      <c r="A6241" s="0" t="s">
        <v>5006</v>
      </c>
      <c r="B6241" s="13" t="n">
        <v>42716</v>
      </c>
      <c r="C6241" s="13" t="n">
        <v>42720</v>
      </c>
      <c r="D6241" s="14" t="s">
        <v>69</v>
      </c>
      <c r="E6241" s="14" t="s">
        <v>53</v>
      </c>
      <c r="F6241" s="14" t="s">
        <v>63</v>
      </c>
      <c r="G6241" s="14" t="s">
        <v>64</v>
      </c>
      <c r="H6241" s="14" t="s">
        <v>65</v>
      </c>
      <c r="I6241" s="14" t="s">
        <v>73</v>
      </c>
      <c r="J6241" s="14" t="s">
        <v>1306</v>
      </c>
      <c r="K6241" s="15" t="n">
        <v>360.38</v>
      </c>
      <c r="L6241" s="0" t="n">
        <v>2</v>
      </c>
      <c r="M6241" s="16" t="n">
        <v>0</v>
      </c>
      <c r="N6241" s="17" t="n">
        <v>93.6988</v>
      </c>
      <c r="O6241" s="0" t="str">
        <f aca="false">TEXT(B6241,"YYYY-MM")</f>
        <v>2016-12</v>
      </c>
      <c r="P6241" s="18" t="n">
        <f aca="false">IFERROR(N6241/K6241,0)</f>
        <v>0.26</v>
      </c>
      <c r="Q6241" s="0" t="str">
        <f aca="false">IF(M6241=0,"No Discount",IF(M6241&lt;0.2,"Low (1-19%)",IF(M6241&lt;0.4,"Medium (20-39%)","High (40%+)")))</f>
        <v>No Discount</v>
      </c>
      <c r="R6241" s="0" t="str">
        <f aca="false">INDEX('Lookup Tables'!$B$2:$B$5,MATCH(F6241,'Lookup Tables'!$A$2:$A$5,0))</f>
        <v>Manager D</v>
      </c>
    </row>
    <row r="6242" customFormat="false" ht="15" hidden="false" customHeight="false" outlineLevel="0" collapsed="false">
      <c r="A6242" s="0" t="s">
        <v>5007</v>
      </c>
      <c r="B6242" s="13" t="n">
        <v>43037</v>
      </c>
      <c r="C6242" s="13" t="n">
        <v>43040</v>
      </c>
      <c r="D6242" s="14" t="s">
        <v>52</v>
      </c>
      <c r="E6242" s="14" t="s">
        <v>53</v>
      </c>
      <c r="F6242" s="14" t="s">
        <v>63</v>
      </c>
      <c r="G6242" s="14" t="s">
        <v>64</v>
      </c>
      <c r="H6242" s="14" t="s">
        <v>65</v>
      </c>
      <c r="I6242" s="14" t="s">
        <v>83</v>
      </c>
      <c r="J6242" s="14" t="s">
        <v>1614</v>
      </c>
      <c r="K6242" s="15" t="n">
        <v>11.744</v>
      </c>
      <c r="L6242" s="0" t="n">
        <v>1</v>
      </c>
      <c r="M6242" s="16" t="n">
        <v>0.2</v>
      </c>
      <c r="N6242" s="17" t="n">
        <v>3.8168</v>
      </c>
      <c r="O6242" s="0" t="str">
        <f aca="false">TEXT(B6242,"YYYY-MM")</f>
        <v>2017-10</v>
      </c>
      <c r="P6242" s="18" t="n">
        <f aca="false">IFERROR(N6242/K6242,0)</f>
        <v>0.325</v>
      </c>
      <c r="Q6242" s="0" t="str">
        <f aca="false">IF(M6242=0,"No Discount",IF(M6242&lt;0.2,"Low (1-19%)",IF(M6242&lt;0.4,"Medium (20-39%)","High (40%+)")))</f>
        <v>Medium (20-39%)</v>
      </c>
      <c r="R6242" s="0" t="str">
        <f aca="false">INDEX('Lookup Tables'!$B$2:$B$5,MATCH(F6242,'Lookup Tables'!$A$2:$A$5,0))</f>
        <v>Manager D</v>
      </c>
    </row>
    <row r="6243" customFormat="false" ht="15" hidden="false" customHeight="false" outlineLevel="0" collapsed="false">
      <c r="A6243" s="0" t="s">
        <v>5008</v>
      </c>
      <c r="B6243" s="13" t="n">
        <v>43248</v>
      </c>
      <c r="C6243" s="13" t="n">
        <v>43251</v>
      </c>
      <c r="D6243" s="14" t="s">
        <v>52</v>
      </c>
      <c r="E6243" s="14" t="s">
        <v>62</v>
      </c>
      <c r="F6243" s="14" t="s">
        <v>117</v>
      </c>
      <c r="G6243" s="14" t="s">
        <v>1222</v>
      </c>
      <c r="H6243" s="14" t="s">
        <v>56</v>
      </c>
      <c r="I6243" s="14" t="s">
        <v>76</v>
      </c>
      <c r="J6243" s="14" t="s">
        <v>2939</v>
      </c>
      <c r="K6243" s="15" t="n">
        <v>247.44</v>
      </c>
      <c r="L6243" s="0" t="n">
        <v>8</v>
      </c>
      <c r="M6243" s="16" t="n">
        <v>0</v>
      </c>
      <c r="N6243" s="17" t="n">
        <v>101.4504</v>
      </c>
      <c r="O6243" s="0" t="str">
        <f aca="false">TEXT(B6243,"YYYY-MM")</f>
        <v>2018-05</v>
      </c>
      <c r="P6243" s="18" t="n">
        <f aca="false">IFERROR(N6243/K6243,0)</f>
        <v>0.41</v>
      </c>
      <c r="Q6243" s="0" t="str">
        <f aca="false">IF(M6243=0,"No Discount",IF(M6243&lt;0.2,"Low (1-19%)",IF(M6243&lt;0.4,"Medium (20-39%)","High (40%+)")))</f>
        <v>No Discount</v>
      </c>
      <c r="R6243" s="0" t="str">
        <f aca="false">INDEX('Lookup Tables'!$B$2:$B$5,MATCH(F6243,'Lookup Tables'!$A$2:$A$5,0))</f>
        <v>Manager B</v>
      </c>
    </row>
    <row r="6244" customFormat="false" ht="15" hidden="false" customHeight="false" outlineLevel="0" collapsed="false">
      <c r="A6244" s="0" t="s">
        <v>5009</v>
      </c>
      <c r="B6244" s="13" t="n">
        <v>42359</v>
      </c>
      <c r="C6244" s="13" t="n">
        <v>42366</v>
      </c>
      <c r="D6244" s="14" t="s">
        <v>69</v>
      </c>
      <c r="E6244" s="14" t="s">
        <v>97</v>
      </c>
      <c r="F6244" s="14" t="s">
        <v>54</v>
      </c>
      <c r="G6244" s="14" t="s">
        <v>200</v>
      </c>
      <c r="H6244" s="14" t="s">
        <v>65</v>
      </c>
      <c r="I6244" s="14" t="s">
        <v>83</v>
      </c>
      <c r="J6244" s="14" t="s">
        <v>1803</v>
      </c>
      <c r="K6244" s="15" t="n">
        <v>18.24</v>
      </c>
      <c r="L6244" s="0" t="n">
        <v>2</v>
      </c>
      <c r="M6244" s="16" t="n">
        <v>0.7</v>
      </c>
      <c r="N6244" s="17" t="n">
        <v>-14.592</v>
      </c>
      <c r="O6244" s="0" t="str">
        <f aca="false">TEXT(B6244,"YYYY-MM")</f>
        <v>2015-12</v>
      </c>
      <c r="P6244" s="18" t="n">
        <f aca="false">IFERROR(N6244/K6244,0)</f>
        <v>-0.8</v>
      </c>
      <c r="Q6244" s="0" t="str">
        <f aca="false">IF(M6244=0,"No Discount",IF(M6244&lt;0.2,"Low (1-19%)",IF(M6244&lt;0.4,"Medium (20-39%)","High (40%+)")))</f>
        <v>High (40%+)</v>
      </c>
      <c r="R6244" s="0" t="str">
        <f aca="false">INDEX('Lookup Tables'!$B$2:$B$5,MATCH(F6244,'Lookup Tables'!$A$2:$A$5,0))</f>
        <v>Manager C</v>
      </c>
    </row>
    <row r="6245" customFormat="false" ht="15" hidden="false" customHeight="false" outlineLevel="0" collapsed="false">
      <c r="A6245" s="0" t="s">
        <v>5010</v>
      </c>
      <c r="B6245" s="13" t="n">
        <v>43063</v>
      </c>
      <c r="C6245" s="13" t="n">
        <v>43067</v>
      </c>
      <c r="D6245" s="14" t="s">
        <v>69</v>
      </c>
      <c r="E6245" s="14" t="s">
        <v>97</v>
      </c>
      <c r="F6245" s="14" t="s">
        <v>63</v>
      </c>
      <c r="G6245" s="14" t="s">
        <v>94</v>
      </c>
      <c r="H6245" s="14" t="s">
        <v>65</v>
      </c>
      <c r="I6245" s="14" t="s">
        <v>303</v>
      </c>
      <c r="J6245" s="14" t="s">
        <v>3498</v>
      </c>
      <c r="K6245" s="15" t="n">
        <v>25.35</v>
      </c>
      <c r="L6245" s="0" t="n">
        <v>3</v>
      </c>
      <c r="M6245" s="16" t="n">
        <v>0</v>
      </c>
      <c r="N6245" s="17" t="n">
        <v>7.605</v>
      </c>
      <c r="O6245" s="0" t="str">
        <f aca="false">TEXT(B6245,"YYYY-MM")</f>
        <v>2017-11</v>
      </c>
      <c r="P6245" s="18" t="n">
        <f aca="false">IFERROR(N6245/K6245,0)</f>
        <v>0.3</v>
      </c>
      <c r="Q6245" s="0" t="str">
        <f aca="false">IF(M6245=0,"No Discount",IF(M6245&lt;0.2,"Low (1-19%)",IF(M6245&lt;0.4,"Medium (20-39%)","High (40%+)")))</f>
        <v>No Discount</v>
      </c>
      <c r="R6245" s="0" t="str">
        <f aca="false">INDEX('Lookup Tables'!$B$2:$B$5,MATCH(F6245,'Lookup Tables'!$A$2:$A$5,0))</f>
        <v>Manager D</v>
      </c>
    </row>
    <row r="6246" customFormat="false" ht="15" hidden="false" customHeight="false" outlineLevel="0" collapsed="false">
      <c r="A6246" s="0" t="s">
        <v>5011</v>
      </c>
      <c r="B6246" s="13" t="n">
        <v>42694</v>
      </c>
      <c r="C6246" s="13" t="n">
        <v>42699</v>
      </c>
      <c r="D6246" s="14" t="s">
        <v>69</v>
      </c>
      <c r="E6246" s="14" t="s">
        <v>97</v>
      </c>
      <c r="F6246" s="14" t="s">
        <v>63</v>
      </c>
      <c r="G6246" s="14" t="s">
        <v>94</v>
      </c>
      <c r="H6246" s="14" t="s">
        <v>65</v>
      </c>
      <c r="I6246" s="14" t="s">
        <v>78</v>
      </c>
      <c r="J6246" s="14" t="s">
        <v>2190</v>
      </c>
      <c r="K6246" s="15" t="n">
        <v>119.04</v>
      </c>
      <c r="L6246" s="0" t="n">
        <v>6</v>
      </c>
      <c r="M6246" s="16" t="n">
        <v>0</v>
      </c>
      <c r="N6246" s="17" t="n">
        <v>30.9504</v>
      </c>
      <c r="O6246" s="0" t="str">
        <f aca="false">TEXT(B6246,"YYYY-MM")</f>
        <v>2016-11</v>
      </c>
      <c r="P6246" s="18" t="n">
        <f aca="false">IFERROR(N6246/K6246,0)</f>
        <v>0.26</v>
      </c>
      <c r="Q6246" s="0" t="str">
        <f aca="false">IF(M6246=0,"No Discount",IF(M6246&lt;0.2,"Low (1-19%)",IF(M6246&lt;0.4,"Medium (20-39%)","High (40%+)")))</f>
        <v>No Discount</v>
      </c>
      <c r="R6246" s="0" t="str">
        <f aca="false">INDEX('Lookup Tables'!$B$2:$B$5,MATCH(F6246,'Lookup Tables'!$A$2:$A$5,0))</f>
        <v>Manager D</v>
      </c>
    </row>
    <row r="6247" customFormat="false" ht="15" hidden="false" customHeight="false" outlineLevel="0" collapsed="false">
      <c r="A6247" s="0" t="s">
        <v>5011</v>
      </c>
      <c r="B6247" s="13" t="n">
        <v>42694</v>
      </c>
      <c r="C6247" s="13" t="n">
        <v>42699</v>
      </c>
      <c r="D6247" s="14" t="s">
        <v>69</v>
      </c>
      <c r="E6247" s="14" t="s">
        <v>97</v>
      </c>
      <c r="F6247" s="14" t="s">
        <v>63</v>
      </c>
      <c r="G6247" s="14" t="s">
        <v>94</v>
      </c>
      <c r="H6247" s="14" t="s">
        <v>56</v>
      </c>
      <c r="I6247" s="14" t="s">
        <v>76</v>
      </c>
      <c r="J6247" s="14" t="s">
        <v>2404</v>
      </c>
      <c r="K6247" s="15" t="n">
        <v>22.14</v>
      </c>
      <c r="L6247" s="0" t="n">
        <v>3</v>
      </c>
      <c r="M6247" s="16" t="n">
        <v>0</v>
      </c>
      <c r="N6247" s="17" t="n">
        <v>6.4206</v>
      </c>
      <c r="O6247" s="0" t="str">
        <f aca="false">TEXT(B6247,"YYYY-MM")</f>
        <v>2016-11</v>
      </c>
      <c r="P6247" s="18" t="n">
        <f aca="false">IFERROR(N6247/K6247,0)</f>
        <v>0.29</v>
      </c>
      <c r="Q6247" s="0" t="str">
        <f aca="false">IF(M6247=0,"No Discount",IF(M6247&lt;0.2,"Low (1-19%)",IF(M6247&lt;0.4,"Medium (20-39%)","High (40%+)")))</f>
        <v>No Discount</v>
      </c>
      <c r="R6247" s="0" t="str">
        <f aca="false">INDEX('Lookup Tables'!$B$2:$B$5,MATCH(F6247,'Lookup Tables'!$A$2:$A$5,0))</f>
        <v>Manager D</v>
      </c>
    </row>
    <row r="6248" customFormat="false" ht="15" hidden="false" customHeight="false" outlineLevel="0" collapsed="false">
      <c r="A6248" s="0" t="s">
        <v>5011</v>
      </c>
      <c r="B6248" s="13" t="n">
        <v>42694</v>
      </c>
      <c r="C6248" s="13" t="n">
        <v>42699</v>
      </c>
      <c r="D6248" s="14" t="s">
        <v>69</v>
      </c>
      <c r="E6248" s="14" t="s">
        <v>97</v>
      </c>
      <c r="F6248" s="14" t="s">
        <v>63</v>
      </c>
      <c r="G6248" s="14" t="s">
        <v>94</v>
      </c>
      <c r="H6248" s="14" t="s">
        <v>80</v>
      </c>
      <c r="I6248" s="14" t="s">
        <v>123</v>
      </c>
      <c r="J6248" s="14" t="s">
        <v>4166</v>
      </c>
      <c r="K6248" s="15" t="n">
        <v>13.98</v>
      </c>
      <c r="L6248" s="0" t="n">
        <v>2</v>
      </c>
      <c r="M6248" s="16" t="n">
        <v>0</v>
      </c>
      <c r="N6248" s="17" t="n">
        <v>6.0114</v>
      </c>
      <c r="O6248" s="0" t="str">
        <f aca="false">TEXT(B6248,"YYYY-MM")</f>
        <v>2016-11</v>
      </c>
      <c r="P6248" s="18" t="n">
        <f aca="false">IFERROR(N6248/K6248,0)</f>
        <v>0.43</v>
      </c>
      <c r="Q6248" s="0" t="str">
        <f aca="false">IF(M6248=0,"No Discount",IF(M6248&lt;0.2,"Low (1-19%)",IF(M6248&lt;0.4,"Medium (20-39%)","High (40%+)")))</f>
        <v>No Discount</v>
      </c>
      <c r="R6248" s="0" t="str">
        <f aca="false">INDEX('Lookup Tables'!$B$2:$B$5,MATCH(F6248,'Lookup Tables'!$A$2:$A$5,0))</f>
        <v>Manager D</v>
      </c>
    </row>
    <row r="6249" customFormat="false" ht="15" hidden="false" customHeight="false" outlineLevel="0" collapsed="false">
      <c r="A6249" s="0" t="s">
        <v>5012</v>
      </c>
      <c r="B6249" s="13" t="n">
        <v>43249</v>
      </c>
      <c r="C6249" s="13" t="n">
        <v>43255</v>
      </c>
      <c r="D6249" s="14" t="s">
        <v>69</v>
      </c>
      <c r="E6249" s="14" t="s">
        <v>53</v>
      </c>
      <c r="F6249" s="14" t="s">
        <v>98</v>
      </c>
      <c r="G6249" s="14" t="s">
        <v>164</v>
      </c>
      <c r="H6249" s="14" t="s">
        <v>65</v>
      </c>
      <c r="I6249" s="14" t="s">
        <v>83</v>
      </c>
      <c r="J6249" s="14" t="s">
        <v>2581</v>
      </c>
      <c r="K6249" s="15" t="n">
        <v>43.41</v>
      </c>
      <c r="L6249" s="0" t="n">
        <v>1</v>
      </c>
      <c r="M6249" s="16" t="n">
        <v>0</v>
      </c>
      <c r="N6249" s="17" t="n">
        <v>19.9686</v>
      </c>
      <c r="O6249" s="0" t="str">
        <f aca="false">TEXT(B6249,"YYYY-MM")</f>
        <v>2018-05</v>
      </c>
      <c r="P6249" s="18" t="n">
        <f aca="false">IFERROR(N6249/K6249,0)</f>
        <v>0.46</v>
      </c>
      <c r="Q6249" s="0" t="str">
        <f aca="false">IF(M6249=0,"No Discount",IF(M6249&lt;0.2,"Low (1-19%)",IF(M6249&lt;0.4,"Medium (20-39%)","High (40%+)")))</f>
        <v>No Discount</v>
      </c>
      <c r="R6249" s="0" t="str">
        <f aca="false">INDEX('Lookup Tables'!$B$2:$B$5,MATCH(F6249,'Lookup Tables'!$A$2:$A$5,0))</f>
        <v>Manager A</v>
      </c>
    </row>
    <row r="6250" customFormat="false" ht="15" hidden="false" customHeight="false" outlineLevel="0" collapsed="false">
      <c r="A6250" s="0" t="s">
        <v>5012</v>
      </c>
      <c r="B6250" s="13" t="n">
        <v>43249</v>
      </c>
      <c r="C6250" s="13" t="n">
        <v>43255</v>
      </c>
      <c r="D6250" s="14" t="s">
        <v>69</v>
      </c>
      <c r="E6250" s="14" t="s">
        <v>53</v>
      </c>
      <c r="F6250" s="14" t="s">
        <v>98</v>
      </c>
      <c r="G6250" s="14" t="s">
        <v>164</v>
      </c>
      <c r="H6250" s="14" t="s">
        <v>56</v>
      </c>
      <c r="I6250" s="14" t="s">
        <v>76</v>
      </c>
      <c r="J6250" s="14" t="s">
        <v>603</v>
      </c>
      <c r="K6250" s="15" t="n">
        <v>6.24</v>
      </c>
      <c r="L6250" s="0" t="n">
        <v>3</v>
      </c>
      <c r="M6250" s="16" t="n">
        <v>0</v>
      </c>
      <c r="N6250" s="17" t="n">
        <v>2.6208</v>
      </c>
      <c r="O6250" s="0" t="str">
        <f aca="false">TEXT(B6250,"YYYY-MM")</f>
        <v>2018-05</v>
      </c>
      <c r="P6250" s="18" t="n">
        <f aca="false">IFERROR(N6250/K6250,0)</f>
        <v>0.42</v>
      </c>
      <c r="Q6250" s="0" t="str">
        <f aca="false">IF(M6250=0,"No Discount",IF(M6250&lt;0.2,"Low (1-19%)",IF(M6250&lt;0.4,"Medium (20-39%)","High (40%+)")))</f>
        <v>No Discount</v>
      </c>
      <c r="R6250" s="0" t="str">
        <f aca="false">INDEX('Lookup Tables'!$B$2:$B$5,MATCH(F6250,'Lookup Tables'!$A$2:$A$5,0))</f>
        <v>Manager A</v>
      </c>
    </row>
    <row r="6251" customFormat="false" ht="15" hidden="false" customHeight="false" outlineLevel="0" collapsed="false">
      <c r="A6251" s="0" t="s">
        <v>5012</v>
      </c>
      <c r="B6251" s="13" t="n">
        <v>43249</v>
      </c>
      <c r="C6251" s="13" t="n">
        <v>43255</v>
      </c>
      <c r="D6251" s="14" t="s">
        <v>69</v>
      </c>
      <c r="E6251" s="14" t="s">
        <v>53</v>
      </c>
      <c r="F6251" s="14" t="s">
        <v>98</v>
      </c>
      <c r="G6251" s="14" t="s">
        <v>164</v>
      </c>
      <c r="H6251" s="14" t="s">
        <v>65</v>
      </c>
      <c r="I6251" s="14" t="s">
        <v>85</v>
      </c>
      <c r="J6251" s="14" t="s">
        <v>5013</v>
      </c>
      <c r="K6251" s="15" t="n">
        <v>465.16</v>
      </c>
      <c r="L6251" s="0" t="n">
        <v>2</v>
      </c>
      <c r="M6251" s="16" t="n">
        <v>0</v>
      </c>
      <c r="N6251" s="17" t="n">
        <v>120.9416</v>
      </c>
      <c r="O6251" s="0" t="str">
        <f aca="false">TEXT(B6251,"YYYY-MM")</f>
        <v>2018-05</v>
      </c>
      <c r="P6251" s="18" t="n">
        <f aca="false">IFERROR(N6251/K6251,0)</f>
        <v>0.26</v>
      </c>
      <c r="Q6251" s="0" t="str">
        <f aca="false">IF(M6251=0,"No Discount",IF(M6251&lt;0.2,"Low (1-19%)",IF(M6251&lt;0.4,"Medium (20-39%)","High (40%+)")))</f>
        <v>No Discount</v>
      </c>
      <c r="R6251" s="0" t="str">
        <f aca="false">INDEX('Lookup Tables'!$B$2:$B$5,MATCH(F6251,'Lookup Tables'!$A$2:$A$5,0))</f>
        <v>Manager A</v>
      </c>
    </row>
    <row r="6252" customFormat="false" ht="15" hidden="false" customHeight="false" outlineLevel="0" collapsed="false">
      <c r="A6252" s="0" t="s">
        <v>5012</v>
      </c>
      <c r="B6252" s="13" t="n">
        <v>43249</v>
      </c>
      <c r="C6252" s="13" t="n">
        <v>43255</v>
      </c>
      <c r="D6252" s="14" t="s">
        <v>69</v>
      </c>
      <c r="E6252" s="14" t="s">
        <v>53</v>
      </c>
      <c r="F6252" s="14" t="s">
        <v>98</v>
      </c>
      <c r="G6252" s="14" t="s">
        <v>164</v>
      </c>
      <c r="H6252" s="14" t="s">
        <v>65</v>
      </c>
      <c r="I6252" s="14" t="s">
        <v>91</v>
      </c>
      <c r="J6252" s="14" t="s">
        <v>452</v>
      </c>
      <c r="K6252" s="15" t="n">
        <v>7.98</v>
      </c>
      <c r="L6252" s="0" t="n">
        <v>1</v>
      </c>
      <c r="M6252" s="16" t="n">
        <v>0</v>
      </c>
      <c r="N6252" s="17" t="n">
        <v>3.99</v>
      </c>
      <c r="O6252" s="0" t="str">
        <f aca="false">TEXT(B6252,"YYYY-MM")</f>
        <v>2018-05</v>
      </c>
      <c r="P6252" s="18" t="n">
        <f aca="false">IFERROR(N6252/K6252,0)</f>
        <v>0.5</v>
      </c>
      <c r="Q6252" s="0" t="str">
        <f aca="false">IF(M6252=0,"No Discount",IF(M6252&lt;0.2,"Low (1-19%)",IF(M6252&lt;0.4,"Medium (20-39%)","High (40%+)")))</f>
        <v>No Discount</v>
      </c>
      <c r="R6252" s="0" t="str">
        <f aca="false">INDEX('Lookup Tables'!$B$2:$B$5,MATCH(F6252,'Lookup Tables'!$A$2:$A$5,0))</f>
        <v>Manager A</v>
      </c>
    </row>
    <row r="6253" customFormat="false" ht="15" hidden="false" customHeight="false" outlineLevel="0" collapsed="false">
      <c r="A6253" s="0" t="s">
        <v>5014</v>
      </c>
      <c r="B6253" s="13" t="n">
        <v>42340</v>
      </c>
      <c r="C6253" s="13" t="n">
        <v>42342</v>
      </c>
      <c r="D6253" s="14" t="s">
        <v>137</v>
      </c>
      <c r="E6253" s="14" t="s">
        <v>53</v>
      </c>
      <c r="F6253" s="14" t="s">
        <v>98</v>
      </c>
      <c r="G6253" s="14" t="s">
        <v>146</v>
      </c>
      <c r="H6253" s="14" t="s">
        <v>65</v>
      </c>
      <c r="I6253" s="14" t="s">
        <v>85</v>
      </c>
      <c r="J6253" s="14" t="s">
        <v>663</v>
      </c>
      <c r="K6253" s="15" t="n">
        <v>2.394</v>
      </c>
      <c r="L6253" s="0" t="n">
        <v>1</v>
      </c>
      <c r="M6253" s="16" t="n">
        <v>0.8</v>
      </c>
      <c r="N6253" s="17" t="n">
        <v>-6.3441</v>
      </c>
      <c r="O6253" s="0" t="str">
        <f aca="false">TEXT(B6253,"YYYY-MM")</f>
        <v>2015-12</v>
      </c>
      <c r="P6253" s="18" t="n">
        <f aca="false">IFERROR(N6253/K6253,0)</f>
        <v>-2.65</v>
      </c>
      <c r="Q6253" s="0" t="str">
        <f aca="false">IF(M6253=0,"No Discount",IF(M6253&lt;0.2,"Low (1-19%)",IF(M6253&lt;0.4,"Medium (20-39%)","High (40%+)")))</f>
        <v>High (40%+)</v>
      </c>
      <c r="R6253" s="0" t="str">
        <f aca="false">INDEX('Lookup Tables'!$B$2:$B$5,MATCH(F6253,'Lookup Tables'!$A$2:$A$5,0))</f>
        <v>Manager A</v>
      </c>
    </row>
    <row r="6254" customFormat="false" ht="15" hidden="false" customHeight="false" outlineLevel="0" collapsed="false">
      <c r="A6254" s="0" t="s">
        <v>5015</v>
      </c>
      <c r="B6254" s="13" t="n">
        <v>42101</v>
      </c>
      <c r="C6254" s="13" t="n">
        <v>42101</v>
      </c>
      <c r="D6254" s="14" t="s">
        <v>606</v>
      </c>
      <c r="E6254" s="14" t="s">
        <v>97</v>
      </c>
      <c r="F6254" s="14" t="s">
        <v>54</v>
      </c>
      <c r="G6254" s="14" t="s">
        <v>597</v>
      </c>
      <c r="H6254" s="14" t="s">
        <v>65</v>
      </c>
      <c r="I6254" s="14" t="s">
        <v>91</v>
      </c>
      <c r="J6254" s="14" t="s">
        <v>873</v>
      </c>
      <c r="K6254" s="15" t="n">
        <v>58.32</v>
      </c>
      <c r="L6254" s="0" t="n">
        <v>9</v>
      </c>
      <c r="M6254" s="16" t="n">
        <v>0</v>
      </c>
      <c r="N6254" s="17" t="n">
        <v>27.9936</v>
      </c>
      <c r="O6254" s="0" t="str">
        <f aca="false">TEXT(B6254,"YYYY-MM")</f>
        <v>2015-04</v>
      </c>
      <c r="P6254" s="18" t="n">
        <f aca="false">IFERROR(N6254/K6254,0)</f>
        <v>0.48</v>
      </c>
      <c r="Q6254" s="0" t="str">
        <f aca="false">IF(M6254=0,"No Discount",IF(M6254&lt;0.2,"Low (1-19%)",IF(M6254&lt;0.4,"Medium (20-39%)","High (40%+)")))</f>
        <v>No Discount</v>
      </c>
      <c r="R6254" s="0" t="str">
        <f aca="false">INDEX('Lookup Tables'!$B$2:$B$5,MATCH(F6254,'Lookup Tables'!$A$2:$A$5,0))</f>
        <v>Manager C</v>
      </c>
    </row>
    <row r="6255" customFormat="false" ht="15" hidden="false" customHeight="false" outlineLevel="0" collapsed="false">
      <c r="A6255" s="0" t="s">
        <v>5015</v>
      </c>
      <c r="B6255" s="13" t="n">
        <v>42101</v>
      </c>
      <c r="C6255" s="13" t="n">
        <v>42101</v>
      </c>
      <c r="D6255" s="14" t="s">
        <v>606</v>
      </c>
      <c r="E6255" s="14" t="s">
        <v>97</v>
      </c>
      <c r="F6255" s="14" t="s">
        <v>54</v>
      </c>
      <c r="G6255" s="14" t="s">
        <v>597</v>
      </c>
      <c r="H6255" s="14" t="s">
        <v>80</v>
      </c>
      <c r="I6255" s="14" t="s">
        <v>81</v>
      </c>
      <c r="J6255" s="14" t="s">
        <v>2002</v>
      </c>
      <c r="K6255" s="15" t="n">
        <v>200.97</v>
      </c>
      <c r="L6255" s="0" t="n">
        <v>3</v>
      </c>
      <c r="M6255" s="16" t="n">
        <v>0</v>
      </c>
      <c r="N6255" s="17" t="n">
        <v>50.2425</v>
      </c>
      <c r="O6255" s="0" t="str">
        <f aca="false">TEXT(B6255,"YYYY-MM")</f>
        <v>2015-04</v>
      </c>
      <c r="P6255" s="18" t="n">
        <f aca="false">IFERROR(N6255/K6255,0)</f>
        <v>0.25</v>
      </c>
      <c r="Q6255" s="0" t="str">
        <f aca="false">IF(M6255=0,"No Discount",IF(M6255&lt;0.2,"Low (1-19%)",IF(M6255&lt;0.4,"Medium (20-39%)","High (40%+)")))</f>
        <v>No Discount</v>
      </c>
      <c r="R6255" s="0" t="str">
        <f aca="false">INDEX('Lookup Tables'!$B$2:$B$5,MATCH(F6255,'Lookup Tables'!$A$2:$A$5,0))</f>
        <v>Manager C</v>
      </c>
    </row>
    <row r="6256" customFormat="false" ht="15" hidden="false" customHeight="false" outlineLevel="0" collapsed="false">
      <c r="A6256" s="0" t="s">
        <v>5016</v>
      </c>
      <c r="B6256" s="13" t="n">
        <v>42621</v>
      </c>
      <c r="C6256" s="13" t="n">
        <v>42627</v>
      </c>
      <c r="D6256" s="14" t="s">
        <v>69</v>
      </c>
      <c r="E6256" s="14" t="s">
        <v>62</v>
      </c>
      <c r="F6256" s="14" t="s">
        <v>54</v>
      </c>
      <c r="G6256" s="14" t="s">
        <v>211</v>
      </c>
      <c r="H6256" s="14" t="s">
        <v>56</v>
      </c>
      <c r="I6256" s="14" t="s">
        <v>76</v>
      </c>
      <c r="J6256" s="14" t="s">
        <v>3496</v>
      </c>
      <c r="K6256" s="15" t="n">
        <v>21.36</v>
      </c>
      <c r="L6256" s="0" t="n">
        <v>8</v>
      </c>
      <c r="M6256" s="16" t="n">
        <v>0</v>
      </c>
      <c r="N6256" s="17" t="n">
        <v>8.1168</v>
      </c>
      <c r="O6256" s="0" t="str">
        <f aca="false">TEXT(B6256,"YYYY-MM")</f>
        <v>2016-09</v>
      </c>
      <c r="P6256" s="18" t="n">
        <f aca="false">IFERROR(N6256/K6256,0)</f>
        <v>0.38</v>
      </c>
      <c r="Q6256" s="0" t="str">
        <f aca="false">IF(M6256=0,"No Discount",IF(M6256&lt;0.2,"Low (1-19%)",IF(M6256&lt;0.4,"Medium (20-39%)","High (40%+)")))</f>
        <v>No Discount</v>
      </c>
      <c r="R6256" s="0" t="str">
        <f aca="false">INDEX('Lookup Tables'!$B$2:$B$5,MATCH(F6256,'Lookup Tables'!$A$2:$A$5,0))</f>
        <v>Manager C</v>
      </c>
    </row>
    <row r="6257" customFormat="false" ht="15" hidden="false" customHeight="false" outlineLevel="0" collapsed="false">
      <c r="A6257" s="0" t="s">
        <v>5017</v>
      </c>
      <c r="B6257" s="13" t="n">
        <v>43352</v>
      </c>
      <c r="C6257" s="13" t="n">
        <v>43358</v>
      </c>
      <c r="D6257" s="14" t="s">
        <v>69</v>
      </c>
      <c r="E6257" s="14" t="s">
        <v>62</v>
      </c>
      <c r="F6257" s="14" t="s">
        <v>98</v>
      </c>
      <c r="G6257" s="14" t="s">
        <v>99</v>
      </c>
      <c r="H6257" s="14" t="s">
        <v>65</v>
      </c>
      <c r="I6257" s="14" t="s">
        <v>66</v>
      </c>
      <c r="J6257" s="14" t="s">
        <v>226</v>
      </c>
      <c r="K6257" s="15" t="n">
        <v>9.856</v>
      </c>
      <c r="L6257" s="0" t="n">
        <v>4</v>
      </c>
      <c r="M6257" s="16" t="n">
        <v>0.2</v>
      </c>
      <c r="N6257" s="17" t="n">
        <v>3.4496</v>
      </c>
      <c r="O6257" s="0" t="str">
        <f aca="false">TEXT(B6257,"YYYY-MM")</f>
        <v>2018-09</v>
      </c>
      <c r="P6257" s="18" t="n">
        <f aca="false">IFERROR(N6257/K6257,0)</f>
        <v>0.35</v>
      </c>
      <c r="Q6257" s="0" t="str">
        <f aca="false">IF(M6257=0,"No Discount",IF(M6257&lt;0.2,"Low (1-19%)",IF(M6257&lt;0.4,"Medium (20-39%)","High (40%+)")))</f>
        <v>Medium (20-39%)</v>
      </c>
      <c r="R6257" s="0" t="str">
        <f aca="false">INDEX('Lookup Tables'!$B$2:$B$5,MATCH(F6257,'Lookup Tables'!$A$2:$A$5,0))</f>
        <v>Manager A</v>
      </c>
    </row>
    <row r="6258" customFormat="false" ht="15" hidden="false" customHeight="false" outlineLevel="0" collapsed="false">
      <c r="A6258" s="0" t="s">
        <v>5018</v>
      </c>
      <c r="B6258" s="13" t="n">
        <v>42619</v>
      </c>
      <c r="C6258" s="13" t="n">
        <v>42621</v>
      </c>
      <c r="D6258" s="14" t="s">
        <v>52</v>
      </c>
      <c r="E6258" s="14" t="s">
        <v>97</v>
      </c>
      <c r="F6258" s="14" t="s">
        <v>54</v>
      </c>
      <c r="G6258" s="14" t="s">
        <v>70</v>
      </c>
      <c r="H6258" s="14" t="s">
        <v>65</v>
      </c>
      <c r="I6258" s="14" t="s">
        <v>83</v>
      </c>
      <c r="J6258" s="14" t="s">
        <v>2903</v>
      </c>
      <c r="K6258" s="15" t="n">
        <v>3.444</v>
      </c>
      <c r="L6258" s="0" t="n">
        <v>1</v>
      </c>
      <c r="M6258" s="16" t="n">
        <v>0.7</v>
      </c>
      <c r="N6258" s="17" t="n">
        <v>-2.5256</v>
      </c>
      <c r="O6258" s="0" t="str">
        <f aca="false">TEXT(B6258,"YYYY-MM")</f>
        <v>2016-09</v>
      </c>
      <c r="P6258" s="18" t="n">
        <f aca="false">IFERROR(N6258/K6258,0)</f>
        <v>-0.733333333333333</v>
      </c>
      <c r="Q6258" s="0" t="str">
        <f aca="false">IF(M6258=0,"No Discount",IF(M6258&lt;0.2,"Low (1-19%)",IF(M6258&lt;0.4,"Medium (20-39%)","High (40%+)")))</f>
        <v>High (40%+)</v>
      </c>
      <c r="R6258" s="0" t="str">
        <f aca="false">INDEX('Lookup Tables'!$B$2:$B$5,MATCH(F6258,'Lookup Tables'!$A$2:$A$5,0))</f>
        <v>Manager C</v>
      </c>
    </row>
    <row r="6259" customFormat="false" ht="15" hidden="false" customHeight="false" outlineLevel="0" collapsed="false">
      <c r="A6259" s="0" t="s">
        <v>5019</v>
      </c>
      <c r="B6259" s="13" t="n">
        <v>43406</v>
      </c>
      <c r="C6259" s="13" t="n">
        <v>43410</v>
      </c>
      <c r="D6259" s="14" t="s">
        <v>52</v>
      </c>
      <c r="E6259" s="14" t="s">
        <v>62</v>
      </c>
      <c r="F6259" s="14" t="s">
        <v>117</v>
      </c>
      <c r="G6259" s="14" t="s">
        <v>269</v>
      </c>
      <c r="H6259" s="14" t="s">
        <v>65</v>
      </c>
      <c r="I6259" s="14" t="s">
        <v>303</v>
      </c>
      <c r="J6259" s="14" t="s">
        <v>507</v>
      </c>
      <c r="K6259" s="15" t="n">
        <v>384.592</v>
      </c>
      <c r="L6259" s="0" t="n">
        <v>2</v>
      </c>
      <c r="M6259" s="16" t="n">
        <v>0.2</v>
      </c>
      <c r="N6259" s="17" t="n">
        <v>-81.7258</v>
      </c>
      <c r="O6259" s="0" t="str">
        <f aca="false">TEXT(B6259,"YYYY-MM")</f>
        <v>2018-11</v>
      </c>
      <c r="P6259" s="18" t="n">
        <f aca="false">IFERROR(N6259/K6259,0)</f>
        <v>-0.2125</v>
      </c>
      <c r="Q6259" s="0" t="str">
        <f aca="false">IF(M6259=0,"No Discount",IF(M6259&lt;0.2,"Low (1-19%)",IF(M6259&lt;0.4,"Medium (20-39%)","High (40%+)")))</f>
        <v>Medium (20-39%)</v>
      </c>
      <c r="R6259" s="0" t="str">
        <f aca="false">INDEX('Lookup Tables'!$B$2:$B$5,MATCH(F6259,'Lookup Tables'!$A$2:$A$5,0))</f>
        <v>Manager B</v>
      </c>
    </row>
    <row r="6260" customFormat="false" ht="15" hidden="false" customHeight="false" outlineLevel="0" collapsed="false">
      <c r="A6260" s="0" t="s">
        <v>5020</v>
      </c>
      <c r="B6260" s="13" t="n">
        <v>42457</v>
      </c>
      <c r="C6260" s="13" t="n">
        <v>42459</v>
      </c>
      <c r="D6260" s="14" t="s">
        <v>52</v>
      </c>
      <c r="E6260" s="14" t="s">
        <v>53</v>
      </c>
      <c r="F6260" s="14" t="s">
        <v>117</v>
      </c>
      <c r="G6260" s="14" t="s">
        <v>170</v>
      </c>
      <c r="H6260" s="14" t="s">
        <v>65</v>
      </c>
      <c r="I6260" s="14" t="s">
        <v>129</v>
      </c>
      <c r="J6260" s="14" t="s">
        <v>1168</v>
      </c>
      <c r="K6260" s="15" t="n">
        <v>22.92</v>
      </c>
      <c r="L6260" s="0" t="n">
        <v>3</v>
      </c>
      <c r="M6260" s="16" t="n">
        <v>0</v>
      </c>
      <c r="N6260" s="17" t="n">
        <v>11.2308</v>
      </c>
      <c r="O6260" s="0" t="str">
        <f aca="false">TEXT(B6260,"YYYY-MM")</f>
        <v>2016-03</v>
      </c>
      <c r="P6260" s="18" t="n">
        <f aca="false">IFERROR(N6260/K6260,0)</f>
        <v>0.49</v>
      </c>
      <c r="Q6260" s="0" t="str">
        <f aca="false">IF(M6260=0,"No Discount",IF(M6260&lt;0.2,"Low (1-19%)",IF(M6260&lt;0.4,"Medium (20-39%)","High (40%+)")))</f>
        <v>No Discount</v>
      </c>
      <c r="R6260" s="0" t="str">
        <f aca="false">INDEX('Lookup Tables'!$B$2:$B$5,MATCH(F6260,'Lookup Tables'!$A$2:$A$5,0))</f>
        <v>Manager B</v>
      </c>
    </row>
    <row r="6261" customFormat="false" ht="15" hidden="false" customHeight="false" outlineLevel="0" collapsed="false">
      <c r="A6261" s="0" t="s">
        <v>5021</v>
      </c>
      <c r="B6261" s="13" t="n">
        <v>42595</v>
      </c>
      <c r="C6261" s="13" t="n">
        <v>42599</v>
      </c>
      <c r="D6261" s="14" t="s">
        <v>52</v>
      </c>
      <c r="E6261" s="14" t="s">
        <v>53</v>
      </c>
      <c r="F6261" s="14" t="s">
        <v>98</v>
      </c>
      <c r="G6261" s="14" t="s">
        <v>164</v>
      </c>
      <c r="H6261" s="14" t="s">
        <v>65</v>
      </c>
      <c r="I6261" s="14" t="s">
        <v>83</v>
      </c>
      <c r="J6261" s="14" t="s">
        <v>1427</v>
      </c>
      <c r="K6261" s="15" t="n">
        <v>11.36</v>
      </c>
      <c r="L6261" s="0" t="n">
        <v>4</v>
      </c>
      <c r="M6261" s="16" t="n">
        <v>0</v>
      </c>
      <c r="N6261" s="17" t="n">
        <v>5.5664</v>
      </c>
      <c r="O6261" s="0" t="str">
        <f aca="false">TEXT(B6261,"YYYY-MM")</f>
        <v>2016-08</v>
      </c>
      <c r="P6261" s="18" t="n">
        <f aca="false">IFERROR(N6261/K6261,0)</f>
        <v>0.49</v>
      </c>
      <c r="Q6261" s="0" t="str">
        <f aca="false">IF(M6261=0,"No Discount",IF(M6261&lt;0.2,"Low (1-19%)",IF(M6261&lt;0.4,"Medium (20-39%)","High (40%+)")))</f>
        <v>No Discount</v>
      </c>
      <c r="R6261" s="0" t="str">
        <f aca="false">INDEX('Lookup Tables'!$B$2:$B$5,MATCH(F6261,'Lookup Tables'!$A$2:$A$5,0))</f>
        <v>Manager A</v>
      </c>
    </row>
    <row r="6262" customFormat="false" ht="15" hidden="false" customHeight="false" outlineLevel="0" collapsed="false">
      <c r="A6262" s="0" t="s">
        <v>5022</v>
      </c>
      <c r="B6262" s="13" t="n">
        <v>42502</v>
      </c>
      <c r="C6262" s="13" t="n">
        <v>42508</v>
      </c>
      <c r="D6262" s="14" t="s">
        <v>69</v>
      </c>
      <c r="E6262" s="14" t="s">
        <v>53</v>
      </c>
      <c r="F6262" s="14" t="s">
        <v>63</v>
      </c>
      <c r="G6262" s="14" t="s">
        <v>94</v>
      </c>
      <c r="H6262" s="14" t="s">
        <v>65</v>
      </c>
      <c r="I6262" s="14" t="s">
        <v>83</v>
      </c>
      <c r="J6262" s="14" t="s">
        <v>930</v>
      </c>
      <c r="K6262" s="15" t="n">
        <v>14.592</v>
      </c>
      <c r="L6262" s="0" t="n">
        <v>3</v>
      </c>
      <c r="M6262" s="16" t="n">
        <v>0.2</v>
      </c>
      <c r="N6262" s="17" t="n">
        <v>4.9248</v>
      </c>
      <c r="O6262" s="0" t="str">
        <f aca="false">TEXT(B6262,"YYYY-MM")</f>
        <v>2016-05</v>
      </c>
      <c r="P6262" s="18" t="n">
        <f aca="false">IFERROR(N6262/K6262,0)</f>
        <v>0.3375</v>
      </c>
      <c r="Q6262" s="0" t="str">
        <f aca="false">IF(M6262=0,"No Discount",IF(M6262&lt;0.2,"Low (1-19%)",IF(M6262&lt;0.4,"Medium (20-39%)","High (40%+)")))</f>
        <v>Medium (20-39%)</v>
      </c>
      <c r="R6262" s="0" t="str">
        <f aca="false">INDEX('Lookup Tables'!$B$2:$B$5,MATCH(F6262,'Lookup Tables'!$A$2:$A$5,0))</f>
        <v>Manager D</v>
      </c>
    </row>
    <row r="6263" customFormat="false" ht="15" hidden="false" customHeight="false" outlineLevel="0" collapsed="false">
      <c r="A6263" s="0" t="s">
        <v>5023</v>
      </c>
      <c r="B6263" s="13" t="n">
        <v>43304</v>
      </c>
      <c r="C6263" s="13" t="n">
        <v>43308</v>
      </c>
      <c r="D6263" s="14" t="s">
        <v>69</v>
      </c>
      <c r="E6263" s="14" t="s">
        <v>62</v>
      </c>
      <c r="F6263" s="14" t="s">
        <v>117</v>
      </c>
      <c r="G6263" s="14" t="s">
        <v>170</v>
      </c>
      <c r="H6263" s="14" t="s">
        <v>65</v>
      </c>
      <c r="I6263" s="14" t="s">
        <v>66</v>
      </c>
      <c r="J6263" s="14" t="s">
        <v>599</v>
      </c>
      <c r="K6263" s="15" t="n">
        <v>41.4</v>
      </c>
      <c r="L6263" s="0" t="n">
        <v>4</v>
      </c>
      <c r="M6263" s="16" t="n">
        <v>0</v>
      </c>
      <c r="N6263" s="17" t="n">
        <v>19.872</v>
      </c>
      <c r="O6263" s="0" t="str">
        <f aca="false">TEXT(B6263,"YYYY-MM")</f>
        <v>2018-07</v>
      </c>
      <c r="P6263" s="18" t="n">
        <f aca="false">IFERROR(N6263/K6263,0)</f>
        <v>0.48</v>
      </c>
      <c r="Q6263" s="0" t="str">
        <f aca="false">IF(M6263=0,"No Discount",IF(M6263&lt;0.2,"Low (1-19%)",IF(M6263&lt;0.4,"Medium (20-39%)","High (40%+)")))</f>
        <v>No Discount</v>
      </c>
      <c r="R6263" s="0" t="str">
        <f aca="false">INDEX('Lookup Tables'!$B$2:$B$5,MATCH(F6263,'Lookup Tables'!$A$2:$A$5,0))</f>
        <v>Manager B</v>
      </c>
    </row>
    <row r="6264" customFormat="false" ht="15" hidden="false" customHeight="false" outlineLevel="0" collapsed="false">
      <c r="A6264" s="0" t="s">
        <v>5024</v>
      </c>
      <c r="B6264" s="13" t="n">
        <v>43002</v>
      </c>
      <c r="C6264" s="13" t="n">
        <v>43004</v>
      </c>
      <c r="D6264" s="14" t="s">
        <v>137</v>
      </c>
      <c r="E6264" s="14" t="s">
        <v>62</v>
      </c>
      <c r="F6264" s="14" t="s">
        <v>98</v>
      </c>
      <c r="G6264" s="14" t="s">
        <v>146</v>
      </c>
      <c r="H6264" s="14" t="s">
        <v>65</v>
      </c>
      <c r="I6264" s="14" t="s">
        <v>83</v>
      </c>
      <c r="J6264" s="14" t="s">
        <v>700</v>
      </c>
      <c r="K6264" s="15" t="n">
        <v>442.372</v>
      </c>
      <c r="L6264" s="0" t="n">
        <v>7</v>
      </c>
      <c r="M6264" s="16" t="n">
        <v>0.8</v>
      </c>
      <c r="N6264" s="17" t="n">
        <v>-729.9138</v>
      </c>
      <c r="O6264" s="0" t="str">
        <f aca="false">TEXT(B6264,"YYYY-MM")</f>
        <v>2017-09</v>
      </c>
      <c r="P6264" s="18" t="n">
        <f aca="false">IFERROR(N6264/K6264,0)</f>
        <v>-1.65</v>
      </c>
      <c r="Q6264" s="0" t="str">
        <f aca="false">IF(M6264=0,"No Discount",IF(M6264&lt;0.2,"Low (1-19%)",IF(M6264&lt;0.4,"Medium (20-39%)","High (40%+)")))</f>
        <v>High (40%+)</v>
      </c>
      <c r="R6264" s="0" t="str">
        <f aca="false">INDEX('Lookup Tables'!$B$2:$B$5,MATCH(F6264,'Lookup Tables'!$A$2:$A$5,0))</f>
        <v>Manager A</v>
      </c>
    </row>
    <row r="6265" customFormat="false" ht="15" hidden="false" customHeight="false" outlineLevel="0" collapsed="false">
      <c r="A6265" s="0" t="s">
        <v>5025</v>
      </c>
      <c r="B6265" s="13" t="n">
        <v>43225</v>
      </c>
      <c r="C6265" s="13" t="n">
        <v>43230</v>
      </c>
      <c r="D6265" s="14" t="s">
        <v>69</v>
      </c>
      <c r="E6265" s="14" t="s">
        <v>62</v>
      </c>
      <c r="F6265" s="14" t="s">
        <v>54</v>
      </c>
      <c r="G6265" s="14" t="s">
        <v>597</v>
      </c>
      <c r="H6265" s="14" t="s">
        <v>65</v>
      </c>
      <c r="I6265" s="14" t="s">
        <v>83</v>
      </c>
      <c r="J6265" s="14" t="s">
        <v>1861</v>
      </c>
      <c r="K6265" s="15" t="n">
        <v>34.5</v>
      </c>
      <c r="L6265" s="0" t="n">
        <v>3</v>
      </c>
      <c r="M6265" s="16" t="n">
        <v>0</v>
      </c>
      <c r="N6265" s="17" t="n">
        <v>15.525</v>
      </c>
      <c r="O6265" s="0" t="str">
        <f aca="false">TEXT(B6265,"YYYY-MM")</f>
        <v>2018-05</v>
      </c>
      <c r="P6265" s="18" t="n">
        <f aca="false">IFERROR(N6265/K6265,0)</f>
        <v>0.45</v>
      </c>
      <c r="Q6265" s="0" t="str">
        <f aca="false">IF(M6265=0,"No Discount",IF(M6265&lt;0.2,"Low (1-19%)",IF(M6265&lt;0.4,"Medium (20-39%)","High (40%+)")))</f>
        <v>No Discount</v>
      </c>
      <c r="R6265" s="0" t="str">
        <f aca="false">INDEX('Lookup Tables'!$B$2:$B$5,MATCH(F6265,'Lookup Tables'!$A$2:$A$5,0))</f>
        <v>Manager C</v>
      </c>
    </row>
    <row r="6266" customFormat="false" ht="15" hidden="false" customHeight="false" outlineLevel="0" collapsed="false">
      <c r="A6266" s="0" t="s">
        <v>5026</v>
      </c>
      <c r="B6266" s="13" t="n">
        <v>43014</v>
      </c>
      <c r="C6266" s="13" t="n">
        <v>43014</v>
      </c>
      <c r="D6266" s="14" t="s">
        <v>606</v>
      </c>
      <c r="E6266" s="14" t="s">
        <v>53</v>
      </c>
      <c r="F6266" s="14" t="s">
        <v>98</v>
      </c>
      <c r="G6266" s="14" t="s">
        <v>331</v>
      </c>
      <c r="H6266" s="14" t="s">
        <v>65</v>
      </c>
      <c r="I6266" s="14" t="s">
        <v>83</v>
      </c>
      <c r="J6266" s="14" t="s">
        <v>196</v>
      </c>
      <c r="K6266" s="15" t="n">
        <v>28.85</v>
      </c>
      <c r="L6266" s="0" t="n">
        <v>5</v>
      </c>
      <c r="M6266" s="16" t="n">
        <v>0</v>
      </c>
      <c r="N6266" s="17" t="n">
        <v>14.425</v>
      </c>
      <c r="O6266" s="0" t="str">
        <f aca="false">TEXT(B6266,"YYYY-MM")</f>
        <v>2017-10</v>
      </c>
      <c r="P6266" s="18" t="n">
        <f aca="false">IFERROR(N6266/K6266,0)</f>
        <v>0.5</v>
      </c>
      <c r="Q6266" s="0" t="str">
        <f aca="false">IF(M6266=0,"No Discount",IF(M6266&lt;0.2,"Low (1-19%)",IF(M6266&lt;0.4,"Medium (20-39%)","High (40%+)")))</f>
        <v>No Discount</v>
      </c>
      <c r="R6266" s="0" t="str">
        <f aca="false">INDEX('Lookup Tables'!$B$2:$B$5,MATCH(F6266,'Lookup Tables'!$A$2:$A$5,0))</f>
        <v>Manager A</v>
      </c>
    </row>
    <row r="6267" customFormat="false" ht="15" hidden="false" customHeight="false" outlineLevel="0" collapsed="false">
      <c r="A6267" s="0" t="s">
        <v>5027</v>
      </c>
      <c r="B6267" s="13" t="n">
        <v>42311</v>
      </c>
      <c r="C6267" s="13" t="n">
        <v>42316</v>
      </c>
      <c r="D6267" s="14" t="s">
        <v>69</v>
      </c>
      <c r="E6267" s="14" t="s">
        <v>53</v>
      </c>
      <c r="F6267" s="14" t="s">
        <v>54</v>
      </c>
      <c r="G6267" s="14" t="s">
        <v>200</v>
      </c>
      <c r="H6267" s="14" t="s">
        <v>65</v>
      </c>
      <c r="I6267" s="14" t="s">
        <v>91</v>
      </c>
      <c r="J6267" s="14" t="s">
        <v>1489</v>
      </c>
      <c r="K6267" s="15" t="n">
        <v>3.488</v>
      </c>
      <c r="L6267" s="0" t="n">
        <v>2</v>
      </c>
      <c r="M6267" s="16" t="n">
        <v>0.2</v>
      </c>
      <c r="N6267" s="17" t="n">
        <v>1.1772</v>
      </c>
      <c r="O6267" s="0" t="str">
        <f aca="false">TEXT(B6267,"YYYY-MM")</f>
        <v>2015-11</v>
      </c>
      <c r="P6267" s="18" t="n">
        <f aca="false">IFERROR(N6267/K6267,0)</f>
        <v>0.3375</v>
      </c>
      <c r="Q6267" s="0" t="str">
        <f aca="false">IF(M6267=0,"No Discount",IF(M6267&lt;0.2,"Low (1-19%)",IF(M6267&lt;0.4,"Medium (20-39%)","High (40%+)")))</f>
        <v>Medium (20-39%)</v>
      </c>
      <c r="R6267" s="0" t="str">
        <f aca="false">INDEX('Lookup Tables'!$B$2:$B$5,MATCH(F6267,'Lookup Tables'!$A$2:$A$5,0))</f>
        <v>Manager C</v>
      </c>
    </row>
    <row r="6268" customFormat="false" ht="15" hidden="false" customHeight="false" outlineLevel="0" collapsed="false">
      <c r="A6268" s="0" t="s">
        <v>5027</v>
      </c>
      <c r="B6268" s="13" t="n">
        <v>42311</v>
      </c>
      <c r="C6268" s="13" t="n">
        <v>42316</v>
      </c>
      <c r="D6268" s="14" t="s">
        <v>69</v>
      </c>
      <c r="E6268" s="14" t="s">
        <v>53</v>
      </c>
      <c r="F6268" s="14" t="s">
        <v>54</v>
      </c>
      <c r="G6268" s="14" t="s">
        <v>200</v>
      </c>
      <c r="H6268" s="14" t="s">
        <v>65</v>
      </c>
      <c r="I6268" s="14" t="s">
        <v>91</v>
      </c>
      <c r="J6268" s="14" t="s">
        <v>1202</v>
      </c>
      <c r="K6268" s="15" t="n">
        <v>143.856</v>
      </c>
      <c r="L6268" s="0" t="n">
        <v>9</v>
      </c>
      <c r="M6268" s="16" t="n">
        <v>0.2</v>
      </c>
      <c r="N6268" s="17" t="n">
        <v>48.5514</v>
      </c>
      <c r="O6268" s="0" t="str">
        <f aca="false">TEXT(B6268,"YYYY-MM")</f>
        <v>2015-11</v>
      </c>
      <c r="P6268" s="18" t="n">
        <f aca="false">IFERROR(N6268/K6268,0)</f>
        <v>0.3375</v>
      </c>
      <c r="Q6268" s="0" t="str">
        <f aca="false">IF(M6268=0,"No Discount",IF(M6268&lt;0.2,"Low (1-19%)",IF(M6268&lt;0.4,"Medium (20-39%)","High (40%+)")))</f>
        <v>Medium (20-39%)</v>
      </c>
      <c r="R6268" s="0" t="str">
        <f aca="false">INDEX('Lookup Tables'!$B$2:$B$5,MATCH(F6268,'Lookup Tables'!$A$2:$A$5,0))</f>
        <v>Manager C</v>
      </c>
    </row>
    <row r="6269" customFormat="false" ht="15" hidden="false" customHeight="false" outlineLevel="0" collapsed="false">
      <c r="A6269" s="0" t="s">
        <v>5028</v>
      </c>
      <c r="B6269" s="13" t="n">
        <v>42644</v>
      </c>
      <c r="C6269" s="13" t="n">
        <v>42647</v>
      </c>
      <c r="D6269" s="14" t="s">
        <v>52</v>
      </c>
      <c r="E6269" s="14" t="s">
        <v>97</v>
      </c>
      <c r="F6269" s="14" t="s">
        <v>117</v>
      </c>
      <c r="G6269" s="14" t="s">
        <v>584</v>
      </c>
      <c r="H6269" s="14" t="s">
        <v>80</v>
      </c>
      <c r="I6269" s="14" t="s">
        <v>81</v>
      </c>
      <c r="J6269" s="14" t="s">
        <v>882</v>
      </c>
      <c r="K6269" s="15" t="n">
        <v>311.98</v>
      </c>
      <c r="L6269" s="0" t="n">
        <v>2</v>
      </c>
      <c r="M6269" s="16" t="n">
        <v>0</v>
      </c>
      <c r="N6269" s="17" t="n">
        <v>93.594</v>
      </c>
      <c r="O6269" s="0" t="str">
        <f aca="false">TEXT(B6269,"YYYY-MM")</f>
        <v>2016-10</v>
      </c>
      <c r="P6269" s="18" t="n">
        <f aca="false">IFERROR(N6269/K6269,0)</f>
        <v>0.3</v>
      </c>
      <c r="Q6269" s="0" t="str">
        <f aca="false">IF(M6269=0,"No Discount",IF(M6269&lt;0.2,"Low (1-19%)",IF(M6269&lt;0.4,"Medium (20-39%)","High (40%+)")))</f>
        <v>No Discount</v>
      </c>
      <c r="R6269" s="0" t="str">
        <f aca="false">INDEX('Lookup Tables'!$B$2:$B$5,MATCH(F6269,'Lookup Tables'!$A$2:$A$5,0))</f>
        <v>Manager B</v>
      </c>
    </row>
    <row r="6270" customFormat="false" ht="15" hidden="false" customHeight="false" outlineLevel="0" collapsed="false">
      <c r="A6270" s="0" t="s">
        <v>5028</v>
      </c>
      <c r="B6270" s="13" t="n">
        <v>42644</v>
      </c>
      <c r="C6270" s="13" t="n">
        <v>42647</v>
      </c>
      <c r="D6270" s="14" t="s">
        <v>52</v>
      </c>
      <c r="E6270" s="14" t="s">
        <v>97</v>
      </c>
      <c r="F6270" s="14" t="s">
        <v>117</v>
      </c>
      <c r="G6270" s="14" t="s">
        <v>584</v>
      </c>
      <c r="H6270" s="14" t="s">
        <v>65</v>
      </c>
      <c r="I6270" s="14" t="s">
        <v>83</v>
      </c>
      <c r="J6270" s="14" t="s">
        <v>572</v>
      </c>
      <c r="K6270" s="15" t="n">
        <v>22.45</v>
      </c>
      <c r="L6270" s="0" t="n">
        <v>5</v>
      </c>
      <c r="M6270" s="16" t="n">
        <v>0</v>
      </c>
      <c r="N6270" s="17" t="n">
        <v>10.327</v>
      </c>
      <c r="O6270" s="0" t="str">
        <f aca="false">TEXT(B6270,"YYYY-MM")</f>
        <v>2016-10</v>
      </c>
      <c r="P6270" s="18" t="n">
        <f aca="false">IFERROR(N6270/K6270,0)</f>
        <v>0.46</v>
      </c>
      <c r="Q6270" s="0" t="str">
        <f aca="false">IF(M6270=0,"No Discount",IF(M6270&lt;0.2,"Low (1-19%)",IF(M6270&lt;0.4,"Medium (20-39%)","High (40%+)")))</f>
        <v>No Discount</v>
      </c>
      <c r="R6270" s="0" t="str">
        <f aca="false">INDEX('Lookup Tables'!$B$2:$B$5,MATCH(F6270,'Lookup Tables'!$A$2:$A$5,0))</f>
        <v>Manager B</v>
      </c>
    </row>
    <row r="6271" customFormat="false" ht="15" hidden="false" customHeight="false" outlineLevel="0" collapsed="false">
      <c r="A6271" s="0" t="s">
        <v>5029</v>
      </c>
      <c r="B6271" s="13" t="n">
        <v>43436</v>
      </c>
      <c r="C6271" s="13" t="n">
        <v>43440</v>
      </c>
      <c r="D6271" s="14" t="s">
        <v>69</v>
      </c>
      <c r="E6271" s="14" t="s">
        <v>62</v>
      </c>
      <c r="F6271" s="14" t="s">
        <v>63</v>
      </c>
      <c r="G6271" s="14" t="s">
        <v>64</v>
      </c>
      <c r="H6271" s="14" t="s">
        <v>80</v>
      </c>
      <c r="I6271" s="14" t="s">
        <v>81</v>
      </c>
      <c r="J6271" s="14" t="s">
        <v>318</v>
      </c>
      <c r="K6271" s="15" t="n">
        <v>39.992</v>
      </c>
      <c r="L6271" s="0" t="n">
        <v>1</v>
      </c>
      <c r="M6271" s="16" t="n">
        <v>0.2</v>
      </c>
      <c r="N6271" s="17" t="n">
        <v>-7.9984</v>
      </c>
      <c r="O6271" s="0" t="str">
        <f aca="false">TEXT(B6271,"YYYY-MM")</f>
        <v>2018-12</v>
      </c>
      <c r="P6271" s="18" t="n">
        <f aca="false">IFERROR(N6271/K6271,0)</f>
        <v>-0.2</v>
      </c>
      <c r="Q6271" s="0" t="str">
        <f aca="false">IF(M6271=0,"No Discount",IF(M6271&lt;0.2,"Low (1-19%)",IF(M6271&lt;0.4,"Medium (20-39%)","High (40%+)")))</f>
        <v>Medium (20-39%)</v>
      </c>
      <c r="R6271" s="0" t="str">
        <f aca="false">INDEX('Lookup Tables'!$B$2:$B$5,MATCH(F6271,'Lookup Tables'!$A$2:$A$5,0))</f>
        <v>Manager D</v>
      </c>
    </row>
    <row r="6272" customFormat="false" ht="15" hidden="false" customHeight="false" outlineLevel="0" collapsed="false">
      <c r="A6272" s="0" t="s">
        <v>5029</v>
      </c>
      <c r="B6272" s="13" t="n">
        <v>43436</v>
      </c>
      <c r="C6272" s="13" t="n">
        <v>43440</v>
      </c>
      <c r="D6272" s="14" t="s">
        <v>69</v>
      </c>
      <c r="E6272" s="14" t="s">
        <v>62</v>
      </c>
      <c r="F6272" s="14" t="s">
        <v>63</v>
      </c>
      <c r="G6272" s="14" t="s">
        <v>64</v>
      </c>
      <c r="H6272" s="14" t="s">
        <v>56</v>
      </c>
      <c r="I6272" s="14" t="s">
        <v>59</v>
      </c>
      <c r="J6272" s="14" t="s">
        <v>3551</v>
      </c>
      <c r="K6272" s="15" t="n">
        <v>1159.056</v>
      </c>
      <c r="L6272" s="0" t="n">
        <v>9</v>
      </c>
      <c r="M6272" s="16" t="n">
        <v>0.2</v>
      </c>
      <c r="N6272" s="17" t="n">
        <v>43.4646</v>
      </c>
      <c r="O6272" s="0" t="str">
        <f aca="false">TEXT(B6272,"YYYY-MM")</f>
        <v>2018-12</v>
      </c>
      <c r="P6272" s="18" t="n">
        <f aca="false">IFERROR(N6272/K6272,0)</f>
        <v>0.0375</v>
      </c>
      <c r="Q6272" s="0" t="str">
        <f aca="false">IF(M6272=0,"No Discount",IF(M6272&lt;0.2,"Low (1-19%)",IF(M6272&lt;0.4,"Medium (20-39%)","High (40%+)")))</f>
        <v>Medium (20-39%)</v>
      </c>
      <c r="R6272" s="0" t="str">
        <f aca="false">INDEX('Lookup Tables'!$B$2:$B$5,MATCH(F6272,'Lookup Tables'!$A$2:$A$5,0))</f>
        <v>Manager D</v>
      </c>
    </row>
    <row r="6273" customFormat="false" ht="15" hidden="false" customHeight="false" outlineLevel="0" collapsed="false">
      <c r="A6273" s="0" t="s">
        <v>5029</v>
      </c>
      <c r="B6273" s="13" t="n">
        <v>43436</v>
      </c>
      <c r="C6273" s="13" t="n">
        <v>43440</v>
      </c>
      <c r="D6273" s="14" t="s">
        <v>69</v>
      </c>
      <c r="E6273" s="14" t="s">
        <v>62</v>
      </c>
      <c r="F6273" s="14" t="s">
        <v>63</v>
      </c>
      <c r="G6273" s="14" t="s">
        <v>64</v>
      </c>
      <c r="H6273" s="14" t="s">
        <v>65</v>
      </c>
      <c r="I6273" s="14" t="s">
        <v>78</v>
      </c>
      <c r="J6273" s="14" t="s">
        <v>1630</v>
      </c>
      <c r="K6273" s="15" t="n">
        <v>179.9</v>
      </c>
      <c r="L6273" s="0" t="n">
        <v>5</v>
      </c>
      <c r="M6273" s="16" t="n">
        <v>0</v>
      </c>
      <c r="N6273" s="17" t="n">
        <v>44.975</v>
      </c>
      <c r="O6273" s="0" t="str">
        <f aca="false">TEXT(B6273,"YYYY-MM")</f>
        <v>2018-12</v>
      </c>
      <c r="P6273" s="18" t="n">
        <f aca="false">IFERROR(N6273/K6273,0)</f>
        <v>0.25</v>
      </c>
      <c r="Q6273" s="0" t="str">
        <f aca="false">IF(M6273=0,"No Discount",IF(M6273&lt;0.2,"Low (1-19%)",IF(M6273&lt;0.4,"Medium (20-39%)","High (40%+)")))</f>
        <v>No Discount</v>
      </c>
      <c r="R6273" s="0" t="str">
        <f aca="false">INDEX('Lookup Tables'!$B$2:$B$5,MATCH(F6273,'Lookup Tables'!$A$2:$A$5,0))</f>
        <v>Manager D</v>
      </c>
    </row>
    <row r="6274" customFormat="false" ht="15" hidden="false" customHeight="false" outlineLevel="0" collapsed="false">
      <c r="A6274" s="0" t="s">
        <v>5030</v>
      </c>
      <c r="B6274" s="13" t="n">
        <v>43445</v>
      </c>
      <c r="C6274" s="13" t="n">
        <v>43446</v>
      </c>
      <c r="D6274" s="14" t="s">
        <v>137</v>
      </c>
      <c r="E6274" s="14" t="s">
        <v>62</v>
      </c>
      <c r="F6274" s="14" t="s">
        <v>98</v>
      </c>
      <c r="G6274" s="14" t="s">
        <v>146</v>
      </c>
      <c r="H6274" s="14" t="s">
        <v>80</v>
      </c>
      <c r="I6274" s="14" t="s">
        <v>123</v>
      </c>
      <c r="J6274" s="14" t="s">
        <v>2260</v>
      </c>
      <c r="K6274" s="15" t="n">
        <v>116.312</v>
      </c>
      <c r="L6274" s="0" t="n">
        <v>7</v>
      </c>
      <c r="M6274" s="16" t="n">
        <v>0.2</v>
      </c>
      <c r="N6274" s="17" t="n">
        <v>23.2624</v>
      </c>
      <c r="O6274" s="0" t="str">
        <f aca="false">TEXT(B6274,"YYYY-MM")</f>
        <v>2018-12</v>
      </c>
      <c r="P6274" s="18" t="n">
        <f aca="false">IFERROR(N6274/K6274,0)</f>
        <v>0.2</v>
      </c>
      <c r="Q6274" s="0" t="str">
        <f aca="false">IF(M6274=0,"No Discount",IF(M6274&lt;0.2,"Low (1-19%)",IF(M6274&lt;0.4,"Medium (20-39%)","High (40%+)")))</f>
        <v>Medium (20-39%)</v>
      </c>
      <c r="R6274" s="0" t="str">
        <f aca="false">INDEX('Lookup Tables'!$B$2:$B$5,MATCH(F6274,'Lookup Tables'!$A$2:$A$5,0))</f>
        <v>Manager A</v>
      </c>
    </row>
    <row r="6275" customFormat="false" ht="15" hidden="false" customHeight="false" outlineLevel="0" collapsed="false">
      <c r="A6275" s="0" t="s">
        <v>5031</v>
      </c>
      <c r="B6275" s="13" t="n">
        <v>42933</v>
      </c>
      <c r="C6275" s="13" t="n">
        <v>42938</v>
      </c>
      <c r="D6275" s="14" t="s">
        <v>52</v>
      </c>
      <c r="E6275" s="14" t="s">
        <v>53</v>
      </c>
      <c r="F6275" s="14" t="s">
        <v>63</v>
      </c>
      <c r="G6275" s="14" t="s">
        <v>94</v>
      </c>
      <c r="H6275" s="14" t="s">
        <v>56</v>
      </c>
      <c r="I6275" s="14" t="s">
        <v>76</v>
      </c>
      <c r="J6275" s="14" t="s">
        <v>2761</v>
      </c>
      <c r="K6275" s="15" t="n">
        <v>12.42</v>
      </c>
      <c r="L6275" s="0" t="n">
        <v>3</v>
      </c>
      <c r="M6275" s="16" t="n">
        <v>0</v>
      </c>
      <c r="N6275" s="17" t="n">
        <v>4.4712</v>
      </c>
      <c r="O6275" s="0" t="str">
        <f aca="false">TEXT(B6275,"YYYY-MM")</f>
        <v>2017-07</v>
      </c>
      <c r="P6275" s="18" t="n">
        <f aca="false">IFERROR(N6275/K6275,0)</f>
        <v>0.36</v>
      </c>
      <c r="Q6275" s="0" t="str">
        <f aca="false">IF(M6275=0,"No Discount",IF(M6275&lt;0.2,"Low (1-19%)",IF(M6275&lt;0.4,"Medium (20-39%)","High (40%+)")))</f>
        <v>No Discount</v>
      </c>
      <c r="R6275" s="0" t="str">
        <f aca="false">INDEX('Lookup Tables'!$B$2:$B$5,MATCH(F6275,'Lookup Tables'!$A$2:$A$5,0))</f>
        <v>Manager D</v>
      </c>
    </row>
    <row r="6276" customFormat="false" ht="15" hidden="false" customHeight="false" outlineLevel="0" collapsed="false">
      <c r="A6276" s="0" t="s">
        <v>5031</v>
      </c>
      <c r="B6276" s="13" t="n">
        <v>42933</v>
      </c>
      <c r="C6276" s="13" t="n">
        <v>42938</v>
      </c>
      <c r="D6276" s="14" t="s">
        <v>52</v>
      </c>
      <c r="E6276" s="14" t="s">
        <v>53</v>
      </c>
      <c r="F6276" s="14" t="s">
        <v>63</v>
      </c>
      <c r="G6276" s="14" t="s">
        <v>94</v>
      </c>
      <c r="H6276" s="14" t="s">
        <v>80</v>
      </c>
      <c r="I6276" s="14" t="s">
        <v>123</v>
      </c>
      <c r="J6276" s="14" t="s">
        <v>5032</v>
      </c>
      <c r="K6276" s="15" t="n">
        <v>428.4</v>
      </c>
      <c r="L6276" s="0" t="n">
        <v>3</v>
      </c>
      <c r="M6276" s="16" t="n">
        <v>0</v>
      </c>
      <c r="N6276" s="17" t="n">
        <v>89.964</v>
      </c>
      <c r="O6276" s="0" t="str">
        <f aca="false">TEXT(B6276,"YYYY-MM")</f>
        <v>2017-07</v>
      </c>
      <c r="P6276" s="18" t="n">
        <f aca="false">IFERROR(N6276/K6276,0)</f>
        <v>0.21</v>
      </c>
      <c r="Q6276" s="0" t="str">
        <f aca="false">IF(M6276=0,"No Discount",IF(M6276&lt;0.2,"Low (1-19%)",IF(M6276&lt;0.4,"Medium (20-39%)","High (40%+)")))</f>
        <v>No Discount</v>
      </c>
      <c r="R6276" s="0" t="str">
        <f aca="false">INDEX('Lookup Tables'!$B$2:$B$5,MATCH(F6276,'Lookup Tables'!$A$2:$A$5,0))</f>
        <v>Manager D</v>
      </c>
    </row>
    <row r="6277" customFormat="false" ht="15" hidden="false" customHeight="false" outlineLevel="0" collapsed="false">
      <c r="A6277" s="0" t="s">
        <v>5031</v>
      </c>
      <c r="B6277" s="13" t="n">
        <v>42933</v>
      </c>
      <c r="C6277" s="13" t="n">
        <v>42938</v>
      </c>
      <c r="D6277" s="14" t="s">
        <v>52</v>
      </c>
      <c r="E6277" s="14" t="s">
        <v>53</v>
      </c>
      <c r="F6277" s="14" t="s">
        <v>63</v>
      </c>
      <c r="G6277" s="14" t="s">
        <v>94</v>
      </c>
      <c r="H6277" s="14" t="s">
        <v>56</v>
      </c>
      <c r="I6277" s="14" t="s">
        <v>76</v>
      </c>
      <c r="J6277" s="14" t="s">
        <v>3617</v>
      </c>
      <c r="K6277" s="15" t="n">
        <v>24.75</v>
      </c>
      <c r="L6277" s="0" t="n">
        <v>5</v>
      </c>
      <c r="M6277" s="16" t="n">
        <v>0</v>
      </c>
      <c r="N6277" s="17" t="n">
        <v>10.89</v>
      </c>
      <c r="O6277" s="0" t="str">
        <f aca="false">TEXT(B6277,"YYYY-MM")</f>
        <v>2017-07</v>
      </c>
      <c r="P6277" s="18" t="n">
        <f aca="false">IFERROR(N6277/K6277,0)</f>
        <v>0.44</v>
      </c>
      <c r="Q6277" s="0" t="str">
        <f aca="false">IF(M6277=0,"No Discount",IF(M6277&lt;0.2,"Low (1-19%)",IF(M6277&lt;0.4,"Medium (20-39%)","High (40%+)")))</f>
        <v>No Discount</v>
      </c>
      <c r="R6277" s="0" t="str">
        <f aca="false">INDEX('Lookup Tables'!$B$2:$B$5,MATCH(F6277,'Lookup Tables'!$A$2:$A$5,0))</f>
        <v>Manager D</v>
      </c>
    </row>
    <row r="6278" customFormat="false" ht="15" hidden="false" customHeight="false" outlineLevel="0" collapsed="false">
      <c r="A6278" s="0" t="s">
        <v>5031</v>
      </c>
      <c r="B6278" s="13" t="n">
        <v>42933</v>
      </c>
      <c r="C6278" s="13" t="n">
        <v>42938</v>
      </c>
      <c r="D6278" s="14" t="s">
        <v>52</v>
      </c>
      <c r="E6278" s="14" t="s">
        <v>53</v>
      </c>
      <c r="F6278" s="14" t="s">
        <v>63</v>
      </c>
      <c r="G6278" s="14" t="s">
        <v>94</v>
      </c>
      <c r="H6278" s="14" t="s">
        <v>65</v>
      </c>
      <c r="I6278" s="14" t="s">
        <v>66</v>
      </c>
      <c r="J6278" s="14" t="s">
        <v>562</v>
      </c>
      <c r="K6278" s="15" t="n">
        <v>87.71</v>
      </c>
      <c r="L6278" s="0" t="n">
        <v>7</v>
      </c>
      <c r="M6278" s="16" t="n">
        <v>0</v>
      </c>
      <c r="N6278" s="17" t="n">
        <v>41.2237</v>
      </c>
      <c r="O6278" s="0" t="str">
        <f aca="false">TEXT(B6278,"YYYY-MM")</f>
        <v>2017-07</v>
      </c>
      <c r="P6278" s="18" t="n">
        <f aca="false">IFERROR(N6278/K6278,0)</f>
        <v>0.47</v>
      </c>
      <c r="Q6278" s="0" t="str">
        <f aca="false">IF(M6278=0,"No Discount",IF(M6278&lt;0.2,"Low (1-19%)",IF(M6278&lt;0.4,"Medium (20-39%)","High (40%+)")))</f>
        <v>No Discount</v>
      </c>
      <c r="R6278" s="0" t="str">
        <f aca="false">INDEX('Lookup Tables'!$B$2:$B$5,MATCH(F6278,'Lookup Tables'!$A$2:$A$5,0))</f>
        <v>Manager D</v>
      </c>
    </row>
    <row r="6279" customFormat="false" ht="15" hidden="false" customHeight="false" outlineLevel="0" collapsed="false">
      <c r="A6279" s="0" t="s">
        <v>5031</v>
      </c>
      <c r="B6279" s="13" t="n">
        <v>42933</v>
      </c>
      <c r="C6279" s="13" t="n">
        <v>42938</v>
      </c>
      <c r="D6279" s="14" t="s">
        <v>52</v>
      </c>
      <c r="E6279" s="14" t="s">
        <v>53</v>
      </c>
      <c r="F6279" s="14" t="s">
        <v>63</v>
      </c>
      <c r="G6279" s="14" t="s">
        <v>94</v>
      </c>
      <c r="H6279" s="14" t="s">
        <v>65</v>
      </c>
      <c r="I6279" s="14" t="s">
        <v>73</v>
      </c>
      <c r="J6279" s="14" t="s">
        <v>175</v>
      </c>
      <c r="K6279" s="15" t="n">
        <v>69.52</v>
      </c>
      <c r="L6279" s="0" t="n">
        <v>2</v>
      </c>
      <c r="M6279" s="16" t="n">
        <v>0</v>
      </c>
      <c r="N6279" s="17" t="n">
        <v>17.38</v>
      </c>
      <c r="O6279" s="0" t="str">
        <f aca="false">TEXT(B6279,"YYYY-MM")</f>
        <v>2017-07</v>
      </c>
      <c r="P6279" s="18" t="n">
        <f aca="false">IFERROR(N6279/K6279,0)</f>
        <v>0.25</v>
      </c>
      <c r="Q6279" s="0" t="str">
        <f aca="false">IF(M6279=0,"No Discount",IF(M6279&lt;0.2,"Low (1-19%)",IF(M6279&lt;0.4,"Medium (20-39%)","High (40%+)")))</f>
        <v>No Discount</v>
      </c>
      <c r="R6279" s="0" t="str">
        <f aca="false">INDEX('Lookup Tables'!$B$2:$B$5,MATCH(F6279,'Lookup Tables'!$A$2:$A$5,0))</f>
        <v>Manager D</v>
      </c>
    </row>
    <row r="6280" customFormat="false" ht="15" hidden="false" customHeight="false" outlineLevel="0" collapsed="false">
      <c r="A6280" s="0" t="s">
        <v>5031</v>
      </c>
      <c r="B6280" s="13" t="n">
        <v>42933</v>
      </c>
      <c r="C6280" s="13" t="n">
        <v>42938</v>
      </c>
      <c r="D6280" s="14" t="s">
        <v>52</v>
      </c>
      <c r="E6280" s="14" t="s">
        <v>53</v>
      </c>
      <c r="F6280" s="14" t="s">
        <v>63</v>
      </c>
      <c r="G6280" s="14" t="s">
        <v>94</v>
      </c>
      <c r="H6280" s="14" t="s">
        <v>80</v>
      </c>
      <c r="I6280" s="14" t="s">
        <v>81</v>
      </c>
      <c r="J6280" s="14" t="s">
        <v>1397</v>
      </c>
      <c r="K6280" s="15" t="n">
        <v>20.784</v>
      </c>
      <c r="L6280" s="0" t="n">
        <v>2</v>
      </c>
      <c r="M6280" s="16" t="n">
        <v>0.2</v>
      </c>
      <c r="N6280" s="17" t="n">
        <v>-4.6764</v>
      </c>
      <c r="O6280" s="0" t="str">
        <f aca="false">TEXT(B6280,"YYYY-MM")</f>
        <v>2017-07</v>
      </c>
      <c r="P6280" s="18" t="n">
        <f aca="false">IFERROR(N6280/K6280,0)</f>
        <v>-0.225</v>
      </c>
      <c r="Q6280" s="0" t="str">
        <f aca="false">IF(M6280=0,"No Discount",IF(M6280&lt;0.2,"Low (1-19%)",IF(M6280&lt;0.4,"Medium (20-39%)","High (40%+)")))</f>
        <v>Medium (20-39%)</v>
      </c>
      <c r="R6280" s="0" t="str">
        <f aca="false">INDEX('Lookup Tables'!$B$2:$B$5,MATCH(F6280,'Lookup Tables'!$A$2:$A$5,0))</f>
        <v>Manager D</v>
      </c>
    </row>
    <row r="6281" customFormat="false" ht="15" hidden="false" customHeight="false" outlineLevel="0" collapsed="false">
      <c r="A6281" s="0" t="s">
        <v>5031</v>
      </c>
      <c r="B6281" s="13" t="n">
        <v>42933</v>
      </c>
      <c r="C6281" s="13" t="n">
        <v>42938</v>
      </c>
      <c r="D6281" s="14" t="s">
        <v>52</v>
      </c>
      <c r="E6281" s="14" t="s">
        <v>53</v>
      </c>
      <c r="F6281" s="14" t="s">
        <v>63</v>
      </c>
      <c r="G6281" s="14" t="s">
        <v>94</v>
      </c>
      <c r="H6281" s="14" t="s">
        <v>65</v>
      </c>
      <c r="I6281" s="14" t="s">
        <v>83</v>
      </c>
      <c r="J6281" s="14" t="s">
        <v>1731</v>
      </c>
      <c r="K6281" s="15" t="n">
        <v>12.816</v>
      </c>
      <c r="L6281" s="0" t="n">
        <v>3</v>
      </c>
      <c r="M6281" s="16" t="n">
        <v>0.2</v>
      </c>
      <c r="N6281" s="17" t="n">
        <v>4.1652</v>
      </c>
      <c r="O6281" s="0" t="str">
        <f aca="false">TEXT(B6281,"YYYY-MM")</f>
        <v>2017-07</v>
      </c>
      <c r="P6281" s="18" t="n">
        <f aca="false">IFERROR(N6281/K6281,0)</f>
        <v>0.325</v>
      </c>
      <c r="Q6281" s="0" t="str">
        <f aca="false">IF(M6281=0,"No Discount",IF(M6281&lt;0.2,"Low (1-19%)",IF(M6281&lt;0.4,"Medium (20-39%)","High (40%+)")))</f>
        <v>Medium (20-39%)</v>
      </c>
      <c r="R6281" s="0" t="str">
        <f aca="false">INDEX('Lookup Tables'!$B$2:$B$5,MATCH(F6281,'Lookup Tables'!$A$2:$A$5,0))</f>
        <v>Manager D</v>
      </c>
    </row>
    <row r="6282" customFormat="false" ht="15" hidden="false" customHeight="false" outlineLevel="0" collapsed="false">
      <c r="A6282" s="0" t="s">
        <v>5033</v>
      </c>
      <c r="B6282" s="13" t="n">
        <v>43232</v>
      </c>
      <c r="C6282" s="13" t="n">
        <v>43236</v>
      </c>
      <c r="D6282" s="14" t="s">
        <v>69</v>
      </c>
      <c r="E6282" s="14" t="s">
        <v>53</v>
      </c>
      <c r="F6282" s="14" t="s">
        <v>117</v>
      </c>
      <c r="G6282" s="14" t="s">
        <v>269</v>
      </c>
      <c r="H6282" s="14" t="s">
        <v>65</v>
      </c>
      <c r="I6282" s="14" t="s">
        <v>66</v>
      </c>
      <c r="J6282" s="14" t="s">
        <v>2133</v>
      </c>
      <c r="K6282" s="15" t="n">
        <v>5.904</v>
      </c>
      <c r="L6282" s="0" t="n">
        <v>2</v>
      </c>
      <c r="M6282" s="16" t="n">
        <v>0.2</v>
      </c>
      <c r="N6282" s="17" t="n">
        <v>1.9926</v>
      </c>
      <c r="O6282" s="0" t="str">
        <f aca="false">TEXT(B6282,"YYYY-MM")</f>
        <v>2018-05</v>
      </c>
      <c r="P6282" s="18" t="n">
        <f aca="false">IFERROR(N6282/K6282,0)</f>
        <v>0.3375</v>
      </c>
      <c r="Q6282" s="0" t="str">
        <f aca="false">IF(M6282=0,"No Discount",IF(M6282&lt;0.2,"Low (1-19%)",IF(M6282&lt;0.4,"Medium (20-39%)","High (40%+)")))</f>
        <v>Medium (20-39%)</v>
      </c>
      <c r="R6282" s="0" t="str">
        <f aca="false">INDEX('Lookup Tables'!$B$2:$B$5,MATCH(F6282,'Lookup Tables'!$A$2:$A$5,0))</f>
        <v>Manager B</v>
      </c>
    </row>
    <row r="6283" customFormat="false" ht="15" hidden="false" customHeight="false" outlineLevel="0" collapsed="false">
      <c r="A6283" s="0" t="s">
        <v>5034</v>
      </c>
      <c r="B6283" s="13" t="n">
        <v>42694</v>
      </c>
      <c r="C6283" s="13" t="n">
        <v>42700</v>
      </c>
      <c r="D6283" s="14" t="s">
        <v>69</v>
      </c>
      <c r="E6283" s="14" t="s">
        <v>53</v>
      </c>
      <c r="F6283" s="14" t="s">
        <v>117</v>
      </c>
      <c r="G6283" s="14" t="s">
        <v>269</v>
      </c>
      <c r="H6283" s="14" t="s">
        <v>56</v>
      </c>
      <c r="I6283" s="14" t="s">
        <v>76</v>
      </c>
      <c r="J6283" s="14" t="s">
        <v>5035</v>
      </c>
      <c r="K6283" s="15" t="n">
        <v>63.824</v>
      </c>
      <c r="L6283" s="0" t="n">
        <v>2</v>
      </c>
      <c r="M6283" s="16" t="n">
        <v>0.2</v>
      </c>
      <c r="N6283" s="17" t="n">
        <v>9.5736</v>
      </c>
      <c r="O6283" s="0" t="str">
        <f aca="false">TEXT(B6283,"YYYY-MM")</f>
        <v>2016-11</v>
      </c>
      <c r="P6283" s="18" t="n">
        <f aca="false">IFERROR(N6283/K6283,0)</f>
        <v>0.15</v>
      </c>
      <c r="Q6283" s="0" t="str">
        <f aca="false">IF(M6283=0,"No Discount",IF(M6283&lt;0.2,"Low (1-19%)",IF(M6283&lt;0.4,"Medium (20-39%)","High (40%+)")))</f>
        <v>Medium (20-39%)</v>
      </c>
      <c r="R6283" s="0" t="str">
        <f aca="false">INDEX('Lookup Tables'!$B$2:$B$5,MATCH(F6283,'Lookup Tables'!$A$2:$A$5,0))</f>
        <v>Manager B</v>
      </c>
    </row>
    <row r="6284" customFormat="false" ht="15" hidden="false" customHeight="false" outlineLevel="0" collapsed="false">
      <c r="A6284" s="0" t="s">
        <v>5034</v>
      </c>
      <c r="B6284" s="13" t="n">
        <v>42694</v>
      </c>
      <c r="C6284" s="13" t="n">
        <v>42700</v>
      </c>
      <c r="D6284" s="14" t="s">
        <v>69</v>
      </c>
      <c r="E6284" s="14" t="s">
        <v>53</v>
      </c>
      <c r="F6284" s="14" t="s">
        <v>117</v>
      </c>
      <c r="G6284" s="14" t="s">
        <v>269</v>
      </c>
      <c r="H6284" s="14" t="s">
        <v>65</v>
      </c>
      <c r="I6284" s="14" t="s">
        <v>73</v>
      </c>
      <c r="J6284" s="14" t="s">
        <v>4672</v>
      </c>
      <c r="K6284" s="15" t="n">
        <v>141.552</v>
      </c>
      <c r="L6284" s="0" t="n">
        <v>3</v>
      </c>
      <c r="M6284" s="16" t="n">
        <v>0.2</v>
      </c>
      <c r="N6284" s="17" t="n">
        <v>-26.541</v>
      </c>
      <c r="O6284" s="0" t="str">
        <f aca="false">TEXT(B6284,"YYYY-MM")</f>
        <v>2016-11</v>
      </c>
      <c r="P6284" s="18" t="n">
        <f aca="false">IFERROR(N6284/K6284,0)</f>
        <v>-0.1875</v>
      </c>
      <c r="Q6284" s="0" t="str">
        <f aca="false">IF(M6284=0,"No Discount",IF(M6284&lt;0.2,"Low (1-19%)",IF(M6284&lt;0.4,"Medium (20-39%)","High (40%+)")))</f>
        <v>Medium (20-39%)</v>
      </c>
      <c r="R6284" s="0" t="str">
        <f aca="false">INDEX('Lookup Tables'!$B$2:$B$5,MATCH(F6284,'Lookup Tables'!$A$2:$A$5,0))</f>
        <v>Manager B</v>
      </c>
    </row>
    <row r="6285" customFormat="false" ht="15" hidden="false" customHeight="false" outlineLevel="0" collapsed="false">
      <c r="A6285" s="0" t="s">
        <v>5036</v>
      </c>
      <c r="B6285" s="13" t="n">
        <v>43002</v>
      </c>
      <c r="C6285" s="13" t="n">
        <v>43006</v>
      </c>
      <c r="D6285" s="14" t="s">
        <v>69</v>
      </c>
      <c r="E6285" s="14" t="s">
        <v>62</v>
      </c>
      <c r="F6285" s="14" t="s">
        <v>63</v>
      </c>
      <c r="G6285" s="14" t="s">
        <v>64</v>
      </c>
      <c r="H6285" s="14" t="s">
        <v>65</v>
      </c>
      <c r="I6285" s="14" t="s">
        <v>129</v>
      </c>
      <c r="J6285" s="14" t="s">
        <v>4174</v>
      </c>
      <c r="K6285" s="15" t="n">
        <v>304.9</v>
      </c>
      <c r="L6285" s="0" t="n">
        <v>5</v>
      </c>
      <c r="M6285" s="16" t="n">
        <v>0</v>
      </c>
      <c r="N6285" s="17" t="n">
        <v>143.303</v>
      </c>
      <c r="O6285" s="0" t="str">
        <f aca="false">TEXT(B6285,"YYYY-MM")</f>
        <v>2017-09</v>
      </c>
      <c r="P6285" s="18" t="n">
        <f aca="false">IFERROR(N6285/K6285,0)</f>
        <v>0.47</v>
      </c>
      <c r="Q6285" s="0" t="str">
        <f aca="false">IF(M6285=0,"No Discount",IF(M6285&lt;0.2,"Low (1-19%)",IF(M6285&lt;0.4,"Medium (20-39%)","High (40%+)")))</f>
        <v>No Discount</v>
      </c>
      <c r="R6285" s="0" t="str">
        <f aca="false">INDEX('Lookup Tables'!$B$2:$B$5,MATCH(F6285,'Lookup Tables'!$A$2:$A$5,0))</f>
        <v>Manager D</v>
      </c>
    </row>
    <row r="6286" customFormat="false" ht="15" hidden="false" customHeight="false" outlineLevel="0" collapsed="false">
      <c r="A6286" s="0" t="s">
        <v>5036</v>
      </c>
      <c r="B6286" s="13" t="n">
        <v>43002</v>
      </c>
      <c r="C6286" s="13" t="n">
        <v>43006</v>
      </c>
      <c r="D6286" s="14" t="s">
        <v>69</v>
      </c>
      <c r="E6286" s="14" t="s">
        <v>62</v>
      </c>
      <c r="F6286" s="14" t="s">
        <v>63</v>
      </c>
      <c r="G6286" s="14" t="s">
        <v>64</v>
      </c>
      <c r="H6286" s="14" t="s">
        <v>56</v>
      </c>
      <c r="I6286" s="14" t="s">
        <v>59</v>
      </c>
      <c r="J6286" s="14" t="s">
        <v>2161</v>
      </c>
      <c r="K6286" s="15" t="n">
        <v>563.24</v>
      </c>
      <c r="L6286" s="0" t="n">
        <v>5</v>
      </c>
      <c r="M6286" s="16" t="n">
        <v>0.2</v>
      </c>
      <c r="N6286" s="17" t="n">
        <v>56.324</v>
      </c>
      <c r="O6286" s="0" t="str">
        <f aca="false">TEXT(B6286,"YYYY-MM")</f>
        <v>2017-09</v>
      </c>
      <c r="P6286" s="18" t="n">
        <f aca="false">IFERROR(N6286/K6286,0)</f>
        <v>0.1</v>
      </c>
      <c r="Q6286" s="0" t="str">
        <f aca="false">IF(M6286=0,"No Discount",IF(M6286&lt;0.2,"Low (1-19%)",IF(M6286&lt;0.4,"Medium (20-39%)","High (40%+)")))</f>
        <v>Medium (20-39%)</v>
      </c>
      <c r="R6286" s="0" t="str">
        <f aca="false">INDEX('Lookup Tables'!$B$2:$B$5,MATCH(F6286,'Lookup Tables'!$A$2:$A$5,0))</f>
        <v>Manager D</v>
      </c>
    </row>
    <row r="6287" customFormat="false" ht="15" hidden="false" customHeight="false" outlineLevel="0" collapsed="false">
      <c r="A6287" s="0" t="s">
        <v>5037</v>
      </c>
      <c r="B6287" s="13" t="n">
        <v>43029</v>
      </c>
      <c r="C6287" s="13" t="n">
        <v>43034</v>
      </c>
      <c r="D6287" s="14" t="s">
        <v>69</v>
      </c>
      <c r="E6287" s="14" t="s">
        <v>62</v>
      </c>
      <c r="F6287" s="14" t="s">
        <v>117</v>
      </c>
      <c r="G6287" s="14" t="s">
        <v>269</v>
      </c>
      <c r="H6287" s="14" t="s">
        <v>56</v>
      </c>
      <c r="I6287" s="14" t="s">
        <v>71</v>
      </c>
      <c r="J6287" s="14" t="s">
        <v>2408</v>
      </c>
      <c r="K6287" s="15" t="n">
        <v>661.176</v>
      </c>
      <c r="L6287" s="0" t="n">
        <v>2</v>
      </c>
      <c r="M6287" s="16" t="n">
        <v>0.4</v>
      </c>
      <c r="N6287" s="17" t="n">
        <v>-231.4116</v>
      </c>
      <c r="O6287" s="0" t="str">
        <f aca="false">TEXT(B6287,"YYYY-MM")</f>
        <v>2017-10</v>
      </c>
      <c r="P6287" s="18" t="n">
        <f aca="false">IFERROR(N6287/K6287,0)</f>
        <v>-0.35</v>
      </c>
      <c r="Q6287" s="0" t="str">
        <f aca="false">IF(M6287=0,"No Discount",IF(M6287&lt;0.2,"Low (1-19%)",IF(M6287&lt;0.4,"Medium (20-39%)","High (40%+)")))</f>
        <v>High (40%+)</v>
      </c>
      <c r="R6287" s="0" t="str">
        <f aca="false">INDEX('Lookup Tables'!$B$2:$B$5,MATCH(F6287,'Lookup Tables'!$A$2:$A$5,0))</f>
        <v>Manager B</v>
      </c>
    </row>
    <row r="6288" customFormat="false" ht="15" hidden="false" customHeight="false" outlineLevel="0" collapsed="false">
      <c r="A6288" s="0" t="s">
        <v>5038</v>
      </c>
      <c r="B6288" s="13" t="n">
        <v>43032</v>
      </c>
      <c r="C6288" s="13" t="n">
        <v>43039</v>
      </c>
      <c r="D6288" s="14" t="s">
        <v>69</v>
      </c>
      <c r="E6288" s="14" t="s">
        <v>97</v>
      </c>
      <c r="F6288" s="14" t="s">
        <v>54</v>
      </c>
      <c r="G6288" s="14" t="s">
        <v>200</v>
      </c>
      <c r="H6288" s="14" t="s">
        <v>80</v>
      </c>
      <c r="I6288" s="14" t="s">
        <v>81</v>
      </c>
      <c r="J6288" s="14" t="s">
        <v>1491</v>
      </c>
      <c r="K6288" s="15" t="n">
        <v>239.976</v>
      </c>
      <c r="L6288" s="0" t="n">
        <v>3</v>
      </c>
      <c r="M6288" s="16" t="n">
        <v>0.2</v>
      </c>
      <c r="N6288" s="17" t="n">
        <v>17.9982</v>
      </c>
      <c r="O6288" s="0" t="str">
        <f aca="false">TEXT(B6288,"YYYY-MM")</f>
        <v>2017-10</v>
      </c>
      <c r="P6288" s="18" t="n">
        <f aca="false">IFERROR(N6288/K6288,0)</f>
        <v>0.075</v>
      </c>
      <c r="Q6288" s="0" t="str">
        <f aca="false">IF(M6288=0,"No Discount",IF(M6288&lt;0.2,"Low (1-19%)",IF(M6288&lt;0.4,"Medium (20-39%)","High (40%+)")))</f>
        <v>Medium (20-39%)</v>
      </c>
      <c r="R6288" s="0" t="str">
        <f aca="false">INDEX('Lookup Tables'!$B$2:$B$5,MATCH(F6288,'Lookup Tables'!$A$2:$A$5,0))</f>
        <v>Manager C</v>
      </c>
    </row>
    <row r="6289" customFormat="false" ht="15" hidden="false" customHeight="false" outlineLevel="0" collapsed="false">
      <c r="A6289" s="0" t="s">
        <v>5039</v>
      </c>
      <c r="B6289" s="13" t="n">
        <v>42193</v>
      </c>
      <c r="C6289" s="13" t="n">
        <v>42197</v>
      </c>
      <c r="D6289" s="14" t="s">
        <v>69</v>
      </c>
      <c r="E6289" s="14" t="s">
        <v>62</v>
      </c>
      <c r="F6289" s="14" t="s">
        <v>63</v>
      </c>
      <c r="G6289" s="14" t="s">
        <v>64</v>
      </c>
      <c r="H6289" s="14" t="s">
        <v>56</v>
      </c>
      <c r="I6289" s="14" t="s">
        <v>71</v>
      </c>
      <c r="J6289" s="14" t="s">
        <v>1856</v>
      </c>
      <c r="K6289" s="15" t="n">
        <v>502.488</v>
      </c>
      <c r="L6289" s="0" t="n">
        <v>3</v>
      </c>
      <c r="M6289" s="16" t="n">
        <v>0.2</v>
      </c>
      <c r="N6289" s="17" t="n">
        <v>-87.9354</v>
      </c>
      <c r="O6289" s="0" t="str">
        <f aca="false">TEXT(B6289,"YYYY-MM")</f>
        <v>2015-07</v>
      </c>
      <c r="P6289" s="18" t="n">
        <f aca="false">IFERROR(N6289/K6289,0)</f>
        <v>-0.175</v>
      </c>
      <c r="Q6289" s="0" t="str">
        <f aca="false">IF(M6289=0,"No Discount",IF(M6289&lt;0.2,"Low (1-19%)",IF(M6289&lt;0.4,"Medium (20-39%)","High (40%+)")))</f>
        <v>Medium (20-39%)</v>
      </c>
      <c r="R6289" s="0" t="str">
        <f aca="false">INDEX('Lookup Tables'!$B$2:$B$5,MATCH(F6289,'Lookup Tables'!$A$2:$A$5,0))</f>
        <v>Manager D</v>
      </c>
    </row>
    <row r="6290" customFormat="false" ht="15" hidden="false" customHeight="false" outlineLevel="0" collapsed="false">
      <c r="A6290" s="0" t="s">
        <v>5039</v>
      </c>
      <c r="B6290" s="13" t="n">
        <v>42193</v>
      </c>
      <c r="C6290" s="13" t="n">
        <v>42197</v>
      </c>
      <c r="D6290" s="14" t="s">
        <v>69</v>
      </c>
      <c r="E6290" s="14" t="s">
        <v>62</v>
      </c>
      <c r="F6290" s="14" t="s">
        <v>63</v>
      </c>
      <c r="G6290" s="14" t="s">
        <v>64</v>
      </c>
      <c r="H6290" s="14" t="s">
        <v>65</v>
      </c>
      <c r="I6290" s="14" t="s">
        <v>83</v>
      </c>
      <c r="J6290" s="14" t="s">
        <v>1430</v>
      </c>
      <c r="K6290" s="15" t="n">
        <v>196.704</v>
      </c>
      <c r="L6290" s="0" t="n">
        <v>6</v>
      </c>
      <c r="M6290" s="16" t="n">
        <v>0.2</v>
      </c>
      <c r="N6290" s="17" t="n">
        <v>68.8464</v>
      </c>
      <c r="O6290" s="0" t="str">
        <f aca="false">TEXT(B6290,"YYYY-MM")</f>
        <v>2015-07</v>
      </c>
      <c r="P6290" s="18" t="n">
        <f aca="false">IFERROR(N6290/K6290,0)</f>
        <v>0.35</v>
      </c>
      <c r="Q6290" s="0" t="str">
        <f aca="false">IF(M6290=0,"No Discount",IF(M6290&lt;0.2,"Low (1-19%)",IF(M6290&lt;0.4,"Medium (20-39%)","High (40%+)")))</f>
        <v>Medium (20-39%)</v>
      </c>
      <c r="R6290" s="0" t="str">
        <f aca="false">INDEX('Lookup Tables'!$B$2:$B$5,MATCH(F6290,'Lookup Tables'!$A$2:$A$5,0))</f>
        <v>Manager D</v>
      </c>
    </row>
    <row r="6291" customFormat="false" ht="15" hidden="false" customHeight="false" outlineLevel="0" collapsed="false">
      <c r="A6291" s="0" t="s">
        <v>5040</v>
      </c>
      <c r="B6291" s="13" t="n">
        <v>42442</v>
      </c>
      <c r="C6291" s="13" t="n">
        <v>42447</v>
      </c>
      <c r="D6291" s="14" t="s">
        <v>52</v>
      </c>
      <c r="E6291" s="14" t="s">
        <v>97</v>
      </c>
      <c r="F6291" s="14" t="s">
        <v>63</v>
      </c>
      <c r="G6291" s="14" t="s">
        <v>64</v>
      </c>
      <c r="H6291" s="14" t="s">
        <v>56</v>
      </c>
      <c r="I6291" s="14" t="s">
        <v>59</v>
      </c>
      <c r="J6291" s="14" t="s">
        <v>284</v>
      </c>
      <c r="K6291" s="15" t="n">
        <v>915.136</v>
      </c>
      <c r="L6291" s="0" t="n">
        <v>4</v>
      </c>
      <c r="M6291" s="16" t="n">
        <v>0.2</v>
      </c>
      <c r="N6291" s="17" t="n">
        <v>102.9528</v>
      </c>
      <c r="O6291" s="0" t="str">
        <f aca="false">TEXT(B6291,"YYYY-MM")</f>
        <v>2016-03</v>
      </c>
      <c r="P6291" s="18" t="n">
        <f aca="false">IFERROR(N6291/K6291,0)</f>
        <v>0.1125</v>
      </c>
      <c r="Q6291" s="0" t="str">
        <f aca="false">IF(M6291=0,"No Discount",IF(M6291&lt;0.2,"Low (1-19%)",IF(M6291&lt;0.4,"Medium (20-39%)","High (40%+)")))</f>
        <v>Medium (20-39%)</v>
      </c>
      <c r="R6291" s="0" t="str">
        <f aca="false">INDEX('Lookup Tables'!$B$2:$B$5,MATCH(F6291,'Lookup Tables'!$A$2:$A$5,0))</f>
        <v>Manager D</v>
      </c>
    </row>
    <row r="6292" customFormat="false" ht="15" hidden="false" customHeight="false" outlineLevel="0" collapsed="false">
      <c r="A6292" s="0" t="s">
        <v>5040</v>
      </c>
      <c r="B6292" s="13" t="n">
        <v>42442</v>
      </c>
      <c r="C6292" s="13" t="n">
        <v>42447</v>
      </c>
      <c r="D6292" s="14" t="s">
        <v>52</v>
      </c>
      <c r="E6292" s="14" t="s">
        <v>97</v>
      </c>
      <c r="F6292" s="14" t="s">
        <v>63</v>
      </c>
      <c r="G6292" s="14" t="s">
        <v>64</v>
      </c>
      <c r="H6292" s="14" t="s">
        <v>56</v>
      </c>
      <c r="I6292" s="14" t="s">
        <v>76</v>
      </c>
      <c r="J6292" s="14" t="s">
        <v>912</v>
      </c>
      <c r="K6292" s="15" t="n">
        <v>327.76</v>
      </c>
      <c r="L6292" s="0" t="n">
        <v>8</v>
      </c>
      <c r="M6292" s="16" t="n">
        <v>0</v>
      </c>
      <c r="N6292" s="17" t="n">
        <v>91.7728</v>
      </c>
      <c r="O6292" s="0" t="str">
        <f aca="false">TEXT(B6292,"YYYY-MM")</f>
        <v>2016-03</v>
      </c>
      <c r="P6292" s="18" t="n">
        <f aca="false">IFERROR(N6292/K6292,0)</f>
        <v>0.28</v>
      </c>
      <c r="Q6292" s="0" t="str">
        <f aca="false">IF(M6292=0,"No Discount",IF(M6292&lt;0.2,"Low (1-19%)",IF(M6292&lt;0.4,"Medium (20-39%)","High (40%+)")))</f>
        <v>No Discount</v>
      </c>
      <c r="R6292" s="0" t="str">
        <f aca="false">INDEX('Lookup Tables'!$B$2:$B$5,MATCH(F6292,'Lookup Tables'!$A$2:$A$5,0))</f>
        <v>Manager D</v>
      </c>
    </row>
    <row r="6293" customFormat="false" ht="15" hidden="false" customHeight="false" outlineLevel="0" collapsed="false">
      <c r="A6293" s="0" t="s">
        <v>5041</v>
      </c>
      <c r="B6293" s="13" t="n">
        <v>43436</v>
      </c>
      <c r="C6293" s="13" t="n">
        <v>43439</v>
      </c>
      <c r="D6293" s="14" t="s">
        <v>137</v>
      </c>
      <c r="E6293" s="14" t="s">
        <v>53</v>
      </c>
      <c r="F6293" s="14" t="s">
        <v>54</v>
      </c>
      <c r="G6293" s="14" t="s">
        <v>193</v>
      </c>
      <c r="H6293" s="14" t="s">
        <v>56</v>
      </c>
      <c r="I6293" s="14" t="s">
        <v>59</v>
      </c>
      <c r="J6293" s="14" t="s">
        <v>2110</v>
      </c>
      <c r="K6293" s="15" t="n">
        <v>701.96</v>
      </c>
      <c r="L6293" s="0" t="n">
        <v>2</v>
      </c>
      <c r="M6293" s="16" t="n">
        <v>0</v>
      </c>
      <c r="N6293" s="17" t="n">
        <v>168.4704</v>
      </c>
      <c r="O6293" s="0" t="str">
        <f aca="false">TEXT(B6293,"YYYY-MM")</f>
        <v>2018-12</v>
      </c>
      <c r="P6293" s="18" t="n">
        <f aca="false">IFERROR(N6293/K6293,0)</f>
        <v>0.24</v>
      </c>
      <c r="Q6293" s="0" t="str">
        <f aca="false">IF(M6293=0,"No Discount",IF(M6293&lt;0.2,"Low (1-19%)",IF(M6293&lt;0.4,"Medium (20-39%)","High (40%+)")))</f>
        <v>No Discount</v>
      </c>
      <c r="R6293" s="0" t="str">
        <f aca="false">INDEX('Lookup Tables'!$B$2:$B$5,MATCH(F6293,'Lookup Tables'!$A$2:$A$5,0))</f>
        <v>Manager C</v>
      </c>
    </row>
    <row r="6294" customFormat="false" ht="15" hidden="false" customHeight="false" outlineLevel="0" collapsed="false">
      <c r="A6294" s="0" t="s">
        <v>5042</v>
      </c>
      <c r="B6294" s="13" t="n">
        <v>42482</v>
      </c>
      <c r="C6294" s="13" t="n">
        <v>42486</v>
      </c>
      <c r="D6294" s="14" t="s">
        <v>69</v>
      </c>
      <c r="E6294" s="14" t="s">
        <v>53</v>
      </c>
      <c r="F6294" s="14" t="s">
        <v>63</v>
      </c>
      <c r="G6294" s="14" t="s">
        <v>64</v>
      </c>
      <c r="H6294" s="14" t="s">
        <v>80</v>
      </c>
      <c r="I6294" s="14" t="s">
        <v>81</v>
      </c>
      <c r="J6294" s="14" t="s">
        <v>1211</v>
      </c>
      <c r="K6294" s="15" t="n">
        <v>88.776</v>
      </c>
      <c r="L6294" s="0" t="n">
        <v>3</v>
      </c>
      <c r="M6294" s="16" t="n">
        <v>0.2</v>
      </c>
      <c r="N6294" s="17" t="n">
        <v>7.7679</v>
      </c>
      <c r="O6294" s="0" t="str">
        <f aca="false">TEXT(B6294,"YYYY-MM")</f>
        <v>2016-04</v>
      </c>
      <c r="P6294" s="18" t="n">
        <f aca="false">IFERROR(N6294/K6294,0)</f>
        <v>0.0875</v>
      </c>
      <c r="Q6294" s="0" t="str">
        <f aca="false">IF(M6294=0,"No Discount",IF(M6294&lt;0.2,"Low (1-19%)",IF(M6294&lt;0.4,"Medium (20-39%)","High (40%+)")))</f>
        <v>Medium (20-39%)</v>
      </c>
      <c r="R6294" s="0" t="str">
        <f aca="false">INDEX('Lookup Tables'!$B$2:$B$5,MATCH(F6294,'Lookup Tables'!$A$2:$A$5,0))</f>
        <v>Manager D</v>
      </c>
    </row>
    <row r="6295" customFormat="false" ht="15" hidden="false" customHeight="false" outlineLevel="0" collapsed="false">
      <c r="A6295" s="0" t="s">
        <v>5042</v>
      </c>
      <c r="B6295" s="13" t="n">
        <v>42482</v>
      </c>
      <c r="C6295" s="13" t="n">
        <v>42486</v>
      </c>
      <c r="D6295" s="14" t="s">
        <v>69</v>
      </c>
      <c r="E6295" s="14" t="s">
        <v>53</v>
      </c>
      <c r="F6295" s="14" t="s">
        <v>63</v>
      </c>
      <c r="G6295" s="14" t="s">
        <v>64</v>
      </c>
      <c r="H6295" s="14" t="s">
        <v>65</v>
      </c>
      <c r="I6295" s="14" t="s">
        <v>78</v>
      </c>
      <c r="J6295" s="14" t="s">
        <v>2800</v>
      </c>
      <c r="K6295" s="15" t="n">
        <v>64.14</v>
      </c>
      <c r="L6295" s="0" t="n">
        <v>3</v>
      </c>
      <c r="M6295" s="16" t="n">
        <v>0</v>
      </c>
      <c r="N6295" s="17" t="n">
        <v>16.6764</v>
      </c>
      <c r="O6295" s="0" t="str">
        <f aca="false">TEXT(B6295,"YYYY-MM")</f>
        <v>2016-04</v>
      </c>
      <c r="P6295" s="18" t="n">
        <f aca="false">IFERROR(N6295/K6295,0)</f>
        <v>0.26</v>
      </c>
      <c r="Q6295" s="0" t="str">
        <f aca="false">IF(M6295=0,"No Discount",IF(M6295&lt;0.2,"Low (1-19%)",IF(M6295&lt;0.4,"Medium (20-39%)","High (40%+)")))</f>
        <v>No Discount</v>
      </c>
      <c r="R6295" s="0" t="str">
        <f aca="false">INDEX('Lookup Tables'!$B$2:$B$5,MATCH(F6295,'Lookup Tables'!$A$2:$A$5,0))</f>
        <v>Manager D</v>
      </c>
    </row>
    <row r="6296" customFormat="false" ht="15" hidden="false" customHeight="false" outlineLevel="0" collapsed="false">
      <c r="A6296" s="0" t="s">
        <v>5043</v>
      </c>
      <c r="B6296" s="13" t="n">
        <v>42263</v>
      </c>
      <c r="C6296" s="13" t="n">
        <v>42266</v>
      </c>
      <c r="D6296" s="14" t="s">
        <v>137</v>
      </c>
      <c r="E6296" s="14" t="s">
        <v>62</v>
      </c>
      <c r="F6296" s="14" t="s">
        <v>117</v>
      </c>
      <c r="G6296" s="14" t="s">
        <v>170</v>
      </c>
      <c r="H6296" s="14" t="s">
        <v>65</v>
      </c>
      <c r="I6296" s="14" t="s">
        <v>83</v>
      </c>
      <c r="J6296" s="14" t="s">
        <v>1307</v>
      </c>
      <c r="K6296" s="15" t="n">
        <v>33.552</v>
      </c>
      <c r="L6296" s="0" t="n">
        <v>1</v>
      </c>
      <c r="M6296" s="16" t="n">
        <v>0.2</v>
      </c>
      <c r="N6296" s="17" t="n">
        <v>12.582</v>
      </c>
      <c r="O6296" s="0" t="str">
        <f aca="false">TEXT(B6296,"YYYY-MM")</f>
        <v>2015-09</v>
      </c>
      <c r="P6296" s="18" t="n">
        <f aca="false">IFERROR(N6296/K6296,0)</f>
        <v>0.375</v>
      </c>
      <c r="Q6296" s="0" t="str">
        <f aca="false">IF(M6296=0,"No Discount",IF(M6296&lt;0.2,"Low (1-19%)",IF(M6296&lt;0.4,"Medium (20-39%)","High (40%+)")))</f>
        <v>Medium (20-39%)</v>
      </c>
      <c r="R6296" s="0" t="str">
        <f aca="false">INDEX('Lookup Tables'!$B$2:$B$5,MATCH(F6296,'Lookup Tables'!$A$2:$A$5,0))</f>
        <v>Manager B</v>
      </c>
    </row>
    <row r="6297" customFormat="false" ht="15" hidden="false" customHeight="false" outlineLevel="0" collapsed="false">
      <c r="A6297" s="0" t="s">
        <v>5044</v>
      </c>
      <c r="B6297" s="13" t="n">
        <v>42366</v>
      </c>
      <c r="C6297" s="13" t="n">
        <v>42370</v>
      </c>
      <c r="D6297" s="14" t="s">
        <v>69</v>
      </c>
      <c r="E6297" s="14" t="s">
        <v>62</v>
      </c>
      <c r="F6297" s="14" t="s">
        <v>117</v>
      </c>
      <c r="G6297" s="14" t="s">
        <v>584</v>
      </c>
      <c r="H6297" s="14" t="s">
        <v>65</v>
      </c>
      <c r="I6297" s="14" t="s">
        <v>85</v>
      </c>
      <c r="J6297" s="14" t="s">
        <v>2717</v>
      </c>
      <c r="K6297" s="15" t="n">
        <v>1737.18</v>
      </c>
      <c r="L6297" s="0" t="n">
        <v>6</v>
      </c>
      <c r="M6297" s="16" t="n">
        <v>0</v>
      </c>
      <c r="N6297" s="17" t="n">
        <v>503.7822</v>
      </c>
      <c r="O6297" s="0" t="str">
        <f aca="false">TEXT(B6297,"YYYY-MM")</f>
        <v>2015-12</v>
      </c>
      <c r="P6297" s="18" t="n">
        <f aca="false">IFERROR(N6297/K6297,0)</f>
        <v>0.29</v>
      </c>
      <c r="Q6297" s="0" t="str">
        <f aca="false">IF(M6297=0,"No Discount",IF(M6297&lt;0.2,"Low (1-19%)",IF(M6297&lt;0.4,"Medium (20-39%)","High (40%+)")))</f>
        <v>No Discount</v>
      </c>
      <c r="R6297" s="0" t="str">
        <f aca="false">INDEX('Lookup Tables'!$B$2:$B$5,MATCH(F6297,'Lookup Tables'!$A$2:$A$5,0))</f>
        <v>Manager B</v>
      </c>
    </row>
    <row r="6298" customFormat="false" ht="15" hidden="false" customHeight="false" outlineLevel="0" collapsed="false">
      <c r="A6298" s="0" t="s">
        <v>5044</v>
      </c>
      <c r="B6298" s="13" t="n">
        <v>42366</v>
      </c>
      <c r="C6298" s="13" t="n">
        <v>42370</v>
      </c>
      <c r="D6298" s="14" t="s">
        <v>69</v>
      </c>
      <c r="E6298" s="14" t="s">
        <v>62</v>
      </c>
      <c r="F6298" s="14" t="s">
        <v>117</v>
      </c>
      <c r="G6298" s="14" t="s">
        <v>584</v>
      </c>
      <c r="H6298" s="14" t="s">
        <v>65</v>
      </c>
      <c r="I6298" s="14" t="s">
        <v>73</v>
      </c>
      <c r="J6298" s="14" t="s">
        <v>765</v>
      </c>
      <c r="K6298" s="15" t="n">
        <v>704.25</v>
      </c>
      <c r="L6298" s="0" t="n">
        <v>5</v>
      </c>
      <c r="M6298" s="16" t="n">
        <v>0</v>
      </c>
      <c r="N6298" s="17" t="n">
        <v>84.51</v>
      </c>
      <c r="O6298" s="0" t="str">
        <f aca="false">TEXT(B6298,"YYYY-MM")</f>
        <v>2015-12</v>
      </c>
      <c r="P6298" s="18" t="n">
        <f aca="false">IFERROR(N6298/K6298,0)</f>
        <v>0.12</v>
      </c>
      <c r="Q6298" s="0" t="str">
        <f aca="false">IF(M6298=0,"No Discount",IF(M6298&lt;0.2,"Low (1-19%)",IF(M6298&lt;0.4,"Medium (20-39%)","High (40%+)")))</f>
        <v>No Discount</v>
      </c>
      <c r="R6298" s="0" t="str">
        <f aca="false">INDEX('Lookup Tables'!$B$2:$B$5,MATCH(F6298,'Lookup Tables'!$A$2:$A$5,0))</f>
        <v>Manager B</v>
      </c>
    </row>
    <row r="6299" customFormat="false" ht="15" hidden="false" customHeight="false" outlineLevel="0" collapsed="false">
      <c r="A6299" s="0" t="s">
        <v>5044</v>
      </c>
      <c r="B6299" s="13" t="n">
        <v>42366</v>
      </c>
      <c r="C6299" s="13" t="n">
        <v>42370</v>
      </c>
      <c r="D6299" s="14" t="s">
        <v>69</v>
      </c>
      <c r="E6299" s="14" t="s">
        <v>62</v>
      </c>
      <c r="F6299" s="14" t="s">
        <v>117</v>
      </c>
      <c r="G6299" s="14" t="s">
        <v>584</v>
      </c>
      <c r="H6299" s="14" t="s">
        <v>65</v>
      </c>
      <c r="I6299" s="14" t="s">
        <v>91</v>
      </c>
      <c r="J6299" s="14" t="s">
        <v>4522</v>
      </c>
      <c r="K6299" s="15" t="n">
        <v>141.76</v>
      </c>
      <c r="L6299" s="0" t="n">
        <v>4</v>
      </c>
      <c r="M6299" s="16" t="n">
        <v>0</v>
      </c>
      <c r="N6299" s="17" t="n">
        <v>66.6272</v>
      </c>
      <c r="O6299" s="0" t="str">
        <f aca="false">TEXT(B6299,"YYYY-MM")</f>
        <v>2015-12</v>
      </c>
      <c r="P6299" s="18" t="n">
        <f aca="false">IFERROR(N6299/K6299,0)</f>
        <v>0.47</v>
      </c>
      <c r="Q6299" s="0" t="str">
        <f aca="false">IF(M6299=0,"No Discount",IF(M6299&lt;0.2,"Low (1-19%)",IF(M6299&lt;0.4,"Medium (20-39%)","High (40%+)")))</f>
        <v>No Discount</v>
      </c>
      <c r="R6299" s="0" t="str">
        <f aca="false">INDEX('Lookup Tables'!$B$2:$B$5,MATCH(F6299,'Lookup Tables'!$A$2:$A$5,0))</f>
        <v>Manager B</v>
      </c>
    </row>
    <row r="6300" customFormat="false" ht="15" hidden="false" customHeight="false" outlineLevel="0" collapsed="false">
      <c r="A6300" s="0" t="s">
        <v>5045</v>
      </c>
      <c r="B6300" s="13" t="n">
        <v>42298</v>
      </c>
      <c r="C6300" s="13" t="n">
        <v>42303</v>
      </c>
      <c r="D6300" s="14" t="s">
        <v>69</v>
      </c>
      <c r="E6300" s="14" t="s">
        <v>62</v>
      </c>
      <c r="F6300" s="14" t="s">
        <v>63</v>
      </c>
      <c r="G6300" s="14" t="s">
        <v>64</v>
      </c>
      <c r="H6300" s="14" t="s">
        <v>65</v>
      </c>
      <c r="I6300" s="14" t="s">
        <v>83</v>
      </c>
      <c r="J6300" s="14" t="s">
        <v>179</v>
      </c>
      <c r="K6300" s="15" t="n">
        <v>36.36</v>
      </c>
      <c r="L6300" s="0" t="n">
        <v>3</v>
      </c>
      <c r="M6300" s="16" t="n">
        <v>0.2</v>
      </c>
      <c r="N6300" s="17" t="n">
        <v>12.2715</v>
      </c>
      <c r="O6300" s="0" t="str">
        <f aca="false">TEXT(B6300,"YYYY-MM")</f>
        <v>2015-10</v>
      </c>
      <c r="P6300" s="18" t="n">
        <f aca="false">IFERROR(N6300/K6300,0)</f>
        <v>0.3375</v>
      </c>
      <c r="Q6300" s="0" t="str">
        <f aca="false">IF(M6300=0,"No Discount",IF(M6300&lt;0.2,"Low (1-19%)",IF(M6300&lt;0.4,"Medium (20-39%)","High (40%+)")))</f>
        <v>Medium (20-39%)</v>
      </c>
      <c r="R6300" s="0" t="str">
        <f aca="false">INDEX('Lookup Tables'!$B$2:$B$5,MATCH(F6300,'Lookup Tables'!$A$2:$A$5,0))</f>
        <v>Manager D</v>
      </c>
    </row>
    <row r="6301" customFormat="false" ht="15" hidden="false" customHeight="false" outlineLevel="0" collapsed="false">
      <c r="A6301" s="0" t="s">
        <v>5046</v>
      </c>
      <c r="B6301" s="13" t="n">
        <v>43434</v>
      </c>
      <c r="C6301" s="13" t="n">
        <v>43437</v>
      </c>
      <c r="D6301" s="14" t="s">
        <v>137</v>
      </c>
      <c r="E6301" s="14" t="s">
        <v>97</v>
      </c>
      <c r="F6301" s="14" t="s">
        <v>63</v>
      </c>
      <c r="G6301" s="14" t="s">
        <v>64</v>
      </c>
      <c r="H6301" s="14" t="s">
        <v>56</v>
      </c>
      <c r="I6301" s="14" t="s">
        <v>76</v>
      </c>
      <c r="J6301" s="14" t="s">
        <v>5047</v>
      </c>
      <c r="K6301" s="15" t="n">
        <v>25.83</v>
      </c>
      <c r="L6301" s="0" t="n">
        <v>3</v>
      </c>
      <c r="M6301" s="16" t="n">
        <v>0</v>
      </c>
      <c r="N6301" s="17" t="n">
        <v>9.5571</v>
      </c>
      <c r="O6301" s="0" t="str">
        <f aca="false">TEXT(B6301,"YYYY-MM")</f>
        <v>2018-11</v>
      </c>
      <c r="P6301" s="18" t="n">
        <f aca="false">IFERROR(N6301/K6301,0)</f>
        <v>0.37</v>
      </c>
      <c r="Q6301" s="0" t="str">
        <f aca="false">IF(M6301=0,"No Discount",IF(M6301&lt;0.2,"Low (1-19%)",IF(M6301&lt;0.4,"Medium (20-39%)","High (40%+)")))</f>
        <v>No Discount</v>
      </c>
      <c r="R6301" s="0" t="str">
        <f aca="false">INDEX('Lookup Tables'!$B$2:$B$5,MATCH(F6301,'Lookup Tables'!$A$2:$A$5,0))</f>
        <v>Manager D</v>
      </c>
    </row>
    <row r="6302" customFormat="false" ht="15" hidden="false" customHeight="false" outlineLevel="0" collapsed="false">
      <c r="A6302" s="0" t="s">
        <v>5048</v>
      </c>
      <c r="B6302" s="13" t="n">
        <v>42161</v>
      </c>
      <c r="C6302" s="13" t="n">
        <v>42167</v>
      </c>
      <c r="D6302" s="14" t="s">
        <v>69</v>
      </c>
      <c r="E6302" s="14" t="s">
        <v>53</v>
      </c>
      <c r="F6302" s="14" t="s">
        <v>98</v>
      </c>
      <c r="G6302" s="14" t="s">
        <v>146</v>
      </c>
      <c r="H6302" s="14" t="s">
        <v>65</v>
      </c>
      <c r="I6302" s="14" t="s">
        <v>83</v>
      </c>
      <c r="J6302" s="14" t="s">
        <v>255</v>
      </c>
      <c r="K6302" s="15" t="n">
        <v>24.588</v>
      </c>
      <c r="L6302" s="0" t="n">
        <v>3</v>
      </c>
      <c r="M6302" s="16" t="n">
        <v>0.8</v>
      </c>
      <c r="N6302" s="17" t="n">
        <v>-38.1114</v>
      </c>
      <c r="O6302" s="0" t="str">
        <f aca="false">TEXT(B6302,"YYYY-MM")</f>
        <v>2015-06</v>
      </c>
      <c r="P6302" s="18" t="n">
        <f aca="false">IFERROR(N6302/K6302,0)</f>
        <v>-1.55</v>
      </c>
      <c r="Q6302" s="0" t="str">
        <f aca="false">IF(M6302=0,"No Discount",IF(M6302&lt;0.2,"Low (1-19%)",IF(M6302&lt;0.4,"Medium (20-39%)","High (40%+)")))</f>
        <v>High (40%+)</v>
      </c>
      <c r="R6302" s="0" t="str">
        <f aca="false">INDEX('Lookup Tables'!$B$2:$B$5,MATCH(F6302,'Lookup Tables'!$A$2:$A$5,0))</f>
        <v>Manager A</v>
      </c>
    </row>
    <row r="6303" customFormat="false" ht="15" hidden="false" customHeight="false" outlineLevel="0" collapsed="false">
      <c r="A6303" s="0" t="s">
        <v>5048</v>
      </c>
      <c r="B6303" s="13" t="n">
        <v>42161</v>
      </c>
      <c r="C6303" s="13" t="n">
        <v>42167</v>
      </c>
      <c r="D6303" s="14" t="s">
        <v>69</v>
      </c>
      <c r="E6303" s="14" t="s">
        <v>53</v>
      </c>
      <c r="F6303" s="14" t="s">
        <v>98</v>
      </c>
      <c r="G6303" s="14" t="s">
        <v>146</v>
      </c>
      <c r="H6303" s="14" t="s">
        <v>65</v>
      </c>
      <c r="I6303" s="14" t="s">
        <v>129</v>
      </c>
      <c r="J6303" s="14" t="s">
        <v>1347</v>
      </c>
      <c r="K6303" s="15" t="n">
        <v>13.984</v>
      </c>
      <c r="L6303" s="0" t="n">
        <v>2</v>
      </c>
      <c r="M6303" s="16" t="n">
        <v>0.2</v>
      </c>
      <c r="N6303" s="17" t="n">
        <v>4.7196</v>
      </c>
      <c r="O6303" s="0" t="str">
        <f aca="false">TEXT(B6303,"YYYY-MM")</f>
        <v>2015-06</v>
      </c>
      <c r="P6303" s="18" t="n">
        <f aca="false">IFERROR(N6303/K6303,0)</f>
        <v>0.3375</v>
      </c>
      <c r="Q6303" s="0" t="str">
        <f aca="false">IF(M6303=0,"No Discount",IF(M6303&lt;0.2,"Low (1-19%)",IF(M6303&lt;0.4,"Medium (20-39%)","High (40%+)")))</f>
        <v>Medium (20-39%)</v>
      </c>
      <c r="R6303" s="0" t="str">
        <f aca="false">INDEX('Lookup Tables'!$B$2:$B$5,MATCH(F6303,'Lookup Tables'!$A$2:$A$5,0))</f>
        <v>Manager A</v>
      </c>
    </row>
    <row r="6304" customFormat="false" ht="15" hidden="false" customHeight="false" outlineLevel="0" collapsed="false">
      <c r="A6304" s="0" t="s">
        <v>5049</v>
      </c>
      <c r="B6304" s="13" t="n">
        <v>43427</v>
      </c>
      <c r="C6304" s="13" t="n">
        <v>43431</v>
      </c>
      <c r="D6304" s="14" t="s">
        <v>69</v>
      </c>
      <c r="E6304" s="14" t="s">
        <v>53</v>
      </c>
      <c r="F6304" s="14" t="s">
        <v>98</v>
      </c>
      <c r="G6304" s="14" t="s">
        <v>99</v>
      </c>
      <c r="H6304" s="14" t="s">
        <v>80</v>
      </c>
      <c r="I6304" s="14" t="s">
        <v>81</v>
      </c>
      <c r="J6304" s="14" t="s">
        <v>4129</v>
      </c>
      <c r="K6304" s="15" t="n">
        <v>195.96</v>
      </c>
      <c r="L6304" s="0" t="n">
        <v>5</v>
      </c>
      <c r="M6304" s="16" t="n">
        <v>0.2</v>
      </c>
      <c r="N6304" s="17" t="n">
        <v>19.596</v>
      </c>
      <c r="O6304" s="0" t="str">
        <f aca="false">TEXT(B6304,"YYYY-MM")</f>
        <v>2018-11</v>
      </c>
      <c r="P6304" s="18" t="n">
        <f aca="false">IFERROR(N6304/K6304,0)</f>
        <v>0.1</v>
      </c>
      <c r="Q6304" s="0" t="str">
        <f aca="false">IF(M6304=0,"No Discount",IF(M6304&lt;0.2,"Low (1-19%)",IF(M6304&lt;0.4,"Medium (20-39%)","High (40%+)")))</f>
        <v>Medium (20-39%)</v>
      </c>
      <c r="R6304" s="0" t="str">
        <f aca="false">INDEX('Lookup Tables'!$B$2:$B$5,MATCH(F6304,'Lookup Tables'!$A$2:$A$5,0))</f>
        <v>Manager A</v>
      </c>
    </row>
    <row r="6305" customFormat="false" ht="15" hidden="false" customHeight="false" outlineLevel="0" collapsed="false">
      <c r="A6305" s="0" t="s">
        <v>5050</v>
      </c>
      <c r="B6305" s="13" t="n">
        <v>43269</v>
      </c>
      <c r="C6305" s="13" t="n">
        <v>43271</v>
      </c>
      <c r="D6305" s="14" t="s">
        <v>52</v>
      </c>
      <c r="E6305" s="14" t="s">
        <v>97</v>
      </c>
      <c r="F6305" s="14" t="s">
        <v>98</v>
      </c>
      <c r="G6305" s="14" t="s">
        <v>99</v>
      </c>
      <c r="H6305" s="14" t="s">
        <v>65</v>
      </c>
      <c r="I6305" s="14" t="s">
        <v>91</v>
      </c>
      <c r="J6305" s="14" t="s">
        <v>2009</v>
      </c>
      <c r="K6305" s="15" t="n">
        <v>74.352</v>
      </c>
      <c r="L6305" s="0" t="n">
        <v>3</v>
      </c>
      <c r="M6305" s="16" t="n">
        <v>0.2</v>
      </c>
      <c r="N6305" s="17" t="n">
        <v>23.235</v>
      </c>
      <c r="O6305" s="0" t="str">
        <f aca="false">TEXT(B6305,"YYYY-MM")</f>
        <v>2018-06</v>
      </c>
      <c r="P6305" s="18" t="n">
        <f aca="false">IFERROR(N6305/K6305,0)</f>
        <v>0.3125</v>
      </c>
      <c r="Q6305" s="0" t="str">
        <f aca="false">IF(M6305=0,"No Discount",IF(M6305&lt;0.2,"Low (1-19%)",IF(M6305&lt;0.4,"Medium (20-39%)","High (40%+)")))</f>
        <v>Medium (20-39%)</v>
      </c>
      <c r="R6305" s="0" t="str">
        <f aca="false">INDEX('Lookup Tables'!$B$2:$B$5,MATCH(F6305,'Lookup Tables'!$A$2:$A$5,0))</f>
        <v>Manager A</v>
      </c>
    </row>
    <row r="6306" customFormat="false" ht="15" hidden="false" customHeight="false" outlineLevel="0" collapsed="false">
      <c r="A6306" s="0" t="s">
        <v>5051</v>
      </c>
      <c r="B6306" s="13" t="n">
        <v>43225</v>
      </c>
      <c r="C6306" s="13" t="n">
        <v>43225</v>
      </c>
      <c r="D6306" s="14" t="s">
        <v>606</v>
      </c>
      <c r="E6306" s="14" t="s">
        <v>53</v>
      </c>
      <c r="F6306" s="14" t="s">
        <v>117</v>
      </c>
      <c r="G6306" s="14" t="s">
        <v>170</v>
      </c>
      <c r="H6306" s="14" t="s">
        <v>65</v>
      </c>
      <c r="I6306" s="14" t="s">
        <v>91</v>
      </c>
      <c r="J6306" s="14" t="s">
        <v>1264</v>
      </c>
      <c r="K6306" s="15" t="n">
        <v>6.68</v>
      </c>
      <c r="L6306" s="0" t="n">
        <v>1</v>
      </c>
      <c r="M6306" s="16" t="n">
        <v>0</v>
      </c>
      <c r="N6306" s="17" t="n">
        <v>3.2064</v>
      </c>
      <c r="O6306" s="0" t="str">
        <f aca="false">TEXT(B6306,"YYYY-MM")</f>
        <v>2018-05</v>
      </c>
      <c r="P6306" s="18" t="n">
        <f aca="false">IFERROR(N6306/K6306,0)</f>
        <v>0.48</v>
      </c>
      <c r="Q6306" s="0" t="str">
        <f aca="false">IF(M6306=0,"No Discount",IF(M6306&lt;0.2,"Low (1-19%)",IF(M6306&lt;0.4,"Medium (20-39%)","High (40%+)")))</f>
        <v>No Discount</v>
      </c>
      <c r="R6306" s="0" t="str">
        <f aca="false">INDEX('Lookup Tables'!$B$2:$B$5,MATCH(F6306,'Lookup Tables'!$A$2:$A$5,0))</f>
        <v>Manager B</v>
      </c>
    </row>
    <row r="6307" customFormat="false" ht="15" hidden="false" customHeight="false" outlineLevel="0" collapsed="false">
      <c r="A6307" s="0" t="s">
        <v>5052</v>
      </c>
      <c r="B6307" s="13" t="n">
        <v>43043</v>
      </c>
      <c r="C6307" s="13" t="n">
        <v>43045</v>
      </c>
      <c r="D6307" s="14" t="s">
        <v>52</v>
      </c>
      <c r="E6307" s="14" t="s">
        <v>62</v>
      </c>
      <c r="F6307" s="14" t="s">
        <v>63</v>
      </c>
      <c r="G6307" s="14" t="s">
        <v>237</v>
      </c>
      <c r="H6307" s="14" t="s">
        <v>65</v>
      </c>
      <c r="I6307" s="14" t="s">
        <v>303</v>
      </c>
      <c r="J6307" s="14" t="s">
        <v>3609</v>
      </c>
      <c r="K6307" s="15" t="n">
        <v>17.584</v>
      </c>
      <c r="L6307" s="0" t="n">
        <v>7</v>
      </c>
      <c r="M6307" s="16" t="n">
        <v>0.2</v>
      </c>
      <c r="N6307" s="17" t="n">
        <v>-4.1762</v>
      </c>
      <c r="O6307" s="0" t="str">
        <f aca="false">TEXT(B6307,"YYYY-MM")</f>
        <v>2017-11</v>
      </c>
      <c r="P6307" s="18" t="n">
        <f aca="false">IFERROR(N6307/K6307,0)</f>
        <v>-0.2375</v>
      </c>
      <c r="Q6307" s="0" t="str">
        <f aca="false">IF(M6307=0,"No Discount",IF(M6307&lt;0.2,"Low (1-19%)",IF(M6307&lt;0.4,"Medium (20-39%)","High (40%+)")))</f>
        <v>Medium (20-39%)</v>
      </c>
      <c r="R6307" s="0" t="str">
        <f aca="false">INDEX('Lookup Tables'!$B$2:$B$5,MATCH(F6307,'Lookup Tables'!$A$2:$A$5,0))</f>
        <v>Manager D</v>
      </c>
    </row>
    <row r="6308" customFormat="false" ht="15" hidden="false" customHeight="false" outlineLevel="0" collapsed="false">
      <c r="A6308" s="0" t="s">
        <v>5052</v>
      </c>
      <c r="B6308" s="13" t="n">
        <v>43043</v>
      </c>
      <c r="C6308" s="13" t="n">
        <v>43045</v>
      </c>
      <c r="D6308" s="14" t="s">
        <v>52</v>
      </c>
      <c r="E6308" s="14" t="s">
        <v>62</v>
      </c>
      <c r="F6308" s="14" t="s">
        <v>63</v>
      </c>
      <c r="G6308" s="14" t="s">
        <v>237</v>
      </c>
      <c r="H6308" s="14" t="s">
        <v>56</v>
      </c>
      <c r="I6308" s="14" t="s">
        <v>59</v>
      </c>
      <c r="J6308" s="14" t="s">
        <v>3589</v>
      </c>
      <c r="K6308" s="15" t="n">
        <v>104.784</v>
      </c>
      <c r="L6308" s="0" t="n">
        <v>1</v>
      </c>
      <c r="M6308" s="16" t="n">
        <v>0.2</v>
      </c>
      <c r="N6308" s="17" t="n">
        <v>-14.4078</v>
      </c>
      <c r="O6308" s="0" t="str">
        <f aca="false">TEXT(B6308,"YYYY-MM")</f>
        <v>2017-11</v>
      </c>
      <c r="P6308" s="18" t="n">
        <f aca="false">IFERROR(N6308/K6308,0)</f>
        <v>-0.1375</v>
      </c>
      <c r="Q6308" s="0" t="str">
        <f aca="false">IF(M6308=0,"No Discount",IF(M6308&lt;0.2,"Low (1-19%)",IF(M6308&lt;0.4,"Medium (20-39%)","High (40%+)")))</f>
        <v>Medium (20-39%)</v>
      </c>
      <c r="R6308" s="0" t="str">
        <f aca="false">INDEX('Lookup Tables'!$B$2:$B$5,MATCH(F6308,'Lookup Tables'!$A$2:$A$5,0))</f>
        <v>Manager D</v>
      </c>
    </row>
    <row r="6309" customFormat="false" ht="15" hidden="false" customHeight="false" outlineLevel="0" collapsed="false">
      <c r="A6309" s="0" t="s">
        <v>5052</v>
      </c>
      <c r="B6309" s="13" t="n">
        <v>43043</v>
      </c>
      <c r="C6309" s="13" t="n">
        <v>43045</v>
      </c>
      <c r="D6309" s="14" t="s">
        <v>52</v>
      </c>
      <c r="E6309" s="14" t="s">
        <v>62</v>
      </c>
      <c r="F6309" s="14" t="s">
        <v>63</v>
      </c>
      <c r="G6309" s="14" t="s">
        <v>237</v>
      </c>
      <c r="H6309" s="14" t="s">
        <v>65</v>
      </c>
      <c r="I6309" s="14" t="s">
        <v>91</v>
      </c>
      <c r="J6309" s="14" t="s">
        <v>4031</v>
      </c>
      <c r="K6309" s="15" t="n">
        <v>47.952</v>
      </c>
      <c r="L6309" s="0" t="n">
        <v>3</v>
      </c>
      <c r="M6309" s="16" t="n">
        <v>0.2</v>
      </c>
      <c r="N6309" s="17" t="n">
        <v>16.7832</v>
      </c>
      <c r="O6309" s="0" t="str">
        <f aca="false">TEXT(B6309,"YYYY-MM")</f>
        <v>2017-11</v>
      </c>
      <c r="P6309" s="18" t="n">
        <f aca="false">IFERROR(N6309/K6309,0)</f>
        <v>0.35</v>
      </c>
      <c r="Q6309" s="0" t="str">
        <f aca="false">IF(M6309=0,"No Discount",IF(M6309&lt;0.2,"Low (1-19%)",IF(M6309&lt;0.4,"Medium (20-39%)","High (40%+)")))</f>
        <v>Medium (20-39%)</v>
      </c>
      <c r="R6309" s="0" t="str">
        <f aca="false">INDEX('Lookup Tables'!$B$2:$B$5,MATCH(F6309,'Lookup Tables'!$A$2:$A$5,0))</f>
        <v>Manager D</v>
      </c>
    </row>
    <row r="6310" customFormat="false" ht="15" hidden="false" customHeight="false" outlineLevel="0" collapsed="false">
      <c r="A6310" s="0" t="s">
        <v>5052</v>
      </c>
      <c r="B6310" s="13" t="n">
        <v>43043</v>
      </c>
      <c r="C6310" s="13" t="n">
        <v>43045</v>
      </c>
      <c r="D6310" s="14" t="s">
        <v>52</v>
      </c>
      <c r="E6310" s="14" t="s">
        <v>62</v>
      </c>
      <c r="F6310" s="14" t="s">
        <v>63</v>
      </c>
      <c r="G6310" s="14" t="s">
        <v>237</v>
      </c>
      <c r="H6310" s="14" t="s">
        <v>56</v>
      </c>
      <c r="I6310" s="14" t="s">
        <v>59</v>
      </c>
      <c r="J6310" s="14" t="s">
        <v>3811</v>
      </c>
      <c r="K6310" s="15" t="n">
        <v>650.352</v>
      </c>
      <c r="L6310" s="0" t="n">
        <v>3</v>
      </c>
      <c r="M6310" s="16" t="n">
        <v>0.2</v>
      </c>
      <c r="N6310" s="17" t="n">
        <v>-97.5528</v>
      </c>
      <c r="O6310" s="0" t="str">
        <f aca="false">TEXT(B6310,"YYYY-MM")</f>
        <v>2017-11</v>
      </c>
      <c r="P6310" s="18" t="n">
        <f aca="false">IFERROR(N6310/K6310,0)</f>
        <v>-0.15</v>
      </c>
      <c r="Q6310" s="0" t="str">
        <f aca="false">IF(M6310=0,"No Discount",IF(M6310&lt;0.2,"Low (1-19%)",IF(M6310&lt;0.4,"Medium (20-39%)","High (40%+)")))</f>
        <v>Medium (20-39%)</v>
      </c>
      <c r="R6310" s="0" t="str">
        <f aca="false">INDEX('Lookup Tables'!$B$2:$B$5,MATCH(F6310,'Lookup Tables'!$A$2:$A$5,0))</f>
        <v>Manager D</v>
      </c>
    </row>
    <row r="6311" customFormat="false" ht="15" hidden="false" customHeight="false" outlineLevel="0" collapsed="false">
      <c r="A6311" s="0" t="s">
        <v>5052</v>
      </c>
      <c r="B6311" s="13" t="n">
        <v>43043</v>
      </c>
      <c r="C6311" s="13" t="n">
        <v>43045</v>
      </c>
      <c r="D6311" s="14" t="s">
        <v>52</v>
      </c>
      <c r="E6311" s="14" t="s">
        <v>62</v>
      </c>
      <c r="F6311" s="14" t="s">
        <v>63</v>
      </c>
      <c r="G6311" s="14" t="s">
        <v>237</v>
      </c>
      <c r="H6311" s="14" t="s">
        <v>65</v>
      </c>
      <c r="I6311" s="14" t="s">
        <v>66</v>
      </c>
      <c r="J6311" s="14" t="s">
        <v>903</v>
      </c>
      <c r="K6311" s="15" t="n">
        <v>629.184</v>
      </c>
      <c r="L6311" s="0" t="n">
        <v>8</v>
      </c>
      <c r="M6311" s="16" t="n">
        <v>0.2</v>
      </c>
      <c r="N6311" s="17" t="n">
        <v>228.0792</v>
      </c>
      <c r="O6311" s="0" t="str">
        <f aca="false">TEXT(B6311,"YYYY-MM")</f>
        <v>2017-11</v>
      </c>
      <c r="P6311" s="18" t="n">
        <f aca="false">IFERROR(N6311/K6311,0)</f>
        <v>0.3625</v>
      </c>
      <c r="Q6311" s="0" t="str">
        <f aca="false">IF(M6311=0,"No Discount",IF(M6311&lt;0.2,"Low (1-19%)",IF(M6311&lt;0.4,"Medium (20-39%)","High (40%+)")))</f>
        <v>Medium (20-39%)</v>
      </c>
      <c r="R6311" s="0" t="str">
        <f aca="false">INDEX('Lookup Tables'!$B$2:$B$5,MATCH(F6311,'Lookup Tables'!$A$2:$A$5,0))</f>
        <v>Manager D</v>
      </c>
    </row>
    <row r="6312" customFormat="false" ht="15" hidden="false" customHeight="false" outlineLevel="0" collapsed="false">
      <c r="A6312" s="0" t="s">
        <v>5052</v>
      </c>
      <c r="B6312" s="13" t="n">
        <v>43043</v>
      </c>
      <c r="C6312" s="13" t="n">
        <v>43045</v>
      </c>
      <c r="D6312" s="14" t="s">
        <v>52</v>
      </c>
      <c r="E6312" s="14" t="s">
        <v>62</v>
      </c>
      <c r="F6312" s="14" t="s">
        <v>63</v>
      </c>
      <c r="G6312" s="14" t="s">
        <v>237</v>
      </c>
      <c r="H6312" s="14" t="s">
        <v>65</v>
      </c>
      <c r="I6312" s="14" t="s">
        <v>91</v>
      </c>
      <c r="J6312" s="14" t="s">
        <v>1132</v>
      </c>
      <c r="K6312" s="15" t="n">
        <v>15.176</v>
      </c>
      <c r="L6312" s="0" t="n">
        <v>1</v>
      </c>
      <c r="M6312" s="16" t="n">
        <v>0.2</v>
      </c>
      <c r="N6312" s="17" t="n">
        <v>5.3116</v>
      </c>
      <c r="O6312" s="0" t="str">
        <f aca="false">TEXT(B6312,"YYYY-MM")</f>
        <v>2017-11</v>
      </c>
      <c r="P6312" s="18" t="n">
        <f aca="false">IFERROR(N6312/K6312,0)</f>
        <v>0.35</v>
      </c>
      <c r="Q6312" s="0" t="str">
        <f aca="false">IF(M6312=0,"No Discount",IF(M6312&lt;0.2,"Low (1-19%)",IF(M6312&lt;0.4,"Medium (20-39%)","High (40%+)")))</f>
        <v>Medium (20-39%)</v>
      </c>
      <c r="R6312" s="0" t="str">
        <f aca="false">INDEX('Lookup Tables'!$B$2:$B$5,MATCH(F6312,'Lookup Tables'!$A$2:$A$5,0))</f>
        <v>Manager D</v>
      </c>
    </row>
    <row r="6313" customFormat="false" ht="15" hidden="false" customHeight="false" outlineLevel="0" collapsed="false">
      <c r="A6313" s="0" t="s">
        <v>5053</v>
      </c>
      <c r="B6313" s="13" t="n">
        <v>42258</v>
      </c>
      <c r="C6313" s="13" t="n">
        <v>42263</v>
      </c>
      <c r="D6313" s="14" t="s">
        <v>69</v>
      </c>
      <c r="E6313" s="14" t="s">
        <v>53</v>
      </c>
      <c r="F6313" s="14" t="s">
        <v>63</v>
      </c>
      <c r="G6313" s="14" t="s">
        <v>64</v>
      </c>
      <c r="H6313" s="14" t="s">
        <v>56</v>
      </c>
      <c r="I6313" s="14" t="s">
        <v>76</v>
      </c>
      <c r="J6313" s="14" t="s">
        <v>254</v>
      </c>
      <c r="K6313" s="15" t="n">
        <v>127.95</v>
      </c>
      <c r="L6313" s="0" t="n">
        <v>3</v>
      </c>
      <c r="M6313" s="16" t="n">
        <v>0</v>
      </c>
      <c r="N6313" s="17" t="n">
        <v>21.7515</v>
      </c>
      <c r="O6313" s="0" t="str">
        <f aca="false">TEXT(B6313,"YYYY-MM")</f>
        <v>2015-09</v>
      </c>
      <c r="P6313" s="18" t="n">
        <f aca="false">IFERROR(N6313/K6313,0)</f>
        <v>0.17</v>
      </c>
      <c r="Q6313" s="0" t="str">
        <f aca="false">IF(M6313=0,"No Discount",IF(M6313&lt;0.2,"Low (1-19%)",IF(M6313&lt;0.4,"Medium (20-39%)","High (40%+)")))</f>
        <v>No Discount</v>
      </c>
      <c r="R6313" s="0" t="str">
        <f aca="false">INDEX('Lookup Tables'!$B$2:$B$5,MATCH(F6313,'Lookup Tables'!$A$2:$A$5,0))</f>
        <v>Manager D</v>
      </c>
    </row>
    <row r="6314" customFormat="false" ht="15" hidden="false" customHeight="false" outlineLevel="0" collapsed="false">
      <c r="A6314" s="0" t="s">
        <v>5054</v>
      </c>
      <c r="B6314" s="13" t="n">
        <v>43147</v>
      </c>
      <c r="C6314" s="13" t="n">
        <v>43152</v>
      </c>
      <c r="D6314" s="14" t="s">
        <v>69</v>
      </c>
      <c r="E6314" s="14" t="s">
        <v>62</v>
      </c>
      <c r="F6314" s="14" t="s">
        <v>117</v>
      </c>
      <c r="G6314" s="14" t="s">
        <v>375</v>
      </c>
      <c r="H6314" s="14" t="s">
        <v>65</v>
      </c>
      <c r="I6314" s="14" t="s">
        <v>73</v>
      </c>
      <c r="J6314" s="14" t="s">
        <v>3984</v>
      </c>
      <c r="K6314" s="15" t="n">
        <v>579.51</v>
      </c>
      <c r="L6314" s="0" t="n">
        <v>3</v>
      </c>
      <c r="M6314" s="16" t="n">
        <v>0</v>
      </c>
      <c r="N6314" s="17" t="n">
        <v>81.1314</v>
      </c>
      <c r="O6314" s="0" t="str">
        <f aca="false">TEXT(B6314,"YYYY-MM")</f>
        <v>2018-02</v>
      </c>
      <c r="P6314" s="18" t="n">
        <f aca="false">IFERROR(N6314/K6314,0)</f>
        <v>0.14</v>
      </c>
      <c r="Q6314" s="0" t="str">
        <f aca="false">IF(M6314=0,"No Discount",IF(M6314&lt;0.2,"Low (1-19%)",IF(M6314&lt;0.4,"Medium (20-39%)","High (40%+)")))</f>
        <v>No Discount</v>
      </c>
      <c r="R6314" s="0" t="str">
        <f aca="false">INDEX('Lookup Tables'!$B$2:$B$5,MATCH(F6314,'Lookup Tables'!$A$2:$A$5,0))</f>
        <v>Manager B</v>
      </c>
    </row>
    <row r="6315" customFormat="false" ht="15" hidden="false" customHeight="false" outlineLevel="0" collapsed="false">
      <c r="A6315" s="0" t="s">
        <v>5054</v>
      </c>
      <c r="B6315" s="13" t="n">
        <v>43147</v>
      </c>
      <c r="C6315" s="13" t="n">
        <v>43152</v>
      </c>
      <c r="D6315" s="14" t="s">
        <v>69</v>
      </c>
      <c r="E6315" s="14" t="s">
        <v>62</v>
      </c>
      <c r="F6315" s="14" t="s">
        <v>117</v>
      </c>
      <c r="G6315" s="14" t="s">
        <v>375</v>
      </c>
      <c r="H6315" s="14" t="s">
        <v>80</v>
      </c>
      <c r="I6315" s="14" t="s">
        <v>81</v>
      </c>
      <c r="J6315" s="14" t="s">
        <v>2392</v>
      </c>
      <c r="K6315" s="15" t="n">
        <v>14.99</v>
      </c>
      <c r="L6315" s="0" t="n">
        <v>1</v>
      </c>
      <c r="M6315" s="16" t="n">
        <v>0</v>
      </c>
      <c r="N6315" s="17" t="n">
        <v>7.3451</v>
      </c>
      <c r="O6315" s="0" t="str">
        <f aca="false">TEXT(B6315,"YYYY-MM")</f>
        <v>2018-02</v>
      </c>
      <c r="P6315" s="18" t="n">
        <f aca="false">IFERROR(N6315/K6315,0)</f>
        <v>0.49</v>
      </c>
      <c r="Q6315" s="0" t="str">
        <f aca="false">IF(M6315=0,"No Discount",IF(M6315&lt;0.2,"Low (1-19%)",IF(M6315&lt;0.4,"Medium (20-39%)","High (40%+)")))</f>
        <v>No Discount</v>
      </c>
      <c r="R6315" s="0" t="str">
        <f aca="false">INDEX('Lookup Tables'!$B$2:$B$5,MATCH(F6315,'Lookup Tables'!$A$2:$A$5,0))</f>
        <v>Manager B</v>
      </c>
    </row>
    <row r="6316" customFormat="false" ht="15" hidden="false" customHeight="false" outlineLevel="0" collapsed="false">
      <c r="A6316" s="0" t="s">
        <v>5055</v>
      </c>
      <c r="B6316" s="13" t="n">
        <v>42332</v>
      </c>
      <c r="C6316" s="13" t="n">
        <v>42337</v>
      </c>
      <c r="D6316" s="14" t="s">
        <v>69</v>
      </c>
      <c r="E6316" s="14" t="s">
        <v>62</v>
      </c>
      <c r="F6316" s="14" t="s">
        <v>98</v>
      </c>
      <c r="G6316" s="14" t="s">
        <v>157</v>
      </c>
      <c r="H6316" s="14" t="s">
        <v>65</v>
      </c>
      <c r="I6316" s="14" t="s">
        <v>78</v>
      </c>
      <c r="J6316" s="14" t="s">
        <v>266</v>
      </c>
      <c r="K6316" s="15" t="n">
        <v>151.92</v>
      </c>
      <c r="L6316" s="0" t="n">
        <v>4</v>
      </c>
      <c r="M6316" s="16" t="n">
        <v>0</v>
      </c>
      <c r="N6316" s="17" t="n">
        <v>45.576</v>
      </c>
      <c r="O6316" s="0" t="str">
        <f aca="false">TEXT(B6316,"YYYY-MM")</f>
        <v>2015-11</v>
      </c>
      <c r="P6316" s="18" t="n">
        <f aca="false">IFERROR(N6316/K6316,0)</f>
        <v>0.3</v>
      </c>
      <c r="Q6316" s="0" t="str">
        <f aca="false">IF(M6316=0,"No Discount",IF(M6316&lt;0.2,"Low (1-19%)",IF(M6316&lt;0.4,"Medium (20-39%)","High (40%+)")))</f>
        <v>No Discount</v>
      </c>
      <c r="R6316" s="0" t="str">
        <f aca="false">INDEX('Lookup Tables'!$B$2:$B$5,MATCH(F6316,'Lookup Tables'!$A$2:$A$5,0))</f>
        <v>Manager A</v>
      </c>
    </row>
    <row r="6317" customFormat="false" ht="15" hidden="false" customHeight="false" outlineLevel="0" collapsed="false">
      <c r="A6317" s="0" t="s">
        <v>5055</v>
      </c>
      <c r="B6317" s="13" t="n">
        <v>42332</v>
      </c>
      <c r="C6317" s="13" t="n">
        <v>42337</v>
      </c>
      <c r="D6317" s="14" t="s">
        <v>69</v>
      </c>
      <c r="E6317" s="14" t="s">
        <v>62</v>
      </c>
      <c r="F6317" s="14" t="s">
        <v>98</v>
      </c>
      <c r="G6317" s="14" t="s">
        <v>157</v>
      </c>
      <c r="H6317" s="14" t="s">
        <v>65</v>
      </c>
      <c r="I6317" s="14" t="s">
        <v>66</v>
      </c>
      <c r="J6317" s="14" t="s">
        <v>903</v>
      </c>
      <c r="K6317" s="15" t="n">
        <v>196.62</v>
      </c>
      <c r="L6317" s="0" t="n">
        <v>2</v>
      </c>
      <c r="M6317" s="16" t="n">
        <v>0</v>
      </c>
      <c r="N6317" s="17" t="n">
        <v>96.3438</v>
      </c>
      <c r="O6317" s="0" t="str">
        <f aca="false">TEXT(B6317,"YYYY-MM")</f>
        <v>2015-11</v>
      </c>
      <c r="P6317" s="18" t="n">
        <f aca="false">IFERROR(N6317/K6317,0)</f>
        <v>0.49</v>
      </c>
      <c r="Q6317" s="0" t="str">
        <f aca="false">IF(M6317=0,"No Discount",IF(M6317&lt;0.2,"Low (1-19%)",IF(M6317&lt;0.4,"Medium (20-39%)","High (40%+)")))</f>
        <v>No Discount</v>
      </c>
      <c r="R6317" s="0" t="str">
        <f aca="false">INDEX('Lookup Tables'!$B$2:$B$5,MATCH(F6317,'Lookup Tables'!$A$2:$A$5,0))</f>
        <v>Manager A</v>
      </c>
    </row>
    <row r="6318" customFormat="false" ht="15" hidden="false" customHeight="false" outlineLevel="0" collapsed="false">
      <c r="A6318" s="0" t="s">
        <v>5055</v>
      </c>
      <c r="B6318" s="13" t="n">
        <v>42332</v>
      </c>
      <c r="C6318" s="13" t="n">
        <v>42337</v>
      </c>
      <c r="D6318" s="14" t="s">
        <v>69</v>
      </c>
      <c r="E6318" s="14" t="s">
        <v>62</v>
      </c>
      <c r="F6318" s="14" t="s">
        <v>98</v>
      </c>
      <c r="G6318" s="14" t="s">
        <v>157</v>
      </c>
      <c r="H6318" s="14" t="s">
        <v>65</v>
      </c>
      <c r="I6318" s="14" t="s">
        <v>91</v>
      </c>
      <c r="J6318" s="14" t="s">
        <v>2854</v>
      </c>
      <c r="K6318" s="15" t="n">
        <v>144.12</v>
      </c>
      <c r="L6318" s="0" t="n">
        <v>3</v>
      </c>
      <c r="M6318" s="16" t="n">
        <v>0</v>
      </c>
      <c r="N6318" s="17" t="n">
        <v>69.1776</v>
      </c>
      <c r="O6318" s="0" t="str">
        <f aca="false">TEXT(B6318,"YYYY-MM")</f>
        <v>2015-11</v>
      </c>
      <c r="P6318" s="18" t="n">
        <f aca="false">IFERROR(N6318/K6318,0)</f>
        <v>0.48</v>
      </c>
      <c r="Q6318" s="0" t="str">
        <f aca="false">IF(M6318=0,"No Discount",IF(M6318&lt;0.2,"Low (1-19%)",IF(M6318&lt;0.4,"Medium (20-39%)","High (40%+)")))</f>
        <v>No Discount</v>
      </c>
      <c r="R6318" s="0" t="str">
        <f aca="false">INDEX('Lookup Tables'!$B$2:$B$5,MATCH(F6318,'Lookup Tables'!$A$2:$A$5,0))</f>
        <v>Manager A</v>
      </c>
    </row>
    <row r="6319" customFormat="false" ht="15" hidden="false" customHeight="false" outlineLevel="0" collapsed="false">
      <c r="A6319" s="0" t="s">
        <v>5055</v>
      </c>
      <c r="B6319" s="13" t="n">
        <v>42332</v>
      </c>
      <c r="C6319" s="13" t="n">
        <v>42337</v>
      </c>
      <c r="D6319" s="14" t="s">
        <v>69</v>
      </c>
      <c r="E6319" s="14" t="s">
        <v>62</v>
      </c>
      <c r="F6319" s="14" t="s">
        <v>98</v>
      </c>
      <c r="G6319" s="14" t="s">
        <v>157</v>
      </c>
      <c r="H6319" s="14" t="s">
        <v>65</v>
      </c>
      <c r="I6319" s="14" t="s">
        <v>91</v>
      </c>
      <c r="J6319" s="14" t="s">
        <v>452</v>
      </c>
      <c r="K6319" s="15" t="n">
        <v>15.96</v>
      </c>
      <c r="L6319" s="0" t="n">
        <v>2</v>
      </c>
      <c r="M6319" s="16" t="n">
        <v>0</v>
      </c>
      <c r="N6319" s="17" t="n">
        <v>7.98</v>
      </c>
      <c r="O6319" s="0" t="str">
        <f aca="false">TEXT(B6319,"YYYY-MM")</f>
        <v>2015-11</v>
      </c>
      <c r="P6319" s="18" t="n">
        <f aca="false">IFERROR(N6319/K6319,0)</f>
        <v>0.5</v>
      </c>
      <c r="Q6319" s="0" t="str">
        <f aca="false">IF(M6319=0,"No Discount",IF(M6319&lt;0.2,"Low (1-19%)",IF(M6319&lt;0.4,"Medium (20-39%)","High (40%+)")))</f>
        <v>No Discount</v>
      </c>
      <c r="R6319" s="0" t="str">
        <f aca="false">INDEX('Lookup Tables'!$B$2:$B$5,MATCH(F6319,'Lookup Tables'!$A$2:$A$5,0))</f>
        <v>Manager A</v>
      </c>
    </row>
    <row r="6320" customFormat="false" ht="15" hidden="false" customHeight="false" outlineLevel="0" collapsed="false">
      <c r="A6320" s="0" t="s">
        <v>5056</v>
      </c>
      <c r="B6320" s="13" t="n">
        <v>43429</v>
      </c>
      <c r="C6320" s="13" t="n">
        <v>43433</v>
      </c>
      <c r="D6320" s="14" t="s">
        <v>52</v>
      </c>
      <c r="E6320" s="14" t="s">
        <v>62</v>
      </c>
      <c r="F6320" s="14" t="s">
        <v>63</v>
      </c>
      <c r="G6320" s="14" t="s">
        <v>64</v>
      </c>
      <c r="H6320" s="14" t="s">
        <v>80</v>
      </c>
      <c r="I6320" s="14" t="s">
        <v>81</v>
      </c>
      <c r="J6320" s="14" t="s">
        <v>3472</v>
      </c>
      <c r="K6320" s="15" t="n">
        <v>39.96</v>
      </c>
      <c r="L6320" s="0" t="n">
        <v>5</v>
      </c>
      <c r="M6320" s="16" t="n">
        <v>0.2</v>
      </c>
      <c r="N6320" s="17" t="n">
        <v>3.4965</v>
      </c>
      <c r="O6320" s="0" t="str">
        <f aca="false">TEXT(B6320,"YYYY-MM")</f>
        <v>2018-11</v>
      </c>
      <c r="P6320" s="18" t="n">
        <f aca="false">IFERROR(N6320/K6320,0)</f>
        <v>0.0875</v>
      </c>
      <c r="Q6320" s="0" t="str">
        <f aca="false">IF(M6320=0,"No Discount",IF(M6320&lt;0.2,"Low (1-19%)",IF(M6320&lt;0.4,"Medium (20-39%)","High (40%+)")))</f>
        <v>Medium (20-39%)</v>
      </c>
      <c r="R6320" s="0" t="str">
        <f aca="false">INDEX('Lookup Tables'!$B$2:$B$5,MATCH(F6320,'Lookup Tables'!$A$2:$A$5,0))</f>
        <v>Manager D</v>
      </c>
    </row>
    <row r="6321" customFormat="false" ht="15" hidden="false" customHeight="false" outlineLevel="0" collapsed="false">
      <c r="A6321" s="0" t="s">
        <v>5056</v>
      </c>
      <c r="B6321" s="13" t="n">
        <v>43429</v>
      </c>
      <c r="C6321" s="13" t="n">
        <v>43433</v>
      </c>
      <c r="D6321" s="14" t="s">
        <v>52</v>
      </c>
      <c r="E6321" s="14" t="s">
        <v>62</v>
      </c>
      <c r="F6321" s="14" t="s">
        <v>63</v>
      </c>
      <c r="G6321" s="14" t="s">
        <v>64</v>
      </c>
      <c r="H6321" s="14" t="s">
        <v>65</v>
      </c>
      <c r="I6321" s="14" t="s">
        <v>91</v>
      </c>
      <c r="J6321" s="14" t="s">
        <v>995</v>
      </c>
      <c r="K6321" s="15" t="n">
        <v>34.08</v>
      </c>
      <c r="L6321" s="0" t="n">
        <v>6</v>
      </c>
      <c r="M6321" s="16" t="n">
        <v>0</v>
      </c>
      <c r="N6321" s="17" t="n">
        <v>15.336</v>
      </c>
      <c r="O6321" s="0" t="str">
        <f aca="false">TEXT(B6321,"YYYY-MM")</f>
        <v>2018-11</v>
      </c>
      <c r="P6321" s="18" t="n">
        <f aca="false">IFERROR(N6321/K6321,0)</f>
        <v>0.45</v>
      </c>
      <c r="Q6321" s="0" t="str">
        <f aca="false">IF(M6321=0,"No Discount",IF(M6321&lt;0.2,"Low (1-19%)",IF(M6321&lt;0.4,"Medium (20-39%)","High (40%+)")))</f>
        <v>No Discount</v>
      </c>
      <c r="R6321" s="0" t="str">
        <f aca="false">INDEX('Lookup Tables'!$B$2:$B$5,MATCH(F6321,'Lookup Tables'!$A$2:$A$5,0))</f>
        <v>Manager D</v>
      </c>
    </row>
    <row r="6322" customFormat="false" ht="15" hidden="false" customHeight="false" outlineLevel="0" collapsed="false">
      <c r="A6322" s="0" t="s">
        <v>5057</v>
      </c>
      <c r="B6322" s="13" t="n">
        <v>43371</v>
      </c>
      <c r="C6322" s="13" t="n">
        <v>43375</v>
      </c>
      <c r="D6322" s="14" t="s">
        <v>69</v>
      </c>
      <c r="E6322" s="14" t="s">
        <v>62</v>
      </c>
      <c r="F6322" s="14" t="s">
        <v>54</v>
      </c>
      <c r="G6322" s="14" t="s">
        <v>70</v>
      </c>
      <c r="H6322" s="14" t="s">
        <v>65</v>
      </c>
      <c r="I6322" s="14" t="s">
        <v>91</v>
      </c>
      <c r="J6322" s="14" t="s">
        <v>1032</v>
      </c>
      <c r="K6322" s="15" t="n">
        <v>10.368</v>
      </c>
      <c r="L6322" s="0" t="n">
        <v>2</v>
      </c>
      <c r="M6322" s="16" t="n">
        <v>0.2</v>
      </c>
      <c r="N6322" s="17" t="n">
        <v>3.6288</v>
      </c>
      <c r="O6322" s="0" t="str">
        <f aca="false">TEXT(B6322,"YYYY-MM")</f>
        <v>2018-09</v>
      </c>
      <c r="P6322" s="18" t="n">
        <f aca="false">IFERROR(N6322/K6322,0)</f>
        <v>0.35</v>
      </c>
      <c r="Q6322" s="0" t="str">
        <f aca="false">IF(M6322=0,"No Discount",IF(M6322&lt;0.2,"Low (1-19%)",IF(M6322&lt;0.4,"Medium (20-39%)","High (40%+)")))</f>
        <v>Medium (20-39%)</v>
      </c>
      <c r="R6322" s="0" t="str">
        <f aca="false">INDEX('Lookup Tables'!$B$2:$B$5,MATCH(F6322,'Lookup Tables'!$A$2:$A$5,0))</f>
        <v>Manager C</v>
      </c>
    </row>
    <row r="6323" customFormat="false" ht="15" hidden="false" customHeight="false" outlineLevel="0" collapsed="false">
      <c r="A6323" s="0" t="s">
        <v>5058</v>
      </c>
      <c r="B6323" s="13" t="n">
        <v>42290</v>
      </c>
      <c r="C6323" s="13" t="n">
        <v>42294</v>
      </c>
      <c r="D6323" s="14" t="s">
        <v>69</v>
      </c>
      <c r="E6323" s="14" t="s">
        <v>62</v>
      </c>
      <c r="F6323" s="14" t="s">
        <v>117</v>
      </c>
      <c r="G6323" s="14" t="s">
        <v>170</v>
      </c>
      <c r="H6323" s="14" t="s">
        <v>65</v>
      </c>
      <c r="I6323" s="14" t="s">
        <v>83</v>
      </c>
      <c r="J6323" s="14" t="s">
        <v>901</v>
      </c>
      <c r="K6323" s="15" t="n">
        <v>7.752</v>
      </c>
      <c r="L6323" s="0" t="n">
        <v>3</v>
      </c>
      <c r="M6323" s="16" t="n">
        <v>0.2</v>
      </c>
      <c r="N6323" s="17" t="n">
        <v>2.8101</v>
      </c>
      <c r="O6323" s="0" t="str">
        <f aca="false">TEXT(B6323,"YYYY-MM")</f>
        <v>2015-10</v>
      </c>
      <c r="P6323" s="18" t="n">
        <f aca="false">IFERROR(N6323/K6323,0)</f>
        <v>0.3625</v>
      </c>
      <c r="Q6323" s="0" t="str">
        <f aca="false">IF(M6323=0,"No Discount",IF(M6323&lt;0.2,"Low (1-19%)",IF(M6323&lt;0.4,"Medium (20-39%)","High (40%+)")))</f>
        <v>Medium (20-39%)</v>
      </c>
      <c r="R6323" s="0" t="str">
        <f aca="false">INDEX('Lookup Tables'!$B$2:$B$5,MATCH(F6323,'Lookup Tables'!$A$2:$A$5,0))</f>
        <v>Manager B</v>
      </c>
    </row>
    <row r="6324" customFormat="false" ht="15" hidden="false" customHeight="false" outlineLevel="0" collapsed="false">
      <c r="A6324" s="0" t="s">
        <v>5059</v>
      </c>
      <c r="B6324" s="13" t="n">
        <v>42158</v>
      </c>
      <c r="C6324" s="13" t="n">
        <v>42162</v>
      </c>
      <c r="D6324" s="14" t="s">
        <v>52</v>
      </c>
      <c r="E6324" s="14" t="s">
        <v>97</v>
      </c>
      <c r="F6324" s="14" t="s">
        <v>98</v>
      </c>
      <c r="G6324" s="14" t="s">
        <v>157</v>
      </c>
      <c r="H6324" s="14" t="s">
        <v>65</v>
      </c>
      <c r="I6324" s="14" t="s">
        <v>129</v>
      </c>
      <c r="J6324" s="14" t="s">
        <v>1168</v>
      </c>
      <c r="K6324" s="15" t="n">
        <v>15.28</v>
      </c>
      <c r="L6324" s="0" t="n">
        <v>2</v>
      </c>
      <c r="M6324" s="16" t="n">
        <v>0</v>
      </c>
      <c r="N6324" s="17" t="n">
        <v>7.4872</v>
      </c>
      <c r="O6324" s="0" t="str">
        <f aca="false">TEXT(B6324,"YYYY-MM")</f>
        <v>2015-06</v>
      </c>
      <c r="P6324" s="18" t="n">
        <f aca="false">IFERROR(N6324/K6324,0)</f>
        <v>0.49</v>
      </c>
      <c r="Q6324" s="0" t="str">
        <f aca="false">IF(M6324=0,"No Discount",IF(M6324&lt;0.2,"Low (1-19%)",IF(M6324&lt;0.4,"Medium (20-39%)","High (40%+)")))</f>
        <v>No Discount</v>
      </c>
      <c r="R6324" s="0" t="str">
        <f aca="false">INDEX('Lookup Tables'!$B$2:$B$5,MATCH(F6324,'Lookup Tables'!$A$2:$A$5,0))</f>
        <v>Manager A</v>
      </c>
    </row>
    <row r="6325" customFormat="false" ht="15" hidden="false" customHeight="false" outlineLevel="0" collapsed="false">
      <c r="A6325" s="0" t="s">
        <v>5060</v>
      </c>
      <c r="B6325" s="13" t="n">
        <v>42172</v>
      </c>
      <c r="C6325" s="13" t="n">
        <v>42178</v>
      </c>
      <c r="D6325" s="14" t="s">
        <v>69</v>
      </c>
      <c r="E6325" s="14" t="s">
        <v>53</v>
      </c>
      <c r="F6325" s="14" t="s">
        <v>117</v>
      </c>
      <c r="G6325" s="14" t="s">
        <v>160</v>
      </c>
      <c r="H6325" s="14" t="s">
        <v>80</v>
      </c>
      <c r="I6325" s="14" t="s">
        <v>345</v>
      </c>
      <c r="J6325" s="14" t="s">
        <v>4528</v>
      </c>
      <c r="K6325" s="15" t="n">
        <v>65.97</v>
      </c>
      <c r="L6325" s="0" t="n">
        <v>3</v>
      </c>
      <c r="M6325" s="16" t="n">
        <v>0</v>
      </c>
      <c r="N6325" s="17" t="n">
        <v>31.0059</v>
      </c>
      <c r="O6325" s="0" t="str">
        <f aca="false">TEXT(B6325,"YYYY-MM")</f>
        <v>2015-06</v>
      </c>
      <c r="P6325" s="18" t="n">
        <f aca="false">IFERROR(N6325/K6325,0)</f>
        <v>0.47</v>
      </c>
      <c r="Q6325" s="0" t="str">
        <f aca="false">IF(M6325=0,"No Discount",IF(M6325&lt;0.2,"Low (1-19%)",IF(M6325&lt;0.4,"Medium (20-39%)","High (40%+)")))</f>
        <v>No Discount</v>
      </c>
      <c r="R6325" s="0" t="str">
        <f aca="false">INDEX('Lookup Tables'!$B$2:$B$5,MATCH(F6325,'Lookup Tables'!$A$2:$A$5,0))</f>
        <v>Manager B</v>
      </c>
    </row>
    <row r="6326" customFormat="false" ht="15" hidden="false" customHeight="false" outlineLevel="0" collapsed="false">
      <c r="A6326" s="0" t="s">
        <v>5061</v>
      </c>
      <c r="B6326" s="13" t="n">
        <v>42672</v>
      </c>
      <c r="C6326" s="13" t="n">
        <v>42676</v>
      </c>
      <c r="D6326" s="14" t="s">
        <v>69</v>
      </c>
      <c r="E6326" s="14" t="s">
        <v>62</v>
      </c>
      <c r="F6326" s="14" t="s">
        <v>63</v>
      </c>
      <c r="G6326" s="14" t="s">
        <v>64</v>
      </c>
      <c r="H6326" s="14" t="s">
        <v>65</v>
      </c>
      <c r="I6326" s="14" t="s">
        <v>91</v>
      </c>
      <c r="J6326" s="14" t="s">
        <v>858</v>
      </c>
      <c r="K6326" s="15" t="n">
        <v>33.4</v>
      </c>
      <c r="L6326" s="0" t="n">
        <v>5</v>
      </c>
      <c r="M6326" s="16" t="n">
        <v>0</v>
      </c>
      <c r="N6326" s="17" t="n">
        <v>16.032</v>
      </c>
      <c r="O6326" s="0" t="str">
        <f aca="false">TEXT(B6326,"YYYY-MM")</f>
        <v>2016-10</v>
      </c>
      <c r="P6326" s="18" t="n">
        <f aca="false">IFERROR(N6326/K6326,0)</f>
        <v>0.48</v>
      </c>
      <c r="Q6326" s="0" t="str">
        <f aca="false">IF(M6326=0,"No Discount",IF(M6326&lt;0.2,"Low (1-19%)",IF(M6326&lt;0.4,"Medium (20-39%)","High (40%+)")))</f>
        <v>No Discount</v>
      </c>
      <c r="R6326" s="0" t="str">
        <f aca="false">INDEX('Lookup Tables'!$B$2:$B$5,MATCH(F6326,'Lookup Tables'!$A$2:$A$5,0))</f>
        <v>Manager D</v>
      </c>
    </row>
    <row r="6327" customFormat="false" ht="15" hidden="false" customHeight="false" outlineLevel="0" collapsed="false">
      <c r="A6327" s="0" t="s">
        <v>5061</v>
      </c>
      <c r="B6327" s="13" t="n">
        <v>42672</v>
      </c>
      <c r="C6327" s="13" t="n">
        <v>42676</v>
      </c>
      <c r="D6327" s="14" t="s">
        <v>69</v>
      </c>
      <c r="E6327" s="14" t="s">
        <v>62</v>
      </c>
      <c r="F6327" s="14" t="s">
        <v>63</v>
      </c>
      <c r="G6327" s="14" t="s">
        <v>64</v>
      </c>
      <c r="H6327" s="14" t="s">
        <v>65</v>
      </c>
      <c r="I6327" s="14" t="s">
        <v>129</v>
      </c>
      <c r="J6327" s="14" t="s">
        <v>788</v>
      </c>
      <c r="K6327" s="15" t="n">
        <v>210.84</v>
      </c>
      <c r="L6327" s="0" t="n">
        <v>4</v>
      </c>
      <c r="M6327" s="16" t="n">
        <v>0</v>
      </c>
      <c r="N6327" s="17" t="n">
        <v>103.3116</v>
      </c>
      <c r="O6327" s="0" t="str">
        <f aca="false">TEXT(B6327,"YYYY-MM")</f>
        <v>2016-10</v>
      </c>
      <c r="P6327" s="18" t="n">
        <f aca="false">IFERROR(N6327/K6327,0)</f>
        <v>0.49</v>
      </c>
      <c r="Q6327" s="0" t="str">
        <f aca="false">IF(M6327=0,"No Discount",IF(M6327&lt;0.2,"Low (1-19%)",IF(M6327&lt;0.4,"Medium (20-39%)","High (40%+)")))</f>
        <v>No Discount</v>
      </c>
      <c r="R6327" s="0" t="str">
        <f aca="false">INDEX('Lookup Tables'!$B$2:$B$5,MATCH(F6327,'Lookup Tables'!$A$2:$A$5,0))</f>
        <v>Manager D</v>
      </c>
    </row>
    <row r="6328" customFormat="false" ht="15" hidden="false" customHeight="false" outlineLevel="0" collapsed="false">
      <c r="A6328" s="0" t="s">
        <v>5062</v>
      </c>
      <c r="B6328" s="13" t="n">
        <v>42024</v>
      </c>
      <c r="C6328" s="13" t="n">
        <v>42030</v>
      </c>
      <c r="D6328" s="14" t="s">
        <v>69</v>
      </c>
      <c r="E6328" s="14" t="s">
        <v>53</v>
      </c>
      <c r="F6328" s="14" t="s">
        <v>98</v>
      </c>
      <c r="G6328" s="14" t="s">
        <v>157</v>
      </c>
      <c r="H6328" s="14" t="s">
        <v>65</v>
      </c>
      <c r="I6328" s="14" t="s">
        <v>73</v>
      </c>
      <c r="J6328" s="14" t="s">
        <v>74</v>
      </c>
      <c r="K6328" s="15" t="n">
        <v>13.98</v>
      </c>
      <c r="L6328" s="0" t="n">
        <v>1</v>
      </c>
      <c r="M6328" s="16" t="n">
        <v>0</v>
      </c>
      <c r="N6328" s="17" t="n">
        <v>4.0542</v>
      </c>
      <c r="O6328" s="0" t="str">
        <f aca="false">TEXT(B6328,"YYYY-MM")</f>
        <v>2015-01</v>
      </c>
      <c r="P6328" s="18" t="n">
        <f aca="false">IFERROR(N6328/K6328,0)</f>
        <v>0.29</v>
      </c>
      <c r="Q6328" s="0" t="str">
        <f aca="false">IF(M6328=0,"No Discount",IF(M6328&lt;0.2,"Low (1-19%)",IF(M6328&lt;0.4,"Medium (20-39%)","High (40%+)")))</f>
        <v>No Discount</v>
      </c>
      <c r="R6328" s="0" t="str">
        <f aca="false">INDEX('Lookup Tables'!$B$2:$B$5,MATCH(F6328,'Lookup Tables'!$A$2:$A$5,0))</f>
        <v>Manager A</v>
      </c>
    </row>
    <row r="6329" customFormat="false" ht="15" hidden="false" customHeight="false" outlineLevel="0" collapsed="false">
      <c r="A6329" s="0" t="s">
        <v>5062</v>
      </c>
      <c r="B6329" s="13" t="n">
        <v>42024</v>
      </c>
      <c r="C6329" s="13" t="n">
        <v>42030</v>
      </c>
      <c r="D6329" s="14" t="s">
        <v>69</v>
      </c>
      <c r="E6329" s="14" t="s">
        <v>53</v>
      </c>
      <c r="F6329" s="14" t="s">
        <v>98</v>
      </c>
      <c r="G6329" s="14" t="s">
        <v>157</v>
      </c>
      <c r="H6329" s="14" t="s">
        <v>56</v>
      </c>
      <c r="I6329" s="14" t="s">
        <v>76</v>
      </c>
      <c r="J6329" s="14" t="s">
        <v>516</v>
      </c>
      <c r="K6329" s="15" t="n">
        <v>272.94</v>
      </c>
      <c r="L6329" s="0" t="n">
        <v>3</v>
      </c>
      <c r="M6329" s="16" t="n">
        <v>0</v>
      </c>
      <c r="N6329" s="17" t="n">
        <v>30.0234</v>
      </c>
      <c r="O6329" s="0" t="str">
        <f aca="false">TEXT(B6329,"YYYY-MM")</f>
        <v>2015-01</v>
      </c>
      <c r="P6329" s="18" t="n">
        <f aca="false">IFERROR(N6329/K6329,0)</f>
        <v>0.11</v>
      </c>
      <c r="Q6329" s="0" t="str">
        <f aca="false">IF(M6329=0,"No Discount",IF(M6329&lt;0.2,"Low (1-19%)",IF(M6329&lt;0.4,"Medium (20-39%)","High (40%+)")))</f>
        <v>No Discount</v>
      </c>
      <c r="R6329" s="0" t="str">
        <f aca="false">INDEX('Lookup Tables'!$B$2:$B$5,MATCH(F6329,'Lookup Tables'!$A$2:$A$5,0))</f>
        <v>Manager A</v>
      </c>
    </row>
    <row r="6330" customFormat="false" ht="15" hidden="false" customHeight="false" outlineLevel="0" collapsed="false">
      <c r="A6330" s="0" t="s">
        <v>5062</v>
      </c>
      <c r="B6330" s="13" t="n">
        <v>42024</v>
      </c>
      <c r="C6330" s="13" t="n">
        <v>42030</v>
      </c>
      <c r="D6330" s="14" t="s">
        <v>69</v>
      </c>
      <c r="E6330" s="14" t="s">
        <v>53</v>
      </c>
      <c r="F6330" s="14" t="s">
        <v>98</v>
      </c>
      <c r="G6330" s="14" t="s">
        <v>157</v>
      </c>
      <c r="H6330" s="14" t="s">
        <v>65</v>
      </c>
      <c r="I6330" s="14" t="s">
        <v>83</v>
      </c>
      <c r="J6330" s="14" t="s">
        <v>947</v>
      </c>
      <c r="K6330" s="15" t="n">
        <v>19.05</v>
      </c>
      <c r="L6330" s="0" t="n">
        <v>5</v>
      </c>
      <c r="M6330" s="16" t="n">
        <v>0</v>
      </c>
      <c r="N6330" s="17" t="n">
        <v>8.9535</v>
      </c>
      <c r="O6330" s="0" t="str">
        <f aca="false">TEXT(B6330,"YYYY-MM")</f>
        <v>2015-01</v>
      </c>
      <c r="P6330" s="18" t="n">
        <f aca="false">IFERROR(N6330/K6330,0)</f>
        <v>0.47</v>
      </c>
      <c r="Q6330" s="0" t="str">
        <f aca="false">IF(M6330=0,"No Discount",IF(M6330&lt;0.2,"Low (1-19%)",IF(M6330&lt;0.4,"Medium (20-39%)","High (40%+)")))</f>
        <v>No Discount</v>
      </c>
      <c r="R6330" s="0" t="str">
        <f aca="false">INDEX('Lookup Tables'!$B$2:$B$5,MATCH(F6330,'Lookup Tables'!$A$2:$A$5,0))</f>
        <v>Manager A</v>
      </c>
    </row>
    <row r="6331" customFormat="false" ht="15" hidden="false" customHeight="false" outlineLevel="0" collapsed="false">
      <c r="A6331" s="0" t="s">
        <v>5062</v>
      </c>
      <c r="B6331" s="13" t="n">
        <v>42024</v>
      </c>
      <c r="C6331" s="13" t="n">
        <v>42030</v>
      </c>
      <c r="D6331" s="14" t="s">
        <v>69</v>
      </c>
      <c r="E6331" s="14" t="s">
        <v>53</v>
      </c>
      <c r="F6331" s="14" t="s">
        <v>98</v>
      </c>
      <c r="G6331" s="14" t="s">
        <v>157</v>
      </c>
      <c r="H6331" s="14" t="s">
        <v>65</v>
      </c>
      <c r="I6331" s="14" t="s">
        <v>85</v>
      </c>
      <c r="J6331" s="14" t="s">
        <v>100</v>
      </c>
      <c r="K6331" s="15" t="n">
        <v>247.716</v>
      </c>
      <c r="L6331" s="0" t="n">
        <v>4</v>
      </c>
      <c r="M6331" s="16" t="n">
        <v>0.1</v>
      </c>
      <c r="N6331" s="17" t="n">
        <v>93.5816</v>
      </c>
      <c r="O6331" s="0" t="str">
        <f aca="false">TEXT(B6331,"YYYY-MM")</f>
        <v>2015-01</v>
      </c>
      <c r="P6331" s="18" t="n">
        <f aca="false">IFERROR(N6331/K6331,0)</f>
        <v>0.377777777777778</v>
      </c>
      <c r="Q6331" s="0" t="str">
        <f aca="false">IF(M6331=0,"No Discount",IF(M6331&lt;0.2,"Low (1-19%)",IF(M6331&lt;0.4,"Medium (20-39%)","High (40%+)")))</f>
        <v>Low (1-19%)</v>
      </c>
      <c r="R6331" s="0" t="str">
        <f aca="false">INDEX('Lookup Tables'!$B$2:$B$5,MATCH(F6331,'Lookup Tables'!$A$2:$A$5,0))</f>
        <v>Manager A</v>
      </c>
    </row>
    <row r="6332" customFormat="false" ht="15" hidden="false" customHeight="false" outlineLevel="0" collapsed="false">
      <c r="A6332" s="0" t="s">
        <v>5062</v>
      </c>
      <c r="B6332" s="13" t="n">
        <v>42024</v>
      </c>
      <c r="C6332" s="13" t="n">
        <v>42030</v>
      </c>
      <c r="D6332" s="14" t="s">
        <v>69</v>
      </c>
      <c r="E6332" s="14" t="s">
        <v>53</v>
      </c>
      <c r="F6332" s="14" t="s">
        <v>98</v>
      </c>
      <c r="G6332" s="14" t="s">
        <v>157</v>
      </c>
      <c r="H6332" s="14" t="s">
        <v>65</v>
      </c>
      <c r="I6332" s="14" t="s">
        <v>73</v>
      </c>
      <c r="J6332" s="14" t="s">
        <v>2519</v>
      </c>
      <c r="K6332" s="15" t="n">
        <v>66.58</v>
      </c>
      <c r="L6332" s="0" t="n">
        <v>2</v>
      </c>
      <c r="M6332" s="16" t="n">
        <v>0</v>
      </c>
      <c r="N6332" s="17" t="n">
        <v>15.9792</v>
      </c>
      <c r="O6332" s="0" t="str">
        <f aca="false">TEXT(B6332,"YYYY-MM")</f>
        <v>2015-01</v>
      </c>
      <c r="P6332" s="18" t="n">
        <f aca="false">IFERROR(N6332/K6332,0)</f>
        <v>0.24</v>
      </c>
      <c r="Q6332" s="0" t="str">
        <f aca="false">IF(M6332=0,"No Discount",IF(M6332&lt;0.2,"Low (1-19%)",IF(M6332&lt;0.4,"Medium (20-39%)","High (40%+)")))</f>
        <v>No Discount</v>
      </c>
      <c r="R6332" s="0" t="str">
        <f aca="false">INDEX('Lookup Tables'!$B$2:$B$5,MATCH(F6332,'Lookup Tables'!$A$2:$A$5,0))</f>
        <v>Manager A</v>
      </c>
    </row>
    <row r="6333" customFormat="false" ht="15" hidden="false" customHeight="false" outlineLevel="0" collapsed="false">
      <c r="A6333" s="0" t="s">
        <v>5062</v>
      </c>
      <c r="B6333" s="13" t="n">
        <v>42024</v>
      </c>
      <c r="C6333" s="13" t="n">
        <v>42030</v>
      </c>
      <c r="D6333" s="14" t="s">
        <v>69</v>
      </c>
      <c r="E6333" s="14" t="s">
        <v>53</v>
      </c>
      <c r="F6333" s="14" t="s">
        <v>98</v>
      </c>
      <c r="G6333" s="14" t="s">
        <v>157</v>
      </c>
      <c r="H6333" s="14" t="s">
        <v>65</v>
      </c>
      <c r="I6333" s="14" t="s">
        <v>78</v>
      </c>
      <c r="J6333" s="14" t="s">
        <v>1958</v>
      </c>
      <c r="K6333" s="15" t="n">
        <v>43.92</v>
      </c>
      <c r="L6333" s="0" t="n">
        <v>3</v>
      </c>
      <c r="M6333" s="16" t="n">
        <v>0</v>
      </c>
      <c r="N6333" s="17" t="n">
        <v>12.7368</v>
      </c>
      <c r="O6333" s="0" t="str">
        <f aca="false">TEXT(B6333,"YYYY-MM")</f>
        <v>2015-01</v>
      </c>
      <c r="P6333" s="18" t="n">
        <f aca="false">IFERROR(N6333/K6333,0)</f>
        <v>0.29</v>
      </c>
      <c r="Q6333" s="0" t="str">
        <f aca="false">IF(M6333=0,"No Discount",IF(M6333&lt;0.2,"Low (1-19%)",IF(M6333&lt;0.4,"Medium (20-39%)","High (40%+)")))</f>
        <v>No Discount</v>
      </c>
      <c r="R6333" s="0" t="str">
        <f aca="false">INDEX('Lookup Tables'!$B$2:$B$5,MATCH(F6333,'Lookup Tables'!$A$2:$A$5,0))</f>
        <v>Manager A</v>
      </c>
    </row>
    <row r="6334" customFormat="false" ht="15" hidden="false" customHeight="false" outlineLevel="0" collapsed="false">
      <c r="A6334" s="0" t="s">
        <v>5062</v>
      </c>
      <c r="B6334" s="13" t="n">
        <v>42024</v>
      </c>
      <c r="C6334" s="13" t="n">
        <v>42030</v>
      </c>
      <c r="D6334" s="14" t="s">
        <v>69</v>
      </c>
      <c r="E6334" s="14" t="s">
        <v>53</v>
      </c>
      <c r="F6334" s="14" t="s">
        <v>98</v>
      </c>
      <c r="G6334" s="14" t="s">
        <v>157</v>
      </c>
      <c r="H6334" s="14" t="s">
        <v>56</v>
      </c>
      <c r="I6334" s="14" t="s">
        <v>76</v>
      </c>
      <c r="J6334" s="14" t="s">
        <v>1561</v>
      </c>
      <c r="K6334" s="15" t="n">
        <v>14.73</v>
      </c>
      <c r="L6334" s="0" t="n">
        <v>3</v>
      </c>
      <c r="M6334" s="16" t="n">
        <v>0</v>
      </c>
      <c r="N6334" s="17" t="n">
        <v>4.8609</v>
      </c>
      <c r="O6334" s="0" t="str">
        <f aca="false">TEXT(B6334,"YYYY-MM")</f>
        <v>2015-01</v>
      </c>
      <c r="P6334" s="18" t="n">
        <f aca="false">IFERROR(N6334/K6334,0)</f>
        <v>0.33</v>
      </c>
      <c r="Q6334" s="0" t="str">
        <f aca="false">IF(M6334=0,"No Discount",IF(M6334&lt;0.2,"Low (1-19%)",IF(M6334&lt;0.4,"Medium (20-39%)","High (40%+)")))</f>
        <v>No Discount</v>
      </c>
      <c r="R6334" s="0" t="str">
        <f aca="false">INDEX('Lookup Tables'!$B$2:$B$5,MATCH(F6334,'Lookup Tables'!$A$2:$A$5,0))</f>
        <v>Manager A</v>
      </c>
    </row>
    <row r="6335" customFormat="false" ht="15" hidden="false" customHeight="false" outlineLevel="0" collapsed="false">
      <c r="A6335" s="0" t="s">
        <v>5062</v>
      </c>
      <c r="B6335" s="13" t="n">
        <v>42024</v>
      </c>
      <c r="C6335" s="13" t="n">
        <v>42030</v>
      </c>
      <c r="D6335" s="14" t="s">
        <v>69</v>
      </c>
      <c r="E6335" s="14" t="s">
        <v>53</v>
      </c>
      <c r="F6335" s="14" t="s">
        <v>98</v>
      </c>
      <c r="G6335" s="14" t="s">
        <v>157</v>
      </c>
      <c r="H6335" s="14" t="s">
        <v>65</v>
      </c>
      <c r="I6335" s="14" t="s">
        <v>83</v>
      </c>
      <c r="J6335" s="14" t="s">
        <v>569</v>
      </c>
      <c r="K6335" s="15" t="n">
        <v>29.7</v>
      </c>
      <c r="L6335" s="0" t="n">
        <v>5</v>
      </c>
      <c r="M6335" s="16" t="n">
        <v>0</v>
      </c>
      <c r="N6335" s="17" t="n">
        <v>13.365</v>
      </c>
      <c r="O6335" s="0" t="str">
        <f aca="false">TEXT(B6335,"YYYY-MM")</f>
        <v>2015-01</v>
      </c>
      <c r="P6335" s="18" t="n">
        <f aca="false">IFERROR(N6335/K6335,0)</f>
        <v>0.45</v>
      </c>
      <c r="Q6335" s="0" t="str">
        <f aca="false">IF(M6335=0,"No Discount",IF(M6335&lt;0.2,"Low (1-19%)",IF(M6335&lt;0.4,"Medium (20-39%)","High (40%+)")))</f>
        <v>No Discount</v>
      </c>
      <c r="R6335" s="0" t="str">
        <f aca="false">INDEX('Lookup Tables'!$B$2:$B$5,MATCH(F6335,'Lookup Tables'!$A$2:$A$5,0))</f>
        <v>Manager A</v>
      </c>
    </row>
    <row r="6336" customFormat="false" ht="15" hidden="false" customHeight="false" outlineLevel="0" collapsed="false">
      <c r="A6336" s="0" t="s">
        <v>5063</v>
      </c>
      <c r="B6336" s="13" t="n">
        <v>42196</v>
      </c>
      <c r="C6336" s="13" t="n">
        <v>42200</v>
      </c>
      <c r="D6336" s="14" t="s">
        <v>69</v>
      </c>
      <c r="E6336" s="14" t="s">
        <v>53</v>
      </c>
      <c r="F6336" s="14" t="s">
        <v>117</v>
      </c>
      <c r="G6336" s="14" t="s">
        <v>170</v>
      </c>
      <c r="H6336" s="14" t="s">
        <v>65</v>
      </c>
      <c r="I6336" s="14" t="s">
        <v>91</v>
      </c>
      <c r="J6336" s="14" t="s">
        <v>587</v>
      </c>
      <c r="K6336" s="15" t="n">
        <v>49.12</v>
      </c>
      <c r="L6336" s="0" t="n">
        <v>4</v>
      </c>
      <c r="M6336" s="16" t="n">
        <v>0</v>
      </c>
      <c r="N6336" s="17" t="n">
        <v>23.0864</v>
      </c>
      <c r="O6336" s="0" t="str">
        <f aca="false">TEXT(B6336,"YYYY-MM")</f>
        <v>2015-07</v>
      </c>
      <c r="P6336" s="18" t="n">
        <f aca="false">IFERROR(N6336/K6336,0)</f>
        <v>0.47</v>
      </c>
      <c r="Q6336" s="0" t="str">
        <f aca="false">IF(M6336=0,"No Discount",IF(M6336&lt;0.2,"Low (1-19%)",IF(M6336&lt;0.4,"Medium (20-39%)","High (40%+)")))</f>
        <v>No Discount</v>
      </c>
      <c r="R6336" s="0" t="str">
        <f aca="false">INDEX('Lookup Tables'!$B$2:$B$5,MATCH(F6336,'Lookup Tables'!$A$2:$A$5,0))</f>
        <v>Manager B</v>
      </c>
    </row>
    <row r="6337" customFormat="false" ht="15" hidden="false" customHeight="false" outlineLevel="0" collapsed="false">
      <c r="A6337" s="0" t="s">
        <v>5063</v>
      </c>
      <c r="B6337" s="13" t="n">
        <v>42196</v>
      </c>
      <c r="C6337" s="13" t="n">
        <v>42200</v>
      </c>
      <c r="D6337" s="14" t="s">
        <v>69</v>
      </c>
      <c r="E6337" s="14" t="s">
        <v>53</v>
      </c>
      <c r="F6337" s="14" t="s">
        <v>117</v>
      </c>
      <c r="G6337" s="14" t="s">
        <v>170</v>
      </c>
      <c r="H6337" s="14" t="s">
        <v>65</v>
      </c>
      <c r="I6337" s="14" t="s">
        <v>83</v>
      </c>
      <c r="J6337" s="14" t="s">
        <v>2273</v>
      </c>
      <c r="K6337" s="15" t="n">
        <v>18.28</v>
      </c>
      <c r="L6337" s="0" t="n">
        <v>5</v>
      </c>
      <c r="M6337" s="16" t="n">
        <v>0.2</v>
      </c>
      <c r="N6337" s="17" t="n">
        <v>6.398</v>
      </c>
      <c r="O6337" s="0" t="str">
        <f aca="false">TEXT(B6337,"YYYY-MM")</f>
        <v>2015-07</v>
      </c>
      <c r="P6337" s="18" t="n">
        <f aca="false">IFERROR(N6337/K6337,0)</f>
        <v>0.35</v>
      </c>
      <c r="Q6337" s="0" t="str">
        <f aca="false">IF(M6337=0,"No Discount",IF(M6337&lt;0.2,"Low (1-19%)",IF(M6337&lt;0.4,"Medium (20-39%)","High (40%+)")))</f>
        <v>Medium (20-39%)</v>
      </c>
      <c r="R6337" s="0" t="str">
        <f aca="false">INDEX('Lookup Tables'!$B$2:$B$5,MATCH(F6337,'Lookup Tables'!$A$2:$A$5,0))</f>
        <v>Manager B</v>
      </c>
    </row>
    <row r="6338" customFormat="false" ht="15" hidden="false" customHeight="false" outlineLevel="0" collapsed="false">
      <c r="A6338" s="0" t="s">
        <v>5064</v>
      </c>
      <c r="B6338" s="13" t="n">
        <v>42977</v>
      </c>
      <c r="C6338" s="13" t="n">
        <v>42984</v>
      </c>
      <c r="D6338" s="14" t="s">
        <v>69</v>
      </c>
      <c r="E6338" s="14" t="s">
        <v>53</v>
      </c>
      <c r="F6338" s="14" t="s">
        <v>63</v>
      </c>
      <c r="G6338" s="14" t="s">
        <v>64</v>
      </c>
      <c r="H6338" s="14" t="s">
        <v>56</v>
      </c>
      <c r="I6338" s="14" t="s">
        <v>76</v>
      </c>
      <c r="J6338" s="14" t="s">
        <v>3311</v>
      </c>
      <c r="K6338" s="15" t="n">
        <v>47.04</v>
      </c>
      <c r="L6338" s="0" t="n">
        <v>4</v>
      </c>
      <c r="M6338" s="16" t="n">
        <v>0</v>
      </c>
      <c r="N6338" s="17" t="n">
        <v>15.9936</v>
      </c>
      <c r="O6338" s="0" t="str">
        <f aca="false">TEXT(B6338,"YYYY-MM")</f>
        <v>2017-08</v>
      </c>
      <c r="P6338" s="18" t="n">
        <f aca="false">IFERROR(N6338/K6338,0)</f>
        <v>0.34</v>
      </c>
      <c r="Q6338" s="0" t="str">
        <f aca="false">IF(M6338=0,"No Discount",IF(M6338&lt;0.2,"Low (1-19%)",IF(M6338&lt;0.4,"Medium (20-39%)","High (40%+)")))</f>
        <v>No Discount</v>
      </c>
      <c r="R6338" s="0" t="str">
        <f aca="false">INDEX('Lookup Tables'!$B$2:$B$5,MATCH(F6338,'Lookup Tables'!$A$2:$A$5,0))</f>
        <v>Manager D</v>
      </c>
    </row>
    <row r="6339" customFormat="false" ht="15" hidden="false" customHeight="false" outlineLevel="0" collapsed="false">
      <c r="A6339" s="0" t="s">
        <v>5064</v>
      </c>
      <c r="B6339" s="13" t="n">
        <v>42977</v>
      </c>
      <c r="C6339" s="13" t="n">
        <v>42984</v>
      </c>
      <c r="D6339" s="14" t="s">
        <v>69</v>
      </c>
      <c r="E6339" s="14" t="s">
        <v>53</v>
      </c>
      <c r="F6339" s="14" t="s">
        <v>63</v>
      </c>
      <c r="G6339" s="14" t="s">
        <v>64</v>
      </c>
      <c r="H6339" s="14" t="s">
        <v>80</v>
      </c>
      <c r="I6339" s="14" t="s">
        <v>81</v>
      </c>
      <c r="J6339" s="14" t="s">
        <v>3165</v>
      </c>
      <c r="K6339" s="15" t="n">
        <v>339.96</v>
      </c>
      <c r="L6339" s="0" t="n">
        <v>5</v>
      </c>
      <c r="M6339" s="16" t="n">
        <v>0.2</v>
      </c>
      <c r="N6339" s="17" t="n">
        <v>42.495</v>
      </c>
      <c r="O6339" s="0" t="str">
        <f aca="false">TEXT(B6339,"YYYY-MM")</f>
        <v>2017-08</v>
      </c>
      <c r="P6339" s="18" t="n">
        <f aca="false">IFERROR(N6339/K6339,0)</f>
        <v>0.125</v>
      </c>
      <c r="Q6339" s="0" t="str">
        <f aca="false">IF(M6339=0,"No Discount",IF(M6339&lt;0.2,"Low (1-19%)",IF(M6339&lt;0.4,"Medium (20-39%)","High (40%+)")))</f>
        <v>Medium (20-39%)</v>
      </c>
      <c r="R6339" s="0" t="str">
        <f aca="false">INDEX('Lookup Tables'!$B$2:$B$5,MATCH(F6339,'Lookup Tables'!$A$2:$A$5,0))</f>
        <v>Manager D</v>
      </c>
    </row>
    <row r="6340" customFormat="false" ht="15" hidden="false" customHeight="false" outlineLevel="0" collapsed="false">
      <c r="A6340" s="0" t="s">
        <v>5065</v>
      </c>
      <c r="B6340" s="13" t="n">
        <v>43378</v>
      </c>
      <c r="C6340" s="13" t="n">
        <v>43382</v>
      </c>
      <c r="D6340" s="14" t="s">
        <v>69</v>
      </c>
      <c r="E6340" s="14" t="s">
        <v>62</v>
      </c>
      <c r="F6340" s="14" t="s">
        <v>117</v>
      </c>
      <c r="G6340" s="14" t="s">
        <v>170</v>
      </c>
      <c r="H6340" s="14" t="s">
        <v>80</v>
      </c>
      <c r="I6340" s="14" t="s">
        <v>81</v>
      </c>
      <c r="J6340" s="14" t="s">
        <v>3236</v>
      </c>
      <c r="K6340" s="15" t="n">
        <v>87.8</v>
      </c>
      <c r="L6340" s="0" t="n">
        <v>4</v>
      </c>
      <c r="M6340" s="16" t="n">
        <v>0</v>
      </c>
      <c r="N6340" s="17" t="n">
        <v>43.9</v>
      </c>
      <c r="O6340" s="0" t="str">
        <f aca="false">TEXT(B6340,"YYYY-MM")</f>
        <v>2018-10</v>
      </c>
      <c r="P6340" s="18" t="n">
        <f aca="false">IFERROR(N6340/K6340,0)</f>
        <v>0.5</v>
      </c>
      <c r="Q6340" s="0" t="str">
        <f aca="false">IF(M6340=0,"No Discount",IF(M6340&lt;0.2,"Low (1-19%)",IF(M6340&lt;0.4,"Medium (20-39%)","High (40%+)")))</f>
        <v>No Discount</v>
      </c>
      <c r="R6340" s="0" t="str">
        <f aca="false">INDEX('Lookup Tables'!$B$2:$B$5,MATCH(F6340,'Lookup Tables'!$A$2:$A$5,0))</f>
        <v>Manager B</v>
      </c>
    </row>
    <row r="6341" customFormat="false" ht="15" hidden="false" customHeight="false" outlineLevel="0" collapsed="false">
      <c r="A6341" s="0" t="s">
        <v>5065</v>
      </c>
      <c r="B6341" s="13" t="n">
        <v>43378</v>
      </c>
      <c r="C6341" s="13" t="n">
        <v>43382</v>
      </c>
      <c r="D6341" s="14" t="s">
        <v>69</v>
      </c>
      <c r="E6341" s="14" t="s">
        <v>62</v>
      </c>
      <c r="F6341" s="14" t="s">
        <v>117</v>
      </c>
      <c r="G6341" s="14" t="s">
        <v>170</v>
      </c>
      <c r="H6341" s="14" t="s">
        <v>56</v>
      </c>
      <c r="I6341" s="14" t="s">
        <v>59</v>
      </c>
      <c r="J6341" s="14" t="s">
        <v>1454</v>
      </c>
      <c r="K6341" s="15" t="n">
        <v>221.382</v>
      </c>
      <c r="L6341" s="0" t="n">
        <v>2</v>
      </c>
      <c r="M6341" s="16" t="n">
        <v>0.1</v>
      </c>
      <c r="N6341" s="17" t="n">
        <v>2.4598</v>
      </c>
      <c r="O6341" s="0" t="str">
        <f aca="false">TEXT(B6341,"YYYY-MM")</f>
        <v>2018-10</v>
      </c>
      <c r="P6341" s="18" t="n">
        <f aca="false">IFERROR(N6341/K6341,0)</f>
        <v>0.0111111111111111</v>
      </c>
      <c r="Q6341" s="0" t="str">
        <f aca="false">IF(M6341=0,"No Discount",IF(M6341&lt;0.2,"Low (1-19%)",IF(M6341&lt;0.4,"Medium (20-39%)","High (40%+)")))</f>
        <v>Low (1-19%)</v>
      </c>
      <c r="R6341" s="0" t="str">
        <f aca="false">INDEX('Lookup Tables'!$B$2:$B$5,MATCH(F6341,'Lookup Tables'!$A$2:$A$5,0))</f>
        <v>Manager B</v>
      </c>
    </row>
    <row r="6342" customFormat="false" ht="15" hidden="false" customHeight="false" outlineLevel="0" collapsed="false">
      <c r="A6342" s="0" t="s">
        <v>5065</v>
      </c>
      <c r="B6342" s="13" t="n">
        <v>43378</v>
      </c>
      <c r="C6342" s="13" t="n">
        <v>43382</v>
      </c>
      <c r="D6342" s="14" t="s">
        <v>69</v>
      </c>
      <c r="E6342" s="14" t="s">
        <v>62</v>
      </c>
      <c r="F6342" s="14" t="s">
        <v>117</v>
      </c>
      <c r="G6342" s="14" t="s">
        <v>170</v>
      </c>
      <c r="H6342" s="14" t="s">
        <v>80</v>
      </c>
      <c r="I6342" s="14" t="s">
        <v>345</v>
      </c>
      <c r="J6342" s="14" t="s">
        <v>3889</v>
      </c>
      <c r="K6342" s="15" t="n">
        <v>5199.96</v>
      </c>
      <c r="L6342" s="0" t="n">
        <v>4</v>
      </c>
      <c r="M6342" s="16" t="n">
        <v>0</v>
      </c>
      <c r="N6342" s="17" t="n">
        <v>1351.9896</v>
      </c>
      <c r="O6342" s="0" t="str">
        <f aca="false">TEXT(B6342,"YYYY-MM")</f>
        <v>2018-10</v>
      </c>
      <c r="P6342" s="18" t="n">
        <f aca="false">IFERROR(N6342/K6342,0)</f>
        <v>0.26</v>
      </c>
      <c r="Q6342" s="0" t="str">
        <f aca="false">IF(M6342=0,"No Discount",IF(M6342&lt;0.2,"Low (1-19%)",IF(M6342&lt;0.4,"Medium (20-39%)","High (40%+)")))</f>
        <v>No Discount</v>
      </c>
      <c r="R6342" s="0" t="str">
        <f aca="false">INDEX('Lookup Tables'!$B$2:$B$5,MATCH(F6342,'Lookup Tables'!$A$2:$A$5,0))</f>
        <v>Manager B</v>
      </c>
    </row>
    <row r="6343" customFormat="false" ht="15" hidden="false" customHeight="false" outlineLevel="0" collapsed="false">
      <c r="A6343" s="0" t="s">
        <v>5066</v>
      </c>
      <c r="B6343" s="13" t="n">
        <v>43100</v>
      </c>
      <c r="C6343" s="13" t="n">
        <v>43102</v>
      </c>
      <c r="D6343" s="14" t="s">
        <v>137</v>
      </c>
      <c r="E6343" s="14" t="s">
        <v>53</v>
      </c>
      <c r="F6343" s="14" t="s">
        <v>117</v>
      </c>
      <c r="G6343" s="14" t="s">
        <v>269</v>
      </c>
      <c r="H6343" s="14" t="s">
        <v>65</v>
      </c>
      <c r="I6343" s="14" t="s">
        <v>73</v>
      </c>
      <c r="J6343" s="14" t="s">
        <v>2187</v>
      </c>
      <c r="K6343" s="15" t="n">
        <v>156.512</v>
      </c>
      <c r="L6343" s="0" t="n">
        <v>4</v>
      </c>
      <c r="M6343" s="16" t="n">
        <v>0.2</v>
      </c>
      <c r="N6343" s="17" t="n">
        <v>-35.2152</v>
      </c>
      <c r="O6343" s="0" t="str">
        <f aca="false">TEXT(B6343,"YYYY-MM")</f>
        <v>2017-12</v>
      </c>
      <c r="P6343" s="18" t="n">
        <f aca="false">IFERROR(N6343/K6343,0)</f>
        <v>-0.225</v>
      </c>
      <c r="Q6343" s="0" t="str">
        <f aca="false">IF(M6343=0,"No Discount",IF(M6343&lt;0.2,"Low (1-19%)",IF(M6343&lt;0.4,"Medium (20-39%)","High (40%+)")))</f>
        <v>Medium (20-39%)</v>
      </c>
      <c r="R6343" s="0" t="str">
        <f aca="false">INDEX('Lookup Tables'!$B$2:$B$5,MATCH(F6343,'Lookup Tables'!$A$2:$A$5,0))</f>
        <v>Manager B</v>
      </c>
    </row>
    <row r="6344" customFormat="false" ht="15" hidden="false" customHeight="false" outlineLevel="0" collapsed="false">
      <c r="A6344" s="0" t="s">
        <v>5067</v>
      </c>
      <c r="B6344" s="13" t="n">
        <v>42436</v>
      </c>
      <c r="C6344" s="13" t="n">
        <v>42439</v>
      </c>
      <c r="D6344" s="14" t="s">
        <v>137</v>
      </c>
      <c r="E6344" s="14" t="s">
        <v>97</v>
      </c>
      <c r="F6344" s="14" t="s">
        <v>117</v>
      </c>
      <c r="G6344" s="14" t="s">
        <v>160</v>
      </c>
      <c r="H6344" s="14" t="s">
        <v>80</v>
      </c>
      <c r="I6344" s="14" t="s">
        <v>123</v>
      </c>
      <c r="J6344" s="14" t="s">
        <v>475</v>
      </c>
      <c r="K6344" s="15" t="n">
        <v>119.85</v>
      </c>
      <c r="L6344" s="0" t="n">
        <v>3</v>
      </c>
      <c r="M6344" s="16" t="n">
        <v>0</v>
      </c>
      <c r="N6344" s="17" t="n">
        <v>52.734</v>
      </c>
      <c r="O6344" s="0" t="str">
        <f aca="false">TEXT(B6344,"YYYY-MM")</f>
        <v>2016-03</v>
      </c>
      <c r="P6344" s="18" t="n">
        <f aca="false">IFERROR(N6344/K6344,0)</f>
        <v>0.44</v>
      </c>
      <c r="Q6344" s="0" t="str">
        <f aca="false">IF(M6344=0,"No Discount",IF(M6344&lt;0.2,"Low (1-19%)",IF(M6344&lt;0.4,"Medium (20-39%)","High (40%+)")))</f>
        <v>No Discount</v>
      </c>
      <c r="R6344" s="0" t="str">
        <f aca="false">INDEX('Lookup Tables'!$B$2:$B$5,MATCH(F6344,'Lookup Tables'!$A$2:$A$5,0))</f>
        <v>Manager B</v>
      </c>
    </row>
    <row r="6345" customFormat="false" ht="15" hidden="false" customHeight="false" outlineLevel="0" collapsed="false">
      <c r="A6345" s="0" t="s">
        <v>5067</v>
      </c>
      <c r="B6345" s="13" t="n">
        <v>42436</v>
      </c>
      <c r="C6345" s="13" t="n">
        <v>42439</v>
      </c>
      <c r="D6345" s="14" t="s">
        <v>137</v>
      </c>
      <c r="E6345" s="14" t="s">
        <v>97</v>
      </c>
      <c r="F6345" s="14" t="s">
        <v>117</v>
      </c>
      <c r="G6345" s="14" t="s">
        <v>160</v>
      </c>
      <c r="H6345" s="14" t="s">
        <v>65</v>
      </c>
      <c r="I6345" s="14" t="s">
        <v>83</v>
      </c>
      <c r="J6345" s="14" t="s">
        <v>624</v>
      </c>
      <c r="K6345" s="15" t="n">
        <v>30.44</v>
      </c>
      <c r="L6345" s="0" t="n">
        <v>2</v>
      </c>
      <c r="M6345" s="16" t="n">
        <v>0</v>
      </c>
      <c r="N6345" s="17" t="n">
        <v>14.9156</v>
      </c>
      <c r="O6345" s="0" t="str">
        <f aca="false">TEXT(B6345,"YYYY-MM")</f>
        <v>2016-03</v>
      </c>
      <c r="P6345" s="18" t="n">
        <f aca="false">IFERROR(N6345/K6345,0)</f>
        <v>0.49</v>
      </c>
      <c r="Q6345" s="0" t="str">
        <f aca="false">IF(M6345=0,"No Discount",IF(M6345&lt;0.2,"Low (1-19%)",IF(M6345&lt;0.4,"Medium (20-39%)","High (40%+)")))</f>
        <v>No Discount</v>
      </c>
      <c r="R6345" s="0" t="str">
        <f aca="false">INDEX('Lookup Tables'!$B$2:$B$5,MATCH(F6345,'Lookup Tables'!$A$2:$A$5,0))</f>
        <v>Manager B</v>
      </c>
    </row>
    <row r="6346" customFormat="false" ht="15" hidden="false" customHeight="false" outlineLevel="0" collapsed="false">
      <c r="A6346" s="0" t="s">
        <v>5067</v>
      </c>
      <c r="B6346" s="13" t="n">
        <v>42436</v>
      </c>
      <c r="C6346" s="13" t="n">
        <v>42439</v>
      </c>
      <c r="D6346" s="14" t="s">
        <v>137</v>
      </c>
      <c r="E6346" s="14" t="s">
        <v>97</v>
      </c>
      <c r="F6346" s="14" t="s">
        <v>117</v>
      </c>
      <c r="G6346" s="14" t="s">
        <v>160</v>
      </c>
      <c r="H6346" s="14" t="s">
        <v>65</v>
      </c>
      <c r="I6346" s="14" t="s">
        <v>83</v>
      </c>
      <c r="J6346" s="14" t="s">
        <v>1810</v>
      </c>
      <c r="K6346" s="15" t="n">
        <v>69.28</v>
      </c>
      <c r="L6346" s="0" t="n">
        <v>2</v>
      </c>
      <c r="M6346" s="16" t="n">
        <v>0</v>
      </c>
      <c r="N6346" s="17" t="n">
        <v>33.2544</v>
      </c>
      <c r="O6346" s="0" t="str">
        <f aca="false">TEXT(B6346,"YYYY-MM")</f>
        <v>2016-03</v>
      </c>
      <c r="P6346" s="18" t="n">
        <f aca="false">IFERROR(N6346/K6346,0)</f>
        <v>0.48</v>
      </c>
      <c r="Q6346" s="0" t="str">
        <f aca="false">IF(M6346=0,"No Discount",IF(M6346&lt;0.2,"Low (1-19%)",IF(M6346&lt;0.4,"Medium (20-39%)","High (40%+)")))</f>
        <v>No Discount</v>
      </c>
      <c r="R6346" s="0" t="str">
        <f aca="false">INDEX('Lookup Tables'!$B$2:$B$5,MATCH(F6346,'Lookup Tables'!$A$2:$A$5,0))</f>
        <v>Manager B</v>
      </c>
    </row>
    <row r="6347" customFormat="false" ht="15" hidden="false" customHeight="false" outlineLevel="0" collapsed="false">
      <c r="A6347" s="0" t="s">
        <v>5067</v>
      </c>
      <c r="B6347" s="13" t="n">
        <v>42436</v>
      </c>
      <c r="C6347" s="13" t="n">
        <v>42439</v>
      </c>
      <c r="D6347" s="14" t="s">
        <v>137</v>
      </c>
      <c r="E6347" s="14" t="s">
        <v>97</v>
      </c>
      <c r="F6347" s="14" t="s">
        <v>117</v>
      </c>
      <c r="G6347" s="14" t="s">
        <v>160</v>
      </c>
      <c r="H6347" s="14" t="s">
        <v>80</v>
      </c>
      <c r="I6347" s="14" t="s">
        <v>81</v>
      </c>
      <c r="J6347" s="14" t="s">
        <v>3656</v>
      </c>
      <c r="K6347" s="15" t="n">
        <v>587.97</v>
      </c>
      <c r="L6347" s="0" t="n">
        <v>3</v>
      </c>
      <c r="M6347" s="16" t="n">
        <v>0</v>
      </c>
      <c r="N6347" s="17" t="n">
        <v>170.5113</v>
      </c>
      <c r="O6347" s="0" t="str">
        <f aca="false">TEXT(B6347,"YYYY-MM")</f>
        <v>2016-03</v>
      </c>
      <c r="P6347" s="18" t="n">
        <f aca="false">IFERROR(N6347/K6347,0)</f>
        <v>0.29</v>
      </c>
      <c r="Q6347" s="0" t="str">
        <f aca="false">IF(M6347=0,"No Discount",IF(M6347&lt;0.2,"Low (1-19%)",IF(M6347&lt;0.4,"Medium (20-39%)","High (40%+)")))</f>
        <v>No Discount</v>
      </c>
      <c r="R6347" s="0" t="str">
        <f aca="false">INDEX('Lookup Tables'!$B$2:$B$5,MATCH(F6347,'Lookup Tables'!$A$2:$A$5,0))</f>
        <v>Manager B</v>
      </c>
    </row>
    <row r="6348" customFormat="false" ht="15" hidden="false" customHeight="false" outlineLevel="0" collapsed="false">
      <c r="A6348" s="0" t="s">
        <v>5068</v>
      </c>
      <c r="B6348" s="13" t="n">
        <v>43393</v>
      </c>
      <c r="C6348" s="13" t="n">
        <v>43393</v>
      </c>
      <c r="D6348" s="14" t="s">
        <v>606</v>
      </c>
      <c r="E6348" s="14" t="s">
        <v>97</v>
      </c>
      <c r="F6348" s="14" t="s">
        <v>117</v>
      </c>
      <c r="G6348" s="14" t="s">
        <v>170</v>
      </c>
      <c r="H6348" s="14" t="s">
        <v>65</v>
      </c>
      <c r="I6348" s="14" t="s">
        <v>66</v>
      </c>
      <c r="J6348" s="14" t="s">
        <v>2091</v>
      </c>
      <c r="K6348" s="15" t="n">
        <v>24.55</v>
      </c>
      <c r="L6348" s="0" t="n">
        <v>5</v>
      </c>
      <c r="M6348" s="16" t="n">
        <v>0</v>
      </c>
      <c r="N6348" s="17" t="n">
        <v>12.0295</v>
      </c>
      <c r="O6348" s="0" t="str">
        <f aca="false">TEXT(B6348,"YYYY-MM")</f>
        <v>2018-10</v>
      </c>
      <c r="P6348" s="18" t="n">
        <f aca="false">IFERROR(N6348/K6348,0)</f>
        <v>0.49</v>
      </c>
      <c r="Q6348" s="0" t="str">
        <f aca="false">IF(M6348=0,"No Discount",IF(M6348&lt;0.2,"Low (1-19%)",IF(M6348&lt;0.4,"Medium (20-39%)","High (40%+)")))</f>
        <v>No Discount</v>
      </c>
      <c r="R6348" s="0" t="str">
        <f aca="false">INDEX('Lookup Tables'!$B$2:$B$5,MATCH(F6348,'Lookup Tables'!$A$2:$A$5,0))</f>
        <v>Manager B</v>
      </c>
    </row>
    <row r="6349" customFormat="false" ht="15" hidden="false" customHeight="false" outlineLevel="0" collapsed="false">
      <c r="A6349" s="0" t="s">
        <v>5069</v>
      </c>
      <c r="B6349" s="13" t="n">
        <v>42491</v>
      </c>
      <c r="C6349" s="13" t="n">
        <v>42496</v>
      </c>
      <c r="D6349" s="14" t="s">
        <v>69</v>
      </c>
      <c r="E6349" s="14" t="s">
        <v>53</v>
      </c>
      <c r="F6349" s="14" t="s">
        <v>63</v>
      </c>
      <c r="G6349" s="14" t="s">
        <v>64</v>
      </c>
      <c r="H6349" s="14" t="s">
        <v>65</v>
      </c>
      <c r="I6349" s="14" t="s">
        <v>83</v>
      </c>
      <c r="J6349" s="14" t="s">
        <v>624</v>
      </c>
      <c r="K6349" s="15" t="n">
        <v>12.176</v>
      </c>
      <c r="L6349" s="0" t="n">
        <v>1</v>
      </c>
      <c r="M6349" s="16" t="n">
        <v>0.2</v>
      </c>
      <c r="N6349" s="17" t="n">
        <v>4.4138</v>
      </c>
      <c r="O6349" s="0" t="str">
        <f aca="false">TEXT(B6349,"YYYY-MM")</f>
        <v>2016-05</v>
      </c>
      <c r="P6349" s="18" t="n">
        <f aca="false">IFERROR(N6349/K6349,0)</f>
        <v>0.3625</v>
      </c>
      <c r="Q6349" s="0" t="str">
        <f aca="false">IF(M6349=0,"No Discount",IF(M6349&lt;0.2,"Low (1-19%)",IF(M6349&lt;0.4,"Medium (20-39%)","High (40%+)")))</f>
        <v>Medium (20-39%)</v>
      </c>
      <c r="R6349" s="0" t="str">
        <f aca="false">INDEX('Lookup Tables'!$B$2:$B$5,MATCH(F6349,'Lookup Tables'!$A$2:$A$5,0))</f>
        <v>Manager D</v>
      </c>
    </row>
    <row r="6350" customFormat="false" ht="15" hidden="false" customHeight="false" outlineLevel="0" collapsed="false">
      <c r="A6350" s="0" t="s">
        <v>5069</v>
      </c>
      <c r="B6350" s="13" t="n">
        <v>42491</v>
      </c>
      <c r="C6350" s="13" t="n">
        <v>42496</v>
      </c>
      <c r="D6350" s="14" t="s">
        <v>69</v>
      </c>
      <c r="E6350" s="14" t="s">
        <v>53</v>
      </c>
      <c r="F6350" s="14" t="s">
        <v>63</v>
      </c>
      <c r="G6350" s="14" t="s">
        <v>64</v>
      </c>
      <c r="H6350" s="14" t="s">
        <v>65</v>
      </c>
      <c r="I6350" s="14" t="s">
        <v>73</v>
      </c>
      <c r="J6350" s="14" t="s">
        <v>495</v>
      </c>
      <c r="K6350" s="15" t="n">
        <v>37.32</v>
      </c>
      <c r="L6350" s="0" t="n">
        <v>3</v>
      </c>
      <c r="M6350" s="16" t="n">
        <v>0</v>
      </c>
      <c r="N6350" s="17" t="n">
        <v>10.4496</v>
      </c>
      <c r="O6350" s="0" t="str">
        <f aca="false">TEXT(B6350,"YYYY-MM")</f>
        <v>2016-05</v>
      </c>
      <c r="P6350" s="18" t="n">
        <f aca="false">IFERROR(N6350/K6350,0)</f>
        <v>0.28</v>
      </c>
      <c r="Q6350" s="0" t="str">
        <f aca="false">IF(M6350=0,"No Discount",IF(M6350&lt;0.2,"Low (1-19%)",IF(M6350&lt;0.4,"Medium (20-39%)","High (40%+)")))</f>
        <v>No Discount</v>
      </c>
      <c r="R6350" s="0" t="str">
        <f aca="false">INDEX('Lookup Tables'!$B$2:$B$5,MATCH(F6350,'Lookup Tables'!$A$2:$A$5,0))</f>
        <v>Manager D</v>
      </c>
    </row>
    <row r="6351" customFormat="false" ht="15" hidden="false" customHeight="false" outlineLevel="0" collapsed="false">
      <c r="A6351" s="0" t="s">
        <v>5069</v>
      </c>
      <c r="B6351" s="13" t="n">
        <v>42491</v>
      </c>
      <c r="C6351" s="13" t="n">
        <v>42496</v>
      </c>
      <c r="D6351" s="14" t="s">
        <v>69</v>
      </c>
      <c r="E6351" s="14" t="s">
        <v>53</v>
      </c>
      <c r="F6351" s="14" t="s">
        <v>63</v>
      </c>
      <c r="G6351" s="14" t="s">
        <v>64</v>
      </c>
      <c r="H6351" s="14" t="s">
        <v>65</v>
      </c>
      <c r="I6351" s="14" t="s">
        <v>303</v>
      </c>
      <c r="J6351" s="14" t="s">
        <v>653</v>
      </c>
      <c r="K6351" s="15" t="n">
        <v>35.06</v>
      </c>
      <c r="L6351" s="0" t="n">
        <v>2</v>
      </c>
      <c r="M6351" s="16" t="n">
        <v>0</v>
      </c>
      <c r="N6351" s="17" t="n">
        <v>10.518</v>
      </c>
      <c r="O6351" s="0" t="str">
        <f aca="false">TEXT(B6351,"YYYY-MM")</f>
        <v>2016-05</v>
      </c>
      <c r="P6351" s="18" t="n">
        <f aca="false">IFERROR(N6351/K6351,0)</f>
        <v>0.3</v>
      </c>
      <c r="Q6351" s="0" t="str">
        <f aca="false">IF(M6351=0,"No Discount",IF(M6351&lt;0.2,"Low (1-19%)",IF(M6351&lt;0.4,"Medium (20-39%)","High (40%+)")))</f>
        <v>No Discount</v>
      </c>
      <c r="R6351" s="0" t="str">
        <f aca="false">INDEX('Lookup Tables'!$B$2:$B$5,MATCH(F6351,'Lookup Tables'!$A$2:$A$5,0))</f>
        <v>Manager D</v>
      </c>
    </row>
    <row r="6352" customFormat="false" ht="15" hidden="false" customHeight="false" outlineLevel="0" collapsed="false">
      <c r="A6352" s="0" t="s">
        <v>5070</v>
      </c>
      <c r="B6352" s="13" t="n">
        <v>43346</v>
      </c>
      <c r="C6352" s="13" t="n">
        <v>43351</v>
      </c>
      <c r="D6352" s="14" t="s">
        <v>69</v>
      </c>
      <c r="E6352" s="14" t="s">
        <v>53</v>
      </c>
      <c r="F6352" s="14" t="s">
        <v>98</v>
      </c>
      <c r="G6352" s="14" t="s">
        <v>99</v>
      </c>
      <c r="H6352" s="14" t="s">
        <v>56</v>
      </c>
      <c r="I6352" s="14" t="s">
        <v>76</v>
      </c>
      <c r="J6352" s="14" t="s">
        <v>1426</v>
      </c>
      <c r="K6352" s="15" t="n">
        <v>108.4</v>
      </c>
      <c r="L6352" s="0" t="n">
        <v>5</v>
      </c>
      <c r="M6352" s="16" t="n">
        <v>0.6</v>
      </c>
      <c r="N6352" s="17" t="n">
        <v>-105.69</v>
      </c>
      <c r="O6352" s="0" t="str">
        <f aca="false">TEXT(B6352,"YYYY-MM")</f>
        <v>2018-09</v>
      </c>
      <c r="P6352" s="18" t="n">
        <f aca="false">IFERROR(N6352/K6352,0)</f>
        <v>-0.975</v>
      </c>
      <c r="Q6352" s="0" t="str">
        <f aca="false">IF(M6352=0,"No Discount",IF(M6352&lt;0.2,"Low (1-19%)",IF(M6352&lt;0.4,"Medium (20-39%)","High (40%+)")))</f>
        <v>High (40%+)</v>
      </c>
      <c r="R6352" s="0" t="str">
        <f aca="false">INDEX('Lookup Tables'!$B$2:$B$5,MATCH(F6352,'Lookup Tables'!$A$2:$A$5,0))</f>
        <v>Manager A</v>
      </c>
    </row>
    <row r="6353" customFormat="false" ht="15" hidden="false" customHeight="false" outlineLevel="0" collapsed="false">
      <c r="A6353" s="0" t="s">
        <v>5071</v>
      </c>
      <c r="B6353" s="13" t="n">
        <v>43407</v>
      </c>
      <c r="C6353" s="13" t="n">
        <v>43412</v>
      </c>
      <c r="D6353" s="14" t="s">
        <v>69</v>
      </c>
      <c r="E6353" s="14" t="s">
        <v>62</v>
      </c>
      <c r="F6353" s="14" t="s">
        <v>54</v>
      </c>
      <c r="G6353" s="14" t="s">
        <v>70</v>
      </c>
      <c r="H6353" s="14" t="s">
        <v>80</v>
      </c>
      <c r="I6353" s="14" t="s">
        <v>81</v>
      </c>
      <c r="J6353" s="14" t="s">
        <v>1698</v>
      </c>
      <c r="K6353" s="15" t="n">
        <v>361.376</v>
      </c>
      <c r="L6353" s="0" t="n">
        <v>2</v>
      </c>
      <c r="M6353" s="16" t="n">
        <v>0.2</v>
      </c>
      <c r="N6353" s="17" t="n">
        <v>27.1032</v>
      </c>
      <c r="O6353" s="0" t="str">
        <f aca="false">TEXT(B6353,"YYYY-MM")</f>
        <v>2018-11</v>
      </c>
      <c r="P6353" s="18" t="n">
        <f aca="false">IFERROR(N6353/K6353,0)</f>
        <v>0.075</v>
      </c>
      <c r="Q6353" s="0" t="str">
        <f aca="false">IF(M6353=0,"No Discount",IF(M6353&lt;0.2,"Low (1-19%)",IF(M6353&lt;0.4,"Medium (20-39%)","High (40%+)")))</f>
        <v>Medium (20-39%)</v>
      </c>
      <c r="R6353" s="0" t="str">
        <f aca="false">INDEX('Lookup Tables'!$B$2:$B$5,MATCH(F6353,'Lookup Tables'!$A$2:$A$5,0))</f>
        <v>Manager C</v>
      </c>
    </row>
    <row r="6354" customFormat="false" ht="15" hidden="false" customHeight="false" outlineLevel="0" collapsed="false">
      <c r="A6354" s="0" t="s">
        <v>5072</v>
      </c>
      <c r="B6354" s="13" t="n">
        <v>42626</v>
      </c>
      <c r="C6354" s="13" t="n">
        <v>42632</v>
      </c>
      <c r="D6354" s="14" t="s">
        <v>69</v>
      </c>
      <c r="E6354" s="14" t="s">
        <v>53</v>
      </c>
      <c r="F6354" s="14" t="s">
        <v>117</v>
      </c>
      <c r="G6354" s="14" t="s">
        <v>118</v>
      </c>
      <c r="H6354" s="14" t="s">
        <v>65</v>
      </c>
      <c r="I6354" s="14" t="s">
        <v>83</v>
      </c>
      <c r="J6354" s="14" t="s">
        <v>2342</v>
      </c>
      <c r="K6354" s="15" t="n">
        <v>2.412</v>
      </c>
      <c r="L6354" s="0" t="n">
        <v>1</v>
      </c>
      <c r="M6354" s="16" t="n">
        <v>0.7</v>
      </c>
      <c r="N6354" s="17" t="n">
        <v>-2.01</v>
      </c>
      <c r="O6354" s="0" t="str">
        <f aca="false">TEXT(B6354,"YYYY-MM")</f>
        <v>2016-09</v>
      </c>
      <c r="P6354" s="18" t="n">
        <f aca="false">IFERROR(N6354/K6354,0)</f>
        <v>-0.833333333333333</v>
      </c>
      <c r="Q6354" s="0" t="str">
        <f aca="false">IF(M6354=0,"No Discount",IF(M6354&lt;0.2,"Low (1-19%)",IF(M6354&lt;0.4,"Medium (20-39%)","High (40%+)")))</f>
        <v>High (40%+)</v>
      </c>
      <c r="R6354" s="0" t="str">
        <f aca="false">INDEX('Lookup Tables'!$B$2:$B$5,MATCH(F6354,'Lookup Tables'!$A$2:$A$5,0))</f>
        <v>Manager B</v>
      </c>
    </row>
    <row r="6355" customFormat="false" ht="15" hidden="false" customHeight="false" outlineLevel="0" collapsed="false">
      <c r="A6355" s="0" t="s">
        <v>5073</v>
      </c>
      <c r="B6355" s="13" t="n">
        <v>42619</v>
      </c>
      <c r="C6355" s="13" t="n">
        <v>42625</v>
      </c>
      <c r="D6355" s="14" t="s">
        <v>69</v>
      </c>
      <c r="E6355" s="14" t="s">
        <v>62</v>
      </c>
      <c r="F6355" s="14" t="s">
        <v>117</v>
      </c>
      <c r="G6355" s="14" t="s">
        <v>170</v>
      </c>
      <c r="H6355" s="14" t="s">
        <v>65</v>
      </c>
      <c r="I6355" s="14" t="s">
        <v>85</v>
      </c>
      <c r="J6355" s="14" t="s">
        <v>3705</v>
      </c>
      <c r="K6355" s="15" t="n">
        <v>8.39</v>
      </c>
      <c r="L6355" s="0" t="n">
        <v>1</v>
      </c>
      <c r="M6355" s="16" t="n">
        <v>0</v>
      </c>
      <c r="N6355" s="17" t="n">
        <v>2.0975</v>
      </c>
      <c r="O6355" s="0" t="str">
        <f aca="false">TEXT(B6355,"YYYY-MM")</f>
        <v>2016-09</v>
      </c>
      <c r="P6355" s="18" t="n">
        <f aca="false">IFERROR(N6355/K6355,0)</f>
        <v>0.25</v>
      </c>
      <c r="Q6355" s="0" t="str">
        <f aca="false">IF(M6355=0,"No Discount",IF(M6355&lt;0.2,"Low (1-19%)",IF(M6355&lt;0.4,"Medium (20-39%)","High (40%+)")))</f>
        <v>No Discount</v>
      </c>
      <c r="R6355" s="0" t="str">
        <f aca="false">INDEX('Lookup Tables'!$B$2:$B$5,MATCH(F6355,'Lookup Tables'!$A$2:$A$5,0))</f>
        <v>Manager B</v>
      </c>
    </row>
    <row r="6356" customFormat="false" ht="15" hidden="false" customHeight="false" outlineLevel="0" collapsed="false">
      <c r="A6356" s="0" t="s">
        <v>5073</v>
      </c>
      <c r="B6356" s="13" t="n">
        <v>42619</v>
      </c>
      <c r="C6356" s="13" t="n">
        <v>42625</v>
      </c>
      <c r="D6356" s="14" t="s">
        <v>69</v>
      </c>
      <c r="E6356" s="14" t="s">
        <v>62</v>
      </c>
      <c r="F6356" s="14" t="s">
        <v>117</v>
      </c>
      <c r="G6356" s="14" t="s">
        <v>170</v>
      </c>
      <c r="H6356" s="14" t="s">
        <v>80</v>
      </c>
      <c r="I6356" s="14" t="s">
        <v>81</v>
      </c>
      <c r="J6356" s="14" t="s">
        <v>1768</v>
      </c>
      <c r="K6356" s="15" t="n">
        <v>337.98</v>
      </c>
      <c r="L6356" s="0" t="n">
        <v>2</v>
      </c>
      <c r="M6356" s="16" t="n">
        <v>0</v>
      </c>
      <c r="N6356" s="17" t="n">
        <v>101.394</v>
      </c>
      <c r="O6356" s="0" t="str">
        <f aca="false">TEXT(B6356,"YYYY-MM")</f>
        <v>2016-09</v>
      </c>
      <c r="P6356" s="18" t="n">
        <f aca="false">IFERROR(N6356/K6356,0)</f>
        <v>0.3</v>
      </c>
      <c r="Q6356" s="0" t="str">
        <f aca="false">IF(M6356=0,"No Discount",IF(M6356&lt;0.2,"Low (1-19%)",IF(M6356&lt;0.4,"Medium (20-39%)","High (40%+)")))</f>
        <v>No Discount</v>
      </c>
      <c r="R6356" s="0" t="str">
        <f aca="false">INDEX('Lookup Tables'!$B$2:$B$5,MATCH(F6356,'Lookup Tables'!$A$2:$A$5,0))</f>
        <v>Manager B</v>
      </c>
    </row>
    <row r="6357" customFormat="false" ht="15" hidden="false" customHeight="false" outlineLevel="0" collapsed="false">
      <c r="A6357" s="0" t="s">
        <v>5074</v>
      </c>
      <c r="B6357" s="13" t="n">
        <v>42283</v>
      </c>
      <c r="C6357" s="13" t="n">
        <v>42290</v>
      </c>
      <c r="D6357" s="14" t="s">
        <v>69</v>
      </c>
      <c r="E6357" s="14" t="s">
        <v>53</v>
      </c>
      <c r="F6357" s="14" t="s">
        <v>117</v>
      </c>
      <c r="G6357" s="14" t="s">
        <v>118</v>
      </c>
      <c r="H6357" s="14" t="s">
        <v>65</v>
      </c>
      <c r="I6357" s="14" t="s">
        <v>73</v>
      </c>
      <c r="J6357" s="14" t="s">
        <v>408</v>
      </c>
      <c r="K6357" s="15" t="n">
        <v>83.92</v>
      </c>
      <c r="L6357" s="0" t="n">
        <v>5</v>
      </c>
      <c r="M6357" s="16" t="n">
        <v>0.2</v>
      </c>
      <c r="N6357" s="17" t="n">
        <v>-13.637</v>
      </c>
      <c r="O6357" s="0" t="str">
        <f aca="false">TEXT(B6357,"YYYY-MM")</f>
        <v>2015-10</v>
      </c>
      <c r="P6357" s="18" t="n">
        <f aca="false">IFERROR(N6357/K6357,0)</f>
        <v>-0.1625</v>
      </c>
      <c r="Q6357" s="0" t="str">
        <f aca="false">IF(M6357=0,"No Discount",IF(M6357&lt;0.2,"Low (1-19%)",IF(M6357&lt;0.4,"Medium (20-39%)","High (40%+)")))</f>
        <v>Medium (20-39%)</v>
      </c>
      <c r="R6357" s="0" t="str">
        <f aca="false">INDEX('Lookup Tables'!$B$2:$B$5,MATCH(F6357,'Lookup Tables'!$A$2:$A$5,0))</f>
        <v>Manager B</v>
      </c>
    </row>
    <row r="6358" customFormat="false" ht="15" hidden="false" customHeight="false" outlineLevel="0" collapsed="false">
      <c r="A6358" s="0" t="s">
        <v>5075</v>
      </c>
      <c r="B6358" s="13" t="n">
        <v>43123</v>
      </c>
      <c r="C6358" s="13" t="n">
        <v>43128</v>
      </c>
      <c r="D6358" s="14" t="s">
        <v>69</v>
      </c>
      <c r="E6358" s="14" t="s">
        <v>62</v>
      </c>
      <c r="F6358" s="14" t="s">
        <v>63</v>
      </c>
      <c r="G6358" s="14" t="s">
        <v>94</v>
      </c>
      <c r="H6358" s="14" t="s">
        <v>65</v>
      </c>
      <c r="I6358" s="14" t="s">
        <v>83</v>
      </c>
      <c r="J6358" s="14" t="s">
        <v>2227</v>
      </c>
      <c r="K6358" s="15" t="n">
        <v>19.68</v>
      </c>
      <c r="L6358" s="0" t="n">
        <v>5</v>
      </c>
      <c r="M6358" s="16" t="n">
        <v>0.2</v>
      </c>
      <c r="N6358" s="17" t="n">
        <v>6.888</v>
      </c>
      <c r="O6358" s="0" t="str">
        <f aca="false">TEXT(B6358,"YYYY-MM")</f>
        <v>2018-01</v>
      </c>
      <c r="P6358" s="18" t="n">
        <f aca="false">IFERROR(N6358/K6358,0)</f>
        <v>0.35</v>
      </c>
      <c r="Q6358" s="0" t="str">
        <f aca="false">IF(M6358=0,"No Discount",IF(M6358&lt;0.2,"Low (1-19%)",IF(M6358&lt;0.4,"Medium (20-39%)","High (40%+)")))</f>
        <v>Medium (20-39%)</v>
      </c>
      <c r="R6358" s="0" t="str">
        <f aca="false">INDEX('Lookup Tables'!$B$2:$B$5,MATCH(F6358,'Lookup Tables'!$A$2:$A$5,0))</f>
        <v>Manager D</v>
      </c>
    </row>
    <row r="6359" customFormat="false" ht="15" hidden="false" customHeight="false" outlineLevel="0" collapsed="false">
      <c r="A6359" s="0" t="s">
        <v>5075</v>
      </c>
      <c r="B6359" s="13" t="n">
        <v>43123</v>
      </c>
      <c r="C6359" s="13" t="n">
        <v>43128</v>
      </c>
      <c r="D6359" s="14" t="s">
        <v>69</v>
      </c>
      <c r="E6359" s="14" t="s">
        <v>62</v>
      </c>
      <c r="F6359" s="14" t="s">
        <v>63</v>
      </c>
      <c r="G6359" s="14" t="s">
        <v>94</v>
      </c>
      <c r="H6359" s="14" t="s">
        <v>65</v>
      </c>
      <c r="I6359" s="14" t="s">
        <v>91</v>
      </c>
      <c r="J6359" s="14" t="s">
        <v>1330</v>
      </c>
      <c r="K6359" s="15" t="n">
        <v>25.92</v>
      </c>
      <c r="L6359" s="0" t="n">
        <v>4</v>
      </c>
      <c r="M6359" s="16" t="n">
        <v>0</v>
      </c>
      <c r="N6359" s="17" t="n">
        <v>12.4416</v>
      </c>
      <c r="O6359" s="0" t="str">
        <f aca="false">TEXT(B6359,"YYYY-MM")</f>
        <v>2018-01</v>
      </c>
      <c r="P6359" s="18" t="n">
        <f aca="false">IFERROR(N6359/K6359,0)</f>
        <v>0.48</v>
      </c>
      <c r="Q6359" s="0" t="str">
        <f aca="false">IF(M6359=0,"No Discount",IF(M6359&lt;0.2,"Low (1-19%)",IF(M6359&lt;0.4,"Medium (20-39%)","High (40%+)")))</f>
        <v>No Discount</v>
      </c>
      <c r="R6359" s="0" t="str">
        <f aca="false">INDEX('Lookup Tables'!$B$2:$B$5,MATCH(F6359,'Lookup Tables'!$A$2:$A$5,0))</f>
        <v>Manager D</v>
      </c>
    </row>
    <row r="6360" customFormat="false" ht="15" hidden="false" customHeight="false" outlineLevel="0" collapsed="false">
      <c r="A6360" s="0" t="s">
        <v>5075</v>
      </c>
      <c r="B6360" s="13" t="n">
        <v>43123</v>
      </c>
      <c r="C6360" s="13" t="n">
        <v>43128</v>
      </c>
      <c r="D6360" s="14" t="s">
        <v>69</v>
      </c>
      <c r="E6360" s="14" t="s">
        <v>62</v>
      </c>
      <c r="F6360" s="14" t="s">
        <v>63</v>
      </c>
      <c r="G6360" s="14" t="s">
        <v>94</v>
      </c>
      <c r="H6360" s="14" t="s">
        <v>65</v>
      </c>
      <c r="I6360" s="14" t="s">
        <v>91</v>
      </c>
      <c r="J6360" s="14" t="s">
        <v>1831</v>
      </c>
      <c r="K6360" s="15" t="n">
        <v>6.48</v>
      </c>
      <c r="L6360" s="0" t="n">
        <v>1</v>
      </c>
      <c r="M6360" s="16" t="n">
        <v>0</v>
      </c>
      <c r="N6360" s="17" t="n">
        <v>3.1104</v>
      </c>
      <c r="O6360" s="0" t="str">
        <f aca="false">TEXT(B6360,"YYYY-MM")</f>
        <v>2018-01</v>
      </c>
      <c r="P6360" s="18" t="n">
        <f aca="false">IFERROR(N6360/K6360,0)</f>
        <v>0.48</v>
      </c>
      <c r="Q6360" s="0" t="str">
        <f aca="false">IF(M6360=0,"No Discount",IF(M6360&lt;0.2,"Low (1-19%)",IF(M6360&lt;0.4,"Medium (20-39%)","High (40%+)")))</f>
        <v>No Discount</v>
      </c>
      <c r="R6360" s="0" t="str">
        <f aca="false">INDEX('Lookup Tables'!$B$2:$B$5,MATCH(F6360,'Lookup Tables'!$A$2:$A$5,0))</f>
        <v>Manager D</v>
      </c>
    </row>
    <row r="6361" customFormat="false" ht="15" hidden="false" customHeight="false" outlineLevel="0" collapsed="false">
      <c r="A6361" s="0" t="s">
        <v>5075</v>
      </c>
      <c r="B6361" s="13" t="n">
        <v>43123</v>
      </c>
      <c r="C6361" s="13" t="n">
        <v>43128</v>
      </c>
      <c r="D6361" s="14" t="s">
        <v>69</v>
      </c>
      <c r="E6361" s="14" t="s">
        <v>62</v>
      </c>
      <c r="F6361" s="14" t="s">
        <v>63</v>
      </c>
      <c r="G6361" s="14" t="s">
        <v>94</v>
      </c>
      <c r="H6361" s="14" t="s">
        <v>80</v>
      </c>
      <c r="I6361" s="14" t="s">
        <v>81</v>
      </c>
      <c r="J6361" s="14" t="s">
        <v>4794</v>
      </c>
      <c r="K6361" s="15" t="n">
        <v>86.352</v>
      </c>
      <c r="L6361" s="0" t="n">
        <v>6</v>
      </c>
      <c r="M6361" s="16" t="n">
        <v>0.2</v>
      </c>
      <c r="N6361" s="17" t="n">
        <v>8.6352</v>
      </c>
      <c r="O6361" s="0" t="str">
        <f aca="false">TEXT(B6361,"YYYY-MM")</f>
        <v>2018-01</v>
      </c>
      <c r="P6361" s="18" t="n">
        <f aca="false">IFERROR(N6361/K6361,0)</f>
        <v>0.1</v>
      </c>
      <c r="Q6361" s="0" t="str">
        <f aca="false">IF(M6361=0,"No Discount",IF(M6361&lt;0.2,"Low (1-19%)",IF(M6361&lt;0.4,"Medium (20-39%)","High (40%+)")))</f>
        <v>Medium (20-39%)</v>
      </c>
      <c r="R6361" s="0" t="str">
        <f aca="false">INDEX('Lookup Tables'!$B$2:$B$5,MATCH(F6361,'Lookup Tables'!$A$2:$A$5,0))</f>
        <v>Manager D</v>
      </c>
    </row>
    <row r="6362" customFormat="false" ht="15" hidden="false" customHeight="false" outlineLevel="0" collapsed="false">
      <c r="A6362" s="0" t="s">
        <v>5076</v>
      </c>
      <c r="B6362" s="13" t="n">
        <v>42714</v>
      </c>
      <c r="C6362" s="13" t="n">
        <v>42719</v>
      </c>
      <c r="D6362" s="14" t="s">
        <v>69</v>
      </c>
      <c r="E6362" s="14" t="s">
        <v>97</v>
      </c>
      <c r="F6362" s="14" t="s">
        <v>63</v>
      </c>
      <c r="G6362" s="14" t="s">
        <v>64</v>
      </c>
      <c r="H6362" s="14" t="s">
        <v>65</v>
      </c>
      <c r="I6362" s="14" t="s">
        <v>78</v>
      </c>
      <c r="J6362" s="14" t="s">
        <v>3098</v>
      </c>
      <c r="K6362" s="15" t="n">
        <v>56.3</v>
      </c>
      <c r="L6362" s="0" t="n">
        <v>2</v>
      </c>
      <c r="M6362" s="16" t="n">
        <v>0</v>
      </c>
      <c r="N6362" s="17" t="n">
        <v>15.764</v>
      </c>
      <c r="O6362" s="0" t="str">
        <f aca="false">TEXT(B6362,"YYYY-MM")</f>
        <v>2016-12</v>
      </c>
      <c r="P6362" s="18" t="n">
        <f aca="false">IFERROR(N6362/K6362,0)</f>
        <v>0.28</v>
      </c>
      <c r="Q6362" s="0" t="str">
        <f aca="false">IF(M6362=0,"No Discount",IF(M6362&lt;0.2,"Low (1-19%)",IF(M6362&lt;0.4,"Medium (20-39%)","High (40%+)")))</f>
        <v>No Discount</v>
      </c>
      <c r="R6362" s="0" t="str">
        <f aca="false">INDEX('Lookup Tables'!$B$2:$B$5,MATCH(F6362,'Lookup Tables'!$A$2:$A$5,0))</f>
        <v>Manager D</v>
      </c>
    </row>
    <row r="6363" customFormat="false" ht="15" hidden="false" customHeight="false" outlineLevel="0" collapsed="false">
      <c r="A6363" s="0" t="s">
        <v>5077</v>
      </c>
      <c r="B6363" s="13" t="n">
        <v>42333</v>
      </c>
      <c r="C6363" s="13" t="n">
        <v>42338</v>
      </c>
      <c r="D6363" s="14" t="s">
        <v>69</v>
      </c>
      <c r="E6363" s="14" t="s">
        <v>53</v>
      </c>
      <c r="F6363" s="14" t="s">
        <v>63</v>
      </c>
      <c r="G6363" s="14" t="s">
        <v>237</v>
      </c>
      <c r="H6363" s="14" t="s">
        <v>65</v>
      </c>
      <c r="I6363" s="14" t="s">
        <v>78</v>
      </c>
      <c r="J6363" s="14" t="s">
        <v>3583</v>
      </c>
      <c r="K6363" s="15" t="n">
        <v>51.016</v>
      </c>
      <c r="L6363" s="0" t="n">
        <v>7</v>
      </c>
      <c r="M6363" s="16" t="n">
        <v>0.2</v>
      </c>
      <c r="N6363" s="17" t="n">
        <v>8.2901</v>
      </c>
      <c r="O6363" s="0" t="str">
        <f aca="false">TEXT(B6363,"YYYY-MM")</f>
        <v>2015-11</v>
      </c>
      <c r="P6363" s="18" t="n">
        <f aca="false">IFERROR(N6363/K6363,0)</f>
        <v>0.1625</v>
      </c>
      <c r="Q6363" s="0" t="str">
        <f aca="false">IF(M6363=0,"No Discount",IF(M6363&lt;0.2,"Low (1-19%)",IF(M6363&lt;0.4,"Medium (20-39%)","High (40%+)")))</f>
        <v>Medium (20-39%)</v>
      </c>
      <c r="R6363" s="0" t="str">
        <f aca="false">INDEX('Lookup Tables'!$B$2:$B$5,MATCH(F6363,'Lookup Tables'!$A$2:$A$5,0))</f>
        <v>Manager D</v>
      </c>
    </row>
    <row r="6364" customFormat="false" ht="15" hidden="false" customHeight="false" outlineLevel="0" collapsed="false">
      <c r="A6364" s="0" t="s">
        <v>5078</v>
      </c>
      <c r="B6364" s="13" t="n">
        <v>43425</v>
      </c>
      <c r="C6364" s="13" t="n">
        <v>43429</v>
      </c>
      <c r="D6364" s="14" t="s">
        <v>69</v>
      </c>
      <c r="E6364" s="14" t="s">
        <v>53</v>
      </c>
      <c r="F6364" s="14" t="s">
        <v>63</v>
      </c>
      <c r="G6364" s="14" t="s">
        <v>94</v>
      </c>
      <c r="H6364" s="14" t="s">
        <v>65</v>
      </c>
      <c r="I6364" s="14" t="s">
        <v>83</v>
      </c>
      <c r="J6364" s="14" t="s">
        <v>794</v>
      </c>
      <c r="K6364" s="15" t="n">
        <v>150.8</v>
      </c>
      <c r="L6364" s="0" t="n">
        <v>5</v>
      </c>
      <c r="M6364" s="16" t="n">
        <v>0.2</v>
      </c>
      <c r="N6364" s="17" t="n">
        <v>56.55</v>
      </c>
      <c r="O6364" s="0" t="str">
        <f aca="false">TEXT(B6364,"YYYY-MM")</f>
        <v>2018-11</v>
      </c>
      <c r="P6364" s="18" t="n">
        <f aca="false">IFERROR(N6364/K6364,0)</f>
        <v>0.375</v>
      </c>
      <c r="Q6364" s="0" t="str">
        <f aca="false">IF(M6364=0,"No Discount",IF(M6364&lt;0.2,"Low (1-19%)",IF(M6364&lt;0.4,"Medium (20-39%)","High (40%+)")))</f>
        <v>Medium (20-39%)</v>
      </c>
      <c r="R6364" s="0" t="str">
        <f aca="false">INDEX('Lookup Tables'!$B$2:$B$5,MATCH(F6364,'Lookup Tables'!$A$2:$A$5,0))</f>
        <v>Manager D</v>
      </c>
    </row>
    <row r="6365" customFormat="false" ht="15" hidden="false" customHeight="false" outlineLevel="0" collapsed="false">
      <c r="A6365" s="0" t="s">
        <v>5078</v>
      </c>
      <c r="B6365" s="13" t="n">
        <v>43425</v>
      </c>
      <c r="C6365" s="13" t="n">
        <v>43429</v>
      </c>
      <c r="D6365" s="14" t="s">
        <v>69</v>
      </c>
      <c r="E6365" s="14" t="s">
        <v>53</v>
      </c>
      <c r="F6365" s="14" t="s">
        <v>63</v>
      </c>
      <c r="G6365" s="14" t="s">
        <v>94</v>
      </c>
      <c r="H6365" s="14" t="s">
        <v>80</v>
      </c>
      <c r="I6365" s="14" t="s">
        <v>345</v>
      </c>
      <c r="J6365" s="14" t="s">
        <v>5079</v>
      </c>
      <c r="K6365" s="15" t="n">
        <v>1039.992</v>
      </c>
      <c r="L6365" s="0" t="n">
        <v>1</v>
      </c>
      <c r="M6365" s="16" t="n">
        <v>0.2</v>
      </c>
      <c r="N6365" s="17" t="n">
        <v>103.9992</v>
      </c>
      <c r="O6365" s="0" t="str">
        <f aca="false">TEXT(B6365,"YYYY-MM")</f>
        <v>2018-11</v>
      </c>
      <c r="P6365" s="18" t="n">
        <f aca="false">IFERROR(N6365/K6365,0)</f>
        <v>0.1</v>
      </c>
      <c r="Q6365" s="0" t="str">
        <f aca="false">IF(M6365=0,"No Discount",IF(M6365&lt;0.2,"Low (1-19%)",IF(M6365&lt;0.4,"Medium (20-39%)","High (40%+)")))</f>
        <v>Medium (20-39%)</v>
      </c>
      <c r="R6365" s="0" t="str">
        <f aca="false">INDEX('Lookup Tables'!$B$2:$B$5,MATCH(F6365,'Lookup Tables'!$A$2:$A$5,0))</f>
        <v>Manager D</v>
      </c>
    </row>
    <row r="6366" customFormat="false" ht="15" hidden="false" customHeight="false" outlineLevel="0" collapsed="false">
      <c r="A6366" s="0" t="s">
        <v>5078</v>
      </c>
      <c r="B6366" s="13" t="n">
        <v>43425</v>
      </c>
      <c r="C6366" s="13" t="n">
        <v>43429</v>
      </c>
      <c r="D6366" s="14" t="s">
        <v>69</v>
      </c>
      <c r="E6366" s="14" t="s">
        <v>53</v>
      </c>
      <c r="F6366" s="14" t="s">
        <v>63</v>
      </c>
      <c r="G6366" s="14" t="s">
        <v>94</v>
      </c>
      <c r="H6366" s="14" t="s">
        <v>65</v>
      </c>
      <c r="I6366" s="14" t="s">
        <v>91</v>
      </c>
      <c r="J6366" s="14" t="s">
        <v>4377</v>
      </c>
      <c r="K6366" s="15" t="n">
        <v>51.84</v>
      </c>
      <c r="L6366" s="0" t="n">
        <v>8</v>
      </c>
      <c r="M6366" s="16" t="n">
        <v>0</v>
      </c>
      <c r="N6366" s="17" t="n">
        <v>24.8832</v>
      </c>
      <c r="O6366" s="0" t="str">
        <f aca="false">TEXT(B6366,"YYYY-MM")</f>
        <v>2018-11</v>
      </c>
      <c r="P6366" s="18" t="n">
        <f aca="false">IFERROR(N6366/K6366,0)</f>
        <v>0.48</v>
      </c>
      <c r="Q6366" s="0" t="str">
        <f aca="false">IF(M6366=0,"No Discount",IF(M6366&lt;0.2,"Low (1-19%)",IF(M6366&lt;0.4,"Medium (20-39%)","High (40%+)")))</f>
        <v>No Discount</v>
      </c>
      <c r="R6366" s="0" t="str">
        <f aca="false">INDEX('Lookup Tables'!$B$2:$B$5,MATCH(F6366,'Lookup Tables'!$A$2:$A$5,0))</f>
        <v>Manager D</v>
      </c>
    </row>
    <row r="6367" customFormat="false" ht="15" hidden="false" customHeight="false" outlineLevel="0" collapsed="false">
      <c r="A6367" s="0" t="s">
        <v>5080</v>
      </c>
      <c r="B6367" s="13" t="n">
        <v>43194</v>
      </c>
      <c r="C6367" s="13" t="n">
        <v>43195</v>
      </c>
      <c r="D6367" s="14" t="s">
        <v>137</v>
      </c>
      <c r="E6367" s="14" t="s">
        <v>97</v>
      </c>
      <c r="F6367" s="14" t="s">
        <v>117</v>
      </c>
      <c r="G6367" s="14" t="s">
        <v>170</v>
      </c>
      <c r="H6367" s="14" t="s">
        <v>80</v>
      </c>
      <c r="I6367" s="14" t="s">
        <v>81</v>
      </c>
      <c r="J6367" s="14" t="s">
        <v>5081</v>
      </c>
      <c r="K6367" s="15" t="n">
        <v>41.22</v>
      </c>
      <c r="L6367" s="0" t="n">
        <v>1</v>
      </c>
      <c r="M6367" s="16" t="n">
        <v>0</v>
      </c>
      <c r="N6367" s="17" t="n">
        <v>11.1294</v>
      </c>
      <c r="O6367" s="0" t="str">
        <f aca="false">TEXT(B6367,"YYYY-MM")</f>
        <v>2018-04</v>
      </c>
      <c r="P6367" s="18" t="n">
        <f aca="false">IFERROR(N6367/K6367,0)</f>
        <v>0.27</v>
      </c>
      <c r="Q6367" s="0" t="str">
        <f aca="false">IF(M6367=0,"No Discount",IF(M6367&lt;0.2,"Low (1-19%)",IF(M6367&lt;0.4,"Medium (20-39%)","High (40%+)")))</f>
        <v>No Discount</v>
      </c>
      <c r="R6367" s="0" t="str">
        <f aca="false">INDEX('Lookup Tables'!$B$2:$B$5,MATCH(F6367,'Lookup Tables'!$A$2:$A$5,0))</f>
        <v>Manager B</v>
      </c>
    </row>
    <row r="6368" customFormat="false" ht="15" hidden="false" customHeight="false" outlineLevel="0" collapsed="false">
      <c r="A6368" s="0" t="s">
        <v>5080</v>
      </c>
      <c r="B6368" s="13" t="n">
        <v>43194</v>
      </c>
      <c r="C6368" s="13" t="n">
        <v>43195</v>
      </c>
      <c r="D6368" s="14" t="s">
        <v>137</v>
      </c>
      <c r="E6368" s="14" t="s">
        <v>97</v>
      </c>
      <c r="F6368" s="14" t="s">
        <v>117</v>
      </c>
      <c r="G6368" s="14" t="s">
        <v>170</v>
      </c>
      <c r="H6368" s="14" t="s">
        <v>65</v>
      </c>
      <c r="I6368" s="14" t="s">
        <v>303</v>
      </c>
      <c r="J6368" s="14" t="s">
        <v>507</v>
      </c>
      <c r="K6368" s="15" t="n">
        <v>240.37</v>
      </c>
      <c r="L6368" s="0" t="n">
        <v>1</v>
      </c>
      <c r="M6368" s="16" t="n">
        <v>0</v>
      </c>
      <c r="N6368" s="17" t="n">
        <v>7.2111</v>
      </c>
      <c r="O6368" s="0" t="str">
        <f aca="false">TEXT(B6368,"YYYY-MM")</f>
        <v>2018-04</v>
      </c>
      <c r="P6368" s="18" t="n">
        <f aca="false">IFERROR(N6368/K6368,0)</f>
        <v>0.03</v>
      </c>
      <c r="Q6368" s="0" t="str">
        <f aca="false">IF(M6368=0,"No Discount",IF(M6368&lt;0.2,"Low (1-19%)",IF(M6368&lt;0.4,"Medium (20-39%)","High (40%+)")))</f>
        <v>No Discount</v>
      </c>
      <c r="R6368" s="0" t="str">
        <f aca="false">INDEX('Lookup Tables'!$B$2:$B$5,MATCH(F6368,'Lookup Tables'!$A$2:$A$5,0))</f>
        <v>Manager B</v>
      </c>
    </row>
    <row r="6369" customFormat="false" ht="15" hidden="false" customHeight="false" outlineLevel="0" collapsed="false">
      <c r="A6369" s="0" t="s">
        <v>5080</v>
      </c>
      <c r="B6369" s="13" t="n">
        <v>43194</v>
      </c>
      <c r="C6369" s="13" t="n">
        <v>43195</v>
      </c>
      <c r="D6369" s="14" t="s">
        <v>137</v>
      </c>
      <c r="E6369" s="14" t="s">
        <v>97</v>
      </c>
      <c r="F6369" s="14" t="s">
        <v>117</v>
      </c>
      <c r="G6369" s="14" t="s">
        <v>170</v>
      </c>
      <c r="H6369" s="14" t="s">
        <v>80</v>
      </c>
      <c r="I6369" s="14" t="s">
        <v>81</v>
      </c>
      <c r="J6369" s="14" t="s">
        <v>850</v>
      </c>
      <c r="K6369" s="15" t="n">
        <v>119.02</v>
      </c>
      <c r="L6369" s="0" t="n">
        <v>2</v>
      </c>
      <c r="M6369" s="16" t="n">
        <v>0</v>
      </c>
      <c r="N6369" s="17" t="n">
        <v>33.3256</v>
      </c>
      <c r="O6369" s="0" t="str">
        <f aca="false">TEXT(B6369,"YYYY-MM")</f>
        <v>2018-04</v>
      </c>
      <c r="P6369" s="18" t="n">
        <f aca="false">IFERROR(N6369/K6369,0)</f>
        <v>0.28</v>
      </c>
      <c r="Q6369" s="0" t="str">
        <f aca="false">IF(M6369=0,"No Discount",IF(M6369&lt;0.2,"Low (1-19%)",IF(M6369&lt;0.4,"Medium (20-39%)","High (40%+)")))</f>
        <v>No Discount</v>
      </c>
      <c r="R6369" s="0" t="str">
        <f aca="false">INDEX('Lookup Tables'!$B$2:$B$5,MATCH(F6369,'Lookup Tables'!$A$2:$A$5,0))</f>
        <v>Manager B</v>
      </c>
    </row>
    <row r="6370" customFormat="false" ht="15" hidden="false" customHeight="false" outlineLevel="0" collapsed="false">
      <c r="A6370" s="0" t="s">
        <v>5082</v>
      </c>
      <c r="B6370" s="13" t="n">
        <v>43239</v>
      </c>
      <c r="C6370" s="13" t="n">
        <v>43244</v>
      </c>
      <c r="D6370" s="14" t="s">
        <v>69</v>
      </c>
      <c r="E6370" s="14" t="s">
        <v>53</v>
      </c>
      <c r="F6370" s="14" t="s">
        <v>63</v>
      </c>
      <c r="G6370" s="14" t="s">
        <v>64</v>
      </c>
      <c r="H6370" s="14" t="s">
        <v>65</v>
      </c>
      <c r="I6370" s="14" t="s">
        <v>83</v>
      </c>
      <c r="J6370" s="14" t="s">
        <v>2263</v>
      </c>
      <c r="K6370" s="15" t="n">
        <v>133.12</v>
      </c>
      <c r="L6370" s="0" t="n">
        <v>5</v>
      </c>
      <c r="M6370" s="16" t="n">
        <v>0.2</v>
      </c>
      <c r="N6370" s="17" t="n">
        <v>49.92</v>
      </c>
      <c r="O6370" s="0" t="str">
        <f aca="false">TEXT(B6370,"YYYY-MM")</f>
        <v>2018-05</v>
      </c>
      <c r="P6370" s="18" t="n">
        <f aca="false">IFERROR(N6370/K6370,0)</f>
        <v>0.375</v>
      </c>
      <c r="Q6370" s="0" t="str">
        <f aca="false">IF(M6370=0,"No Discount",IF(M6370&lt;0.2,"Low (1-19%)",IF(M6370&lt;0.4,"Medium (20-39%)","High (40%+)")))</f>
        <v>Medium (20-39%)</v>
      </c>
      <c r="R6370" s="0" t="str">
        <f aca="false">INDEX('Lookup Tables'!$B$2:$B$5,MATCH(F6370,'Lookup Tables'!$A$2:$A$5,0))</f>
        <v>Manager D</v>
      </c>
    </row>
    <row r="6371" customFormat="false" ht="15" hidden="false" customHeight="false" outlineLevel="0" collapsed="false">
      <c r="A6371" s="0" t="s">
        <v>5083</v>
      </c>
      <c r="B6371" s="13" t="n">
        <v>43011</v>
      </c>
      <c r="C6371" s="13" t="n">
        <v>43015</v>
      </c>
      <c r="D6371" s="14" t="s">
        <v>69</v>
      </c>
      <c r="E6371" s="14" t="s">
        <v>62</v>
      </c>
      <c r="F6371" s="14" t="s">
        <v>98</v>
      </c>
      <c r="G6371" s="14" t="s">
        <v>99</v>
      </c>
      <c r="H6371" s="14" t="s">
        <v>56</v>
      </c>
      <c r="I6371" s="14" t="s">
        <v>76</v>
      </c>
      <c r="J6371" s="14" t="s">
        <v>539</v>
      </c>
      <c r="K6371" s="15" t="n">
        <v>38.08</v>
      </c>
      <c r="L6371" s="0" t="n">
        <v>5</v>
      </c>
      <c r="M6371" s="16" t="n">
        <v>0.6</v>
      </c>
      <c r="N6371" s="17" t="n">
        <v>-29.512</v>
      </c>
      <c r="O6371" s="0" t="str">
        <f aca="false">TEXT(B6371,"YYYY-MM")</f>
        <v>2017-10</v>
      </c>
      <c r="P6371" s="18" t="n">
        <f aca="false">IFERROR(N6371/K6371,0)</f>
        <v>-0.775</v>
      </c>
      <c r="Q6371" s="0" t="str">
        <f aca="false">IF(M6371=0,"No Discount",IF(M6371&lt;0.2,"Low (1-19%)",IF(M6371&lt;0.4,"Medium (20-39%)","High (40%+)")))</f>
        <v>High (40%+)</v>
      </c>
      <c r="R6371" s="0" t="str">
        <f aca="false">INDEX('Lookup Tables'!$B$2:$B$5,MATCH(F6371,'Lookup Tables'!$A$2:$A$5,0))</f>
        <v>Manager A</v>
      </c>
    </row>
    <row r="6372" customFormat="false" ht="15" hidden="false" customHeight="false" outlineLevel="0" collapsed="false">
      <c r="A6372" s="0" t="s">
        <v>5084</v>
      </c>
      <c r="B6372" s="13" t="n">
        <v>43060</v>
      </c>
      <c r="C6372" s="13" t="n">
        <v>43060</v>
      </c>
      <c r="D6372" s="14" t="s">
        <v>606</v>
      </c>
      <c r="E6372" s="14" t="s">
        <v>97</v>
      </c>
      <c r="F6372" s="14" t="s">
        <v>117</v>
      </c>
      <c r="G6372" s="14" t="s">
        <v>170</v>
      </c>
      <c r="H6372" s="14" t="s">
        <v>56</v>
      </c>
      <c r="I6372" s="14" t="s">
        <v>57</v>
      </c>
      <c r="J6372" s="14" t="s">
        <v>3317</v>
      </c>
      <c r="K6372" s="15" t="n">
        <v>113.568</v>
      </c>
      <c r="L6372" s="0" t="n">
        <v>2</v>
      </c>
      <c r="M6372" s="16" t="n">
        <v>0.2</v>
      </c>
      <c r="N6372" s="17" t="n">
        <v>12.7764</v>
      </c>
      <c r="O6372" s="0" t="str">
        <f aca="false">TEXT(B6372,"YYYY-MM")</f>
        <v>2017-11</v>
      </c>
      <c r="P6372" s="18" t="n">
        <f aca="false">IFERROR(N6372/K6372,0)</f>
        <v>0.1125</v>
      </c>
      <c r="Q6372" s="0" t="str">
        <f aca="false">IF(M6372=0,"No Discount",IF(M6372&lt;0.2,"Low (1-19%)",IF(M6372&lt;0.4,"Medium (20-39%)","High (40%+)")))</f>
        <v>Medium (20-39%)</v>
      </c>
      <c r="R6372" s="0" t="str">
        <f aca="false">INDEX('Lookup Tables'!$B$2:$B$5,MATCH(F6372,'Lookup Tables'!$A$2:$A$5,0))</f>
        <v>Manager B</v>
      </c>
    </row>
    <row r="6373" customFormat="false" ht="15" hidden="false" customHeight="false" outlineLevel="0" collapsed="false">
      <c r="A6373" s="0" t="s">
        <v>5085</v>
      </c>
      <c r="B6373" s="13" t="n">
        <v>43376</v>
      </c>
      <c r="C6373" s="13" t="n">
        <v>43378</v>
      </c>
      <c r="D6373" s="14" t="s">
        <v>52</v>
      </c>
      <c r="E6373" s="14" t="s">
        <v>97</v>
      </c>
      <c r="F6373" s="14" t="s">
        <v>117</v>
      </c>
      <c r="G6373" s="14" t="s">
        <v>170</v>
      </c>
      <c r="H6373" s="14" t="s">
        <v>56</v>
      </c>
      <c r="I6373" s="14" t="s">
        <v>76</v>
      </c>
      <c r="J6373" s="14" t="s">
        <v>263</v>
      </c>
      <c r="K6373" s="15" t="n">
        <v>83.92</v>
      </c>
      <c r="L6373" s="0" t="n">
        <v>4</v>
      </c>
      <c r="M6373" s="16" t="n">
        <v>0</v>
      </c>
      <c r="N6373" s="17" t="n">
        <v>21.8192</v>
      </c>
      <c r="O6373" s="0" t="str">
        <f aca="false">TEXT(B6373,"YYYY-MM")</f>
        <v>2018-10</v>
      </c>
      <c r="P6373" s="18" t="n">
        <f aca="false">IFERROR(N6373/K6373,0)</f>
        <v>0.26</v>
      </c>
      <c r="Q6373" s="0" t="str">
        <f aca="false">IF(M6373=0,"No Discount",IF(M6373&lt;0.2,"Low (1-19%)",IF(M6373&lt;0.4,"Medium (20-39%)","High (40%+)")))</f>
        <v>No Discount</v>
      </c>
      <c r="R6373" s="0" t="str">
        <f aca="false">INDEX('Lookup Tables'!$B$2:$B$5,MATCH(F6373,'Lookup Tables'!$A$2:$A$5,0))</f>
        <v>Manager B</v>
      </c>
    </row>
    <row r="6374" customFormat="false" ht="15" hidden="false" customHeight="false" outlineLevel="0" collapsed="false">
      <c r="A6374" s="0" t="s">
        <v>5085</v>
      </c>
      <c r="B6374" s="13" t="n">
        <v>43376</v>
      </c>
      <c r="C6374" s="13" t="n">
        <v>43378</v>
      </c>
      <c r="D6374" s="14" t="s">
        <v>52</v>
      </c>
      <c r="E6374" s="14" t="s">
        <v>97</v>
      </c>
      <c r="F6374" s="14" t="s">
        <v>117</v>
      </c>
      <c r="G6374" s="14" t="s">
        <v>170</v>
      </c>
      <c r="H6374" s="14" t="s">
        <v>65</v>
      </c>
      <c r="I6374" s="14" t="s">
        <v>78</v>
      </c>
      <c r="J6374" s="14" t="s">
        <v>1414</v>
      </c>
      <c r="K6374" s="15" t="n">
        <v>6.63</v>
      </c>
      <c r="L6374" s="0" t="n">
        <v>3</v>
      </c>
      <c r="M6374" s="16" t="n">
        <v>0</v>
      </c>
      <c r="N6374" s="17" t="n">
        <v>3.1161</v>
      </c>
      <c r="O6374" s="0" t="str">
        <f aca="false">TEXT(B6374,"YYYY-MM")</f>
        <v>2018-10</v>
      </c>
      <c r="P6374" s="18" t="n">
        <f aca="false">IFERROR(N6374/K6374,0)</f>
        <v>0.47</v>
      </c>
      <c r="Q6374" s="0" t="str">
        <f aca="false">IF(M6374=0,"No Discount",IF(M6374&lt;0.2,"Low (1-19%)",IF(M6374&lt;0.4,"Medium (20-39%)","High (40%+)")))</f>
        <v>No Discount</v>
      </c>
      <c r="R6374" s="0" t="str">
        <f aca="false">INDEX('Lookup Tables'!$B$2:$B$5,MATCH(F6374,'Lookup Tables'!$A$2:$A$5,0))</f>
        <v>Manager B</v>
      </c>
    </row>
    <row r="6375" customFormat="false" ht="15" hidden="false" customHeight="false" outlineLevel="0" collapsed="false">
      <c r="A6375" s="0" t="s">
        <v>5085</v>
      </c>
      <c r="B6375" s="13" t="n">
        <v>43376</v>
      </c>
      <c r="C6375" s="13" t="n">
        <v>43378</v>
      </c>
      <c r="D6375" s="14" t="s">
        <v>52</v>
      </c>
      <c r="E6375" s="14" t="s">
        <v>97</v>
      </c>
      <c r="F6375" s="14" t="s">
        <v>117</v>
      </c>
      <c r="G6375" s="14" t="s">
        <v>170</v>
      </c>
      <c r="H6375" s="14" t="s">
        <v>80</v>
      </c>
      <c r="I6375" s="14" t="s">
        <v>123</v>
      </c>
      <c r="J6375" s="14" t="s">
        <v>1228</v>
      </c>
      <c r="K6375" s="15" t="n">
        <v>371.97</v>
      </c>
      <c r="L6375" s="0" t="n">
        <v>3</v>
      </c>
      <c r="M6375" s="16" t="n">
        <v>0</v>
      </c>
      <c r="N6375" s="17" t="n">
        <v>66.9546</v>
      </c>
      <c r="O6375" s="0" t="str">
        <f aca="false">TEXT(B6375,"YYYY-MM")</f>
        <v>2018-10</v>
      </c>
      <c r="P6375" s="18" t="n">
        <f aca="false">IFERROR(N6375/K6375,0)</f>
        <v>0.18</v>
      </c>
      <c r="Q6375" s="0" t="str">
        <f aca="false">IF(M6375=0,"No Discount",IF(M6375&lt;0.2,"Low (1-19%)",IF(M6375&lt;0.4,"Medium (20-39%)","High (40%+)")))</f>
        <v>No Discount</v>
      </c>
      <c r="R6375" s="0" t="str">
        <f aca="false">INDEX('Lookup Tables'!$B$2:$B$5,MATCH(F6375,'Lookup Tables'!$A$2:$A$5,0))</f>
        <v>Manager B</v>
      </c>
    </row>
    <row r="6376" customFormat="false" ht="15" hidden="false" customHeight="false" outlineLevel="0" collapsed="false">
      <c r="A6376" s="0" t="s">
        <v>5086</v>
      </c>
      <c r="B6376" s="13" t="n">
        <v>42123</v>
      </c>
      <c r="C6376" s="13" t="n">
        <v>42127</v>
      </c>
      <c r="D6376" s="14" t="s">
        <v>69</v>
      </c>
      <c r="E6376" s="14" t="s">
        <v>62</v>
      </c>
      <c r="F6376" s="14" t="s">
        <v>54</v>
      </c>
      <c r="G6376" s="14" t="s">
        <v>200</v>
      </c>
      <c r="H6376" s="14" t="s">
        <v>56</v>
      </c>
      <c r="I6376" s="14" t="s">
        <v>59</v>
      </c>
      <c r="J6376" s="14" t="s">
        <v>1158</v>
      </c>
      <c r="K6376" s="15" t="n">
        <v>561.584</v>
      </c>
      <c r="L6376" s="0" t="n">
        <v>2</v>
      </c>
      <c r="M6376" s="16" t="n">
        <v>0.2</v>
      </c>
      <c r="N6376" s="17" t="n">
        <v>70.198</v>
      </c>
      <c r="O6376" s="0" t="str">
        <f aca="false">TEXT(B6376,"YYYY-MM")</f>
        <v>2015-04</v>
      </c>
      <c r="P6376" s="18" t="n">
        <f aca="false">IFERROR(N6376/K6376,0)</f>
        <v>0.125</v>
      </c>
      <c r="Q6376" s="0" t="str">
        <f aca="false">IF(M6376=0,"No Discount",IF(M6376&lt;0.2,"Low (1-19%)",IF(M6376&lt;0.4,"Medium (20-39%)","High (40%+)")))</f>
        <v>Medium (20-39%)</v>
      </c>
      <c r="R6376" s="0" t="str">
        <f aca="false">INDEX('Lookup Tables'!$B$2:$B$5,MATCH(F6376,'Lookup Tables'!$A$2:$A$5,0))</f>
        <v>Manager C</v>
      </c>
    </row>
    <row r="6377" customFormat="false" ht="15" hidden="false" customHeight="false" outlineLevel="0" collapsed="false">
      <c r="A6377" s="0" t="s">
        <v>5086</v>
      </c>
      <c r="B6377" s="13" t="n">
        <v>42123</v>
      </c>
      <c r="C6377" s="13" t="n">
        <v>42127</v>
      </c>
      <c r="D6377" s="14" t="s">
        <v>69</v>
      </c>
      <c r="E6377" s="14" t="s">
        <v>62</v>
      </c>
      <c r="F6377" s="14" t="s">
        <v>54</v>
      </c>
      <c r="G6377" s="14" t="s">
        <v>200</v>
      </c>
      <c r="H6377" s="14" t="s">
        <v>65</v>
      </c>
      <c r="I6377" s="14" t="s">
        <v>73</v>
      </c>
      <c r="J6377" s="14" t="s">
        <v>650</v>
      </c>
      <c r="K6377" s="15" t="n">
        <v>99.92</v>
      </c>
      <c r="L6377" s="0" t="n">
        <v>5</v>
      </c>
      <c r="M6377" s="16" t="n">
        <v>0.2</v>
      </c>
      <c r="N6377" s="17" t="n">
        <v>-1.249</v>
      </c>
      <c r="O6377" s="0" t="str">
        <f aca="false">TEXT(B6377,"YYYY-MM")</f>
        <v>2015-04</v>
      </c>
      <c r="P6377" s="18" t="n">
        <f aca="false">IFERROR(N6377/K6377,0)</f>
        <v>-0.0125</v>
      </c>
      <c r="Q6377" s="0" t="str">
        <f aca="false">IF(M6377=0,"No Discount",IF(M6377&lt;0.2,"Low (1-19%)",IF(M6377&lt;0.4,"Medium (20-39%)","High (40%+)")))</f>
        <v>Medium (20-39%)</v>
      </c>
      <c r="R6377" s="0" t="str">
        <f aca="false">INDEX('Lookup Tables'!$B$2:$B$5,MATCH(F6377,'Lookup Tables'!$A$2:$A$5,0))</f>
        <v>Manager C</v>
      </c>
    </row>
    <row r="6378" customFormat="false" ht="15" hidden="false" customHeight="false" outlineLevel="0" collapsed="false">
      <c r="A6378" s="0" t="s">
        <v>5087</v>
      </c>
      <c r="B6378" s="13" t="n">
        <v>43015</v>
      </c>
      <c r="C6378" s="13" t="n">
        <v>43018</v>
      </c>
      <c r="D6378" s="14" t="s">
        <v>137</v>
      </c>
      <c r="E6378" s="14" t="s">
        <v>97</v>
      </c>
      <c r="F6378" s="14" t="s">
        <v>117</v>
      </c>
      <c r="G6378" s="14" t="s">
        <v>118</v>
      </c>
      <c r="H6378" s="14" t="s">
        <v>65</v>
      </c>
      <c r="I6378" s="14" t="s">
        <v>66</v>
      </c>
      <c r="J6378" s="14" t="s">
        <v>226</v>
      </c>
      <c r="K6378" s="15" t="n">
        <v>4.928</v>
      </c>
      <c r="L6378" s="0" t="n">
        <v>2</v>
      </c>
      <c r="M6378" s="16" t="n">
        <v>0.2</v>
      </c>
      <c r="N6378" s="17" t="n">
        <v>1.7248</v>
      </c>
      <c r="O6378" s="0" t="str">
        <f aca="false">TEXT(B6378,"YYYY-MM")</f>
        <v>2017-10</v>
      </c>
      <c r="P6378" s="18" t="n">
        <f aca="false">IFERROR(N6378/K6378,0)</f>
        <v>0.35</v>
      </c>
      <c r="Q6378" s="0" t="str">
        <f aca="false">IF(M6378=0,"No Discount",IF(M6378&lt;0.2,"Low (1-19%)",IF(M6378&lt;0.4,"Medium (20-39%)","High (40%+)")))</f>
        <v>Medium (20-39%)</v>
      </c>
      <c r="R6378" s="0" t="str">
        <f aca="false">INDEX('Lookup Tables'!$B$2:$B$5,MATCH(F6378,'Lookup Tables'!$A$2:$A$5,0))</f>
        <v>Manager B</v>
      </c>
    </row>
    <row r="6379" customFormat="false" ht="15" hidden="false" customHeight="false" outlineLevel="0" collapsed="false">
      <c r="A6379" s="0" t="s">
        <v>5088</v>
      </c>
      <c r="B6379" s="13" t="n">
        <v>43084</v>
      </c>
      <c r="C6379" s="13" t="n">
        <v>43091</v>
      </c>
      <c r="D6379" s="14" t="s">
        <v>69</v>
      </c>
      <c r="E6379" s="14" t="s">
        <v>53</v>
      </c>
      <c r="F6379" s="14" t="s">
        <v>63</v>
      </c>
      <c r="G6379" s="14" t="s">
        <v>64</v>
      </c>
      <c r="H6379" s="14" t="s">
        <v>56</v>
      </c>
      <c r="I6379" s="14" t="s">
        <v>76</v>
      </c>
      <c r="J6379" s="14" t="s">
        <v>2404</v>
      </c>
      <c r="K6379" s="15" t="n">
        <v>14.76</v>
      </c>
      <c r="L6379" s="0" t="n">
        <v>2</v>
      </c>
      <c r="M6379" s="16" t="n">
        <v>0</v>
      </c>
      <c r="N6379" s="17" t="n">
        <v>4.2804</v>
      </c>
      <c r="O6379" s="0" t="str">
        <f aca="false">TEXT(B6379,"YYYY-MM")</f>
        <v>2017-12</v>
      </c>
      <c r="P6379" s="18" t="n">
        <f aca="false">IFERROR(N6379/K6379,0)</f>
        <v>0.29</v>
      </c>
      <c r="Q6379" s="0" t="str">
        <f aca="false">IF(M6379=0,"No Discount",IF(M6379&lt;0.2,"Low (1-19%)",IF(M6379&lt;0.4,"Medium (20-39%)","High (40%+)")))</f>
        <v>No Discount</v>
      </c>
      <c r="R6379" s="0" t="str">
        <f aca="false">INDEX('Lookup Tables'!$B$2:$B$5,MATCH(F6379,'Lookup Tables'!$A$2:$A$5,0))</f>
        <v>Manager D</v>
      </c>
    </row>
    <row r="6380" customFormat="false" ht="15" hidden="false" customHeight="false" outlineLevel="0" collapsed="false">
      <c r="A6380" s="0" t="s">
        <v>5089</v>
      </c>
      <c r="B6380" s="13" t="n">
        <v>43200</v>
      </c>
      <c r="C6380" s="13" t="n">
        <v>43204</v>
      </c>
      <c r="D6380" s="14" t="s">
        <v>69</v>
      </c>
      <c r="E6380" s="14" t="s">
        <v>97</v>
      </c>
      <c r="F6380" s="14" t="s">
        <v>117</v>
      </c>
      <c r="G6380" s="14" t="s">
        <v>375</v>
      </c>
      <c r="H6380" s="14" t="s">
        <v>80</v>
      </c>
      <c r="I6380" s="14" t="s">
        <v>123</v>
      </c>
      <c r="J6380" s="14" t="s">
        <v>739</v>
      </c>
      <c r="K6380" s="15" t="n">
        <v>99.99</v>
      </c>
      <c r="L6380" s="0" t="n">
        <v>1</v>
      </c>
      <c r="M6380" s="16" t="n">
        <v>0</v>
      </c>
      <c r="N6380" s="17" t="n">
        <v>41.9958</v>
      </c>
      <c r="O6380" s="0" t="str">
        <f aca="false">TEXT(B6380,"YYYY-MM")</f>
        <v>2018-04</v>
      </c>
      <c r="P6380" s="18" t="n">
        <f aca="false">IFERROR(N6380/K6380,0)</f>
        <v>0.42</v>
      </c>
      <c r="Q6380" s="0" t="str">
        <f aca="false">IF(M6380=0,"No Discount",IF(M6380&lt;0.2,"Low (1-19%)",IF(M6380&lt;0.4,"Medium (20-39%)","High (40%+)")))</f>
        <v>No Discount</v>
      </c>
      <c r="R6380" s="0" t="str">
        <f aca="false">INDEX('Lookup Tables'!$B$2:$B$5,MATCH(F6380,'Lookup Tables'!$A$2:$A$5,0))</f>
        <v>Manager B</v>
      </c>
    </row>
    <row r="6381" customFormat="false" ht="15" hidden="false" customHeight="false" outlineLevel="0" collapsed="false">
      <c r="A6381" s="0" t="s">
        <v>5089</v>
      </c>
      <c r="B6381" s="13" t="n">
        <v>43200</v>
      </c>
      <c r="C6381" s="13" t="n">
        <v>43204</v>
      </c>
      <c r="D6381" s="14" t="s">
        <v>69</v>
      </c>
      <c r="E6381" s="14" t="s">
        <v>97</v>
      </c>
      <c r="F6381" s="14" t="s">
        <v>117</v>
      </c>
      <c r="G6381" s="14" t="s">
        <v>375</v>
      </c>
      <c r="H6381" s="14" t="s">
        <v>65</v>
      </c>
      <c r="I6381" s="14" t="s">
        <v>73</v>
      </c>
      <c r="J6381" s="14" t="s">
        <v>2480</v>
      </c>
      <c r="K6381" s="15" t="n">
        <v>286.15</v>
      </c>
      <c r="L6381" s="0" t="n">
        <v>5</v>
      </c>
      <c r="M6381" s="16" t="n">
        <v>0</v>
      </c>
      <c r="N6381" s="17" t="n">
        <v>71.5375</v>
      </c>
      <c r="O6381" s="0" t="str">
        <f aca="false">TEXT(B6381,"YYYY-MM")</f>
        <v>2018-04</v>
      </c>
      <c r="P6381" s="18" t="n">
        <f aca="false">IFERROR(N6381/K6381,0)</f>
        <v>0.25</v>
      </c>
      <c r="Q6381" s="0" t="str">
        <f aca="false">IF(M6381=0,"No Discount",IF(M6381&lt;0.2,"Low (1-19%)",IF(M6381&lt;0.4,"Medium (20-39%)","High (40%+)")))</f>
        <v>No Discount</v>
      </c>
      <c r="R6381" s="0" t="str">
        <f aca="false">INDEX('Lookup Tables'!$B$2:$B$5,MATCH(F6381,'Lookup Tables'!$A$2:$A$5,0))</f>
        <v>Manager B</v>
      </c>
    </row>
    <row r="6382" customFormat="false" ht="15" hidden="false" customHeight="false" outlineLevel="0" collapsed="false">
      <c r="A6382" s="0" t="s">
        <v>5090</v>
      </c>
      <c r="B6382" s="13" t="n">
        <v>42102</v>
      </c>
      <c r="C6382" s="13" t="n">
        <v>42107</v>
      </c>
      <c r="D6382" s="14" t="s">
        <v>69</v>
      </c>
      <c r="E6382" s="14" t="s">
        <v>97</v>
      </c>
      <c r="F6382" s="14" t="s">
        <v>63</v>
      </c>
      <c r="G6382" s="14" t="s">
        <v>189</v>
      </c>
      <c r="H6382" s="14" t="s">
        <v>65</v>
      </c>
      <c r="I6382" s="14" t="s">
        <v>171</v>
      </c>
      <c r="J6382" s="14" t="s">
        <v>3207</v>
      </c>
      <c r="K6382" s="15" t="n">
        <v>49.792</v>
      </c>
      <c r="L6382" s="0" t="n">
        <v>8</v>
      </c>
      <c r="M6382" s="16" t="n">
        <v>0.2</v>
      </c>
      <c r="N6382" s="17" t="n">
        <v>-11.8256</v>
      </c>
      <c r="O6382" s="0" t="str">
        <f aca="false">TEXT(B6382,"YYYY-MM")</f>
        <v>2015-04</v>
      </c>
      <c r="P6382" s="18" t="n">
        <f aca="false">IFERROR(N6382/K6382,0)</f>
        <v>-0.2375</v>
      </c>
      <c r="Q6382" s="0" t="str">
        <f aca="false">IF(M6382=0,"No Discount",IF(M6382&lt;0.2,"Low (1-19%)",IF(M6382&lt;0.4,"Medium (20-39%)","High (40%+)")))</f>
        <v>Medium (20-39%)</v>
      </c>
      <c r="R6382" s="0" t="str">
        <f aca="false">INDEX('Lookup Tables'!$B$2:$B$5,MATCH(F6382,'Lookup Tables'!$A$2:$A$5,0))</f>
        <v>Manager D</v>
      </c>
    </row>
    <row r="6383" customFormat="false" ht="15" hidden="false" customHeight="false" outlineLevel="0" collapsed="false">
      <c r="A6383" s="0" t="s">
        <v>5091</v>
      </c>
      <c r="B6383" s="13" t="n">
        <v>42823</v>
      </c>
      <c r="C6383" s="13" t="n">
        <v>42827</v>
      </c>
      <c r="D6383" s="14" t="s">
        <v>69</v>
      </c>
      <c r="E6383" s="14" t="s">
        <v>53</v>
      </c>
      <c r="F6383" s="14" t="s">
        <v>117</v>
      </c>
      <c r="G6383" s="14" t="s">
        <v>269</v>
      </c>
      <c r="H6383" s="14" t="s">
        <v>56</v>
      </c>
      <c r="I6383" s="14" t="s">
        <v>57</v>
      </c>
      <c r="J6383" s="14" t="s">
        <v>1014</v>
      </c>
      <c r="K6383" s="15" t="n">
        <v>299.975</v>
      </c>
      <c r="L6383" s="0" t="n">
        <v>5</v>
      </c>
      <c r="M6383" s="16" t="n">
        <v>0.5</v>
      </c>
      <c r="N6383" s="17" t="n">
        <v>-167.986</v>
      </c>
      <c r="O6383" s="0" t="str">
        <f aca="false">TEXT(B6383,"YYYY-MM")</f>
        <v>2017-03</v>
      </c>
      <c r="P6383" s="18" t="n">
        <f aca="false">IFERROR(N6383/K6383,0)</f>
        <v>-0.56</v>
      </c>
      <c r="Q6383" s="0" t="str">
        <f aca="false">IF(M6383=0,"No Discount",IF(M6383&lt;0.2,"Low (1-19%)",IF(M6383&lt;0.4,"Medium (20-39%)","High (40%+)")))</f>
        <v>High (40%+)</v>
      </c>
      <c r="R6383" s="0" t="str">
        <f aca="false">INDEX('Lookup Tables'!$B$2:$B$5,MATCH(F6383,'Lookup Tables'!$A$2:$A$5,0))</f>
        <v>Manager B</v>
      </c>
    </row>
    <row r="6384" customFormat="false" ht="15" hidden="false" customHeight="false" outlineLevel="0" collapsed="false">
      <c r="A6384" s="0" t="s">
        <v>5091</v>
      </c>
      <c r="B6384" s="13" t="n">
        <v>42823</v>
      </c>
      <c r="C6384" s="13" t="n">
        <v>42827</v>
      </c>
      <c r="D6384" s="14" t="s">
        <v>69</v>
      </c>
      <c r="E6384" s="14" t="s">
        <v>53</v>
      </c>
      <c r="F6384" s="14" t="s">
        <v>117</v>
      </c>
      <c r="G6384" s="14" t="s">
        <v>269</v>
      </c>
      <c r="H6384" s="14" t="s">
        <v>80</v>
      </c>
      <c r="I6384" s="14" t="s">
        <v>81</v>
      </c>
      <c r="J6384" s="14" t="s">
        <v>2610</v>
      </c>
      <c r="K6384" s="15" t="n">
        <v>158.376</v>
      </c>
      <c r="L6384" s="0" t="n">
        <v>4</v>
      </c>
      <c r="M6384" s="16" t="n">
        <v>0.4</v>
      </c>
      <c r="N6384" s="17" t="n">
        <v>-36.9544</v>
      </c>
      <c r="O6384" s="0" t="str">
        <f aca="false">TEXT(B6384,"YYYY-MM")</f>
        <v>2017-03</v>
      </c>
      <c r="P6384" s="18" t="n">
        <f aca="false">IFERROR(N6384/K6384,0)</f>
        <v>-0.233333333333333</v>
      </c>
      <c r="Q6384" s="0" t="str">
        <f aca="false">IF(M6384=0,"No Discount",IF(M6384&lt;0.2,"Low (1-19%)",IF(M6384&lt;0.4,"Medium (20-39%)","High (40%+)")))</f>
        <v>High (40%+)</v>
      </c>
      <c r="R6384" s="0" t="str">
        <f aca="false">INDEX('Lookup Tables'!$B$2:$B$5,MATCH(F6384,'Lookup Tables'!$A$2:$A$5,0))</f>
        <v>Manager B</v>
      </c>
    </row>
    <row r="6385" customFormat="false" ht="15" hidden="false" customHeight="false" outlineLevel="0" collapsed="false">
      <c r="A6385" s="0" t="s">
        <v>5092</v>
      </c>
      <c r="B6385" s="13" t="n">
        <v>43115</v>
      </c>
      <c r="C6385" s="13" t="n">
        <v>43118</v>
      </c>
      <c r="D6385" s="14" t="s">
        <v>137</v>
      </c>
      <c r="E6385" s="14" t="s">
        <v>53</v>
      </c>
      <c r="F6385" s="14" t="s">
        <v>98</v>
      </c>
      <c r="G6385" s="14" t="s">
        <v>99</v>
      </c>
      <c r="H6385" s="14" t="s">
        <v>65</v>
      </c>
      <c r="I6385" s="14" t="s">
        <v>83</v>
      </c>
      <c r="J6385" s="14" t="s">
        <v>1430</v>
      </c>
      <c r="K6385" s="15" t="n">
        <v>32.784</v>
      </c>
      <c r="L6385" s="0" t="n">
        <v>4</v>
      </c>
      <c r="M6385" s="16" t="n">
        <v>0.8</v>
      </c>
      <c r="N6385" s="17" t="n">
        <v>-52.4544</v>
      </c>
      <c r="O6385" s="0" t="str">
        <f aca="false">TEXT(B6385,"YYYY-MM")</f>
        <v>2018-01</v>
      </c>
      <c r="P6385" s="18" t="n">
        <f aca="false">IFERROR(N6385/K6385,0)</f>
        <v>-1.6</v>
      </c>
      <c r="Q6385" s="0" t="str">
        <f aca="false">IF(M6385=0,"No Discount",IF(M6385&lt;0.2,"Low (1-19%)",IF(M6385&lt;0.4,"Medium (20-39%)","High (40%+)")))</f>
        <v>High (40%+)</v>
      </c>
      <c r="R6385" s="0" t="str">
        <f aca="false">INDEX('Lookup Tables'!$B$2:$B$5,MATCH(F6385,'Lookup Tables'!$A$2:$A$5,0))</f>
        <v>Manager A</v>
      </c>
    </row>
    <row r="6386" customFormat="false" ht="15" hidden="false" customHeight="false" outlineLevel="0" collapsed="false">
      <c r="A6386" s="0" t="s">
        <v>5092</v>
      </c>
      <c r="B6386" s="13" t="n">
        <v>43115</v>
      </c>
      <c r="C6386" s="13" t="n">
        <v>43118</v>
      </c>
      <c r="D6386" s="14" t="s">
        <v>137</v>
      </c>
      <c r="E6386" s="14" t="s">
        <v>53</v>
      </c>
      <c r="F6386" s="14" t="s">
        <v>98</v>
      </c>
      <c r="G6386" s="14" t="s">
        <v>99</v>
      </c>
      <c r="H6386" s="14" t="s">
        <v>80</v>
      </c>
      <c r="I6386" s="14" t="s">
        <v>123</v>
      </c>
      <c r="J6386" s="14" t="s">
        <v>486</v>
      </c>
      <c r="K6386" s="15" t="n">
        <v>47.984</v>
      </c>
      <c r="L6386" s="0" t="n">
        <v>2</v>
      </c>
      <c r="M6386" s="16" t="n">
        <v>0.2</v>
      </c>
      <c r="N6386" s="17" t="n">
        <v>14.3952</v>
      </c>
      <c r="O6386" s="0" t="str">
        <f aca="false">TEXT(B6386,"YYYY-MM")</f>
        <v>2018-01</v>
      </c>
      <c r="P6386" s="18" t="n">
        <f aca="false">IFERROR(N6386/K6386,0)</f>
        <v>0.3</v>
      </c>
      <c r="Q6386" s="0" t="str">
        <f aca="false">IF(M6386=0,"No Discount",IF(M6386&lt;0.2,"Low (1-19%)",IF(M6386&lt;0.4,"Medium (20-39%)","High (40%+)")))</f>
        <v>Medium (20-39%)</v>
      </c>
      <c r="R6386" s="0" t="str">
        <f aca="false">INDEX('Lookup Tables'!$B$2:$B$5,MATCH(F6386,'Lookup Tables'!$A$2:$A$5,0))</f>
        <v>Manager A</v>
      </c>
    </row>
    <row r="6387" customFormat="false" ht="15" hidden="false" customHeight="false" outlineLevel="0" collapsed="false">
      <c r="A6387" s="0" t="s">
        <v>5092</v>
      </c>
      <c r="B6387" s="13" t="n">
        <v>43115</v>
      </c>
      <c r="C6387" s="13" t="n">
        <v>43118</v>
      </c>
      <c r="D6387" s="14" t="s">
        <v>137</v>
      </c>
      <c r="E6387" s="14" t="s">
        <v>53</v>
      </c>
      <c r="F6387" s="14" t="s">
        <v>98</v>
      </c>
      <c r="G6387" s="14" t="s">
        <v>99</v>
      </c>
      <c r="H6387" s="14" t="s">
        <v>80</v>
      </c>
      <c r="I6387" s="14" t="s">
        <v>123</v>
      </c>
      <c r="J6387" s="14" t="s">
        <v>3645</v>
      </c>
      <c r="K6387" s="15" t="n">
        <v>62.592</v>
      </c>
      <c r="L6387" s="0" t="n">
        <v>8</v>
      </c>
      <c r="M6387" s="16" t="n">
        <v>0.2</v>
      </c>
      <c r="N6387" s="17" t="n">
        <v>13.3008</v>
      </c>
      <c r="O6387" s="0" t="str">
        <f aca="false">TEXT(B6387,"YYYY-MM")</f>
        <v>2018-01</v>
      </c>
      <c r="P6387" s="18" t="n">
        <f aca="false">IFERROR(N6387/K6387,0)</f>
        <v>0.2125</v>
      </c>
      <c r="Q6387" s="0" t="str">
        <f aca="false">IF(M6387=0,"No Discount",IF(M6387&lt;0.2,"Low (1-19%)",IF(M6387&lt;0.4,"Medium (20-39%)","High (40%+)")))</f>
        <v>Medium (20-39%)</v>
      </c>
      <c r="R6387" s="0" t="str">
        <f aca="false">INDEX('Lookup Tables'!$B$2:$B$5,MATCH(F6387,'Lookup Tables'!$A$2:$A$5,0))</f>
        <v>Manager A</v>
      </c>
    </row>
    <row r="6388" customFormat="false" ht="15" hidden="false" customHeight="false" outlineLevel="0" collapsed="false">
      <c r="A6388" s="0" t="s">
        <v>5092</v>
      </c>
      <c r="B6388" s="13" t="n">
        <v>43115</v>
      </c>
      <c r="C6388" s="13" t="n">
        <v>43118</v>
      </c>
      <c r="D6388" s="14" t="s">
        <v>137</v>
      </c>
      <c r="E6388" s="14" t="s">
        <v>53</v>
      </c>
      <c r="F6388" s="14" t="s">
        <v>98</v>
      </c>
      <c r="G6388" s="14" t="s">
        <v>99</v>
      </c>
      <c r="H6388" s="14" t="s">
        <v>65</v>
      </c>
      <c r="I6388" s="14" t="s">
        <v>83</v>
      </c>
      <c r="J6388" s="14" t="s">
        <v>740</v>
      </c>
      <c r="K6388" s="15" t="n">
        <v>4.276</v>
      </c>
      <c r="L6388" s="0" t="n">
        <v>1</v>
      </c>
      <c r="M6388" s="16" t="n">
        <v>0.8</v>
      </c>
      <c r="N6388" s="17" t="n">
        <v>-6.6278</v>
      </c>
      <c r="O6388" s="0" t="str">
        <f aca="false">TEXT(B6388,"YYYY-MM")</f>
        <v>2018-01</v>
      </c>
      <c r="P6388" s="18" t="n">
        <f aca="false">IFERROR(N6388/K6388,0)</f>
        <v>-1.55</v>
      </c>
      <c r="Q6388" s="0" t="str">
        <f aca="false">IF(M6388=0,"No Discount",IF(M6388&lt;0.2,"Low (1-19%)",IF(M6388&lt;0.4,"Medium (20-39%)","High (40%+)")))</f>
        <v>High (40%+)</v>
      </c>
      <c r="R6388" s="0" t="str">
        <f aca="false">INDEX('Lookup Tables'!$B$2:$B$5,MATCH(F6388,'Lookup Tables'!$A$2:$A$5,0))</f>
        <v>Manager A</v>
      </c>
    </row>
    <row r="6389" customFormat="false" ht="15" hidden="false" customHeight="false" outlineLevel="0" collapsed="false">
      <c r="A6389" s="0" t="s">
        <v>5093</v>
      </c>
      <c r="B6389" s="13" t="n">
        <v>42034</v>
      </c>
      <c r="C6389" s="13" t="n">
        <v>42039</v>
      </c>
      <c r="D6389" s="14" t="s">
        <v>69</v>
      </c>
      <c r="E6389" s="14" t="s">
        <v>53</v>
      </c>
      <c r="F6389" s="14" t="s">
        <v>98</v>
      </c>
      <c r="G6389" s="14" t="s">
        <v>157</v>
      </c>
      <c r="H6389" s="14" t="s">
        <v>65</v>
      </c>
      <c r="I6389" s="14" t="s">
        <v>91</v>
      </c>
      <c r="J6389" s="14" t="s">
        <v>927</v>
      </c>
      <c r="K6389" s="15" t="n">
        <v>10.56</v>
      </c>
      <c r="L6389" s="0" t="n">
        <v>2</v>
      </c>
      <c r="M6389" s="16" t="n">
        <v>0</v>
      </c>
      <c r="N6389" s="17" t="n">
        <v>4.752</v>
      </c>
      <c r="O6389" s="0" t="str">
        <f aca="false">TEXT(B6389,"YYYY-MM")</f>
        <v>2015-01</v>
      </c>
      <c r="P6389" s="18" t="n">
        <f aca="false">IFERROR(N6389/K6389,0)</f>
        <v>0.45</v>
      </c>
      <c r="Q6389" s="0" t="str">
        <f aca="false">IF(M6389=0,"No Discount",IF(M6389&lt;0.2,"Low (1-19%)",IF(M6389&lt;0.4,"Medium (20-39%)","High (40%+)")))</f>
        <v>No Discount</v>
      </c>
      <c r="R6389" s="0" t="str">
        <f aca="false">INDEX('Lookup Tables'!$B$2:$B$5,MATCH(F6389,'Lookup Tables'!$A$2:$A$5,0))</f>
        <v>Manager A</v>
      </c>
    </row>
    <row r="6390" customFormat="false" ht="15" hidden="false" customHeight="false" outlineLevel="0" collapsed="false">
      <c r="A6390" s="0" t="s">
        <v>5093</v>
      </c>
      <c r="B6390" s="13" t="n">
        <v>42034</v>
      </c>
      <c r="C6390" s="13" t="n">
        <v>42039</v>
      </c>
      <c r="D6390" s="14" t="s">
        <v>69</v>
      </c>
      <c r="E6390" s="14" t="s">
        <v>53</v>
      </c>
      <c r="F6390" s="14" t="s">
        <v>98</v>
      </c>
      <c r="G6390" s="14" t="s">
        <v>157</v>
      </c>
      <c r="H6390" s="14" t="s">
        <v>65</v>
      </c>
      <c r="I6390" s="14" t="s">
        <v>73</v>
      </c>
      <c r="J6390" s="14" t="s">
        <v>347</v>
      </c>
      <c r="K6390" s="15" t="n">
        <v>229.94</v>
      </c>
      <c r="L6390" s="0" t="n">
        <v>2</v>
      </c>
      <c r="M6390" s="16" t="n">
        <v>0</v>
      </c>
      <c r="N6390" s="17" t="n">
        <v>6.8982</v>
      </c>
      <c r="O6390" s="0" t="str">
        <f aca="false">TEXT(B6390,"YYYY-MM")</f>
        <v>2015-01</v>
      </c>
      <c r="P6390" s="18" t="n">
        <f aca="false">IFERROR(N6390/K6390,0)</f>
        <v>0.03</v>
      </c>
      <c r="Q6390" s="0" t="str">
        <f aca="false">IF(M6390=0,"No Discount",IF(M6390&lt;0.2,"Low (1-19%)",IF(M6390&lt;0.4,"Medium (20-39%)","High (40%+)")))</f>
        <v>No Discount</v>
      </c>
      <c r="R6390" s="0" t="str">
        <f aca="false">INDEX('Lookup Tables'!$B$2:$B$5,MATCH(F6390,'Lookup Tables'!$A$2:$A$5,0))</f>
        <v>Manager A</v>
      </c>
    </row>
    <row r="6391" customFormat="false" ht="15" hidden="false" customHeight="false" outlineLevel="0" collapsed="false">
      <c r="A6391" s="0" t="s">
        <v>5094</v>
      </c>
      <c r="B6391" s="13" t="n">
        <v>42407</v>
      </c>
      <c r="C6391" s="13" t="n">
        <v>42411</v>
      </c>
      <c r="D6391" s="14" t="s">
        <v>69</v>
      </c>
      <c r="E6391" s="14" t="s">
        <v>62</v>
      </c>
      <c r="F6391" s="14" t="s">
        <v>54</v>
      </c>
      <c r="G6391" s="14" t="s">
        <v>193</v>
      </c>
      <c r="H6391" s="14" t="s">
        <v>65</v>
      </c>
      <c r="I6391" s="14" t="s">
        <v>129</v>
      </c>
      <c r="J6391" s="14" t="s">
        <v>1118</v>
      </c>
      <c r="K6391" s="15" t="n">
        <v>311.15</v>
      </c>
      <c r="L6391" s="0" t="n">
        <v>5</v>
      </c>
      <c r="M6391" s="16" t="n">
        <v>0</v>
      </c>
      <c r="N6391" s="17" t="n">
        <v>146.2405</v>
      </c>
      <c r="O6391" s="0" t="str">
        <f aca="false">TEXT(B6391,"YYYY-MM")</f>
        <v>2016-02</v>
      </c>
      <c r="P6391" s="18" t="n">
        <f aca="false">IFERROR(N6391/K6391,0)</f>
        <v>0.47</v>
      </c>
      <c r="Q6391" s="0" t="str">
        <f aca="false">IF(M6391=0,"No Discount",IF(M6391&lt;0.2,"Low (1-19%)",IF(M6391&lt;0.4,"Medium (20-39%)","High (40%+)")))</f>
        <v>No Discount</v>
      </c>
      <c r="R6391" s="0" t="str">
        <f aca="false">INDEX('Lookup Tables'!$B$2:$B$5,MATCH(F6391,'Lookup Tables'!$A$2:$A$5,0))</f>
        <v>Manager C</v>
      </c>
    </row>
    <row r="6392" customFormat="false" ht="15" hidden="false" customHeight="false" outlineLevel="0" collapsed="false">
      <c r="A6392" s="0" t="s">
        <v>5094</v>
      </c>
      <c r="B6392" s="13" t="n">
        <v>42407</v>
      </c>
      <c r="C6392" s="13" t="n">
        <v>42411</v>
      </c>
      <c r="D6392" s="14" t="s">
        <v>69</v>
      </c>
      <c r="E6392" s="14" t="s">
        <v>62</v>
      </c>
      <c r="F6392" s="14" t="s">
        <v>54</v>
      </c>
      <c r="G6392" s="14" t="s">
        <v>193</v>
      </c>
      <c r="H6392" s="14" t="s">
        <v>65</v>
      </c>
      <c r="I6392" s="14" t="s">
        <v>91</v>
      </c>
      <c r="J6392" s="14" t="s">
        <v>444</v>
      </c>
      <c r="K6392" s="15" t="n">
        <v>12.96</v>
      </c>
      <c r="L6392" s="0" t="n">
        <v>2</v>
      </c>
      <c r="M6392" s="16" t="n">
        <v>0</v>
      </c>
      <c r="N6392" s="17" t="n">
        <v>6.3504</v>
      </c>
      <c r="O6392" s="0" t="str">
        <f aca="false">TEXT(B6392,"YYYY-MM")</f>
        <v>2016-02</v>
      </c>
      <c r="P6392" s="18" t="n">
        <f aca="false">IFERROR(N6392/K6392,0)</f>
        <v>0.49</v>
      </c>
      <c r="Q6392" s="0" t="str">
        <f aca="false">IF(M6392=0,"No Discount",IF(M6392&lt;0.2,"Low (1-19%)",IF(M6392&lt;0.4,"Medium (20-39%)","High (40%+)")))</f>
        <v>No Discount</v>
      </c>
      <c r="R6392" s="0" t="str">
        <f aca="false">INDEX('Lookup Tables'!$B$2:$B$5,MATCH(F6392,'Lookup Tables'!$A$2:$A$5,0))</f>
        <v>Manager C</v>
      </c>
    </row>
    <row r="6393" customFormat="false" ht="15" hidden="false" customHeight="false" outlineLevel="0" collapsed="false">
      <c r="A6393" s="0" t="s">
        <v>5095</v>
      </c>
      <c r="B6393" s="13" t="n">
        <v>43083</v>
      </c>
      <c r="C6393" s="13" t="n">
        <v>43088</v>
      </c>
      <c r="D6393" s="14" t="s">
        <v>69</v>
      </c>
      <c r="E6393" s="14" t="s">
        <v>53</v>
      </c>
      <c r="F6393" s="14" t="s">
        <v>117</v>
      </c>
      <c r="G6393" s="14" t="s">
        <v>170</v>
      </c>
      <c r="H6393" s="14" t="s">
        <v>65</v>
      </c>
      <c r="I6393" s="14" t="s">
        <v>91</v>
      </c>
      <c r="J6393" s="14" t="s">
        <v>3152</v>
      </c>
      <c r="K6393" s="15" t="n">
        <v>14.62</v>
      </c>
      <c r="L6393" s="0" t="n">
        <v>2</v>
      </c>
      <c r="M6393" s="16" t="n">
        <v>0</v>
      </c>
      <c r="N6393" s="17" t="n">
        <v>6.7252</v>
      </c>
      <c r="O6393" s="0" t="str">
        <f aca="false">TEXT(B6393,"YYYY-MM")</f>
        <v>2017-12</v>
      </c>
      <c r="P6393" s="18" t="n">
        <f aca="false">IFERROR(N6393/K6393,0)</f>
        <v>0.46</v>
      </c>
      <c r="Q6393" s="0" t="str">
        <f aca="false">IF(M6393=0,"No Discount",IF(M6393&lt;0.2,"Low (1-19%)",IF(M6393&lt;0.4,"Medium (20-39%)","High (40%+)")))</f>
        <v>No Discount</v>
      </c>
      <c r="R6393" s="0" t="str">
        <f aca="false">INDEX('Lookup Tables'!$B$2:$B$5,MATCH(F6393,'Lookup Tables'!$A$2:$A$5,0))</f>
        <v>Manager B</v>
      </c>
    </row>
    <row r="6394" customFormat="false" ht="15" hidden="false" customHeight="false" outlineLevel="0" collapsed="false">
      <c r="A6394" s="0" t="s">
        <v>5095</v>
      </c>
      <c r="B6394" s="13" t="n">
        <v>43083</v>
      </c>
      <c r="C6394" s="13" t="n">
        <v>43088</v>
      </c>
      <c r="D6394" s="14" t="s">
        <v>69</v>
      </c>
      <c r="E6394" s="14" t="s">
        <v>53</v>
      </c>
      <c r="F6394" s="14" t="s">
        <v>117</v>
      </c>
      <c r="G6394" s="14" t="s">
        <v>170</v>
      </c>
      <c r="H6394" s="14" t="s">
        <v>65</v>
      </c>
      <c r="I6394" s="14" t="s">
        <v>66</v>
      </c>
      <c r="J6394" s="14" t="s">
        <v>2238</v>
      </c>
      <c r="K6394" s="15" t="n">
        <v>5.76</v>
      </c>
      <c r="L6394" s="0" t="n">
        <v>2</v>
      </c>
      <c r="M6394" s="16" t="n">
        <v>0</v>
      </c>
      <c r="N6394" s="17" t="n">
        <v>2.8224</v>
      </c>
      <c r="O6394" s="0" t="str">
        <f aca="false">TEXT(B6394,"YYYY-MM")</f>
        <v>2017-12</v>
      </c>
      <c r="P6394" s="18" t="n">
        <f aca="false">IFERROR(N6394/K6394,0)</f>
        <v>0.49</v>
      </c>
      <c r="Q6394" s="0" t="str">
        <f aca="false">IF(M6394=0,"No Discount",IF(M6394&lt;0.2,"Low (1-19%)",IF(M6394&lt;0.4,"Medium (20-39%)","High (40%+)")))</f>
        <v>No Discount</v>
      </c>
      <c r="R6394" s="0" t="str">
        <f aca="false">INDEX('Lookup Tables'!$B$2:$B$5,MATCH(F6394,'Lookup Tables'!$A$2:$A$5,0))</f>
        <v>Manager B</v>
      </c>
    </row>
    <row r="6395" customFormat="false" ht="15" hidden="false" customHeight="false" outlineLevel="0" collapsed="false">
      <c r="A6395" s="0" t="s">
        <v>5095</v>
      </c>
      <c r="B6395" s="13" t="n">
        <v>43083</v>
      </c>
      <c r="C6395" s="13" t="n">
        <v>43088</v>
      </c>
      <c r="D6395" s="14" t="s">
        <v>69</v>
      </c>
      <c r="E6395" s="14" t="s">
        <v>53</v>
      </c>
      <c r="F6395" s="14" t="s">
        <v>117</v>
      </c>
      <c r="G6395" s="14" t="s">
        <v>170</v>
      </c>
      <c r="H6395" s="14" t="s">
        <v>65</v>
      </c>
      <c r="I6395" s="14" t="s">
        <v>171</v>
      </c>
      <c r="J6395" s="14" t="s">
        <v>270</v>
      </c>
      <c r="K6395" s="15" t="n">
        <v>21.48</v>
      </c>
      <c r="L6395" s="0" t="n">
        <v>6</v>
      </c>
      <c r="M6395" s="16" t="n">
        <v>0</v>
      </c>
      <c r="N6395" s="17" t="n">
        <v>10.5252</v>
      </c>
      <c r="O6395" s="0" t="str">
        <f aca="false">TEXT(B6395,"YYYY-MM")</f>
        <v>2017-12</v>
      </c>
      <c r="P6395" s="18" t="n">
        <f aca="false">IFERROR(N6395/K6395,0)</f>
        <v>0.49</v>
      </c>
      <c r="Q6395" s="0" t="str">
        <f aca="false">IF(M6395=0,"No Discount",IF(M6395&lt;0.2,"Low (1-19%)",IF(M6395&lt;0.4,"Medium (20-39%)","High (40%+)")))</f>
        <v>No Discount</v>
      </c>
      <c r="R6395" s="0" t="str">
        <f aca="false">INDEX('Lookup Tables'!$B$2:$B$5,MATCH(F6395,'Lookup Tables'!$A$2:$A$5,0))</f>
        <v>Manager B</v>
      </c>
    </row>
    <row r="6396" customFormat="false" ht="15" hidden="false" customHeight="false" outlineLevel="0" collapsed="false">
      <c r="A6396" s="0" t="s">
        <v>5095</v>
      </c>
      <c r="B6396" s="13" t="n">
        <v>43083</v>
      </c>
      <c r="C6396" s="13" t="n">
        <v>43088</v>
      </c>
      <c r="D6396" s="14" t="s">
        <v>69</v>
      </c>
      <c r="E6396" s="14" t="s">
        <v>53</v>
      </c>
      <c r="F6396" s="14" t="s">
        <v>117</v>
      </c>
      <c r="G6396" s="14" t="s">
        <v>170</v>
      </c>
      <c r="H6396" s="14" t="s">
        <v>56</v>
      </c>
      <c r="I6396" s="14" t="s">
        <v>76</v>
      </c>
      <c r="J6396" s="14" t="s">
        <v>1971</v>
      </c>
      <c r="K6396" s="15" t="n">
        <v>396.92</v>
      </c>
      <c r="L6396" s="0" t="n">
        <v>4</v>
      </c>
      <c r="M6396" s="16" t="n">
        <v>0</v>
      </c>
      <c r="N6396" s="17" t="n">
        <v>198.46</v>
      </c>
      <c r="O6396" s="0" t="str">
        <f aca="false">TEXT(B6396,"YYYY-MM")</f>
        <v>2017-12</v>
      </c>
      <c r="P6396" s="18" t="n">
        <f aca="false">IFERROR(N6396/K6396,0)</f>
        <v>0.5</v>
      </c>
      <c r="Q6396" s="0" t="str">
        <f aca="false">IF(M6396=0,"No Discount",IF(M6396&lt;0.2,"Low (1-19%)",IF(M6396&lt;0.4,"Medium (20-39%)","High (40%+)")))</f>
        <v>No Discount</v>
      </c>
      <c r="R6396" s="0" t="str">
        <f aca="false">INDEX('Lookup Tables'!$B$2:$B$5,MATCH(F6396,'Lookup Tables'!$A$2:$A$5,0))</f>
        <v>Manager B</v>
      </c>
    </row>
    <row r="6397" customFormat="false" ht="15" hidden="false" customHeight="false" outlineLevel="0" collapsed="false">
      <c r="A6397" s="0" t="s">
        <v>5095</v>
      </c>
      <c r="B6397" s="13" t="n">
        <v>43083</v>
      </c>
      <c r="C6397" s="13" t="n">
        <v>43088</v>
      </c>
      <c r="D6397" s="14" t="s">
        <v>69</v>
      </c>
      <c r="E6397" s="14" t="s">
        <v>53</v>
      </c>
      <c r="F6397" s="14" t="s">
        <v>117</v>
      </c>
      <c r="G6397" s="14" t="s">
        <v>170</v>
      </c>
      <c r="H6397" s="14" t="s">
        <v>65</v>
      </c>
      <c r="I6397" s="14" t="s">
        <v>73</v>
      </c>
      <c r="J6397" s="14" t="s">
        <v>815</v>
      </c>
      <c r="K6397" s="15" t="n">
        <v>17.15</v>
      </c>
      <c r="L6397" s="0" t="n">
        <v>1</v>
      </c>
      <c r="M6397" s="16" t="n">
        <v>0</v>
      </c>
      <c r="N6397" s="17" t="n">
        <v>4.6305</v>
      </c>
      <c r="O6397" s="0" t="str">
        <f aca="false">TEXT(B6397,"YYYY-MM")</f>
        <v>2017-12</v>
      </c>
      <c r="P6397" s="18" t="n">
        <f aca="false">IFERROR(N6397/K6397,0)</f>
        <v>0.27</v>
      </c>
      <c r="Q6397" s="0" t="str">
        <f aca="false">IF(M6397=0,"No Discount",IF(M6397&lt;0.2,"Low (1-19%)",IF(M6397&lt;0.4,"Medium (20-39%)","High (40%+)")))</f>
        <v>No Discount</v>
      </c>
      <c r="R6397" s="0" t="str">
        <f aca="false">INDEX('Lookup Tables'!$B$2:$B$5,MATCH(F6397,'Lookup Tables'!$A$2:$A$5,0))</f>
        <v>Manager B</v>
      </c>
    </row>
    <row r="6398" customFormat="false" ht="15" hidden="false" customHeight="false" outlineLevel="0" collapsed="false">
      <c r="A6398" s="0" t="s">
        <v>5095</v>
      </c>
      <c r="B6398" s="13" t="n">
        <v>43083</v>
      </c>
      <c r="C6398" s="13" t="n">
        <v>43088</v>
      </c>
      <c r="D6398" s="14" t="s">
        <v>69</v>
      </c>
      <c r="E6398" s="14" t="s">
        <v>53</v>
      </c>
      <c r="F6398" s="14" t="s">
        <v>117</v>
      </c>
      <c r="G6398" s="14" t="s">
        <v>170</v>
      </c>
      <c r="H6398" s="14" t="s">
        <v>65</v>
      </c>
      <c r="I6398" s="14" t="s">
        <v>83</v>
      </c>
      <c r="J6398" s="14" t="s">
        <v>5096</v>
      </c>
      <c r="K6398" s="15" t="n">
        <v>23.12</v>
      </c>
      <c r="L6398" s="0" t="n">
        <v>2</v>
      </c>
      <c r="M6398" s="16" t="n">
        <v>0.2</v>
      </c>
      <c r="N6398" s="17" t="n">
        <v>7.803</v>
      </c>
      <c r="O6398" s="0" t="str">
        <f aca="false">TEXT(B6398,"YYYY-MM")</f>
        <v>2017-12</v>
      </c>
      <c r="P6398" s="18" t="n">
        <f aca="false">IFERROR(N6398/K6398,0)</f>
        <v>0.3375</v>
      </c>
      <c r="Q6398" s="0" t="str">
        <f aca="false">IF(M6398=0,"No Discount",IF(M6398&lt;0.2,"Low (1-19%)",IF(M6398&lt;0.4,"Medium (20-39%)","High (40%+)")))</f>
        <v>Medium (20-39%)</v>
      </c>
      <c r="R6398" s="0" t="str">
        <f aca="false">INDEX('Lookup Tables'!$B$2:$B$5,MATCH(F6398,'Lookup Tables'!$A$2:$A$5,0))</f>
        <v>Manager B</v>
      </c>
    </row>
    <row r="6399" customFormat="false" ht="15" hidden="false" customHeight="false" outlineLevel="0" collapsed="false">
      <c r="A6399" s="0" t="s">
        <v>5097</v>
      </c>
      <c r="B6399" s="13" t="n">
        <v>43404</v>
      </c>
      <c r="C6399" s="13" t="n">
        <v>43408</v>
      </c>
      <c r="D6399" s="14" t="s">
        <v>69</v>
      </c>
      <c r="E6399" s="14" t="s">
        <v>97</v>
      </c>
      <c r="F6399" s="14" t="s">
        <v>98</v>
      </c>
      <c r="G6399" s="14" t="s">
        <v>99</v>
      </c>
      <c r="H6399" s="14" t="s">
        <v>65</v>
      </c>
      <c r="I6399" s="14" t="s">
        <v>78</v>
      </c>
      <c r="J6399" s="14" t="s">
        <v>530</v>
      </c>
      <c r="K6399" s="15" t="n">
        <v>5.248</v>
      </c>
      <c r="L6399" s="0" t="n">
        <v>2</v>
      </c>
      <c r="M6399" s="16" t="n">
        <v>0.2</v>
      </c>
      <c r="N6399" s="17" t="n">
        <v>0.5904</v>
      </c>
      <c r="O6399" s="0" t="str">
        <f aca="false">TEXT(B6399,"YYYY-MM")</f>
        <v>2018-10</v>
      </c>
      <c r="P6399" s="18" t="n">
        <f aca="false">IFERROR(N6399/K6399,0)</f>
        <v>0.1125</v>
      </c>
      <c r="Q6399" s="0" t="str">
        <f aca="false">IF(M6399=0,"No Discount",IF(M6399&lt;0.2,"Low (1-19%)",IF(M6399&lt;0.4,"Medium (20-39%)","High (40%+)")))</f>
        <v>Medium (20-39%)</v>
      </c>
      <c r="R6399" s="0" t="str">
        <f aca="false">INDEX('Lookup Tables'!$B$2:$B$5,MATCH(F6399,'Lookup Tables'!$A$2:$A$5,0))</f>
        <v>Manager A</v>
      </c>
    </row>
    <row r="6400" customFormat="false" ht="15" hidden="false" customHeight="false" outlineLevel="0" collapsed="false">
      <c r="A6400" s="0" t="s">
        <v>5098</v>
      </c>
      <c r="B6400" s="13" t="n">
        <v>43318</v>
      </c>
      <c r="C6400" s="13" t="n">
        <v>43324</v>
      </c>
      <c r="D6400" s="14" t="s">
        <v>69</v>
      </c>
      <c r="E6400" s="14" t="s">
        <v>97</v>
      </c>
      <c r="F6400" s="14" t="s">
        <v>117</v>
      </c>
      <c r="G6400" s="14" t="s">
        <v>1222</v>
      </c>
      <c r="H6400" s="14" t="s">
        <v>80</v>
      </c>
      <c r="I6400" s="14" t="s">
        <v>81</v>
      </c>
      <c r="J6400" s="14" t="s">
        <v>2830</v>
      </c>
      <c r="K6400" s="15" t="n">
        <v>824.95</v>
      </c>
      <c r="L6400" s="0" t="n">
        <v>5</v>
      </c>
      <c r="M6400" s="16" t="n">
        <v>0</v>
      </c>
      <c r="N6400" s="17" t="n">
        <v>247.485</v>
      </c>
      <c r="O6400" s="0" t="str">
        <f aca="false">TEXT(B6400,"YYYY-MM")</f>
        <v>2018-08</v>
      </c>
      <c r="P6400" s="18" t="n">
        <f aca="false">IFERROR(N6400/K6400,0)</f>
        <v>0.3</v>
      </c>
      <c r="Q6400" s="0" t="str">
        <f aca="false">IF(M6400=0,"No Discount",IF(M6400&lt;0.2,"Low (1-19%)",IF(M6400&lt;0.4,"Medium (20-39%)","High (40%+)")))</f>
        <v>No Discount</v>
      </c>
      <c r="R6400" s="0" t="str">
        <f aca="false">INDEX('Lookup Tables'!$B$2:$B$5,MATCH(F6400,'Lookup Tables'!$A$2:$A$5,0))</f>
        <v>Manager B</v>
      </c>
    </row>
    <row r="6401" customFormat="false" ht="15" hidden="false" customHeight="false" outlineLevel="0" collapsed="false">
      <c r="A6401" s="0" t="s">
        <v>5098</v>
      </c>
      <c r="B6401" s="13" t="n">
        <v>43318</v>
      </c>
      <c r="C6401" s="13" t="n">
        <v>43324</v>
      </c>
      <c r="D6401" s="14" t="s">
        <v>69</v>
      </c>
      <c r="E6401" s="14" t="s">
        <v>97</v>
      </c>
      <c r="F6401" s="14" t="s">
        <v>117</v>
      </c>
      <c r="G6401" s="14" t="s">
        <v>1222</v>
      </c>
      <c r="H6401" s="14" t="s">
        <v>65</v>
      </c>
      <c r="I6401" s="14" t="s">
        <v>66</v>
      </c>
      <c r="J6401" s="14" t="s">
        <v>1900</v>
      </c>
      <c r="K6401" s="15" t="n">
        <v>24.64</v>
      </c>
      <c r="L6401" s="0" t="n">
        <v>8</v>
      </c>
      <c r="M6401" s="16" t="n">
        <v>0</v>
      </c>
      <c r="N6401" s="17" t="n">
        <v>11.8272</v>
      </c>
      <c r="O6401" s="0" t="str">
        <f aca="false">TEXT(B6401,"YYYY-MM")</f>
        <v>2018-08</v>
      </c>
      <c r="P6401" s="18" t="n">
        <f aca="false">IFERROR(N6401/K6401,0)</f>
        <v>0.48</v>
      </c>
      <c r="Q6401" s="0" t="str">
        <f aca="false">IF(M6401=0,"No Discount",IF(M6401&lt;0.2,"Low (1-19%)",IF(M6401&lt;0.4,"Medium (20-39%)","High (40%+)")))</f>
        <v>No Discount</v>
      </c>
      <c r="R6401" s="0" t="str">
        <f aca="false">INDEX('Lookup Tables'!$B$2:$B$5,MATCH(F6401,'Lookup Tables'!$A$2:$A$5,0))</f>
        <v>Manager B</v>
      </c>
    </row>
    <row r="6402" customFormat="false" ht="15" hidden="false" customHeight="false" outlineLevel="0" collapsed="false">
      <c r="A6402" s="0" t="s">
        <v>5098</v>
      </c>
      <c r="B6402" s="13" t="n">
        <v>43318</v>
      </c>
      <c r="C6402" s="13" t="n">
        <v>43324</v>
      </c>
      <c r="D6402" s="14" t="s">
        <v>69</v>
      </c>
      <c r="E6402" s="14" t="s">
        <v>97</v>
      </c>
      <c r="F6402" s="14" t="s">
        <v>117</v>
      </c>
      <c r="G6402" s="14" t="s">
        <v>1222</v>
      </c>
      <c r="H6402" s="14" t="s">
        <v>65</v>
      </c>
      <c r="I6402" s="14" t="s">
        <v>78</v>
      </c>
      <c r="J6402" s="14" t="s">
        <v>266</v>
      </c>
      <c r="K6402" s="15" t="n">
        <v>227.88</v>
      </c>
      <c r="L6402" s="0" t="n">
        <v>6</v>
      </c>
      <c r="M6402" s="16" t="n">
        <v>0</v>
      </c>
      <c r="N6402" s="17" t="n">
        <v>68.364</v>
      </c>
      <c r="O6402" s="0" t="str">
        <f aca="false">TEXT(B6402,"YYYY-MM")</f>
        <v>2018-08</v>
      </c>
      <c r="P6402" s="18" t="n">
        <f aca="false">IFERROR(N6402/K6402,0)</f>
        <v>0.3</v>
      </c>
      <c r="Q6402" s="0" t="str">
        <f aca="false">IF(M6402=0,"No Discount",IF(M6402&lt;0.2,"Low (1-19%)",IF(M6402&lt;0.4,"Medium (20-39%)","High (40%+)")))</f>
        <v>No Discount</v>
      </c>
      <c r="R6402" s="0" t="str">
        <f aca="false">INDEX('Lookup Tables'!$B$2:$B$5,MATCH(F6402,'Lookup Tables'!$A$2:$A$5,0))</f>
        <v>Manager B</v>
      </c>
    </row>
    <row r="6403" customFormat="false" ht="15" hidden="false" customHeight="false" outlineLevel="0" collapsed="false">
      <c r="A6403" s="0" t="s">
        <v>5099</v>
      </c>
      <c r="B6403" s="13" t="n">
        <v>43250</v>
      </c>
      <c r="C6403" s="13" t="n">
        <v>43251</v>
      </c>
      <c r="D6403" s="14" t="s">
        <v>137</v>
      </c>
      <c r="E6403" s="14" t="s">
        <v>53</v>
      </c>
      <c r="F6403" s="14" t="s">
        <v>54</v>
      </c>
      <c r="G6403" s="14" t="s">
        <v>370</v>
      </c>
      <c r="H6403" s="14" t="s">
        <v>56</v>
      </c>
      <c r="I6403" s="14" t="s">
        <v>57</v>
      </c>
      <c r="J6403" s="14" t="s">
        <v>2086</v>
      </c>
      <c r="K6403" s="15" t="n">
        <v>241.96</v>
      </c>
      <c r="L6403" s="0" t="n">
        <v>2</v>
      </c>
      <c r="M6403" s="16" t="n">
        <v>0</v>
      </c>
      <c r="N6403" s="17" t="n">
        <v>33.8744</v>
      </c>
      <c r="O6403" s="0" t="str">
        <f aca="false">TEXT(B6403,"YYYY-MM")</f>
        <v>2018-05</v>
      </c>
      <c r="P6403" s="18" t="n">
        <f aca="false">IFERROR(N6403/K6403,0)</f>
        <v>0.14</v>
      </c>
      <c r="Q6403" s="0" t="str">
        <f aca="false">IF(M6403=0,"No Discount",IF(M6403&lt;0.2,"Low (1-19%)",IF(M6403&lt;0.4,"Medium (20-39%)","High (40%+)")))</f>
        <v>No Discount</v>
      </c>
      <c r="R6403" s="0" t="str">
        <f aca="false">INDEX('Lookup Tables'!$B$2:$B$5,MATCH(F6403,'Lookup Tables'!$A$2:$A$5,0))</f>
        <v>Manager C</v>
      </c>
    </row>
    <row r="6404" customFormat="false" ht="15" hidden="false" customHeight="false" outlineLevel="0" collapsed="false">
      <c r="A6404" s="0" t="s">
        <v>5099</v>
      </c>
      <c r="B6404" s="13" t="n">
        <v>43250</v>
      </c>
      <c r="C6404" s="13" t="n">
        <v>43251</v>
      </c>
      <c r="D6404" s="14" t="s">
        <v>137</v>
      </c>
      <c r="E6404" s="14" t="s">
        <v>53</v>
      </c>
      <c r="F6404" s="14" t="s">
        <v>54</v>
      </c>
      <c r="G6404" s="14" t="s">
        <v>370</v>
      </c>
      <c r="H6404" s="14" t="s">
        <v>65</v>
      </c>
      <c r="I6404" s="14" t="s">
        <v>83</v>
      </c>
      <c r="J6404" s="14" t="s">
        <v>1959</v>
      </c>
      <c r="K6404" s="15" t="n">
        <v>3.89</v>
      </c>
      <c r="L6404" s="0" t="n">
        <v>1</v>
      </c>
      <c r="M6404" s="16" t="n">
        <v>0</v>
      </c>
      <c r="N6404" s="17" t="n">
        <v>1.8672</v>
      </c>
      <c r="O6404" s="0" t="str">
        <f aca="false">TEXT(B6404,"YYYY-MM")</f>
        <v>2018-05</v>
      </c>
      <c r="P6404" s="18" t="n">
        <f aca="false">IFERROR(N6404/K6404,0)</f>
        <v>0.48</v>
      </c>
      <c r="Q6404" s="0" t="str">
        <f aca="false">IF(M6404=0,"No Discount",IF(M6404&lt;0.2,"Low (1-19%)",IF(M6404&lt;0.4,"Medium (20-39%)","High (40%+)")))</f>
        <v>No Discount</v>
      </c>
      <c r="R6404" s="0" t="str">
        <f aca="false">INDEX('Lookup Tables'!$B$2:$B$5,MATCH(F6404,'Lookup Tables'!$A$2:$A$5,0))</f>
        <v>Manager C</v>
      </c>
    </row>
    <row r="6405" customFormat="false" ht="15" hidden="false" customHeight="false" outlineLevel="0" collapsed="false">
      <c r="A6405" s="0" t="s">
        <v>5099</v>
      </c>
      <c r="B6405" s="13" t="n">
        <v>43250</v>
      </c>
      <c r="C6405" s="13" t="n">
        <v>43251</v>
      </c>
      <c r="D6405" s="14" t="s">
        <v>137</v>
      </c>
      <c r="E6405" s="14" t="s">
        <v>53</v>
      </c>
      <c r="F6405" s="14" t="s">
        <v>54</v>
      </c>
      <c r="G6405" s="14" t="s">
        <v>370</v>
      </c>
      <c r="H6405" s="14" t="s">
        <v>56</v>
      </c>
      <c r="I6405" s="14" t="s">
        <v>76</v>
      </c>
      <c r="J6405" s="14" t="s">
        <v>3496</v>
      </c>
      <c r="K6405" s="15" t="n">
        <v>8.01</v>
      </c>
      <c r="L6405" s="0" t="n">
        <v>3</v>
      </c>
      <c r="M6405" s="16" t="n">
        <v>0</v>
      </c>
      <c r="N6405" s="17" t="n">
        <v>3.0438</v>
      </c>
      <c r="O6405" s="0" t="str">
        <f aca="false">TEXT(B6405,"YYYY-MM")</f>
        <v>2018-05</v>
      </c>
      <c r="P6405" s="18" t="n">
        <f aca="false">IFERROR(N6405/K6405,0)</f>
        <v>0.38</v>
      </c>
      <c r="Q6405" s="0" t="str">
        <f aca="false">IF(M6405=0,"No Discount",IF(M6405&lt;0.2,"Low (1-19%)",IF(M6405&lt;0.4,"Medium (20-39%)","High (40%+)")))</f>
        <v>No Discount</v>
      </c>
      <c r="R6405" s="0" t="str">
        <f aca="false">INDEX('Lookup Tables'!$B$2:$B$5,MATCH(F6405,'Lookup Tables'!$A$2:$A$5,0))</f>
        <v>Manager C</v>
      </c>
    </row>
    <row r="6406" customFormat="false" ht="15" hidden="false" customHeight="false" outlineLevel="0" collapsed="false">
      <c r="A6406" s="0" t="s">
        <v>5100</v>
      </c>
      <c r="B6406" s="13" t="n">
        <v>42704</v>
      </c>
      <c r="C6406" s="13" t="n">
        <v>42709</v>
      </c>
      <c r="D6406" s="14" t="s">
        <v>69</v>
      </c>
      <c r="E6406" s="14" t="s">
        <v>53</v>
      </c>
      <c r="F6406" s="14" t="s">
        <v>54</v>
      </c>
      <c r="G6406" s="14" t="s">
        <v>90</v>
      </c>
      <c r="H6406" s="14" t="s">
        <v>80</v>
      </c>
      <c r="I6406" s="14" t="s">
        <v>81</v>
      </c>
      <c r="J6406" s="14" t="s">
        <v>2251</v>
      </c>
      <c r="K6406" s="15" t="n">
        <v>177.48</v>
      </c>
      <c r="L6406" s="0" t="n">
        <v>3</v>
      </c>
      <c r="M6406" s="16" t="n">
        <v>0.2</v>
      </c>
      <c r="N6406" s="17" t="n">
        <v>19.9665</v>
      </c>
      <c r="O6406" s="0" t="str">
        <f aca="false">TEXT(B6406,"YYYY-MM")</f>
        <v>2016-11</v>
      </c>
      <c r="P6406" s="18" t="n">
        <f aca="false">IFERROR(N6406/K6406,0)</f>
        <v>0.1125</v>
      </c>
      <c r="Q6406" s="0" t="str">
        <f aca="false">IF(M6406=0,"No Discount",IF(M6406&lt;0.2,"Low (1-19%)",IF(M6406&lt;0.4,"Medium (20-39%)","High (40%+)")))</f>
        <v>Medium (20-39%)</v>
      </c>
      <c r="R6406" s="0" t="str">
        <f aca="false">INDEX('Lookup Tables'!$B$2:$B$5,MATCH(F6406,'Lookup Tables'!$A$2:$A$5,0))</f>
        <v>Manager C</v>
      </c>
    </row>
    <row r="6407" customFormat="false" ht="15" hidden="false" customHeight="false" outlineLevel="0" collapsed="false">
      <c r="A6407" s="0" t="s">
        <v>5101</v>
      </c>
      <c r="B6407" s="13" t="n">
        <v>43343</v>
      </c>
      <c r="C6407" s="13" t="n">
        <v>43345</v>
      </c>
      <c r="D6407" s="14" t="s">
        <v>52</v>
      </c>
      <c r="E6407" s="14" t="s">
        <v>62</v>
      </c>
      <c r="F6407" s="14" t="s">
        <v>63</v>
      </c>
      <c r="G6407" s="14" t="s">
        <v>94</v>
      </c>
      <c r="H6407" s="14" t="s">
        <v>56</v>
      </c>
      <c r="I6407" s="14" t="s">
        <v>59</v>
      </c>
      <c r="J6407" s="14" t="s">
        <v>736</v>
      </c>
      <c r="K6407" s="15" t="n">
        <v>569.568</v>
      </c>
      <c r="L6407" s="0" t="n">
        <v>2</v>
      </c>
      <c r="M6407" s="16" t="n">
        <v>0.2</v>
      </c>
      <c r="N6407" s="17" t="n">
        <v>7.1196</v>
      </c>
      <c r="O6407" s="0" t="str">
        <f aca="false">TEXT(B6407,"YYYY-MM")</f>
        <v>2018-08</v>
      </c>
      <c r="P6407" s="18" t="n">
        <f aca="false">IFERROR(N6407/K6407,0)</f>
        <v>0.0125</v>
      </c>
      <c r="Q6407" s="0" t="str">
        <f aca="false">IF(M6407=0,"No Discount",IF(M6407&lt;0.2,"Low (1-19%)",IF(M6407&lt;0.4,"Medium (20-39%)","High (40%+)")))</f>
        <v>Medium (20-39%)</v>
      </c>
      <c r="R6407" s="0" t="str">
        <f aca="false">INDEX('Lookup Tables'!$B$2:$B$5,MATCH(F6407,'Lookup Tables'!$A$2:$A$5,0))</f>
        <v>Manager D</v>
      </c>
    </row>
    <row r="6408" customFormat="false" ht="15" hidden="false" customHeight="false" outlineLevel="0" collapsed="false">
      <c r="A6408" s="0" t="s">
        <v>5101</v>
      </c>
      <c r="B6408" s="13" t="n">
        <v>43343</v>
      </c>
      <c r="C6408" s="13" t="n">
        <v>43345</v>
      </c>
      <c r="D6408" s="14" t="s">
        <v>52</v>
      </c>
      <c r="E6408" s="14" t="s">
        <v>62</v>
      </c>
      <c r="F6408" s="14" t="s">
        <v>63</v>
      </c>
      <c r="G6408" s="14" t="s">
        <v>94</v>
      </c>
      <c r="H6408" s="14" t="s">
        <v>65</v>
      </c>
      <c r="I6408" s="14" t="s">
        <v>73</v>
      </c>
      <c r="J6408" s="14" t="s">
        <v>216</v>
      </c>
      <c r="K6408" s="15" t="n">
        <v>149.73</v>
      </c>
      <c r="L6408" s="0" t="n">
        <v>7</v>
      </c>
      <c r="M6408" s="16" t="n">
        <v>0</v>
      </c>
      <c r="N6408" s="17" t="n">
        <v>43.4217</v>
      </c>
      <c r="O6408" s="0" t="str">
        <f aca="false">TEXT(B6408,"YYYY-MM")</f>
        <v>2018-08</v>
      </c>
      <c r="P6408" s="18" t="n">
        <f aca="false">IFERROR(N6408/K6408,0)</f>
        <v>0.29</v>
      </c>
      <c r="Q6408" s="0" t="str">
        <f aca="false">IF(M6408=0,"No Discount",IF(M6408&lt;0.2,"Low (1-19%)",IF(M6408&lt;0.4,"Medium (20-39%)","High (40%+)")))</f>
        <v>No Discount</v>
      </c>
      <c r="R6408" s="0" t="str">
        <f aca="false">INDEX('Lookup Tables'!$B$2:$B$5,MATCH(F6408,'Lookup Tables'!$A$2:$A$5,0))</f>
        <v>Manager D</v>
      </c>
    </row>
    <row r="6409" customFormat="false" ht="15" hidden="false" customHeight="false" outlineLevel="0" collapsed="false">
      <c r="A6409" s="0" t="s">
        <v>5102</v>
      </c>
      <c r="B6409" s="13" t="n">
        <v>43234</v>
      </c>
      <c r="C6409" s="13" t="n">
        <v>43235</v>
      </c>
      <c r="D6409" s="14" t="s">
        <v>137</v>
      </c>
      <c r="E6409" s="14" t="s">
        <v>53</v>
      </c>
      <c r="F6409" s="14" t="s">
        <v>98</v>
      </c>
      <c r="G6409" s="14" t="s">
        <v>99</v>
      </c>
      <c r="H6409" s="14" t="s">
        <v>56</v>
      </c>
      <c r="I6409" s="14" t="s">
        <v>59</v>
      </c>
      <c r="J6409" s="14" t="s">
        <v>2244</v>
      </c>
      <c r="K6409" s="15" t="n">
        <v>899.43</v>
      </c>
      <c r="L6409" s="0" t="n">
        <v>5</v>
      </c>
      <c r="M6409" s="16" t="n">
        <v>0.3</v>
      </c>
      <c r="N6409" s="17" t="n">
        <v>-12.849</v>
      </c>
      <c r="O6409" s="0" t="str">
        <f aca="false">TEXT(B6409,"YYYY-MM")</f>
        <v>2018-05</v>
      </c>
      <c r="P6409" s="18" t="n">
        <f aca="false">IFERROR(N6409/K6409,0)</f>
        <v>-0.0142857142857143</v>
      </c>
      <c r="Q6409" s="0" t="str">
        <f aca="false">IF(M6409=0,"No Discount",IF(M6409&lt;0.2,"Low (1-19%)",IF(M6409&lt;0.4,"Medium (20-39%)","High (40%+)")))</f>
        <v>Medium (20-39%)</v>
      </c>
      <c r="R6409" s="0" t="str">
        <f aca="false">INDEX('Lookup Tables'!$B$2:$B$5,MATCH(F6409,'Lookup Tables'!$A$2:$A$5,0))</f>
        <v>Manager A</v>
      </c>
    </row>
    <row r="6410" customFormat="false" ht="15" hidden="false" customHeight="false" outlineLevel="0" collapsed="false">
      <c r="A6410" s="0" t="s">
        <v>5102</v>
      </c>
      <c r="B6410" s="13" t="n">
        <v>43234</v>
      </c>
      <c r="C6410" s="13" t="n">
        <v>43235</v>
      </c>
      <c r="D6410" s="14" t="s">
        <v>137</v>
      </c>
      <c r="E6410" s="14" t="s">
        <v>53</v>
      </c>
      <c r="F6410" s="14" t="s">
        <v>98</v>
      </c>
      <c r="G6410" s="14" t="s">
        <v>99</v>
      </c>
      <c r="H6410" s="14" t="s">
        <v>65</v>
      </c>
      <c r="I6410" s="14" t="s">
        <v>78</v>
      </c>
      <c r="J6410" s="14" t="s">
        <v>2213</v>
      </c>
      <c r="K6410" s="15" t="n">
        <v>46.2</v>
      </c>
      <c r="L6410" s="0" t="n">
        <v>5</v>
      </c>
      <c r="M6410" s="16" t="n">
        <v>0.2</v>
      </c>
      <c r="N6410" s="17" t="n">
        <v>5.775</v>
      </c>
      <c r="O6410" s="0" t="str">
        <f aca="false">TEXT(B6410,"YYYY-MM")</f>
        <v>2018-05</v>
      </c>
      <c r="P6410" s="18" t="n">
        <f aca="false">IFERROR(N6410/K6410,0)</f>
        <v>0.125</v>
      </c>
      <c r="Q6410" s="0" t="str">
        <f aca="false">IF(M6410=0,"No Discount",IF(M6410&lt;0.2,"Low (1-19%)",IF(M6410&lt;0.4,"Medium (20-39%)","High (40%+)")))</f>
        <v>Medium (20-39%)</v>
      </c>
      <c r="R6410" s="0" t="str">
        <f aca="false">INDEX('Lookup Tables'!$B$2:$B$5,MATCH(F6410,'Lookup Tables'!$A$2:$A$5,0))</f>
        <v>Manager A</v>
      </c>
    </row>
    <row r="6411" customFormat="false" ht="15" hidden="false" customHeight="false" outlineLevel="0" collapsed="false">
      <c r="A6411" s="0" t="s">
        <v>5102</v>
      </c>
      <c r="B6411" s="13" t="n">
        <v>43234</v>
      </c>
      <c r="C6411" s="13" t="n">
        <v>43235</v>
      </c>
      <c r="D6411" s="14" t="s">
        <v>137</v>
      </c>
      <c r="E6411" s="14" t="s">
        <v>53</v>
      </c>
      <c r="F6411" s="14" t="s">
        <v>98</v>
      </c>
      <c r="G6411" s="14" t="s">
        <v>99</v>
      </c>
      <c r="H6411" s="14" t="s">
        <v>65</v>
      </c>
      <c r="I6411" s="14" t="s">
        <v>91</v>
      </c>
      <c r="J6411" s="14" t="s">
        <v>5103</v>
      </c>
      <c r="K6411" s="15" t="n">
        <v>47.952</v>
      </c>
      <c r="L6411" s="0" t="n">
        <v>3</v>
      </c>
      <c r="M6411" s="16" t="n">
        <v>0.2</v>
      </c>
      <c r="N6411" s="17" t="n">
        <v>16.1838</v>
      </c>
      <c r="O6411" s="0" t="str">
        <f aca="false">TEXT(B6411,"YYYY-MM")</f>
        <v>2018-05</v>
      </c>
      <c r="P6411" s="18" t="n">
        <f aca="false">IFERROR(N6411/K6411,0)</f>
        <v>0.3375</v>
      </c>
      <c r="Q6411" s="0" t="str">
        <f aca="false">IF(M6411=0,"No Discount",IF(M6411&lt;0.2,"Low (1-19%)",IF(M6411&lt;0.4,"Medium (20-39%)","High (40%+)")))</f>
        <v>Medium (20-39%)</v>
      </c>
      <c r="R6411" s="0" t="str">
        <f aca="false">INDEX('Lookup Tables'!$B$2:$B$5,MATCH(F6411,'Lookup Tables'!$A$2:$A$5,0))</f>
        <v>Manager A</v>
      </c>
    </row>
    <row r="6412" customFormat="false" ht="15" hidden="false" customHeight="false" outlineLevel="0" collapsed="false">
      <c r="A6412" s="0" t="s">
        <v>5102</v>
      </c>
      <c r="B6412" s="13" t="n">
        <v>43234</v>
      </c>
      <c r="C6412" s="13" t="n">
        <v>43235</v>
      </c>
      <c r="D6412" s="14" t="s">
        <v>137</v>
      </c>
      <c r="E6412" s="14" t="s">
        <v>53</v>
      </c>
      <c r="F6412" s="14" t="s">
        <v>98</v>
      </c>
      <c r="G6412" s="14" t="s">
        <v>99</v>
      </c>
      <c r="H6412" s="14" t="s">
        <v>80</v>
      </c>
      <c r="I6412" s="14" t="s">
        <v>81</v>
      </c>
      <c r="J6412" s="14" t="s">
        <v>3472</v>
      </c>
      <c r="K6412" s="15" t="n">
        <v>7.992</v>
      </c>
      <c r="L6412" s="0" t="n">
        <v>1</v>
      </c>
      <c r="M6412" s="16" t="n">
        <v>0.2</v>
      </c>
      <c r="N6412" s="17" t="n">
        <v>0.6993</v>
      </c>
      <c r="O6412" s="0" t="str">
        <f aca="false">TEXT(B6412,"YYYY-MM")</f>
        <v>2018-05</v>
      </c>
      <c r="P6412" s="18" t="n">
        <f aca="false">IFERROR(N6412/K6412,0)</f>
        <v>0.0875</v>
      </c>
      <c r="Q6412" s="0" t="str">
        <f aca="false">IF(M6412=0,"No Discount",IF(M6412&lt;0.2,"Low (1-19%)",IF(M6412&lt;0.4,"Medium (20-39%)","High (40%+)")))</f>
        <v>Medium (20-39%)</v>
      </c>
      <c r="R6412" s="0" t="str">
        <f aca="false">INDEX('Lookup Tables'!$B$2:$B$5,MATCH(F6412,'Lookup Tables'!$A$2:$A$5,0))</f>
        <v>Manager A</v>
      </c>
    </row>
    <row r="6413" customFormat="false" ht="15" hidden="false" customHeight="false" outlineLevel="0" collapsed="false">
      <c r="A6413" s="0" t="s">
        <v>5102</v>
      </c>
      <c r="B6413" s="13" t="n">
        <v>43234</v>
      </c>
      <c r="C6413" s="13" t="n">
        <v>43235</v>
      </c>
      <c r="D6413" s="14" t="s">
        <v>137</v>
      </c>
      <c r="E6413" s="14" t="s">
        <v>53</v>
      </c>
      <c r="F6413" s="14" t="s">
        <v>98</v>
      </c>
      <c r="G6413" s="14" t="s">
        <v>99</v>
      </c>
      <c r="H6413" s="14" t="s">
        <v>65</v>
      </c>
      <c r="I6413" s="14" t="s">
        <v>91</v>
      </c>
      <c r="J6413" s="14" t="s">
        <v>4082</v>
      </c>
      <c r="K6413" s="15" t="n">
        <v>76.864</v>
      </c>
      <c r="L6413" s="0" t="n">
        <v>2</v>
      </c>
      <c r="M6413" s="16" t="n">
        <v>0.2</v>
      </c>
      <c r="N6413" s="17" t="n">
        <v>26.9024</v>
      </c>
      <c r="O6413" s="0" t="str">
        <f aca="false">TEXT(B6413,"YYYY-MM")</f>
        <v>2018-05</v>
      </c>
      <c r="P6413" s="18" t="n">
        <f aca="false">IFERROR(N6413/K6413,0)</f>
        <v>0.35</v>
      </c>
      <c r="Q6413" s="0" t="str">
        <f aca="false">IF(M6413=0,"No Discount",IF(M6413&lt;0.2,"Low (1-19%)",IF(M6413&lt;0.4,"Medium (20-39%)","High (40%+)")))</f>
        <v>Medium (20-39%)</v>
      </c>
      <c r="R6413" s="0" t="str">
        <f aca="false">INDEX('Lookup Tables'!$B$2:$B$5,MATCH(F6413,'Lookup Tables'!$A$2:$A$5,0))</f>
        <v>Manager A</v>
      </c>
    </row>
    <row r="6414" customFormat="false" ht="15" hidden="false" customHeight="false" outlineLevel="0" collapsed="false">
      <c r="A6414" s="0" t="s">
        <v>5104</v>
      </c>
      <c r="B6414" s="13" t="n">
        <v>43329</v>
      </c>
      <c r="C6414" s="13" t="n">
        <v>43335</v>
      </c>
      <c r="D6414" s="14" t="s">
        <v>69</v>
      </c>
      <c r="E6414" s="14" t="s">
        <v>97</v>
      </c>
      <c r="F6414" s="14" t="s">
        <v>54</v>
      </c>
      <c r="G6414" s="14" t="s">
        <v>55</v>
      </c>
      <c r="H6414" s="14" t="s">
        <v>65</v>
      </c>
      <c r="I6414" s="14" t="s">
        <v>83</v>
      </c>
      <c r="J6414" s="14" t="s">
        <v>319</v>
      </c>
      <c r="K6414" s="15" t="n">
        <v>102.93</v>
      </c>
      <c r="L6414" s="0" t="n">
        <v>3</v>
      </c>
      <c r="M6414" s="16" t="n">
        <v>0</v>
      </c>
      <c r="N6414" s="17" t="n">
        <v>48.3771</v>
      </c>
      <c r="O6414" s="0" t="str">
        <f aca="false">TEXT(B6414,"YYYY-MM")</f>
        <v>2018-08</v>
      </c>
      <c r="P6414" s="18" t="n">
        <f aca="false">IFERROR(N6414/K6414,0)</f>
        <v>0.47</v>
      </c>
      <c r="Q6414" s="0" t="str">
        <f aca="false">IF(M6414=0,"No Discount",IF(M6414&lt;0.2,"Low (1-19%)",IF(M6414&lt;0.4,"Medium (20-39%)","High (40%+)")))</f>
        <v>No Discount</v>
      </c>
      <c r="R6414" s="0" t="str">
        <f aca="false">INDEX('Lookup Tables'!$B$2:$B$5,MATCH(F6414,'Lookup Tables'!$A$2:$A$5,0))</f>
        <v>Manager C</v>
      </c>
    </row>
    <row r="6415" customFormat="false" ht="15" hidden="false" customHeight="false" outlineLevel="0" collapsed="false">
      <c r="A6415" s="0" t="s">
        <v>5104</v>
      </c>
      <c r="B6415" s="13" t="n">
        <v>43329</v>
      </c>
      <c r="C6415" s="13" t="n">
        <v>43335</v>
      </c>
      <c r="D6415" s="14" t="s">
        <v>69</v>
      </c>
      <c r="E6415" s="14" t="s">
        <v>97</v>
      </c>
      <c r="F6415" s="14" t="s">
        <v>54</v>
      </c>
      <c r="G6415" s="14" t="s">
        <v>55</v>
      </c>
      <c r="H6415" s="14" t="s">
        <v>80</v>
      </c>
      <c r="I6415" s="14" t="s">
        <v>123</v>
      </c>
      <c r="J6415" s="14" t="s">
        <v>1729</v>
      </c>
      <c r="K6415" s="15" t="n">
        <v>98.16</v>
      </c>
      <c r="L6415" s="0" t="n">
        <v>6</v>
      </c>
      <c r="M6415" s="16" t="n">
        <v>0</v>
      </c>
      <c r="N6415" s="17" t="n">
        <v>9.816</v>
      </c>
      <c r="O6415" s="0" t="str">
        <f aca="false">TEXT(B6415,"YYYY-MM")</f>
        <v>2018-08</v>
      </c>
      <c r="P6415" s="18" t="n">
        <f aca="false">IFERROR(N6415/K6415,0)</f>
        <v>0.1</v>
      </c>
      <c r="Q6415" s="0" t="str">
        <f aca="false">IF(M6415=0,"No Discount",IF(M6415&lt;0.2,"Low (1-19%)",IF(M6415&lt;0.4,"Medium (20-39%)","High (40%+)")))</f>
        <v>No Discount</v>
      </c>
      <c r="R6415" s="0" t="str">
        <f aca="false">INDEX('Lookup Tables'!$B$2:$B$5,MATCH(F6415,'Lookup Tables'!$A$2:$A$5,0))</f>
        <v>Manager C</v>
      </c>
    </row>
    <row r="6416" customFormat="false" ht="15" hidden="false" customHeight="false" outlineLevel="0" collapsed="false">
      <c r="A6416" s="0" t="s">
        <v>5105</v>
      </c>
      <c r="B6416" s="13" t="n">
        <v>43414</v>
      </c>
      <c r="C6416" s="13" t="n">
        <v>43418</v>
      </c>
      <c r="D6416" s="14" t="s">
        <v>52</v>
      </c>
      <c r="E6416" s="14" t="s">
        <v>97</v>
      </c>
      <c r="F6416" s="14" t="s">
        <v>54</v>
      </c>
      <c r="G6416" s="14" t="s">
        <v>70</v>
      </c>
      <c r="H6416" s="14" t="s">
        <v>65</v>
      </c>
      <c r="I6416" s="14" t="s">
        <v>83</v>
      </c>
      <c r="J6416" s="14" t="s">
        <v>4550</v>
      </c>
      <c r="K6416" s="15" t="n">
        <v>11.52</v>
      </c>
      <c r="L6416" s="0" t="n">
        <v>5</v>
      </c>
      <c r="M6416" s="16" t="n">
        <v>0.7</v>
      </c>
      <c r="N6416" s="17" t="n">
        <v>-7.68</v>
      </c>
      <c r="O6416" s="0" t="str">
        <f aca="false">TEXT(B6416,"YYYY-MM")</f>
        <v>2018-11</v>
      </c>
      <c r="P6416" s="18" t="n">
        <f aca="false">IFERROR(N6416/K6416,0)</f>
        <v>-0.666666666666667</v>
      </c>
      <c r="Q6416" s="0" t="str">
        <f aca="false">IF(M6416=0,"No Discount",IF(M6416&lt;0.2,"Low (1-19%)",IF(M6416&lt;0.4,"Medium (20-39%)","High (40%+)")))</f>
        <v>High (40%+)</v>
      </c>
      <c r="R6416" s="0" t="str">
        <f aca="false">INDEX('Lookup Tables'!$B$2:$B$5,MATCH(F6416,'Lookup Tables'!$A$2:$A$5,0))</f>
        <v>Manager C</v>
      </c>
    </row>
    <row r="6417" customFormat="false" ht="15" hidden="false" customHeight="false" outlineLevel="0" collapsed="false">
      <c r="A6417" s="0" t="s">
        <v>5106</v>
      </c>
      <c r="B6417" s="13" t="n">
        <v>43333</v>
      </c>
      <c r="C6417" s="13" t="n">
        <v>43333</v>
      </c>
      <c r="D6417" s="14" t="s">
        <v>606</v>
      </c>
      <c r="E6417" s="14" t="s">
        <v>62</v>
      </c>
      <c r="F6417" s="14" t="s">
        <v>63</v>
      </c>
      <c r="G6417" s="14" t="s">
        <v>189</v>
      </c>
      <c r="H6417" s="14" t="s">
        <v>65</v>
      </c>
      <c r="I6417" s="14" t="s">
        <v>91</v>
      </c>
      <c r="J6417" s="14" t="s">
        <v>1160</v>
      </c>
      <c r="K6417" s="15" t="n">
        <v>83.88</v>
      </c>
      <c r="L6417" s="0" t="n">
        <v>1</v>
      </c>
      <c r="M6417" s="16" t="n">
        <v>0.2</v>
      </c>
      <c r="N6417" s="17" t="n">
        <v>29.358</v>
      </c>
      <c r="O6417" s="0" t="str">
        <f aca="false">TEXT(B6417,"YYYY-MM")</f>
        <v>2018-08</v>
      </c>
      <c r="P6417" s="18" t="n">
        <f aca="false">IFERROR(N6417/K6417,0)</f>
        <v>0.35</v>
      </c>
      <c r="Q6417" s="0" t="str">
        <f aca="false">IF(M6417=0,"No Discount",IF(M6417&lt;0.2,"Low (1-19%)",IF(M6417&lt;0.4,"Medium (20-39%)","High (40%+)")))</f>
        <v>Medium (20-39%)</v>
      </c>
      <c r="R6417" s="0" t="str">
        <f aca="false">INDEX('Lookup Tables'!$B$2:$B$5,MATCH(F6417,'Lookup Tables'!$A$2:$A$5,0))</f>
        <v>Manager D</v>
      </c>
    </row>
    <row r="6418" customFormat="false" ht="15" hidden="false" customHeight="false" outlineLevel="0" collapsed="false">
      <c r="A6418" s="0" t="s">
        <v>5107</v>
      </c>
      <c r="B6418" s="13" t="n">
        <v>42802</v>
      </c>
      <c r="C6418" s="13" t="n">
        <v>42806</v>
      </c>
      <c r="D6418" s="14" t="s">
        <v>69</v>
      </c>
      <c r="E6418" s="14" t="s">
        <v>53</v>
      </c>
      <c r="F6418" s="14" t="s">
        <v>117</v>
      </c>
      <c r="G6418" s="14" t="s">
        <v>118</v>
      </c>
      <c r="H6418" s="14" t="s">
        <v>80</v>
      </c>
      <c r="I6418" s="14" t="s">
        <v>81</v>
      </c>
      <c r="J6418" s="14" t="s">
        <v>2841</v>
      </c>
      <c r="K6418" s="15" t="n">
        <v>108.576</v>
      </c>
      <c r="L6418" s="0" t="n">
        <v>4</v>
      </c>
      <c r="M6418" s="16" t="n">
        <v>0.4</v>
      </c>
      <c r="N6418" s="17" t="n">
        <v>-25.3344</v>
      </c>
      <c r="O6418" s="0" t="str">
        <f aca="false">TEXT(B6418,"YYYY-MM")</f>
        <v>2017-03</v>
      </c>
      <c r="P6418" s="18" t="n">
        <f aca="false">IFERROR(N6418/K6418,0)</f>
        <v>-0.233333333333333</v>
      </c>
      <c r="Q6418" s="0" t="str">
        <f aca="false">IF(M6418=0,"No Discount",IF(M6418&lt;0.2,"Low (1-19%)",IF(M6418&lt;0.4,"Medium (20-39%)","High (40%+)")))</f>
        <v>High (40%+)</v>
      </c>
      <c r="R6418" s="0" t="str">
        <f aca="false">INDEX('Lookup Tables'!$B$2:$B$5,MATCH(F6418,'Lookup Tables'!$A$2:$A$5,0))</f>
        <v>Manager B</v>
      </c>
    </row>
    <row r="6419" customFormat="false" ht="15" hidden="false" customHeight="false" outlineLevel="0" collapsed="false">
      <c r="A6419" s="0" t="s">
        <v>5107</v>
      </c>
      <c r="B6419" s="13" t="n">
        <v>42802</v>
      </c>
      <c r="C6419" s="13" t="n">
        <v>42806</v>
      </c>
      <c r="D6419" s="14" t="s">
        <v>69</v>
      </c>
      <c r="E6419" s="14" t="s">
        <v>53</v>
      </c>
      <c r="F6419" s="14" t="s">
        <v>117</v>
      </c>
      <c r="G6419" s="14" t="s">
        <v>118</v>
      </c>
      <c r="H6419" s="14" t="s">
        <v>65</v>
      </c>
      <c r="I6419" s="14" t="s">
        <v>171</v>
      </c>
      <c r="J6419" s="14" t="s">
        <v>1877</v>
      </c>
      <c r="K6419" s="15" t="n">
        <v>5.984</v>
      </c>
      <c r="L6419" s="0" t="n">
        <v>2</v>
      </c>
      <c r="M6419" s="16" t="n">
        <v>0.2</v>
      </c>
      <c r="N6419" s="17" t="n">
        <v>-1.3464</v>
      </c>
      <c r="O6419" s="0" t="str">
        <f aca="false">TEXT(B6419,"YYYY-MM")</f>
        <v>2017-03</v>
      </c>
      <c r="P6419" s="18" t="n">
        <f aca="false">IFERROR(N6419/K6419,0)</f>
        <v>-0.225</v>
      </c>
      <c r="Q6419" s="0" t="str">
        <f aca="false">IF(M6419=0,"No Discount",IF(M6419&lt;0.2,"Low (1-19%)",IF(M6419&lt;0.4,"Medium (20-39%)","High (40%+)")))</f>
        <v>Medium (20-39%)</v>
      </c>
      <c r="R6419" s="0" t="str">
        <f aca="false">INDEX('Lookup Tables'!$B$2:$B$5,MATCH(F6419,'Lookup Tables'!$A$2:$A$5,0))</f>
        <v>Manager B</v>
      </c>
    </row>
    <row r="6420" customFormat="false" ht="15" hidden="false" customHeight="false" outlineLevel="0" collapsed="false">
      <c r="A6420" s="0" t="s">
        <v>5108</v>
      </c>
      <c r="B6420" s="13" t="n">
        <v>43039</v>
      </c>
      <c r="C6420" s="13" t="n">
        <v>43044</v>
      </c>
      <c r="D6420" s="14" t="s">
        <v>69</v>
      </c>
      <c r="E6420" s="14" t="s">
        <v>62</v>
      </c>
      <c r="F6420" s="14" t="s">
        <v>98</v>
      </c>
      <c r="G6420" s="14" t="s">
        <v>331</v>
      </c>
      <c r="H6420" s="14" t="s">
        <v>65</v>
      </c>
      <c r="I6420" s="14" t="s">
        <v>303</v>
      </c>
      <c r="J6420" s="14" t="s">
        <v>304</v>
      </c>
      <c r="K6420" s="15" t="n">
        <v>21.96</v>
      </c>
      <c r="L6420" s="0" t="n">
        <v>2</v>
      </c>
      <c r="M6420" s="16" t="n">
        <v>0</v>
      </c>
      <c r="N6420" s="17" t="n">
        <v>6.1488</v>
      </c>
      <c r="O6420" s="0" t="str">
        <f aca="false">TEXT(B6420,"YYYY-MM")</f>
        <v>2017-10</v>
      </c>
      <c r="P6420" s="18" t="n">
        <f aca="false">IFERROR(N6420/K6420,0)</f>
        <v>0.28</v>
      </c>
      <c r="Q6420" s="0" t="str">
        <f aca="false">IF(M6420=0,"No Discount",IF(M6420&lt;0.2,"Low (1-19%)",IF(M6420&lt;0.4,"Medium (20-39%)","High (40%+)")))</f>
        <v>No Discount</v>
      </c>
      <c r="R6420" s="0" t="str">
        <f aca="false">INDEX('Lookup Tables'!$B$2:$B$5,MATCH(F6420,'Lookup Tables'!$A$2:$A$5,0))</f>
        <v>Manager A</v>
      </c>
    </row>
    <row r="6421" customFormat="false" ht="15" hidden="false" customHeight="false" outlineLevel="0" collapsed="false">
      <c r="A6421" s="0" t="s">
        <v>5108</v>
      </c>
      <c r="B6421" s="13" t="n">
        <v>43039</v>
      </c>
      <c r="C6421" s="13" t="n">
        <v>43044</v>
      </c>
      <c r="D6421" s="14" t="s">
        <v>69</v>
      </c>
      <c r="E6421" s="14" t="s">
        <v>62</v>
      </c>
      <c r="F6421" s="14" t="s">
        <v>98</v>
      </c>
      <c r="G6421" s="14" t="s">
        <v>331</v>
      </c>
      <c r="H6421" s="14" t="s">
        <v>56</v>
      </c>
      <c r="I6421" s="14" t="s">
        <v>59</v>
      </c>
      <c r="J6421" s="14" t="s">
        <v>2439</v>
      </c>
      <c r="K6421" s="15" t="n">
        <v>368.97</v>
      </c>
      <c r="L6421" s="0" t="n">
        <v>3</v>
      </c>
      <c r="M6421" s="16" t="n">
        <v>0</v>
      </c>
      <c r="N6421" s="17" t="n">
        <v>81.1734</v>
      </c>
      <c r="O6421" s="0" t="str">
        <f aca="false">TEXT(B6421,"YYYY-MM")</f>
        <v>2017-10</v>
      </c>
      <c r="P6421" s="18" t="n">
        <f aca="false">IFERROR(N6421/K6421,0)</f>
        <v>0.22</v>
      </c>
      <c r="Q6421" s="0" t="str">
        <f aca="false">IF(M6421=0,"No Discount",IF(M6421&lt;0.2,"Low (1-19%)",IF(M6421&lt;0.4,"Medium (20-39%)","High (40%+)")))</f>
        <v>No Discount</v>
      </c>
      <c r="R6421" s="0" t="str">
        <f aca="false">INDEX('Lookup Tables'!$B$2:$B$5,MATCH(F6421,'Lookup Tables'!$A$2:$A$5,0))</f>
        <v>Manager A</v>
      </c>
    </row>
    <row r="6422" customFormat="false" ht="15" hidden="false" customHeight="false" outlineLevel="0" collapsed="false">
      <c r="A6422" s="0" t="s">
        <v>5108</v>
      </c>
      <c r="B6422" s="13" t="n">
        <v>43039</v>
      </c>
      <c r="C6422" s="13" t="n">
        <v>43044</v>
      </c>
      <c r="D6422" s="14" t="s">
        <v>69</v>
      </c>
      <c r="E6422" s="14" t="s">
        <v>62</v>
      </c>
      <c r="F6422" s="14" t="s">
        <v>98</v>
      </c>
      <c r="G6422" s="14" t="s">
        <v>331</v>
      </c>
      <c r="H6422" s="14" t="s">
        <v>65</v>
      </c>
      <c r="I6422" s="14" t="s">
        <v>78</v>
      </c>
      <c r="J6422" s="14" t="s">
        <v>3483</v>
      </c>
      <c r="K6422" s="15" t="n">
        <v>12.39</v>
      </c>
      <c r="L6422" s="0" t="n">
        <v>3</v>
      </c>
      <c r="M6422" s="16" t="n">
        <v>0</v>
      </c>
      <c r="N6422" s="17" t="n">
        <v>3.4692</v>
      </c>
      <c r="O6422" s="0" t="str">
        <f aca="false">TEXT(B6422,"YYYY-MM")</f>
        <v>2017-10</v>
      </c>
      <c r="P6422" s="18" t="n">
        <f aca="false">IFERROR(N6422/K6422,0)</f>
        <v>0.28</v>
      </c>
      <c r="Q6422" s="0" t="str">
        <f aca="false">IF(M6422=0,"No Discount",IF(M6422&lt;0.2,"Low (1-19%)",IF(M6422&lt;0.4,"Medium (20-39%)","High (40%+)")))</f>
        <v>No Discount</v>
      </c>
      <c r="R6422" s="0" t="str">
        <f aca="false">INDEX('Lookup Tables'!$B$2:$B$5,MATCH(F6422,'Lookup Tables'!$A$2:$A$5,0))</f>
        <v>Manager A</v>
      </c>
    </row>
    <row r="6423" customFormat="false" ht="15" hidden="false" customHeight="false" outlineLevel="0" collapsed="false">
      <c r="A6423" s="0" t="s">
        <v>5108</v>
      </c>
      <c r="B6423" s="13" t="n">
        <v>43039</v>
      </c>
      <c r="C6423" s="13" t="n">
        <v>43044</v>
      </c>
      <c r="D6423" s="14" t="s">
        <v>69</v>
      </c>
      <c r="E6423" s="14" t="s">
        <v>62</v>
      </c>
      <c r="F6423" s="14" t="s">
        <v>98</v>
      </c>
      <c r="G6423" s="14" t="s">
        <v>331</v>
      </c>
      <c r="H6423" s="14" t="s">
        <v>65</v>
      </c>
      <c r="I6423" s="14" t="s">
        <v>73</v>
      </c>
      <c r="J6423" s="14" t="s">
        <v>2950</v>
      </c>
      <c r="K6423" s="15" t="n">
        <v>332.94</v>
      </c>
      <c r="L6423" s="0" t="n">
        <v>3</v>
      </c>
      <c r="M6423" s="16" t="n">
        <v>0</v>
      </c>
      <c r="N6423" s="17" t="n">
        <v>9.9882</v>
      </c>
      <c r="O6423" s="0" t="str">
        <f aca="false">TEXT(B6423,"YYYY-MM")</f>
        <v>2017-10</v>
      </c>
      <c r="P6423" s="18" t="n">
        <f aca="false">IFERROR(N6423/K6423,0)</f>
        <v>0.03</v>
      </c>
      <c r="Q6423" s="0" t="str">
        <f aca="false">IF(M6423=0,"No Discount",IF(M6423&lt;0.2,"Low (1-19%)",IF(M6423&lt;0.4,"Medium (20-39%)","High (40%+)")))</f>
        <v>No Discount</v>
      </c>
      <c r="R6423" s="0" t="str">
        <f aca="false">INDEX('Lookup Tables'!$B$2:$B$5,MATCH(F6423,'Lookup Tables'!$A$2:$A$5,0))</f>
        <v>Manager A</v>
      </c>
    </row>
    <row r="6424" customFormat="false" ht="15" hidden="false" customHeight="false" outlineLevel="0" collapsed="false">
      <c r="A6424" s="0" t="s">
        <v>5109</v>
      </c>
      <c r="B6424" s="13" t="n">
        <v>42211</v>
      </c>
      <c r="C6424" s="13" t="n">
        <v>42217</v>
      </c>
      <c r="D6424" s="14" t="s">
        <v>69</v>
      </c>
      <c r="E6424" s="14" t="s">
        <v>62</v>
      </c>
      <c r="F6424" s="14" t="s">
        <v>63</v>
      </c>
      <c r="G6424" s="14" t="s">
        <v>106</v>
      </c>
      <c r="H6424" s="14" t="s">
        <v>80</v>
      </c>
      <c r="I6424" s="14" t="s">
        <v>123</v>
      </c>
      <c r="J6424" s="14" t="s">
        <v>2033</v>
      </c>
      <c r="K6424" s="15" t="n">
        <v>111.93</v>
      </c>
      <c r="L6424" s="0" t="n">
        <v>7</v>
      </c>
      <c r="M6424" s="16" t="n">
        <v>0</v>
      </c>
      <c r="N6424" s="17" t="n">
        <v>34.6983</v>
      </c>
      <c r="O6424" s="0" t="str">
        <f aca="false">TEXT(B6424,"YYYY-MM")</f>
        <v>2015-07</v>
      </c>
      <c r="P6424" s="18" t="n">
        <f aca="false">IFERROR(N6424/K6424,0)</f>
        <v>0.31</v>
      </c>
      <c r="Q6424" s="0" t="str">
        <f aca="false">IF(M6424=0,"No Discount",IF(M6424&lt;0.2,"Low (1-19%)",IF(M6424&lt;0.4,"Medium (20-39%)","High (40%+)")))</f>
        <v>No Discount</v>
      </c>
      <c r="R6424" s="0" t="str">
        <f aca="false">INDEX('Lookup Tables'!$B$2:$B$5,MATCH(F6424,'Lookup Tables'!$A$2:$A$5,0))</f>
        <v>Manager D</v>
      </c>
    </row>
    <row r="6425" customFormat="false" ht="15" hidden="false" customHeight="false" outlineLevel="0" collapsed="false">
      <c r="A6425" s="0" t="s">
        <v>5110</v>
      </c>
      <c r="B6425" s="13" t="n">
        <v>42667</v>
      </c>
      <c r="C6425" s="13" t="n">
        <v>42670</v>
      </c>
      <c r="D6425" s="14" t="s">
        <v>137</v>
      </c>
      <c r="E6425" s="14" t="s">
        <v>97</v>
      </c>
      <c r="F6425" s="14" t="s">
        <v>63</v>
      </c>
      <c r="G6425" s="14" t="s">
        <v>64</v>
      </c>
      <c r="H6425" s="14" t="s">
        <v>56</v>
      </c>
      <c r="I6425" s="14" t="s">
        <v>59</v>
      </c>
      <c r="J6425" s="14" t="s">
        <v>672</v>
      </c>
      <c r="K6425" s="15" t="n">
        <v>454.272</v>
      </c>
      <c r="L6425" s="0" t="n">
        <v>8</v>
      </c>
      <c r="M6425" s="16" t="n">
        <v>0.2</v>
      </c>
      <c r="N6425" s="17" t="n">
        <v>-73.8192</v>
      </c>
      <c r="O6425" s="0" t="str">
        <f aca="false">TEXT(B6425,"YYYY-MM")</f>
        <v>2016-10</v>
      </c>
      <c r="P6425" s="18" t="n">
        <f aca="false">IFERROR(N6425/K6425,0)</f>
        <v>-0.1625</v>
      </c>
      <c r="Q6425" s="0" t="str">
        <f aca="false">IF(M6425=0,"No Discount",IF(M6425&lt;0.2,"Low (1-19%)",IF(M6425&lt;0.4,"Medium (20-39%)","High (40%+)")))</f>
        <v>Medium (20-39%)</v>
      </c>
      <c r="R6425" s="0" t="str">
        <f aca="false">INDEX('Lookup Tables'!$B$2:$B$5,MATCH(F6425,'Lookup Tables'!$A$2:$A$5,0))</f>
        <v>Manager D</v>
      </c>
    </row>
    <row r="6426" customFormat="false" ht="15" hidden="false" customHeight="false" outlineLevel="0" collapsed="false">
      <c r="A6426" s="0" t="s">
        <v>5111</v>
      </c>
      <c r="B6426" s="13" t="n">
        <v>43331</v>
      </c>
      <c r="C6426" s="13" t="n">
        <v>43336</v>
      </c>
      <c r="D6426" s="14" t="s">
        <v>69</v>
      </c>
      <c r="E6426" s="14" t="s">
        <v>53</v>
      </c>
      <c r="F6426" s="14" t="s">
        <v>117</v>
      </c>
      <c r="G6426" s="14" t="s">
        <v>584</v>
      </c>
      <c r="H6426" s="14" t="s">
        <v>65</v>
      </c>
      <c r="I6426" s="14" t="s">
        <v>91</v>
      </c>
      <c r="J6426" s="14" t="s">
        <v>3436</v>
      </c>
      <c r="K6426" s="15" t="n">
        <v>19.44</v>
      </c>
      <c r="L6426" s="0" t="n">
        <v>3</v>
      </c>
      <c r="M6426" s="16" t="n">
        <v>0</v>
      </c>
      <c r="N6426" s="17" t="n">
        <v>9.3312</v>
      </c>
      <c r="O6426" s="0" t="str">
        <f aca="false">TEXT(B6426,"YYYY-MM")</f>
        <v>2018-08</v>
      </c>
      <c r="P6426" s="18" t="n">
        <f aca="false">IFERROR(N6426/K6426,0)</f>
        <v>0.48</v>
      </c>
      <c r="Q6426" s="0" t="str">
        <f aca="false">IF(M6426=0,"No Discount",IF(M6426&lt;0.2,"Low (1-19%)",IF(M6426&lt;0.4,"Medium (20-39%)","High (40%+)")))</f>
        <v>No Discount</v>
      </c>
      <c r="R6426" s="0" t="str">
        <f aca="false">INDEX('Lookup Tables'!$B$2:$B$5,MATCH(F6426,'Lookup Tables'!$A$2:$A$5,0))</f>
        <v>Manager B</v>
      </c>
    </row>
    <row r="6427" customFormat="false" ht="15" hidden="false" customHeight="false" outlineLevel="0" collapsed="false">
      <c r="A6427" s="0" t="s">
        <v>5112</v>
      </c>
      <c r="B6427" s="13" t="n">
        <v>42878</v>
      </c>
      <c r="C6427" s="13" t="n">
        <v>42882</v>
      </c>
      <c r="D6427" s="14" t="s">
        <v>69</v>
      </c>
      <c r="E6427" s="14" t="s">
        <v>53</v>
      </c>
      <c r="F6427" s="14" t="s">
        <v>117</v>
      </c>
      <c r="G6427" s="14" t="s">
        <v>118</v>
      </c>
      <c r="H6427" s="14" t="s">
        <v>80</v>
      </c>
      <c r="I6427" s="14" t="s">
        <v>570</v>
      </c>
      <c r="J6427" s="14" t="s">
        <v>2788</v>
      </c>
      <c r="K6427" s="15" t="n">
        <v>8399.976</v>
      </c>
      <c r="L6427" s="0" t="n">
        <v>4</v>
      </c>
      <c r="M6427" s="16" t="n">
        <v>0.4</v>
      </c>
      <c r="N6427" s="17" t="n">
        <v>1119.9968</v>
      </c>
      <c r="O6427" s="0" t="str">
        <f aca="false">TEXT(B6427,"YYYY-MM")</f>
        <v>2017-05</v>
      </c>
      <c r="P6427" s="18" t="n">
        <f aca="false">IFERROR(N6427/K6427,0)</f>
        <v>0.133333333333333</v>
      </c>
      <c r="Q6427" s="0" t="str">
        <f aca="false">IF(M6427=0,"No Discount",IF(M6427&lt;0.2,"Low (1-19%)",IF(M6427&lt;0.4,"Medium (20-39%)","High (40%+)")))</f>
        <v>High (40%+)</v>
      </c>
      <c r="R6427" s="0" t="str">
        <f aca="false">INDEX('Lookup Tables'!$B$2:$B$5,MATCH(F6427,'Lookup Tables'!$A$2:$A$5,0))</f>
        <v>Manager B</v>
      </c>
    </row>
    <row r="6428" customFormat="false" ht="15" hidden="false" customHeight="false" outlineLevel="0" collapsed="false">
      <c r="A6428" s="0" t="s">
        <v>5112</v>
      </c>
      <c r="B6428" s="13" t="n">
        <v>42878</v>
      </c>
      <c r="C6428" s="13" t="n">
        <v>42882</v>
      </c>
      <c r="D6428" s="14" t="s">
        <v>69</v>
      </c>
      <c r="E6428" s="14" t="s">
        <v>53</v>
      </c>
      <c r="F6428" s="14" t="s">
        <v>117</v>
      </c>
      <c r="G6428" s="14" t="s">
        <v>118</v>
      </c>
      <c r="H6428" s="14" t="s">
        <v>65</v>
      </c>
      <c r="I6428" s="14" t="s">
        <v>83</v>
      </c>
      <c r="J6428" s="14" t="s">
        <v>5113</v>
      </c>
      <c r="K6428" s="15" t="n">
        <v>6.294</v>
      </c>
      <c r="L6428" s="0" t="n">
        <v>1</v>
      </c>
      <c r="M6428" s="16" t="n">
        <v>0.7</v>
      </c>
      <c r="N6428" s="17" t="n">
        <v>-4.196</v>
      </c>
      <c r="O6428" s="0" t="str">
        <f aca="false">TEXT(B6428,"YYYY-MM")</f>
        <v>2017-05</v>
      </c>
      <c r="P6428" s="18" t="n">
        <f aca="false">IFERROR(N6428/K6428,0)</f>
        <v>-0.666666666666667</v>
      </c>
      <c r="Q6428" s="0" t="str">
        <f aca="false">IF(M6428=0,"No Discount",IF(M6428&lt;0.2,"Low (1-19%)",IF(M6428&lt;0.4,"Medium (20-39%)","High (40%+)")))</f>
        <v>High (40%+)</v>
      </c>
      <c r="R6428" s="0" t="str">
        <f aca="false">INDEX('Lookup Tables'!$B$2:$B$5,MATCH(F6428,'Lookup Tables'!$A$2:$A$5,0))</f>
        <v>Manager B</v>
      </c>
    </row>
    <row r="6429" customFormat="false" ht="15" hidden="false" customHeight="false" outlineLevel="0" collapsed="false">
      <c r="A6429" s="0" t="s">
        <v>5112</v>
      </c>
      <c r="B6429" s="13" t="n">
        <v>42878</v>
      </c>
      <c r="C6429" s="13" t="n">
        <v>42882</v>
      </c>
      <c r="D6429" s="14" t="s">
        <v>69</v>
      </c>
      <c r="E6429" s="14" t="s">
        <v>53</v>
      </c>
      <c r="F6429" s="14" t="s">
        <v>117</v>
      </c>
      <c r="G6429" s="14" t="s">
        <v>118</v>
      </c>
      <c r="H6429" s="14" t="s">
        <v>65</v>
      </c>
      <c r="I6429" s="14" t="s">
        <v>91</v>
      </c>
      <c r="J6429" s="14" t="s">
        <v>1458</v>
      </c>
      <c r="K6429" s="15" t="n">
        <v>10.368</v>
      </c>
      <c r="L6429" s="0" t="n">
        <v>2</v>
      </c>
      <c r="M6429" s="16" t="n">
        <v>0.2</v>
      </c>
      <c r="N6429" s="17" t="n">
        <v>3.6288</v>
      </c>
      <c r="O6429" s="0" t="str">
        <f aca="false">TEXT(B6429,"YYYY-MM")</f>
        <v>2017-05</v>
      </c>
      <c r="P6429" s="18" t="n">
        <f aca="false">IFERROR(N6429/K6429,0)</f>
        <v>0.35</v>
      </c>
      <c r="Q6429" s="0" t="str">
        <f aca="false">IF(M6429=0,"No Discount",IF(M6429&lt;0.2,"Low (1-19%)",IF(M6429&lt;0.4,"Medium (20-39%)","High (40%+)")))</f>
        <v>Medium (20-39%)</v>
      </c>
      <c r="R6429" s="0" t="str">
        <f aca="false">INDEX('Lookup Tables'!$B$2:$B$5,MATCH(F6429,'Lookup Tables'!$A$2:$A$5,0))</f>
        <v>Manager B</v>
      </c>
    </row>
    <row r="6430" customFormat="false" ht="15" hidden="false" customHeight="false" outlineLevel="0" collapsed="false">
      <c r="A6430" s="0" t="s">
        <v>5112</v>
      </c>
      <c r="B6430" s="13" t="n">
        <v>42878</v>
      </c>
      <c r="C6430" s="13" t="n">
        <v>42882</v>
      </c>
      <c r="D6430" s="14" t="s">
        <v>69</v>
      </c>
      <c r="E6430" s="14" t="s">
        <v>53</v>
      </c>
      <c r="F6430" s="14" t="s">
        <v>117</v>
      </c>
      <c r="G6430" s="14" t="s">
        <v>118</v>
      </c>
      <c r="H6430" s="14" t="s">
        <v>80</v>
      </c>
      <c r="I6430" s="14" t="s">
        <v>81</v>
      </c>
      <c r="J6430" s="14" t="s">
        <v>5114</v>
      </c>
      <c r="K6430" s="15" t="n">
        <v>122.382</v>
      </c>
      <c r="L6430" s="0" t="n">
        <v>3</v>
      </c>
      <c r="M6430" s="16" t="n">
        <v>0.4</v>
      </c>
      <c r="N6430" s="17" t="n">
        <v>-24.4764</v>
      </c>
      <c r="O6430" s="0" t="str">
        <f aca="false">TEXT(B6430,"YYYY-MM")</f>
        <v>2017-05</v>
      </c>
      <c r="P6430" s="18" t="n">
        <f aca="false">IFERROR(N6430/K6430,0)</f>
        <v>-0.2</v>
      </c>
      <c r="Q6430" s="0" t="str">
        <f aca="false">IF(M6430=0,"No Discount",IF(M6430&lt;0.2,"Low (1-19%)",IF(M6430&lt;0.4,"Medium (20-39%)","High (40%+)")))</f>
        <v>High (40%+)</v>
      </c>
      <c r="R6430" s="0" t="str">
        <f aca="false">INDEX('Lookup Tables'!$B$2:$B$5,MATCH(F6430,'Lookup Tables'!$A$2:$A$5,0))</f>
        <v>Manager B</v>
      </c>
    </row>
    <row r="6431" customFormat="false" ht="15" hidden="false" customHeight="false" outlineLevel="0" collapsed="false">
      <c r="A6431" s="0" t="s">
        <v>5115</v>
      </c>
      <c r="B6431" s="13" t="n">
        <v>42311</v>
      </c>
      <c r="C6431" s="13" t="n">
        <v>42315</v>
      </c>
      <c r="D6431" s="14" t="s">
        <v>69</v>
      </c>
      <c r="E6431" s="14" t="s">
        <v>53</v>
      </c>
      <c r="F6431" s="14" t="s">
        <v>54</v>
      </c>
      <c r="G6431" s="14" t="s">
        <v>90</v>
      </c>
      <c r="H6431" s="14" t="s">
        <v>65</v>
      </c>
      <c r="I6431" s="14" t="s">
        <v>73</v>
      </c>
      <c r="J6431" s="14" t="s">
        <v>1279</v>
      </c>
      <c r="K6431" s="15" t="n">
        <v>25.984</v>
      </c>
      <c r="L6431" s="0" t="n">
        <v>2</v>
      </c>
      <c r="M6431" s="16" t="n">
        <v>0.2</v>
      </c>
      <c r="N6431" s="17" t="n">
        <v>-1.624</v>
      </c>
      <c r="O6431" s="0" t="str">
        <f aca="false">TEXT(B6431,"YYYY-MM")</f>
        <v>2015-11</v>
      </c>
      <c r="P6431" s="18" t="n">
        <f aca="false">IFERROR(N6431/K6431,0)</f>
        <v>-0.0625</v>
      </c>
      <c r="Q6431" s="0" t="str">
        <f aca="false">IF(M6431=0,"No Discount",IF(M6431&lt;0.2,"Low (1-19%)",IF(M6431&lt;0.4,"Medium (20-39%)","High (40%+)")))</f>
        <v>Medium (20-39%)</v>
      </c>
      <c r="R6431" s="0" t="str">
        <f aca="false">INDEX('Lookup Tables'!$B$2:$B$5,MATCH(F6431,'Lookup Tables'!$A$2:$A$5,0))</f>
        <v>Manager C</v>
      </c>
    </row>
    <row r="6432" customFormat="false" ht="15" hidden="false" customHeight="false" outlineLevel="0" collapsed="false">
      <c r="A6432" s="0" t="s">
        <v>5115</v>
      </c>
      <c r="B6432" s="13" t="n">
        <v>42311</v>
      </c>
      <c r="C6432" s="13" t="n">
        <v>42315</v>
      </c>
      <c r="D6432" s="14" t="s">
        <v>69</v>
      </c>
      <c r="E6432" s="14" t="s">
        <v>53</v>
      </c>
      <c r="F6432" s="14" t="s">
        <v>54</v>
      </c>
      <c r="G6432" s="14" t="s">
        <v>90</v>
      </c>
      <c r="H6432" s="14" t="s">
        <v>56</v>
      </c>
      <c r="I6432" s="14" t="s">
        <v>71</v>
      </c>
      <c r="J6432" s="14" t="s">
        <v>275</v>
      </c>
      <c r="K6432" s="15" t="n">
        <v>945.036</v>
      </c>
      <c r="L6432" s="0" t="n">
        <v>6</v>
      </c>
      <c r="M6432" s="16" t="n">
        <v>0.4</v>
      </c>
      <c r="N6432" s="17" t="n">
        <v>-299.2614</v>
      </c>
      <c r="O6432" s="0" t="str">
        <f aca="false">TEXT(B6432,"YYYY-MM")</f>
        <v>2015-11</v>
      </c>
      <c r="P6432" s="18" t="n">
        <f aca="false">IFERROR(N6432/K6432,0)</f>
        <v>-0.316666666666667</v>
      </c>
      <c r="Q6432" s="0" t="str">
        <f aca="false">IF(M6432=0,"No Discount",IF(M6432&lt;0.2,"Low (1-19%)",IF(M6432&lt;0.4,"Medium (20-39%)","High (40%+)")))</f>
        <v>High (40%+)</v>
      </c>
      <c r="R6432" s="0" t="str">
        <f aca="false">INDEX('Lookup Tables'!$B$2:$B$5,MATCH(F6432,'Lookup Tables'!$A$2:$A$5,0))</f>
        <v>Manager C</v>
      </c>
    </row>
    <row r="6433" customFormat="false" ht="15" hidden="false" customHeight="false" outlineLevel="0" collapsed="false">
      <c r="A6433" s="0" t="s">
        <v>5115</v>
      </c>
      <c r="B6433" s="13" t="n">
        <v>42311</v>
      </c>
      <c r="C6433" s="13" t="n">
        <v>42315</v>
      </c>
      <c r="D6433" s="14" t="s">
        <v>69</v>
      </c>
      <c r="E6433" s="14" t="s">
        <v>53</v>
      </c>
      <c r="F6433" s="14" t="s">
        <v>54</v>
      </c>
      <c r="G6433" s="14" t="s">
        <v>90</v>
      </c>
      <c r="H6433" s="14" t="s">
        <v>65</v>
      </c>
      <c r="I6433" s="14" t="s">
        <v>83</v>
      </c>
      <c r="J6433" s="14" t="s">
        <v>2492</v>
      </c>
      <c r="K6433" s="15" t="n">
        <v>14.301</v>
      </c>
      <c r="L6433" s="0" t="n">
        <v>7</v>
      </c>
      <c r="M6433" s="16" t="n">
        <v>0.7</v>
      </c>
      <c r="N6433" s="17" t="n">
        <v>-10.4874</v>
      </c>
      <c r="O6433" s="0" t="str">
        <f aca="false">TEXT(B6433,"YYYY-MM")</f>
        <v>2015-11</v>
      </c>
      <c r="P6433" s="18" t="n">
        <f aca="false">IFERROR(N6433/K6433,0)</f>
        <v>-0.733333333333333</v>
      </c>
      <c r="Q6433" s="0" t="str">
        <f aca="false">IF(M6433=0,"No Discount",IF(M6433&lt;0.2,"Low (1-19%)",IF(M6433&lt;0.4,"Medium (20-39%)","High (40%+)")))</f>
        <v>High (40%+)</v>
      </c>
      <c r="R6433" s="0" t="str">
        <f aca="false">INDEX('Lookup Tables'!$B$2:$B$5,MATCH(F6433,'Lookup Tables'!$A$2:$A$5,0))</f>
        <v>Manager C</v>
      </c>
    </row>
    <row r="6434" customFormat="false" ht="15" hidden="false" customHeight="false" outlineLevel="0" collapsed="false">
      <c r="A6434" s="0" t="s">
        <v>5115</v>
      </c>
      <c r="B6434" s="13" t="n">
        <v>42311</v>
      </c>
      <c r="C6434" s="13" t="n">
        <v>42315</v>
      </c>
      <c r="D6434" s="14" t="s">
        <v>69</v>
      </c>
      <c r="E6434" s="14" t="s">
        <v>53</v>
      </c>
      <c r="F6434" s="14" t="s">
        <v>54</v>
      </c>
      <c r="G6434" s="14" t="s">
        <v>90</v>
      </c>
      <c r="H6434" s="14" t="s">
        <v>56</v>
      </c>
      <c r="I6434" s="14" t="s">
        <v>76</v>
      </c>
      <c r="J6434" s="14" t="s">
        <v>2561</v>
      </c>
      <c r="K6434" s="15" t="n">
        <v>410.352</v>
      </c>
      <c r="L6434" s="0" t="n">
        <v>3</v>
      </c>
      <c r="M6434" s="16" t="n">
        <v>0.2</v>
      </c>
      <c r="N6434" s="17" t="n">
        <v>-51.294</v>
      </c>
      <c r="O6434" s="0" t="str">
        <f aca="false">TEXT(B6434,"YYYY-MM")</f>
        <v>2015-11</v>
      </c>
      <c r="P6434" s="18" t="n">
        <f aca="false">IFERROR(N6434/K6434,0)</f>
        <v>-0.125</v>
      </c>
      <c r="Q6434" s="0" t="str">
        <f aca="false">IF(M6434=0,"No Discount",IF(M6434&lt;0.2,"Low (1-19%)",IF(M6434&lt;0.4,"Medium (20-39%)","High (40%+)")))</f>
        <v>Medium (20-39%)</v>
      </c>
      <c r="R6434" s="0" t="str">
        <f aca="false">INDEX('Lookup Tables'!$B$2:$B$5,MATCH(F6434,'Lookup Tables'!$A$2:$A$5,0))</f>
        <v>Manager C</v>
      </c>
    </row>
    <row r="6435" customFormat="false" ht="15" hidden="false" customHeight="false" outlineLevel="0" collapsed="false">
      <c r="A6435" s="0" t="s">
        <v>5116</v>
      </c>
      <c r="B6435" s="13" t="n">
        <v>42459</v>
      </c>
      <c r="C6435" s="13" t="n">
        <v>42464</v>
      </c>
      <c r="D6435" s="14" t="s">
        <v>69</v>
      </c>
      <c r="E6435" s="14" t="s">
        <v>62</v>
      </c>
      <c r="F6435" s="14" t="s">
        <v>98</v>
      </c>
      <c r="G6435" s="14" t="s">
        <v>146</v>
      </c>
      <c r="H6435" s="14" t="s">
        <v>65</v>
      </c>
      <c r="I6435" s="14" t="s">
        <v>91</v>
      </c>
      <c r="J6435" s="14" t="s">
        <v>1845</v>
      </c>
      <c r="K6435" s="15" t="n">
        <v>23.52</v>
      </c>
      <c r="L6435" s="0" t="n">
        <v>5</v>
      </c>
      <c r="M6435" s="16" t="n">
        <v>0.2</v>
      </c>
      <c r="N6435" s="17" t="n">
        <v>8.526</v>
      </c>
      <c r="O6435" s="0" t="str">
        <f aca="false">TEXT(B6435,"YYYY-MM")</f>
        <v>2016-03</v>
      </c>
      <c r="P6435" s="18" t="n">
        <f aca="false">IFERROR(N6435/K6435,0)</f>
        <v>0.3625</v>
      </c>
      <c r="Q6435" s="0" t="str">
        <f aca="false">IF(M6435=0,"No Discount",IF(M6435&lt;0.2,"Low (1-19%)",IF(M6435&lt;0.4,"Medium (20-39%)","High (40%+)")))</f>
        <v>Medium (20-39%)</v>
      </c>
      <c r="R6435" s="0" t="str">
        <f aca="false">INDEX('Lookup Tables'!$B$2:$B$5,MATCH(F6435,'Lookup Tables'!$A$2:$A$5,0))</f>
        <v>Manager A</v>
      </c>
    </row>
    <row r="6436" customFormat="false" ht="15" hidden="false" customHeight="false" outlineLevel="0" collapsed="false">
      <c r="A6436" s="0" t="s">
        <v>5116</v>
      </c>
      <c r="B6436" s="13" t="n">
        <v>42459</v>
      </c>
      <c r="C6436" s="13" t="n">
        <v>42464</v>
      </c>
      <c r="D6436" s="14" t="s">
        <v>69</v>
      </c>
      <c r="E6436" s="14" t="s">
        <v>62</v>
      </c>
      <c r="F6436" s="14" t="s">
        <v>98</v>
      </c>
      <c r="G6436" s="14" t="s">
        <v>146</v>
      </c>
      <c r="H6436" s="14" t="s">
        <v>80</v>
      </c>
      <c r="I6436" s="14" t="s">
        <v>81</v>
      </c>
      <c r="J6436" s="14" t="s">
        <v>2841</v>
      </c>
      <c r="K6436" s="15" t="n">
        <v>180.96</v>
      </c>
      <c r="L6436" s="0" t="n">
        <v>5</v>
      </c>
      <c r="M6436" s="16" t="n">
        <v>0.2</v>
      </c>
      <c r="N6436" s="17" t="n">
        <v>13.572</v>
      </c>
      <c r="O6436" s="0" t="str">
        <f aca="false">TEXT(B6436,"YYYY-MM")</f>
        <v>2016-03</v>
      </c>
      <c r="P6436" s="18" t="n">
        <f aca="false">IFERROR(N6436/K6436,0)</f>
        <v>0.075</v>
      </c>
      <c r="Q6436" s="0" t="str">
        <f aca="false">IF(M6436=0,"No Discount",IF(M6436&lt;0.2,"Low (1-19%)",IF(M6436&lt;0.4,"Medium (20-39%)","High (40%+)")))</f>
        <v>Medium (20-39%)</v>
      </c>
      <c r="R6436" s="0" t="str">
        <f aca="false">INDEX('Lookup Tables'!$B$2:$B$5,MATCH(F6436,'Lookup Tables'!$A$2:$A$5,0))</f>
        <v>Manager A</v>
      </c>
    </row>
    <row r="6437" customFormat="false" ht="15" hidden="false" customHeight="false" outlineLevel="0" collapsed="false">
      <c r="A6437" s="0" t="s">
        <v>5117</v>
      </c>
      <c r="B6437" s="13" t="n">
        <v>43247</v>
      </c>
      <c r="C6437" s="13" t="n">
        <v>43249</v>
      </c>
      <c r="D6437" s="14" t="s">
        <v>137</v>
      </c>
      <c r="E6437" s="14" t="s">
        <v>53</v>
      </c>
      <c r="F6437" s="14" t="s">
        <v>63</v>
      </c>
      <c r="G6437" s="14" t="s">
        <v>3111</v>
      </c>
      <c r="H6437" s="14" t="s">
        <v>56</v>
      </c>
      <c r="I6437" s="14" t="s">
        <v>76</v>
      </c>
      <c r="J6437" s="14" t="s">
        <v>3035</v>
      </c>
      <c r="K6437" s="15" t="n">
        <v>35</v>
      </c>
      <c r="L6437" s="0" t="n">
        <v>4</v>
      </c>
      <c r="M6437" s="16" t="n">
        <v>0</v>
      </c>
      <c r="N6437" s="17" t="n">
        <v>14.7</v>
      </c>
      <c r="O6437" s="0" t="str">
        <f aca="false">TEXT(B6437,"YYYY-MM")</f>
        <v>2018-05</v>
      </c>
      <c r="P6437" s="18" t="n">
        <f aca="false">IFERROR(N6437/K6437,0)</f>
        <v>0.42</v>
      </c>
      <c r="Q6437" s="0" t="str">
        <f aca="false">IF(M6437=0,"No Discount",IF(M6437&lt;0.2,"Low (1-19%)",IF(M6437&lt;0.4,"Medium (20-39%)","High (40%+)")))</f>
        <v>No Discount</v>
      </c>
      <c r="R6437" s="0" t="str">
        <f aca="false">INDEX('Lookup Tables'!$B$2:$B$5,MATCH(F6437,'Lookup Tables'!$A$2:$A$5,0))</f>
        <v>Manager D</v>
      </c>
    </row>
    <row r="6438" customFormat="false" ht="15" hidden="false" customHeight="false" outlineLevel="0" collapsed="false">
      <c r="A6438" s="0" t="s">
        <v>5117</v>
      </c>
      <c r="B6438" s="13" t="n">
        <v>43247</v>
      </c>
      <c r="C6438" s="13" t="n">
        <v>43249</v>
      </c>
      <c r="D6438" s="14" t="s">
        <v>137</v>
      </c>
      <c r="E6438" s="14" t="s">
        <v>53</v>
      </c>
      <c r="F6438" s="14" t="s">
        <v>63</v>
      </c>
      <c r="G6438" s="14" t="s">
        <v>3111</v>
      </c>
      <c r="H6438" s="14" t="s">
        <v>65</v>
      </c>
      <c r="I6438" s="14" t="s">
        <v>73</v>
      </c>
      <c r="J6438" s="14" t="s">
        <v>1099</v>
      </c>
      <c r="K6438" s="15" t="n">
        <v>477.15</v>
      </c>
      <c r="L6438" s="0" t="n">
        <v>5</v>
      </c>
      <c r="M6438" s="16" t="n">
        <v>0</v>
      </c>
      <c r="N6438" s="17" t="n">
        <v>28.629</v>
      </c>
      <c r="O6438" s="0" t="str">
        <f aca="false">TEXT(B6438,"YYYY-MM")</f>
        <v>2018-05</v>
      </c>
      <c r="P6438" s="18" t="n">
        <f aca="false">IFERROR(N6438/K6438,0)</f>
        <v>0.06</v>
      </c>
      <c r="Q6438" s="0" t="str">
        <f aca="false">IF(M6438=0,"No Discount",IF(M6438&lt;0.2,"Low (1-19%)",IF(M6438&lt;0.4,"Medium (20-39%)","High (40%+)")))</f>
        <v>No Discount</v>
      </c>
      <c r="R6438" s="0" t="str">
        <f aca="false">INDEX('Lookup Tables'!$B$2:$B$5,MATCH(F6438,'Lookup Tables'!$A$2:$A$5,0))</f>
        <v>Manager D</v>
      </c>
    </row>
    <row r="6439" customFormat="false" ht="15" hidden="false" customHeight="false" outlineLevel="0" collapsed="false">
      <c r="A6439" s="0" t="s">
        <v>5117</v>
      </c>
      <c r="B6439" s="13" t="n">
        <v>43247</v>
      </c>
      <c r="C6439" s="13" t="n">
        <v>43249</v>
      </c>
      <c r="D6439" s="14" t="s">
        <v>137</v>
      </c>
      <c r="E6439" s="14" t="s">
        <v>53</v>
      </c>
      <c r="F6439" s="14" t="s">
        <v>63</v>
      </c>
      <c r="G6439" s="14" t="s">
        <v>3111</v>
      </c>
      <c r="H6439" s="14" t="s">
        <v>80</v>
      </c>
      <c r="I6439" s="14" t="s">
        <v>81</v>
      </c>
      <c r="J6439" s="14" t="s">
        <v>2975</v>
      </c>
      <c r="K6439" s="15" t="n">
        <v>302.376</v>
      </c>
      <c r="L6439" s="0" t="n">
        <v>3</v>
      </c>
      <c r="M6439" s="16" t="n">
        <v>0.2</v>
      </c>
      <c r="N6439" s="17" t="n">
        <v>22.6782</v>
      </c>
      <c r="O6439" s="0" t="str">
        <f aca="false">TEXT(B6439,"YYYY-MM")</f>
        <v>2018-05</v>
      </c>
      <c r="P6439" s="18" t="n">
        <f aca="false">IFERROR(N6439/K6439,0)</f>
        <v>0.075</v>
      </c>
      <c r="Q6439" s="0" t="str">
        <f aca="false">IF(M6439=0,"No Discount",IF(M6439&lt;0.2,"Low (1-19%)",IF(M6439&lt;0.4,"Medium (20-39%)","High (40%+)")))</f>
        <v>Medium (20-39%)</v>
      </c>
      <c r="R6439" s="0" t="str">
        <f aca="false">INDEX('Lookup Tables'!$B$2:$B$5,MATCH(F6439,'Lookup Tables'!$A$2:$A$5,0))</f>
        <v>Manager D</v>
      </c>
    </row>
    <row r="6440" customFormat="false" ht="15" hidden="false" customHeight="false" outlineLevel="0" collapsed="false">
      <c r="A6440" s="0" t="s">
        <v>5118</v>
      </c>
      <c r="B6440" s="13" t="n">
        <v>43448</v>
      </c>
      <c r="C6440" s="13" t="n">
        <v>43453</v>
      </c>
      <c r="D6440" s="14" t="s">
        <v>69</v>
      </c>
      <c r="E6440" s="14" t="s">
        <v>53</v>
      </c>
      <c r="F6440" s="14" t="s">
        <v>98</v>
      </c>
      <c r="G6440" s="14" t="s">
        <v>99</v>
      </c>
      <c r="H6440" s="14" t="s">
        <v>56</v>
      </c>
      <c r="I6440" s="14" t="s">
        <v>71</v>
      </c>
      <c r="J6440" s="14" t="s">
        <v>72</v>
      </c>
      <c r="K6440" s="15" t="n">
        <v>974.988</v>
      </c>
      <c r="L6440" s="0" t="n">
        <v>4</v>
      </c>
      <c r="M6440" s="16" t="n">
        <v>0.3</v>
      </c>
      <c r="N6440" s="17" t="n">
        <v>-97.4988</v>
      </c>
      <c r="O6440" s="0" t="str">
        <f aca="false">TEXT(B6440,"YYYY-MM")</f>
        <v>2018-12</v>
      </c>
      <c r="P6440" s="18" t="n">
        <f aca="false">IFERROR(N6440/K6440,0)</f>
        <v>-0.1</v>
      </c>
      <c r="Q6440" s="0" t="str">
        <f aca="false">IF(M6440=0,"No Discount",IF(M6440&lt;0.2,"Low (1-19%)",IF(M6440&lt;0.4,"Medium (20-39%)","High (40%+)")))</f>
        <v>Medium (20-39%)</v>
      </c>
      <c r="R6440" s="0" t="str">
        <f aca="false">INDEX('Lookup Tables'!$B$2:$B$5,MATCH(F6440,'Lookup Tables'!$A$2:$A$5,0))</f>
        <v>Manager A</v>
      </c>
    </row>
    <row r="6441" customFormat="false" ht="15" hidden="false" customHeight="false" outlineLevel="0" collapsed="false">
      <c r="A6441" s="0" t="s">
        <v>5119</v>
      </c>
      <c r="B6441" s="13" t="n">
        <v>42281</v>
      </c>
      <c r="C6441" s="13" t="n">
        <v>42283</v>
      </c>
      <c r="D6441" s="14" t="s">
        <v>137</v>
      </c>
      <c r="E6441" s="14" t="s">
        <v>53</v>
      </c>
      <c r="F6441" s="14" t="s">
        <v>117</v>
      </c>
      <c r="G6441" s="14" t="s">
        <v>170</v>
      </c>
      <c r="H6441" s="14" t="s">
        <v>56</v>
      </c>
      <c r="I6441" s="14" t="s">
        <v>59</v>
      </c>
      <c r="J6441" s="14" t="s">
        <v>3589</v>
      </c>
      <c r="K6441" s="15" t="n">
        <v>589.41</v>
      </c>
      <c r="L6441" s="0" t="n">
        <v>5</v>
      </c>
      <c r="M6441" s="16" t="n">
        <v>0.1</v>
      </c>
      <c r="N6441" s="17" t="n">
        <v>-6.549</v>
      </c>
      <c r="O6441" s="0" t="str">
        <f aca="false">TEXT(B6441,"YYYY-MM")</f>
        <v>2015-10</v>
      </c>
      <c r="P6441" s="18" t="n">
        <f aca="false">IFERROR(N6441/K6441,0)</f>
        <v>-0.0111111111111111</v>
      </c>
      <c r="Q6441" s="0" t="str">
        <f aca="false">IF(M6441=0,"No Discount",IF(M6441&lt;0.2,"Low (1-19%)",IF(M6441&lt;0.4,"Medium (20-39%)","High (40%+)")))</f>
        <v>Low (1-19%)</v>
      </c>
      <c r="R6441" s="0" t="str">
        <f aca="false">INDEX('Lookup Tables'!$B$2:$B$5,MATCH(F6441,'Lookup Tables'!$A$2:$A$5,0))</f>
        <v>Manager B</v>
      </c>
    </row>
    <row r="6442" customFormat="false" ht="15" hidden="false" customHeight="false" outlineLevel="0" collapsed="false">
      <c r="A6442" s="0" t="s">
        <v>5120</v>
      </c>
      <c r="B6442" s="13" t="n">
        <v>43021</v>
      </c>
      <c r="C6442" s="13" t="n">
        <v>43028</v>
      </c>
      <c r="D6442" s="14" t="s">
        <v>69</v>
      </c>
      <c r="E6442" s="14" t="s">
        <v>62</v>
      </c>
      <c r="F6442" s="14" t="s">
        <v>117</v>
      </c>
      <c r="G6442" s="14" t="s">
        <v>170</v>
      </c>
      <c r="H6442" s="14" t="s">
        <v>65</v>
      </c>
      <c r="I6442" s="14" t="s">
        <v>78</v>
      </c>
      <c r="J6442" s="14" t="s">
        <v>1646</v>
      </c>
      <c r="K6442" s="15" t="n">
        <v>34.7</v>
      </c>
      <c r="L6442" s="0" t="n">
        <v>5</v>
      </c>
      <c r="M6442" s="16" t="n">
        <v>0</v>
      </c>
      <c r="N6442" s="17" t="n">
        <v>12.492</v>
      </c>
      <c r="O6442" s="0" t="str">
        <f aca="false">TEXT(B6442,"YYYY-MM")</f>
        <v>2017-10</v>
      </c>
      <c r="P6442" s="18" t="n">
        <f aca="false">IFERROR(N6442/K6442,0)</f>
        <v>0.36</v>
      </c>
      <c r="Q6442" s="0" t="str">
        <f aca="false">IF(M6442=0,"No Discount",IF(M6442&lt;0.2,"Low (1-19%)",IF(M6442&lt;0.4,"Medium (20-39%)","High (40%+)")))</f>
        <v>No Discount</v>
      </c>
      <c r="R6442" s="0" t="str">
        <f aca="false">INDEX('Lookup Tables'!$B$2:$B$5,MATCH(F6442,'Lookup Tables'!$A$2:$A$5,0))</f>
        <v>Manager B</v>
      </c>
    </row>
    <row r="6443" customFormat="false" ht="15" hidden="false" customHeight="false" outlineLevel="0" collapsed="false">
      <c r="A6443" s="0" t="s">
        <v>5120</v>
      </c>
      <c r="B6443" s="13" t="n">
        <v>43021</v>
      </c>
      <c r="C6443" s="13" t="n">
        <v>43028</v>
      </c>
      <c r="D6443" s="14" t="s">
        <v>69</v>
      </c>
      <c r="E6443" s="14" t="s">
        <v>62</v>
      </c>
      <c r="F6443" s="14" t="s">
        <v>117</v>
      </c>
      <c r="G6443" s="14" t="s">
        <v>170</v>
      </c>
      <c r="H6443" s="14" t="s">
        <v>65</v>
      </c>
      <c r="I6443" s="14" t="s">
        <v>73</v>
      </c>
      <c r="J6443" s="14" t="s">
        <v>2519</v>
      </c>
      <c r="K6443" s="15" t="n">
        <v>99.87</v>
      </c>
      <c r="L6443" s="0" t="n">
        <v>3</v>
      </c>
      <c r="M6443" s="16" t="n">
        <v>0</v>
      </c>
      <c r="N6443" s="17" t="n">
        <v>23.9688</v>
      </c>
      <c r="O6443" s="0" t="str">
        <f aca="false">TEXT(B6443,"YYYY-MM")</f>
        <v>2017-10</v>
      </c>
      <c r="P6443" s="18" t="n">
        <f aca="false">IFERROR(N6443/K6443,0)</f>
        <v>0.24</v>
      </c>
      <c r="Q6443" s="0" t="str">
        <f aca="false">IF(M6443=0,"No Discount",IF(M6443&lt;0.2,"Low (1-19%)",IF(M6443&lt;0.4,"Medium (20-39%)","High (40%+)")))</f>
        <v>No Discount</v>
      </c>
      <c r="R6443" s="0" t="str">
        <f aca="false">INDEX('Lookup Tables'!$B$2:$B$5,MATCH(F6443,'Lookup Tables'!$A$2:$A$5,0))</f>
        <v>Manager B</v>
      </c>
    </row>
    <row r="6444" customFormat="false" ht="15" hidden="false" customHeight="false" outlineLevel="0" collapsed="false">
      <c r="A6444" s="0" t="s">
        <v>5120</v>
      </c>
      <c r="B6444" s="13" t="n">
        <v>43021</v>
      </c>
      <c r="C6444" s="13" t="n">
        <v>43028</v>
      </c>
      <c r="D6444" s="14" t="s">
        <v>69</v>
      </c>
      <c r="E6444" s="14" t="s">
        <v>62</v>
      </c>
      <c r="F6444" s="14" t="s">
        <v>117</v>
      </c>
      <c r="G6444" s="14" t="s">
        <v>170</v>
      </c>
      <c r="H6444" s="14" t="s">
        <v>65</v>
      </c>
      <c r="I6444" s="14" t="s">
        <v>91</v>
      </c>
      <c r="J6444" s="14" t="s">
        <v>2355</v>
      </c>
      <c r="K6444" s="15" t="n">
        <v>37.94</v>
      </c>
      <c r="L6444" s="0" t="n">
        <v>2</v>
      </c>
      <c r="M6444" s="16" t="n">
        <v>0</v>
      </c>
      <c r="N6444" s="17" t="n">
        <v>18.2112</v>
      </c>
      <c r="O6444" s="0" t="str">
        <f aca="false">TEXT(B6444,"YYYY-MM")</f>
        <v>2017-10</v>
      </c>
      <c r="P6444" s="18" t="n">
        <f aca="false">IFERROR(N6444/K6444,0)</f>
        <v>0.48</v>
      </c>
      <c r="Q6444" s="0" t="str">
        <f aca="false">IF(M6444=0,"No Discount",IF(M6444&lt;0.2,"Low (1-19%)",IF(M6444&lt;0.4,"Medium (20-39%)","High (40%+)")))</f>
        <v>No Discount</v>
      </c>
      <c r="R6444" s="0" t="str">
        <f aca="false">INDEX('Lookup Tables'!$B$2:$B$5,MATCH(F6444,'Lookup Tables'!$A$2:$A$5,0))</f>
        <v>Manager B</v>
      </c>
    </row>
    <row r="6445" customFormat="false" ht="15" hidden="false" customHeight="false" outlineLevel="0" collapsed="false">
      <c r="A6445" s="0" t="s">
        <v>5120</v>
      </c>
      <c r="B6445" s="13" t="n">
        <v>43021</v>
      </c>
      <c r="C6445" s="13" t="n">
        <v>43028</v>
      </c>
      <c r="D6445" s="14" t="s">
        <v>69</v>
      </c>
      <c r="E6445" s="14" t="s">
        <v>62</v>
      </c>
      <c r="F6445" s="14" t="s">
        <v>117</v>
      </c>
      <c r="G6445" s="14" t="s">
        <v>170</v>
      </c>
      <c r="H6445" s="14" t="s">
        <v>65</v>
      </c>
      <c r="I6445" s="14" t="s">
        <v>66</v>
      </c>
      <c r="J6445" s="14" t="s">
        <v>3215</v>
      </c>
      <c r="K6445" s="15" t="n">
        <v>24.9</v>
      </c>
      <c r="L6445" s="0" t="n">
        <v>5</v>
      </c>
      <c r="M6445" s="16" t="n">
        <v>0</v>
      </c>
      <c r="N6445" s="17" t="n">
        <v>11.454</v>
      </c>
      <c r="O6445" s="0" t="str">
        <f aca="false">TEXT(B6445,"YYYY-MM")</f>
        <v>2017-10</v>
      </c>
      <c r="P6445" s="18" t="n">
        <f aca="false">IFERROR(N6445/K6445,0)</f>
        <v>0.46</v>
      </c>
      <c r="Q6445" s="0" t="str">
        <f aca="false">IF(M6445=0,"No Discount",IF(M6445&lt;0.2,"Low (1-19%)",IF(M6445&lt;0.4,"Medium (20-39%)","High (40%+)")))</f>
        <v>No Discount</v>
      </c>
      <c r="R6445" s="0" t="str">
        <f aca="false">INDEX('Lookup Tables'!$B$2:$B$5,MATCH(F6445,'Lookup Tables'!$A$2:$A$5,0))</f>
        <v>Manager B</v>
      </c>
    </row>
    <row r="6446" customFormat="false" ht="15" hidden="false" customHeight="false" outlineLevel="0" collapsed="false">
      <c r="A6446" s="0" t="s">
        <v>5120</v>
      </c>
      <c r="B6446" s="13" t="n">
        <v>43021</v>
      </c>
      <c r="C6446" s="13" t="n">
        <v>43028</v>
      </c>
      <c r="D6446" s="14" t="s">
        <v>69</v>
      </c>
      <c r="E6446" s="14" t="s">
        <v>62</v>
      </c>
      <c r="F6446" s="14" t="s">
        <v>117</v>
      </c>
      <c r="G6446" s="14" t="s">
        <v>170</v>
      </c>
      <c r="H6446" s="14" t="s">
        <v>56</v>
      </c>
      <c r="I6446" s="14" t="s">
        <v>76</v>
      </c>
      <c r="J6446" s="14" t="s">
        <v>1608</v>
      </c>
      <c r="K6446" s="15" t="n">
        <v>82.26</v>
      </c>
      <c r="L6446" s="0" t="n">
        <v>3</v>
      </c>
      <c r="M6446" s="16" t="n">
        <v>0</v>
      </c>
      <c r="N6446" s="17" t="n">
        <v>33.7266</v>
      </c>
      <c r="O6446" s="0" t="str">
        <f aca="false">TEXT(B6446,"YYYY-MM")</f>
        <v>2017-10</v>
      </c>
      <c r="P6446" s="18" t="n">
        <f aca="false">IFERROR(N6446/K6446,0)</f>
        <v>0.41</v>
      </c>
      <c r="Q6446" s="0" t="str">
        <f aca="false">IF(M6446=0,"No Discount",IF(M6446&lt;0.2,"Low (1-19%)",IF(M6446&lt;0.4,"Medium (20-39%)","High (40%+)")))</f>
        <v>No Discount</v>
      </c>
      <c r="R6446" s="0" t="str">
        <f aca="false">INDEX('Lookup Tables'!$B$2:$B$5,MATCH(F6446,'Lookup Tables'!$A$2:$A$5,0))</f>
        <v>Manager B</v>
      </c>
    </row>
    <row r="6447" customFormat="false" ht="15" hidden="false" customHeight="false" outlineLevel="0" collapsed="false">
      <c r="A6447" s="0" t="s">
        <v>5121</v>
      </c>
      <c r="B6447" s="13" t="n">
        <v>42434</v>
      </c>
      <c r="C6447" s="13" t="n">
        <v>42439</v>
      </c>
      <c r="D6447" s="14" t="s">
        <v>69</v>
      </c>
      <c r="E6447" s="14" t="s">
        <v>53</v>
      </c>
      <c r="F6447" s="14" t="s">
        <v>98</v>
      </c>
      <c r="G6447" s="14" t="s">
        <v>146</v>
      </c>
      <c r="H6447" s="14" t="s">
        <v>65</v>
      </c>
      <c r="I6447" s="14" t="s">
        <v>171</v>
      </c>
      <c r="J6447" s="14" t="s">
        <v>1998</v>
      </c>
      <c r="K6447" s="15" t="n">
        <v>7.104</v>
      </c>
      <c r="L6447" s="0" t="n">
        <v>6</v>
      </c>
      <c r="M6447" s="16" t="n">
        <v>0.2</v>
      </c>
      <c r="N6447" s="17" t="n">
        <v>2.4864</v>
      </c>
      <c r="O6447" s="0" t="str">
        <f aca="false">TEXT(B6447,"YYYY-MM")</f>
        <v>2016-03</v>
      </c>
      <c r="P6447" s="18" t="n">
        <f aca="false">IFERROR(N6447/K6447,0)</f>
        <v>0.35</v>
      </c>
      <c r="Q6447" s="0" t="str">
        <f aca="false">IF(M6447=0,"No Discount",IF(M6447&lt;0.2,"Low (1-19%)",IF(M6447&lt;0.4,"Medium (20-39%)","High (40%+)")))</f>
        <v>Medium (20-39%)</v>
      </c>
      <c r="R6447" s="0" t="str">
        <f aca="false">INDEX('Lookup Tables'!$B$2:$B$5,MATCH(F6447,'Lookup Tables'!$A$2:$A$5,0))</f>
        <v>Manager A</v>
      </c>
    </row>
    <row r="6448" customFormat="false" ht="15" hidden="false" customHeight="false" outlineLevel="0" collapsed="false">
      <c r="A6448" s="0" t="s">
        <v>5122</v>
      </c>
      <c r="B6448" s="13" t="n">
        <v>43163</v>
      </c>
      <c r="C6448" s="13" t="n">
        <v>43165</v>
      </c>
      <c r="D6448" s="14" t="s">
        <v>52</v>
      </c>
      <c r="E6448" s="14" t="s">
        <v>97</v>
      </c>
      <c r="F6448" s="14" t="s">
        <v>98</v>
      </c>
      <c r="G6448" s="14" t="s">
        <v>99</v>
      </c>
      <c r="H6448" s="14" t="s">
        <v>56</v>
      </c>
      <c r="I6448" s="14" t="s">
        <v>76</v>
      </c>
      <c r="J6448" s="14" t="s">
        <v>128</v>
      </c>
      <c r="K6448" s="15" t="n">
        <v>103.5</v>
      </c>
      <c r="L6448" s="0" t="n">
        <v>5</v>
      </c>
      <c r="M6448" s="16" t="n">
        <v>0.6</v>
      </c>
      <c r="N6448" s="17" t="n">
        <v>-77.625</v>
      </c>
      <c r="O6448" s="0" t="str">
        <f aca="false">TEXT(B6448,"YYYY-MM")</f>
        <v>2018-03</v>
      </c>
      <c r="P6448" s="18" t="n">
        <f aca="false">IFERROR(N6448/K6448,0)</f>
        <v>-0.75</v>
      </c>
      <c r="Q6448" s="0" t="str">
        <f aca="false">IF(M6448=0,"No Discount",IF(M6448&lt;0.2,"Low (1-19%)",IF(M6448&lt;0.4,"Medium (20-39%)","High (40%+)")))</f>
        <v>High (40%+)</v>
      </c>
      <c r="R6448" s="0" t="str">
        <f aca="false">INDEX('Lookup Tables'!$B$2:$B$5,MATCH(F6448,'Lookup Tables'!$A$2:$A$5,0))</f>
        <v>Manager A</v>
      </c>
    </row>
    <row r="6449" customFormat="false" ht="15" hidden="false" customHeight="false" outlineLevel="0" collapsed="false">
      <c r="A6449" s="0" t="s">
        <v>5122</v>
      </c>
      <c r="B6449" s="13" t="n">
        <v>43163</v>
      </c>
      <c r="C6449" s="13" t="n">
        <v>43165</v>
      </c>
      <c r="D6449" s="14" t="s">
        <v>52</v>
      </c>
      <c r="E6449" s="14" t="s">
        <v>97</v>
      </c>
      <c r="F6449" s="14" t="s">
        <v>98</v>
      </c>
      <c r="G6449" s="14" t="s">
        <v>99</v>
      </c>
      <c r="H6449" s="14" t="s">
        <v>65</v>
      </c>
      <c r="I6449" s="14" t="s">
        <v>66</v>
      </c>
      <c r="J6449" s="14" t="s">
        <v>2035</v>
      </c>
      <c r="K6449" s="15" t="n">
        <v>2.464</v>
      </c>
      <c r="L6449" s="0" t="n">
        <v>1</v>
      </c>
      <c r="M6449" s="16" t="n">
        <v>0.2</v>
      </c>
      <c r="N6449" s="17" t="n">
        <v>0.8624</v>
      </c>
      <c r="O6449" s="0" t="str">
        <f aca="false">TEXT(B6449,"YYYY-MM")</f>
        <v>2018-03</v>
      </c>
      <c r="P6449" s="18" t="n">
        <f aca="false">IFERROR(N6449/K6449,0)</f>
        <v>0.35</v>
      </c>
      <c r="Q6449" s="0" t="str">
        <f aca="false">IF(M6449=0,"No Discount",IF(M6449&lt;0.2,"Low (1-19%)",IF(M6449&lt;0.4,"Medium (20-39%)","High (40%+)")))</f>
        <v>Medium (20-39%)</v>
      </c>
      <c r="R6449" s="0" t="str">
        <f aca="false">INDEX('Lookup Tables'!$B$2:$B$5,MATCH(F6449,'Lookup Tables'!$A$2:$A$5,0))</f>
        <v>Manager A</v>
      </c>
    </row>
    <row r="6450" customFormat="false" ht="15" hidden="false" customHeight="false" outlineLevel="0" collapsed="false">
      <c r="A6450" s="0" t="s">
        <v>5122</v>
      </c>
      <c r="B6450" s="13" t="n">
        <v>43163</v>
      </c>
      <c r="C6450" s="13" t="n">
        <v>43165</v>
      </c>
      <c r="D6450" s="14" t="s">
        <v>52</v>
      </c>
      <c r="E6450" s="14" t="s">
        <v>97</v>
      </c>
      <c r="F6450" s="14" t="s">
        <v>98</v>
      </c>
      <c r="G6450" s="14" t="s">
        <v>99</v>
      </c>
      <c r="H6450" s="14" t="s">
        <v>65</v>
      </c>
      <c r="I6450" s="14" t="s">
        <v>73</v>
      </c>
      <c r="J6450" s="14" t="s">
        <v>688</v>
      </c>
      <c r="K6450" s="15" t="n">
        <v>8.72</v>
      </c>
      <c r="L6450" s="0" t="n">
        <v>1</v>
      </c>
      <c r="M6450" s="16" t="n">
        <v>0.2</v>
      </c>
      <c r="N6450" s="17" t="n">
        <v>0.654</v>
      </c>
      <c r="O6450" s="0" t="str">
        <f aca="false">TEXT(B6450,"YYYY-MM")</f>
        <v>2018-03</v>
      </c>
      <c r="P6450" s="18" t="n">
        <f aca="false">IFERROR(N6450/K6450,0)</f>
        <v>0.075</v>
      </c>
      <c r="Q6450" s="0" t="str">
        <f aca="false">IF(M6450=0,"No Discount",IF(M6450&lt;0.2,"Low (1-19%)",IF(M6450&lt;0.4,"Medium (20-39%)","High (40%+)")))</f>
        <v>Medium (20-39%)</v>
      </c>
      <c r="R6450" s="0" t="str">
        <f aca="false">INDEX('Lookup Tables'!$B$2:$B$5,MATCH(F6450,'Lookup Tables'!$A$2:$A$5,0))</f>
        <v>Manager A</v>
      </c>
    </row>
    <row r="6451" customFormat="false" ht="15" hidden="false" customHeight="false" outlineLevel="0" collapsed="false">
      <c r="A6451" s="0" t="s">
        <v>5123</v>
      </c>
      <c r="B6451" s="13" t="n">
        <v>42638</v>
      </c>
      <c r="C6451" s="13" t="n">
        <v>42642</v>
      </c>
      <c r="D6451" s="14" t="s">
        <v>69</v>
      </c>
      <c r="E6451" s="14" t="s">
        <v>53</v>
      </c>
      <c r="F6451" s="14" t="s">
        <v>117</v>
      </c>
      <c r="G6451" s="14" t="s">
        <v>375</v>
      </c>
      <c r="H6451" s="14" t="s">
        <v>65</v>
      </c>
      <c r="I6451" s="14" t="s">
        <v>83</v>
      </c>
      <c r="J6451" s="14" t="s">
        <v>1751</v>
      </c>
      <c r="K6451" s="15" t="n">
        <v>10.76</v>
      </c>
      <c r="L6451" s="0" t="n">
        <v>2</v>
      </c>
      <c r="M6451" s="16" t="n">
        <v>0</v>
      </c>
      <c r="N6451" s="17" t="n">
        <v>5.1648</v>
      </c>
      <c r="O6451" s="0" t="str">
        <f aca="false">TEXT(B6451,"YYYY-MM")</f>
        <v>2016-09</v>
      </c>
      <c r="P6451" s="18" t="n">
        <f aca="false">IFERROR(N6451/K6451,0)</f>
        <v>0.48</v>
      </c>
      <c r="Q6451" s="0" t="str">
        <f aca="false">IF(M6451=0,"No Discount",IF(M6451&lt;0.2,"Low (1-19%)",IF(M6451&lt;0.4,"Medium (20-39%)","High (40%+)")))</f>
        <v>No Discount</v>
      </c>
      <c r="R6451" s="0" t="str">
        <f aca="false">INDEX('Lookup Tables'!$B$2:$B$5,MATCH(F6451,'Lookup Tables'!$A$2:$A$5,0))</f>
        <v>Manager B</v>
      </c>
    </row>
    <row r="6452" customFormat="false" ht="15" hidden="false" customHeight="false" outlineLevel="0" collapsed="false">
      <c r="A6452" s="0" t="s">
        <v>5123</v>
      </c>
      <c r="B6452" s="13" t="n">
        <v>42638</v>
      </c>
      <c r="C6452" s="13" t="n">
        <v>42642</v>
      </c>
      <c r="D6452" s="14" t="s">
        <v>69</v>
      </c>
      <c r="E6452" s="14" t="s">
        <v>53</v>
      </c>
      <c r="F6452" s="14" t="s">
        <v>117</v>
      </c>
      <c r="G6452" s="14" t="s">
        <v>375</v>
      </c>
      <c r="H6452" s="14" t="s">
        <v>65</v>
      </c>
      <c r="I6452" s="14" t="s">
        <v>91</v>
      </c>
      <c r="J6452" s="14" t="s">
        <v>717</v>
      </c>
      <c r="K6452" s="15" t="n">
        <v>45.68</v>
      </c>
      <c r="L6452" s="0" t="n">
        <v>2</v>
      </c>
      <c r="M6452" s="16" t="n">
        <v>0</v>
      </c>
      <c r="N6452" s="17" t="n">
        <v>21.0128</v>
      </c>
      <c r="O6452" s="0" t="str">
        <f aca="false">TEXT(B6452,"YYYY-MM")</f>
        <v>2016-09</v>
      </c>
      <c r="P6452" s="18" t="n">
        <f aca="false">IFERROR(N6452/K6452,0)</f>
        <v>0.46</v>
      </c>
      <c r="Q6452" s="0" t="str">
        <f aca="false">IF(M6452=0,"No Discount",IF(M6452&lt;0.2,"Low (1-19%)",IF(M6452&lt;0.4,"Medium (20-39%)","High (40%+)")))</f>
        <v>No Discount</v>
      </c>
      <c r="R6452" s="0" t="str">
        <f aca="false">INDEX('Lookup Tables'!$B$2:$B$5,MATCH(F6452,'Lookup Tables'!$A$2:$A$5,0))</f>
        <v>Manager B</v>
      </c>
    </row>
    <row r="6453" customFormat="false" ht="15" hidden="false" customHeight="false" outlineLevel="0" collapsed="false">
      <c r="A6453" s="0" t="s">
        <v>5123</v>
      </c>
      <c r="B6453" s="13" t="n">
        <v>42638</v>
      </c>
      <c r="C6453" s="13" t="n">
        <v>42642</v>
      </c>
      <c r="D6453" s="14" t="s">
        <v>69</v>
      </c>
      <c r="E6453" s="14" t="s">
        <v>53</v>
      </c>
      <c r="F6453" s="14" t="s">
        <v>117</v>
      </c>
      <c r="G6453" s="14" t="s">
        <v>375</v>
      </c>
      <c r="H6453" s="14" t="s">
        <v>65</v>
      </c>
      <c r="I6453" s="14" t="s">
        <v>78</v>
      </c>
      <c r="J6453" s="14" t="s">
        <v>230</v>
      </c>
      <c r="K6453" s="15" t="n">
        <v>6.7</v>
      </c>
      <c r="L6453" s="0" t="n">
        <v>1</v>
      </c>
      <c r="M6453" s="16" t="n">
        <v>0</v>
      </c>
      <c r="N6453" s="17" t="n">
        <v>2.211</v>
      </c>
      <c r="O6453" s="0" t="str">
        <f aca="false">TEXT(B6453,"YYYY-MM")</f>
        <v>2016-09</v>
      </c>
      <c r="P6453" s="18" t="n">
        <f aca="false">IFERROR(N6453/K6453,0)</f>
        <v>0.33</v>
      </c>
      <c r="Q6453" s="0" t="str">
        <f aca="false">IF(M6453=0,"No Discount",IF(M6453&lt;0.2,"Low (1-19%)",IF(M6453&lt;0.4,"Medium (20-39%)","High (40%+)")))</f>
        <v>No Discount</v>
      </c>
      <c r="R6453" s="0" t="str">
        <f aca="false">INDEX('Lookup Tables'!$B$2:$B$5,MATCH(F6453,'Lookup Tables'!$A$2:$A$5,0))</f>
        <v>Manager B</v>
      </c>
    </row>
    <row r="6454" customFormat="false" ht="15" hidden="false" customHeight="false" outlineLevel="0" collapsed="false">
      <c r="A6454" s="0" t="s">
        <v>5124</v>
      </c>
      <c r="B6454" s="13" t="n">
        <v>42723</v>
      </c>
      <c r="C6454" s="13" t="n">
        <v>42727</v>
      </c>
      <c r="D6454" s="14" t="s">
        <v>52</v>
      </c>
      <c r="E6454" s="14" t="s">
        <v>53</v>
      </c>
      <c r="F6454" s="14" t="s">
        <v>98</v>
      </c>
      <c r="G6454" s="14" t="s">
        <v>146</v>
      </c>
      <c r="H6454" s="14" t="s">
        <v>80</v>
      </c>
      <c r="I6454" s="14" t="s">
        <v>81</v>
      </c>
      <c r="J6454" s="14" t="s">
        <v>1772</v>
      </c>
      <c r="K6454" s="15" t="n">
        <v>158.376</v>
      </c>
      <c r="L6454" s="0" t="n">
        <v>3</v>
      </c>
      <c r="M6454" s="16" t="n">
        <v>0.2</v>
      </c>
      <c r="N6454" s="17" t="n">
        <v>13.8579</v>
      </c>
      <c r="O6454" s="0" t="str">
        <f aca="false">TEXT(B6454,"YYYY-MM")</f>
        <v>2016-12</v>
      </c>
      <c r="P6454" s="18" t="n">
        <f aca="false">IFERROR(N6454/K6454,0)</f>
        <v>0.0875</v>
      </c>
      <c r="Q6454" s="0" t="str">
        <f aca="false">IF(M6454=0,"No Discount",IF(M6454&lt;0.2,"Low (1-19%)",IF(M6454&lt;0.4,"Medium (20-39%)","High (40%+)")))</f>
        <v>Medium (20-39%)</v>
      </c>
      <c r="R6454" s="0" t="str">
        <f aca="false">INDEX('Lookup Tables'!$B$2:$B$5,MATCH(F6454,'Lookup Tables'!$A$2:$A$5,0))</f>
        <v>Manager A</v>
      </c>
    </row>
    <row r="6455" customFormat="false" ht="15" hidden="false" customHeight="false" outlineLevel="0" collapsed="false">
      <c r="A6455" s="0" t="s">
        <v>5125</v>
      </c>
      <c r="B6455" s="13" t="n">
        <v>42651</v>
      </c>
      <c r="C6455" s="13" t="n">
        <v>42656</v>
      </c>
      <c r="D6455" s="14" t="s">
        <v>69</v>
      </c>
      <c r="E6455" s="14" t="s">
        <v>53</v>
      </c>
      <c r="F6455" s="14" t="s">
        <v>98</v>
      </c>
      <c r="G6455" s="14" t="s">
        <v>99</v>
      </c>
      <c r="H6455" s="14" t="s">
        <v>65</v>
      </c>
      <c r="I6455" s="14" t="s">
        <v>78</v>
      </c>
      <c r="J6455" s="14" t="s">
        <v>3369</v>
      </c>
      <c r="K6455" s="15" t="n">
        <v>3.44</v>
      </c>
      <c r="L6455" s="0" t="n">
        <v>2</v>
      </c>
      <c r="M6455" s="16" t="n">
        <v>0.2</v>
      </c>
      <c r="N6455" s="17" t="n">
        <v>0.559</v>
      </c>
      <c r="O6455" s="0" t="str">
        <f aca="false">TEXT(B6455,"YYYY-MM")</f>
        <v>2016-10</v>
      </c>
      <c r="P6455" s="18" t="n">
        <f aca="false">IFERROR(N6455/K6455,0)</f>
        <v>0.1625</v>
      </c>
      <c r="Q6455" s="0" t="str">
        <f aca="false">IF(M6455=0,"No Discount",IF(M6455&lt;0.2,"Low (1-19%)",IF(M6455&lt;0.4,"Medium (20-39%)","High (40%+)")))</f>
        <v>Medium (20-39%)</v>
      </c>
      <c r="R6455" s="0" t="str">
        <f aca="false">INDEX('Lookup Tables'!$B$2:$B$5,MATCH(F6455,'Lookup Tables'!$A$2:$A$5,0))</f>
        <v>Manager A</v>
      </c>
    </row>
    <row r="6456" customFormat="false" ht="15" hidden="false" customHeight="false" outlineLevel="0" collapsed="false">
      <c r="A6456" s="0" t="s">
        <v>5126</v>
      </c>
      <c r="B6456" s="13" t="n">
        <v>43312</v>
      </c>
      <c r="C6456" s="13" t="n">
        <v>43315</v>
      </c>
      <c r="D6456" s="14" t="s">
        <v>137</v>
      </c>
      <c r="E6456" s="14" t="s">
        <v>53</v>
      </c>
      <c r="F6456" s="14" t="s">
        <v>63</v>
      </c>
      <c r="G6456" s="14" t="s">
        <v>64</v>
      </c>
      <c r="H6456" s="14" t="s">
        <v>65</v>
      </c>
      <c r="I6456" s="14" t="s">
        <v>73</v>
      </c>
      <c r="J6456" s="14" t="s">
        <v>228</v>
      </c>
      <c r="K6456" s="15" t="n">
        <v>56.56</v>
      </c>
      <c r="L6456" s="0" t="n">
        <v>2</v>
      </c>
      <c r="M6456" s="16" t="n">
        <v>0</v>
      </c>
      <c r="N6456" s="17" t="n">
        <v>15.2712</v>
      </c>
      <c r="O6456" s="0" t="str">
        <f aca="false">TEXT(B6456,"YYYY-MM")</f>
        <v>2018-07</v>
      </c>
      <c r="P6456" s="18" t="n">
        <f aca="false">IFERROR(N6456/K6456,0)</f>
        <v>0.27</v>
      </c>
      <c r="Q6456" s="0" t="str">
        <f aca="false">IF(M6456=0,"No Discount",IF(M6456&lt;0.2,"Low (1-19%)",IF(M6456&lt;0.4,"Medium (20-39%)","High (40%+)")))</f>
        <v>No Discount</v>
      </c>
      <c r="R6456" s="0" t="str">
        <f aca="false">INDEX('Lookup Tables'!$B$2:$B$5,MATCH(F6456,'Lookup Tables'!$A$2:$A$5,0))</f>
        <v>Manager D</v>
      </c>
    </row>
    <row r="6457" customFormat="false" ht="15" hidden="false" customHeight="false" outlineLevel="0" collapsed="false">
      <c r="A6457" s="0" t="s">
        <v>5126</v>
      </c>
      <c r="B6457" s="13" t="n">
        <v>43312</v>
      </c>
      <c r="C6457" s="13" t="n">
        <v>43315</v>
      </c>
      <c r="D6457" s="14" t="s">
        <v>137</v>
      </c>
      <c r="E6457" s="14" t="s">
        <v>53</v>
      </c>
      <c r="F6457" s="14" t="s">
        <v>63</v>
      </c>
      <c r="G6457" s="14" t="s">
        <v>64</v>
      </c>
      <c r="H6457" s="14" t="s">
        <v>56</v>
      </c>
      <c r="I6457" s="14" t="s">
        <v>76</v>
      </c>
      <c r="J6457" s="14" t="s">
        <v>2334</v>
      </c>
      <c r="K6457" s="15" t="n">
        <v>36.96</v>
      </c>
      <c r="L6457" s="0" t="n">
        <v>7</v>
      </c>
      <c r="M6457" s="16" t="n">
        <v>0</v>
      </c>
      <c r="N6457" s="17" t="n">
        <v>11.4576</v>
      </c>
      <c r="O6457" s="0" t="str">
        <f aca="false">TEXT(B6457,"YYYY-MM")</f>
        <v>2018-07</v>
      </c>
      <c r="P6457" s="18" t="n">
        <f aca="false">IFERROR(N6457/K6457,0)</f>
        <v>0.31</v>
      </c>
      <c r="Q6457" s="0" t="str">
        <f aca="false">IF(M6457=0,"No Discount",IF(M6457&lt;0.2,"Low (1-19%)",IF(M6457&lt;0.4,"Medium (20-39%)","High (40%+)")))</f>
        <v>No Discount</v>
      </c>
      <c r="R6457" s="0" t="str">
        <f aca="false">INDEX('Lookup Tables'!$B$2:$B$5,MATCH(F6457,'Lookup Tables'!$A$2:$A$5,0))</f>
        <v>Manager D</v>
      </c>
    </row>
    <row r="6458" customFormat="false" ht="15" hidden="false" customHeight="false" outlineLevel="0" collapsed="false">
      <c r="A6458" s="0" t="s">
        <v>5127</v>
      </c>
      <c r="B6458" s="13" t="n">
        <v>42221</v>
      </c>
      <c r="C6458" s="13" t="n">
        <v>42227</v>
      </c>
      <c r="D6458" s="14" t="s">
        <v>69</v>
      </c>
      <c r="E6458" s="14" t="s">
        <v>62</v>
      </c>
      <c r="F6458" s="14" t="s">
        <v>117</v>
      </c>
      <c r="G6458" s="14" t="s">
        <v>170</v>
      </c>
      <c r="H6458" s="14" t="s">
        <v>80</v>
      </c>
      <c r="I6458" s="14" t="s">
        <v>81</v>
      </c>
      <c r="J6458" s="14" t="s">
        <v>2351</v>
      </c>
      <c r="K6458" s="15" t="n">
        <v>135.99</v>
      </c>
      <c r="L6458" s="0" t="n">
        <v>1</v>
      </c>
      <c r="M6458" s="16" t="n">
        <v>0</v>
      </c>
      <c r="N6458" s="17" t="n">
        <v>36.7173</v>
      </c>
      <c r="O6458" s="0" t="str">
        <f aca="false">TEXT(B6458,"YYYY-MM")</f>
        <v>2015-08</v>
      </c>
      <c r="P6458" s="18" t="n">
        <f aca="false">IFERROR(N6458/K6458,0)</f>
        <v>0.27</v>
      </c>
      <c r="Q6458" s="0" t="str">
        <f aca="false">IF(M6458=0,"No Discount",IF(M6458&lt;0.2,"Low (1-19%)",IF(M6458&lt;0.4,"Medium (20-39%)","High (40%+)")))</f>
        <v>No Discount</v>
      </c>
      <c r="R6458" s="0" t="str">
        <f aca="false">INDEX('Lookup Tables'!$B$2:$B$5,MATCH(F6458,'Lookup Tables'!$A$2:$A$5,0))</f>
        <v>Manager B</v>
      </c>
    </row>
    <row r="6459" customFormat="false" ht="15" hidden="false" customHeight="false" outlineLevel="0" collapsed="false">
      <c r="A6459" s="0" t="s">
        <v>5127</v>
      </c>
      <c r="B6459" s="13" t="n">
        <v>42221</v>
      </c>
      <c r="C6459" s="13" t="n">
        <v>42227</v>
      </c>
      <c r="D6459" s="14" t="s">
        <v>69</v>
      </c>
      <c r="E6459" s="14" t="s">
        <v>62</v>
      </c>
      <c r="F6459" s="14" t="s">
        <v>117</v>
      </c>
      <c r="G6459" s="14" t="s">
        <v>170</v>
      </c>
      <c r="H6459" s="14" t="s">
        <v>65</v>
      </c>
      <c r="I6459" s="14" t="s">
        <v>78</v>
      </c>
      <c r="J6459" s="14" t="s">
        <v>3667</v>
      </c>
      <c r="K6459" s="15" t="n">
        <v>15.96</v>
      </c>
      <c r="L6459" s="0" t="n">
        <v>7</v>
      </c>
      <c r="M6459" s="16" t="n">
        <v>0</v>
      </c>
      <c r="N6459" s="17" t="n">
        <v>7.0224</v>
      </c>
      <c r="O6459" s="0" t="str">
        <f aca="false">TEXT(B6459,"YYYY-MM")</f>
        <v>2015-08</v>
      </c>
      <c r="P6459" s="18" t="n">
        <f aca="false">IFERROR(N6459/K6459,0)</f>
        <v>0.44</v>
      </c>
      <c r="Q6459" s="0" t="str">
        <f aca="false">IF(M6459=0,"No Discount",IF(M6459&lt;0.2,"Low (1-19%)",IF(M6459&lt;0.4,"Medium (20-39%)","High (40%+)")))</f>
        <v>No Discount</v>
      </c>
      <c r="R6459" s="0" t="str">
        <f aca="false">INDEX('Lookup Tables'!$B$2:$B$5,MATCH(F6459,'Lookup Tables'!$A$2:$A$5,0))</f>
        <v>Manager B</v>
      </c>
    </row>
    <row r="6460" customFormat="false" ht="15" hidden="false" customHeight="false" outlineLevel="0" collapsed="false">
      <c r="A6460" s="0" t="s">
        <v>5128</v>
      </c>
      <c r="B6460" s="13" t="n">
        <v>43234</v>
      </c>
      <c r="C6460" s="13" t="n">
        <v>43237</v>
      </c>
      <c r="D6460" s="14" t="s">
        <v>137</v>
      </c>
      <c r="E6460" s="14" t="s">
        <v>62</v>
      </c>
      <c r="F6460" s="14" t="s">
        <v>117</v>
      </c>
      <c r="G6460" s="14" t="s">
        <v>1243</v>
      </c>
      <c r="H6460" s="14" t="s">
        <v>65</v>
      </c>
      <c r="I6460" s="14" t="s">
        <v>78</v>
      </c>
      <c r="J6460" s="14" t="s">
        <v>1550</v>
      </c>
      <c r="K6460" s="15" t="n">
        <v>3.76</v>
      </c>
      <c r="L6460" s="0" t="n">
        <v>2</v>
      </c>
      <c r="M6460" s="16" t="n">
        <v>0</v>
      </c>
      <c r="N6460" s="17" t="n">
        <v>1.0904</v>
      </c>
      <c r="O6460" s="0" t="str">
        <f aca="false">TEXT(B6460,"YYYY-MM")</f>
        <v>2018-05</v>
      </c>
      <c r="P6460" s="18" t="n">
        <f aca="false">IFERROR(N6460/K6460,0)</f>
        <v>0.29</v>
      </c>
      <c r="Q6460" s="0" t="str">
        <f aca="false">IF(M6460=0,"No Discount",IF(M6460&lt;0.2,"Low (1-19%)",IF(M6460&lt;0.4,"Medium (20-39%)","High (40%+)")))</f>
        <v>No Discount</v>
      </c>
      <c r="R6460" s="0" t="str">
        <f aca="false">INDEX('Lookup Tables'!$B$2:$B$5,MATCH(F6460,'Lookup Tables'!$A$2:$A$5,0))</f>
        <v>Manager B</v>
      </c>
    </row>
    <row r="6461" customFormat="false" ht="15" hidden="false" customHeight="false" outlineLevel="0" collapsed="false">
      <c r="A6461" s="0" t="s">
        <v>5128</v>
      </c>
      <c r="B6461" s="13" t="n">
        <v>43234</v>
      </c>
      <c r="C6461" s="13" t="n">
        <v>43237</v>
      </c>
      <c r="D6461" s="14" t="s">
        <v>137</v>
      </c>
      <c r="E6461" s="14" t="s">
        <v>62</v>
      </c>
      <c r="F6461" s="14" t="s">
        <v>117</v>
      </c>
      <c r="G6461" s="14" t="s">
        <v>1243</v>
      </c>
      <c r="H6461" s="14" t="s">
        <v>65</v>
      </c>
      <c r="I6461" s="14" t="s">
        <v>78</v>
      </c>
      <c r="J6461" s="14" t="s">
        <v>764</v>
      </c>
      <c r="K6461" s="15" t="n">
        <v>14.7</v>
      </c>
      <c r="L6461" s="0" t="n">
        <v>5</v>
      </c>
      <c r="M6461" s="16" t="n">
        <v>0</v>
      </c>
      <c r="N6461" s="17" t="n">
        <v>6.615</v>
      </c>
      <c r="O6461" s="0" t="str">
        <f aca="false">TEXT(B6461,"YYYY-MM")</f>
        <v>2018-05</v>
      </c>
      <c r="P6461" s="18" t="n">
        <f aca="false">IFERROR(N6461/K6461,0)</f>
        <v>0.45</v>
      </c>
      <c r="Q6461" s="0" t="str">
        <f aca="false">IF(M6461=0,"No Discount",IF(M6461&lt;0.2,"Low (1-19%)",IF(M6461&lt;0.4,"Medium (20-39%)","High (40%+)")))</f>
        <v>No Discount</v>
      </c>
      <c r="R6461" s="0" t="str">
        <f aca="false">INDEX('Lookup Tables'!$B$2:$B$5,MATCH(F6461,'Lookup Tables'!$A$2:$A$5,0))</f>
        <v>Manager B</v>
      </c>
    </row>
    <row r="6462" customFormat="false" ht="15" hidden="false" customHeight="false" outlineLevel="0" collapsed="false">
      <c r="A6462" s="0" t="s">
        <v>5128</v>
      </c>
      <c r="B6462" s="13" t="n">
        <v>43234</v>
      </c>
      <c r="C6462" s="13" t="n">
        <v>43237</v>
      </c>
      <c r="D6462" s="14" t="s">
        <v>137</v>
      </c>
      <c r="E6462" s="14" t="s">
        <v>62</v>
      </c>
      <c r="F6462" s="14" t="s">
        <v>117</v>
      </c>
      <c r="G6462" s="14" t="s">
        <v>1243</v>
      </c>
      <c r="H6462" s="14" t="s">
        <v>65</v>
      </c>
      <c r="I6462" s="14" t="s">
        <v>78</v>
      </c>
      <c r="J6462" s="14" t="s">
        <v>3016</v>
      </c>
      <c r="K6462" s="15" t="n">
        <v>37.2</v>
      </c>
      <c r="L6462" s="0" t="n">
        <v>5</v>
      </c>
      <c r="M6462" s="16" t="n">
        <v>0</v>
      </c>
      <c r="N6462" s="17" t="n">
        <v>9.3</v>
      </c>
      <c r="O6462" s="0" t="str">
        <f aca="false">TEXT(B6462,"YYYY-MM")</f>
        <v>2018-05</v>
      </c>
      <c r="P6462" s="18" t="n">
        <f aca="false">IFERROR(N6462/K6462,0)</f>
        <v>0.25</v>
      </c>
      <c r="Q6462" s="0" t="str">
        <f aca="false">IF(M6462=0,"No Discount",IF(M6462&lt;0.2,"Low (1-19%)",IF(M6462&lt;0.4,"Medium (20-39%)","High (40%+)")))</f>
        <v>No Discount</v>
      </c>
      <c r="R6462" s="0" t="str">
        <f aca="false">INDEX('Lookup Tables'!$B$2:$B$5,MATCH(F6462,'Lookup Tables'!$A$2:$A$5,0))</f>
        <v>Manager B</v>
      </c>
    </row>
    <row r="6463" customFormat="false" ht="15" hidden="false" customHeight="false" outlineLevel="0" collapsed="false">
      <c r="A6463" s="0" t="s">
        <v>5128</v>
      </c>
      <c r="B6463" s="13" t="n">
        <v>43234</v>
      </c>
      <c r="C6463" s="13" t="n">
        <v>43237</v>
      </c>
      <c r="D6463" s="14" t="s">
        <v>137</v>
      </c>
      <c r="E6463" s="14" t="s">
        <v>62</v>
      </c>
      <c r="F6463" s="14" t="s">
        <v>117</v>
      </c>
      <c r="G6463" s="14" t="s">
        <v>1243</v>
      </c>
      <c r="H6463" s="14" t="s">
        <v>80</v>
      </c>
      <c r="I6463" s="14" t="s">
        <v>123</v>
      </c>
      <c r="J6463" s="14" t="s">
        <v>1925</v>
      </c>
      <c r="K6463" s="15" t="n">
        <v>89.97</v>
      </c>
      <c r="L6463" s="0" t="n">
        <v>3</v>
      </c>
      <c r="M6463" s="16" t="n">
        <v>0</v>
      </c>
      <c r="N6463" s="17" t="n">
        <v>18.8937</v>
      </c>
      <c r="O6463" s="0" t="str">
        <f aca="false">TEXT(B6463,"YYYY-MM")</f>
        <v>2018-05</v>
      </c>
      <c r="P6463" s="18" t="n">
        <f aca="false">IFERROR(N6463/K6463,0)</f>
        <v>0.21</v>
      </c>
      <c r="Q6463" s="0" t="str">
        <f aca="false">IF(M6463=0,"No Discount",IF(M6463&lt;0.2,"Low (1-19%)",IF(M6463&lt;0.4,"Medium (20-39%)","High (40%+)")))</f>
        <v>No Discount</v>
      </c>
      <c r="R6463" s="0" t="str">
        <f aca="false">INDEX('Lookup Tables'!$B$2:$B$5,MATCH(F6463,'Lookup Tables'!$A$2:$A$5,0))</f>
        <v>Manager B</v>
      </c>
    </row>
    <row r="6464" customFormat="false" ht="15" hidden="false" customHeight="false" outlineLevel="0" collapsed="false">
      <c r="A6464" s="0" t="s">
        <v>5128</v>
      </c>
      <c r="B6464" s="13" t="n">
        <v>43234</v>
      </c>
      <c r="C6464" s="13" t="n">
        <v>43237</v>
      </c>
      <c r="D6464" s="14" t="s">
        <v>137</v>
      </c>
      <c r="E6464" s="14" t="s">
        <v>62</v>
      </c>
      <c r="F6464" s="14" t="s">
        <v>117</v>
      </c>
      <c r="G6464" s="14" t="s">
        <v>1243</v>
      </c>
      <c r="H6464" s="14" t="s">
        <v>56</v>
      </c>
      <c r="I6464" s="14" t="s">
        <v>59</v>
      </c>
      <c r="J6464" s="14" t="s">
        <v>3589</v>
      </c>
      <c r="K6464" s="15" t="n">
        <v>261.96</v>
      </c>
      <c r="L6464" s="0" t="n">
        <v>2</v>
      </c>
      <c r="M6464" s="16" t="n">
        <v>0</v>
      </c>
      <c r="N6464" s="17" t="n">
        <v>23.5764</v>
      </c>
      <c r="O6464" s="0" t="str">
        <f aca="false">TEXT(B6464,"YYYY-MM")</f>
        <v>2018-05</v>
      </c>
      <c r="P6464" s="18" t="n">
        <f aca="false">IFERROR(N6464/K6464,0)</f>
        <v>0.09</v>
      </c>
      <c r="Q6464" s="0" t="str">
        <f aca="false">IF(M6464=0,"No Discount",IF(M6464&lt;0.2,"Low (1-19%)",IF(M6464&lt;0.4,"Medium (20-39%)","High (40%+)")))</f>
        <v>No Discount</v>
      </c>
      <c r="R6464" s="0" t="str">
        <f aca="false">INDEX('Lookup Tables'!$B$2:$B$5,MATCH(F6464,'Lookup Tables'!$A$2:$A$5,0))</f>
        <v>Manager B</v>
      </c>
    </row>
    <row r="6465" customFormat="false" ht="15" hidden="false" customHeight="false" outlineLevel="0" collapsed="false">
      <c r="A6465" s="0" t="s">
        <v>5128</v>
      </c>
      <c r="B6465" s="13" t="n">
        <v>43234</v>
      </c>
      <c r="C6465" s="13" t="n">
        <v>43237</v>
      </c>
      <c r="D6465" s="14" t="s">
        <v>137</v>
      </c>
      <c r="E6465" s="14" t="s">
        <v>62</v>
      </c>
      <c r="F6465" s="14" t="s">
        <v>117</v>
      </c>
      <c r="G6465" s="14" t="s">
        <v>1243</v>
      </c>
      <c r="H6465" s="14" t="s">
        <v>65</v>
      </c>
      <c r="I6465" s="14" t="s">
        <v>66</v>
      </c>
      <c r="J6465" s="14" t="s">
        <v>415</v>
      </c>
      <c r="K6465" s="15" t="n">
        <v>74</v>
      </c>
      <c r="L6465" s="0" t="n">
        <v>5</v>
      </c>
      <c r="M6465" s="16" t="n">
        <v>0</v>
      </c>
      <c r="N6465" s="17" t="n">
        <v>37</v>
      </c>
      <c r="O6465" s="0" t="str">
        <f aca="false">TEXT(B6465,"YYYY-MM")</f>
        <v>2018-05</v>
      </c>
      <c r="P6465" s="18" t="n">
        <f aca="false">IFERROR(N6465/K6465,0)</f>
        <v>0.5</v>
      </c>
      <c r="Q6465" s="0" t="str">
        <f aca="false">IF(M6465=0,"No Discount",IF(M6465&lt;0.2,"Low (1-19%)",IF(M6465&lt;0.4,"Medium (20-39%)","High (40%+)")))</f>
        <v>No Discount</v>
      </c>
      <c r="R6465" s="0" t="str">
        <f aca="false">INDEX('Lookup Tables'!$B$2:$B$5,MATCH(F6465,'Lookup Tables'!$A$2:$A$5,0))</f>
        <v>Manager B</v>
      </c>
    </row>
    <row r="6466" customFormat="false" ht="15" hidden="false" customHeight="false" outlineLevel="0" collapsed="false">
      <c r="A6466" s="0" t="s">
        <v>5129</v>
      </c>
      <c r="B6466" s="13" t="n">
        <v>43000</v>
      </c>
      <c r="C6466" s="13" t="n">
        <v>43006</v>
      </c>
      <c r="D6466" s="14" t="s">
        <v>69</v>
      </c>
      <c r="E6466" s="14" t="s">
        <v>97</v>
      </c>
      <c r="F6466" s="14" t="s">
        <v>54</v>
      </c>
      <c r="G6466" s="14" t="s">
        <v>55</v>
      </c>
      <c r="H6466" s="14" t="s">
        <v>56</v>
      </c>
      <c r="I6466" s="14" t="s">
        <v>76</v>
      </c>
      <c r="J6466" s="14" t="s">
        <v>3163</v>
      </c>
      <c r="K6466" s="15" t="n">
        <v>13.28</v>
      </c>
      <c r="L6466" s="0" t="n">
        <v>2</v>
      </c>
      <c r="M6466" s="16" t="n">
        <v>0</v>
      </c>
      <c r="N6466" s="17" t="n">
        <v>6.3744</v>
      </c>
      <c r="O6466" s="0" t="str">
        <f aca="false">TEXT(B6466,"YYYY-MM")</f>
        <v>2017-09</v>
      </c>
      <c r="P6466" s="18" t="n">
        <f aca="false">IFERROR(N6466/K6466,0)</f>
        <v>0.48</v>
      </c>
      <c r="Q6466" s="0" t="str">
        <f aca="false">IF(M6466=0,"No Discount",IF(M6466&lt;0.2,"Low (1-19%)",IF(M6466&lt;0.4,"Medium (20-39%)","High (40%+)")))</f>
        <v>No Discount</v>
      </c>
      <c r="R6466" s="0" t="str">
        <f aca="false">INDEX('Lookup Tables'!$B$2:$B$5,MATCH(F6466,'Lookup Tables'!$A$2:$A$5,0))</f>
        <v>Manager C</v>
      </c>
    </row>
    <row r="6467" customFormat="false" ht="15" hidden="false" customHeight="false" outlineLevel="0" collapsed="false">
      <c r="A6467" s="0" t="s">
        <v>5130</v>
      </c>
      <c r="B6467" s="13" t="n">
        <v>42687</v>
      </c>
      <c r="C6467" s="13" t="n">
        <v>42691</v>
      </c>
      <c r="D6467" s="14" t="s">
        <v>69</v>
      </c>
      <c r="E6467" s="14" t="s">
        <v>53</v>
      </c>
      <c r="F6467" s="14" t="s">
        <v>54</v>
      </c>
      <c r="G6467" s="14" t="s">
        <v>200</v>
      </c>
      <c r="H6467" s="14" t="s">
        <v>65</v>
      </c>
      <c r="I6467" s="14" t="s">
        <v>73</v>
      </c>
      <c r="J6467" s="14" t="s">
        <v>4663</v>
      </c>
      <c r="K6467" s="15" t="n">
        <v>84.96</v>
      </c>
      <c r="L6467" s="0" t="n">
        <v>6</v>
      </c>
      <c r="M6467" s="16" t="n">
        <v>0.2</v>
      </c>
      <c r="N6467" s="17" t="n">
        <v>6.372</v>
      </c>
      <c r="O6467" s="0" t="str">
        <f aca="false">TEXT(B6467,"YYYY-MM")</f>
        <v>2016-11</v>
      </c>
      <c r="P6467" s="18" t="n">
        <f aca="false">IFERROR(N6467/K6467,0)</f>
        <v>0.075</v>
      </c>
      <c r="Q6467" s="0" t="str">
        <f aca="false">IF(M6467=0,"No Discount",IF(M6467&lt;0.2,"Low (1-19%)",IF(M6467&lt;0.4,"Medium (20-39%)","High (40%+)")))</f>
        <v>Medium (20-39%)</v>
      </c>
      <c r="R6467" s="0" t="str">
        <f aca="false">INDEX('Lookup Tables'!$B$2:$B$5,MATCH(F6467,'Lookup Tables'!$A$2:$A$5,0))</f>
        <v>Manager C</v>
      </c>
    </row>
    <row r="6468" customFormat="false" ht="15" hidden="false" customHeight="false" outlineLevel="0" collapsed="false">
      <c r="A6468" s="0" t="s">
        <v>5131</v>
      </c>
      <c r="B6468" s="13" t="n">
        <v>43242</v>
      </c>
      <c r="C6468" s="13" t="n">
        <v>43245</v>
      </c>
      <c r="D6468" s="14" t="s">
        <v>52</v>
      </c>
      <c r="E6468" s="14" t="s">
        <v>53</v>
      </c>
      <c r="F6468" s="14" t="s">
        <v>63</v>
      </c>
      <c r="G6468" s="14" t="s">
        <v>64</v>
      </c>
      <c r="H6468" s="14" t="s">
        <v>80</v>
      </c>
      <c r="I6468" s="14" t="s">
        <v>123</v>
      </c>
      <c r="J6468" s="14" t="s">
        <v>3645</v>
      </c>
      <c r="K6468" s="15" t="n">
        <v>68.46</v>
      </c>
      <c r="L6468" s="0" t="n">
        <v>7</v>
      </c>
      <c r="M6468" s="16" t="n">
        <v>0</v>
      </c>
      <c r="N6468" s="17" t="n">
        <v>25.3302</v>
      </c>
      <c r="O6468" s="0" t="str">
        <f aca="false">TEXT(B6468,"YYYY-MM")</f>
        <v>2018-05</v>
      </c>
      <c r="P6468" s="18" t="n">
        <f aca="false">IFERROR(N6468/K6468,0)</f>
        <v>0.37</v>
      </c>
      <c r="Q6468" s="0" t="str">
        <f aca="false">IF(M6468=0,"No Discount",IF(M6468&lt;0.2,"Low (1-19%)",IF(M6468&lt;0.4,"Medium (20-39%)","High (40%+)")))</f>
        <v>No Discount</v>
      </c>
      <c r="R6468" s="0" t="str">
        <f aca="false">INDEX('Lookup Tables'!$B$2:$B$5,MATCH(F6468,'Lookup Tables'!$A$2:$A$5,0))</f>
        <v>Manager D</v>
      </c>
    </row>
    <row r="6469" customFormat="false" ht="15" hidden="false" customHeight="false" outlineLevel="0" collapsed="false">
      <c r="A6469" s="0" t="s">
        <v>5132</v>
      </c>
      <c r="B6469" s="13" t="n">
        <v>43071</v>
      </c>
      <c r="C6469" s="13" t="n">
        <v>43077</v>
      </c>
      <c r="D6469" s="14" t="s">
        <v>69</v>
      </c>
      <c r="E6469" s="14" t="s">
        <v>97</v>
      </c>
      <c r="F6469" s="14" t="s">
        <v>117</v>
      </c>
      <c r="G6469" s="14" t="s">
        <v>649</v>
      </c>
      <c r="H6469" s="14" t="s">
        <v>65</v>
      </c>
      <c r="I6469" s="14" t="s">
        <v>73</v>
      </c>
      <c r="J6469" s="14" t="s">
        <v>730</v>
      </c>
      <c r="K6469" s="15" t="n">
        <v>2079.4</v>
      </c>
      <c r="L6469" s="0" t="n">
        <v>5</v>
      </c>
      <c r="M6469" s="16" t="n">
        <v>0</v>
      </c>
      <c r="N6469" s="17" t="n">
        <v>582.232</v>
      </c>
      <c r="O6469" s="0" t="str">
        <f aca="false">TEXT(B6469,"YYYY-MM")</f>
        <v>2017-12</v>
      </c>
      <c r="P6469" s="18" t="n">
        <f aca="false">IFERROR(N6469/K6469,0)</f>
        <v>0.28</v>
      </c>
      <c r="Q6469" s="0" t="str">
        <f aca="false">IF(M6469=0,"No Discount",IF(M6469&lt;0.2,"Low (1-19%)",IF(M6469&lt;0.4,"Medium (20-39%)","High (40%+)")))</f>
        <v>No Discount</v>
      </c>
      <c r="R6469" s="0" t="str">
        <f aca="false">INDEX('Lookup Tables'!$B$2:$B$5,MATCH(F6469,'Lookup Tables'!$A$2:$A$5,0))</f>
        <v>Manager B</v>
      </c>
    </row>
    <row r="6470" customFormat="false" ht="15" hidden="false" customHeight="false" outlineLevel="0" collapsed="false">
      <c r="A6470" s="0" t="s">
        <v>5132</v>
      </c>
      <c r="B6470" s="13" t="n">
        <v>43071</v>
      </c>
      <c r="C6470" s="13" t="n">
        <v>43077</v>
      </c>
      <c r="D6470" s="14" t="s">
        <v>69</v>
      </c>
      <c r="E6470" s="14" t="s">
        <v>97</v>
      </c>
      <c r="F6470" s="14" t="s">
        <v>117</v>
      </c>
      <c r="G6470" s="14" t="s">
        <v>649</v>
      </c>
      <c r="H6470" s="14" t="s">
        <v>80</v>
      </c>
      <c r="I6470" s="14" t="s">
        <v>81</v>
      </c>
      <c r="J6470" s="14" t="s">
        <v>1961</v>
      </c>
      <c r="K6470" s="15" t="n">
        <v>629.95</v>
      </c>
      <c r="L6470" s="0" t="n">
        <v>5</v>
      </c>
      <c r="M6470" s="16" t="n">
        <v>0</v>
      </c>
      <c r="N6470" s="17" t="n">
        <v>176.386</v>
      </c>
      <c r="O6470" s="0" t="str">
        <f aca="false">TEXT(B6470,"YYYY-MM")</f>
        <v>2017-12</v>
      </c>
      <c r="P6470" s="18" t="n">
        <f aca="false">IFERROR(N6470/K6470,0)</f>
        <v>0.28</v>
      </c>
      <c r="Q6470" s="0" t="str">
        <f aca="false">IF(M6470=0,"No Discount",IF(M6470&lt;0.2,"Low (1-19%)",IF(M6470&lt;0.4,"Medium (20-39%)","High (40%+)")))</f>
        <v>No Discount</v>
      </c>
      <c r="R6470" s="0" t="str">
        <f aca="false">INDEX('Lookup Tables'!$B$2:$B$5,MATCH(F6470,'Lookup Tables'!$A$2:$A$5,0))</f>
        <v>Manager B</v>
      </c>
    </row>
    <row r="6471" customFormat="false" ht="15" hidden="false" customHeight="false" outlineLevel="0" collapsed="false">
      <c r="A6471" s="0" t="s">
        <v>5132</v>
      </c>
      <c r="B6471" s="13" t="n">
        <v>43071</v>
      </c>
      <c r="C6471" s="13" t="n">
        <v>43077</v>
      </c>
      <c r="D6471" s="14" t="s">
        <v>69</v>
      </c>
      <c r="E6471" s="14" t="s">
        <v>97</v>
      </c>
      <c r="F6471" s="14" t="s">
        <v>117</v>
      </c>
      <c r="G6471" s="14" t="s">
        <v>649</v>
      </c>
      <c r="H6471" s="14" t="s">
        <v>56</v>
      </c>
      <c r="I6471" s="14" t="s">
        <v>76</v>
      </c>
      <c r="J6471" s="14" t="s">
        <v>4492</v>
      </c>
      <c r="K6471" s="15" t="n">
        <v>72.42</v>
      </c>
      <c r="L6471" s="0" t="n">
        <v>6</v>
      </c>
      <c r="M6471" s="16" t="n">
        <v>0</v>
      </c>
      <c r="N6471" s="17" t="n">
        <v>23.8986</v>
      </c>
      <c r="O6471" s="0" t="str">
        <f aca="false">TEXT(B6471,"YYYY-MM")</f>
        <v>2017-12</v>
      </c>
      <c r="P6471" s="18" t="n">
        <f aca="false">IFERROR(N6471/K6471,0)</f>
        <v>0.33</v>
      </c>
      <c r="Q6471" s="0" t="str">
        <f aca="false">IF(M6471=0,"No Discount",IF(M6471&lt;0.2,"Low (1-19%)",IF(M6471&lt;0.4,"Medium (20-39%)","High (40%+)")))</f>
        <v>No Discount</v>
      </c>
      <c r="R6471" s="0" t="str">
        <f aca="false">INDEX('Lookup Tables'!$B$2:$B$5,MATCH(F6471,'Lookup Tables'!$A$2:$A$5,0))</f>
        <v>Manager B</v>
      </c>
    </row>
    <row r="6472" customFormat="false" ht="15" hidden="false" customHeight="false" outlineLevel="0" collapsed="false">
      <c r="A6472" s="0" t="s">
        <v>5133</v>
      </c>
      <c r="B6472" s="13" t="n">
        <v>42611</v>
      </c>
      <c r="C6472" s="13" t="n">
        <v>42615</v>
      </c>
      <c r="D6472" s="14" t="s">
        <v>69</v>
      </c>
      <c r="E6472" s="14" t="s">
        <v>97</v>
      </c>
      <c r="F6472" s="14" t="s">
        <v>98</v>
      </c>
      <c r="G6472" s="14" t="s">
        <v>157</v>
      </c>
      <c r="H6472" s="14" t="s">
        <v>80</v>
      </c>
      <c r="I6472" s="14" t="s">
        <v>81</v>
      </c>
      <c r="J6472" s="14" t="s">
        <v>1772</v>
      </c>
      <c r="K6472" s="15" t="n">
        <v>131.98</v>
      </c>
      <c r="L6472" s="0" t="n">
        <v>2</v>
      </c>
      <c r="M6472" s="16" t="n">
        <v>0</v>
      </c>
      <c r="N6472" s="17" t="n">
        <v>35.6346</v>
      </c>
      <c r="O6472" s="0" t="str">
        <f aca="false">TEXT(B6472,"YYYY-MM")</f>
        <v>2016-08</v>
      </c>
      <c r="P6472" s="18" t="n">
        <f aca="false">IFERROR(N6472/K6472,0)</f>
        <v>0.27</v>
      </c>
      <c r="Q6472" s="0" t="str">
        <f aca="false">IF(M6472=0,"No Discount",IF(M6472&lt;0.2,"Low (1-19%)",IF(M6472&lt;0.4,"Medium (20-39%)","High (40%+)")))</f>
        <v>No Discount</v>
      </c>
      <c r="R6472" s="0" t="str">
        <f aca="false">INDEX('Lookup Tables'!$B$2:$B$5,MATCH(F6472,'Lookup Tables'!$A$2:$A$5,0))</f>
        <v>Manager A</v>
      </c>
    </row>
    <row r="6473" customFormat="false" ht="15" hidden="false" customHeight="false" outlineLevel="0" collapsed="false">
      <c r="A6473" s="0" t="s">
        <v>5133</v>
      </c>
      <c r="B6473" s="13" t="n">
        <v>42611</v>
      </c>
      <c r="C6473" s="13" t="n">
        <v>42615</v>
      </c>
      <c r="D6473" s="14" t="s">
        <v>69</v>
      </c>
      <c r="E6473" s="14" t="s">
        <v>97</v>
      </c>
      <c r="F6473" s="14" t="s">
        <v>98</v>
      </c>
      <c r="G6473" s="14" t="s">
        <v>157</v>
      </c>
      <c r="H6473" s="14" t="s">
        <v>80</v>
      </c>
      <c r="I6473" s="14" t="s">
        <v>123</v>
      </c>
      <c r="J6473" s="14" t="s">
        <v>1729</v>
      </c>
      <c r="K6473" s="15" t="n">
        <v>114.52</v>
      </c>
      <c r="L6473" s="0" t="n">
        <v>7</v>
      </c>
      <c r="M6473" s="16" t="n">
        <v>0</v>
      </c>
      <c r="N6473" s="17" t="n">
        <v>11.452</v>
      </c>
      <c r="O6473" s="0" t="str">
        <f aca="false">TEXT(B6473,"YYYY-MM")</f>
        <v>2016-08</v>
      </c>
      <c r="P6473" s="18" t="n">
        <f aca="false">IFERROR(N6473/K6473,0)</f>
        <v>0.1</v>
      </c>
      <c r="Q6473" s="0" t="str">
        <f aca="false">IF(M6473=0,"No Discount",IF(M6473&lt;0.2,"Low (1-19%)",IF(M6473&lt;0.4,"Medium (20-39%)","High (40%+)")))</f>
        <v>No Discount</v>
      </c>
      <c r="R6473" s="0" t="str">
        <f aca="false">INDEX('Lookup Tables'!$B$2:$B$5,MATCH(F6473,'Lookup Tables'!$A$2:$A$5,0))</f>
        <v>Manager A</v>
      </c>
    </row>
    <row r="6474" customFormat="false" ht="15" hidden="false" customHeight="false" outlineLevel="0" collapsed="false">
      <c r="A6474" s="0" t="s">
        <v>5134</v>
      </c>
      <c r="B6474" s="13" t="n">
        <v>42161</v>
      </c>
      <c r="C6474" s="13" t="n">
        <v>42165</v>
      </c>
      <c r="D6474" s="14" t="s">
        <v>69</v>
      </c>
      <c r="E6474" s="14" t="s">
        <v>97</v>
      </c>
      <c r="F6474" s="14" t="s">
        <v>98</v>
      </c>
      <c r="G6474" s="14" t="s">
        <v>99</v>
      </c>
      <c r="H6474" s="14" t="s">
        <v>65</v>
      </c>
      <c r="I6474" s="14" t="s">
        <v>66</v>
      </c>
      <c r="J6474" s="14" t="s">
        <v>562</v>
      </c>
      <c r="K6474" s="15" t="n">
        <v>100.24</v>
      </c>
      <c r="L6474" s="0" t="n">
        <v>10</v>
      </c>
      <c r="M6474" s="16" t="n">
        <v>0.2</v>
      </c>
      <c r="N6474" s="17" t="n">
        <v>33.831</v>
      </c>
      <c r="O6474" s="0" t="str">
        <f aca="false">TEXT(B6474,"YYYY-MM")</f>
        <v>2015-06</v>
      </c>
      <c r="P6474" s="18" t="n">
        <f aca="false">IFERROR(N6474/K6474,0)</f>
        <v>0.3375</v>
      </c>
      <c r="Q6474" s="0" t="str">
        <f aca="false">IF(M6474=0,"No Discount",IF(M6474&lt;0.2,"Low (1-19%)",IF(M6474&lt;0.4,"Medium (20-39%)","High (40%+)")))</f>
        <v>Medium (20-39%)</v>
      </c>
      <c r="R6474" s="0" t="str">
        <f aca="false">INDEX('Lookup Tables'!$B$2:$B$5,MATCH(F6474,'Lookup Tables'!$A$2:$A$5,0))</f>
        <v>Manager A</v>
      </c>
    </row>
    <row r="6475" customFormat="false" ht="15" hidden="false" customHeight="false" outlineLevel="0" collapsed="false">
      <c r="A6475" s="0" t="s">
        <v>5135</v>
      </c>
      <c r="B6475" s="13" t="n">
        <v>42812</v>
      </c>
      <c r="C6475" s="13" t="n">
        <v>42814</v>
      </c>
      <c r="D6475" s="14" t="s">
        <v>52</v>
      </c>
      <c r="E6475" s="14" t="s">
        <v>53</v>
      </c>
      <c r="F6475" s="14" t="s">
        <v>54</v>
      </c>
      <c r="G6475" s="14" t="s">
        <v>200</v>
      </c>
      <c r="H6475" s="14" t="s">
        <v>65</v>
      </c>
      <c r="I6475" s="14" t="s">
        <v>85</v>
      </c>
      <c r="J6475" s="14" t="s">
        <v>1735</v>
      </c>
      <c r="K6475" s="15" t="n">
        <v>871.8</v>
      </c>
      <c r="L6475" s="0" t="n">
        <v>3</v>
      </c>
      <c r="M6475" s="16" t="n">
        <v>0.2</v>
      </c>
      <c r="N6475" s="17" t="n">
        <v>87.18</v>
      </c>
      <c r="O6475" s="0" t="str">
        <f aca="false">TEXT(B6475,"YYYY-MM")</f>
        <v>2017-03</v>
      </c>
      <c r="P6475" s="18" t="n">
        <f aca="false">IFERROR(N6475/K6475,0)</f>
        <v>0.1</v>
      </c>
      <c r="Q6475" s="0" t="str">
        <f aca="false">IF(M6475=0,"No Discount",IF(M6475&lt;0.2,"Low (1-19%)",IF(M6475&lt;0.4,"Medium (20-39%)","High (40%+)")))</f>
        <v>Medium (20-39%)</v>
      </c>
      <c r="R6475" s="0" t="str">
        <f aca="false">INDEX('Lookup Tables'!$B$2:$B$5,MATCH(F6475,'Lookup Tables'!$A$2:$A$5,0))</f>
        <v>Manager C</v>
      </c>
    </row>
    <row r="6476" customFormat="false" ht="15" hidden="false" customHeight="false" outlineLevel="0" collapsed="false">
      <c r="A6476" s="0" t="s">
        <v>5136</v>
      </c>
      <c r="B6476" s="13" t="n">
        <v>42018</v>
      </c>
      <c r="C6476" s="13" t="n">
        <v>42019</v>
      </c>
      <c r="D6476" s="14" t="s">
        <v>137</v>
      </c>
      <c r="E6476" s="14" t="s">
        <v>62</v>
      </c>
      <c r="F6476" s="14" t="s">
        <v>117</v>
      </c>
      <c r="G6476" s="14" t="s">
        <v>118</v>
      </c>
      <c r="H6476" s="14" t="s">
        <v>56</v>
      </c>
      <c r="I6476" s="14" t="s">
        <v>57</v>
      </c>
      <c r="J6476" s="14" t="s">
        <v>1658</v>
      </c>
      <c r="K6476" s="15" t="n">
        <v>61.96</v>
      </c>
      <c r="L6476" s="0" t="n">
        <v>4</v>
      </c>
      <c r="M6476" s="16" t="n">
        <v>0.5</v>
      </c>
      <c r="N6476" s="17" t="n">
        <v>-53.2856</v>
      </c>
      <c r="O6476" s="0" t="str">
        <f aca="false">TEXT(B6476,"YYYY-MM")</f>
        <v>2015-01</v>
      </c>
      <c r="P6476" s="18" t="n">
        <f aca="false">IFERROR(N6476/K6476,0)</f>
        <v>-0.86</v>
      </c>
      <c r="Q6476" s="0" t="str">
        <f aca="false">IF(M6476=0,"No Discount",IF(M6476&lt;0.2,"Low (1-19%)",IF(M6476&lt;0.4,"Medium (20-39%)","High (40%+)")))</f>
        <v>High (40%+)</v>
      </c>
      <c r="R6476" s="0" t="str">
        <f aca="false">INDEX('Lookup Tables'!$B$2:$B$5,MATCH(F6476,'Lookup Tables'!$A$2:$A$5,0))</f>
        <v>Manager B</v>
      </c>
    </row>
    <row r="6477" customFormat="false" ht="15" hidden="false" customHeight="false" outlineLevel="0" collapsed="false">
      <c r="A6477" s="0" t="s">
        <v>5137</v>
      </c>
      <c r="B6477" s="13" t="n">
        <v>43254</v>
      </c>
      <c r="C6477" s="13" t="n">
        <v>43261</v>
      </c>
      <c r="D6477" s="14" t="s">
        <v>69</v>
      </c>
      <c r="E6477" s="14" t="s">
        <v>53</v>
      </c>
      <c r="F6477" s="14" t="s">
        <v>54</v>
      </c>
      <c r="G6477" s="14" t="s">
        <v>70</v>
      </c>
      <c r="H6477" s="14" t="s">
        <v>65</v>
      </c>
      <c r="I6477" s="14" t="s">
        <v>83</v>
      </c>
      <c r="J6477" s="14" t="s">
        <v>1572</v>
      </c>
      <c r="K6477" s="15" t="n">
        <v>4.554</v>
      </c>
      <c r="L6477" s="0" t="n">
        <v>3</v>
      </c>
      <c r="M6477" s="16" t="n">
        <v>0.7</v>
      </c>
      <c r="N6477" s="17" t="n">
        <v>-3.4914</v>
      </c>
      <c r="O6477" s="0" t="str">
        <f aca="false">TEXT(B6477,"YYYY-MM")</f>
        <v>2018-06</v>
      </c>
      <c r="P6477" s="18" t="n">
        <f aca="false">IFERROR(N6477/K6477,0)</f>
        <v>-0.766666666666667</v>
      </c>
      <c r="Q6477" s="0" t="str">
        <f aca="false">IF(M6477=0,"No Discount",IF(M6477&lt;0.2,"Low (1-19%)",IF(M6477&lt;0.4,"Medium (20-39%)","High (40%+)")))</f>
        <v>High (40%+)</v>
      </c>
      <c r="R6477" s="0" t="str">
        <f aca="false">INDEX('Lookup Tables'!$B$2:$B$5,MATCH(F6477,'Lookup Tables'!$A$2:$A$5,0))</f>
        <v>Manager C</v>
      </c>
    </row>
    <row r="6478" customFormat="false" ht="15" hidden="false" customHeight="false" outlineLevel="0" collapsed="false">
      <c r="A6478" s="0" t="s">
        <v>5137</v>
      </c>
      <c r="B6478" s="13" t="n">
        <v>43254</v>
      </c>
      <c r="C6478" s="13" t="n">
        <v>43261</v>
      </c>
      <c r="D6478" s="14" t="s">
        <v>69</v>
      </c>
      <c r="E6478" s="14" t="s">
        <v>53</v>
      </c>
      <c r="F6478" s="14" t="s">
        <v>54</v>
      </c>
      <c r="G6478" s="14" t="s">
        <v>70</v>
      </c>
      <c r="H6478" s="14" t="s">
        <v>65</v>
      </c>
      <c r="I6478" s="14" t="s">
        <v>85</v>
      </c>
      <c r="J6478" s="14" t="s">
        <v>400</v>
      </c>
      <c r="K6478" s="15" t="n">
        <v>5.2</v>
      </c>
      <c r="L6478" s="0" t="n">
        <v>2</v>
      </c>
      <c r="M6478" s="16" t="n">
        <v>0.2</v>
      </c>
      <c r="N6478" s="17" t="n">
        <v>0.585</v>
      </c>
      <c r="O6478" s="0" t="str">
        <f aca="false">TEXT(B6478,"YYYY-MM")</f>
        <v>2018-06</v>
      </c>
      <c r="P6478" s="18" t="n">
        <f aca="false">IFERROR(N6478/K6478,0)</f>
        <v>0.1125</v>
      </c>
      <c r="Q6478" s="0" t="str">
        <f aca="false">IF(M6478=0,"No Discount",IF(M6478&lt;0.2,"Low (1-19%)",IF(M6478&lt;0.4,"Medium (20-39%)","High (40%+)")))</f>
        <v>Medium (20-39%)</v>
      </c>
      <c r="R6478" s="0" t="str">
        <f aca="false">INDEX('Lookup Tables'!$B$2:$B$5,MATCH(F6478,'Lookup Tables'!$A$2:$A$5,0))</f>
        <v>Manager C</v>
      </c>
    </row>
    <row r="6479" customFormat="false" ht="15" hidden="false" customHeight="false" outlineLevel="0" collapsed="false">
      <c r="A6479" s="0" t="s">
        <v>5137</v>
      </c>
      <c r="B6479" s="13" t="n">
        <v>43254</v>
      </c>
      <c r="C6479" s="13" t="n">
        <v>43261</v>
      </c>
      <c r="D6479" s="14" t="s">
        <v>69</v>
      </c>
      <c r="E6479" s="14" t="s">
        <v>53</v>
      </c>
      <c r="F6479" s="14" t="s">
        <v>54</v>
      </c>
      <c r="G6479" s="14" t="s">
        <v>70</v>
      </c>
      <c r="H6479" s="14" t="s">
        <v>80</v>
      </c>
      <c r="I6479" s="14" t="s">
        <v>123</v>
      </c>
      <c r="J6479" s="14" t="s">
        <v>440</v>
      </c>
      <c r="K6479" s="15" t="n">
        <v>205.992</v>
      </c>
      <c r="L6479" s="0" t="n">
        <v>1</v>
      </c>
      <c r="M6479" s="16" t="n">
        <v>0.2</v>
      </c>
      <c r="N6479" s="17" t="n">
        <v>-2.5749</v>
      </c>
      <c r="O6479" s="0" t="str">
        <f aca="false">TEXT(B6479,"YYYY-MM")</f>
        <v>2018-06</v>
      </c>
      <c r="P6479" s="18" t="n">
        <f aca="false">IFERROR(N6479/K6479,0)</f>
        <v>-0.0125</v>
      </c>
      <c r="Q6479" s="0" t="str">
        <f aca="false">IF(M6479=0,"No Discount",IF(M6479&lt;0.2,"Low (1-19%)",IF(M6479&lt;0.4,"Medium (20-39%)","High (40%+)")))</f>
        <v>Medium (20-39%)</v>
      </c>
      <c r="R6479" s="0" t="str">
        <f aca="false">INDEX('Lookup Tables'!$B$2:$B$5,MATCH(F6479,'Lookup Tables'!$A$2:$A$5,0))</f>
        <v>Manager C</v>
      </c>
    </row>
    <row r="6480" customFormat="false" ht="15" hidden="false" customHeight="false" outlineLevel="0" collapsed="false">
      <c r="A6480" s="0" t="s">
        <v>5137</v>
      </c>
      <c r="B6480" s="13" t="n">
        <v>43254</v>
      </c>
      <c r="C6480" s="13" t="n">
        <v>43261</v>
      </c>
      <c r="D6480" s="14" t="s">
        <v>69</v>
      </c>
      <c r="E6480" s="14" t="s">
        <v>53</v>
      </c>
      <c r="F6480" s="14" t="s">
        <v>54</v>
      </c>
      <c r="G6480" s="14" t="s">
        <v>70</v>
      </c>
      <c r="H6480" s="14" t="s">
        <v>65</v>
      </c>
      <c r="I6480" s="14" t="s">
        <v>91</v>
      </c>
      <c r="J6480" s="14" t="s">
        <v>2142</v>
      </c>
      <c r="K6480" s="15" t="n">
        <v>15.552</v>
      </c>
      <c r="L6480" s="0" t="n">
        <v>3</v>
      </c>
      <c r="M6480" s="16" t="n">
        <v>0.2</v>
      </c>
      <c r="N6480" s="17" t="n">
        <v>5.4432</v>
      </c>
      <c r="O6480" s="0" t="str">
        <f aca="false">TEXT(B6480,"YYYY-MM")</f>
        <v>2018-06</v>
      </c>
      <c r="P6480" s="18" t="n">
        <f aca="false">IFERROR(N6480/K6480,0)</f>
        <v>0.35</v>
      </c>
      <c r="Q6480" s="0" t="str">
        <f aca="false">IF(M6480=0,"No Discount",IF(M6480&lt;0.2,"Low (1-19%)",IF(M6480&lt;0.4,"Medium (20-39%)","High (40%+)")))</f>
        <v>Medium (20-39%)</v>
      </c>
      <c r="R6480" s="0" t="str">
        <f aca="false">INDEX('Lookup Tables'!$B$2:$B$5,MATCH(F6480,'Lookup Tables'!$A$2:$A$5,0))</f>
        <v>Manager C</v>
      </c>
    </row>
    <row r="6481" customFormat="false" ht="15" hidden="false" customHeight="false" outlineLevel="0" collapsed="false">
      <c r="A6481" s="0" t="s">
        <v>5137</v>
      </c>
      <c r="B6481" s="13" t="n">
        <v>43254</v>
      </c>
      <c r="C6481" s="13" t="n">
        <v>43261</v>
      </c>
      <c r="D6481" s="14" t="s">
        <v>69</v>
      </c>
      <c r="E6481" s="14" t="s">
        <v>53</v>
      </c>
      <c r="F6481" s="14" t="s">
        <v>54</v>
      </c>
      <c r="G6481" s="14" t="s">
        <v>70</v>
      </c>
      <c r="H6481" s="14" t="s">
        <v>80</v>
      </c>
      <c r="I6481" s="14" t="s">
        <v>81</v>
      </c>
      <c r="J6481" s="14" t="s">
        <v>1961</v>
      </c>
      <c r="K6481" s="15" t="n">
        <v>503.96</v>
      </c>
      <c r="L6481" s="0" t="n">
        <v>5</v>
      </c>
      <c r="M6481" s="16" t="n">
        <v>0.2</v>
      </c>
      <c r="N6481" s="17" t="n">
        <v>50.396</v>
      </c>
      <c r="O6481" s="0" t="str">
        <f aca="false">TEXT(B6481,"YYYY-MM")</f>
        <v>2018-06</v>
      </c>
      <c r="P6481" s="18" t="n">
        <f aca="false">IFERROR(N6481/K6481,0)</f>
        <v>0.1</v>
      </c>
      <c r="Q6481" s="0" t="str">
        <f aca="false">IF(M6481=0,"No Discount",IF(M6481&lt;0.2,"Low (1-19%)",IF(M6481&lt;0.4,"Medium (20-39%)","High (40%+)")))</f>
        <v>Medium (20-39%)</v>
      </c>
      <c r="R6481" s="0" t="str">
        <f aca="false">INDEX('Lookup Tables'!$B$2:$B$5,MATCH(F6481,'Lookup Tables'!$A$2:$A$5,0))</f>
        <v>Manager C</v>
      </c>
    </row>
    <row r="6482" customFormat="false" ht="15" hidden="false" customHeight="false" outlineLevel="0" collapsed="false">
      <c r="A6482" s="0" t="s">
        <v>5137</v>
      </c>
      <c r="B6482" s="13" t="n">
        <v>43254</v>
      </c>
      <c r="C6482" s="13" t="n">
        <v>43261</v>
      </c>
      <c r="D6482" s="14" t="s">
        <v>69</v>
      </c>
      <c r="E6482" s="14" t="s">
        <v>53</v>
      </c>
      <c r="F6482" s="14" t="s">
        <v>54</v>
      </c>
      <c r="G6482" s="14" t="s">
        <v>70</v>
      </c>
      <c r="H6482" s="14" t="s">
        <v>65</v>
      </c>
      <c r="I6482" s="14" t="s">
        <v>85</v>
      </c>
      <c r="J6482" s="14" t="s">
        <v>2534</v>
      </c>
      <c r="K6482" s="15" t="n">
        <v>24.472</v>
      </c>
      <c r="L6482" s="0" t="n">
        <v>7</v>
      </c>
      <c r="M6482" s="16" t="n">
        <v>0.2</v>
      </c>
      <c r="N6482" s="17" t="n">
        <v>1.8354</v>
      </c>
      <c r="O6482" s="0" t="str">
        <f aca="false">TEXT(B6482,"YYYY-MM")</f>
        <v>2018-06</v>
      </c>
      <c r="P6482" s="18" t="n">
        <f aca="false">IFERROR(N6482/K6482,0)</f>
        <v>0.075</v>
      </c>
      <c r="Q6482" s="0" t="str">
        <f aca="false">IF(M6482=0,"No Discount",IF(M6482&lt;0.2,"Low (1-19%)",IF(M6482&lt;0.4,"Medium (20-39%)","High (40%+)")))</f>
        <v>Medium (20-39%)</v>
      </c>
      <c r="R6482" s="0" t="str">
        <f aca="false">INDEX('Lookup Tables'!$B$2:$B$5,MATCH(F6482,'Lookup Tables'!$A$2:$A$5,0))</f>
        <v>Manager C</v>
      </c>
    </row>
    <row r="6483" customFormat="false" ht="15" hidden="false" customHeight="false" outlineLevel="0" collapsed="false">
      <c r="A6483" s="0" t="s">
        <v>5137</v>
      </c>
      <c r="B6483" s="13" t="n">
        <v>43254</v>
      </c>
      <c r="C6483" s="13" t="n">
        <v>43261</v>
      </c>
      <c r="D6483" s="14" t="s">
        <v>69</v>
      </c>
      <c r="E6483" s="14" t="s">
        <v>53</v>
      </c>
      <c r="F6483" s="14" t="s">
        <v>54</v>
      </c>
      <c r="G6483" s="14" t="s">
        <v>70</v>
      </c>
      <c r="H6483" s="14" t="s">
        <v>56</v>
      </c>
      <c r="I6483" s="14" t="s">
        <v>57</v>
      </c>
      <c r="J6483" s="14" t="s">
        <v>748</v>
      </c>
      <c r="K6483" s="15" t="n">
        <v>241.568</v>
      </c>
      <c r="L6483" s="0" t="n">
        <v>2</v>
      </c>
      <c r="M6483" s="16" t="n">
        <v>0.2</v>
      </c>
      <c r="N6483" s="17" t="n">
        <v>0</v>
      </c>
      <c r="O6483" s="0" t="str">
        <f aca="false">TEXT(B6483,"YYYY-MM")</f>
        <v>2018-06</v>
      </c>
      <c r="P6483" s="18" t="n">
        <f aca="false">IFERROR(N6483/K6483,0)</f>
        <v>0</v>
      </c>
      <c r="Q6483" s="0" t="str">
        <f aca="false">IF(M6483=0,"No Discount",IF(M6483&lt;0.2,"Low (1-19%)",IF(M6483&lt;0.4,"Medium (20-39%)","High (40%+)")))</f>
        <v>Medium (20-39%)</v>
      </c>
      <c r="R6483" s="0" t="str">
        <f aca="false">INDEX('Lookup Tables'!$B$2:$B$5,MATCH(F6483,'Lookup Tables'!$A$2:$A$5,0))</f>
        <v>Manager C</v>
      </c>
    </row>
    <row r="6484" customFormat="false" ht="15" hidden="false" customHeight="false" outlineLevel="0" collapsed="false">
      <c r="A6484" s="0" t="s">
        <v>5137</v>
      </c>
      <c r="B6484" s="13" t="n">
        <v>43254</v>
      </c>
      <c r="C6484" s="13" t="n">
        <v>43261</v>
      </c>
      <c r="D6484" s="14" t="s">
        <v>69</v>
      </c>
      <c r="E6484" s="14" t="s">
        <v>53</v>
      </c>
      <c r="F6484" s="14" t="s">
        <v>54</v>
      </c>
      <c r="G6484" s="14" t="s">
        <v>70</v>
      </c>
      <c r="H6484" s="14" t="s">
        <v>80</v>
      </c>
      <c r="I6484" s="14" t="s">
        <v>123</v>
      </c>
      <c r="J6484" s="14" t="s">
        <v>3715</v>
      </c>
      <c r="K6484" s="15" t="n">
        <v>110.4</v>
      </c>
      <c r="L6484" s="0" t="n">
        <v>2</v>
      </c>
      <c r="M6484" s="16" t="n">
        <v>0.2</v>
      </c>
      <c r="N6484" s="17" t="n">
        <v>-4.14</v>
      </c>
      <c r="O6484" s="0" t="str">
        <f aca="false">TEXT(B6484,"YYYY-MM")</f>
        <v>2018-06</v>
      </c>
      <c r="P6484" s="18" t="n">
        <f aca="false">IFERROR(N6484/K6484,0)</f>
        <v>-0.0375</v>
      </c>
      <c r="Q6484" s="0" t="str">
        <f aca="false">IF(M6484=0,"No Discount",IF(M6484&lt;0.2,"Low (1-19%)",IF(M6484&lt;0.4,"Medium (20-39%)","High (40%+)")))</f>
        <v>Medium (20-39%)</v>
      </c>
      <c r="R6484" s="0" t="str">
        <f aca="false">INDEX('Lookup Tables'!$B$2:$B$5,MATCH(F6484,'Lookup Tables'!$A$2:$A$5,0))</f>
        <v>Manager C</v>
      </c>
    </row>
    <row r="6485" customFormat="false" ht="15" hidden="false" customHeight="false" outlineLevel="0" collapsed="false">
      <c r="A6485" s="0" t="s">
        <v>5138</v>
      </c>
      <c r="B6485" s="13" t="n">
        <v>43254</v>
      </c>
      <c r="C6485" s="13" t="n">
        <v>43260</v>
      </c>
      <c r="D6485" s="14" t="s">
        <v>69</v>
      </c>
      <c r="E6485" s="14" t="s">
        <v>62</v>
      </c>
      <c r="F6485" s="14" t="s">
        <v>117</v>
      </c>
      <c r="G6485" s="14" t="s">
        <v>170</v>
      </c>
      <c r="H6485" s="14" t="s">
        <v>56</v>
      </c>
      <c r="I6485" s="14" t="s">
        <v>71</v>
      </c>
      <c r="J6485" s="14" t="s">
        <v>1520</v>
      </c>
      <c r="K6485" s="15" t="n">
        <v>384.768</v>
      </c>
      <c r="L6485" s="0" t="n">
        <v>2</v>
      </c>
      <c r="M6485" s="16" t="n">
        <v>0.4</v>
      </c>
      <c r="N6485" s="17" t="n">
        <v>-115.4304</v>
      </c>
      <c r="O6485" s="0" t="str">
        <f aca="false">TEXT(B6485,"YYYY-MM")</f>
        <v>2018-06</v>
      </c>
      <c r="P6485" s="18" t="n">
        <f aca="false">IFERROR(N6485/K6485,0)</f>
        <v>-0.3</v>
      </c>
      <c r="Q6485" s="0" t="str">
        <f aca="false">IF(M6485=0,"No Discount",IF(M6485&lt;0.2,"Low (1-19%)",IF(M6485&lt;0.4,"Medium (20-39%)","High (40%+)")))</f>
        <v>High (40%+)</v>
      </c>
      <c r="R6485" s="0" t="str">
        <f aca="false">INDEX('Lookup Tables'!$B$2:$B$5,MATCH(F6485,'Lookup Tables'!$A$2:$A$5,0))</f>
        <v>Manager B</v>
      </c>
    </row>
    <row r="6486" customFormat="false" ht="15" hidden="false" customHeight="false" outlineLevel="0" collapsed="false">
      <c r="A6486" s="0" t="s">
        <v>5138</v>
      </c>
      <c r="B6486" s="13" t="n">
        <v>43254</v>
      </c>
      <c r="C6486" s="13" t="n">
        <v>43260</v>
      </c>
      <c r="D6486" s="14" t="s">
        <v>69</v>
      </c>
      <c r="E6486" s="14" t="s">
        <v>62</v>
      </c>
      <c r="F6486" s="14" t="s">
        <v>117</v>
      </c>
      <c r="G6486" s="14" t="s">
        <v>170</v>
      </c>
      <c r="H6486" s="14" t="s">
        <v>80</v>
      </c>
      <c r="I6486" s="14" t="s">
        <v>345</v>
      </c>
      <c r="J6486" s="14" t="s">
        <v>4459</v>
      </c>
      <c r="K6486" s="15" t="n">
        <v>78.66</v>
      </c>
      <c r="L6486" s="0" t="n">
        <v>6</v>
      </c>
      <c r="M6486" s="16" t="n">
        <v>0</v>
      </c>
      <c r="N6486" s="17" t="n">
        <v>36.1836</v>
      </c>
      <c r="O6486" s="0" t="str">
        <f aca="false">TEXT(B6486,"YYYY-MM")</f>
        <v>2018-06</v>
      </c>
      <c r="P6486" s="18" t="n">
        <f aca="false">IFERROR(N6486/K6486,0)</f>
        <v>0.46</v>
      </c>
      <c r="Q6486" s="0" t="str">
        <f aca="false">IF(M6486=0,"No Discount",IF(M6486&lt;0.2,"Low (1-19%)",IF(M6486&lt;0.4,"Medium (20-39%)","High (40%+)")))</f>
        <v>No Discount</v>
      </c>
      <c r="R6486" s="0" t="str">
        <f aca="false">INDEX('Lookup Tables'!$B$2:$B$5,MATCH(F6486,'Lookup Tables'!$A$2:$A$5,0))</f>
        <v>Manager B</v>
      </c>
    </row>
    <row r="6487" customFormat="false" ht="15" hidden="false" customHeight="false" outlineLevel="0" collapsed="false">
      <c r="A6487" s="0" t="s">
        <v>5138</v>
      </c>
      <c r="B6487" s="13" t="n">
        <v>43254</v>
      </c>
      <c r="C6487" s="13" t="n">
        <v>43260</v>
      </c>
      <c r="D6487" s="14" t="s">
        <v>69</v>
      </c>
      <c r="E6487" s="14" t="s">
        <v>62</v>
      </c>
      <c r="F6487" s="14" t="s">
        <v>117</v>
      </c>
      <c r="G6487" s="14" t="s">
        <v>170</v>
      </c>
      <c r="H6487" s="14" t="s">
        <v>65</v>
      </c>
      <c r="I6487" s="14" t="s">
        <v>91</v>
      </c>
      <c r="J6487" s="14" t="s">
        <v>1341</v>
      </c>
      <c r="K6487" s="15" t="n">
        <v>45.36</v>
      </c>
      <c r="L6487" s="0" t="n">
        <v>4</v>
      </c>
      <c r="M6487" s="16" t="n">
        <v>0</v>
      </c>
      <c r="N6487" s="17" t="n">
        <v>22.2264</v>
      </c>
      <c r="O6487" s="0" t="str">
        <f aca="false">TEXT(B6487,"YYYY-MM")</f>
        <v>2018-06</v>
      </c>
      <c r="P6487" s="18" t="n">
        <f aca="false">IFERROR(N6487/K6487,0)</f>
        <v>0.49</v>
      </c>
      <c r="Q6487" s="0" t="str">
        <f aca="false">IF(M6487=0,"No Discount",IF(M6487&lt;0.2,"Low (1-19%)",IF(M6487&lt;0.4,"Medium (20-39%)","High (40%+)")))</f>
        <v>No Discount</v>
      </c>
      <c r="R6487" s="0" t="str">
        <f aca="false">INDEX('Lookup Tables'!$B$2:$B$5,MATCH(F6487,'Lookup Tables'!$A$2:$A$5,0))</f>
        <v>Manager B</v>
      </c>
    </row>
    <row r="6488" customFormat="false" ht="15" hidden="false" customHeight="false" outlineLevel="0" collapsed="false">
      <c r="A6488" s="0" t="s">
        <v>5139</v>
      </c>
      <c r="B6488" s="13" t="n">
        <v>42450</v>
      </c>
      <c r="C6488" s="13" t="n">
        <v>42455</v>
      </c>
      <c r="D6488" s="14" t="s">
        <v>69</v>
      </c>
      <c r="E6488" s="14" t="s">
        <v>53</v>
      </c>
      <c r="F6488" s="14" t="s">
        <v>54</v>
      </c>
      <c r="G6488" s="14" t="s">
        <v>90</v>
      </c>
      <c r="H6488" s="14" t="s">
        <v>65</v>
      </c>
      <c r="I6488" s="14" t="s">
        <v>85</v>
      </c>
      <c r="J6488" s="14" t="s">
        <v>453</v>
      </c>
      <c r="K6488" s="15" t="n">
        <v>962.08</v>
      </c>
      <c r="L6488" s="0" t="n">
        <v>4</v>
      </c>
      <c r="M6488" s="16" t="n">
        <v>0.2</v>
      </c>
      <c r="N6488" s="17" t="n">
        <v>156.338</v>
      </c>
      <c r="O6488" s="0" t="str">
        <f aca="false">TEXT(B6488,"YYYY-MM")</f>
        <v>2016-03</v>
      </c>
      <c r="P6488" s="18" t="n">
        <f aca="false">IFERROR(N6488/K6488,0)</f>
        <v>0.1625</v>
      </c>
      <c r="Q6488" s="0" t="str">
        <f aca="false">IF(M6488=0,"No Discount",IF(M6488&lt;0.2,"Low (1-19%)",IF(M6488&lt;0.4,"Medium (20-39%)","High (40%+)")))</f>
        <v>Medium (20-39%)</v>
      </c>
      <c r="R6488" s="0" t="str">
        <f aca="false">INDEX('Lookup Tables'!$B$2:$B$5,MATCH(F6488,'Lookup Tables'!$A$2:$A$5,0))</f>
        <v>Manager C</v>
      </c>
    </row>
    <row r="6489" customFormat="false" ht="15" hidden="false" customHeight="false" outlineLevel="0" collapsed="false">
      <c r="A6489" s="0" t="s">
        <v>5139</v>
      </c>
      <c r="B6489" s="13" t="n">
        <v>42450</v>
      </c>
      <c r="C6489" s="13" t="n">
        <v>42455</v>
      </c>
      <c r="D6489" s="14" t="s">
        <v>69</v>
      </c>
      <c r="E6489" s="14" t="s">
        <v>53</v>
      </c>
      <c r="F6489" s="14" t="s">
        <v>54</v>
      </c>
      <c r="G6489" s="14" t="s">
        <v>90</v>
      </c>
      <c r="H6489" s="14" t="s">
        <v>65</v>
      </c>
      <c r="I6489" s="14" t="s">
        <v>83</v>
      </c>
      <c r="J6489" s="14" t="s">
        <v>2806</v>
      </c>
      <c r="K6489" s="15" t="n">
        <v>12.843</v>
      </c>
      <c r="L6489" s="0" t="n">
        <v>3</v>
      </c>
      <c r="M6489" s="16" t="n">
        <v>0.7</v>
      </c>
      <c r="N6489" s="17" t="n">
        <v>-9.8463</v>
      </c>
      <c r="O6489" s="0" t="str">
        <f aca="false">TEXT(B6489,"YYYY-MM")</f>
        <v>2016-03</v>
      </c>
      <c r="P6489" s="18" t="n">
        <f aca="false">IFERROR(N6489/K6489,0)</f>
        <v>-0.766666666666667</v>
      </c>
      <c r="Q6489" s="0" t="str">
        <f aca="false">IF(M6489=0,"No Discount",IF(M6489&lt;0.2,"Low (1-19%)",IF(M6489&lt;0.4,"Medium (20-39%)","High (40%+)")))</f>
        <v>High (40%+)</v>
      </c>
      <c r="R6489" s="0" t="str">
        <f aca="false">INDEX('Lookup Tables'!$B$2:$B$5,MATCH(F6489,'Lookup Tables'!$A$2:$A$5,0))</f>
        <v>Manager C</v>
      </c>
    </row>
    <row r="6490" customFormat="false" ht="15" hidden="false" customHeight="false" outlineLevel="0" collapsed="false">
      <c r="A6490" s="0" t="s">
        <v>5139</v>
      </c>
      <c r="B6490" s="13" t="n">
        <v>42450</v>
      </c>
      <c r="C6490" s="13" t="n">
        <v>42455</v>
      </c>
      <c r="D6490" s="14" t="s">
        <v>69</v>
      </c>
      <c r="E6490" s="14" t="s">
        <v>53</v>
      </c>
      <c r="F6490" s="14" t="s">
        <v>54</v>
      </c>
      <c r="G6490" s="14" t="s">
        <v>90</v>
      </c>
      <c r="H6490" s="14" t="s">
        <v>65</v>
      </c>
      <c r="I6490" s="14" t="s">
        <v>91</v>
      </c>
      <c r="J6490" s="14" t="s">
        <v>325</v>
      </c>
      <c r="K6490" s="15" t="n">
        <v>295.456</v>
      </c>
      <c r="L6490" s="0" t="n">
        <v>14</v>
      </c>
      <c r="M6490" s="16" t="n">
        <v>0.2</v>
      </c>
      <c r="N6490" s="17" t="n">
        <v>96.0232</v>
      </c>
      <c r="O6490" s="0" t="str">
        <f aca="false">TEXT(B6490,"YYYY-MM")</f>
        <v>2016-03</v>
      </c>
      <c r="P6490" s="18" t="n">
        <f aca="false">IFERROR(N6490/K6490,0)</f>
        <v>0.325</v>
      </c>
      <c r="Q6490" s="0" t="str">
        <f aca="false">IF(M6490=0,"No Discount",IF(M6490&lt;0.2,"Low (1-19%)",IF(M6490&lt;0.4,"Medium (20-39%)","High (40%+)")))</f>
        <v>Medium (20-39%)</v>
      </c>
      <c r="R6490" s="0" t="str">
        <f aca="false">INDEX('Lookup Tables'!$B$2:$B$5,MATCH(F6490,'Lookup Tables'!$A$2:$A$5,0))</f>
        <v>Manager C</v>
      </c>
    </row>
    <row r="6491" customFormat="false" ht="15" hidden="false" customHeight="false" outlineLevel="0" collapsed="false">
      <c r="A6491" s="0" t="s">
        <v>5140</v>
      </c>
      <c r="B6491" s="13" t="n">
        <v>43362</v>
      </c>
      <c r="C6491" s="13" t="n">
        <v>43367</v>
      </c>
      <c r="D6491" s="14" t="s">
        <v>69</v>
      </c>
      <c r="E6491" s="14" t="s">
        <v>53</v>
      </c>
      <c r="F6491" s="14" t="s">
        <v>117</v>
      </c>
      <c r="G6491" s="14" t="s">
        <v>170</v>
      </c>
      <c r="H6491" s="14" t="s">
        <v>65</v>
      </c>
      <c r="I6491" s="14" t="s">
        <v>91</v>
      </c>
      <c r="J6491" s="14" t="s">
        <v>2937</v>
      </c>
      <c r="K6491" s="15" t="n">
        <v>32.4</v>
      </c>
      <c r="L6491" s="0" t="n">
        <v>5</v>
      </c>
      <c r="M6491" s="16" t="n">
        <v>0</v>
      </c>
      <c r="N6491" s="17" t="n">
        <v>15.552</v>
      </c>
      <c r="O6491" s="0" t="str">
        <f aca="false">TEXT(B6491,"YYYY-MM")</f>
        <v>2018-09</v>
      </c>
      <c r="P6491" s="18" t="n">
        <f aca="false">IFERROR(N6491/K6491,0)</f>
        <v>0.48</v>
      </c>
      <c r="Q6491" s="0" t="str">
        <f aca="false">IF(M6491=0,"No Discount",IF(M6491&lt;0.2,"Low (1-19%)",IF(M6491&lt;0.4,"Medium (20-39%)","High (40%+)")))</f>
        <v>No Discount</v>
      </c>
      <c r="R6491" s="0" t="str">
        <f aca="false">INDEX('Lookup Tables'!$B$2:$B$5,MATCH(F6491,'Lookup Tables'!$A$2:$A$5,0))</f>
        <v>Manager B</v>
      </c>
    </row>
    <row r="6492" customFormat="false" ht="15" hidden="false" customHeight="false" outlineLevel="0" collapsed="false">
      <c r="A6492" s="0" t="s">
        <v>5141</v>
      </c>
      <c r="B6492" s="13" t="n">
        <v>42262</v>
      </c>
      <c r="C6492" s="13" t="n">
        <v>42266</v>
      </c>
      <c r="D6492" s="14" t="s">
        <v>69</v>
      </c>
      <c r="E6492" s="14" t="s">
        <v>62</v>
      </c>
      <c r="F6492" s="14" t="s">
        <v>117</v>
      </c>
      <c r="G6492" s="14" t="s">
        <v>118</v>
      </c>
      <c r="H6492" s="14" t="s">
        <v>56</v>
      </c>
      <c r="I6492" s="14" t="s">
        <v>76</v>
      </c>
      <c r="J6492" s="14" t="s">
        <v>1054</v>
      </c>
      <c r="K6492" s="15" t="n">
        <v>103.936</v>
      </c>
      <c r="L6492" s="0" t="n">
        <v>4</v>
      </c>
      <c r="M6492" s="16" t="n">
        <v>0.2</v>
      </c>
      <c r="N6492" s="17" t="n">
        <v>16.8896</v>
      </c>
      <c r="O6492" s="0" t="str">
        <f aca="false">TEXT(B6492,"YYYY-MM")</f>
        <v>2015-09</v>
      </c>
      <c r="P6492" s="18" t="n">
        <f aca="false">IFERROR(N6492/K6492,0)</f>
        <v>0.1625</v>
      </c>
      <c r="Q6492" s="0" t="str">
        <f aca="false">IF(M6492=0,"No Discount",IF(M6492&lt;0.2,"Low (1-19%)",IF(M6492&lt;0.4,"Medium (20-39%)","High (40%+)")))</f>
        <v>Medium (20-39%)</v>
      </c>
      <c r="R6492" s="0" t="str">
        <f aca="false">INDEX('Lookup Tables'!$B$2:$B$5,MATCH(F6492,'Lookup Tables'!$A$2:$A$5,0))</f>
        <v>Manager B</v>
      </c>
    </row>
    <row r="6493" customFormat="false" ht="15" hidden="false" customHeight="false" outlineLevel="0" collapsed="false">
      <c r="A6493" s="0" t="s">
        <v>5142</v>
      </c>
      <c r="B6493" s="13" t="n">
        <v>43059</v>
      </c>
      <c r="C6493" s="13" t="n">
        <v>43064</v>
      </c>
      <c r="D6493" s="14" t="s">
        <v>69</v>
      </c>
      <c r="E6493" s="14" t="s">
        <v>62</v>
      </c>
      <c r="F6493" s="14" t="s">
        <v>54</v>
      </c>
      <c r="G6493" s="14" t="s">
        <v>70</v>
      </c>
      <c r="H6493" s="14" t="s">
        <v>56</v>
      </c>
      <c r="I6493" s="14" t="s">
        <v>57</v>
      </c>
      <c r="J6493" s="14" t="s">
        <v>416</v>
      </c>
      <c r="K6493" s="15" t="n">
        <v>289.568</v>
      </c>
      <c r="L6493" s="0" t="n">
        <v>2</v>
      </c>
      <c r="M6493" s="16" t="n">
        <v>0.2</v>
      </c>
      <c r="N6493" s="17" t="n">
        <v>10.8588</v>
      </c>
      <c r="O6493" s="0" t="str">
        <f aca="false">TEXT(B6493,"YYYY-MM")</f>
        <v>2017-11</v>
      </c>
      <c r="P6493" s="18" t="n">
        <f aca="false">IFERROR(N6493/K6493,0)</f>
        <v>0.0375</v>
      </c>
      <c r="Q6493" s="0" t="str">
        <f aca="false">IF(M6493=0,"No Discount",IF(M6493&lt;0.2,"Low (1-19%)",IF(M6493&lt;0.4,"Medium (20-39%)","High (40%+)")))</f>
        <v>Medium (20-39%)</v>
      </c>
      <c r="R6493" s="0" t="str">
        <f aca="false">INDEX('Lookup Tables'!$B$2:$B$5,MATCH(F6493,'Lookup Tables'!$A$2:$A$5,0))</f>
        <v>Manager C</v>
      </c>
    </row>
    <row r="6494" customFormat="false" ht="15" hidden="false" customHeight="false" outlineLevel="0" collapsed="false">
      <c r="A6494" s="0" t="s">
        <v>5142</v>
      </c>
      <c r="B6494" s="13" t="n">
        <v>43059</v>
      </c>
      <c r="C6494" s="13" t="n">
        <v>43064</v>
      </c>
      <c r="D6494" s="14" t="s">
        <v>69</v>
      </c>
      <c r="E6494" s="14" t="s">
        <v>62</v>
      </c>
      <c r="F6494" s="14" t="s">
        <v>54</v>
      </c>
      <c r="G6494" s="14" t="s">
        <v>70</v>
      </c>
      <c r="H6494" s="14" t="s">
        <v>65</v>
      </c>
      <c r="I6494" s="14" t="s">
        <v>73</v>
      </c>
      <c r="J6494" s="14" t="s">
        <v>623</v>
      </c>
      <c r="K6494" s="15" t="n">
        <v>39.72</v>
      </c>
      <c r="L6494" s="0" t="n">
        <v>5</v>
      </c>
      <c r="M6494" s="16" t="n">
        <v>0.2</v>
      </c>
      <c r="N6494" s="17" t="n">
        <v>4.4685</v>
      </c>
      <c r="O6494" s="0" t="str">
        <f aca="false">TEXT(B6494,"YYYY-MM")</f>
        <v>2017-11</v>
      </c>
      <c r="P6494" s="18" t="n">
        <f aca="false">IFERROR(N6494/K6494,0)</f>
        <v>0.1125</v>
      </c>
      <c r="Q6494" s="0" t="str">
        <f aca="false">IF(M6494=0,"No Discount",IF(M6494&lt;0.2,"Low (1-19%)",IF(M6494&lt;0.4,"Medium (20-39%)","High (40%+)")))</f>
        <v>Medium (20-39%)</v>
      </c>
      <c r="R6494" s="0" t="str">
        <f aca="false">INDEX('Lookup Tables'!$B$2:$B$5,MATCH(F6494,'Lookup Tables'!$A$2:$A$5,0))</f>
        <v>Manager C</v>
      </c>
    </row>
    <row r="6495" customFormat="false" ht="15" hidden="false" customHeight="false" outlineLevel="0" collapsed="false">
      <c r="A6495" s="0" t="s">
        <v>5142</v>
      </c>
      <c r="B6495" s="13" t="n">
        <v>43059</v>
      </c>
      <c r="C6495" s="13" t="n">
        <v>43064</v>
      </c>
      <c r="D6495" s="14" t="s">
        <v>69</v>
      </c>
      <c r="E6495" s="14" t="s">
        <v>62</v>
      </c>
      <c r="F6495" s="14" t="s">
        <v>54</v>
      </c>
      <c r="G6495" s="14" t="s">
        <v>70</v>
      </c>
      <c r="H6495" s="14" t="s">
        <v>80</v>
      </c>
      <c r="I6495" s="14" t="s">
        <v>81</v>
      </c>
      <c r="J6495" s="14" t="s">
        <v>1993</v>
      </c>
      <c r="K6495" s="15" t="n">
        <v>244.768</v>
      </c>
      <c r="L6495" s="0" t="n">
        <v>4</v>
      </c>
      <c r="M6495" s="16" t="n">
        <v>0.2</v>
      </c>
      <c r="N6495" s="17" t="n">
        <v>24.4768</v>
      </c>
      <c r="O6495" s="0" t="str">
        <f aca="false">TEXT(B6495,"YYYY-MM")</f>
        <v>2017-11</v>
      </c>
      <c r="P6495" s="18" t="n">
        <f aca="false">IFERROR(N6495/K6495,0)</f>
        <v>0.1</v>
      </c>
      <c r="Q6495" s="0" t="str">
        <f aca="false">IF(M6495=0,"No Discount",IF(M6495&lt;0.2,"Low (1-19%)",IF(M6495&lt;0.4,"Medium (20-39%)","High (40%+)")))</f>
        <v>Medium (20-39%)</v>
      </c>
      <c r="R6495" s="0" t="str">
        <f aca="false">INDEX('Lookup Tables'!$B$2:$B$5,MATCH(F6495,'Lookup Tables'!$A$2:$A$5,0))</f>
        <v>Manager C</v>
      </c>
    </row>
    <row r="6496" customFormat="false" ht="15" hidden="false" customHeight="false" outlineLevel="0" collapsed="false">
      <c r="A6496" s="0" t="s">
        <v>5143</v>
      </c>
      <c r="B6496" s="13" t="n">
        <v>43401</v>
      </c>
      <c r="C6496" s="13" t="n">
        <v>43405</v>
      </c>
      <c r="D6496" s="14" t="s">
        <v>52</v>
      </c>
      <c r="E6496" s="14" t="s">
        <v>53</v>
      </c>
      <c r="F6496" s="14" t="s">
        <v>98</v>
      </c>
      <c r="G6496" s="14" t="s">
        <v>99</v>
      </c>
      <c r="H6496" s="14" t="s">
        <v>80</v>
      </c>
      <c r="I6496" s="14" t="s">
        <v>123</v>
      </c>
      <c r="J6496" s="14" t="s">
        <v>161</v>
      </c>
      <c r="K6496" s="15" t="n">
        <v>24</v>
      </c>
      <c r="L6496" s="0" t="n">
        <v>2</v>
      </c>
      <c r="M6496" s="16" t="n">
        <v>0.2</v>
      </c>
      <c r="N6496" s="17" t="n">
        <v>-2.7</v>
      </c>
      <c r="O6496" s="0" t="str">
        <f aca="false">TEXT(B6496,"YYYY-MM")</f>
        <v>2018-10</v>
      </c>
      <c r="P6496" s="18" t="n">
        <f aca="false">IFERROR(N6496/K6496,0)</f>
        <v>-0.1125</v>
      </c>
      <c r="Q6496" s="0" t="str">
        <f aca="false">IF(M6496=0,"No Discount",IF(M6496&lt;0.2,"Low (1-19%)",IF(M6496&lt;0.4,"Medium (20-39%)","High (40%+)")))</f>
        <v>Medium (20-39%)</v>
      </c>
      <c r="R6496" s="0" t="str">
        <f aca="false">INDEX('Lookup Tables'!$B$2:$B$5,MATCH(F6496,'Lookup Tables'!$A$2:$A$5,0))</f>
        <v>Manager A</v>
      </c>
    </row>
    <row r="6497" customFormat="false" ht="15" hidden="false" customHeight="false" outlineLevel="0" collapsed="false">
      <c r="A6497" s="0" t="s">
        <v>5143</v>
      </c>
      <c r="B6497" s="13" t="n">
        <v>43401</v>
      </c>
      <c r="C6497" s="13" t="n">
        <v>43405</v>
      </c>
      <c r="D6497" s="14" t="s">
        <v>52</v>
      </c>
      <c r="E6497" s="14" t="s">
        <v>53</v>
      </c>
      <c r="F6497" s="14" t="s">
        <v>98</v>
      </c>
      <c r="G6497" s="14" t="s">
        <v>99</v>
      </c>
      <c r="H6497" s="14" t="s">
        <v>65</v>
      </c>
      <c r="I6497" s="14" t="s">
        <v>91</v>
      </c>
      <c r="J6497" s="14" t="s">
        <v>545</v>
      </c>
      <c r="K6497" s="15" t="n">
        <v>15.552</v>
      </c>
      <c r="L6497" s="0" t="n">
        <v>3</v>
      </c>
      <c r="M6497" s="16" t="n">
        <v>0.2</v>
      </c>
      <c r="N6497" s="17" t="n">
        <v>5.4432</v>
      </c>
      <c r="O6497" s="0" t="str">
        <f aca="false">TEXT(B6497,"YYYY-MM")</f>
        <v>2018-10</v>
      </c>
      <c r="P6497" s="18" t="n">
        <f aca="false">IFERROR(N6497/K6497,0)</f>
        <v>0.35</v>
      </c>
      <c r="Q6497" s="0" t="str">
        <f aca="false">IF(M6497=0,"No Discount",IF(M6497&lt;0.2,"Low (1-19%)",IF(M6497&lt;0.4,"Medium (20-39%)","High (40%+)")))</f>
        <v>Medium (20-39%)</v>
      </c>
      <c r="R6497" s="0" t="str">
        <f aca="false">INDEX('Lookup Tables'!$B$2:$B$5,MATCH(F6497,'Lookup Tables'!$A$2:$A$5,0))</f>
        <v>Manager A</v>
      </c>
    </row>
    <row r="6498" customFormat="false" ht="15" hidden="false" customHeight="false" outlineLevel="0" collapsed="false">
      <c r="A6498" s="0" t="s">
        <v>5143</v>
      </c>
      <c r="B6498" s="13" t="n">
        <v>43401</v>
      </c>
      <c r="C6498" s="13" t="n">
        <v>43405</v>
      </c>
      <c r="D6498" s="14" t="s">
        <v>52</v>
      </c>
      <c r="E6498" s="14" t="s">
        <v>53</v>
      </c>
      <c r="F6498" s="14" t="s">
        <v>98</v>
      </c>
      <c r="G6498" s="14" t="s">
        <v>99</v>
      </c>
      <c r="H6498" s="14" t="s">
        <v>80</v>
      </c>
      <c r="I6498" s="14" t="s">
        <v>123</v>
      </c>
      <c r="J6498" s="14" t="s">
        <v>1729</v>
      </c>
      <c r="K6498" s="15" t="n">
        <v>26.176</v>
      </c>
      <c r="L6498" s="0" t="n">
        <v>2</v>
      </c>
      <c r="M6498" s="16" t="n">
        <v>0.2</v>
      </c>
      <c r="N6498" s="17" t="n">
        <v>-3.272</v>
      </c>
      <c r="O6498" s="0" t="str">
        <f aca="false">TEXT(B6498,"YYYY-MM")</f>
        <v>2018-10</v>
      </c>
      <c r="P6498" s="18" t="n">
        <f aca="false">IFERROR(N6498/K6498,0)</f>
        <v>-0.125</v>
      </c>
      <c r="Q6498" s="0" t="str">
        <f aca="false">IF(M6498=0,"No Discount",IF(M6498&lt;0.2,"Low (1-19%)",IF(M6498&lt;0.4,"Medium (20-39%)","High (40%+)")))</f>
        <v>Medium (20-39%)</v>
      </c>
      <c r="R6498" s="0" t="str">
        <f aca="false">INDEX('Lookup Tables'!$B$2:$B$5,MATCH(F6498,'Lookup Tables'!$A$2:$A$5,0))</f>
        <v>Manager A</v>
      </c>
    </row>
    <row r="6499" customFormat="false" ht="15" hidden="false" customHeight="false" outlineLevel="0" collapsed="false">
      <c r="A6499" s="0" t="s">
        <v>5144</v>
      </c>
      <c r="B6499" s="13" t="n">
        <v>42575</v>
      </c>
      <c r="C6499" s="13" t="n">
        <v>42579</v>
      </c>
      <c r="D6499" s="14" t="s">
        <v>69</v>
      </c>
      <c r="E6499" s="14" t="s">
        <v>97</v>
      </c>
      <c r="F6499" s="14" t="s">
        <v>54</v>
      </c>
      <c r="G6499" s="14" t="s">
        <v>55</v>
      </c>
      <c r="H6499" s="14" t="s">
        <v>56</v>
      </c>
      <c r="I6499" s="14" t="s">
        <v>76</v>
      </c>
      <c r="J6499" s="14" t="s">
        <v>77</v>
      </c>
      <c r="K6499" s="15" t="n">
        <v>20.94</v>
      </c>
      <c r="L6499" s="0" t="n">
        <v>3</v>
      </c>
      <c r="M6499" s="16" t="n">
        <v>0</v>
      </c>
      <c r="N6499" s="17" t="n">
        <v>6.0726</v>
      </c>
      <c r="O6499" s="0" t="str">
        <f aca="false">TEXT(B6499,"YYYY-MM")</f>
        <v>2016-07</v>
      </c>
      <c r="P6499" s="18" t="n">
        <f aca="false">IFERROR(N6499/K6499,0)</f>
        <v>0.29</v>
      </c>
      <c r="Q6499" s="0" t="str">
        <f aca="false">IF(M6499=0,"No Discount",IF(M6499&lt;0.2,"Low (1-19%)",IF(M6499&lt;0.4,"Medium (20-39%)","High (40%+)")))</f>
        <v>No Discount</v>
      </c>
      <c r="R6499" s="0" t="str">
        <f aca="false">INDEX('Lookup Tables'!$B$2:$B$5,MATCH(F6499,'Lookup Tables'!$A$2:$A$5,0))</f>
        <v>Manager C</v>
      </c>
    </row>
    <row r="6500" customFormat="false" ht="15" hidden="false" customHeight="false" outlineLevel="0" collapsed="false">
      <c r="A6500" s="0" t="s">
        <v>5144</v>
      </c>
      <c r="B6500" s="13" t="n">
        <v>42575</v>
      </c>
      <c r="C6500" s="13" t="n">
        <v>42579</v>
      </c>
      <c r="D6500" s="14" t="s">
        <v>69</v>
      </c>
      <c r="E6500" s="14" t="s">
        <v>97</v>
      </c>
      <c r="F6500" s="14" t="s">
        <v>54</v>
      </c>
      <c r="G6500" s="14" t="s">
        <v>55</v>
      </c>
      <c r="H6500" s="14" t="s">
        <v>65</v>
      </c>
      <c r="I6500" s="14" t="s">
        <v>83</v>
      </c>
      <c r="J6500" s="14" t="s">
        <v>875</v>
      </c>
      <c r="K6500" s="15" t="n">
        <v>135.09</v>
      </c>
      <c r="L6500" s="0" t="n">
        <v>9</v>
      </c>
      <c r="M6500" s="16" t="n">
        <v>0</v>
      </c>
      <c r="N6500" s="17" t="n">
        <v>62.1414</v>
      </c>
      <c r="O6500" s="0" t="str">
        <f aca="false">TEXT(B6500,"YYYY-MM")</f>
        <v>2016-07</v>
      </c>
      <c r="P6500" s="18" t="n">
        <f aca="false">IFERROR(N6500/K6500,0)</f>
        <v>0.46</v>
      </c>
      <c r="Q6500" s="0" t="str">
        <f aca="false">IF(M6500=0,"No Discount",IF(M6500&lt;0.2,"Low (1-19%)",IF(M6500&lt;0.4,"Medium (20-39%)","High (40%+)")))</f>
        <v>No Discount</v>
      </c>
      <c r="R6500" s="0" t="str">
        <f aca="false">INDEX('Lookup Tables'!$B$2:$B$5,MATCH(F6500,'Lookup Tables'!$A$2:$A$5,0))</f>
        <v>Manager C</v>
      </c>
    </row>
    <row r="6501" customFormat="false" ht="15" hidden="false" customHeight="false" outlineLevel="0" collapsed="false">
      <c r="A6501" s="0" t="s">
        <v>5144</v>
      </c>
      <c r="B6501" s="13" t="n">
        <v>42575</v>
      </c>
      <c r="C6501" s="13" t="n">
        <v>42579</v>
      </c>
      <c r="D6501" s="14" t="s">
        <v>69</v>
      </c>
      <c r="E6501" s="14" t="s">
        <v>97</v>
      </c>
      <c r="F6501" s="14" t="s">
        <v>54</v>
      </c>
      <c r="G6501" s="14" t="s">
        <v>55</v>
      </c>
      <c r="H6501" s="14" t="s">
        <v>80</v>
      </c>
      <c r="I6501" s="14" t="s">
        <v>123</v>
      </c>
      <c r="J6501" s="14" t="s">
        <v>2350</v>
      </c>
      <c r="K6501" s="15" t="n">
        <v>279.86</v>
      </c>
      <c r="L6501" s="0" t="n">
        <v>14</v>
      </c>
      <c r="M6501" s="16" t="n">
        <v>0</v>
      </c>
      <c r="N6501" s="17" t="n">
        <v>64.3678</v>
      </c>
      <c r="O6501" s="0" t="str">
        <f aca="false">TEXT(B6501,"YYYY-MM")</f>
        <v>2016-07</v>
      </c>
      <c r="P6501" s="18" t="n">
        <f aca="false">IFERROR(N6501/K6501,0)</f>
        <v>0.23</v>
      </c>
      <c r="Q6501" s="0" t="str">
        <f aca="false">IF(M6501=0,"No Discount",IF(M6501&lt;0.2,"Low (1-19%)",IF(M6501&lt;0.4,"Medium (20-39%)","High (40%+)")))</f>
        <v>No Discount</v>
      </c>
      <c r="R6501" s="0" t="str">
        <f aca="false">INDEX('Lookup Tables'!$B$2:$B$5,MATCH(F6501,'Lookup Tables'!$A$2:$A$5,0))</f>
        <v>Manager C</v>
      </c>
    </row>
    <row r="6502" customFormat="false" ht="15" hidden="false" customHeight="false" outlineLevel="0" collapsed="false">
      <c r="A6502" s="0" t="s">
        <v>5144</v>
      </c>
      <c r="B6502" s="13" t="n">
        <v>42575</v>
      </c>
      <c r="C6502" s="13" t="n">
        <v>42579</v>
      </c>
      <c r="D6502" s="14" t="s">
        <v>69</v>
      </c>
      <c r="E6502" s="14" t="s">
        <v>97</v>
      </c>
      <c r="F6502" s="14" t="s">
        <v>54</v>
      </c>
      <c r="G6502" s="14" t="s">
        <v>55</v>
      </c>
      <c r="H6502" s="14" t="s">
        <v>65</v>
      </c>
      <c r="I6502" s="14" t="s">
        <v>83</v>
      </c>
      <c r="J6502" s="14" t="s">
        <v>875</v>
      </c>
      <c r="K6502" s="15" t="n">
        <v>90.06</v>
      </c>
      <c r="L6502" s="0" t="n">
        <v>6</v>
      </c>
      <c r="M6502" s="16" t="n">
        <v>0</v>
      </c>
      <c r="N6502" s="17" t="n">
        <v>41.4276</v>
      </c>
      <c r="O6502" s="0" t="str">
        <f aca="false">TEXT(B6502,"YYYY-MM")</f>
        <v>2016-07</v>
      </c>
      <c r="P6502" s="18" t="n">
        <f aca="false">IFERROR(N6502/K6502,0)</f>
        <v>0.46</v>
      </c>
      <c r="Q6502" s="0" t="str">
        <f aca="false">IF(M6502=0,"No Discount",IF(M6502&lt;0.2,"Low (1-19%)",IF(M6502&lt;0.4,"Medium (20-39%)","High (40%+)")))</f>
        <v>No Discount</v>
      </c>
      <c r="R6502" s="0" t="str">
        <f aca="false">INDEX('Lookup Tables'!$B$2:$B$5,MATCH(F6502,'Lookup Tables'!$A$2:$A$5,0))</f>
        <v>Manager C</v>
      </c>
    </row>
    <row r="6503" customFormat="false" ht="15" hidden="false" customHeight="false" outlineLevel="0" collapsed="false">
      <c r="A6503" s="0" t="s">
        <v>5145</v>
      </c>
      <c r="B6503" s="13" t="n">
        <v>42310</v>
      </c>
      <c r="C6503" s="13" t="n">
        <v>42314</v>
      </c>
      <c r="D6503" s="14" t="s">
        <v>69</v>
      </c>
      <c r="E6503" s="14" t="s">
        <v>53</v>
      </c>
      <c r="F6503" s="14" t="s">
        <v>117</v>
      </c>
      <c r="G6503" s="14" t="s">
        <v>269</v>
      </c>
      <c r="H6503" s="14" t="s">
        <v>80</v>
      </c>
      <c r="I6503" s="14" t="s">
        <v>81</v>
      </c>
      <c r="J6503" s="14" t="s">
        <v>3186</v>
      </c>
      <c r="K6503" s="15" t="n">
        <v>539.964</v>
      </c>
      <c r="L6503" s="0" t="n">
        <v>6</v>
      </c>
      <c r="M6503" s="16" t="n">
        <v>0.4</v>
      </c>
      <c r="N6503" s="17" t="n">
        <v>-107.9928</v>
      </c>
      <c r="O6503" s="0" t="str">
        <f aca="false">TEXT(B6503,"YYYY-MM")</f>
        <v>2015-11</v>
      </c>
      <c r="P6503" s="18" t="n">
        <f aca="false">IFERROR(N6503/K6503,0)</f>
        <v>-0.2</v>
      </c>
      <c r="Q6503" s="0" t="str">
        <f aca="false">IF(M6503=0,"No Discount",IF(M6503&lt;0.2,"Low (1-19%)",IF(M6503&lt;0.4,"Medium (20-39%)","High (40%+)")))</f>
        <v>High (40%+)</v>
      </c>
      <c r="R6503" s="0" t="str">
        <f aca="false">INDEX('Lookup Tables'!$B$2:$B$5,MATCH(F6503,'Lookup Tables'!$A$2:$A$5,0))</f>
        <v>Manager B</v>
      </c>
    </row>
    <row r="6504" customFormat="false" ht="15" hidden="false" customHeight="false" outlineLevel="0" collapsed="false">
      <c r="A6504" s="0" t="s">
        <v>5145</v>
      </c>
      <c r="B6504" s="13" t="n">
        <v>42310</v>
      </c>
      <c r="C6504" s="13" t="n">
        <v>42314</v>
      </c>
      <c r="D6504" s="14" t="s">
        <v>69</v>
      </c>
      <c r="E6504" s="14" t="s">
        <v>53</v>
      </c>
      <c r="F6504" s="14" t="s">
        <v>117</v>
      </c>
      <c r="G6504" s="14" t="s">
        <v>269</v>
      </c>
      <c r="H6504" s="14" t="s">
        <v>80</v>
      </c>
      <c r="I6504" s="14" t="s">
        <v>81</v>
      </c>
      <c r="J6504" s="14" t="s">
        <v>383</v>
      </c>
      <c r="K6504" s="15" t="n">
        <v>50.232</v>
      </c>
      <c r="L6504" s="0" t="n">
        <v>7</v>
      </c>
      <c r="M6504" s="16" t="n">
        <v>0.4</v>
      </c>
      <c r="N6504" s="17" t="n">
        <v>-10.0464</v>
      </c>
      <c r="O6504" s="0" t="str">
        <f aca="false">TEXT(B6504,"YYYY-MM")</f>
        <v>2015-11</v>
      </c>
      <c r="P6504" s="18" t="n">
        <f aca="false">IFERROR(N6504/K6504,0)</f>
        <v>-0.2</v>
      </c>
      <c r="Q6504" s="0" t="str">
        <f aca="false">IF(M6504=0,"No Discount",IF(M6504&lt;0.2,"Low (1-19%)",IF(M6504&lt;0.4,"Medium (20-39%)","High (40%+)")))</f>
        <v>High (40%+)</v>
      </c>
      <c r="R6504" s="0" t="str">
        <f aca="false">INDEX('Lookup Tables'!$B$2:$B$5,MATCH(F6504,'Lookup Tables'!$A$2:$A$5,0))</f>
        <v>Manager B</v>
      </c>
    </row>
    <row r="6505" customFormat="false" ht="15" hidden="false" customHeight="false" outlineLevel="0" collapsed="false">
      <c r="A6505" s="0" t="s">
        <v>5145</v>
      </c>
      <c r="B6505" s="13" t="n">
        <v>42310</v>
      </c>
      <c r="C6505" s="13" t="n">
        <v>42314</v>
      </c>
      <c r="D6505" s="14" t="s">
        <v>69</v>
      </c>
      <c r="E6505" s="14" t="s">
        <v>53</v>
      </c>
      <c r="F6505" s="14" t="s">
        <v>117</v>
      </c>
      <c r="G6505" s="14" t="s">
        <v>269</v>
      </c>
      <c r="H6505" s="14" t="s">
        <v>65</v>
      </c>
      <c r="I6505" s="14" t="s">
        <v>83</v>
      </c>
      <c r="J6505" s="14" t="s">
        <v>740</v>
      </c>
      <c r="K6505" s="15" t="n">
        <v>19.242</v>
      </c>
      <c r="L6505" s="0" t="n">
        <v>3</v>
      </c>
      <c r="M6505" s="16" t="n">
        <v>0.7</v>
      </c>
      <c r="N6505" s="17" t="n">
        <v>-13.4694</v>
      </c>
      <c r="O6505" s="0" t="str">
        <f aca="false">TEXT(B6505,"YYYY-MM")</f>
        <v>2015-11</v>
      </c>
      <c r="P6505" s="18" t="n">
        <f aca="false">IFERROR(N6505/K6505,0)</f>
        <v>-0.7</v>
      </c>
      <c r="Q6505" s="0" t="str">
        <f aca="false">IF(M6505=0,"No Discount",IF(M6505&lt;0.2,"Low (1-19%)",IF(M6505&lt;0.4,"Medium (20-39%)","High (40%+)")))</f>
        <v>High (40%+)</v>
      </c>
      <c r="R6505" s="0" t="str">
        <f aca="false">INDEX('Lookup Tables'!$B$2:$B$5,MATCH(F6505,'Lookup Tables'!$A$2:$A$5,0))</f>
        <v>Manager B</v>
      </c>
    </row>
    <row r="6506" customFormat="false" ht="15" hidden="false" customHeight="false" outlineLevel="0" collapsed="false">
      <c r="A6506" s="0" t="s">
        <v>5146</v>
      </c>
      <c r="B6506" s="13" t="n">
        <v>43421</v>
      </c>
      <c r="C6506" s="13" t="n">
        <v>43426</v>
      </c>
      <c r="D6506" s="14" t="s">
        <v>52</v>
      </c>
      <c r="E6506" s="14" t="s">
        <v>62</v>
      </c>
      <c r="F6506" s="14" t="s">
        <v>117</v>
      </c>
      <c r="G6506" s="14" t="s">
        <v>170</v>
      </c>
      <c r="H6506" s="14" t="s">
        <v>65</v>
      </c>
      <c r="I6506" s="14" t="s">
        <v>73</v>
      </c>
      <c r="J6506" s="14" t="s">
        <v>730</v>
      </c>
      <c r="K6506" s="15" t="n">
        <v>1247.64</v>
      </c>
      <c r="L6506" s="0" t="n">
        <v>3</v>
      </c>
      <c r="M6506" s="16" t="n">
        <v>0</v>
      </c>
      <c r="N6506" s="17" t="n">
        <v>349.3392</v>
      </c>
      <c r="O6506" s="0" t="str">
        <f aca="false">TEXT(B6506,"YYYY-MM")</f>
        <v>2018-11</v>
      </c>
      <c r="P6506" s="18" t="n">
        <f aca="false">IFERROR(N6506/K6506,0)</f>
        <v>0.28</v>
      </c>
      <c r="Q6506" s="0" t="str">
        <f aca="false">IF(M6506=0,"No Discount",IF(M6506&lt;0.2,"Low (1-19%)",IF(M6506&lt;0.4,"Medium (20-39%)","High (40%+)")))</f>
        <v>No Discount</v>
      </c>
      <c r="R6506" s="0" t="str">
        <f aca="false">INDEX('Lookup Tables'!$B$2:$B$5,MATCH(F6506,'Lookup Tables'!$A$2:$A$5,0))</f>
        <v>Manager B</v>
      </c>
    </row>
    <row r="6507" customFormat="false" ht="15" hidden="false" customHeight="false" outlineLevel="0" collapsed="false">
      <c r="A6507" s="0" t="s">
        <v>5147</v>
      </c>
      <c r="B6507" s="13" t="n">
        <v>42912</v>
      </c>
      <c r="C6507" s="13" t="n">
        <v>42916</v>
      </c>
      <c r="D6507" s="14" t="s">
        <v>69</v>
      </c>
      <c r="E6507" s="14" t="s">
        <v>62</v>
      </c>
      <c r="F6507" s="14" t="s">
        <v>98</v>
      </c>
      <c r="G6507" s="14" t="s">
        <v>146</v>
      </c>
      <c r="H6507" s="14" t="s">
        <v>65</v>
      </c>
      <c r="I6507" s="14" t="s">
        <v>78</v>
      </c>
      <c r="J6507" s="14" t="s">
        <v>328</v>
      </c>
      <c r="K6507" s="15" t="n">
        <v>5.304</v>
      </c>
      <c r="L6507" s="0" t="n">
        <v>3</v>
      </c>
      <c r="M6507" s="16" t="n">
        <v>0.2</v>
      </c>
      <c r="N6507" s="17" t="n">
        <v>0.4641</v>
      </c>
      <c r="O6507" s="0" t="str">
        <f aca="false">TEXT(B6507,"YYYY-MM")</f>
        <v>2017-06</v>
      </c>
      <c r="P6507" s="18" t="n">
        <f aca="false">IFERROR(N6507/K6507,0)</f>
        <v>0.0875</v>
      </c>
      <c r="Q6507" s="0" t="str">
        <f aca="false">IF(M6507=0,"No Discount",IF(M6507&lt;0.2,"Low (1-19%)",IF(M6507&lt;0.4,"Medium (20-39%)","High (40%+)")))</f>
        <v>Medium (20-39%)</v>
      </c>
      <c r="R6507" s="0" t="str">
        <f aca="false">INDEX('Lookup Tables'!$B$2:$B$5,MATCH(F6507,'Lookup Tables'!$A$2:$A$5,0))</f>
        <v>Manager A</v>
      </c>
    </row>
    <row r="6508" customFormat="false" ht="15" hidden="false" customHeight="false" outlineLevel="0" collapsed="false">
      <c r="A6508" s="0" t="s">
        <v>5148</v>
      </c>
      <c r="B6508" s="13" t="n">
        <v>43017</v>
      </c>
      <c r="C6508" s="13" t="n">
        <v>43019</v>
      </c>
      <c r="D6508" s="14" t="s">
        <v>52</v>
      </c>
      <c r="E6508" s="14" t="s">
        <v>62</v>
      </c>
      <c r="F6508" s="14" t="s">
        <v>117</v>
      </c>
      <c r="G6508" s="14" t="s">
        <v>118</v>
      </c>
      <c r="H6508" s="14" t="s">
        <v>65</v>
      </c>
      <c r="I6508" s="14" t="s">
        <v>91</v>
      </c>
      <c r="J6508" s="14" t="s">
        <v>4942</v>
      </c>
      <c r="K6508" s="15" t="n">
        <v>19.136</v>
      </c>
      <c r="L6508" s="0" t="n">
        <v>4</v>
      </c>
      <c r="M6508" s="16" t="n">
        <v>0.2</v>
      </c>
      <c r="N6508" s="17" t="n">
        <v>5.98</v>
      </c>
      <c r="O6508" s="0" t="str">
        <f aca="false">TEXT(B6508,"YYYY-MM")</f>
        <v>2017-10</v>
      </c>
      <c r="P6508" s="18" t="n">
        <f aca="false">IFERROR(N6508/K6508,0)</f>
        <v>0.3125</v>
      </c>
      <c r="Q6508" s="0" t="str">
        <f aca="false">IF(M6508=0,"No Discount",IF(M6508&lt;0.2,"Low (1-19%)",IF(M6508&lt;0.4,"Medium (20-39%)","High (40%+)")))</f>
        <v>Medium (20-39%)</v>
      </c>
      <c r="R6508" s="0" t="str">
        <f aca="false">INDEX('Lookup Tables'!$B$2:$B$5,MATCH(F6508,'Lookup Tables'!$A$2:$A$5,0))</f>
        <v>Manager B</v>
      </c>
    </row>
    <row r="6509" customFormat="false" ht="15" hidden="false" customHeight="false" outlineLevel="0" collapsed="false">
      <c r="A6509" s="0" t="s">
        <v>5148</v>
      </c>
      <c r="B6509" s="13" t="n">
        <v>43017</v>
      </c>
      <c r="C6509" s="13" t="n">
        <v>43019</v>
      </c>
      <c r="D6509" s="14" t="s">
        <v>52</v>
      </c>
      <c r="E6509" s="14" t="s">
        <v>62</v>
      </c>
      <c r="F6509" s="14" t="s">
        <v>117</v>
      </c>
      <c r="G6509" s="14" t="s">
        <v>118</v>
      </c>
      <c r="H6509" s="14" t="s">
        <v>56</v>
      </c>
      <c r="I6509" s="14" t="s">
        <v>76</v>
      </c>
      <c r="J6509" s="14" t="s">
        <v>1016</v>
      </c>
      <c r="K6509" s="15" t="n">
        <v>332.832</v>
      </c>
      <c r="L6509" s="0" t="n">
        <v>4</v>
      </c>
      <c r="M6509" s="16" t="n">
        <v>0.2</v>
      </c>
      <c r="N6509" s="17" t="n">
        <v>-24.9624</v>
      </c>
      <c r="O6509" s="0" t="str">
        <f aca="false">TEXT(B6509,"YYYY-MM")</f>
        <v>2017-10</v>
      </c>
      <c r="P6509" s="18" t="n">
        <f aca="false">IFERROR(N6509/K6509,0)</f>
        <v>-0.075</v>
      </c>
      <c r="Q6509" s="0" t="str">
        <f aca="false">IF(M6509=0,"No Discount",IF(M6509&lt;0.2,"Low (1-19%)",IF(M6509&lt;0.4,"Medium (20-39%)","High (40%+)")))</f>
        <v>Medium (20-39%)</v>
      </c>
      <c r="R6509" s="0" t="str">
        <f aca="false">INDEX('Lookup Tables'!$B$2:$B$5,MATCH(F6509,'Lookup Tables'!$A$2:$A$5,0))</f>
        <v>Manager B</v>
      </c>
    </row>
    <row r="6510" customFormat="false" ht="15" hidden="false" customHeight="false" outlineLevel="0" collapsed="false">
      <c r="A6510" s="0" t="s">
        <v>5149</v>
      </c>
      <c r="B6510" s="13" t="n">
        <v>43454</v>
      </c>
      <c r="C6510" s="13" t="n">
        <v>43460</v>
      </c>
      <c r="D6510" s="14" t="s">
        <v>69</v>
      </c>
      <c r="E6510" s="14" t="s">
        <v>62</v>
      </c>
      <c r="F6510" s="14" t="s">
        <v>117</v>
      </c>
      <c r="G6510" s="14" t="s">
        <v>170</v>
      </c>
      <c r="H6510" s="14" t="s">
        <v>65</v>
      </c>
      <c r="I6510" s="14" t="s">
        <v>91</v>
      </c>
      <c r="J6510" s="14" t="s">
        <v>670</v>
      </c>
      <c r="K6510" s="15" t="n">
        <v>279.9</v>
      </c>
      <c r="L6510" s="0" t="n">
        <v>5</v>
      </c>
      <c r="M6510" s="16" t="n">
        <v>0</v>
      </c>
      <c r="N6510" s="17" t="n">
        <v>137.151</v>
      </c>
      <c r="O6510" s="0" t="str">
        <f aca="false">TEXT(B6510,"YYYY-MM")</f>
        <v>2018-12</v>
      </c>
      <c r="P6510" s="18" t="n">
        <f aca="false">IFERROR(N6510/K6510,0)</f>
        <v>0.49</v>
      </c>
      <c r="Q6510" s="0" t="str">
        <f aca="false">IF(M6510=0,"No Discount",IF(M6510&lt;0.2,"Low (1-19%)",IF(M6510&lt;0.4,"Medium (20-39%)","High (40%+)")))</f>
        <v>No Discount</v>
      </c>
      <c r="R6510" s="0" t="str">
        <f aca="false">INDEX('Lookup Tables'!$B$2:$B$5,MATCH(F6510,'Lookup Tables'!$A$2:$A$5,0))</f>
        <v>Manager B</v>
      </c>
    </row>
    <row r="6511" customFormat="false" ht="15" hidden="false" customHeight="false" outlineLevel="0" collapsed="false">
      <c r="A6511" s="0" t="s">
        <v>5149</v>
      </c>
      <c r="B6511" s="13" t="n">
        <v>43454</v>
      </c>
      <c r="C6511" s="13" t="n">
        <v>43460</v>
      </c>
      <c r="D6511" s="14" t="s">
        <v>69</v>
      </c>
      <c r="E6511" s="14" t="s">
        <v>62</v>
      </c>
      <c r="F6511" s="14" t="s">
        <v>117</v>
      </c>
      <c r="G6511" s="14" t="s">
        <v>170</v>
      </c>
      <c r="H6511" s="14" t="s">
        <v>65</v>
      </c>
      <c r="I6511" s="14" t="s">
        <v>83</v>
      </c>
      <c r="J6511" s="14" t="s">
        <v>563</v>
      </c>
      <c r="K6511" s="15" t="n">
        <v>50.352</v>
      </c>
      <c r="L6511" s="0" t="n">
        <v>3</v>
      </c>
      <c r="M6511" s="16" t="n">
        <v>0.2</v>
      </c>
      <c r="N6511" s="17" t="n">
        <v>17.6232</v>
      </c>
      <c r="O6511" s="0" t="str">
        <f aca="false">TEXT(B6511,"YYYY-MM")</f>
        <v>2018-12</v>
      </c>
      <c r="P6511" s="18" t="n">
        <f aca="false">IFERROR(N6511/K6511,0)</f>
        <v>0.35</v>
      </c>
      <c r="Q6511" s="0" t="str">
        <f aca="false">IF(M6511=0,"No Discount",IF(M6511&lt;0.2,"Low (1-19%)",IF(M6511&lt;0.4,"Medium (20-39%)","High (40%+)")))</f>
        <v>Medium (20-39%)</v>
      </c>
      <c r="R6511" s="0" t="str">
        <f aca="false">INDEX('Lookup Tables'!$B$2:$B$5,MATCH(F6511,'Lookup Tables'!$A$2:$A$5,0))</f>
        <v>Manager B</v>
      </c>
    </row>
    <row r="6512" customFormat="false" ht="15" hidden="false" customHeight="false" outlineLevel="0" collapsed="false">
      <c r="A6512" s="0" t="s">
        <v>5149</v>
      </c>
      <c r="B6512" s="13" t="n">
        <v>43454</v>
      </c>
      <c r="C6512" s="13" t="n">
        <v>43460</v>
      </c>
      <c r="D6512" s="14" t="s">
        <v>69</v>
      </c>
      <c r="E6512" s="14" t="s">
        <v>62</v>
      </c>
      <c r="F6512" s="14" t="s">
        <v>117</v>
      </c>
      <c r="G6512" s="14" t="s">
        <v>170</v>
      </c>
      <c r="H6512" s="14" t="s">
        <v>65</v>
      </c>
      <c r="I6512" s="14" t="s">
        <v>91</v>
      </c>
      <c r="J6512" s="14" t="s">
        <v>1341</v>
      </c>
      <c r="K6512" s="15" t="n">
        <v>34.02</v>
      </c>
      <c r="L6512" s="0" t="n">
        <v>3</v>
      </c>
      <c r="M6512" s="16" t="n">
        <v>0</v>
      </c>
      <c r="N6512" s="17" t="n">
        <v>16.6698</v>
      </c>
      <c r="O6512" s="0" t="str">
        <f aca="false">TEXT(B6512,"YYYY-MM")</f>
        <v>2018-12</v>
      </c>
      <c r="P6512" s="18" t="n">
        <f aca="false">IFERROR(N6512/K6512,0)</f>
        <v>0.49</v>
      </c>
      <c r="Q6512" s="0" t="str">
        <f aca="false">IF(M6512=0,"No Discount",IF(M6512&lt;0.2,"Low (1-19%)",IF(M6512&lt;0.4,"Medium (20-39%)","High (40%+)")))</f>
        <v>No Discount</v>
      </c>
      <c r="R6512" s="0" t="str">
        <f aca="false">INDEX('Lookup Tables'!$B$2:$B$5,MATCH(F6512,'Lookup Tables'!$A$2:$A$5,0))</f>
        <v>Manager B</v>
      </c>
    </row>
    <row r="6513" customFormat="false" ht="15" hidden="false" customHeight="false" outlineLevel="0" collapsed="false">
      <c r="A6513" s="0" t="s">
        <v>5150</v>
      </c>
      <c r="B6513" s="13" t="n">
        <v>43165</v>
      </c>
      <c r="C6513" s="13" t="n">
        <v>43169</v>
      </c>
      <c r="D6513" s="14" t="s">
        <v>69</v>
      </c>
      <c r="E6513" s="14" t="s">
        <v>97</v>
      </c>
      <c r="F6513" s="14" t="s">
        <v>63</v>
      </c>
      <c r="G6513" s="14" t="s">
        <v>64</v>
      </c>
      <c r="H6513" s="14" t="s">
        <v>65</v>
      </c>
      <c r="I6513" s="14" t="s">
        <v>78</v>
      </c>
      <c r="J6513" s="14" t="s">
        <v>1249</v>
      </c>
      <c r="K6513" s="15" t="n">
        <v>23.88</v>
      </c>
      <c r="L6513" s="0" t="n">
        <v>6</v>
      </c>
      <c r="M6513" s="16" t="n">
        <v>0</v>
      </c>
      <c r="N6513" s="17" t="n">
        <v>8.1192</v>
      </c>
      <c r="O6513" s="0" t="str">
        <f aca="false">TEXT(B6513,"YYYY-MM")</f>
        <v>2018-03</v>
      </c>
      <c r="P6513" s="18" t="n">
        <f aca="false">IFERROR(N6513/K6513,0)</f>
        <v>0.34</v>
      </c>
      <c r="Q6513" s="0" t="str">
        <f aca="false">IF(M6513=0,"No Discount",IF(M6513&lt;0.2,"Low (1-19%)",IF(M6513&lt;0.4,"Medium (20-39%)","High (40%+)")))</f>
        <v>No Discount</v>
      </c>
      <c r="R6513" s="0" t="str">
        <f aca="false">INDEX('Lookup Tables'!$B$2:$B$5,MATCH(F6513,'Lookup Tables'!$A$2:$A$5,0))</f>
        <v>Manager D</v>
      </c>
    </row>
    <row r="6514" customFormat="false" ht="15" hidden="false" customHeight="false" outlineLevel="0" collapsed="false">
      <c r="A6514" s="0" t="s">
        <v>5150</v>
      </c>
      <c r="B6514" s="13" t="n">
        <v>43165</v>
      </c>
      <c r="C6514" s="13" t="n">
        <v>43169</v>
      </c>
      <c r="D6514" s="14" t="s">
        <v>69</v>
      </c>
      <c r="E6514" s="14" t="s">
        <v>97</v>
      </c>
      <c r="F6514" s="14" t="s">
        <v>63</v>
      </c>
      <c r="G6514" s="14" t="s">
        <v>64</v>
      </c>
      <c r="H6514" s="14" t="s">
        <v>65</v>
      </c>
      <c r="I6514" s="14" t="s">
        <v>66</v>
      </c>
      <c r="J6514" s="14" t="s">
        <v>2716</v>
      </c>
      <c r="K6514" s="15" t="n">
        <v>11.52</v>
      </c>
      <c r="L6514" s="0" t="n">
        <v>4</v>
      </c>
      <c r="M6514" s="16" t="n">
        <v>0</v>
      </c>
      <c r="N6514" s="17" t="n">
        <v>5.6448</v>
      </c>
      <c r="O6514" s="0" t="str">
        <f aca="false">TEXT(B6514,"YYYY-MM")</f>
        <v>2018-03</v>
      </c>
      <c r="P6514" s="18" t="n">
        <f aca="false">IFERROR(N6514/K6514,0)</f>
        <v>0.49</v>
      </c>
      <c r="Q6514" s="0" t="str">
        <f aca="false">IF(M6514=0,"No Discount",IF(M6514&lt;0.2,"Low (1-19%)",IF(M6514&lt;0.4,"Medium (20-39%)","High (40%+)")))</f>
        <v>No Discount</v>
      </c>
      <c r="R6514" s="0" t="str">
        <f aca="false">INDEX('Lookup Tables'!$B$2:$B$5,MATCH(F6514,'Lookup Tables'!$A$2:$A$5,0))</f>
        <v>Manager D</v>
      </c>
    </row>
    <row r="6515" customFormat="false" ht="15" hidden="false" customHeight="false" outlineLevel="0" collapsed="false">
      <c r="A6515" s="0" t="s">
        <v>5150</v>
      </c>
      <c r="B6515" s="13" t="n">
        <v>43165</v>
      </c>
      <c r="C6515" s="13" t="n">
        <v>43169</v>
      </c>
      <c r="D6515" s="14" t="s">
        <v>69</v>
      </c>
      <c r="E6515" s="14" t="s">
        <v>97</v>
      </c>
      <c r="F6515" s="14" t="s">
        <v>63</v>
      </c>
      <c r="G6515" s="14" t="s">
        <v>64</v>
      </c>
      <c r="H6515" s="14" t="s">
        <v>65</v>
      </c>
      <c r="I6515" s="14" t="s">
        <v>91</v>
      </c>
      <c r="J6515" s="14" t="s">
        <v>3291</v>
      </c>
      <c r="K6515" s="15" t="n">
        <v>286.93</v>
      </c>
      <c r="L6515" s="0" t="n">
        <v>7</v>
      </c>
      <c r="M6515" s="16" t="n">
        <v>0</v>
      </c>
      <c r="N6515" s="17" t="n">
        <v>140.5957</v>
      </c>
      <c r="O6515" s="0" t="str">
        <f aca="false">TEXT(B6515,"YYYY-MM")</f>
        <v>2018-03</v>
      </c>
      <c r="P6515" s="18" t="n">
        <f aca="false">IFERROR(N6515/K6515,0)</f>
        <v>0.49</v>
      </c>
      <c r="Q6515" s="0" t="str">
        <f aca="false">IF(M6515=0,"No Discount",IF(M6515&lt;0.2,"Low (1-19%)",IF(M6515&lt;0.4,"Medium (20-39%)","High (40%+)")))</f>
        <v>No Discount</v>
      </c>
      <c r="R6515" s="0" t="str">
        <f aca="false">INDEX('Lookup Tables'!$B$2:$B$5,MATCH(F6515,'Lookup Tables'!$A$2:$A$5,0))</f>
        <v>Manager D</v>
      </c>
    </row>
    <row r="6516" customFormat="false" ht="15" hidden="false" customHeight="false" outlineLevel="0" collapsed="false">
      <c r="A6516" s="0" t="s">
        <v>5150</v>
      </c>
      <c r="B6516" s="13" t="n">
        <v>43165</v>
      </c>
      <c r="C6516" s="13" t="n">
        <v>43169</v>
      </c>
      <c r="D6516" s="14" t="s">
        <v>69</v>
      </c>
      <c r="E6516" s="14" t="s">
        <v>97</v>
      </c>
      <c r="F6516" s="14" t="s">
        <v>63</v>
      </c>
      <c r="G6516" s="14" t="s">
        <v>64</v>
      </c>
      <c r="H6516" s="14" t="s">
        <v>80</v>
      </c>
      <c r="I6516" s="14" t="s">
        <v>81</v>
      </c>
      <c r="J6516" s="14" t="s">
        <v>1722</v>
      </c>
      <c r="K6516" s="15" t="n">
        <v>206.384</v>
      </c>
      <c r="L6516" s="0" t="n">
        <v>2</v>
      </c>
      <c r="M6516" s="16" t="n">
        <v>0.2</v>
      </c>
      <c r="N6516" s="17" t="n">
        <v>23.2182</v>
      </c>
      <c r="O6516" s="0" t="str">
        <f aca="false">TEXT(B6516,"YYYY-MM")</f>
        <v>2018-03</v>
      </c>
      <c r="P6516" s="18" t="n">
        <f aca="false">IFERROR(N6516/K6516,0)</f>
        <v>0.1125</v>
      </c>
      <c r="Q6516" s="0" t="str">
        <f aca="false">IF(M6516=0,"No Discount",IF(M6516&lt;0.2,"Low (1-19%)",IF(M6516&lt;0.4,"Medium (20-39%)","High (40%+)")))</f>
        <v>Medium (20-39%)</v>
      </c>
      <c r="R6516" s="0" t="str">
        <f aca="false">INDEX('Lookup Tables'!$B$2:$B$5,MATCH(F6516,'Lookup Tables'!$A$2:$A$5,0))</f>
        <v>Manager D</v>
      </c>
    </row>
    <row r="6517" customFormat="false" ht="15" hidden="false" customHeight="false" outlineLevel="0" collapsed="false">
      <c r="A6517" s="0" t="s">
        <v>5151</v>
      </c>
      <c r="B6517" s="13" t="n">
        <v>43358</v>
      </c>
      <c r="C6517" s="13" t="n">
        <v>43362</v>
      </c>
      <c r="D6517" s="14" t="s">
        <v>69</v>
      </c>
      <c r="E6517" s="14" t="s">
        <v>53</v>
      </c>
      <c r="F6517" s="14" t="s">
        <v>63</v>
      </c>
      <c r="G6517" s="14" t="s">
        <v>64</v>
      </c>
      <c r="H6517" s="14" t="s">
        <v>56</v>
      </c>
      <c r="I6517" s="14" t="s">
        <v>59</v>
      </c>
      <c r="J6517" s="14" t="s">
        <v>1719</v>
      </c>
      <c r="K6517" s="15" t="n">
        <v>218.352</v>
      </c>
      <c r="L6517" s="0" t="n">
        <v>3</v>
      </c>
      <c r="M6517" s="16" t="n">
        <v>0.2</v>
      </c>
      <c r="N6517" s="17" t="n">
        <v>0</v>
      </c>
      <c r="O6517" s="0" t="str">
        <f aca="false">TEXT(B6517,"YYYY-MM")</f>
        <v>2018-09</v>
      </c>
      <c r="P6517" s="18" t="n">
        <f aca="false">IFERROR(N6517/K6517,0)</f>
        <v>0</v>
      </c>
      <c r="Q6517" s="0" t="str">
        <f aca="false">IF(M6517=0,"No Discount",IF(M6517&lt;0.2,"Low (1-19%)",IF(M6517&lt;0.4,"Medium (20-39%)","High (40%+)")))</f>
        <v>Medium (20-39%)</v>
      </c>
      <c r="R6517" s="0" t="str">
        <f aca="false">INDEX('Lookup Tables'!$B$2:$B$5,MATCH(F6517,'Lookup Tables'!$A$2:$A$5,0))</f>
        <v>Manager D</v>
      </c>
    </row>
    <row r="6518" customFormat="false" ht="15" hidden="false" customHeight="false" outlineLevel="0" collapsed="false">
      <c r="A6518" s="0" t="s">
        <v>5151</v>
      </c>
      <c r="B6518" s="13" t="n">
        <v>43358</v>
      </c>
      <c r="C6518" s="13" t="n">
        <v>43362</v>
      </c>
      <c r="D6518" s="14" t="s">
        <v>69</v>
      </c>
      <c r="E6518" s="14" t="s">
        <v>53</v>
      </c>
      <c r="F6518" s="14" t="s">
        <v>63</v>
      </c>
      <c r="G6518" s="14" t="s">
        <v>64</v>
      </c>
      <c r="H6518" s="14" t="s">
        <v>56</v>
      </c>
      <c r="I6518" s="14" t="s">
        <v>76</v>
      </c>
      <c r="J6518" s="14" t="s">
        <v>1951</v>
      </c>
      <c r="K6518" s="15" t="n">
        <v>529.9</v>
      </c>
      <c r="L6518" s="0" t="n">
        <v>5</v>
      </c>
      <c r="M6518" s="16" t="n">
        <v>0</v>
      </c>
      <c r="N6518" s="17" t="n">
        <v>105.98</v>
      </c>
      <c r="O6518" s="0" t="str">
        <f aca="false">TEXT(B6518,"YYYY-MM")</f>
        <v>2018-09</v>
      </c>
      <c r="P6518" s="18" t="n">
        <f aca="false">IFERROR(N6518/K6518,0)</f>
        <v>0.2</v>
      </c>
      <c r="Q6518" s="0" t="str">
        <f aca="false">IF(M6518=0,"No Discount",IF(M6518&lt;0.2,"Low (1-19%)",IF(M6518&lt;0.4,"Medium (20-39%)","High (40%+)")))</f>
        <v>No Discount</v>
      </c>
      <c r="R6518" s="0" t="str">
        <f aca="false">INDEX('Lookup Tables'!$B$2:$B$5,MATCH(F6518,'Lookup Tables'!$A$2:$A$5,0))</f>
        <v>Manager D</v>
      </c>
    </row>
    <row r="6519" customFormat="false" ht="15" hidden="false" customHeight="false" outlineLevel="0" collapsed="false">
      <c r="A6519" s="0" t="s">
        <v>5151</v>
      </c>
      <c r="B6519" s="13" t="n">
        <v>43358</v>
      </c>
      <c r="C6519" s="13" t="n">
        <v>43362</v>
      </c>
      <c r="D6519" s="14" t="s">
        <v>69</v>
      </c>
      <c r="E6519" s="14" t="s">
        <v>53</v>
      </c>
      <c r="F6519" s="14" t="s">
        <v>63</v>
      </c>
      <c r="G6519" s="14" t="s">
        <v>64</v>
      </c>
      <c r="H6519" s="14" t="s">
        <v>65</v>
      </c>
      <c r="I6519" s="14" t="s">
        <v>78</v>
      </c>
      <c r="J6519" s="14" t="s">
        <v>1966</v>
      </c>
      <c r="K6519" s="15" t="n">
        <v>99.3</v>
      </c>
      <c r="L6519" s="0" t="n">
        <v>10</v>
      </c>
      <c r="M6519" s="16" t="n">
        <v>0</v>
      </c>
      <c r="N6519" s="17" t="n">
        <v>41.706</v>
      </c>
      <c r="O6519" s="0" t="str">
        <f aca="false">TEXT(B6519,"YYYY-MM")</f>
        <v>2018-09</v>
      </c>
      <c r="P6519" s="18" t="n">
        <f aca="false">IFERROR(N6519/K6519,0)</f>
        <v>0.42</v>
      </c>
      <c r="Q6519" s="0" t="str">
        <f aca="false">IF(M6519=0,"No Discount",IF(M6519&lt;0.2,"Low (1-19%)",IF(M6519&lt;0.4,"Medium (20-39%)","High (40%+)")))</f>
        <v>No Discount</v>
      </c>
      <c r="R6519" s="0" t="str">
        <f aca="false">INDEX('Lookup Tables'!$B$2:$B$5,MATCH(F6519,'Lookup Tables'!$A$2:$A$5,0))</f>
        <v>Manager D</v>
      </c>
    </row>
    <row r="6520" customFormat="false" ht="15" hidden="false" customHeight="false" outlineLevel="0" collapsed="false">
      <c r="A6520" s="0" t="s">
        <v>5151</v>
      </c>
      <c r="B6520" s="13" t="n">
        <v>43358</v>
      </c>
      <c r="C6520" s="13" t="n">
        <v>43362</v>
      </c>
      <c r="D6520" s="14" t="s">
        <v>69</v>
      </c>
      <c r="E6520" s="14" t="s">
        <v>53</v>
      </c>
      <c r="F6520" s="14" t="s">
        <v>63</v>
      </c>
      <c r="G6520" s="14" t="s">
        <v>64</v>
      </c>
      <c r="H6520" s="14" t="s">
        <v>65</v>
      </c>
      <c r="I6520" s="14" t="s">
        <v>85</v>
      </c>
      <c r="J6520" s="14" t="s">
        <v>2576</v>
      </c>
      <c r="K6520" s="15" t="n">
        <v>108.96</v>
      </c>
      <c r="L6520" s="0" t="n">
        <v>2</v>
      </c>
      <c r="M6520" s="16" t="n">
        <v>0</v>
      </c>
      <c r="N6520" s="17" t="n">
        <v>30.5088</v>
      </c>
      <c r="O6520" s="0" t="str">
        <f aca="false">TEXT(B6520,"YYYY-MM")</f>
        <v>2018-09</v>
      </c>
      <c r="P6520" s="18" t="n">
        <f aca="false">IFERROR(N6520/K6520,0)</f>
        <v>0.28</v>
      </c>
      <c r="Q6520" s="0" t="str">
        <f aca="false">IF(M6520=0,"No Discount",IF(M6520&lt;0.2,"Low (1-19%)",IF(M6520&lt;0.4,"Medium (20-39%)","High (40%+)")))</f>
        <v>No Discount</v>
      </c>
      <c r="R6520" s="0" t="str">
        <f aca="false">INDEX('Lookup Tables'!$B$2:$B$5,MATCH(F6520,'Lookup Tables'!$A$2:$A$5,0))</f>
        <v>Manager D</v>
      </c>
    </row>
    <row r="6521" customFormat="false" ht="15" hidden="false" customHeight="false" outlineLevel="0" collapsed="false">
      <c r="A6521" s="0" t="s">
        <v>5151</v>
      </c>
      <c r="B6521" s="13" t="n">
        <v>43358</v>
      </c>
      <c r="C6521" s="13" t="n">
        <v>43362</v>
      </c>
      <c r="D6521" s="14" t="s">
        <v>69</v>
      </c>
      <c r="E6521" s="14" t="s">
        <v>53</v>
      </c>
      <c r="F6521" s="14" t="s">
        <v>63</v>
      </c>
      <c r="G6521" s="14" t="s">
        <v>64</v>
      </c>
      <c r="H6521" s="14" t="s">
        <v>65</v>
      </c>
      <c r="I6521" s="14" t="s">
        <v>83</v>
      </c>
      <c r="J6521" s="14" t="s">
        <v>843</v>
      </c>
      <c r="K6521" s="15" t="n">
        <v>2.688</v>
      </c>
      <c r="L6521" s="0" t="n">
        <v>1</v>
      </c>
      <c r="M6521" s="16" t="n">
        <v>0.2</v>
      </c>
      <c r="N6521" s="17" t="n">
        <v>0.84</v>
      </c>
      <c r="O6521" s="0" t="str">
        <f aca="false">TEXT(B6521,"YYYY-MM")</f>
        <v>2018-09</v>
      </c>
      <c r="P6521" s="18" t="n">
        <f aca="false">IFERROR(N6521/K6521,0)</f>
        <v>0.3125</v>
      </c>
      <c r="Q6521" s="0" t="str">
        <f aca="false">IF(M6521=0,"No Discount",IF(M6521&lt;0.2,"Low (1-19%)",IF(M6521&lt;0.4,"Medium (20-39%)","High (40%+)")))</f>
        <v>Medium (20-39%)</v>
      </c>
      <c r="R6521" s="0" t="str">
        <f aca="false">INDEX('Lookup Tables'!$B$2:$B$5,MATCH(F6521,'Lookup Tables'!$A$2:$A$5,0))</f>
        <v>Manager D</v>
      </c>
    </row>
    <row r="6522" customFormat="false" ht="15" hidden="false" customHeight="false" outlineLevel="0" collapsed="false">
      <c r="A6522" s="0" t="s">
        <v>5152</v>
      </c>
      <c r="B6522" s="13" t="n">
        <v>43116</v>
      </c>
      <c r="C6522" s="13" t="n">
        <v>43118</v>
      </c>
      <c r="D6522" s="14" t="s">
        <v>52</v>
      </c>
      <c r="E6522" s="14" t="s">
        <v>53</v>
      </c>
      <c r="F6522" s="14" t="s">
        <v>98</v>
      </c>
      <c r="G6522" s="14" t="s">
        <v>157</v>
      </c>
      <c r="H6522" s="14" t="s">
        <v>65</v>
      </c>
      <c r="I6522" s="14" t="s">
        <v>83</v>
      </c>
      <c r="J6522" s="14" t="s">
        <v>589</v>
      </c>
      <c r="K6522" s="15" t="n">
        <v>5443.96</v>
      </c>
      <c r="L6522" s="0" t="n">
        <v>4</v>
      </c>
      <c r="M6522" s="16" t="n">
        <v>0</v>
      </c>
      <c r="N6522" s="17" t="n">
        <v>2504.2216</v>
      </c>
      <c r="O6522" s="0" t="str">
        <f aca="false">TEXT(B6522,"YYYY-MM")</f>
        <v>2018-01</v>
      </c>
      <c r="P6522" s="18" t="n">
        <f aca="false">IFERROR(N6522/K6522,0)</f>
        <v>0.46</v>
      </c>
      <c r="Q6522" s="0" t="str">
        <f aca="false">IF(M6522=0,"No Discount",IF(M6522&lt;0.2,"Low (1-19%)",IF(M6522&lt;0.4,"Medium (20-39%)","High (40%+)")))</f>
        <v>No Discount</v>
      </c>
      <c r="R6522" s="0" t="str">
        <f aca="false">INDEX('Lookup Tables'!$B$2:$B$5,MATCH(F6522,'Lookup Tables'!$A$2:$A$5,0))</f>
        <v>Manager A</v>
      </c>
    </row>
    <row r="6523" customFormat="false" ht="15" hidden="false" customHeight="false" outlineLevel="0" collapsed="false">
      <c r="A6523" s="0" t="s">
        <v>5152</v>
      </c>
      <c r="B6523" s="13" t="n">
        <v>43116</v>
      </c>
      <c r="C6523" s="13" t="n">
        <v>43118</v>
      </c>
      <c r="D6523" s="14" t="s">
        <v>52</v>
      </c>
      <c r="E6523" s="14" t="s">
        <v>53</v>
      </c>
      <c r="F6523" s="14" t="s">
        <v>98</v>
      </c>
      <c r="G6523" s="14" t="s">
        <v>157</v>
      </c>
      <c r="H6523" s="14" t="s">
        <v>56</v>
      </c>
      <c r="I6523" s="14" t="s">
        <v>59</v>
      </c>
      <c r="J6523" s="14" t="s">
        <v>4324</v>
      </c>
      <c r="K6523" s="15" t="n">
        <v>302.67</v>
      </c>
      <c r="L6523" s="0" t="n">
        <v>3</v>
      </c>
      <c r="M6523" s="16" t="n">
        <v>0</v>
      </c>
      <c r="N6523" s="17" t="n">
        <v>72.6408</v>
      </c>
      <c r="O6523" s="0" t="str">
        <f aca="false">TEXT(B6523,"YYYY-MM")</f>
        <v>2018-01</v>
      </c>
      <c r="P6523" s="18" t="n">
        <f aca="false">IFERROR(N6523/K6523,0)</f>
        <v>0.24</v>
      </c>
      <c r="Q6523" s="0" t="str">
        <f aca="false">IF(M6523=0,"No Discount",IF(M6523&lt;0.2,"Low (1-19%)",IF(M6523&lt;0.4,"Medium (20-39%)","High (40%+)")))</f>
        <v>No Discount</v>
      </c>
      <c r="R6523" s="0" t="str">
        <f aca="false">INDEX('Lookup Tables'!$B$2:$B$5,MATCH(F6523,'Lookup Tables'!$A$2:$A$5,0))</f>
        <v>Manager A</v>
      </c>
    </row>
    <row r="6524" customFormat="false" ht="15" hidden="false" customHeight="false" outlineLevel="0" collapsed="false">
      <c r="A6524" s="0" t="s">
        <v>5152</v>
      </c>
      <c r="B6524" s="13" t="n">
        <v>43116</v>
      </c>
      <c r="C6524" s="13" t="n">
        <v>43118</v>
      </c>
      <c r="D6524" s="14" t="s">
        <v>52</v>
      </c>
      <c r="E6524" s="14" t="s">
        <v>53</v>
      </c>
      <c r="F6524" s="14" t="s">
        <v>98</v>
      </c>
      <c r="G6524" s="14" t="s">
        <v>157</v>
      </c>
      <c r="H6524" s="14" t="s">
        <v>65</v>
      </c>
      <c r="I6524" s="14" t="s">
        <v>91</v>
      </c>
      <c r="J6524" s="14" t="s">
        <v>5153</v>
      </c>
      <c r="K6524" s="15" t="n">
        <v>56.07</v>
      </c>
      <c r="L6524" s="0" t="n">
        <v>7</v>
      </c>
      <c r="M6524" s="16" t="n">
        <v>0</v>
      </c>
      <c r="N6524" s="17" t="n">
        <v>25.2315</v>
      </c>
      <c r="O6524" s="0" t="str">
        <f aca="false">TEXT(B6524,"YYYY-MM")</f>
        <v>2018-01</v>
      </c>
      <c r="P6524" s="18" t="n">
        <f aca="false">IFERROR(N6524/K6524,0)</f>
        <v>0.45</v>
      </c>
      <c r="Q6524" s="0" t="str">
        <f aca="false">IF(M6524=0,"No Discount",IF(M6524&lt;0.2,"Low (1-19%)",IF(M6524&lt;0.4,"Medium (20-39%)","High (40%+)")))</f>
        <v>No Discount</v>
      </c>
      <c r="R6524" s="0" t="str">
        <f aca="false">INDEX('Lookup Tables'!$B$2:$B$5,MATCH(F6524,'Lookup Tables'!$A$2:$A$5,0))</f>
        <v>Manager A</v>
      </c>
    </row>
    <row r="6525" customFormat="false" ht="15" hidden="false" customHeight="false" outlineLevel="0" collapsed="false">
      <c r="A6525" s="0" t="s">
        <v>5154</v>
      </c>
      <c r="B6525" s="13" t="n">
        <v>42923</v>
      </c>
      <c r="C6525" s="13" t="n">
        <v>42929</v>
      </c>
      <c r="D6525" s="14" t="s">
        <v>69</v>
      </c>
      <c r="E6525" s="14" t="s">
        <v>97</v>
      </c>
      <c r="F6525" s="14" t="s">
        <v>117</v>
      </c>
      <c r="G6525" s="14" t="s">
        <v>118</v>
      </c>
      <c r="H6525" s="14" t="s">
        <v>65</v>
      </c>
      <c r="I6525" s="14" t="s">
        <v>66</v>
      </c>
      <c r="J6525" s="14" t="s">
        <v>3742</v>
      </c>
      <c r="K6525" s="15" t="n">
        <v>10.08</v>
      </c>
      <c r="L6525" s="0" t="n">
        <v>2</v>
      </c>
      <c r="M6525" s="16" t="n">
        <v>0.2</v>
      </c>
      <c r="N6525" s="17" t="n">
        <v>3.276</v>
      </c>
      <c r="O6525" s="0" t="str">
        <f aca="false">TEXT(B6525,"YYYY-MM")</f>
        <v>2017-07</v>
      </c>
      <c r="P6525" s="18" t="n">
        <f aca="false">IFERROR(N6525/K6525,0)</f>
        <v>0.325</v>
      </c>
      <c r="Q6525" s="0" t="str">
        <f aca="false">IF(M6525=0,"No Discount",IF(M6525&lt;0.2,"Low (1-19%)",IF(M6525&lt;0.4,"Medium (20-39%)","High (40%+)")))</f>
        <v>Medium (20-39%)</v>
      </c>
      <c r="R6525" s="0" t="str">
        <f aca="false">INDEX('Lookup Tables'!$B$2:$B$5,MATCH(F6525,'Lookup Tables'!$A$2:$A$5,0))</f>
        <v>Manager B</v>
      </c>
    </row>
    <row r="6526" customFormat="false" ht="15" hidden="false" customHeight="false" outlineLevel="0" collapsed="false">
      <c r="A6526" s="0" t="s">
        <v>5154</v>
      </c>
      <c r="B6526" s="13" t="n">
        <v>42923</v>
      </c>
      <c r="C6526" s="13" t="n">
        <v>42929</v>
      </c>
      <c r="D6526" s="14" t="s">
        <v>69</v>
      </c>
      <c r="E6526" s="14" t="s">
        <v>97</v>
      </c>
      <c r="F6526" s="14" t="s">
        <v>117</v>
      </c>
      <c r="G6526" s="14" t="s">
        <v>118</v>
      </c>
      <c r="H6526" s="14" t="s">
        <v>80</v>
      </c>
      <c r="I6526" s="14" t="s">
        <v>81</v>
      </c>
      <c r="J6526" s="14" t="s">
        <v>1738</v>
      </c>
      <c r="K6526" s="15" t="n">
        <v>59.994</v>
      </c>
      <c r="L6526" s="0" t="n">
        <v>1</v>
      </c>
      <c r="M6526" s="16" t="n">
        <v>0.4</v>
      </c>
      <c r="N6526" s="17" t="n">
        <v>-12.9987</v>
      </c>
      <c r="O6526" s="0" t="str">
        <f aca="false">TEXT(B6526,"YYYY-MM")</f>
        <v>2017-07</v>
      </c>
      <c r="P6526" s="18" t="n">
        <f aca="false">IFERROR(N6526/K6526,0)</f>
        <v>-0.216666666666667</v>
      </c>
      <c r="Q6526" s="0" t="str">
        <f aca="false">IF(M6526=0,"No Discount",IF(M6526&lt;0.2,"Low (1-19%)",IF(M6526&lt;0.4,"Medium (20-39%)","High (40%+)")))</f>
        <v>High (40%+)</v>
      </c>
      <c r="R6526" s="0" t="str">
        <f aca="false">INDEX('Lookup Tables'!$B$2:$B$5,MATCH(F6526,'Lookup Tables'!$A$2:$A$5,0))</f>
        <v>Manager B</v>
      </c>
    </row>
    <row r="6527" customFormat="false" ht="15" hidden="false" customHeight="false" outlineLevel="0" collapsed="false">
      <c r="A6527" s="0" t="s">
        <v>5154</v>
      </c>
      <c r="B6527" s="13" t="n">
        <v>42923</v>
      </c>
      <c r="C6527" s="13" t="n">
        <v>42929</v>
      </c>
      <c r="D6527" s="14" t="s">
        <v>69</v>
      </c>
      <c r="E6527" s="14" t="s">
        <v>97</v>
      </c>
      <c r="F6527" s="14" t="s">
        <v>117</v>
      </c>
      <c r="G6527" s="14" t="s">
        <v>118</v>
      </c>
      <c r="H6527" s="14" t="s">
        <v>65</v>
      </c>
      <c r="I6527" s="14" t="s">
        <v>83</v>
      </c>
      <c r="J6527" s="14" t="s">
        <v>132</v>
      </c>
      <c r="K6527" s="15" t="n">
        <v>5.715</v>
      </c>
      <c r="L6527" s="0" t="n">
        <v>5</v>
      </c>
      <c r="M6527" s="16" t="n">
        <v>0.7</v>
      </c>
      <c r="N6527" s="17" t="n">
        <v>-4.7625</v>
      </c>
      <c r="O6527" s="0" t="str">
        <f aca="false">TEXT(B6527,"YYYY-MM")</f>
        <v>2017-07</v>
      </c>
      <c r="P6527" s="18" t="n">
        <f aca="false">IFERROR(N6527/K6527,0)</f>
        <v>-0.833333333333333</v>
      </c>
      <c r="Q6527" s="0" t="str">
        <f aca="false">IF(M6527=0,"No Discount",IF(M6527&lt;0.2,"Low (1-19%)",IF(M6527&lt;0.4,"Medium (20-39%)","High (40%+)")))</f>
        <v>High (40%+)</v>
      </c>
      <c r="R6527" s="0" t="str">
        <f aca="false">INDEX('Lookup Tables'!$B$2:$B$5,MATCH(F6527,'Lookup Tables'!$A$2:$A$5,0))</f>
        <v>Manager B</v>
      </c>
    </row>
    <row r="6528" customFormat="false" ht="15" hidden="false" customHeight="false" outlineLevel="0" collapsed="false">
      <c r="A6528" s="0" t="s">
        <v>5154</v>
      </c>
      <c r="B6528" s="13" t="n">
        <v>42923</v>
      </c>
      <c r="C6528" s="13" t="n">
        <v>42929</v>
      </c>
      <c r="D6528" s="14" t="s">
        <v>69</v>
      </c>
      <c r="E6528" s="14" t="s">
        <v>97</v>
      </c>
      <c r="F6528" s="14" t="s">
        <v>117</v>
      </c>
      <c r="G6528" s="14" t="s">
        <v>118</v>
      </c>
      <c r="H6528" s="14" t="s">
        <v>65</v>
      </c>
      <c r="I6528" s="14" t="s">
        <v>83</v>
      </c>
      <c r="J6528" s="14" t="s">
        <v>2750</v>
      </c>
      <c r="K6528" s="15" t="n">
        <v>9.42</v>
      </c>
      <c r="L6528" s="0" t="n">
        <v>5</v>
      </c>
      <c r="M6528" s="16" t="n">
        <v>0.7</v>
      </c>
      <c r="N6528" s="17" t="n">
        <v>-7.85</v>
      </c>
      <c r="O6528" s="0" t="str">
        <f aca="false">TEXT(B6528,"YYYY-MM")</f>
        <v>2017-07</v>
      </c>
      <c r="P6528" s="18" t="n">
        <f aca="false">IFERROR(N6528/K6528,0)</f>
        <v>-0.833333333333333</v>
      </c>
      <c r="Q6528" s="0" t="str">
        <f aca="false">IF(M6528=0,"No Discount",IF(M6528&lt;0.2,"Low (1-19%)",IF(M6528&lt;0.4,"Medium (20-39%)","High (40%+)")))</f>
        <v>High (40%+)</v>
      </c>
      <c r="R6528" s="0" t="str">
        <f aca="false">INDEX('Lookup Tables'!$B$2:$B$5,MATCH(F6528,'Lookup Tables'!$A$2:$A$5,0))</f>
        <v>Manager B</v>
      </c>
    </row>
    <row r="6529" customFormat="false" ht="15" hidden="false" customHeight="false" outlineLevel="0" collapsed="false">
      <c r="A6529" s="0" t="s">
        <v>5155</v>
      </c>
      <c r="B6529" s="13" t="n">
        <v>43092</v>
      </c>
      <c r="C6529" s="13" t="n">
        <v>43097</v>
      </c>
      <c r="D6529" s="14" t="s">
        <v>52</v>
      </c>
      <c r="E6529" s="14" t="s">
        <v>62</v>
      </c>
      <c r="F6529" s="14" t="s">
        <v>117</v>
      </c>
      <c r="G6529" s="14" t="s">
        <v>649</v>
      </c>
      <c r="H6529" s="14" t="s">
        <v>80</v>
      </c>
      <c r="I6529" s="14" t="s">
        <v>570</v>
      </c>
      <c r="J6529" s="14" t="s">
        <v>1084</v>
      </c>
      <c r="K6529" s="15" t="n">
        <v>1999.96</v>
      </c>
      <c r="L6529" s="0" t="n">
        <v>4</v>
      </c>
      <c r="M6529" s="16" t="n">
        <v>0</v>
      </c>
      <c r="N6529" s="17" t="n">
        <v>899.982</v>
      </c>
      <c r="O6529" s="0" t="str">
        <f aca="false">TEXT(B6529,"YYYY-MM")</f>
        <v>2017-12</v>
      </c>
      <c r="P6529" s="18" t="n">
        <f aca="false">IFERROR(N6529/K6529,0)</f>
        <v>0.45</v>
      </c>
      <c r="Q6529" s="0" t="str">
        <f aca="false">IF(M6529=0,"No Discount",IF(M6529&lt;0.2,"Low (1-19%)",IF(M6529&lt;0.4,"Medium (20-39%)","High (40%+)")))</f>
        <v>No Discount</v>
      </c>
      <c r="R6529" s="0" t="str">
        <f aca="false">INDEX('Lookup Tables'!$B$2:$B$5,MATCH(F6529,'Lookup Tables'!$A$2:$A$5,0))</f>
        <v>Manager B</v>
      </c>
    </row>
    <row r="6530" customFormat="false" ht="15" hidden="false" customHeight="false" outlineLevel="0" collapsed="false">
      <c r="A6530" s="0" t="s">
        <v>5156</v>
      </c>
      <c r="B6530" s="13" t="n">
        <v>42360</v>
      </c>
      <c r="C6530" s="13" t="n">
        <v>42364</v>
      </c>
      <c r="D6530" s="14" t="s">
        <v>69</v>
      </c>
      <c r="E6530" s="14" t="s">
        <v>97</v>
      </c>
      <c r="F6530" s="14" t="s">
        <v>117</v>
      </c>
      <c r="G6530" s="14" t="s">
        <v>170</v>
      </c>
      <c r="H6530" s="14" t="s">
        <v>65</v>
      </c>
      <c r="I6530" s="14" t="s">
        <v>73</v>
      </c>
      <c r="J6530" s="14" t="s">
        <v>5157</v>
      </c>
      <c r="K6530" s="15" t="n">
        <v>216.4</v>
      </c>
      <c r="L6530" s="0" t="n">
        <v>4</v>
      </c>
      <c r="M6530" s="16" t="n">
        <v>0</v>
      </c>
      <c r="N6530" s="17" t="n">
        <v>56.264</v>
      </c>
      <c r="O6530" s="0" t="str">
        <f aca="false">TEXT(B6530,"YYYY-MM")</f>
        <v>2015-12</v>
      </c>
      <c r="P6530" s="18" t="n">
        <f aca="false">IFERROR(N6530/K6530,0)</f>
        <v>0.26</v>
      </c>
      <c r="Q6530" s="0" t="str">
        <f aca="false">IF(M6530=0,"No Discount",IF(M6530&lt;0.2,"Low (1-19%)",IF(M6530&lt;0.4,"Medium (20-39%)","High (40%+)")))</f>
        <v>No Discount</v>
      </c>
      <c r="R6530" s="0" t="str">
        <f aca="false">INDEX('Lookup Tables'!$B$2:$B$5,MATCH(F6530,'Lookup Tables'!$A$2:$A$5,0))</f>
        <v>Manager B</v>
      </c>
    </row>
    <row r="6531" customFormat="false" ht="15" hidden="false" customHeight="false" outlineLevel="0" collapsed="false">
      <c r="A6531" s="0" t="s">
        <v>5158</v>
      </c>
      <c r="B6531" s="13" t="n">
        <v>42058</v>
      </c>
      <c r="C6531" s="13" t="n">
        <v>42062</v>
      </c>
      <c r="D6531" s="14" t="s">
        <v>69</v>
      </c>
      <c r="E6531" s="14" t="s">
        <v>97</v>
      </c>
      <c r="F6531" s="14" t="s">
        <v>98</v>
      </c>
      <c r="G6531" s="14" t="s">
        <v>99</v>
      </c>
      <c r="H6531" s="14" t="s">
        <v>65</v>
      </c>
      <c r="I6531" s="14" t="s">
        <v>66</v>
      </c>
      <c r="J6531" s="14" t="s">
        <v>1544</v>
      </c>
      <c r="K6531" s="15" t="n">
        <v>6.936</v>
      </c>
      <c r="L6531" s="0" t="n">
        <v>3</v>
      </c>
      <c r="M6531" s="16" t="n">
        <v>0.2</v>
      </c>
      <c r="N6531" s="17" t="n">
        <v>2.3409</v>
      </c>
      <c r="O6531" s="0" t="str">
        <f aca="false">TEXT(B6531,"YYYY-MM")</f>
        <v>2015-02</v>
      </c>
      <c r="P6531" s="18" t="n">
        <f aca="false">IFERROR(N6531/K6531,0)</f>
        <v>0.3375</v>
      </c>
      <c r="Q6531" s="0" t="str">
        <f aca="false">IF(M6531=0,"No Discount",IF(M6531&lt;0.2,"Low (1-19%)",IF(M6531&lt;0.4,"Medium (20-39%)","High (40%+)")))</f>
        <v>Medium (20-39%)</v>
      </c>
      <c r="R6531" s="0" t="str">
        <f aca="false">INDEX('Lookup Tables'!$B$2:$B$5,MATCH(F6531,'Lookup Tables'!$A$2:$A$5,0))</f>
        <v>Manager A</v>
      </c>
    </row>
    <row r="6532" customFormat="false" ht="15" hidden="false" customHeight="false" outlineLevel="0" collapsed="false">
      <c r="A6532" s="0" t="s">
        <v>5158</v>
      </c>
      <c r="B6532" s="13" t="n">
        <v>42058</v>
      </c>
      <c r="C6532" s="13" t="n">
        <v>42062</v>
      </c>
      <c r="D6532" s="14" t="s">
        <v>69</v>
      </c>
      <c r="E6532" s="14" t="s">
        <v>97</v>
      </c>
      <c r="F6532" s="14" t="s">
        <v>98</v>
      </c>
      <c r="G6532" s="14" t="s">
        <v>99</v>
      </c>
      <c r="H6532" s="14" t="s">
        <v>65</v>
      </c>
      <c r="I6532" s="14" t="s">
        <v>83</v>
      </c>
      <c r="J6532" s="14" t="s">
        <v>1393</v>
      </c>
      <c r="K6532" s="15" t="n">
        <v>4.428</v>
      </c>
      <c r="L6532" s="0" t="n">
        <v>3</v>
      </c>
      <c r="M6532" s="16" t="n">
        <v>0.8</v>
      </c>
      <c r="N6532" s="17" t="n">
        <v>-6.8634</v>
      </c>
      <c r="O6532" s="0" t="str">
        <f aca="false">TEXT(B6532,"YYYY-MM")</f>
        <v>2015-02</v>
      </c>
      <c r="P6532" s="18" t="n">
        <f aca="false">IFERROR(N6532/K6532,0)</f>
        <v>-1.55</v>
      </c>
      <c r="Q6532" s="0" t="str">
        <f aca="false">IF(M6532=0,"No Discount",IF(M6532&lt;0.2,"Low (1-19%)",IF(M6532&lt;0.4,"Medium (20-39%)","High (40%+)")))</f>
        <v>High (40%+)</v>
      </c>
      <c r="R6532" s="0" t="str">
        <f aca="false">INDEX('Lookup Tables'!$B$2:$B$5,MATCH(F6532,'Lookup Tables'!$A$2:$A$5,0))</f>
        <v>Manager A</v>
      </c>
    </row>
    <row r="6533" customFormat="false" ht="15" hidden="false" customHeight="false" outlineLevel="0" collapsed="false">
      <c r="A6533" s="0" t="s">
        <v>5159</v>
      </c>
      <c r="B6533" s="13" t="n">
        <v>43438</v>
      </c>
      <c r="C6533" s="13" t="n">
        <v>43442</v>
      </c>
      <c r="D6533" s="14" t="s">
        <v>69</v>
      </c>
      <c r="E6533" s="14" t="s">
        <v>53</v>
      </c>
      <c r="F6533" s="14" t="s">
        <v>98</v>
      </c>
      <c r="G6533" s="14" t="s">
        <v>153</v>
      </c>
      <c r="H6533" s="14" t="s">
        <v>65</v>
      </c>
      <c r="I6533" s="14" t="s">
        <v>78</v>
      </c>
      <c r="J6533" s="14" t="s">
        <v>1903</v>
      </c>
      <c r="K6533" s="15" t="n">
        <v>8.8</v>
      </c>
      <c r="L6533" s="0" t="n">
        <v>5</v>
      </c>
      <c r="M6533" s="16" t="n">
        <v>0</v>
      </c>
      <c r="N6533" s="17" t="n">
        <v>2.552</v>
      </c>
      <c r="O6533" s="0" t="str">
        <f aca="false">TEXT(B6533,"YYYY-MM")</f>
        <v>2018-12</v>
      </c>
      <c r="P6533" s="18" t="n">
        <f aca="false">IFERROR(N6533/K6533,0)</f>
        <v>0.29</v>
      </c>
      <c r="Q6533" s="0" t="str">
        <f aca="false">IF(M6533=0,"No Discount",IF(M6533&lt;0.2,"Low (1-19%)",IF(M6533&lt;0.4,"Medium (20-39%)","High (40%+)")))</f>
        <v>No Discount</v>
      </c>
      <c r="R6533" s="0" t="str">
        <f aca="false">INDEX('Lookup Tables'!$B$2:$B$5,MATCH(F6533,'Lookup Tables'!$A$2:$A$5,0))</f>
        <v>Manager A</v>
      </c>
    </row>
    <row r="6534" customFormat="false" ht="15" hidden="false" customHeight="false" outlineLevel="0" collapsed="false">
      <c r="A6534" s="0" t="s">
        <v>5159</v>
      </c>
      <c r="B6534" s="13" t="n">
        <v>43438</v>
      </c>
      <c r="C6534" s="13" t="n">
        <v>43442</v>
      </c>
      <c r="D6534" s="14" t="s">
        <v>69</v>
      </c>
      <c r="E6534" s="14" t="s">
        <v>53</v>
      </c>
      <c r="F6534" s="14" t="s">
        <v>98</v>
      </c>
      <c r="G6534" s="14" t="s">
        <v>153</v>
      </c>
      <c r="H6534" s="14" t="s">
        <v>80</v>
      </c>
      <c r="I6534" s="14" t="s">
        <v>123</v>
      </c>
      <c r="J6534" s="14" t="s">
        <v>5032</v>
      </c>
      <c r="K6534" s="15" t="n">
        <v>142.8</v>
      </c>
      <c r="L6534" s="0" t="n">
        <v>1</v>
      </c>
      <c r="M6534" s="16" t="n">
        <v>0</v>
      </c>
      <c r="N6534" s="17" t="n">
        <v>29.988</v>
      </c>
      <c r="O6534" s="0" t="str">
        <f aca="false">TEXT(B6534,"YYYY-MM")</f>
        <v>2018-12</v>
      </c>
      <c r="P6534" s="18" t="n">
        <f aca="false">IFERROR(N6534/K6534,0)</f>
        <v>0.21</v>
      </c>
      <c r="Q6534" s="0" t="str">
        <f aca="false">IF(M6534=0,"No Discount",IF(M6534&lt;0.2,"Low (1-19%)",IF(M6534&lt;0.4,"Medium (20-39%)","High (40%+)")))</f>
        <v>No Discount</v>
      </c>
      <c r="R6534" s="0" t="str">
        <f aca="false">INDEX('Lookup Tables'!$B$2:$B$5,MATCH(F6534,'Lookup Tables'!$A$2:$A$5,0))</f>
        <v>Manager A</v>
      </c>
    </row>
    <row r="6535" customFormat="false" ht="15" hidden="false" customHeight="false" outlineLevel="0" collapsed="false">
      <c r="A6535" s="0" t="s">
        <v>5159</v>
      </c>
      <c r="B6535" s="13" t="n">
        <v>43438</v>
      </c>
      <c r="C6535" s="13" t="n">
        <v>43442</v>
      </c>
      <c r="D6535" s="14" t="s">
        <v>69</v>
      </c>
      <c r="E6535" s="14" t="s">
        <v>53</v>
      </c>
      <c r="F6535" s="14" t="s">
        <v>98</v>
      </c>
      <c r="G6535" s="14" t="s">
        <v>153</v>
      </c>
      <c r="H6535" s="14" t="s">
        <v>80</v>
      </c>
      <c r="I6535" s="14" t="s">
        <v>123</v>
      </c>
      <c r="J6535" s="14" t="s">
        <v>3620</v>
      </c>
      <c r="K6535" s="15" t="n">
        <v>399.95</v>
      </c>
      <c r="L6535" s="0" t="n">
        <v>5</v>
      </c>
      <c r="M6535" s="16" t="n">
        <v>0</v>
      </c>
      <c r="N6535" s="17" t="n">
        <v>143.982</v>
      </c>
      <c r="O6535" s="0" t="str">
        <f aca="false">TEXT(B6535,"YYYY-MM")</f>
        <v>2018-12</v>
      </c>
      <c r="P6535" s="18" t="n">
        <f aca="false">IFERROR(N6535/K6535,0)</f>
        <v>0.36</v>
      </c>
      <c r="Q6535" s="0" t="str">
        <f aca="false">IF(M6535=0,"No Discount",IF(M6535&lt;0.2,"Low (1-19%)",IF(M6535&lt;0.4,"Medium (20-39%)","High (40%+)")))</f>
        <v>No Discount</v>
      </c>
      <c r="R6535" s="0" t="str">
        <f aca="false">INDEX('Lookup Tables'!$B$2:$B$5,MATCH(F6535,'Lookup Tables'!$A$2:$A$5,0))</f>
        <v>Manager A</v>
      </c>
    </row>
    <row r="6536" customFormat="false" ht="15" hidden="false" customHeight="false" outlineLevel="0" collapsed="false">
      <c r="A6536" s="0" t="s">
        <v>5160</v>
      </c>
      <c r="B6536" s="13" t="n">
        <v>42325</v>
      </c>
      <c r="C6536" s="13" t="n">
        <v>42330</v>
      </c>
      <c r="D6536" s="14" t="s">
        <v>69</v>
      </c>
      <c r="E6536" s="14" t="s">
        <v>53</v>
      </c>
      <c r="F6536" s="14" t="s">
        <v>117</v>
      </c>
      <c r="G6536" s="14" t="s">
        <v>170</v>
      </c>
      <c r="H6536" s="14" t="s">
        <v>65</v>
      </c>
      <c r="I6536" s="14" t="s">
        <v>83</v>
      </c>
      <c r="J6536" s="14" t="s">
        <v>2216</v>
      </c>
      <c r="K6536" s="15" t="n">
        <v>2152.776</v>
      </c>
      <c r="L6536" s="0" t="n">
        <v>3</v>
      </c>
      <c r="M6536" s="16" t="n">
        <v>0.2</v>
      </c>
      <c r="N6536" s="17" t="n">
        <v>726.5619</v>
      </c>
      <c r="O6536" s="0" t="str">
        <f aca="false">TEXT(B6536,"YYYY-MM")</f>
        <v>2015-11</v>
      </c>
      <c r="P6536" s="18" t="n">
        <f aca="false">IFERROR(N6536/K6536,0)</f>
        <v>0.3375</v>
      </c>
      <c r="Q6536" s="0" t="str">
        <f aca="false">IF(M6536=0,"No Discount",IF(M6536&lt;0.2,"Low (1-19%)",IF(M6536&lt;0.4,"Medium (20-39%)","High (40%+)")))</f>
        <v>Medium (20-39%)</v>
      </c>
      <c r="R6536" s="0" t="str">
        <f aca="false">INDEX('Lookup Tables'!$B$2:$B$5,MATCH(F6536,'Lookup Tables'!$A$2:$A$5,0))</f>
        <v>Manager B</v>
      </c>
    </row>
    <row r="6537" customFormat="false" ht="15" hidden="false" customHeight="false" outlineLevel="0" collapsed="false">
      <c r="A6537" s="0" t="s">
        <v>5160</v>
      </c>
      <c r="B6537" s="13" t="n">
        <v>42325</v>
      </c>
      <c r="C6537" s="13" t="n">
        <v>42330</v>
      </c>
      <c r="D6537" s="14" t="s">
        <v>69</v>
      </c>
      <c r="E6537" s="14" t="s">
        <v>53</v>
      </c>
      <c r="F6537" s="14" t="s">
        <v>117</v>
      </c>
      <c r="G6537" s="14" t="s">
        <v>170</v>
      </c>
      <c r="H6537" s="14" t="s">
        <v>56</v>
      </c>
      <c r="I6537" s="14" t="s">
        <v>57</v>
      </c>
      <c r="J6537" s="14" t="s">
        <v>2383</v>
      </c>
      <c r="K6537" s="15" t="n">
        <v>4007.84</v>
      </c>
      <c r="L6537" s="0" t="n">
        <v>10</v>
      </c>
      <c r="M6537" s="16" t="n">
        <v>0.2</v>
      </c>
      <c r="N6537" s="17" t="n">
        <v>-50.098</v>
      </c>
      <c r="O6537" s="0" t="str">
        <f aca="false">TEXT(B6537,"YYYY-MM")</f>
        <v>2015-11</v>
      </c>
      <c r="P6537" s="18" t="n">
        <f aca="false">IFERROR(N6537/K6537,0)</f>
        <v>-0.0125</v>
      </c>
      <c r="Q6537" s="0" t="str">
        <f aca="false">IF(M6537=0,"No Discount",IF(M6537&lt;0.2,"Low (1-19%)",IF(M6537&lt;0.4,"Medium (20-39%)","High (40%+)")))</f>
        <v>Medium (20-39%)</v>
      </c>
      <c r="R6537" s="0" t="str">
        <f aca="false">INDEX('Lookup Tables'!$B$2:$B$5,MATCH(F6537,'Lookup Tables'!$A$2:$A$5,0))</f>
        <v>Manager B</v>
      </c>
    </row>
    <row r="6538" customFormat="false" ht="15" hidden="false" customHeight="false" outlineLevel="0" collapsed="false">
      <c r="A6538" s="0" t="s">
        <v>5161</v>
      </c>
      <c r="B6538" s="13" t="n">
        <v>42297</v>
      </c>
      <c r="C6538" s="13" t="n">
        <v>42300</v>
      </c>
      <c r="D6538" s="14" t="s">
        <v>137</v>
      </c>
      <c r="E6538" s="14" t="s">
        <v>62</v>
      </c>
      <c r="F6538" s="14" t="s">
        <v>54</v>
      </c>
      <c r="G6538" s="14" t="s">
        <v>200</v>
      </c>
      <c r="H6538" s="14" t="s">
        <v>56</v>
      </c>
      <c r="I6538" s="14" t="s">
        <v>71</v>
      </c>
      <c r="J6538" s="14" t="s">
        <v>1733</v>
      </c>
      <c r="K6538" s="15" t="n">
        <v>328.59</v>
      </c>
      <c r="L6538" s="0" t="n">
        <v>3</v>
      </c>
      <c r="M6538" s="16" t="n">
        <v>0.4</v>
      </c>
      <c r="N6538" s="17" t="n">
        <v>-147.8655</v>
      </c>
      <c r="O6538" s="0" t="str">
        <f aca="false">TEXT(B6538,"YYYY-MM")</f>
        <v>2015-10</v>
      </c>
      <c r="P6538" s="18" t="n">
        <f aca="false">IFERROR(N6538/K6538,0)</f>
        <v>-0.45</v>
      </c>
      <c r="Q6538" s="0" t="str">
        <f aca="false">IF(M6538=0,"No Discount",IF(M6538&lt;0.2,"Low (1-19%)",IF(M6538&lt;0.4,"Medium (20-39%)","High (40%+)")))</f>
        <v>High (40%+)</v>
      </c>
      <c r="R6538" s="0" t="str">
        <f aca="false">INDEX('Lookup Tables'!$B$2:$B$5,MATCH(F6538,'Lookup Tables'!$A$2:$A$5,0))</f>
        <v>Manager C</v>
      </c>
    </row>
    <row r="6539" customFormat="false" ht="15" hidden="false" customHeight="false" outlineLevel="0" collapsed="false">
      <c r="A6539" s="0" t="s">
        <v>5161</v>
      </c>
      <c r="B6539" s="13" t="n">
        <v>42297</v>
      </c>
      <c r="C6539" s="13" t="n">
        <v>42300</v>
      </c>
      <c r="D6539" s="14" t="s">
        <v>137</v>
      </c>
      <c r="E6539" s="14" t="s">
        <v>62</v>
      </c>
      <c r="F6539" s="14" t="s">
        <v>54</v>
      </c>
      <c r="G6539" s="14" t="s">
        <v>200</v>
      </c>
      <c r="H6539" s="14" t="s">
        <v>65</v>
      </c>
      <c r="I6539" s="14" t="s">
        <v>73</v>
      </c>
      <c r="J6539" s="14" t="s">
        <v>656</v>
      </c>
      <c r="K6539" s="15" t="n">
        <v>98.352</v>
      </c>
      <c r="L6539" s="0" t="n">
        <v>3</v>
      </c>
      <c r="M6539" s="16" t="n">
        <v>0.2</v>
      </c>
      <c r="N6539" s="17" t="n">
        <v>-24.588</v>
      </c>
      <c r="O6539" s="0" t="str">
        <f aca="false">TEXT(B6539,"YYYY-MM")</f>
        <v>2015-10</v>
      </c>
      <c r="P6539" s="18" t="n">
        <f aca="false">IFERROR(N6539/K6539,0)</f>
        <v>-0.25</v>
      </c>
      <c r="Q6539" s="0" t="str">
        <f aca="false">IF(M6539=0,"No Discount",IF(M6539&lt;0.2,"Low (1-19%)",IF(M6539&lt;0.4,"Medium (20-39%)","High (40%+)")))</f>
        <v>Medium (20-39%)</v>
      </c>
      <c r="R6539" s="0" t="str">
        <f aca="false">INDEX('Lookup Tables'!$B$2:$B$5,MATCH(F6539,'Lookup Tables'!$A$2:$A$5,0))</f>
        <v>Manager C</v>
      </c>
    </row>
    <row r="6540" customFormat="false" ht="15" hidden="false" customHeight="false" outlineLevel="0" collapsed="false">
      <c r="A6540" s="0" t="s">
        <v>5162</v>
      </c>
      <c r="B6540" s="13" t="n">
        <v>42668</v>
      </c>
      <c r="C6540" s="13" t="n">
        <v>42673</v>
      </c>
      <c r="D6540" s="14" t="s">
        <v>69</v>
      </c>
      <c r="E6540" s="14" t="s">
        <v>62</v>
      </c>
      <c r="F6540" s="14" t="s">
        <v>117</v>
      </c>
      <c r="G6540" s="14" t="s">
        <v>160</v>
      </c>
      <c r="H6540" s="14" t="s">
        <v>80</v>
      </c>
      <c r="I6540" s="14" t="s">
        <v>81</v>
      </c>
      <c r="J6540" s="14" t="s">
        <v>989</v>
      </c>
      <c r="K6540" s="15" t="n">
        <v>158.99</v>
      </c>
      <c r="L6540" s="0" t="n">
        <v>1</v>
      </c>
      <c r="M6540" s="16" t="n">
        <v>0</v>
      </c>
      <c r="N6540" s="17" t="n">
        <v>41.3374</v>
      </c>
      <c r="O6540" s="0" t="str">
        <f aca="false">TEXT(B6540,"YYYY-MM")</f>
        <v>2016-10</v>
      </c>
      <c r="P6540" s="18" t="n">
        <f aca="false">IFERROR(N6540/K6540,0)</f>
        <v>0.26</v>
      </c>
      <c r="Q6540" s="0" t="str">
        <f aca="false">IF(M6540=0,"No Discount",IF(M6540&lt;0.2,"Low (1-19%)",IF(M6540&lt;0.4,"Medium (20-39%)","High (40%+)")))</f>
        <v>No Discount</v>
      </c>
      <c r="R6540" s="0" t="str">
        <f aca="false">INDEX('Lookup Tables'!$B$2:$B$5,MATCH(F6540,'Lookup Tables'!$A$2:$A$5,0))</f>
        <v>Manager B</v>
      </c>
    </row>
    <row r="6541" customFormat="false" ht="15" hidden="false" customHeight="false" outlineLevel="0" collapsed="false">
      <c r="A6541" s="0" t="s">
        <v>5162</v>
      </c>
      <c r="B6541" s="13" t="n">
        <v>42668</v>
      </c>
      <c r="C6541" s="13" t="n">
        <v>42673</v>
      </c>
      <c r="D6541" s="14" t="s">
        <v>69</v>
      </c>
      <c r="E6541" s="14" t="s">
        <v>62</v>
      </c>
      <c r="F6541" s="14" t="s">
        <v>117</v>
      </c>
      <c r="G6541" s="14" t="s">
        <v>160</v>
      </c>
      <c r="H6541" s="14" t="s">
        <v>56</v>
      </c>
      <c r="I6541" s="14" t="s">
        <v>59</v>
      </c>
      <c r="J6541" s="14" t="s">
        <v>2648</v>
      </c>
      <c r="K6541" s="15" t="n">
        <v>291.1</v>
      </c>
      <c r="L6541" s="0" t="n">
        <v>5</v>
      </c>
      <c r="M6541" s="16" t="n">
        <v>0</v>
      </c>
      <c r="N6541" s="17" t="n">
        <v>75.686</v>
      </c>
      <c r="O6541" s="0" t="str">
        <f aca="false">TEXT(B6541,"YYYY-MM")</f>
        <v>2016-10</v>
      </c>
      <c r="P6541" s="18" t="n">
        <f aca="false">IFERROR(N6541/K6541,0)</f>
        <v>0.26</v>
      </c>
      <c r="Q6541" s="0" t="str">
        <f aca="false">IF(M6541=0,"No Discount",IF(M6541&lt;0.2,"Low (1-19%)",IF(M6541&lt;0.4,"Medium (20-39%)","High (40%+)")))</f>
        <v>No Discount</v>
      </c>
      <c r="R6541" s="0" t="str">
        <f aca="false">INDEX('Lookup Tables'!$B$2:$B$5,MATCH(F6541,'Lookup Tables'!$A$2:$A$5,0))</f>
        <v>Manager B</v>
      </c>
    </row>
    <row r="6542" customFormat="false" ht="15" hidden="false" customHeight="false" outlineLevel="0" collapsed="false">
      <c r="A6542" s="0" t="s">
        <v>5163</v>
      </c>
      <c r="B6542" s="13" t="n">
        <v>43420</v>
      </c>
      <c r="C6542" s="13" t="n">
        <v>43423</v>
      </c>
      <c r="D6542" s="14" t="s">
        <v>137</v>
      </c>
      <c r="E6542" s="14" t="s">
        <v>53</v>
      </c>
      <c r="F6542" s="14" t="s">
        <v>63</v>
      </c>
      <c r="G6542" s="14" t="s">
        <v>94</v>
      </c>
      <c r="H6542" s="14" t="s">
        <v>65</v>
      </c>
      <c r="I6542" s="14" t="s">
        <v>91</v>
      </c>
      <c r="J6542" s="14" t="s">
        <v>3839</v>
      </c>
      <c r="K6542" s="15" t="n">
        <v>73.68</v>
      </c>
      <c r="L6542" s="0" t="n">
        <v>6</v>
      </c>
      <c r="M6542" s="16" t="n">
        <v>0</v>
      </c>
      <c r="N6542" s="17" t="n">
        <v>34.6296</v>
      </c>
      <c r="O6542" s="0" t="str">
        <f aca="false">TEXT(B6542,"YYYY-MM")</f>
        <v>2018-11</v>
      </c>
      <c r="P6542" s="18" t="n">
        <f aca="false">IFERROR(N6542/K6542,0)</f>
        <v>0.47</v>
      </c>
      <c r="Q6542" s="0" t="str">
        <f aca="false">IF(M6542=0,"No Discount",IF(M6542&lt;0.2,"Low (1-19%)",IF(M6542&lt;0.4,"Medium (20-39%)","High (40%+)")))</f>
        <v>No Discount</v>
      </c>
      <c r="R6542" s="0" t="str">
        <f aca="false">INDEX('Lookup Tables'!$B$2:$B$5,MATCH(F6542,'Lookup Tables'!$A$2:$A$5,0))</f>
        <v>Manager D</v>
      </c>
    </row>
    <row r="6543" customFormat="false" ht="15" hidden="false" customHeight="false" outlineLevel="0" collapsed="false">
      <c r="A6543" s="0" t="s">
        <v>5163</v>
      </c>
      <c r="B6543" s="13" t="n">
        <v>43420</v>
      </c>
      <c r="C6543" s="13" t="n">
        <v>43423</v>
      </c>
      <c r="D6543" s="14" t="s">
        <v>137</v>
      </c>
      <c r="E6543" s="14" t="s">
        <v>53</v>
      </c>
      <c r="F6543" s="14" t="s">
        <v>63</v>
      </c>
      <c r="G6543" s="14" t="s">
        <v>94</v>
      </c>
      <c r="H6543" s="14" t="s">
        <v>56</v>
      </c>
      <c r="I6543" s="14" t="s">
        <v>76</v>
      </c>
      <c r="J6543" s="14" t="s">
        <v>1028</v>
      </c>
      <c r="K6543" s="15" t="n">
        <v>139.92</v>
      </c>
      <c r="L6543" s="0" t="n">
        <v>2</v>
      </c>
      <c r="M6543" s="16" t="n">
        <v>0</v>
      </c>
      <c r="N6543" s="17" t="n">
        <v>23.7864</v>
      </c>
      <c r="O6543" s="0" t="str">
        <f aca="false">TEXT(B6543,"YYYY-MM")</f>
        <v>2018-11</v>
      </c>
      <c r="P6543" s="18" t="n">
        <f aca="false">IFERROR(N6543/K6543,0)</f>
        <v>0.17</v>
      </c>
      <c r="Q6543" s="0" t="str">
        <f aca="false">IF(M6543=0,"No Discount",IF(M6543&lt;0.2,"Low (1-19%)",IF(M6543&lt;0.4,"Medium (20-39%)","High (40%+)")))</f>
        <v>No Discount</v>
      </c>
      <c r="R6543" s="0" t="str">
        <f aca="false">INDEX('Lookup Tables'!$B$2:$B$5,MATCH(F6543,'Lookup Tables'!$A$2:$A$5,0))</f>
        <v>Manager D</v>
      </c>
    </row>
    <row r="6544" customFormat="false" ht="15" hidden="false" customHeight="false" outlineLevel="0" collapsed="false">
      <c r="A6544" s="0" t="s">
        <v>5163</v>
      </c>
      <c r="B6544" s="13" t="n">
        <v>43420</v>
      </c>
      <c r="C6544" s="13" t="n">
        <v>43423</v>
      </c>
      <c r="D6544" s="14" t="s">
        <v>137</v>
      </c>
      <c r="E6544" s="14" t="s">
        <v>53</v>
      </c>
      <c r="F6544" s="14" t="s">
        <v>63</v>
      </c>
      <c r="G6544" s="14" t="s">
        <v>94</v>
      </c>
      <c r="H6544" s="14" t="s">
        <v>80</v>
      </c>
      <c r="I6544" s="14" t="s">
        <v>81</v>
      </c>
      <c r="J6544" s="14" t="s">
        <v>3257</v>
      </c>
      <c r="K6544" s="15" t="n">
        <v>107.88</v>
      </c>
      <c r="L6544" s="0" t="n">
        <v>3</v>
      </c>
      <c r="M6544" s="16" t="n">
        <v>0.2</v>
      </c>
      <c r="N6544" s="17" t="n">
        <v>10.788</v>
      </c>
      <c r="O6544" s="0" t="str">
        <f aca="false">TEXT(B6544,"YYYY-MM")</f>
        <v>2018-11</v>
      </c>
      <c r="P6544" s="18" t="n">
        <f aca="false">IFERROR(N6544/K6544,0)</f>
        <v>0.1</v>
      </c>
      <c r="Q6544" s="0" t="str">
        <f aca="false">IF(M6544=0,"No Discount",IF(M6544&lt;0.2,"Low (1-19%)",IF(M6544&lt;0.4,"Medium (20-39%)","High (40%+)")))</f>
        <v>Medium (20-39%)</v>
      </c>
      <c r="R6544" s="0" t="str">
        <f aca="false">INDEX('Lookup Tables'!$B$2:$B$5,MATCH(F6544,'Lookup Tables'!$A$2:$A$5,0))</f>
        <v>Manager D</v>
      </c>
    </row>
    <row r="6545" customFormat="false" ht="15" hidden="false" customHeight="false" outlineLevel="0" collapsed="false">
      <c r="A6545" s="0" t="s">
        <v>5163</v>
      </c>
      <c r="B6545" s="13" t="n">
        <v>43420</v>
      </c>
      <c r="C6545" s="13" t="n">
        <v>43423</v>
      </c>
      <c r="D6545" s="14" t="s">
        <v>137</v>
      </c>
      <c r="E6545" s="14" t="s">
        <v>53</v>
      </c>
      <c r="F6545" s="14" t="s">
        <v>63</v>
      </c>
      <c r="G6545" s="14" t="s">
        <v>94</v>
      </c>
      <c r="H6545" s="14" t="s">
        <v>65</v>
      </c>
      <c r="I6545" s="14" t="s">
        <v>73</v>
      </c>
      <c r="J6545" s="14" t="s">
        <v>2519</v>
      </c>
      <c r="K6545" s="15" t="n">
        <v>33.29</v>
      </c>
      <c r="L6545" s="0" t="n">
        <v>1</v>
      </c>
      <c r="M6545" s="16" t="n">
        <v>0</v>
      </c>
      <c r="N6545" s="17" t="n">
        <v>7.9896</v>
      </c>
      <c r="O6545" s="0" t="str">
        <f aca="false">TEXT(B6545,"YYYY-MM")</f>
        <v>2018-11</v>
      </c>
      <c r="P6545" s="18" t="n">
        <f aca="false">IFERROR(N6545/K6545,0)</f>
        <v>0.24</v>
      </c>
      <c r="Q6545" s="0" t="str">
        <f aca="false">IF(M6545=0,"No Discount",IF(M6545&lt;0.2,"Low (1-19%)",IF(M6545&lt;0.4,"Medium (20-39%)","High (40%+)")))</f>
        <v>No Discount</v>
      </c>
      <c r="R6545" s="0" t="str">
        <f aca="false">INDEX('Lookup Tables'!$B$2:$B$5,MATCH(F6545,'Lookup Tables'!$A$2:$A$5,0))</f>
        <v>Manager D</v>
      </c>
    </row>
    <row r="6546" customFormat="false" ht="15" hidden="false" customHeight="false" outlineLevel="0" collapsed="false">
      <c r="A6546" s="0" t="s">
        <v>5164</v>
      </c>
      <c r="B6546" s="13" t="n">
        <v>43234</v>
      </c>
      <c r="C6546" s="13" t="n">
        <v>43238</v>
      </c>
      <c r="D6546" s="14" t="s">
        <v>69</v>
      </c>
      <c r="E6546" s="14" t="s">
        <v>53</v>
      </c>
      <c r="F6546" s="14" t="s">
        <v>117</v>
      </c>
      <c r="G6546" s="14" t="s">
        <v>269</v>
      </c>
      <c r="H6546" s="14" t="s">
        <v>65</v>
      </c>
      <c r="I6546" s="14" t="s">
        <v>83</v>
      </c>
      <c r="J6546" s="14" t="s">
        <v>3484</v>
      </c>
      <c r="K6546" s="15" t="n">
        <v>58.17</v>
      </c>
      <c r="L6546" s="0" t="n">
        <v>5</v>
      </c>
      <c r="M6546" s="16" t="n">
        <v>0.7</v>
      </c>
      <c r="N6546" s="17" t="n">
        <v>-46.536</v>
      </c>
      <c r="O6546" s="0" t="str">
        <f aca="false">TEXT(B6546,"YYYY-MM")</f>
        <v>2018-05</v>
      </c>
      <c r="P6546" s="18" t="n">
        <f aca="false">IFERROR(N6546/K6546,0)</f>
        <v>-0.8</v>
      </c>
      <c r="Q6546" s="0" t="str">
        <f aca="false">IF(M6546=0,"No Discount",IF(M6546&lt;0.2,"Low (1-19%)",IF(M6546&lt;0.4,"Medium (20-39%)","High (40%+)")))</f>
        <v>High (40%+)</v>
      </c>
      <c r="R6546" s="0" t="str">
        <f aca="false">INDEX('Lookup Tables'!$B$2:$B$5,MATCH(F6546,'Lookup Tables'!$A$2:$A$5,0))</f>
        <v>Manager B</v>
      </c>
    </row>
    <row r="6547" customFormat="false" ht="15" hidden="false" customHeight="false" outlineLevel="0" collapsed="false">
      <c r="A6547" s="0" t="s">
        <v>5164</v>
      </c>
      <c r="B6547" s="13" t="n">
        <v>43234</v>
      </c>
      <c r="C6547" s="13" t="n">
        <v>43238</v>
      </c>
      <c r="D6547" s="14" t="s">
        <v>69</v>
      </c>
      <c r="E6547" s="14" t="s">
        <v>53</v>
      </c>
      <c r="F6547" s="14" t="s">
        <v>117</v>
      </c>
      <c r="G6547" s="14" t="s">
        <v>269</v>
      </c>
      <c r="H6547" s="14" t="s">
        <v>65</v>
      </c>
      <c r="I6547" s="14" t="s">
        <v>66</v>
      </c>
      <c r="J6547" s="14" t="s">
        <v>1499</v>
      </c>
      <c r="K6547" s="15" t="n">
        <v>5.04</v>
      </c>
      <c r="L6547" s="0" t="n">
        <v>2</v>
      </c>
      <c r="M6547" s="16" t="n">
        <v>0.2</v>
      </c>
      <c r="N6547" s="17" t="n">
        <v>1.764</v>
      </c>
      <c r="O6547" s="0" t="str">
        <f aca="false">TEXT(B6547,"YYYY-MM")</f>
        <v>2018-05</v>
      </c>
      <c r="P6547" s="18" t="n">
        <f aca="false">IFERROR(N6547/K6547,0)</f>
        <v>0.35</v>
      </c>
      <c r="Q6547" s="0" t="str">
        <f aca="false">IF(M6547=0,"No Discount",IF(M6547&lt;0.2,"Low (1-19%)",IF(M6547&lt;0.4,"Medium (20-39%)","High (40%+)")))</f>
        <v>Medium (20-39%)</v>
      </c>
      <c r="R6547" s="0" t="str">
        <f aca="false">INDEX('Lookup Tables'!$B$2:$B$5,MATCH(F6547,'Lookup Tables'!$A$2:$A$5,0))</f>
        <v>Manager B</v>
      </c>
    </row>
    <row r="6548" customFormat="false" ht="15" hidden="false" customHeight="false" outlineLevel="0" collapsed="false">
      <c r="A6548" s="0" t="s">
        <v>5164</v>
      </c>
      <c r="B6548" s="13" t="n">
        <v>43234</v>
      </c>
      <c r="C6548" s="13" t="n">
        <v>43238</v>
      </c>
      <c r="D6548" s="14" t="s">
        <v>69</v>
      </c>
      <c r="E6548" s="14" t="s">
        <v>53</v>
      </c>
      <c r="F6548" s="14" t="s">
        <v>117</v>
      </c>
      <c r="G6548" s="14" t="s">
        <v>269</v>
      </c>
      <c r="H6548" s="14" t="s">
        <v>65</v>
      </c>
      <c r="I6548" s="14" t="s">
        <v>91</v>
      </c>
      <c r="J6548" s="14" t="s">
        <v>4145</v>
      </c>
      <c r="K6548" s="15" t="n">
        <v>24.784</v>
      </c>
      <c r="L6548" s="0" t="n">
        <v>1</v>
      </c>
      <c r="M6548" s="16" t="n">
        <v>0.2</v>
      </c>
      <c r="N6548" s="17" t="n">
        <v>7.745</v>
      </c>
      <c r="O6548" s="0" t="str">
        <f aca="false">TEXT(B6548,"YYYY-MM")</f>
        <v>2018-05</v>
      </c>
      <c r="P6548" s="18" t="n">
        <f aca="false">IFERROR(N6548/K6548,0)</f>
        <v>0.3125</v>
      </c>
      <c r="Q6548" s="0" t="str">
        <f aca="false">IF(M6548=0,"No Discount",IF(M6548&lt;0.2,"Low (1-19%)",IF(M6548&lt;0.4,"Medium (20-39%)","High (40%+)")))</f>
        <v>Medium (20-39%)</v>
      </c>
      <c r="R6548" s="0" t="str">
        <f aca="false">INDEX('Lookup Tables'!$B$2:$B$5,MATCH(F6548,'Lookup Tables'!$A$2:$A$5,0))</f>
        <v>Manager B</v>
      </c>
    </row>
    <row r="6549" customFormat="false" ht="15" hidden="false" customHeight="false" outlineLevel="0" collapsed="false">
      <c r="A6549" s="0" t="s">
        <v>5165</v>
      </c>
      <c r="B6549" s="13" t="n">
        <v>42064</v>
      </c>
      <c r="C6549" s="13" t="n">
        <v>42068</v>
      </c>
      <c r="D6549" s="14" t="s">
        <v>69</v>
      </c>
      <c r="E6549" s="14" t="s">
        <v>97</v>
      </c>
      <c r="F6549" s="14" t="s">
        <v>98</v>
      </c>
      <c r="G6549" s="14" t="s">
        <v>146</v>
      </c>
      <c r="H6549" s="14" t="s">
        <v>56</v>
      </c>
      <c r="I6549" s="14" t="s">
        <v>59</v>
      </c>
      <c r="J6549" s="14" t="s">
        <v>223</v>
      </c>
      <c r="K6549" s="15" t="n">
        <v>634.116</v>
      </c>
      <c r="L6549" s="0" t="n">
        <v>6</v>
      </c>
      <c r="M6549" s="16" t="n">
        <v>0.3</v>
      </c>
      <c r="N6549" s="17" t="n">
        <v>-172.1172</v>
      </c>
      <c r="O6549" s="0" t="str">
        <f aca="false">TEXT(B6549,"YYYY-MM")</f>
        <v>2015-03</v>
      </c>
      <c r="P6549" s="18" t="n">
        <f aca="false">IFERROR(N6549/K6549,0)</f>
        <v>-0.271428571428571</v>
      </c>
      <c r="Q6549" s="0" t="str">
        <f aca="false">IF(M6549=0,"No Discount",IF(M6549&lt;0.2,"Low (1-19%)",IF(M6549&lt;0.4,"Medium (20-39%)","High (40%+)")))</f>
        <v>Medium (20-39%)</v>
      </c>
      <c r="R6549" s="0" t="str">
        <f aca="false">INDEX('Lookup Tables'!$B$2:$B$5,MATCH(F6549,'Lookup Tables'!$A$2:$A$5,0))</f>
        <v>Manager A</v>
      </c>
    </row>
    <row r="6550" customFormat="false" ht="15" hidden="false" customHeight="false" outlineLevel="0" collapsed="false">
      <c r="A6550" s="0" t="s">
        <v>5165</v>
      </c>
      <c r="B6550" s="13" t="n">
        <v>42064</v>
      </c>
      <c r="C6550" s="13" t="n">
        <v>42068</v>
      </c>
      <c r="D6550" s="14" t="s">
        <v>69</v>
      </c>
      <c r="E6550" s="14" t="s">
        <v>97</v>
      </c>
      <c r="F6550" s="14" t="s">
        <v>98</v>
      </c>
      <c r="G6550" s="14" t="s">
        <v>146</v>
      </c>
      <c r="H6550" s="14" t="s">
        <v>65</v>
      </c>
      <c r="I6550" s="14" t="s">
        <v>91</v>
      </c>
      <c r="J6550" s="14" t="s">
        <v>4642</v>
      </c>
      <c r="K6550" s="15" t="n">
        <v>17.472</v>
      </c>
      <c r="L6550" s="0" t="n">
        <v>3</v>
      </c>
      <c r="M6550" s="16" t="n">
        <v>0.2</v>
      </c>
      <c r="N6550" s="17" t="n">
        <v>5.6784</v>
      </c>
      <c r="O6550" s="0" t="str">
        <f aca="false">TEXT(B6550,"YYYY-MM")</f>
        <v>2015-03</v>
      </c>
      <c r="P6550" s="18" t="n">
        <f aca="false">IFERROR(N6550/K6550,0)</f>
        <v>0.325</v>
      </c>
      <c r="Q6550" s="0" t="str">
        <f aca="false">IF(M6550=0,"No Discount",IF(M6550&lt;0.2,"Low (1-19%)",IF(M6550&lt;0.4,"Medium (20-39%)","High (40%+)")))</f>
        <v>Medium (20-39%)</v>
      </c>
      <c r="R6550" s="0" t="str">
        <f aca="false">INDEX('Lookup Tables'!$B$2:$B$5,MATCH(F6550,'Lookup Tables'!$A$2:$A$5,0))</f>
        <v>Manager A</v>
      </c>
    </row>
    <row r="6551" customFormat="false" ht="15" hidden="false" customHeight="false" outlineLevel="0" collapsed="false">
      <c r="A6551" s="0" t="s">
        <v>5166</v>
      </c>
      <c r="B6551" s="13" t="n">
        <v>42581</v>
      </c>
      <c r="C6551" s="13" t="n">
        <v>42583</v>
      </c>
      <c r="D6551" s="14" t="s">
        <v>137</v>
      </c>
      <c r="E6551" s="14" t="s">
        <v>97</v>
      </c>
      <c r="F6551" s="14" t="s">
        <v>98</v>
      </c>
      <c r="G6551" s="14" t="s">
        <v>153</v>
      </c>
      <c r="H6551" s="14" t="s">
        <v>56</v>
      </c>
      <c r="I6551" s="14" t="s">
        <v>59</v>
      </c>
      <c r="J6551" s="14" t="s">
        <v>1417</v>
      </c>
      <c r="K6551" s="15" t="n">
        <v>155.88</v>
      </c>
      <c r="L6551" s="0" t="n">
        <v>6</v>
      </c>
      <c r="M6551" s="16" t="n">
        <v>0</v>
      </c>
      <c r="N6551" s="17" t="n">
        <v>38.97</v>
      </c>
      <c r="O6551" s="0" t="str">
        <f aca="false">TEXT(B6551,"YYYY-MM")</f>
        <v>2016-07</v>
      </c>
      <c r="P6551" s="18" t="n">
        <f aca="false">IFERROR(N6551/K6551,0)</f>
        <v>0.25</v>
      </c>
      <c r="Q6551" s="0" t="str">
        <f aca="false">IF(M6551=0,"No Discount",IF(M6551&lt;0.2,"Low (1-19%)",IF(M6551&lt;0.4,"Medium (20-39%)","High (40%+)")))</f>
        <v>No Discount</v>
      </c>
      <c r="R6551" s="0" t="str">
        <f aca="false">INDEX('Lookup Tables'!$B$2:$B$5,MATCH(F6551,'Lookup Tables'!$A$2:$A$5,0))</f>
        <v>Manager A</v>
      </c>
    </row>
    <row r="6552" customFormat="false" ht="15" hidden="false" customHeight="false" outlineLevel="0" collapsed="false">
      <c r="A6552" s="0" t="s">
        <v>5167</v>
      </c>
      <c r="B6552" s="13" t="n">
        <v>42675</v>
      </c>
      <c r="C6552" s="13" t="n">
        <v>42677</v>
      </c>
      <c r="D6552" s="14" t="s">
        <v>52</v>
      </c>
      <c r="E6552" s="14" t="s">
        <v>53</v>
      </c>
      <c r="F6552" s="14" t="s">
        <v>117</v>
      </c>
      <c r="G6552" s="14" t="s">
        <v>170</v>
      </c>
      <c r="H6552" s="14" t="s">
        <v>56</v>
      </c>
      <c r="I6552" s="14" t="s">
        <v>59</v>
      </c>
      <c r="J6552" s="14" t="s">
        <v>3030</v>
      </c>
      <c r="K6552" s="15" t="n">
        <v>327.564</v>
      </c>
      <c r="L6552" s="0" t="n">
        <v>4</v>
      </c>
      <c r="M6552" s="16" t="n">
        <v>0.1</v>
      </c>
      <c r="N6552" s="17" t="n">
        <v>21.8376</v>
      </c>
      <c r="O6552" s="0" t="str">
        <f aca="false">TEXT(B6552,"YYYY-MM")</f>
        <v>2016-11</v>
      </c>
      <c r="P6552" s="18" t="n">
        <f aca="false">IFERROR(N6552/K6552,0)</f>
        <v>0.0666666666666667</v>
      </c>
      <c r="Q6552" s="0" t="str">
        <f aca="false">IF(M6552=0,"No Discount",IF(M6552&lt;0.2,"Low (1-19%)",IF(M6552&lt;0.4,"Medium (20-39%)","High (40%+)")))</f>
        <v>Low (1-19%)</v>
      </c>
      <c r="R6552" s="0" t="str">
        <f aca="false">INDEX('Lookup Tables'!$B$2:$B$5,MATCH(F6552,'Lookup Tables'!$A$2:$A$5,0))</f>
        <v>Manager B</v>
      </c>
    </row>
    <row r="6553" customFormat="false" ht="15" hidden="false" customHeight="false" outlineLevel="0" collapsed="false">
      <c r="A6553" s="0" t="s">
        <v>5168</v>
      </c>
      <c r="B6553" s="13" t="n">
        <v>43450</v>
      </c>
      <c r="C6553" s="13" t="n">
        <v>43455</v>
      </c>
      <c r="D6553" s="14" t="s">
        <v>52</v>
      </c>
      <c r="E6553" s="14" t="s">
        <v>97</v>
      </c>
      <c r="F6553" s="14" t="s">
        <v>63</v>
      </c>
      <c r="G6553" s="14" t="s">
        <v>64</v>
      </c>
      <c r="H6553" s="14" t="s">
        <v>65</v>
      </c>
      <c r="I6553" s="14" t="s">
        <v>91</v>
      </c>
      <c r="J6553" s="14" t="s">
        <v>858</v>
      </c>
      <c r="K6553" s="15" t="n">
        <v>13.36</v>
      </c>
      <c r="L6553" s="0" t="n">
        <v>2</v>
      </c>
      <c r="M6553" s="16" t="n">
        <v>0</v>
      </c>
      <c r="N6553" s="17" t="n">
        <v>6.4128</v>
      </c>
      <c r="O6553" s="0" t="str">
        <f aca="false">TEXT(B6553,"YYYY-MM")</f>
        <v>2018-12</v>
      </c>
      <c r="P6553" s="18" t="n">
        <f aca="false">IFERROR(N6553/K6553,0)</f>
        <v>0.48</v>
      </c>
      <c r="Q6553" s="0" t="str">
        <f aca="false">IF(M6553=0,"No Discount",IF(M6553&lt;0.2,"Low (1-19%)",IF(M6553&lt;0.4,"Medium (20-39%)","High (40%+)")))</f>
        <v>No Discount</v>
      </c>
      <c r="R6553" s="0" t="str">
        <f aca="false">INDEX('Lookup Tables'!$B$2:$B$5,MATCH(F6553,'Lookup Tables'!$A$2:$A$5,0))</f>
        <v>Manager D</v>
      </c>
    </row>
    <row r="6554" customFormat="false" ht="15" hidden="false" customHeight="false" outlineLevel="0" collapsed="false">
      <c r="A6554" s="0" t="s">
        <v>5168</v>
      </c>
      <c r="B6554" s="13" t="n">
        <v>43450</v>
      </c>
      <c r="C6554" s="13" t="n">
        <v>43455</v>
      </c>
      <c r="D6554" s="14" t="s">
        <v>52</v>
      </c>
      <c r="E6554" s="14" t="s">
        <v>97</v>
      </c>
      <c r="F6554" s="14" t="s">
        <v>63</v>
      </c>
      <c r="G6554" s="14" t="s">
        <v>64</v>
      </c>
      <c r="H6554" s="14" t="s">
        <v>65</v>
      </c>
      <c r="I6554" s="14" t="s">
        <v>73</v>
      </c>
      <c r="J6554" s="14" t="s">
        <v>1739</v>
      </c>
      <c r="K6554" s="15" t="n">
        <v>158.9</v>
      </c>
      <c r="L6554" s="0" t="n">
        <v>5</v>
      </c>
      <c r="M6554" s="16" t="n">
        <v>0</v>
      </c>
      <c r="N6554" s="17" t="n">
        <v>7.945</v>
      </c>
      <c r="O6554" s="0" t="str">
        <f aca="false">TEXT(B6554,"YYYY-MM")</f>
        <v>2018-12</v>
      </c>
      <c r="P6554" s="18" t="n">
        <f aca="false">IFERROR(N6554/K6554,0)</f>
        <v>0.05</v>
      </c>
      <c r="Q6554" s="0" t="str">
        <f aca="false">IF(M6554=0,"No Discount",IF(M6554&lt;0.2,"Low (1-19%)",IF(M6554&lt;0.4,"Medium (20-39%)","High (40%+)")))</f>
        <v>No Discount</v>
      </c>
      <c r="R6554" s="0" t="str">
        <f aca="false">INDEX('Lookup Tables'!$B$2:$B$5,MATCH(F6554,'Lookup Tables'!$A$2:$A$5,0))</f>
        <v>Manager D</v>
      </c>
    </row>
    <row r="6555" customFormat="false" ht="15" hidden="false" customHeight="false" outlineLevel="0" collapsed="false">
      <c r="A6555" s="0" t="s">
        <v>5169</v>
      </c>
      <c r="B6555" s="13" t="n">
        <v>42297</v>
      </c>
      <c r="C6555" s="13" t="n">
        <v>42299</v>
      </c>
      <c r="D6555" s="14" t="s">
        <v>52</v>
      </c>
      <c r="E6555" s="14" t="s">
        <v>97</v>
      </c>
      <c r="F6555" s="14" t="s">
        <v>98</v>
      </c>
      <c r="G6555" s="14" t="s">
        <v>146</v>
      </c>
      <c r="H6555" s="14" t="s">
        <v>80</v>
      </c>
      <c r="I6555" s="14" t="s">
        <v>123</v>
      </c>
      <c r="J6555" s="14" t="s">
        <v>1041</v>
      </c>
      <c r="K6555" s="15" t="n">
        <v>319.968</v>
      </c>
      <c r="L6555" s="0" t="n">
        <v>4</v>
      </c>
      <c r="M6555" s="16" t="n">
        <v>0.2</v>
      </c>
      <c r="N6555" s="17" t="n">
        <v>71.9928</v>
      </c>
      <c r="O6555" s="0" t="str">
        <f aca="false">TEXT(B6555,"YYYY-MM")</f>
        <v>2015-10</v>
      </c>
      <c r="P6555" s="18" t="n">
        <f aca="false">IFERROR(N6555/K6555,0)</f>
        <v>0.225</v>
      </c>
      <c r="Q6555" s="0" t="str">
        <f aca="false">IF(M6555=0,"No Discount",IF(M6555&lt;0.2,"Low (1-19%)",IF(M6555&lt;0.4,"Medium (20-39%)","High (40%+)")))</f>
        <v>Medium (20-39%)</v>
      </c>
      <c r="R6555" s="0" t="str">
        <f aca="false">INDEX('Lookup Tables'!$B$2:$B$5,MATCH(F6555,'Lookup Tables'!$A$2:$A$5,0))</f>
        <v>Manager A</v>
      </c>
    </row>
    <row r="6556" customFormat="false" ht="15" hidden="false" customHeight="false" outlineLevel="0" collapsed="false">
      <c r="A6556" s="0" t="s">
        <v>5169</v>
      </c>
      <c r="B6556" s="13" t="n">
        <v>42297</v>
      </c>
      <c r="C6556" s="13" t="n">
        <v>42299</v>
      </c>
      <c r="D6556" s="14" t="s">
        <v>52</v>
      </c>
      <c r="E6556" s="14" t="s">
        <v>97</v>
      </c>
      <c r="F6556" s="14" t="s">
        <v>98</v>
      </c>
      <c r="G6556" s="14" t="s">
        <v>146</v>
      </c>
      <c r="H6556" s="14" t="s">
        <v>65</v>
      </c>
      <c r="I6556" s="14" t="s">
        <v>73</v>
      </c>
      <c r="J6556" s="14" t="s">
        <v>4026</v>
      </c>
      <c r="K6556" s="15" t="n">
        <v>505.32</v>
      </c>
      <c r="L6556" s="0" t="n">
        <v>3</v>
      </c>
      <c r="M6556" s="16" t="n">
        <v>0.2</v>
      </c>
      <c r="N6556" s="17" t="n">
        <v>31.5825</v>
      </c>
      <c r="O6556" s="0" t="str">
        <f aca="false">TEXT(B6556,"YYYY-MM")</f>
        <v>2015-10</v>
      </c>
      <c r="P6556" s="18" t="n">
        <f aca="false">IFERROR(N6556/K6556,0)</f>
        <v>0.0625</v>
      </c>
      <c r="Q6556" s="0" t="str">
        <f aca="false">IF(M6556=0,"No Discount",IF(M6556&lt;0.2,"Low (1-19%)",IF(M6556&lt;0.4,"Medium (20-39%)","High (40%+)")))</f>
        <v>Medium (20-39%)</v>
      </c>
      <c r="R6556" s="0" t="str">
        <f aca="false">INDEX('Lookup Tables'!$B$2:$B$5,MATCH(F6556,'Lookup Tables'!$A$2:$A$5,0))</f>
        <v>Manager A</v>
      </c>
    </row>
    <row r="6557" customFormat="false" ht="15" hidden="false" customHeight="false" outlineLevel="0" collapsed="false">
      <c r="A6557" s="0" t="s">
        <v>5169</v>
      </c>
      <c r="B6557" s="13" t="n">
        <v>42297</v>
      </c>
      <c r="C6557" s="13" t="n">
        <v>42299</v>
      </c>
      <c r="D6557" s="14" t="s">
        <v>52</v>
      </c>
      <c r="E6557" s="14" t="s">
        <v>97</v>
      </c>
      <c r="F6557" s="14" t="s">
        <v>98</v>
      </c>
      <c r="G6557" s="14" t="s">
        <v>146</v>
      </c>
      <c r="H6557" s="14" t="s">
        <v>65</v>
      </c>
      <c r="I6557" s="14" t="s">
        <v>91</v>
      </c>
      <c r="J6557" s="14" t="s">
        <v>5170</v>
      </c>
      <c r="K6557" s="15" t="n">
        <v>3.808</v>
      </c>
      <c r="L6557" s="0" t="n">
        <v>1</v>
      </c>
      <c r="M6557" s="16" t="n">
        <v>0.2</v>
      </c>
      <c r="N6557" s="17" t="n">
        <v>1.2376</v>
      </c>
      <c r="O6557" s="0" t="str">
        <f aca="false">TEXT(B6557,"YYYY-MM")</f>
        <v>2015-10</v>
      </c>
      <c r="P6557" s="18" t="n">
        <f aca="false">IFERROR(N6557/K6557,0)</f>
        <v>0.325</v>
      </c>
      <c r="Q6557" s="0" t="str">
        <f aca="false">IF(M6557=0,"No Discount",IF(M6557&lt;0.2,"Low (1-19%)",IF(M6557&lt;0.4,"Medium (20-39%)","High (40%+)")))</f>
        <v>Medium (20-39%)</v>
      </c>
      <c r="R6557" s="0" t="str">
        <f aca="false">INDEX('Lookup Tables'!$B$2:$B$5,MATCH(F6557,'Lookup Tables'!$A$2:$A$5,0))</f>
        <v>Manager A</v>
      </c>
    </row>
    <row r="6558" customFormat="false" ht="15" hidden="false" customHeight="false" outlineLevel="0" collapsed="false">
      <c r="A6558" s="0" t="s">
        <v>5169</v>
      </c>
      <c r="B6558" s="13" t="n">
        <v>42297</v>
      </c>
      <c r="C6558" s="13" t="n">
        <v>42299</v>
      </c>
      <c r="D6558" s="14" t="s">
        <v>52</v>
      </c>
      <c r="E6558" s="14" t="s">
        <v>97</v>
      </c>
      <c r="F6558" s="14" t="s">
        <v>98</v>
      </c>
      <c r="G6558" s="14" t="s">
        <v>146</v>
      </c>
      <c r="H6558" s="14" t="s">
        <v>65</v>
      </c>
      <c r="I6558" s="14" t="s">
        <v>83</v>
      </c>
      <c r="J6558" s="14" t="s">
        <v>2581</v>
      </c>
      <c r="K6558" s="15" t="n">
        <v>8.682</v>
      </c>
      <c r="L6558" s="0" t="n">
        <v>1</v>
      </c>
      <c r="M6558" s="16" t="n">
        <v>0.8</v>
      </c>
      <c r="N6558" s="17" t="n">
        <v>-14.7594</v>
      </c>
      <c r="O6558" s="0" t="str">
        <f aca="false">TEXT(B6558,"YYYY-MM")</f>
        <v>2015-10</v>
      </c>
      <c r="P6558" s="18" t="n">
        <f aca="false">IFERROR(N6558/K6558,0)</f>
        <v>-1.7</v>
      </c>
      <c r="Q6558" s="0" t="str">
        <f aca="false">IF(M6558=0,"No Discount",IF(M6558&lt;0.2,"Low (1-19%)",IF(M6558&lt;0.4,"Medium (20-39%)","High (40%+)")))</f>
        <v>High (40%+)</v>
      </c>
      <c r="R6558" s="0" t="str">
        <f aca="false">INDEX('Lookup Tables'!$B$2:$B$5,MATCH(F6558,'Lookup Tables'!$A$2:$A$5,0))</f>
        <v>Manager A</v>
      </c>
    </row>
    <row r="6559" customFormat="false" ht="15" hidden="false" customHeight="false" outlineLevel="0" collapsed="false">
      <c r="A6559" s="0" t="s">
        <v>5169</v>
      </c>
      <c r="B6559" s="13" t="n">
        <v>42297</v>
      </c>
      <c r="C6559" s="13" t="n">
        <v>42299</v>
      </c>
      <c r="D6559" s="14" t="s">
        <v>52</v>
      </c>
      <c r="E6559" s="14" t="s">
        <v>97</v>
      </c>
      <c r="F6559" s="14" t="s">
        <v>98</v>
      </c>
      <c r="G6559" s="14" t="s">
        <v>146</v>
      </c>
      <c r="H6559" s="14" t="s">
        <v>65</v>
      </c>
      <c r="I6559" s="14" t="s">
        <v>66</v>
      </c>
      <c r="J6559" s="14" t="s">
        <v>1023</v>
      </c>
      <c r="K6559" s="15" t="n">
        <v>24.424</v>
      </c>
      <c r="L6559" s="0" t="n">
        <v>1</v>
      </c>
      <c r="M6559" s="16" t="n">
        <v>0.2</v>
      </c>
      <c r="N6559" s="17" t="n">
        <v>7.9378</v>
      </c>
      <c r="O6559" s="0" t="str">
        <f aca="false">TEXT(B6559,"YYYY-MM")</f>
        <v>2015-10</v>
      </c>
      <c r="P6559" s="18" t="n">
        <f aca="false">IFERROR(N6559/K6559,0)</f>
        <v>0.325</v>
      </c>
      <c r="Q6559" s="0" t="str">
        <f aca="false">IF(M6559=0,"No Discount",IF(M6559&lt;0.2,"Low (1-19%)",IF(M6559&lt;0.4,"Medium (20-39%)","High (40%+)")))</f>
        <v>Medium (20-39%)</v>
      </c>
      <c r="R6559" s="0" t="str">
        <f aca="false">INDEX('Lookup Tables'!$B$2:$B$5,MATCH(F6559,'Lookup Tables'!$A$2:$A$5,0))</f>
        <v>Manager A</v>
      </c>
    </row>
    <row r="6560" customFormat="false" ht="15" hidden="false" customHeight="false" outlineLevel="0" collapsed="false">
      <c r="A6560" s="0" t="s">
        <v>5171</v>
      </c>
      <c r="B6560" s="13" t="n">
        <v>42526</v>
      </c>
      <c r="C6560" s="13" t="n">
        <v>42531</v>
      </c>
      <c r="D6560" s="14" t="s">
        <v>69</v>
      </c>
      <c r="E6560" s="14" t="s">
        <v>62</v>
      </c>
      <c r="F6560" s="14" t="s">
        <v>117</v>
      </c>
      <c r="G6560" s="14" t="s">
        <v>170</v>
      </c>
      <c r="H6560" s="14" t="s">
        <v>56</v>
      </c>
      <c r="I6560" s="14" t="s">
        <v>59</v>
      </c>
      <c r="J6560" s="14" t="s">
        <v>887</v>
      </c>
      <c r="K6560" s="15" t="n">
        <v>1522.638</v>
      </c>
      <c r="L6560" s="0" t="n">
        <v>9</v>
      </c>
      <c r="M6560" s="16" t="n">
        <v>0.1</v>
      </c>
      <c r="N6560" s="17" t="n">
        <v>169.182</v>
      </c>
      <c r="O6560" s="0" t="str">
        <f aca="false">TEXT(B6560,"YYYY-MM")</f>
        <v>2016-06</v>
      </c>
      <c r="P6560" s="18" t="n">
        <f aca="false">IFERROR(N6560/K6560,0)</f>
        <v>0.111111111111111</v>
      </c>
      <c r="Q6560" s="0" t="str">
        <f aca="false">IF(M6560=0,"No Discount",IF(M6560&lt;0.2,"Low (1-19%)",IF(M6560&lt;0.4,"Medium (20-39%)","High (40%+)")))</f>
        <v>Low (1-19%)</v>
      </c>
      <c r="R6560" s="0" t="str">
        <f aca="false">INDEX('Lookup Tables'!$B$2:$B$5,MATCH(F6560,'Lookup Tables'!$A$2:$A$5,0))</f>
        <v>Manager B</v>
      </c>
    </row>
    <row r="6561" customFormat="false" ht="15" hidden="false" customHeight="false" outlineLevel="0" collapsed="false">
      <c r="A6561" s="0" t="s">
        <v>5172</v>
      </c>
      <c r="B6561" s="13" t="n">
        <v>42937</v>
      </c>
      <c r="C6561" s="13" t="n">
        <v>42942</v>
      </c>
      <c r="D6561" s="14" t="s">
        <v>69</v>
      </c>
      <c r="E6561" s="14" t="s">
        <v>62</v>
      </c>
      <c r="F6561" s="14" t="s">
        <v>63</v>
      </c>
      <c r="G6561" s="14" t="s">
        <v>64</v>
      </c>
      <c r="H6561" s="14" t="s">
        <v>65</v>
      </c>
      <c r="I6561" s="14" t="s">
        <v>129</v>
      </c>
      <c r="J6561" s="14" t="s">
        <v>1745</v>
      </c>
      <c r="K6561" s="15" t="n">
        <v>419.9</v>
      </c>
      <c r="L6561" s="0" t="n">
        <v>5</v>
      </c>
      <c r="M6561" s="16" t="n">
        <v>0</v>
      </c>
      <c r="N6561" s="17" t="n">
        <v>197.353</v>
      </c>
      <c r="O6561" s="0" t="str">
        <f aca="false">TEXT(B6561,"YYYY-MM")</f>
        <v>2017-07</v>
      </c>
      <c r="P6561" s="18" t="n">
        <f aca="false">IFERROR(N6561/K6561,0)</f>
        <v>0.47</v>
      </c>
      <c r="Q6561" s="0" t="str">
        <f aca="false">IF(M6561=0,"No Discount",IF(M6561&lt;0.2,"Low (1-19%)",IF(M6561&lt;0.4,"Medium (20-39%)","High (40%+)")))</f>
        <v>No Discount</v>
      </c>
      <c r="R6561" s="0" t="str">
        <f aca="false">INDEX('Lookup Tables'!$B$2:$B$5,MATCH(F6561,'Lookup Tables'!$A$2:$A$5,0))</f>
        <v>Manager D</v>
      </c>
    </row>
    <row r="6562" customFormat="false" ht="15" hidden="false" customHeight="false" outlineLevel="0" collapsed="false">
      <c r="A6562" s="0" t="s">
        <v>5172</v>
      </c>
      <c r="B6562" s="13" t="n">
        <v>42937</v>
      </c>
      <c r="C6562" s="13" t="n">
        <v>42942</v>
      </c>
      <c r="D6562" s="14" t="s">
        <v>69</v>
      </c>
      <c r="E6562" s="14" t="s">
        <v>62</v>
      </c>
      <c r="F6562" s="14" t="s">
        <v>63</v>
      </c>
      <c r="G6562" s="14" t="s">
        <v>64</v>
      </c>
      <c r="H6562" s="14" t="s">
        <v>65</v>
      </c>
      <c r="I6562" s="14" t="s">
        <v>66</v>
      </c>
      <c r="J6562" s="14" t="s">
        <v>669</v>
      </c>
      <c r="K6562" s="15" t="n">
        <v>3.15</v>
      </c>
      <c r="L6562" s="0" t="n">
        <v>1</v>
      </c>
      <c r="M6562" s="16" t="n">
        <v>0</v>
      </c>
      <c r="N6562" s="17" t="n">
        <v>1.512</v>
      </c>
      <c r="O6562" s="0" t="str">
        <f aca="false">TEXT(B6562,"YYYY-MM")</f>
        <v>2017-07</v>
      </c>
      <c r="P6562" s="18" t="n">
        <f aca="false">IFERROR(N6562/K6562,0)</f>
        <v>0.48</v>
      </c>
      <c r="Q6562" s="0" t="str">
        <f aca="false">IF(M6562=0,"No Discount",IF(M6562&lt;0.2,"Low (1-19%)",IF(M6562&lt;0.4,"Medium (20-39%)","High (40%+)")))</f>
        <v>No Discount</v>
      </c>
      <c r="R6562" s="0" t="str">
        <f aca="false">INDEX('Lookup Tables'!$B$2:$B$5,MATCH(F6562,'Lookup Tables'!$A$2:$A$5,0))</f>
        <v>Manager D</v>
      </c>
    </row>
    <row r="6563" customFormat="false" ht="15" hidden="false" customHeight="false" outlineLevel="0" collapsed="false">
      <c r="A6563" s="0" t="s">
        <v>5173</v>
      </c>
      <c r="B6563" s="13" t="n">
        <v>43190</v>
      </c>
      <c r="C6563" s="13" t="n">
        <v>43192</v>
      </c>
      <c r="D6563" s="14" t="s">
        <v>137</v>
      </c>
      <c r="E6563" s="14" t="s">
        <v>62</v>
      </c>
      <c r="F6563" s="14" t="s">
        <v>98</v>
      </c>
      <c r="G6563" s="14" t="s">
        <v>99</v>
      </c>
      <c r="H6563" s="14" t="s">
        <v>65</v>
      </c>
      <c r="I6563" s="14" t="s">
        <v>85</v>
      </c>
      <c r="J6563" s="14" t="s">
        <v>1300</v>
      </c>
      <c r="K6563" s="15" t="n">
        <v>33.62</v>
      </c>
      <c r="L6563" s="0" t="n">
        <v>5</v>
      </c>
      <c r="M6563" s="16" t="n">
        <v>0.8</v>
      </c>
      <c r="N6563" s="17" t="n">
        <v>-90.774</v>
      </c>
      <c r="O6563" s="0" t="str">
        <f aca="false">TEXT(B6563,"YYYY-MM")</f>
        <v>2018-03</v>
      </c>
      <c r="P6563" s="18" t="n">
        <f aca="false">IFERROR(N6563/K6563,0)</f>
        <v>-2.7</v>
      </c>
      <c r="Q6563" s="0" t="str">
        <f aca="false">IF(M6563=0,"No Discount",IF(M6563&lt;0.2,"Low (1-19%)",IF(M6563&lt;0.4,"Medium (20-39%)","High (40%+)")))</f>
        <v>High (40%+)</v>
      </c>
      <c r="R6563" s="0" t="str">
        <f aca="false">INDEX('Lookup Tables'!$B$2:$B$5,MATCH(F6563,'Lookup Tables'!$A$2:$A$5,0))</f>
        <v>Manager A</v>
      </c>
    </row>
    <row r="6564" customFormat="false" ht="15" hidden="false" customHeight="false" outlineLevel="0" collapsed="false">
      <c r="A6564" s="0" t="s">
        <v>5174</v>
      </c>
      <c r="B6564" s="13" t="n">
        <v>42131</v>
      </c>
      <c r="C6564" s="13" t="n">
        <v>42136</v>
      </c>
      <c r="D6564" s="14" t="s">
        <v>69</v>
      </c>
      <c r="E6564" s="14" t="s">
        <v>53</v>
      </c>
      <c r="F6564" s="14" t="s">
        <v>117</v>
      </c>
      <c r="G6564" s="14" t="s">
        <v>584</v>
      </c>
      <c r="H6564" s="14" t="s">
        <v>65</v>
      </c>
      <c r="I6564" s="14" t="s">
        <v>83</v>
      </c>
      <c r="J6564" s="14" t="s">
        <v>183</v>
      </c>
      <c r="K6564" s="15" t="n">
        <v>16.14</v>
      </c>
      <c r="L6564" s="0" t="n">
        <v>3</v>
      </c>
      <c r="M6564" s="16" t="n">
        <v>0</v>
      </c>
      <c r="N6564" s="17" t="n">
        <v>7.9086</v>
      </c>
      <c r="O6564" s="0" t="str">
        <f aca="false">TEXT(B6564,"YYYY-MM")</f>
        <v>2015-05</v>
      </c>
      <c r="P6564" s="18" t="n">
        <f aca="false">IFERROR(N6564/K6564,0)</f>
        <v>0.49</v>
      </c>
      <c r="Q6564" s="0" t="str">
        <f aca="false">IF(M6564=0,"No Discount",IF(M6564&lt;0.2,"Low (1-19%)",IF(M6564&lt;0.4,"Medium (20-39%)","High (40%+)")))</f>
        <v>No Discount</v>
      </c>
      <c r="R6564" s="0" t="str">
        <f aca="false">INDEX('Lookup Tables'!$B$2:$B$5,MATCH(F6564,'Lookup Tables'!$A$2:$A$5,0))</f>
        <v>Manager B</v>
      </c>
    </row>
    <row r="6565" customFormat="false" ht="15" hidden="false" customHeight="false" outlineLevel="0" collapsed="false">
      <c r="A6565" s="0" t="s">
        <v>5174</v>
      </c>
      <c r="B6565" s="13" t="n">
        <v>42131</v>
      </c>
      <c r="C6565" s="13" t="n">
        <v>42136</v>
      </c>
      <c r="D6565" s="14" t="s">
        <v>69</v>
      </c>
      <c r="E6565" s="14" t="s">
        <v>53</v>
      </c>
      <c r="F6565" s="14" t="s">
        <v>117</v>
      </c>
      <c r="G6565" s="14" t="s">
        <v>584</v>
      </c>
      <c r="H6565" s="14" t="s">
        <v>56</v>
      </c>
      <c r="I6565" s="14" t="s">
        <v>71</v>
      </c>
      <c r="J6565" s="14" t="s">
        <v>3582</v>
      </c>
      <c r="K6565" s="15" t="n">
        <v>194.25</v>
      </c>
      <c r="L6565" s="0" t="n">
        <v>2</v>
      </c>
      <c r="M6565" s="16" t="n">
        <v>0.3</v>
      </c>
      <c r="N6565" s="17" t="n">
        <v>-38.85</v>
      </c>
      <c r="O6565" s="0" t="str">
        <f aca="false">TEXT(B6565,"YYYY-MM")</f>
        <v>2015-05</v>
      </c>
      <c r="P6565" s="18" t="n">
        <f aca="false">IFERROR(N6565/K6565,0)</f>
        <v>-0.2</v>
      </c>
      <c r="Q6565" s="0" t="str">
        <f aca="false">IF(M6565=0,"No Discount",IF(M6565&lt;0.2,"Low (1-19%)",IF(M6565&lt;0.4,"Medium (20-39%)","High (40%+)")))</f>
        <v>Medium (20-39%)</v>
      </c>
      <c r="R6565" s="0" t="str">
        <f aca="false">INDEX('Lookup Tables'!$B$2:$B$5,MATCH(F6565,'Lookup Tables'!$A$2:$A$5,0))</f>
        <v>Manager B</v>
      </c>
    </row>
    <row r="6566" customFormat="false" ht="15" hidden="false" customHeight="false" outlineLevel="0" collapsed="false">
      <c r="A6566" s="0" t="s">
        <v>5174</v>
      </c>
      <c r="B6566" s="13" t="n">
        <v>42131</v>
      </c>
      <c r="C6566" s="13" t="n">
        <v>42136</v>
      </c>
      <c r="D6566" s="14" t="s">
        <v>69</v>
      </c>
      <c r="E6566" s="14" t="s">
        <v>53</v>
      </c>
      <c r="F6566" s="14" t="s">
        <v>117</v>
      </c>
      <c r="G6566" s="14" t="s">
        <v>584</v>
      </c>
      <c r="H6566" s="14" t="s">
        <v>65</v>
      </c>
      <c r="I6566" s="14" t="s">
        <v>78</v>
      </c>
      <c r="J6566" s="14" t="s">
        <v>1184</v>
      </c>
      <c r="K6566" s="15" t="n">
        <v>8.64</v>
      </c>
      <c r="L6566" s="0" t="n">
        <v>3</v>
      </c>
      <c r="M6566" s="16" t="n">
        <v>0</v>
      </c>
      <c r="N6566" s="17" t="n">
        <v>2.5056</v>
      </c>
      <c r="O6566" s="0" t="str">
        <f aca="false">TEXT(B6566,"YYYY-MM")</f>
        <v>2015-05</v>
      </c>
      <c r="P6566" s="18" t="n">
        <f aca="false">IFERROR(N6566/K6566,0)</f>
        <v>0.29</v>
      </c>
      <c r="Q6566" s="0" t="str">
        <f aca="false">IF(M6566=0,"No Discount",IF(M6566&lt;0.2,"Low (1-19%)",IF(M6566&lt;0.4,"Medium (20-39%)","High (40%+)")))</f>
        <v>No Discount</v>
      </c>
      <c r="R6566" s="0" t="str">
        <f aca="false">INDEX('Lookup Tables'!$B$2:$B$5,MATCH(F6566,'Lookup Tables'!$A$2:$A$5,0))</f>
        <v>Manager B</v>
      </c>
    </row>
    <row r="6567" customFormat="false" ht="15" hidden="false" customHeight="false" outlineLevel="0" collapsed="false">
      <c r="A6567" s="0" t="s">
        <v>5174</v>
      </c>
      <c r="B6567" s="13" t="n">
        <v>42131</v>
      </c>
      <c r="C6567" s="13" t="n">
        <v>42136</v>
      </c>
      <c r="D6567" s="14" t="s">
        <v>69</v>
      </c>
      <c r="E6567" s="14" t="s">
        <v>53</v>
      </c>
      <c r="F6567" s="14" t="s">
        <v>117</v>
      </c>
      <c r="G6567" s="14" t="s">
        <v>584</v>
      </c>
      <c r="H6567" s="14" t="s">
        <v>56</v>
      </c>
      <c r="I6567" s="14" t="s">
        <v>59</v>
      </c>
      <c r="J6567" s="14" t="s">
        <v>1122</v>
      </c>
      <c r="K6567" s="15" t="n">
        <v>872.32</v>
      </c>
      <c r="L6567" s="0" t="n">
        <v>4</v>
      </c>
      <c r="M6567" s="16" t="n">
        <v>0</v>
      </c>
      <c r="N6567" s="17" t="n">
        <v>244.2496</v>
      </c>
      <c r="O6567" s="0" t="str">
        <f aca="false">TEXT(B6567,"YYYY-MM")</f>
        <v>2015-05</v>
      </c>
      <c r="P6567" s="18" t="n">
        <f aca="false">IFERROR(N6567/K6567,0)</f>
        <v>0.28</v>
      </c>
      <c r="Q6567" s="0" t="str">
        <f aca="false">IF(M6567=0,"No Discount",IF(M6567&lt;0.2,"Low (1-19%)",IF(M6567&lt;0.4,"Medium (20-39%)","High (40%+)")))</f>
        <v>No Discount</v>
      </c>
      <c r="R6567" s="0" t="str">
        <f aca="false">INDEX('Lookup Tables'!$B$2:$B$5,MATCH(F6567,'Lookup Tables'!$A$2:$A$5,0))</f>
        <v>Manager B</v>
      </c>
    </row>
    <row r="6568" customFormat="false" ht="15" hidden="false" customHeight="false" outlineLevel="0" collapsed="false">
      <c r="A6568" s="0" t="s">
        <v>5175</v>
      </c>
      <c r="B6568" s="13" t="n">
        <v>43136</v>
      </c>
      <c r="C6568" s="13" t="n">
        <v>43139</v>
      </c>
      <c r="D6568" s="14" t="s">
        <v>52</v>
      </c>
      <c r="E6568" s="14" t="s">
        <v>53</v>
      </c>
      <c r="F6568" s="14" t="s">
        <v>98</v>
      </c>
      <c r="G6568" s="14" t="s">
        <v>99</v>
      </c>
      <c r="H6568" s="14" t="s">
        <v>65</v>
      </c>
      <c r="I6568" s="14" t="s">
        <v>83</v>
      </c>
      <c r="J6568" s="14" t="s">
        <v>1005</v>
      </c>
      <c r="K6568" s="15" t="n">
        <v>243.992</v>
      </c>
      <c r="L6568" s="0" t="n">
        <v>4</v>
      </c>
      <c r="M6568" s="16" t="n">
        <v>0.8</v>
      </c>
      <c r="N6568" s="17" t="n">
        <v>-426.986</v>
      </c>
      <c r="O6568" s="0" t="str">
        <f aca="false">TEXT(B6568,"YYYY-MM")</f>
        <v>2018-02</v>
      </c>
      <c r="P6568" s="18" t="n">
        <f aca="false">IFERROR(N6568/K6568,0)</f>
        <v>-1.75</v>
      </c>
      <c r="Q6568" s="0" t="str">
        <f aca="false">IF(M6568=0,"No Discount",IF(M6568&lt;0.2,"Low (1-19%)",IF(M6568&lt;0.4,"Medium (20-39%)","High (40%+)")))</f>
        <v>High (40%+)</v>
      </c>
      <c r="R6568" s="0" t="str">
        <f aca="false">INDEX('Lookup Tables'!$B$2:$B$5,MATCH(F6568,'Lookup Tables'!$A$2:$A$5,0))</f>
        <v>Manager A</v>
      </c>
    </row>
    <row r="6569" customFormat="false" ht="15" hidden="false" customHeight="false" outlineLevel="0" collapsed="false">
      <c r="A6569" s="0" t="s">
        <v>5175</v>
      </c>
      <c r="B6569" s="13" t="n">
        <v>43136</v>
      </c>
      <c r="C6569" s="13" t="n">
        <v>43139</v>
      </c>
      <c r="D6569" s="14" t="s">
        <v>52</v>
      </c>
      <c r="E6569" s="14" t="s">
        <v>53</v>
      </c>
      <c r="F6569" s="14" t="s">
        <v>98</v>
      </c>
      <c r="G6569" s="14" t="s">
        <v>99</v>
      </c>
      <c r="H6569" s="14" t="s">
        <v>65</v>
      </c>
      <c r="I6569" s="14" t="s">
        <v>78</v>
      </c>
      <c r="J6569" s="14" t="s">
        <v>1387</v>
      </c>
      <c r="K6569" s="15" t="n">
        <v>7.12</v>
      </c>
      <c r="L6569" s="0" t="n">
        <v>5</v>
      </c>
      <c r="M6569" s="16" t="n">
        <v>0.2</v>
      </c>
      <c r="N6569" s="17" t="n">
        <v>0.712</v>
      </c>
      <c r="O6569" s="0" t="str">
        <f aca="false">TEXT(B6569,"YYYY-MM")</f>
        <v>2018-02</v>
      </c>
      <c r="P6569" s="18" t="n">
        <f aca="false">IFERROR(N6569/K6569,0)</f>
        <v>0.1</v>
      </c>
      <c r="Q6569" s="0" t="str">
        <f aca="false">IF(M6569=0,"No Discount",IF(M6569&lt;0.2,"Low (1-19%)",IF(M6569&lt;0.4,"Medium (20-39%)","High (40%+)")))</f>
        <v>Medium (20-39%)</v>
      </c>
      <c r="R6569" s="0" t="str">
        <f aca="false">INDEX('Lookup Tables'!$B$2:$B$5,MATCH(F6569,'Lookup Tables'!$A$2:$A$5,0))</f>
        <v>Manager A</v>
      </c>
    </row>
    <row r="6570" customFormat="false" ht="15" hidden="false" customHeight="false" outlineLevel="0" collapsed="false">
      <c r="A6570" s="0" t="s">
        <v>5176</v>
      </c>
      <c r="B6570" s="13" t="n">
        <v>42112</v>
      </c>
      <c r="C6570" s="13" t="n">
        <v>42116</v>
      </c>
      <c r="D6570" s="14" t="s">
        <v>69</v>
      </c>
      <c r="E6570" s="14" t="s">
        <v>53</v>
      </c>
      <c r="F6570" s="14" t="s">
        <v>98</v>
      </c>
      <c r="G6570" s="14" t="s">
        <v>99</v>
      </c>
      <c r="H6570" s="14" t="s">
        <v>65</v>
      </c>
      <c r="I6570" s="14" t="s">
        <v>78</v>
      </c>
      <c r="J6570" s="14" t="s">
        <v>180</v>
      </c>
      <c r="K6570" s="15" t="n">
        <v>2.688</v>
      </c>
      <c r="L6570" s="0" t="n">
        <v>2</v>
      </c>
      <c r="M6570" s="16" t="n">
        <v>0.2</v>
      </c>
      <c r="N6570" s="17" t="n">
        <v>1.008</v>
      </c>
      <c r="O6570" s="0" t="str">
        <f aca="false">TEXT(B6570,"YYYY-MM")</f>
        <v>2015-04</v>
      </c>
      <c r="P6570" s="18" t="n">
        <f aca="false">IFERROR(N6570/K6570,0)</f>
        <v>0.375</v>
      </c>
      <c r="Q6570" s="0" t="str">
        <f aca="false">IF(M6570=0,"No Discount",IF(M6570&lt;0.2,"Low (1-19%)",IF(M6570&lt;0.4,"Medium (20-39%)","High (40%+)")))</f>
        <v>Medium (20-39%)</v>
      </c>
      <c r="R6570" s="0" t="str">
        <f aca="false">INDEX('Lookup Tables'!$B$2:$B$5,MATCH(F6570,'Lookup Tables'!$A$2:$A$5,0))</f>
        <v>Manager A</v>
      </c>
    </row>
    <row r="6571" customFormat="false" ht="15" hidden="false" customHeight="false" outlineLevel="0" collapsed="false">
      <c r="A6571" s="0" t="s">
        <v>5176</v>
      </c>
      <c r="B6571" s="13" t="n">
        <v>42112</v>
      </c>
      <c r="C6571" s="13" t="n">
        <v>42116</v>
      </c>
      <c r="D6571" s="14" t="s">
        <v>69</v>
      </c>
      <c r="E6571" s="14" t="s">
        <v>53</v>
      </c>
      <c r="F6571" s="14" t="s">
        <v>98</v>
      </c>
      <c r="G6571" s="14" t="s">
        <v>99</v>
      </c>
      <c r="H6571" s="14" t="s">
        <v>56</v>
      </c>
      <c r="I6571" s="14" t="s">
        <v>59</v>
      </c>
      <c r="J6571" s="14" t="s">
        <v>549</v>
      </c>
      <c r="K6571" s="15" t="n">
        <v>317.058</v>
      </c>
      <c r="L6571" s="0" t="n">
        <v>3</v>
      </c>
      <c r="M6571" s="16" t="n">
        <v>0.3</v>
      </c>
      <c r="N6571" s="17" t="n">
        <v>-18.1176</v>
      </c>
      <c r="O6571" s="0" t="str">
        <f aca="false">TEXT(B6571,"YYYY-MM")</f>
        <v>2015-04</v>
      </c>
      <c r="P6571" s="18" t="n">
        <f aca="false">IFERROR(N6571/K6571,0)</f>
        <v>-0.0571428571428571</v>
      </c>
      <c r="Q6571" s="0" t="str">
        <f aca="false">IF(M6571=0,"No Discount",IF(M6571&lt;0.2,"Low (1-19%)",IF(M6571&lt;0.4,"Medium (20-39%)","High (40%+)")))</f>
        <v>Medium (20-39%)</v>
      </c>
      <c r="R6571" s="0" t="str">
        <f aca="false">INDEX('Lookup Tables'!$B$2:$B$5,MATCH(F6571,'Lookup Tables'!$A$2:$A$5,0))</f>
        <v>Manager A</v>
      </c>
    </row>
    <row r="6572" customFormat="false" ht="15" hidden="false" customHeight="false" outlineLevel="0" collapsed="false">
      <c r="A6572" s="0" t="s">
        <v>5176</v>
      </c>
      <c r="B6572" s="13" t="n">
        <v>42112</v>
      </c>
      <c r="C6572" s="13" t="n">
        <v>42116</v>
      </c>
      <c r="D6572" s="14" t="s">
        <v>69</v>
      </c>
      <c r="E6572" s="14" t="s">
        <v>53</v>
      </c>
      <c r="F6572" s="14" t="s">
        <v>98</v>
      </c>
      <c r="G6572" s="14" t="s">
        <v>99</v>
      </c>
      <c r="H6572" s="14" t="s">
        <v>65</v>
      </c>
      <c r="I6572" s="14" t="s">
        <v>129</v>
      </c>
      <c r="J6572" s="14" t="s">
        <v>1118</v>
      </c>
      <c r="K6572" s="15" t="n">
        <v>149.352</v>
      </c>
      <c r="L6572" s="0" t="n">
        <v>3</v>
      </c>
      <c r="M6572" s="16" t="n">
        <v>0.2</v>
      </c>
      <c r="N6572" s="17" t="n">
        <v>50.4063</v>
      </c>
      <c r="O6572" s="0" t="str">
        <f aca="false">TEXT(B6572,"YYYY-MM")</f>
        <v>2015-04</v>
      </c>
      <c r="P6572" s="18" t="n">
        <f aca="false">IFERROR(N6572/K6572,0)</f>
        <v>0.3375</v>
      </c>
      <c r="Q6572" s="0" t="str">
        <f aca="false">IF(M6572=0,"No Discount",IF(M6572&lt;0.2,"Low (1-19%)",IF(M6572&lt;0.4,"Medium (20-39%)","High (40%+)")))</f>
        <v>Medium (20-39%)</v>
      </c>
      <c r="R6572" s="0" t="str">
        <f aca="false">INDEX('Lookup Tables'!$B$2:$B$5,MATCH(F6572,'Lookup Tables'!$A$2:$A$5,0))</f>
        <v>Manager A</v>
      </c>
    </row>
    <row r="6573" customFormat="false" ht="15" hidden="false" customHeight="false" outlineLevel="0" collapsed="false">
      <c r="A6573" s="0" t="s">
        <v>5176</v>
      </c>
      <c r="B6573" s="13" t="n">
        <v>42112</v>
      </c>
      <c r="C6573" s="13" t="n">
        <v>42116</v>
      </c>
      <c r="D6573" s="14" t="s">
        <v>69</v>
      </c>
      <c r="E6573" s="14" t="s">
        <v>53</v>
      </c>
      <c r="F6573" s="14" t="s">
        <v>98</v>
      </c>
      <c r="G6573" s="14" t="s">
        <v>99</v>
      </c>
      <c r="H6573" s="14" t="s">
        <v>80</v>
      </c>
      <c r="I6573" s="14" t="s">
        <v>123</v>
      </c>
      <c r="J6573" s="14" t="s">
        <v>3293</v>
      </c>
      <c r="K6573" s="15" t="n">
        <v>227.976</v>
      </c>
      <c r="L6573" s="0" t="n">
        <v>3</v>
      </c>
      <c r="M6573" s="16" t="n">
        <v>0.2</v>
      </c>
      <c r="N6573" s="17" t="n">
        <v>28.497</v>
      </c>
      <c r="O6573" s="0" t="str">
        <f aca="false">TEXT(B6573,"YYYY-MM")</f>
        <v>2015-04</v>
      </c>
      <c r="P6573" s="18" t="n">
        <f aca="false">IFERROR(N6573/K6573,0)</f>
        <v>0.125</v>
      </c>
      <c r="Q6573" s="0" t="str">
        <f aca="false">IF(M6573=0,"No Discount",IF(M6573&lt;0.2,"Low (1-19%)",IF(M6573&lt;0.4,"Medium (20-39%)","High (40%+)")))</f>
        <v>Medium (20-39%)</v>
      </c>
      <c r="R6573" s="0" t="str">
        <f aca="false">INDEX('Lookup Tables'!$B$2:$B$5,MATCH(F6573,'Lookup Tables'!$A$2:$A$5,0))</f>
        <v>Manager A</v>
      </c>
    </row>
    <row r="6574" customFormat="false" ht="15" hidden="false" customHeight="false" outlineLevel="0" collapsed="false">
      <c r="A6574" s="0" t="s">
        <v>5177</v>
      </c>
      <c r="B6574" s="13" t="n">
        <v>42865</v>
      </c>
      <c r="C6574" s="13" t="n">
        <v>42871</v>
      </c>
      <c r="D6574" s="14" t="s">
        <v>69</v>
      </c>
      <c r="E6574" s="14" t="s">
        <v>53</v>
      </c>
      <c r="F6574" s="14" t="s">
        <v>63</v>
      </c>
      <c r="G6574" s="14" t="s">
        <v>94</v>
      </c>
      <c r="H6574" s="14" t="s">
        <v>65</v>
      </c>
      <c r="I6574" s="14" t="s">
        <v>91</v>
      </c>
      <c r="J6574" s="14" t="s">
        <v>2530</v>
      </c>
      <c r="K6574" s="15" t="n">
        <v>11.96</v>
      </c>
      <c r="L6574" s="0" t="n">
        <v>2</v>
      </c>
      <c r="M6574" s="16" t="n">
        <v>0</v>
      </c>
      <c r="N6574" s="17" t="n">
        <v>5.8604</v>
      </c>
      <c r="O6574" s="0" t="str">
        <f aca="false">TEXT(B6574,"YYYY-MM")</f>
        <v>2017-05</v>
      </c>
      <c r="P6574" s="18" t="n">
        <f aca="false">IFERROR(N6574/K6574,0)</f>
        <v>0.49</v>
      </c>
      <c r="Q6574" s="0" t="str">
        <f aca="false">IF(M6574=0,"No Discount",IF(M6574&lt;0.2,"Low (1-19%)",IF(M6574&lt;0.4,"Medium (20-39%)","High (40%+)")))</f>
        <v>No Discount</v>
      </c>
      <c r="R6574" s="0" t="str">
        <f aca="false">INDEX('Lookup Tables'!$B$2:$B$5,MATCH(F6574,'Lookup Tables'!$A$2:$A$5,0))</f>
        <v>Manager D</v>
      </c>
    </row>
    <row r="6575" customFormat="false" ht="15" hidden="false" customHeight="false" outlineLevel="0" collapsed="false">
      <c r="A6575" s="0" t="s">
        <v>5178</v>
      </c>
      <c r="B6575" s="13" t="n">
        <v>43064</v>
      </c>
      <c r="C6575" s="13" t="n">
        <v>43069</v>
      </c>
      <c r="D6575" s="14" t="s">
        <v>69</v>
      </c>
      <c r="E6575" s="14" t="s">
        <v>62</v>
      </c>
      <c r="F6575" s="14" t="s">
        <v>117</v>
      </c>
      <c r="G6575" s="14" t="s">
        <v>391</v>
      </c>
      <c r="H6575" s="14" t="s">
        <v>65</v>
      </c>
      <c r="I6575" s="14" t="s">
        <v>73</v>
      </c>
      <c r="J6575" s="14" t="s">
        <v>765</v>
      </c>
      <c r="K6575" s="15" t="n">
        <v>563.4</v>
      </c>
      <c r="L6575" s="0" t="n">
        <v>4</v>
      </c>
      <c r="M6575" s="16" t="n">
        <v>0</v>
      </c>
      <c r="N6575" s="17" t="n">
        <v>67.608</v>
      </c>
      <c r="O6575" s="0" t="str">
        <f aca="false">TEXT(B6575,"YYYY-MM")</f>
        <v>2017-11</v>
      </c>
      <c r="P6575" s="18" t="n">
        <f aca="false">IFERROR(N6575/K6575,0)</f>
        <v>0.12</v>
      </c>
      <c r="Q6575" s="0" t="str">
        <f aca="false">IF(M6575=0,"No Discount",IF(M6575&lt;0.2,"Low (1-19%)",IF(M6575&lt;0.4,"Medium (20-39%)","High (40%+)")))</f>
        <v>No Discount</v>
      </c>
      <c r="R6575" s="0" t="str">
        <f aca="false">INDEX('Lookup Tables'!$B$2:$B$5,MATCH(F6575,'Lookup Tables'!$A$2:$A$5,0))</f>
        <v>Manager B</v>
      </c>
    </row>
    <row r="6576" customFormat="false" ht="15" hidden="false" customHeight="false" outlineLevel="0" collapsed="false">
      <c r="A6576" s="0" t="s">
        <v>5178</v>
      </c>
      <c r="B6576" s="13" t="n">
        <v>43064</v>
      </c>
      <c r="C6576" s="13" t="n">
        <v>43069</v>
      </c>
      <c r="D6576" s="14" t="s">
        <v>69</v>
      </c>
      <c r="E6576" s="14" t="s">
        <v>62</v>
      </c>
      <c r="F6576" s="14" t="s">
        <v>117</v>
      </c>
      <c r="G6576" s="14" t="s">
        <v>391</v>
      </c>
      <c r="H6576" s="14" t="s">
        <v>80</v>
      </c>
      <c r="I6576" s="14" t="s">
        <v>345</v>
      </c>
      <c r="J6576" s="14" t="s">
        <v>5179</v>
      </c>
      <c r="K6576" s="15" t="n">
        <v>319.92</v>
      </c>
      <c r="L6576" s="0" t="n">
        <v>8</v>
      </c>
      <c r="M6576" s="16" t="n">
        <v>0</v>
      </c>
      <c r="N6576" s="17" t="n">
        <v>118.3704</v>
      </c>
      <c r="O6576" s="0" t="str">
        <f aca="false">TEXT(B6576,"YYYY-MM")</f>
        <v>2017-11</v>
      </c>
      <c r="P6576" s="18" t="n">
        <f aca="false">IFERROR(N6576/K6576,0)</f>
        <v>0.37</v>
      </c>
      <c r="Q6576" s="0" t="str">
        <f aca="false">IF(M6576=0,"No Discount",IF(M6576&lt;0.2,"Low (1-19%)",IF(M6576&lt;0.4,"Medium (20-39%)","High (40%+)")))</f>
        <v>No Discount</v>
      </c>
      <c r="R6576" s="0" t="str">
        <f aca="false">INDEX('Lookup Tables'!$B$2:$B$5,MATCH(F6576,'Lookup Tables'!$A$2:$A$5,0))</f>
        <v>Manager B</v>
      </c>
    </row>
    <row r="6577" customFormat="false" ht="15" hidden="false" customHeight="false" outlineLevel="0" collapsed="false">
      <c r="A6577" s="0" t="s">
        <v>5180</v>
      </c>
      <c r="B6577" s="13" t="n">
        <v>43162</v>
      </c>
      <c r="C6577" s="13" t="n">
        <v>43167</v>
      </c>
      <c r="D6577" s="14" t="s">
        <v>69</v>
      </c>
      <c r="E6577" s="14" t="s">
        <v>53</v>
      </c>
      <c r="F6577" s="14" t="s">
        <v>63</v>
      </c>
      <c r="G6577" s="14" t="s">
        <v>64</v>
      </c>
      <c r="H6577" s="14" t="s">
        <v>80</v>
      </c>
      <c r="I6577" s="14" t="s">
        <v>123</v>
      </c>
      <c r="J6577" s="14" t="s">
        <v>3395</v>
      </c>
      <c r="K6577" s="15" t="n">
        <v>1049.44</v>
      </c>
      <c r="L6577" s="0" t="n">
        <v>8</v>
      </c>
      <c r="M6577" s="16" t="n">
        <v>0</v>
      </c>
      <c r="N6577" s="17" t="n">
        <v>440.7648</v>
      </c>
      <c r="O6577" s="0" t="str">
        <f aca="false">TEXT(B6577,"YYYY-MM")</f>
        <v>2018-03</v>
      </c>
      <c r="P6577" s="18" t="n">
        <f aca="false">IFERROR(N6577/K6577,0)</f>
        <v>0.42</v>
      </c>
      <c r="Q6577" s="0" t="str">
        <f aca="false">IF(M6577=0,"No Discount",IF(M6577&lt;0.2,"Low (1-19%)",IF(M6577&lt;0.4,"Medium (20-39%)","High (40%+)")))</f>
        <v>No Discount</v>
      </c>
      <c r="R6577" s="0" t="str">
        <f aca="false">INDEX('Lookup Tables'!$B$2:$B$5,MATCH(F6577,'Lookup Tables'!$A$2:$A$5,0))</f>
        <v>Manager D</v>
      </c>
    </row>
    <row r="6578" customFormat="false" ht="15" hidden="false" customHeight="false" outlineLevel="0" collapsed="false">
      <c r="A6578" s="0" t="s">
        <v>5180</v>
      </c>
      <c r="B6578" s="13" t="n">
        <v>43162</v>
      </c>
      <c r="C6578" s="13" t="n">
        <v>43167</v>
      </c>
      <c r="D6578" s="14" t="s">
        <v>69</v>
      </c>
      <c r="E6578" s="14" t="s">
        <v>53</v>
      </c>
      <c r="F6578" s="14" t="s">
        <v>63</v>
      </c>
      <c r="G6578" s="14" t="s">
        <v>64</v>
      </c>
      <c r="H6578" s="14" t="s">
        <v>56</v>
      </c>
      <c r="I6578" s="14" t="s">
        <v>59</v>
      </c>
      <c r="J6578" s="14" t="s">
        <v>177</v>
      </c>
      <c r="K6578" s="15" t="n">
        <v>170.352</v>
      </c>
      <c r="L6578" s="0" t="n">
        <v>3</v>
      </c>
      <c r="M6578" s="16" t="n">
        <v>0.2</v>
      </c>
      <c r="N6578" s="17" t="n">
        <v>-17.0352</v>
      </c>
      <c r="O6578" s="0" t="str">
        <f aca="false">TEXT(B6578,"YYYY-MM")</f>
        <v>2018-03</v>
      </c>
      <c r="P6578" s="18" t="n">
        <f aca="false">IFERROR(N6578/K6578,0)</f>
        <v>-0.1</v>
      </c>
      <c r="Q6578" s="0" t="str">
        <f aca="false">IF(M6578=0,"No Discount",IF(M6578&lt;0.2,"Low (1-19%)",IF(M6578&lt;0.4,"Medium (20-39%)","High (40%+)")))</f>
        <v>Medium (20-39%)</v>
      </c>
      <c r="R6578" s="0" t="str">
        <f aca="false">INDEX('Lookup Tables'!$B$2:$B$5,MATCH(F6578,'Lookup Tables'!$A$2:$A$5,0))</f>
        <v>Manager D</v>
      </c>
    </row>
    <row r="6579" customFormat="false" ht="15" hidden="false" customHeight="false" outlineLevel="0" collapsed="false">
      <c r="A6579" s="0" t="s">
        <v>5181</v>
      </c>
      <c r="B6579" s="13" t="n">
        <v>42710</v>
      </c>
      <c r="C6579" s="13" t="n">
        <v>42715</v>
      </c>
      <c r="D6579" s="14" t="s">
        <v>52</v>
      </c>
      <c r="E6579" s="14" t="s">
        <v>53</v>
      </c>
      <c r="F6579" s="14" t="s">
        <v>54</v>
      </c>
      <c r="G6579" s="14" t="s">
        <v>193</v>
      </c>
      <c r="H6579" s="14" t="s">
        <v>80</v>
      </c>
      <c r="I6579" s="14" t="s">
        <v>81</v>
      </c>
      <c r="J6579" s="14" t="s">
        <v>2105</v>
      </c>
      <c r="K6579" s="15" t="n">
        <v>173.94</v>
      </c>
      <c r="L6579" s="0" t="n">
        <v>6</v>
      </c>
      <c r="M6579" s="16" t="n">
        <v>0</v>
      </c>
      <c r="N6579" s="17" t="n">
        <v>50.4426</v>
      </c>
      <c r="O6579" s="0" t="str">
        <f aca="false">TEXT(B6579,"YYYY-MM")</f>
        <v>2016-12</v>
      </c>
      <c r="P6579" s="18" t="n">
        <f aca="false">IFERROR(N6579/K6579,0)</f>
        <v>0.29</v>
      </c>
      <c r="Q6579" s="0" t="str">
        <f aca="false">IF(M6579=0,"No Discount",IF(M6579&lt;0.2,"Low (1-19%)",IF(M6579&lt;0.4,"Medium (20-39%)","High (40%+)")))</f>
        <v>No Discount</v>
      </c>
      <c r="R6579" s="0" t="str">
        <f aca="false">INDEX('Lookup Tables'!$B$2:$B$5,MATCH(F6579,'Lookup Tables'!$A$2:$A$5,0))</f>
        <v>Manager C</v>
      </c>
    </row>
    <row r="6580" customFormat="false" ht="15" hidden="false" customHeight="false" outlineLevel="0" collapsed="false">
      <c r="A6580" s="0" t="s">
        <v>5182</v>
      </c>
      <c r="B6580" s="13" t="n">
        <v>42241</v>
      </c>
      <c r="C6580" s="13" t="n">
        <v>42246</v>
      </c>
      <c r="D6580" s="14" t="s">
        <v>69</v>
      </c>
      <c r="E6580" s="14" t="s">
        <v>53</v>
      </c>
      <c r="F6580" s="14" t="s">
        <v>63</v>
      </c>
      <c r="G6580" s="14" t="s">
        <v>94</v>
      </c>
      <c r="H6580" s="14" t="s">
        <v>80</v>
      </c>
      <c r="I6580" s="14" t="s">
        <v>81</v>
      </c>
      <c r="J6580" s="14" t="s">
        <v>2151</v>
      </c>
      <c r="K6580" s="15" t="n">
        <v>1007.944</v>
      </c>
      <c r="L6580" s="0" t="n">
        <v>7</v>
      </c>
      <c r="M6580" s="16" t="n">
        <v>0.2</v>
      </c>
      <c r="N6580" s="17" t="n">
        <v>75.5958</v>
      </c>
      <c r="O6580" s="0" t="str">
        <f aca="false">TEXT(B6580,"YYYY-MM")</f>
        <v>2015-08</v>
      </c>
      <c r="P6580" s="18" t="n">
        <f aca="false">IFERROR(N6580/K6580,0)</f>
        <v>0.075</v>
      </c>
      <c r="Q6580" s="0" t="str">
        <f aca="false">IF(M6580=0,"No Discount",IF(M6580&lt;0.2,"Low (1-19%)",IF(M6580&lt;0.4,"Medium (20-39%)","High (40%+)")))</f>
        <v>Medium (20-39%)</v>
      </c>
      <c r="R6580" s="0" t="str">
        <f aca="false">INDEX('Lookup Tables'!$B$2:$B$5,MATCH(F6580,'Lookup Tables'!$A$2:$A$5,0))</f>
        <v>Manager D</v>
      </c>
    </row>
    <row r="6581" customFormat="false" ht="15" hidden="false" customHeight="false" outlineLevel="0" collapsed="false">
      <c r="A6581" s="0" t="s">
        <v>5183</v>
      </c>
      <c r="B6581" s="13" t="n">
        <v>43030</v>
      </c>
      <c r="C6581" s="13" t="n">
        <v>43030</v>
      </c>
      <c r="D6581" s="14" t="s">
        <v>606</v>
      </c>
      <c r="E6581" s="14" t="s">
        <v>53</v>
      </c>
      <c r="F6581" s="14" t="s">
        <v>63</v>
      </c>
      <c r="G6581" s="14" t="s">
        <v>94</v>
      </c>
      <c r="H6581" s="14" t="s">
        <v>65</v>
      </c>
      <c r="I6581" s="14" t="s">
        <v>91</v>
      </c>
      <c r="J6581" s="14" t="s">
        <v>1996</v>
      </c>
      <c r="K6581" s="15" t="n">
        <v>6.68</v>
      </c>
      <c r="L6581" s="0" t="n">
        <v>1</v>
      </c>
      <c r="M6581" s="16" t="n">
        <v>0</v>
      </c>
      <c r="N6581" s="17" t="n">
        <v>3.2064</v>
      </c>
      <c r="O6581" s="0" t="str">
        <f aca="false">TEXT(B6581,"YYYY-MM")</f>
        <v>2017-10</v>
      </c>
      <c r="P6581" s="18" t="n">
        <f aca="false">IFERROR(N6581/K6581,0)</f>
        <v>0.48</v>
      </c>
      <c r="Q6581" s="0" t="str">
        <f aca="false">IF(M6581=0,"No Discount",IF(M6581&lt;0.2,"Low (1-19%)",IF(M6581&lt;0.4,"Medium (20-39%)","High (40%+)")))</f>
        <v>No Discount</v>
      </c>
      <c r="R6581" s="0" t="str">
        <f aca="false">INDEX('Lookup Tables'!$B$2:$B$5,MATCH(F6581,'Lookup Tables'!$A$2:$A$5,0))</f>
        <v>Manager D</v>
      </c>
    </row>
    <row r="6582" customFormat="false" ht="15" hidden="false" customHeight="false" outlineLevel="0" collapsed="false">
      <c r="A6582" s="0" t="s">
        <v>5183</v>
      </c>
      <c r="B6582" s="13" t="n">
        <v>43030</v>
      </c>
      <c r="C6582" s="13" t="n">
        <v>43030</v>
      </c>
      <c r="D6582" s="14" t="s">
        <v>606</v>
      </c>
      <c r="E6582" s="14" t="s">
        <v>53</v>
      </c>
      <c r="F6582" s="14" t="s">
        <v>63</v>
      </c>
      <c r="G6582" s="14" t="s">
        <v>94</v>
      </c>
      <c r="H6582" s="14" t="s">
        <v>65</v>
      </c>
      <c r="I6582" s="14" t="s">
        <v>78</v>
      </c>
      <c r="J6582" s="14" t="s">
        <v>1953</v>
      </c>
      <c r="K6582" s="15" t="n">
        <v>8.34</v>
      </c>
      <c r="L6582" s="0" t="n">
        <v>3</v>
      </c>
      <c r="M6582" s="16" t="n">
        <v>0</v>
      </c>
      <c r="N6582" s="17" t="n">
        <v>2.2518</v>
      </c>
      <c r="O6582" s="0" t="str">
        <f aca="false">TEXT(B6582,"YYYY-MM")</f>
        <v>2017-10</v>
      </c>
      <c r="P6582" s="18" t="n">
        <f aca="false">IFERROR(N6582/K6582,0)</f>
        <v>0.27</v>
      </c>
      <c r="Q6582" s="0" t="str">
        <f aca="false">IF(M6582=0,"No Discount",IF(M6582&lt;0.2,"Low (1-19%)",IF(M6582&lt;0.4,"Medium (20-39%)","High (40%+)")))</f>
        <v>No Discount</v>
      </c>
      <c r="R6582" s="0" t="str">
        <f aca="false">INDEX('Lookup Tables'!$B$2:$B$5,MATCH(F6582,'Lookup Tables'!$A$2:$A$5,0))</f>
        <v>Manager D</v>
      </c>
    </row>
    <row r="6583" customFormat="false" ht="15" hidden="false" customHeight="false" outlineLevel="0" collapsed="false">
      <c r="A6583" s="0" t="s">
        <v>5183</v>
      </c>
      <c r="B6583" s="13" t="n">
        <v>43030</v>
      </c>
      <c r="C6583" s="13" t="n">
        <v>43030</v>
      </c>
      <c r="D6583" s="14" t="s">
        <v>606</v>
      </c>
      <c r="E6583" s="14" t="s">
        <v>53</v>
      </c>
      <c r="F6583" s="14" t="s">
        <v>63</v>
      </c>
      <c r="G6583" s="14" t="s">
        <v>94</v>
      </c>
      <c r="H6583" s="14" t="s">
        <v>56</v>
      </c>
      <c r="I6583" s="14" t="s">
        <v>76</v>
      </c>
      <c r="J6583" s="14" t="s">
        <v>5184</v>
      </c>
      <c r="K6583" s="15" t="n">
        <v>101.94</v>
      </c>
      <c r="L6583" s="0" t="n">
        <v>3</v>
      </c>
      <c r="M6583" s="16" t="n">
        <v>0</v>
      </c>
      <c r="N6583" s="17" t="n">
        <v>30.582</v>
      </c>
      <c r="O6583" s="0" t="str">
        <f aca="false">TEXT(B6583,"YYYY-MM")</f>
        <v>2017-10</v>
      </c>
      <c r="P6583" s="18" t="n">
        <f aca="false">IFERROR(N6583/K6583,0)</f>
        <v>0.3</v>
      </c>
      <c r="Q6583" s="0" t="str">
        <f aca="false">IF(M6583=0,"No Discount",IF(M6583&lt;0.2,"Low (1-19%)",IF(M6583&lt;0.4,"Medium (20-39%)","High (40%+)")))</f>
        <v>No Discount</v>
      </c>
      <c r="R6583" s="0" t="str">
        <f aca="false">INDEX('Lookup Tables'!$B$2:$B$5,MATCH(F6583,'Lookup Tables'!$A$2:$A$5,0))</f>
        <v>Manager D</v>
      </c>
    </row>
    <row r="6584" customFormat="false" ht="15" hidden="false" customHeight="false" outlineLevel="0" collapsed="false">
      <c r="A6584" s="0" t="s">
        <v>5185</v>
      </c>
      <c r="B6584" s="13" t="n">
        <v>42954</v>
      </c>
      <c r="C6584" s="13" t="n">
        <v>42958</v>
      </c>
      <c r="D6584" s="14" t="s">
        <v>69</v>
      </c>
      <c r="E6584" s="14" t="s">
        <v>62</v>
      </c>
      <c r="F6584" s="14" t="s">
        <v>63</v>
      </c>
      <c r="G6584" s="14" t="s">
        <v>94</v>
      </c>
      <c r="H6584" s="14" t="s">
        <v>80</v>
      </c>
      <c r="I6584" s="14" t="s">
        <v>123</v>
      </c>
      <c r="J6584" s="14" t="s">
        <v>1065</v>
      </c>
      <c r="K6584" s="15" t="n">
        <v>179.97</v>
      </c>
      <c r="L6584" s="0" t="n">
        <v>3</v>
      </c>
      <c r="M6584" s="16" t="n">
        <v>0</v>
      </c>
      <c r="N6584" s="17" t="n">
        <v>86.3856</v>
      </c>
      <c r="O6584" s="0" t="str">
        <f aca="false">TEXT(B6584,"YYYY-MM")</f>
        <v>2017-08</v>
      </c>
      <c r="P6584" s="18" t="n">
        <f aca="false">IFERROR(N6584/K6584,0)</f>
        <v>0.48</v>
      </c>
      <c r="Q6584" s="0" t="str">
        <f aca="false">IF(M6584=0,"No Discount",IF(M6584&lt;0.2,"Low (1-19%)",IF(M6584&lt;0.4,"Medium (20-39%)","High (40%+)")))</f>
        <v>No Discount</v>
      </c>
      <c r="R6584" s="0" t="str">
        <f aca="false">INDEX('Lookup Tables'!$B$2:$B$5,MATCH(F6584,'Lookup Tables'!$A$2:$A$5,0))</f>
        <v>Manager D</v>
      </c>
    </row>
    <row r="6585" customFormat="false" ht="15" hidden="false" customHeight="false" outlineLevel="0" collapsed="false">
      <c r="A6585" s="0" t="s">
        <v>5186</v>
      </c>
      <c r="B6585" s="13" t="n">
        <v>43302</v>
      </c>
      <c r="C6585" s="13" t="n">
        <v>43308</v>
      </c>
      <c r="D6585" s="14" t="s">
        <v>69</v>
      </c>
      <c r="E6585" s="14" t="s">
        <v>53</v>
      </c>
      <c r="F6585" s="14" t="s">
        <v>54</v>
      </c>
      <c r="G6585" s="14" t="s">
        <v>193</v>
      </c>
      <c r="H6585" s="14" t="s">
        <v>65</v>
      </c>
      <c r="I6585" s="14" t="s">
        <v>78</v>
      </c>
      <c r="J6585" s="14" t="s">
        <v>2778</v>
      </c>
      <c r="K6585" s="15" t="n">
        <v>101.94</v>
      </c>
      <c r="L6585" s="0" t="n">
        <v>6</v>
      </c>
      <c r="M6585" s="16" t="n">
        <v>0</v>
      </c>
      <c r="N6585" s="17" t="n">
        <v>29.5626</v>
      </c>
      <c r="O6585" s="0" t="str">
        <f aca="false">TEXT(B6585,"YYYY-MM")</f>
        <v>2018-07</v>
      </c>
      <c r="P6585" s="18" t="n">
        <f aca="false">IFERROR(N6585/K6585,0)</f>
        <v>0.29</v>
      </c>
      <c r="Q6585" s="0" t="str">
        <f aca="false">IF(M6585=0,"No Discount",IF(M6585&lt;0.2,"Low (1-19%)",IF(M6585&lt;0.4,"Medium (20-39%)","High (40%+)")))</f>
        <v>No Discount</v>
      </c>
      <c r="R6585" s="0" t="str">
        <f aca="false">INDEX('Lookup Tables'!$B$2:$B$5,MATCH(F6585,'Lookup Tables'!$A$2:$A$5,0))</f>
        <v>Manager C</v>
      </c>
    </row>
    <row r="6586" customFormat="false" ht="15" hidden="false" customHeight="false" outlineLevel="0" collapsed="false">
      <c r="A6586" s="0" t="s">
        <v>5186</v>
      </c>
      <c r="B6586" s="13" t="n">
        <v>43302</v>
      </c>
      <c r="C6586" s="13" t="n">
        <v>43308</v>
      </c>
      <c r="D6586" s="14" t="s">
        <v>69</v>
      </c>
      <c r="E6586" s="14" t="s">
        <v>53</v>
      </c>
      <c r="F6586" s="14" t="s">
        <v>54</v>
      </c>
      <c r="G6586" s="14" t="s">
        <v>193</v>
      </c>
      <c r="H6586" s="14" t="s">
        <v>80</v>
      </c>
      <c r="I6586" s="14" t="s">
        <v>81</v>
      </c>
      <c r="J6586" s="14" t="s">
        <v>1250</v>
      </c>
      <c r="K6586" s="15" t="n">
        <v>271.96</v>
      </c>
      <c r="L6586" s="0" t="n">
        <v>4</v>
      </c>
      <c r="M6586" s="16" t="n">
        <v>0</v>
      </c>
      <c r="N6586" s="17" t="n">
        <v>67.99</v>
      </c>
      <c r="O6586" s="0" t="str">
        <f aca="false">TEXT(B6586,"YYYY-MM")</f>
        <v>2018-07</v>
      </c>
      <c r="P6586" s="18" t="n">
        <f aca="false">IFERROR(N6586/K6586,0)</f>
        <v>0.25</v>
      </c>
      <c r="Q6586" s="0" t="str">
        <f aca="false">IF(M6586=0,"No Discount",IF(M6586&lt;0.2,"Low (1-19%)",IF(M6586&lt;0.4,"Medium (20-39%)","High (40%+)")))</f>
        <v>No Discount</v>
      </c>
      <c r="R6586" s="0" t="str">
        <f aca="false">INDEX('Lookup Tables'!$B$2:$B$5,MATCH(F6586,'Lookup Tables'!$A$2:$A$5,0))</f>
        <v>Manager C</v>
      </c>
    </row>
    <row r="6587" customFormat="false" ht="15" hidden="false" customHeight="false" outlineLevel="0" collapsed="false">
      <c r="A6587" s="0" t="s">
        <v>5186</v>
      </c>
      <c r="B6587" s="13" t="n">
        <v>43302</v>
      </c>
      <c r="C6587" s="13" t="n">
        <v>43308</v>
      </c>
      <c r="D6587" s="14" t="s">
        <v>69</v>
      </c>
      <c r="E6587" s="14" t="s">
        <v>53</v>
      </c>
      <c r="F6587" s="14" t="s">
        <v>54</v>
      </c>
      <c r="G6587" s="14" t="s">
        <v>193</v>
      </c>
      <c r="H6587" s="14" t="s">
        <v>56</v>
      </c>
      <c r="I6587" s="14" t="s">
        <v>76</v>
      </c>
      <c r="J6587" s="14" t="s">
        <v>487</v>
      </c>
      <c r="K6587" s="15" t="n">
        <v>8.8</v>
      </c>
      <c r="L6587" s="0" t="n">
        <v>5</v>
      </c>
      <c r="M6587" s="16" t="n">
        <v>0</v>
      </c>
      <c r="N6587" s="17" t="n">
        <v>3.872</v>
      </c>
      <c r="O6587" s="0" t="str">
        <f aca="false">TEXT(B6587,"YYYY-MM")</f>
        <v>2018-07</v>
      </c>
      <c r="P6587" s="18" t="n">
        <f aca="false">IFERROR(N6587/K6587,0)</f>
        <v>0.44</v>
      </c>
      <c r="Q6587" s="0" t="str">
        <f aca="false">IF(M6587=0,"No Discount",IF(M6587&lt;0.2,"Low (1-19%)",IF(M6587&lt;0.4,"Medium (20-39%)","High (40%+)")))</f>
        <v>No Discount</v>
      </c>
      <c r="R6587" s="0" t="str">
        <f aca="false">INDEX('Lookup Tables'!$B$2:$B$5,MATCH(F6587,'Lookup Tables'!$A$2:$A$5,0))</f>
        <v>Manager C</v>
      </c>
    </row>
    <row r="6588" customFormat="false" ht="15" hidden="false" customHeight="false" outlineLevel="0" collapsed="false">
      <c r="A6588" s="0" t="s">
        <v>5186</v>
      </c>
      <c r="B6588" s="13" t="n">
        <v>43302</v>
      </c>
      <c r="C6588" s="13" t="n">
        <v>43308</v>
      </c>
      <c r="D6588" s="14" t="s">
        <v>69</v>
      </c>
      <c r="E6588" s="14" t="s">
        <v>53</v>
      </c>
      <c r="F6588" s="14" t="s">
        <v>54</v>
      </c>
      <c r="G6588" s="14" t="s">
        <v>193</v>
      </c>
      <c r="H6588" s="14" t="s">
        <v>65</v>
      </c>
      <c r="I6588" s="14" t="s">
        <v>78</v>
      </c>
      <c r="J6588" s="14" t="s">
        <v>1707</v>
      </c>
      <c r="K6588" s="15" t="n">
        <v>19.68</v>
      </c>
      <c r="L6588" s="0" t="n">
        <v>6</v>
      </c>
      <c r="M6588" s="16" t="n">
        <v>0</v>
      </c>
      <c r="N6588" s="17" t="n">
        <v>5.7072</v>
      </c>
      <c r="O6588" s="0" t="str">
        <f aca="false">TEXT(B6588,"YYYY-MM")</f>
        <v>2018-07</v>
      </c>
      <c r="P6588" s="18" t="n">
        <f aca="false">IFERROR(N6588/K6588,0)</f>
        <v>0.29</v>
      </c>
      <c r="Q6588" s="0" t="str">
        <f aca="false">IF(M6588=0,"No Discount",IF(M6588&lt;0.2,"Low (1-19%)",IF(M6588&lt;0.4,"Medium (20-39%)","High (40%+)")))</f>
        <v>No Discount</v>
      </c>
      <c r="R6588" s="0" t="str">
        <f aca="false">INDEX('Lookup Tables'!$B$2:$B$5,MATCH(F6588,'Lookup Tables'!$A$2:$A$5,0))</f>
        <v>Manager C</v>
      </c>
    </row>
    <row r="6589" customFormat="false" ht="15" hidden="false" customHeight="false" outlineLevel="0" collapsed="false">
      <c r="A6589" s="0" t="s">
        <v>5186</v>
      </c>
      <c r="B6589" s="13" t="n">
        <v>43302</v>
      </c>
      <c r="C6589" s="13" t="n">
        <v>43308</v>
      </c>
      <c r="D6589" s="14" t="s">
        <v>69</v>
      </c>
      <c r="E6589" s="14" t="s">
        <v>53</v>
      </c>
      <c r="F6589" s="14" t="s">
        <v>54</v>
      </c>
      <c r="G6589" s="14" t="s">
        <v>193</v>
      </c>
      <c r="H6589" s="14" t="s">
        <v>56</v>
      </c>
      <c r="I6589" s="14" t="s">
        <v>57</v>
      </c>
      <c r="J6589" s="14" t="s">
        <v>1267</v>
      </c>
      <c r="K6589" s="15" t="n">
        <v>302.94</v>
      </c>
      <c r="L6589" s="0" t="n">
        <v>3</v>
      </c>
      <c r="M6589" s="16" t="n">
        <v>0</v>
      </c>
      <c r="N6589" s="17" t="n">
        <v>69.6762</v>
      </c>
      <c r="O6589" s="0" t="str">
        <f aca="false">TEXT(B6589,"YYYY-MM")</f>
        <v>2018-07</v>
      </c>
      <c r="P6589" s="18" t="n">
        <f aca="false">IFERROR(N6589/K6589,0)</f>
        <v>0.23</v>
      </c>
      <c r="Q6589" s="0" t="str">
        <f aca="false">IF(M6589=0,"No Discount",IF(M6589&lt;0.2,"Low (1-19%)",IF(M6589&lt;0.4,"Medium (20-39%)","High (40%+)")))</f>
        <v>No Discount</v>
      </c>
      <c r="R6589" s="0" t="str">
        <f aca="false">INDEX('Lookup Tables'!$B$2:$B$5,MATCH(F6589,'Lookup Tables'!$A$2:$A$5,0))</f>
        <v>Manager C</v>
      </c>
    </row>
    <row r="6590" customFormat="false" ht="15" hidden="false" customHeight="false" outlineLevel="0" collapsed="false">
      <c r="A6590" s="0" t="s">
        <v>5186</v>
      </c>
      <c r="B6590" s="13" t="n">
        <v>43302</v>
      </c>
      <c r="C6590" s="13" t="n">
        <v>43308</v>
      </c>
      <c r="D6590" s="14" t="s">
        <v>69</v>
      </c>
      <c r="E6590" s="14" t="s">
        <v>53</v>
      </c>
      <c r="F6590" s="14" t="s">
        <v>54</v>
      </c>
      <c r="G6590" s="14" t="s">
        <v>193</v>
      </c>
      <c r="H6590" s="14" t="s">
        <v>65</v>
      </c>
      <c r="I6590" s="14" t="s">
        <v>83</v>
      </c>
      <c r="J6590" s="14" t="s">
        <v>1043</v>
      </c>
      <c r="K6590" s="15" t="n">
        <v>14.94</v>
      </c>
      <c r="L6590" s="0" t="n">
        <v>3</v>
      </c>
      <c r="M6590" s="16" t="n">
        <v>0</v>
      </c>
      <c r="N6590" s="17" t="n">
        <v>7.1712</v>
      </c>
      <c r="O6590" s="0" t="str">
        <f aca="false">TEXT(B6590,"YYYY-MM")</f>
        <v>2018-07</v>
      </c>
      <c r="P6590" s="18" t="n">
        <f aca="false">IFERROR(N6590/K6590,0)</f>
        <v>0.48</v>
      </c>
      <c r="Q6590" s="0" t="str">
        <f aca="false">IF(M6590=0,"No Discount",IF(M6590&lt;0.2,"Low (1-19%)",IF(M6590&lt;0.4,"Medium (20-39%)","High (40%+)")))</f>
        <v>No Discount</v>
      </c>
      <c r="R6590" s="0" t="str">
        <f aca="false">INDEX('Lookup Tables'!$B$2:$B$5,MATCH(F6590,'Lookup Tables'!$A$2:$A$5,0))</f>
        <v>Manager C</v>
      </c>
    </row>
    <row r="6591" customFormat="false" ht="15" hidden="false" customHeight="false" outlineLevel="0" collapsed="false">
      <c r="A6591" s="0" t="s">
        <v>5186</v>
      </c>
      <c r="B6591" s="13" t="n">
        <v>43302</v>
      </c>
      <c r="C6591" s="13" t="n">
        <v>43308</v>
      </c>
      <c r="D6591" s="14" t="s">
        <v>69</v>
      </c>
      <c r="E6591" s="14" t="s">
        <v>53</v>
      </c>
      <c r="F6591" s="14" t="s">
        <v>54</v>
      </c>
      <c r="G6591" s="14" t="s">
        <v>193</v>
      </c>
      <c r="H6591" s="14" t="s">
        <v>65</v>
      </c>
      <c r="I6591" s="14" t="s">
        <v>303</v>
      </c>
      <c r="J6591" s="14" t="s">
        <v>744</v>
      </c>
      <c r="K6591" s="15" t="n">
        <v>231.72</v>
      </c>
      <c r="L6591" s="0" t="n">
        <v>2</v>
      </c>
      <c r="M6591" s="16" t="n">
        <v>0</v>
      </c>
      <c r="N6591" s="17" t="n">
        <v>11.586</v>
      </c>
      <c r="O6591" s="0" t="str">
        <f aca="false">TEXT(B6591,"YYYY-MM")</f>
        <v>2018-07</v>
      </c>
      <c r="P6591" s="18" t="n">
        <f aca="false">IFERROR(N6591/K6591,0)</f>
        <v>0.05</v>
      </c>
      <c r="Q6591" s="0" t="str">
        <f aca="false">IF(M6591=0,"No Discount",IF(M6591&lt;0.2,"Low (1-19%)",IF(M6591&lt;0.4,"Medium (20-39%)","High (40%+)")))</f>
        <v>No Discount</v>
      </c>
      <c r="R6591" s="0" t="str">
        <f aca="false">INDEX('Lookup Tables'!$B$2:$B$5,MATCH(F6591,'Lookup Tables'!$A$2:$A$5,0))</f>
        <v>Manager C</v>
      </c>
    </row>
    <row r="6592" customFormat="false" ht="15" hidden="false" customHeight="false" outlineLevel="0" collapsed="false">
      <c r="A6592" s="0" t="s">
        <v>5187</v>
      </c>
      <c r="B6592" s="13" t="n">
        <v>42086</v>
      </c>
      <c r="C6592" s="13" t="n">
        <v>42089</v>
      </c>
      <c r="D6592" s="14" t="s">
        <v>137</v>
      </c>
      <c r="E6592" s="14" t="s">
        <v>53</v>
      </c>
      <c r="F6592" s="14" t="s">
        <v>54</v>
      </c>
      <c r="G6592" s="14" t="s">
        <v>70</v>
      </c>
      <c r="H6592" s="14" t="s">
        <v>65</v>
      </c>
      <c r="I6592" s="14" t="s">
        <v>66</v>
      </c>
      <c r="J6592" s="14" t="s">
        <v>1093</v>
      </c>
      <c r="K6592" s="15" t="n">
        <v>9.912</v>
      </c>
      <c r="L6592" s="0" t="n">
        <v>3</v>
      </c>
      <c r="M6592" s="16" t="n">
        <v>0.2</v>
      </c>
      <c r="N6592" s="17" t="n">
        <v>3.2214</v>
      </c>
      <c r="O6592" s="0" t="str">
        <f aca="false">TEXT(B6592,"YYYY-MM")</f>
        <v>2015-03</v>
      </c>
      <c r="P6592" s="18" t="n">
        <f aca="false">IFERROR(N6592/K6592,0)</f>
        <v>0.325</v>
      </c>
      <c r="Q6592" s="0" t="str">
        <f aca="false">IF(M6592=0,"No Discount",IF(M6592&lt;0.2,"Low (1-19%)",IF(M6592&lt;0.4,"Medium (20-39%)","High (40%+)")))</f>
        <v>Medium (20-39%)</v>
      </c>
      <c r="R6592" s="0" t="str">
        <f aca="false">INDEX('Lookup Tables'!$B$2:$B$5,MATCH(F6592,'Lookup Tables'!$A$2:$A$5,0))</f>
        <v>Manager C</v>
      </c>
    </row>
    <row r="6593" customFormat="false" ht="15" hidden="false" customHeight="false" outlineLevel="0" collapsed="false">
      <c r="A6593" s="0" t="s">
        <v>5188</v>
      </c>
      <c r="B6593" s="13" t="n">
        <v>42490</v>
      </c>
      <c r="C6593" s="13" t="n">
        <v>42496</v>
      </c>
      <c r="D6593" s="14" t="s">
        <v>69</v>
      </c>
      <c r="E6593" s="14" t="s">
        <v>62</v>
      </c>
      <c r="F6593" s="14" t="s">
        <v>63</v>
      </c>
      <c r="G6593" s="14" t="s">
        <v>64</v>
      </c>
      <c r="H6593" s="14" t="s">
        <v>65</v>
      </c>
      <c r="I6593" s="14" t="s">
        <v>78</v>
      </c>
      <c r="J6593" s="14" t="s">
        <v>615</v>
      </c>
      <c r="K6593" s="15" t="n">
        <v>34.65</v>
      </c>
      <c r="L6593" s="0" t="n">
        <v>3</v>
      </c>
      <c r="M6593" s="16" t="n">
        <v>0</v>
      </c>
      <c r="N6593" s="17" t="n">
        <v>9.702</v>
      </c>
      <c r="O6593" s="0" t="str">
        <f aca="false">TEXT(B6593,"YYYY-MM")</f>
        <v>2016-04</v>
      </c>
      <c r="P6593" s="18" t="n">
        <f aca="false">IFERROR(N6593/K6593,0)</f>
        <v>0.28</v>
      </c>
      <c r="Q6593" s="0" t="str">
        <f aca="false">IF(M6593=0,"No Discount",IF(M6593&lt;0.2,"Low (1-19%)",IF(M6593&lt;0.4,"Medium (20-39%)","High (40%+)")))</f>
        <v>No Discount</v>
      </c>
      <c r="R6593" s="0" t="str">
        <f aca="false">INDEX('Lookup Tables'!$B$2:$B$5,MATCH(F6593,'Lookup Tables'!$A$2:$A$5,0))</f>
        <v>Manager D</v>
      </c>
    </row>
    <row r="6594" customFormat="false" ht="15" hidden="false" customHeight="false" outlineLevel="0" collapsed="false">
      <c r="A6594" s="0" t="s">
        <v>5188</v>
      </c>
      <c r="B6594" s="13" t="n">
        <v>42490</v>
      </c>
      <c r="C6594" s="13" t="n">
        <v>42496</v>
      </c>
      <c r="D6594" s="14" t="s">
        <v>69</v>
      </c>
      <c r="E6594" s="14" t="s">
        <v>62</v>
      </c>
      <c r="F6594" s="14" t="s">
        <v>63</v>
      </c>
      <c r="G6594" s="14" t="s">
        <v>64</v>
      </c>
      <c r="H6594" s="14" t="s">
        <v>80</v>
      </c>
      <c r="I6594" s="14" t="s">
        <v>81</v>
      </c>
      <c r="J6594" s="14" t="s">
        <v>889</v>
      </c>
      <c r="K6594" s="15" t="n">
        <v>19.8</v>
      </c>
      <c r="L6594" s="0" t="n">
        <v>5</v>
      </c>
      <c r="M6594" s="16" t="n">
        <v>0.2</v>
      </c>
      <c r="N6594" s="17" t="n">
        <v>1.7325</v>
      </c>
      <c r="O6594" s="0" t="str">
        <f aca="false">TEXT(B6594,"YYYY-MM")</f>
        <v>2016-04</v>
      </c>
      <c r="P6594" s="18" t="n">
        <f aca="false">IFERROR(N6594/K6594,0)</f>
        <v>0.0875</v>
      </c>
      <c r="Q6594" s="0" t="str">
        <f aca="false">IF(M6594=0,"No Discount",IF(M6594&lt;0.2,"Low (1-19%)",IF(M6594&lt;0.4,"Medium (20-39%)","High (40%+)")))</f>
        <v>Medium (20-39%)</v>
      </c>
      <c r="R6594" s="0" t="str">
        <f aca="false">INDEX('Lookup Tables'!$B$2:$B$5,MATCH(F6594,'Lookup Tables'!$A$2:$A$5,0))</f>
        <v>Manager D</v>
      </c>
    </row>
    <row r="6595" customFormat="false" ht="15" hidden="false" customHeight="false" outlineLevel="0" collapsed="false">
      <c r="A6595" s="0" t="s">
        <v>5189</v>
      </c>
      <c r="B6595" s="13" t="n">
        <v>42899</v>
      </c>
      <c r="C6595" s="13" t="n">
        <v>42902</v>
      </c>
      <c r="D6595" s="14" t="s">
        <v>52</v>
      </c>
      <c r="E6595" s="14" t="s">
        <v>53</v>
      </c>
      <c r="F6595" s="14" t="s">
        <v>117</v>
      </c>
      <c r="G6595" s="14" t="s">
        <v>170</v>
      </c>
      <c r="H6595" s="14" t="s">
        <v>65</v>
      </c>
      <c r="I6595" s="14" t="s">
        <v>83</v>
      </c>
      <c r="J6595" s="14" t="s">
        <v>957</v>
      </c>
      <c r="K6595" s="15" t="n">
        <v>33.568</v>
      </c>
      <c r="L6595" s="0" t="n">
        <v>2</v>
      </c>
      <c r="M6595" s="16" t="n">
        <v>0.2</v>
      </c>
      <c r="N6595" s="17" t="n">
        <v>11.7488</v>
      </c>
      <c r="O6595" s="0" t="str">
        <f aca="false">TEXT(B6595,"YYYY-MM")</f>
        <v>2017-06</v>
      </c>
      <c r="P6595" s="18" t="n">
        <f aca="false">IFERROR(N6595/K6595,0)</f>
        <v>0.35</v>
      </c>
      <c r="Q6595" s="0" t="str">
        <f aca="false">IF(M6595=0,"No Discount",IF(M6595&lt;0.2,"Low (1-19%)",IF(M6595&lt;0.4,"Medium (20-39%)","High (40%+)")))</f>
        <v>Medium (20-39%)</v>
      </c>
      <c r="R6595" s="0" t="str">
        <f aca="false">INDEX('Lookup Tables'!$B$2:$B$5,MATCH(F6595,'Lookup Tables'!$A$2:$A$5,0))</f>
        <v>Manager B</v>
      </c>
    </row>
    <row r="6596" customFormat="false" ht="15" hidden="false" customHeight="false" outlineLevel="0" collapsed="false">
      <c r="A6596" s="0" t="s">
        <v>5190</v>
      </c>
      <c r="B6596" s="13" t="n">
        <v>42494</v>
      </c>
      <c r="C6596" s="13" t="n">
        <v>42501</v>
      </c>
      <c r="D6596" s="14" t="s">
        <v>69</v>
      </c>
      <c r="E6596" s="14" t="s">
        <v>62</v>
      </c>
      <c r="F6596" s="14" t="s">
        <v>98</v>
      </c>
      <c r="G6596" s="14" t="s">
        <v>164</v>
      </c>
      <c r="H6596" s="14" t="s">
        <v>65</v>
      </c>
      <c r="I6596" s="14" t="s">
        <v>78</v>
      </c>
      <c r="J6596" s="14" t="s">
        <v>1144</v>
      </c>
      <c r="K6596" s="15" t="n">
        <v>125.93</v>
      </c>
      <c r="L6596" s="0" t="n">
        <v>7</v>
      </c>
      <c r="M6596" s="16" t="n">
        <v>0</v>
      </c>
      <c r="N6596" s="17" t="n">
        <v>35.2604</v>
      </c>
      <c r="O6596" s="0" t="str">
        <f aca="false">TEXT(B6596,"YYYY-MM")</f>
        <v>2016-05</v>
      </c>
      <c r="P6596" s="18" t="n">
        <f aca="false">IFERROR(N6596/K6596,0)</f>
        <v>0.28</v>
      </c>
      <c r="Q6596" s="0" t="str">
        <f aca="false">IF(M6596=0,"No Discount",IF(M6596&lt;0.2,"Low (1-19%)",IF(M6596&lt;0.4,"Medium (20-39%)","High (40%+)")))</f>
        <v>No Discount</v>
      </c>
      <c r="R6596" s="0" t="str">
        <f aca="false">INDEX('Lookup Tables'!$B$2:$B$5,MATCH(F6596,'Lookup Tables'!$A$2:$A$5,0))</f>
        <v>Manager A</v>
      </c>
    </row>
    <row r="6597" customFormat="false" ht="15" hidden="false" customHeight="false" outlineLevel="0" collapsed="false">
      <c r="A6597" s="0" t="s">
        <v>5191</v>
      </c>
      <c r="B6597" s="13" t="n">
        <v>43213</v>
      </c>
      <c r="C6597" s="13" t="n">
        <v>43216</v>
      </c>
      <c r="D6597" s="14" t="s">
        <v>137</v>
      </c>
      <c r="E6597" s="14" t="s">
        <v>62</v>
      </c>
      <c r="F6597" s="14" t="s">
        <v>117</v>
      </c>
      <c r="G6597" s="14" t="s">
        <v>269</v>
      </c>
      <c r="H6597" s="14" t="s">
        <v>65</v>
      </c>
      <c r="I6597" s="14" t="s">
        <v>83</v>
      </c>
      <c r="J6597" s="14" t="s">
        <v>820</v>
      </c>
      <c r="K6597" s="15" t="n">
        <v>11.76</v>
      </c>
      <c r="L6597" s="0" t="n">
        <v>5</v>
      </c>
      <c r="M6597" s="16" t="n">
        <v>0.7</v>
      </c>
      <c r="N6597" s="17" t="n">
        <v>-7.84</v>
      </c>
      <c r="O6597" s="0" t="str">
        <f aca="false">TEXT(B6597,"YYYY-MM")</f>
        <v>2018-04</v>
      </c>
      <c r="P6597" s="18" t="n">
        <f aca="false">IFERROR(N6597/K6597,0)</f>
        <v>-0.666666666666667</v>
      </c>
      <c r="Q6597" s="0" t="str">
        <f aca="false">IF(M6597=0,"No Discount",IF(M6597&lt;0.2,"Low (1-19%)",IF(M6597&lt;0.4,"Medium (20-39%)","High (40%+)")))</f>
        <v>High (40%+)</v>
      </c>
      <c r="R6597" s="0" t="str">
        <f aca="false">INDEX('Lookup Tables'!$B$2:$B$5,MATCH(F6597,'Lookup Tables'!$A$2:$A$5,0))</f>
        <v>Manager B</v>
      </c>
    </row>
    <row r="6598" customFormat="false" ht="15" hidden="false" customHeight="false" outlineLevel="0" collapsed="false">
      <c r="A6598" s="0" t="s">
        <v>5191</v>
      </c>
      <c r="B6598" s="13" t="n">
        <v>43213</v>
      </c>
      <c r="C6598" s="13" t="n">
        <v>43216</v>
      </c>
      <c r="D6598" s="14" t="s">
        <v>137</v>
      </c>
      <c r="E6598" s="14" t="s">
        <v>62</v>
      </c>
      <c r="F6598" s="14" t="s">
        <v>117</v>
      </c>
      <c r="G6598" s="14" t="s">
        <v>269</v>
      </c>
      <c r="H6598" s="14" t="s">
        <v>65</v>
      </c>
      <c r="I6598" s="14" t="s">
        <v>91</v>
      </c>
      <c r="J6598" s="14" t="s">
        <v>298</v>
      </c>
      <c r="K6598" s="15" t="n">
        <v>5.344</v>
      </c>
      <c r="L6598" s="0" t="n">
        <v>1</v>
      </c>
      <c r="M6598" s="16" t="n">
        <v>0.2</v>
      </c>
      <c r="N6598" s="17" t="n">
        <v>1.8704</v>
      </c>
      <c r="O6598" s="0" t="str">
        <f aca="false">TEXT(B6598,"YYYY-MM")</f>
        <v>2018-04</v>
      </c>
      <c r="P6598" s="18" t="n">
        <f aca="false">IFERROR(N6598/K6598,0)</f>
        <v>0.35</v>
      </c>
      <c r="Q6598" s="0" t="str">
        <f aca="false">IF(M6598=0,"No Discount",IF(M6598&lt;0.2,"Low (1-19%)",IF(M6598&lt;0.4,"Medium (20-39%)","High (40%+)")))</f>
        <v>Medium (20-39%)</v>
      </c>
      <c r="R6598" s="0" t="str">
        <f aca="false">INDEX('Lookup Tables'!$B$2:$B$5,MATCH(F6598,'Lookup Tables'!$A$2:$A$5,0))</f>
        <v>Manager B</v>
      </c>
    </row>
    <row r="6599" customFormat="false" ht="15" hidden="false" customHeight="false" outlineLevel="0" collapsed="false">
      <c r="A6599" s="0" t="s">
        <v>5192</v>
      </c>
      <c r="B6599" s="13" t="n">
        <v>42161</v>
      </c>
      <c r="C6599" s="13" t="n">
        <v>42167</v>
      </c>
      <c r="D6599" s="14" t="s">
        <v>69</v>
      </c>
      <c r="E6599" s="14" t="s">
        <v>53</v>
      </c>
      <c r="F6599" s="14" t="s">
        <v>54</v>
      </c>
      <c r="G6599" s="14" t="s">
        <v>70</v>
      </c>
      <c r="H6599" s="14" t="s">
        <v>65</v>
      </c>
      <c r="I6599" s="14" t="s">
        <v>83</v>
      </c>
      <c r="J6599" s="14" t="s">
        <v>488</v>
      </c>
      <c r="K6599" s="15" t="n">
        <v>1.365</v>
      </c>
      <c r="L6599" s="0" t="n">
        <v>1</v>
      </c>
      <c r="M6599" s="16" t="n">
        <v>0.7</v>
      </c>
      <c r="N6599" s="17" t="n">
        <v>-0.91</v>
      </c>
      <c r="O6599" s="0" t="str">
        <f aca="false">TEXT(B6599,"YYYY-MM")</f>
        <v>2015-06</v>
      </c>
      <c r="P6599" s="18" t="n">
        <f aca="false">IFERROR(N6599/K6599,0)</f>
        <v>-0.666666666666667</v>
      </c>
      <c r="Q6599" s="0" t="str">
        <f aca="false">IF(M6599=0,"No Discount",IF(M6599&lt;0.2,"Low (1-19%)",IF(M6599&lt;0.4,"Medium (20-39%)","High (40%+)")))</f>
        <v>High (40%+)</v>
      </c>
      <c r="R6599" s="0" t="str">
        <f aca="false">INDEX('Lookup Tables'!$B$2:$B$5,MATCH(F6599,'Lookup Tables'!$A$2:$A$5,0))</f>
        <v>Manager C</v>
      </c>
    </row>
    <row r="6600" customFormat="false" ht="15" hidden="false" customHeight="false" outlineLevel="0" collapsed="false">
      <c r="A6600" s="0" t="s">
        <v>5192</v>
      </c>
      <c r="B6600" s="13" t="n">
        <v>42161</v>
      </c>
      <c r="C6600" s="13" t="n">
        <v>42167</v>
      </c>
      <c r="D6600" s="14" t="s">
        <v>69</v>
      </c>
      <c r="E6600" s="14" t="s">
        <v>53</v>
      </c>
      <c r="F6600" s="14" t="s">
        <v>54</v>
      </c>
      <c r="G6600" s="14" t="s">
        <v>70</v>
      </c>
      <c r="H6600" s="14" t="s">
        <v>65</v>
      </c>
      <c r="I6600" s="14" t="s">
        <v>91</v>
      </c>
      <c r="J6600" s="14" t="s">
        <v>2850</v>
      </c>
      <c r="K6600" s="15" t="n">
        <v>62.016</v>
      </c>
      <c r="L6600" s="0" t="n">
        <v>2</v>
      </c>
      <c r="M6600" s="16" t="n">
        <v>0.2</v>
      </c>
      <c r="N6600" s="17" t="n">
        <v>22.4808</v>
      </c>
      <c r="O6600" s="0" t="str">
        <f aca="false">TEXT(B6600,"YYYY-MM")</f>
        <v>2015-06</v>
      </c>
      <c r="P6600" s="18" t="n">
        <f aca="false">IFERROR(N6600/K6600,0)</f>
        <v>0.3625</v>
      </c>
      <c r="Q6600" s="0" t="str">
        <f aca="false">IF(M6600=0,"No Discount",IF(M6600&lt;0.2,"Low (1-19%)",IF(M6600&lt;0.4,"Medium (20-39%)","High (40%+)")))</f>
        <v>Medium (20-39%)</v>
      </c>
      <c r="R6600" s="0" t="str">
        <f aca="false">INDEX('Lookup Tables'!$B$2:$B$5,MATCH(F6600,'Lookup Tables'!$A$2:$A$5,0))</f>
        <v>Manager C</v>
      </c>
    </row>
    <row r="6601" customFormat="false" ht="15" hidden="false" customHeight="false" outlineLevel="0" collapsed="false">
      <c r="A6601" s="0" t="s">
        <v>5193</v>
      </c>
      <c r="B6601" s="13" t="n">
        <v>42340</v>
      </c>
      <c r="C6601" s="13" t="n">
        <v>42345</v>
      </c>
      <c r="D6601" s="14" t="s">
        <v>69</v>
      </c>
      <c r="E6601" s="14" t="s">
        <v>62</v>
      </c>
      <c r="F6601" s="14" t="s">
        <v>117</v>
      </c>
      <c r="G6601" s="14" t="s">
        <v>1243</v>
      </c>
      <c r="H6601" s="14" t="s">
        <v>56</v>
      </c>
      <c r="I6601" s="14" t="s">
        <v>76</v>
      </c>
      <c r="J6601" s="14" t="s">
        <v>932</v>
      </c>
      <c r="K6601" s="15" t="n">
        <v>60.72</v>
      </c>
      <c r="L6601" s="0" t="n">
        <v>3</v>
      </c>
      <c r="M6601" s="16" t="n">
        <v>0</v>
      </c>
      <c r="N6601" s="17" t="n">
        <v>23.6808</v>
      </c>
      <c r="O6601" s="0" t="str">
        <f aca="false">TEXT(B6601,"YYYY-MM")</f>
        <v>2015-12</v>
      </c>
      <c r="P6601" s="18" t="n">
        <f aca="false">IFERROR(N6601/K6601,0)</f>
        <v>0.39</v>
      </c>
      <c r="Q6601" s="0" t="str">
        <f aca="false">IF(M6601=0,"No Discount",IF(M6601&lt;0.2,"Low (1-19%)",IF(M6601&lt;0.4,"Medium (20-39%)","High (40%+)")))</f>
        <v>No Discount</v>
      </c>
      <c r="R6601" s="0" t="str">
        <f aca="false">INDEX('Lookup Tables'!$B$2:$B$5,MATCH(F6601,'Lookup Tables'!$A$2:$A$5,0))</f>
        <v>Manager B</v>
      </c>
    </row>
    <row r="6602" customFormat="false" ht="15" hidden="false" customHeight="false" outlineLevel="0" collapsed="false">
      <c r="A6602" s="0" t="s">
        <v>5193</v>
      </c>
      <c r="B6602" s="13" t="n">
        <v>42340</v>
      </c>
      <c r="C6602" s="13" t="n">
        <v>42345</v>
      </c>
      <c r="D6602" s="14" t="s">
        <v>69</v>
      </c>
      <c r="E6602" s="14" t="s">
        <v>62</v>
      </c>
      <c r="F6602" s="14" t="s">
        <v>117</v>
      </c>
      <c r="G6602" s="14" t="s">
        <v>1243</v>
      </c>
      <c r="H6602" s="14" t="s">
        <v>65</v>
      </c>
      <c r="I6602" s="14" t="s">
        <v>91</v>
      </c>
      <c r="J6602" s="14" t="s">
        <v>2948</v>
      </c>
      <c r="K6602" s="15" t="n">
        <v>146.82</v>
      </c>
      <c r="L6602" s="0" t="n">
        <v>3</v>
      </c>
      <c r="M6602" s="16" t="n">
        <v>0</v>
      </c>
      <c r="N6602" s="17" t="n">
        <v>73.41</v>
      </c>
      <c r="O6602" s="0" t="str">
        <f aca="false">TEXT(B6602,"YYYY-MM")</f>
        <v>2015-12</v>
      </c>
      <c r="P6602" s="18" t="n">
        <f aca="false">IFERROR(N6602/K6602,0)</f>
        <v>0.5</v>
      </c>
      <c r="Q6602" s="0" t="str">
        <f aca="false">IF(M6602=0,"No Discount",IF(M6602&lt;0.2,"Low (1-19%)",IF(M6602&lt;0.4,"Medium (20-39%)","High (40%+)")))</f>
        <v>No Discount</v>
      </c>
      <c r="R6602" s="0" t="str">
        <f aca="false">INDEX('Lookup Tables'!$B$2:$B$5,MATCH(F6602,'Lookup Tables'!$A$2:$A$5,0))</f>
        <v>Manager B</v>
      </c>
    </row>
    <row r="6603" customFormat="false" ht="15" hidden="false" customHeight="false" outlineLevel="0" collapsed="false">
      <c r="A6603" s="0" t="s">
        <v>5193</v>
      </c>
      <c r="B6603" s="13" t="n">
        <v>42340</v>
      </c>
      <c r="C6603" s="13" t="n">
        <v>42345</v>
      </c>
      <c r="D6603" s="14" t="s">
        <v>69</v>
      </c>
      <c r="E6603" s="14" t="s">
        <v>62</v>
      </c>
      <c r="F6603" s="14" t="s">
        <v>117</v>
      </c>
      <c r="G6603" s="14" t="s">
        <v>1243</v>
      </c>
      <c r="H6603" s="14" t="s">
        <v>56</v>
      </c>
      <c r="I6603" s="14" t="s">
        <v>59</v>
      </c>
      <c r="J6603" s="14" t="s">
        <v>2141</v>
      </c>
      <c r="K6603" s="15" t="n">
        <v>239.84</v>
      </c>
      <c r="L6603" s="0" t="n">
        <v>8</v>
      </c>
      <c r="M6603" s="16" t="n">
        <v>0</v>
      </c>
      <c r="N6603" s="17" t="n">
        <v>64.7568</v>
      </c>
      <c r="O6603" s="0" t="str">
        <f aca="false">TEXT(B6603,"YYYY-MM")</f>
        <v>2015-12</v>
      </c>
      <c r="P6603" s="18" t="n">
        <f aca="false">IFERROR(N6603/K6603,0)</f>
        <v>0.27</v>
      </c>
      <c r="Q6603" s="0" t="str">
        <f aca="false">IF(M6603=0,"No Discount",IF(M6603&lt;0.2,"Low (1-19%)",IF(M6603&lt;0.4,"Medium (20-39%)","High (40%+)")))</f>
        <v>No Discount</v>
      </c>
      <c r="R6603" s="0" t="str">
        <f aca="false">INDEX('Lookup Tables'!$B$2:$B$5,MATCH(F6603,'Lookup Tables'!$A$2:$A$5,0))</f>
        <v>Manager B</v>
      </c>
    </row>
    <row r="6604" customFormat="false" ht="15" hidden="false" customHeight="false" outlineLevel="0" collapsed="false">
      <c r="A6604" s="0" t="s">
        <v>5193</v>
      </c>
      <c r="B6604" s="13" t="n">
        <v>42340</v>
      </c>
      <c r="C6604" s="13" t="n">
        <v>42345</v>
      </c>
      <c r="D6604" s="14" t="s">
        <v>69</v>
      </c>
      <c r="E6604" s="14" t="s">
        <v>62</v>
      </c>
      <c r="F6604" s="14" t="s">
        <v>117</v>
      </c>
      <c r="G6604" s="14" t="s">
        <v>1243</v>
      </c>
      <c r="H6604" s="14" t="s">
        <v>65</v>
      </c>
      <c r="I6604" s="14" t="s">
        <v>66</v>
      </c>
      <c r="J6604" s="14" t="s">
        <v>540</v>
      </c>
      <c r="K6604" s="15" t="n">
        <v>15.66</v>
      </c>
      <c r="L6604" s="0" t="n">
        <v>6</v>
      </c>
      <c r="M6604" s="16" t="n">
        <v>0</v>
      </c>
      <c r="N6604" s="17" t="n">
        <v>7.2036</v>
      </c>
      <c r="O6604" s="0" t="str">
        <f aca="false">TEXT(B6604,"YYYY-MM")</f>
        <v>2015-12</v>
      </c>
      <c r="P6604" s="18" t="n">
        <f aca="false">IFERROR(N6604/K6604,0)</f>
        <v>0.46</v>
      </c>
      <c r="Q6604" s="0" t="str">
        <f aca="false">IF(M6604=0,"No Discount",IF(M6604&lt;0.2,"Low (1-19%)",IF(M6604&lt;0.4,"Medium (20-39%)","High (40%+)")))</f>
        <v>No Discount</v>
      </c>
      <c r="R6604" s="0" t="str">
        <f aca="false">INDEX('Lookup Tables'!$B$2:$B$5,MATCH(F6604,'Lookup Tables'!$A$2:$A$5,0))</f>
        <v>Manager B</v>
      </c>
    </row>
    <row r="6605" customFormat="false" ht="15" hidden="false" customHeight="false" outlineLevel="0" collapsed="false">
      <c r="A6605" s="0" t="s">
        <v>5194</v>
      </c>
      <c r="B6605" s="13" t="n">
        <v>43268</v>
      </c>
      <c r="C6605" s="13" t="n">
        <v>43271</v>
      </c>
      <c r="D6605" s="14" t="s">
        <v>137</v>
      </c>
      <c r="E6605" s="14" t="s">
        <v>53</v>
      </c>
      <c r="F6605" s="14" t="s">
        <v>63</v>
      </c>
      <c r="G6605" s="14" t="s">
        <v>252</v>
      </c>
      <c r="H6605" s="14" t="s">
        <v>65</v>
      </c>
      <c r="I6605" s="14" t="s">
        <v>73</v>
      </c>
      <c r="J6605" s="14" t="s">
        <v>1578</v>
      </c>
      <c r="K6605" s="15" t="n">
        <v>146.352</v>
      </c>
      <c r="L6605" s="0" t="n">
        <v>3</v>
      </c>
      <c r="M6605" s="16" t="n">
        <v>0.2</v>
      </c>
      <c r="N6605" s="17" t="n">
        <v>-32.9292</v>
      </c>
      <c r="O6605" s="0" t="str">
        <f aca="false">TEXT(B6605,"YYYY-MM")</f>
        <v>2018-06</v>
      </c>
      <c r="P6605" s="18" t="n">
        <f aca="false">IFERROR(N6605/K6605,0)</f>
        <v>-0.225</v>
      </c>
      <c r="Q6605" s="0" t="str">
        <f aca="false">IF(M6605=0,"No Discount",IF(M6605&lt;0.2,"Low (1-19%)",IF(M6605&lt;0.4,"Medium (20-39%)","High (40%+)")))</f>
        <v>Medium (20-39%)</v>
      </c>
      <c r="R6605" s="0" t="str">
        <f aca="false">INDEX('Lookup Tables'!$B$2:$B$5,MATCH(F6605,'Lookup Tables'!$A$2:$A$5,0))</f>
        <v>Manager D</v>
      </c>
    </row>
    <row r="6606" customFormat="false" ht="15" hidden="false" customHeight="false" outlineLevel="0" collapsed="false">
      <c r="A6606" s="0" t="s">
        <v>5195</v>
      </c>
      <c r="B6606" s="13" t="n">
        <v>42881</v>
      </c>
      <c r="C6606" s="13" t="n">
        <v>42886</v>
      </c>
      <c r="D6606" s="14" t="s">
        <v>69</v>
      </c>
      <c r="E6606" s="14" t="s">
        <v>53</v>
      </c>
      <c r="F6606" s="14" t="s">
        <v>63</v>
      </c>
      <c r="G6606" s="14" t="s">
        <v>64</v>
      </c>
      <c r="H6606" s="14" t="s">
        <v>65</v>
      </c>
      <c r="I6606" s="14" t="s">
        <v>171</v>
      </c>
      <c r="J6606" s="14" t="s">
        <v>880</v>
      </c>
      <c r="K6606" s="15" t="n">
        <v>5.94</v>
      </c>
      <c r="L6606" s="0" t="n">
        <v>3</v>
      </c>
      <c r="M6606" s="16" t="n">
        <v>0</v>
      </c>
      <c r="N6606" s="17" t="n">
        <v>0</v>
      </c>
      <c r="O6606" s="0" t="str">
        <f aca="false">TEXT(B6606,"YYYY-MM")</f>
        <v>2017-05</v>
      </c>
      <c r="P6606" s="18" t="n">
        <f aca="false">IFERROR(N6606/K6606,0)</f>
        <v>0</v>
      </c>
      <c r="Q6606" s="0" t="str">
        <f aca="false">IF(M6606=0,"No Discount",IF(M6606&lt;0.2,"Low (1-19%)",IF(M6606&lt;0.4,"Medium (20-39%)","High (40%+)")))</f>
        <v>No Discount</v>
      </c>
      <c r="R6606" s="0" t="str">
        <f aca="false">INDEX('Lookup Tables'!$B$2:$B$5,MATCH(F6606,'Lookup Tables'!$A$2:$A$5,0))</f>
        <v>Manager D</v>
      </c>
    </row>
    <row r="6607" customFormat="false" ht="15" hidden="false" customHeight="false" outlineLevel="0" collapsed="false">
      <c r="A6607" s="0" t="s">
        <v>5195</v>
      </c>
      <c r="B6607" s="13" t="n">
        <v>42881</v>
      </c>
      <c r="C6607" s="13" t="n">
        <v>42886</v>
      </c>
      <c r="D6607" s="14" t="s">
        <v>69</v>
      </c>
      <c r="E6607" s="14" t="s">
        <v>53</v>
      </c>
      <c r="F6607" s="14" t="s">
        <v>63</v>
      </c>
      <c r="G6607" s="14" t="s">
        <v>64</v>
      </c>
      <c r="H6607" s="14" t="s">
        <v>65</v>
      </c>
      <c r="I6607" s="14" t="s">
        <v>91</v>
      </c>
      <c r="J6607" s="14" t="s">
        <v>1818</v>
      </c>
      <c r="K6607" s="15" t="n">
        <v>45.36</v>
      </c>
      <c r="L6607" s="0" t="n">
        <v>7</v>
      </c>
      <c r="M6607" s="16" t="n">
        <v>0</v>
      </c>
      <c r="N6607" s="17" t="n">
        <v>21.7728</v>
      </c>
      <c r="O6607" s="0" t="str">
        <f aca="false">TEXT(B6607,"YYYY-MM")</f>
        <v>2017-05</v>
      </c>
      <c r="P6607" s="18" t="n">
        <f aca="false">IFERROR(N6607/K6607,0)</f>
        <v>0.48</v>
      </c>
      <c r="Q6607" s="0" t="str">
        <f aca="false">IF(M6607=0,"No Discount",IF(M6607&lt;0.2,"Low (1-19%)",IF(M6607&lt;0.4,"Medium (20-39%)","High (40%+)")))</f>
        <v>No Discount</v>
      </c>
      <c r="R6607" s="0" t="str">
        <f aca="false">INDEX('Lookup Tables'!$B$2:$B$5,MATCH(F6607,'Lookup Tables'!$A$2:$A$5,0))</f>
        <v>Manager D</v>
      </c>
    </row>
    <row r="6608" customFormat="false" ht="15" hidden="false" customHeight="false" outlineLevel="0" collapsed="false">
      <c r="A6608" s="0" t="s">
        <v>5195</v>
      </c>
      <c r="B6608" s="13" t="n">
        <v>42881</v>
      </c>
      <c r="C6608" s="13" t="n">
        <v>42886</v>
      </c>
      <c r="D6608" s="14" t="s">
        <v>69</v>
      </c>
      <c r="E6608" s="14" t="s">
        <v>53</v>
      </c>
      <c r="F6608" s="14" t="s">
        <v>63</v>
      </c>
      <c r="G6608" s="14" t="s">
        <v>64</v>
      </c>
      <c r="H6608" s="14" t="s">
        <v>80</v>
      </c>
      <c r="I6608" s="14" t="s">
        <v>81</v>
      </c>
      <c r="J6608" s="14" t="s">
        <v>1399</v>
      </c>
      <c r="K6608" s="15" t="n">
        <v>211.168</v>
      </c>
      <c r="L6608" s="0" t="n">
        <v>4</v>
      </c>
      <c r="M6608" s="16" t="n">
        <v>0.2</v>
      </c>
      <c r="N6608" s="17" t="n">
        <v>23.7564</v>
      </c>
      <c r="O6608" s="0" t="str">
        <f aca="false">TEXT(B6608,"YYYY-MM")</f>
        <v>2017-05</v>
      </c>
      <c r="P6608" s="18" t="n">
        <f aca="false">IFERROR(N6608/K6608,0)</f>
        <v>0.1125</v>
      </c>
      <c r="Q6608" s="0" t="str">
        <f aca="false">IF(M6608=0,"No Discount",IF(M6608&lt;0.2,"Low (1-19%)",IF(M6608&lt;0.4,"Medium (20-39%)","High (40%+)")))</f>
        <v>Medium (20-39%)</v>
      </c>
      <c r="R6608" s="0" t="str">
        <f aca="false">INDEX('Lookup Tables'!$B$2:$B$5,MATCH(F6608,'Lookup Tables'!$A$2:$A$5,0))</f>
        <v>Manager D</v>
      </c>
    </row>
    <row r="6609" customFormat="false" ht="15" hidden="false" customHeight="false" outlineLevel="0" collapsed="false">
      <c r="A6609" s="0" t="s">
        <v>5195</v>
      </c>
      <c r="B6609" s="13" t="n">
        <v>42881</v>
      </c>
      <c r="C6609" s="13" t="n">
        <v>42886</v>
      </c>
      <c r="D6609" s="14" t="s">
        <v>69</v>
      </c>
      <c r="E6609" s="14" t="s">
        <v>53</v>
      </c>
      <c r="F6609" s="14" t="s">
        <v>63</v>
      </c>
      <c r="G6609" s="14" t="s">
        <v>64</v>
      </c>
      <c r="H6609" s="14" t="s">
        <v>56</v>
      </c>
      <c r="I6609" s="14" t="s">
        <v>59</v>
      </c>
      <c r="J6609" s="14" t="s">
        <v>432</v>
      </c>
      <c r="K6609" s="15" t="n">
        <v>484.704</v>
      </c>
      <c r="L6609" s="0" t="n">
        <v>6</v>
      </c>
      <c r="M6609" s="16" t="n">
        <v>0.2</v>
      </c>
      <c r="N6609" s="17" t="n">
        <v>-84.8232</v>
      </c>
      <c r="O6609" s="0" t="str">
        <f aca="false">TEXT(B6609,"YYYY-MM")</f>
        <v>2017-05</v>
      </c>
      <c r="P6609" s="18" t="n">
        <f aca="false">IFERROR(N6609/K6609,0)</f>
        <v>-0.175</v>
      </c>
      <c r="Q6609" s="0" t="str">
        <f aca="false">IF(M6609=0,"No Discount",IF(M6609&lt;0.2,"Low (1-19%)",IF(M6609&lt;0.4,"Medium (20-39%)","High (40%+)")))</f>
        <v>Medium (20-39%)</v>
      </c>
      <c r="R6609" s="0" t="str">
        <f aca="false">INDEX('Lookup Tables'!$B$2:$B$5,MATCH(F6609,'Lookup Tables'!$A$2:$A$5,0))</f>
        <v>Manager D</v>
      </c>
    </row>
    <row r="6610" customFormat="false" ht="15" hidden="false" customHeight="false" outlineLevel="0" collapsed="false">
      <c r="A6610" s="0" t="s">
        <v>5195</v>
      </c>
      <c r="B6610" s="13" t="n">
        <v>42881</v>
      </c>
      <c r="C6610" s="13" t="n">
        <v>42886</v>
      </c>
      <c r="D6610" s="14" t="s">
        <v>69</v>
      </c>
      <c r="E6610" s="14" t="s">
        <v>53</v>
      </c>
      <c r="F6610" s="14" t="s">
        <v>63</v>
      </c>
      <c r="G6610" s="14" t="s">
        <v>64</v>
      </c>
      <c r="H6610" s="14" t="s">
        <v>80</v>
      </c>
      <c r="I6610" s="14" t="s">
        <v>345</v>
      </c>
      <c r="J6610" s="14" t="s">
        <v>3275</v>
      </c>
      <c r="K6610" s="15" t="n">
        <v>371.976</v>
      </c>
      <c r="L6610" s="0" t="n">
        <v>3</v>
      </c>
      <c r="M6610" s="16" t="n">
        <v>0.2</v>
      </c>
      <c r="N6610" s="17" t="n">
        <v>116.2425</v>
      </c>
      <c r="O6610" s="0" t="str">
        <f aca="false">TEXT(B6610,"YYYY-MM")</f>
        <v>2017-05</v>
      </c>
      <c r="P6610" s="18" t="n">
        <f aca="false">IFERROR(N6610/K6610,0)</f>
        <v>0.3125</v>
      </c>
      <c r="Q6610" s="0" t="str">
        <f aca="false">IF(M6610=0,"No Discount",IF(M6610&lt;0.2,"Low (1-19%)",IF(M6610&lt;0.4,"Medium (20-39%)","High (40%+)")))</f>
        <v>Medium (20-39%)</v>
      </c>
      <c r="R6610" s="0" t="str">
        <f aca="false">INDEX('Lookup Tables'!$B$2:$B$5,MATCH(F6610,'Lookup Tables'!$A$2:$A$5,0))</f>
        <v>Manager D</v>
      </c>
    </row>
    <row r="6611" customFormat="false" ht="15" hidden="false" customHeight="false" outlineLevel="0" collapsed="false">
      <c r="A6611" s="0" t="s">
        <v>5196</v>
      </c>
      <c r="B6611" s="13" t="n">
        <v>42439</v>
      </c>
      <c r="C6611" s="13" t="n">
        <v>42439</v>
      </c>
      <c r="D6611" s="14" t="s">
        <v>606</v>
      </c>
      <c r="E6611" s="14" t="s">
        <v>62</v>
      </c>
      <c r="F6611" s="14" t="s">
        <v>117</v>
      </c>
      <c r="G6611" s="14" t="s">
        <v>1243</v>
      </c>
      <c r="H6611" s="14" t="s">
        <v>65</v>
      </c>
      <c r="I6611" s="14" t="s">
        <v>73</v>
      </c>
      <c r="J6611" s="14" t="s">
        <v>609</v>
      </c>
      <c r="K6611" s="15" t="n">
        <v>89.82</v>
      </c>
      <c r="L6611" s="0" t="n">
        <v>6</v>
      </c>
      <c r="M6611" s="16" t="n">
        <v>0</v>
      </c>
      <c r="N6611" s="17" t="n">
        <v>25.1496</v>
      </c>
      <c r="O6611" s="0" t="str">
        <f aca="false">TEXT(B6611,"YYYY-MM")</f>
        <v>2016-03</v>
      </c>
      <c r="P6611" s="18" t="n">
        <f aca="false">IFERROR(N6611/K6611,0)</f>
        <v>0.28</v>
      </c>
      <c r="Q6611" s="0" t="str">
        <f aca="false">IF(M6611=0,"No Discount",IF(M6611&lt;0.2,"Low (1-19%)",IF(M6611&lt;0.4,"Medium (20-39%)","High (40%+)")))</f>
        <v>No Discount</v>
      </c>
      <c r="R6611" s="0" t="str">
        <f aca="false">INDEX('Lookup Tables'!$B$2:$B$5,MATCH(F6611,'Lookup Tables'!$A$2:$A$5,0))</f>
        <v>Manager B</v>
      </c>
    </row>
    <row r="6612" customFormat="false" ht="15" hidden="false" customHeight="false" outlineLevel="0" collapsed="false">
      <c r="A6612" s="0" t="s">
        <v>5197</v>
      </c>
      <c r="B6612" s="13" t="n">
        <v>43028</v>
      </c>
      <c r="C6612" s="13" t="n">
        <v>43030</v>
      </c>
      <c r="D6612" s="14" t="s">
        <v>137</v>
      </c>
      <c r="E6612" s="14" t="s">
        <v>62</v>
      </c>
      <c r="F6612" s="14" t="s">
        <v>63</v>
      </c>
      <c r="G6612" s="14" t="s">
        <v>64</v>
      </c>
      <c r="H6612" s="14" t="s">
        <v>65</v>
      </c>
      <c r="I6612" s="14" t="s">
        <v>83</v>
      </c>
      <c r="J6612" s="14" t="s">
        <v>2342</v>
      </c>
      <c r="K6612" s="15" t="n">
        <v>19.296</v>
      </c>
      <c r="L6612" s="0" t="n">
        <v>3</v>
      </c>
      <c r="M6612" s="16" t="n">
        <v>0.2</v>
      </c>
      <c r="N6612" s="17" t="n">
        <v>6.03</v>
      </c>
      <c r="O6612" s="0" t="str">
        <f aca="false">TEXT(B6612,"YYYY-MM")</f>
        <v>2017-10</v>
      </c>
      <c r="P6612" s="18" t="n">
        <f aca="false">IFERROR(N6612/K6612,0)</f>
        <v>0.3125</v>
      </c>
      <c r="Q6612" s="0" t="str">
        <f aca="false">IF(M6612=0,"No Discount",IF(M6612&lt;0.2,"Low (1-19%)",IF(M6612&lt;0.4,"Medium (20-39%)","High (40%+)")))</f>
        <v>Medium (20-39%)</v>
      </c>
      <c r="R6612" s="0" t="str">
        <f aca="false">INDEX('Lookup Tables'!$B$2:$B$5,MATCH(F6612,'Lookup Tables'!$A$2:$A$5,0))</f>
        <v>Manager D</v>
      </c>
    </row>
    <row r="6613" customFormat="false" ht="15" hidden="false" customHeight="false" outlineLevel="0" collapsed="false">
      <c r="A6613" s="0" t="s">
        <v>5198</v>
      </c>
      <c r="B6613" s="13" t="n">
        <v>42481</v>
      </c>
      <c r="C6613" s="13" t="n">
        <v>42488</v>
      </c>
      <c r="D6613" s="14" t="s">
        <v>69</v>
      </c>
      <c r="E6613" s="14" t="s">
        <v>53</v>
      </c>
      <c r="F6613" s="14" t="s">
        <v>54</v>
      </c>
      <c r="G6613" s="14" t="s">
        <v>55</v>
      </c>
      <c r="H6613" s="14" t="s">
        <v>56</v>
      </c>
      <c r="I6613" s="14" t="s">
        <v>59</v>
      </c>
      <c r="J6613" s="14" t="s">
        <v>515</v>
      </c>
      <c r="K6613" s="15" t="n">
        <v>191.96</v>
      </c>
      <c r="L6613" s="0" t="n">
        <v>2</v>
      </c>
      <c r="M6613" s="16" t="n">
        <v>0</v>
      </c>
      <c r="N6613" s="17" t="n">
        <v>51.8292</v>
      </c>
      <c r="O6613" s="0" t="str">
        <f aca="false">TEXT(B6613,"YYYY-MM")</f>
        <v>2016-04</v>
      </c>
      <c r="P6613" s="18" t="n">
        <f aca="false">IFERROR(N6613/K6613,0)</f>
        <v>0.27</v>
      </c>
      <c r="Q6613" s="0" t="str">
        <f aca="false">IF(M6613=0,"No Discount",IF(M6613&lt;0.2,"Low (1-19%)",IF(M6613&lt;0.4,"Medium (20-39%)","High (40%+)")))</f>
        <v>No Discount</v>
      </c>
      <c r="R6613" s="0" t="str">
        <f aca="false">INDEX('Lookup Tables'!$B$2:$B$5,MATCH(F6613,'Lookup Tables'!$A$2:$A$5,0))</f>
        <v>Manager C</v>
      </c>
    </row>
    <row r="6614" customFormat="false" ht="15" hidden="false" customHeight="false" outlineLevel="0" collapsed="false">
      <c r="A6614" s="0" t="s">
        <v>5198</v>
      </c>
      <c r="B6614" s="13" t="n">
        <v>42481</v>
      </c>
      <c r="C6614" s="13" t="n">
        <v>42488</v>
      </c>
      <c r="D6614" s="14" t="s">
        <v>69</v>
      </c>
      <c r="E6614" s="14" t="s">
        <v>53</v>
      </c>
      <c r="F6614" s="14" t="s">
        <v>54</v>
      </c>
      <c r="G6614" s="14" t="s">
        <v>55</v>
      </c>
      <c r="H6614" s="14" t="s">
        <v>65</v>
      </c>
      <c r="I6614" s="14" t="s">
        <v>83</v>
      </c>
      <c r="J6614" s="14" t="s">
        <v>111</v>
      </c>
      <c r="K6614" s="15" t="n">
        <v>21.3</v>
      </c>
      <c r="L6614" s="0" t="n">
        <v>3</v>
      </c>
      <c r="M6614" s="16" t="n">
        <v>0</v>
      </c>
      <c r="N6614" s="17" t="n">
        <v>9.798</v>
      </c>
      <c r="O6614" s="0" t="str">
        <f aca="false">TEXT(B6614,"YYYY-MM")</f>
        <v>2016-04</v>
      </c>
      <c r="P6614" s="18" t="n">
        <f aca="false">IFERROR(N6614/K6614,0)</f>
        <v>0.46</v>
      </c>
      <c r="Q6614" s="0" t="str">
        <f aca="false">IF(M6614=0,"No Discount",IF(M6614&lt;0.2,"Low (1-19%)",IF(M6614&lt;0.4,"Medium (20-39%)","High (40%+)")))</f>
        <v>No Discount</v>
      </c>
      <c r="R6614" s="0" t="str">
        <f aca="false">INDEX('Lookup Tables'!$B$2:$B$5,MATCH(F6614,'Lookup Tables'!$A$2:$A$5,0))</f>
        <v>Manager C</v>
      </c>
    </row>
    <row r="6615" customFormat="false" ht="15" hidden="false" customHeight="false" outlineLevel="0" collapsed="false">
      <c r="A6615" s="0" t="s">
        <v>5198</v>
      </c>
      <c r="B6615" s="13" t="n">
        <v>42481</v>
      </c>
      <c r="C6615" s="13" t="n">
        <v>42488</v>
      </c>
      <c r="D6615" s="14" t="s">
        <v>69</v>
      </c>
      <c r="E6615" s="14" t="s">
        <v>53</v>
      </c>
      <c r="F6615" s="14" t="s">
        <v>54</v>
      </c>
      <c r="G6615" s="14" t="s">
        <v>55</v>
      </c>
      <c r="H6615" s="14" t="s">
        <v>80</v>
      </c>
      <c r="I6615" s="14" t="s">
        <v>81</v>
      </c>
      <c r="J6615" s="14" t="s">
        <v>951</v>
      </c>
      <c r="K6615" s="15" t="n">
        <v>469.95</v>
      </c>
      <c r="L6615" s="0" t="n">
        <v>5</v>
      </c>
      <c r="M6615" s="16" t="n">
        <v>0</v>
      </c>
      <c r="N6615" s="17" t="n">
        <v>131.586</v>
      </c>
      <c r="O6615" s="0" t="str">
        <f aca="false">TEXT(B6615,"YYYY-MM")</f>
        <v>2016-04</v>
      </c>
      <c r="P6615" s="18" t="n">
        <f aca="false">IFERROR(N6615/K6615,0)</f>
        <v>0.28</v>
      </c>
      <c r="Q6615" s="0" t="str">
        <f aca="false">IF(M6615=0,"No Discount",IF(M6615&lt;0.2,"Low (1-19%)",IF(M6615&lt;0.4,"Medium (20-39%)","High (40%+)")))</f>
        <v>No Discount</v>
      </c>
      <c r="R6615" s="0" t="str">
        <f aca="false">INDEX('Lookup Tables'!$B$2:$B$5,MATCH(F6615,'Lookup Tables'!$A$2:$A$5,0))</f>
        <v>Manager C</v>
      </c>
    </row>
    <row r="6616" customFormat="false" ht="15" hidden="false" customHeight="false" outlineLevel="0" collapsed="false">
      <c r="A6616" s="0" t="s">
        <v>5198</v>
      </c>
      <c r="B6616" s="13" t="n">
        <v>42481</v>
      </c>
      <c r="C6616" s="13" t="n">
        <v>42488</v>
      </c>
      <c r="D6616" s="14" t="s">
        <v>69</v>
      </c>
      <c r="E6616" s="14" t="s">
        <v>53</v>
      </c>
      <c r="F6616" s="14" t="s">
        <v>54</v>
      </c>
      <c r="G6616" s="14" t="s">
        <v>55</v>
      </c>
      <c r="H6616" s="14" t="s">
        <v>56</v>
      </c>
      <c r="I6616" s="14" t="s">
        <v>76</v>
      </c>
      <c r="J6616" s="14" t="s">
        <v>1028</v>
      </c>
      <c r="K6616" s="15" t="n">
        <v>209.88</v>
      </c>
      <c r="L6616" s="0" t="n">
        <v>3</v>
      </c>
      <c r="M6616" s="16" t="n">
        <v>0</v>
      </c>
      <c r="N6616" s="17" t="n">
        <v>35.6796</v>
      </c>
      <c r="O6616" s="0" t="str">
        <f aca="false">TEXT(B6616,"YYYY-MM")</f>
        <v>2016-04</v>
      </c>
      <c r="P6616" s="18" t="n">
        <f aca="false">IFERROR(N6616/K6616,0)</f>
        <v>0.17</v>
      </c>
      <c r="Q6616" s="0" t="str">
        <f aca="false">IF(M6616=0,"No Discount",IF(M6616&lt;0.2,"Low (1-19%)",IF(M6616&lt;0.4,"Medium (20-39%)","High (40%+)")))</f>
        <v>No Discount</v>
      </c>
      <c r="R6616" s="0" t="str">
        <f aca="false">INDEX('Lookup Tables'!$B$2:$B$5,MATCH(F6616,'Lookup Tables'!$A$2:$A$5,0))</f>
        <v>Manager C</v>
      </c>
    </row>
    <row r="6617" customFormat="false" ht="15" hidden="false" customHeight="false" outlineLevel="0" collapsed="false">
      <c r="A6617" s="0" t="s">
        <v>5199</v>
      </c>
      <c r="B6617" s="13" t="n">
        <v>42903</v>
      </c>
      <c r="C6617" s="13" t="n">
        <v>42905</v>
      </c>
      <c r="D6617" s="14" t="s">
        <v>137</v>
      </c>
      <c r="E6617" s="14" t="s">
        <v>53</v>
      </c>
      <c r="F6617" s="14" t="s">
        <v>63</v>
      </c>
      <c r="G6617" s="14" t="s">
        <v>64</v>
      </c>
      <c r="H6617" s="14" t="s">
        <v>56</v>
      </c>
      <c r="I6617" s="14" t="s">
        <v>57</v>
      </c>
      <c r="J6617" s="14" t="s">
        <v>3654</v>
      </c>
      <c r="K6617" s="15" t="n">
        <v>239.666</v>
      </c>
      <c r="L6617" s="0" t="n">
        <v>2</v>
      </c>
      <c r="M6617" s="16" t="n">
        <v>0.15</v>
      </c>
      <c r="N6617" s="17" t="n">
        <v>14.098</v>
      </c>
      <c r="O6617" s="0" t="str">
        <f aca="false">TEXT(B6617,"YYYY-MM")</f>
        <v>2017-06</v>
      </c>
      <c r="P6617" s="18" t="n">
        <f aca="false">IFERROR(N6617/K6617,0)</f>
        <v>0.0588235294117647</v>
      </c>
      <c r="Q6617" s="0" t="str">
        <f aca="false">IF(M6617=0,"No Discount",IF(M6617&lt;0.2,"Low (1-19%)",IF(M6617&lt;0.4,"Medium (20-39%)","High (40%+)")))</f>
        <v>Low (1-19%)</v>
      </c>
      <c r="R6617" s="0" t="str">
        <f aca="false">INDEX('Lookup Tables'!$B$2:$B$5,MATCH(F6617,'Lookup Tables'!$A$2:$A$5,0))</f>
        <v>Manager D</v>
      </c>
    </row>
    <row r="6618" customFormat="false" ht="15" hidden="false" customHeight="false" outlineLevel="0" collapsed="false">
      <c r="A6618" s="0" t="s">
        <v>5199</v>
      </c>
      <c r="B6618" s="13" t="n">
        <v>42903</v>
      </c>
      <c r="C6618" s="13" t="n">
        <v>42905</v>
      </c>
      <c r="D6618" s="14" t="s">
        <v>137</v>
      </c>
      <c r="E6618" s="14" t="s">
        <v>53</v>
      </c>
      <c r="F6618" s="14" t="s">
        <v>63</v>
      </c>
      <c r="G6618" s="14" t="s">
        <v>64</v>
      </c>
      <c r="H6618" s="14" t="s">
        <v>65</v>
      </c>
      <c r="I6618" s="14" t="s">
        <v>66</v>
      </c>
      <c r="J6618" s="14" t="s">
        <v>2664</v>
      </c>
      <c r="K6618" s="15" t="n">
        <v>22.5</v>
      </c>
      <c r="L6618" s="0" t="n">
        <v>6</v>
      </c>
      <c r="M6618" s="16" t="n">
        <v>0</v>
      </c>
      <c r="N6618" s="17" t="n">
        <v>10.8</v>
      </c>
      <c r="O6618" s="0" t="str">
        <f aca="false">TEXT(B6618,"YYYY-MM")</f>
        <v>2017-06</v>
      </c>
      <c r="P6618" s="18" t="n">
        <f aca="false">IFERROR(N6618/K6618,0)</f>
        <v>0.48</v>
      </c>
      <c r="Q6618" s="0" t="str">
        <f aca="false">IF(M6618=0,"No Discount",IF(M6618&lt;0.2,"Low (1-19%)",IF(M6618&lt;0.4,"Medium (20-39%)","High (40%+)")))</f>
        <v>No Discount</v>
      </c>
      <c r="R6618" s="0" t="str">
        <f aca="false">INDEX('Lookup Tables'!$B$2:$B$5,MATCH(F6618,'Lookup Tables'!$A$2:$A$5,0))</f>
        <v>Manager D</v>
      </c>
    </row>
    <row r="6619" customFormat="false" ht="15" hidden="false" customHeight="false" outlineLevel="0" collapsed="false">
      <c r="A6619" s="0" t="s">
        <v>5199</v>
      </c>
      <c r="B6619" s="13" t="n">
        <v>42903</v>
      </c>
      <c r="C6619" s="13" t="n">
        <v>42905</v>
      </c>
      <c r="D6619" s="14" t="s">
        <v>137</v>
      </c>
      <c r="E6619" s="14" t="s">
        <v>53</v>
      </c>
      <c r="F6619" s="14" t="s">
        <v>63</v>
      </c>
      <c r="G6619" s="14" t="s">
        <v>64</v>
      </c>
      <c r="H6619" s="14" t="s">
        <v>65</v>
      </c>
      <c r="I6619" s="14" t="s">
        <v>91</v>
      </c>
      <c r="J6619" s="14" t="s">
        <v>4807</v>
      </c>
      <c r="K6619" s="15" t="n">
        <v>219.84</v>
      </c>
      <c r="L6619" s="0" t="n">
        <v>4</v>
      </c>
      <c r="M6619" s="16" t="n">
        <v>0</v>
      </c>
      <c r="N6619" s="17" t="n">
        <v>107.7216</v>
      </c>
      <c r="O6619" s="0" t="str">
        <f aca="false">TEXT(B6619,"YYYY-MM")</f>
        <v>2017-06</v>
      </c>
      <c r="P6619" s="18" t="n">
        <f aca="false">IFERROR(N6619/K6619,0)</f>
        <v>0.49</v>
      </c>
      <c r="Q6619" s="0" t="str">
        <f aca="false">IF(M6619=0,"No Discount",IF(M6619&lt;0.2,"Low (1-19%)",IF(M6619&lt;0.4,"Medium (20-39%)","High (40%+)")))</f>
        <v>No Discount</v>
      </c>
      <c r="R6619" s="0" t="str">
        <f aca="false">INDEX('Lookup Tables'!$B$2:$B$5,MATCH(F6619,'Lookup Tables'!$A$2:$A$5,0))</f>
        <v>Manager D</v>
      </c>
    </row>
    <row r="6620" customFormat="false" ht="15" hidden="false" customHeight="false" outlineLevel="0" collapsed="false">
      <c r="A6620" s="0" t="s">
        <v>5200</v>
      </c>
      <c r="B6620" s="13" t="n">
        <v>43113</v>
      </c>
      <c r="C6620" s="13" t="n">
        <v>43118</v>
      </c>
      <c r="D6620" s="14" t="s">
        <v>52</v>
      </c>
      <c r="E6620" s="14" t="s">
        <v>62</v>
      </c>
      <c r="F6620" s="14" t="s">
        <v>98</v>
      </c>
      <c r="G6620" s="14" t="s">
        <v>311</v>
      </c>
      <c r="H6620" s="14" t="s">
        <v>65</v>
      </c>
      <c r="I6620" s="14" t="s">
        <v>91</v>
      </c>
      <c r="J6620" s="14" t="s">
        <v>2670</v>
      </c>
      <c r="K6620" s="15" t="n">
        <v>32.4</v>
      </c>
      <c r="L6620" s="0" t="n">
        <v>5</v>
      </c>
      <c r="M6620" s="16" t="n">
        <v>0</v>
      </c>
      <c r="N6620" s="17" t="n">
        <v>15.552</v>
      </c>
      <c r="O6620" s="0" t="str">
        <f aca="false">TEXT(B6620,"YYYY-MM")</f>
        <v>2018-01</v>
      </c>
      <c r="P6620" s="18" t="n">
        <f aca="false">IFERROR(N6620/K6620,0)</f>
        <v>0.48</v>
      </c>
      <c r="Q6620" s="0" t="str">
        <f aca="false">IF(M6620=0,"No Discount",IF(M6620&lt;0.2,"Low (1-19%)",IF(M6620&lt;0.4,"Medium (20-39%)","High (40%+)")))</f>
        <v>No Discount</v>
      </c>
      <c r="R6620" s="0" t="str">
        <f aca="false">INDEX('Lookup Tables'!$B$2:$B$5,MATCH(F6620,'Lookup Tables'!$A$2:$A$5,0))</f>
        <v>Manager A</v>
      </c>
    </row>
    <row r="6621" customFormat="false" ht="15" hidden="false" customHeight="false" outlineLevel="0" collapsed="false">
      <c r="A6621" s="0" t="s">
        <v>5200</v>
      </c>
      <c r="B6621" s="13" t="n">
        <v>43113</v>
      </c>
      <c r="C6621" s="13" t="n">
        <v>43118</v>
      </c>
      <c r="D6621" s="14" t="s">
        <v>52</v>
      </c>
      <c r="E6621" s="14" t="s">
        <v>62</v>
      </c>
      <c r="F6621" s="14" t="s">
        <v>98</v>
      </c>
      <c r="G6621" s="14" t="s">
        <v>311</v>
      </c>
      <c r="H6621" s="14" t="s">
        <v>65</v>
      </c>
      <c r="I6621" s="14" t="s">
        <v>78</v>
      </c>
      <c r="J6621" s="14" t="s">
        <v>4661</v>
      </c>
      <c r="K6621" s="15" t="n">
        <v>209.94</v>
      </c>
      <c r="L6621" s="0" t="n">
        <v>6</v>
      </c>
      <c r="M6621" s="16" t="n">
        <v>0</v>
      </c>
      <c r="N6621" s="17" t="n">
        <v>54.5844</v>
      </c>
      <c r="O6621" s="0" t="str">
        <f aca="false">TEXT(B6621,"YYYY-MM")</f>
        <v>2018-01</v>
      </c>
      <c r="P6621" s="18" t="n">
        <f aca="false">IFERROR(N6621/K6621,0)</f>
        <v>0.26</v>
      </c>
      <c r="Q6621" s="0" t="str">
        <f aca="false">IF(M6621=0,"No Discount",IF(M6621&lt;0.2,"Low (1-19%)",IF(M6621&lt;0.4,"Medium (20-39%)","High (40%+)")))</f>
        <v>No Discount</v>
      </c>
      <c r="R6621" s="0" t="str">
        <f aca="false">INDEX('Lookup Tables'!$B$2:$B$5,MATCH(F6621,'Lookup Tables'!$A$2:$A$5,0))</f>
        <v>Manager A</v>
      </c>
    </row>
    <row r="6622" customFormat="false" ht="15" hidden="false" customHeight="false" outlineLevel="0" collapsed="false">
      <c r="A6622" s="0" t="s">
        <v>5200</v>
      </c>
      <c r="B6622" s="13" t="n">
        <v>43113</v>
      </c>
      <c r="C6622" s="13" t="n">
        <v>43118</v>
      </c>
      <c r="D6622" s="14" t="s">
        <v>52</v>
      </c>
      <c r="E6622" s="14" t="s">
        <v>62</v>
      </c>
      <c r="F6622" s="14" t="s">
        <v>98</v>
      </c>
      <c r="G6622" s="14" t="s">
        <v>311</v>
      </c>
      <c r="H6622" s="14" t="s">
        <v>65</v>
      </c>
      <c r="I6622" s="14" t="s">
        <v>303</v>
      </c>
      <c r="J6622" s="14" t="s">
        <v>830</v>
      </c>
      <c r="K6622" s="15" t="n">
        <v>4164.05</v>
      </c>
      <c r="L6622" s="0" t="n">
        <v>5</v>
      </c>
      <c r="M6622" s="16" t="n">
        <v>0</v>
      </c>
      <c r="N6622" s="17" t="n">
        <v>83.281</v>
      </c>
      <c r="O6622" s="0" t="str">
        <f aca="false">TEXT(B6622,"YYYY-MM")</f>
        <v>2018-01</v>
      </c>
      <c r="P6622" s="18" t="n">
        <f aca="false">IFERROR(N6622/K6622,0)</f>
        <v>0.02</v>
      </c>
      <c r="Q6622" s="0" t="str">
        <f aca="false">IF(M6622=0,"No Discount",IF(M6622&lt;0.2,"Low (1-19%)",IF(M6622&lt;0.4,"Medium (20-39%)","High (40%+)")))</f>
        <v>No Discount</v>
      </c>
      <c r="R6622" s="0" t="str">
        <f aca="false">INDEX('Lookup Tables'!$B$2:$B$5,MATCH(F6622,'Lookup Tables'!$A$2:$A$5,0))</f>
        <v>Manager A</v>
      </c>
    </row>
    <row r="6623" customFormat="false" ht="15" hidden="false" customHeight="false" outlineLevel="0" collapsed="false">
      <c r="A6623" s="0" t="s">
        <v>5200</v>
      </c>
      <c r="B6623" s="13" t="n">
        <v>43113</v>
      </c>
      <c r="C6623" s="13" t="n">
        <v>43118</v>
      </c>
      <c r="D6623" s="14" t="s">
        <v>52</v>
      </c>
      <c r="E6623" s="14" t="s">
        <v>62</v>
      </c>
      <c r="F6623" s="14" t="s">
        <v>98</v>
      </c>
      <c r="G6623" s="14" t="s">
        <v>311</v>
      </c>
      <c r="H6623" s="14" t="s">
        <v>56</v>
      </c>
      <c r="I6623" s="14" t="s">
        <v>57</v>
      </c>
      <c r="J6623" s="14" t="s">
        <v>3401</v>
      </c>
      <c r="K6623" s="15" t="n">
        <v>212.94</v>
      </c>
      <c r="L6623" s="0" t="n">
        <v>3</v>
      </c>
      <c r="M6623" s="16" t="n">
        <v>0</v>
      </c>
      <c r="N6623" s="17" t="n">
        <v>53.235</v>
      </c>
      <c r="O6623" s="0" t="str">
        <f aca="false">TEXT(B6623,"YYYY-MM")</f>
        <v>2018-01</v>
      </c>
      <c r="P6623" s="18" t="n">
        <f aca="false">IFERROR(N6623/K6623,0)</f>
        <v>0.25</v>
      </c>
      <c r="Q6623" s="0" t="str">
        <f aca="false">IF(M6623=0,"No Discount",IF(M6623&lt;0.2,"Low (1-19%)",IF(M6623&lt;0.4,"Medium (20-39%)","High (40%+)")))</f>
        <v>No Discount</v>
      </c>
      <c r="R6623" s="0" t="str">
        <f aca="false">INDEX('Lookup Tables'!$B$2:$B$5,MATCH(F6623,'Lookup Tables'!$A$2:$A$5,0))</f>
        <v>Manager A</v>
      </c>
    </row>
    <row r="6624" customFormat="false" ht="15" hidden="false" customHeight="false" outlineLevel="0" collapsed="false">
      <c r="A6624" s="0" t="s">
        <v>5201</v>
      </c>
      <c r="B6624" s="13" t="n">
        <v>42253</v>
      </c>
      <c r="C6624" s="13" t="n">
        <v>42256</v>
      </c>
      <c r="D6624" s="14" t="s">
        <v>137</v>
      </c>
      <c r="E6624" s="14" t="s">
        <v>62</v>
      </c>
      <c r="F6624" s="14" t="s">
        <v>63</v>
      </c>
      <c r="G6624" s="14" t="s">
        <v>64</v>
      </c>
      <c r="H6624" s="14" t="s">
        <v>56</v>
      </c>
      <c r="I6624" s="14" t="s">
        <v>76</v>
      </c>
      <c r="J6624" s="14" t="s">
        <v>77</v>
      </c>
      <c r="K6624" s="15" t="n">
        <v>41.88</v>
      </c>
      <c r="L6624" s="0" t="n">
        <v>6</v>
      </c>
      <c r="M6624" s="16" t="n">
        <v>0</v>
      </c>
      <c r="N6624" s="17" t="n">
        <v>12.1452</v>
      </c>
      <c r="O6624" s="0" t="str">
        <f aca="false">TEXT(B6624,"YYYY-MM")</f>
        <v>2015-09</v>
      </c>
      <c r="P6624" s="18" t="n">
        <f aca="false">IFERROR(N6624/K6624,0)</f>
        <v>0.29</v>
      </c>
      <c r="Q6624" s="0" t="str">
        <f aca="false">IF(M6624=0,"No Discount",IF(M6624&lt;0.2,"Low (1-19%)",IF(M6624&lt;0.4,"Medium (20-39%)","High (40%+)")))</f>
        <v>No Discount</v>
      </c>
      <c r="R6624" s="0" t="str">
        <f aca="false">INDEX('Lookup Tables'!$B$2:$B$5,MATCH(F6624,'Lookup Tables'!$A$2:$A$5,0))</f>
        <v>Manager D</v>
      </c>
    </row>
    <row r="6625" customFormat="false" ht="15" hidden="false" customHeight="false" outlineLevel="0" collapsed="false">
      <c r="A6625" s="0" t="s">
        <v>5201</v>
      </c>
      <c r="B6625" s="13" t="n">
        <v>42253</v>
      </c>
      <c r="C6625" s="13" t="n">
        <v>42256</v>
      </c>
      <c r="D6625" s="14" t="s">
        <v>137</v>
      </c>
      <c r="E6625" s="14" t="s">
        <v>62</v>
      </c>
      <c r="F6625" s="14" t="s">
        <v>63</v>
      </c>
      <c r="G6625" s="14" t="s">
        <v>64</v>
      </c>
      <c r="H6625" s="14" t="s">
        <v>65</v>
      </c>
      <c r="I6625" s="14" t="s">
        <v>66</v>
      </c>
      <c r="J6625" s="14" t="s">
        <v>1012</v>
      </c>
      <c r="K6625" s="15" t="n">
        <v>58.48</v>
      </c>
      <c r="L6625" s="0" t="n">
        <v>8</v>
      </c>
      <c r="M6625" s="16" t="n">
        <v>0</v>
      </c>
      <c r="N6625" s="17" t="n">
        <v>27.4856</v>
      </c>
      <c r="O6625" s="0" t="str">
        <f aca="false">TEXT(B6625,"YYYY-MM")</f>
        <v>2015-09</v>
      </c>
      <c r="P6625" s="18" t="n">
        <f aca="false">IFERROR(N6625/K6625,0)</f>
        <v>0.47</v>
      </c>
      <c r="Q6625" s="0" t="str">
        <f aca="false">IF(M6625=0,"No Discount",IF(M6625&lt;0.2,"Low (1-19%)",IF(M6625&lt;0.4,"Medium (20-39%)","High (40%+)")))</f>
        <v>No Discount</v>
      </c>
      <c r="R6625" s="0" t="str">
        <f aca="false">INDEX('Lookup Tables'!$B$2:$B$5,MATCH(F6625,'Lookup Tables'!$A$2:$A$5,0))</f>
        <v>Manager D</v>
      </c>
    </row>
    <row r="6626" customFormat="false" ht="15" hidden="false" customHeight="false" outlineLevel="0" collapsed="false">
      <c r="A6626" s="0" t="s">
        <v>5202</v>
      </c>
      <c r="B6626" s="13" t="n">
        <v>42388</v>
      </c>
      <c r="C6626" s="13" t="n">
        <v>42392</v>
      </c>
      <c r="D6626" s="14" t="s">
        <v>69</v>
      </c>
      <c r="E6626" s="14" t="s">
        <v>53</v>
      </c>
      <c r="F6626" s="14" t="s">
        <v>98</v>
      </c>
      <c r="G6626" s="14" t="s">
        <v>99</v>
      </c>
      <c r="H6626" s="14" t="s">
        <v>56</v>
      </c>
      <c r="I6626" s="14" t="s">
        <v>71</v>
      </c>
      <c r="J6626" s="14" t="s">
        <v>2295</v>
      </c>
      <c r="K6626" s="15" t="n">
        <v>102.438</v>
      </c>
      <c r="L6626" s="0" t="n">
        <v>1</v>
      </c>
      <c r="M6626" s="16" t="n">
        <v>0.3</v>
      </c>
      <c r="N6626" s="17" t="n">
        <v>-13.1706</v>
      </c>
      <c r="O6626" s="0" t="str">
        <f aca="false">TEXT(B6626,"YYYY-MM")</f>
        <v>2016-01</v>
      </c>
      <c r="P6626" s="18" t="n">
        <f aca="false">IFERROR(N6626/K6626,0)</f>
        <v>-0.128571428571429</v>
      </c>
      <c r="Q6626" s="0" t="str">
        <f aca="false">IF(M6626=0,"No Discount",IF(M6626&lt;0.2,"Low (1-19%)",IF(M6626&lt;0.4,"Medium (20-39%)","High (40%+)")))</f>
        <v>Medium (20-39%)</v>
      </c>
      <c r="R6626" s="0" t="str">
        <f aca="false">INDEX('Lookup Tables'!$B$2:$B$5,MATCH(F6626,'Lookup Tables'!$A$2:$A$5,0))</f>
        <v>Manager A</v>
      </c>
    </row>
    <row r="6627" customFormat="false" ht="15" hidden="false" customHeight="false" outlineLevel="0" collapsed="false">
      <c r="A6627" s="0" t="s">
        <v>5202</v>
      </c>
      <c r="B6627" s="13" t="n">
        <v>42388</v>
      </c>
      <c r="C6627" s="13" t="n">
        <v>42392</v>
      </c>
      <c r="D6627" s="14" t="s">
        <v>69</v>
      </c>
      <c r="E6627" s="14" t="s">
        <v>53</v>
      </c>
      <c r="F6627" s="14" t="s">
        <v>98</v>
      </c>
      <c r="G6627" s="14" t="s">
        <v>99</v>
      </c>
      <c r="H6627" s="14" t="s">
        <v>56</v>
      </c>
      <c r="I6627" s="14" t="s">
        <v>59</v>
      </c>
      <c r="J6627" s="14" t="s">
        <v>3038</v>
      </c>
      <c r="K6627" s="15" t="n">
        <v>199.304</v>
      </c>
      <c r="L6627" s="0" t="n">
        <v>4</v>
      </c>
      <c r="M6627" s="16" t="n">
        <v>0.3</v>
      </c>
      <c r="N6627" s="17" t="n">
        <v>-8.5416</v>
      </c>
      <c r="O6627" s="0" t="str">
        <f aca="false">TEXT(B6627,"YYYY-MM")</f>
        <v>2016-01</v>
      </c>
      <c r="P6627" s="18" t="n">
        <f aca="false">IFERROR(N6627/K6627,0)</f>
        <v>-0.0428571428571429</v>
      </c>
      <c r="Q6627" s="0" t="str">
        <f aca="false">IF(M6627=0,"No Discount",IF(M6627&lt;0.2,"Low (1-19%)",IF(M6627&lt;0.4,"Medium (20-39%)","High (40%+)")))</f>
        <v>Medium (20-39%)</v>
      </c>
      <c r="R6627" s="0" t="str">
        <f aca="false">INDEX('Lookup Tables'!$B$2:$B$5,MATCH(F6627,'Lookup Tables'!$A$2:$A$5,0))</f>
        <v>Manager A</v>
      </c>
    </row>
    <row r="6628" customFormat="false" ht="15" hidden="false" customHeight="false" outlineLevel="0" collapsed="false">
      <c r="A6628" s="0" t="s">
        <v>5203</v>
      </c>
      <c r="B6628" s="13" t="n">
        <v>42352</v>
      </c>
      <c r="C6628" s="13" t="n">
        <v>42359</v>
      </c>
      <c r="D6628" s="14" t="s">
        <v>69</v>
      </c>
      <c r="E6628" s="14" t="s">
        <v>53</v>
      </c>
      <c r="F6628" s="14" t="s">
        <v>117</v>
      </c>
      <c r="G6628" s="14" t="s">
        <v>170</v>
      </c>
      <c r="H6628" s="14" t="s">
        <v>80</v>
      </c>
      <c r="I6628" s="14" t="s">
        <v>345</v>
      </c>
      <c r="J6628" s="14" t="s">
        <v>3786</v>
      </c>
      <c r="K6628" s="15" t="n">
        <v>6999.96</v>
      </c>
      <c r="L6628" s="0" t="n">
        <v>4</v>
      </c>
      <c r="M6628" s="16" t="n">
        <v>0</v>
      </c>
      <c r="N6628" s="17" t="n">
        <v>2239.9872</v>
      </c>
      <c r="O6628" s="0" t="str">
        <f aca="false">TEXT(B6628,"YYYY-MM")</f>
        <v>2015-12</v>
      </c>
      <c r="P6628" s="18" t="n">
        <f aca="false">IFERROR(N6628/K6628,0)</f>
        <v>0.32</v>
      </c>
      <c r="Q6628" s="0" t="str">
        <f aca="false">IF(M6628=0,"No Discount",IF(M6628&lt;0.2,"Low (1-19%)",IF(M6628&lt;0.4,"Medium (20-39%)","High (40%+)")))</f>
        <v>No Discount</v>
      </c>
      <c r="R6628" s="0" t="str">
        <f aca="false">INDEX('Lookup Tables'!$B$2:$B$5,MATCH(F6628,'Lookup Tables'!$A$2:$A$5,0))</f>
        <v>Manager B</v>
      </c>
    </row>
    <row r="6629" customFormat="false" ht="15" hidden="false" customHeight="false" outlineLevel="0" collapsed="false">
      <c r="A6629" s="0" t="s">
        <v>5204</v>
      </c>
      <c r="B6629" s="13" t="n">
        <v>42147</v>
      </c>
      <c r="C6629" s="13" t="n">
        <v>42151</v>
      </c>
      <c r="D6629" s="14" t="s">
        <v>69</v>
      </c>
      <c r="E6629" s="14" t="s">
        <v>53</v>
      </c>
      <c r="F6629" s="14" t="s">
        <v>63</v>
      </c>
      <c r="G6629" s="14" t="s">
        <v>94</v>
      </c>
      <c r="H6629" s="14" t="s">
        <v>65</v>
      </c>
      <c r="I6629" s="14" t="s">
        <v>91</v>
      </c>
      <c r="J6629" s="14" t="s">
        <v>233</v>
      </c>
      <c r="K6629" s="15" t="n">
        <v>12.96</v>
      </c>
      <c r="L6629" s="0" t="n">
        <v>2</v>
      </c>
      <c r="M6629" s="16" t="n">
        <v>0</v>
      </c>
      <c r="N6629" s="17" t="n">
        <v>6.2208</v>
      </c>
      <c r="O6629" s="0" t="str">
        <f aca="false">TEXT(B6629,"YYYY-MM")</f>
        <v>2015-05</v>
      </c>
      <c r="P6629" s="18" t="n">
        <f aca="false">IFERROR(N6629/K6629,0)</f>
        <v>0.48</v>
      </c>
      <c r="Q6629" s="0" t="str">
        <f aca="false">IF(M6629=0,"No Discount",IF(M6629&lt;0.2,"Low (1-19%)",IF(M6629&lt;0.4,"Medium (20-39%)","High (40%+)")))</f>
        <v>No Discount</v>
      </c>
      <c r="R6629" s="0" t="str">
        <f aca="false">INDEX('Lookup Tables'!$B$2:$B$5,MATCH(F6629,'Lookup Tables'!$A$2:$A$5,0))</f>
        <v>Manager D</v>
      </c>
    </row>
    <row r="6630" customFormat="false" ht="15" hidden="false" customHeight="false" outlineLevel="0" collapsed="false">
      <c r="A6630" s="0" t="s">
        <v>5205</v>
      </c>
      <c r="B6630" s="13" t="n">
        <v>42632</v>
      </c>
      <c r="C6630" s="13" t="n">
        <v>42635</v>
      </c>
      <c r="D6630" s="14" t="s">
        <v>52</v>
      </c>
      <c r="E6630" s="14" t="s">
        <v>53</v>
      </c>
      <c r="F6630" s="14" t="s">
        <v>117</v>
      </c>
      <c r="G6630" s="14" t="s">
        <v>170</v>
      </c>
      <c r="H6630" s="14" t="s">
        <v>80</v>
      </c>
      <c r="I6630" s="14" t="s">
        <v>81</v>
      </c>
      <c r="J6630" s="14" t="s">
        <v>447</v>
      </c>
      <c r="K6630" s="15" t="n">
        <v>279.86</v>
      </c>
      <c r="L6630" s="0" t="n">
        <v>14</v>
      </c>
      <c r="M6630" s="16" t="n">
        <v>0</v>
      </c>
      <c r="N6630" s="17" t="n">
        <v>134.3328</v>
      </c>
      <c r="O6630" s="0" t="str">
        <f aca="false">TEXT(B6630,"YYYY-MM")</f>
        <v>2016-09</v>
      </c>
      <c r="P6630" s="18" t="n">
        <f aca="false">IFERROR(N6630/K6630,0)</f>
        <v>0.48</v>
      </c>
      <c r="Q6630" s="0" t="str">
        <f aca="false">IF(M6630=0,"No Discount",IF(M6630&lt;0.2,"Low (1-19%)",IF(M6630&lt;0.4,"Medium (20-39%)","High (40%+)")))</f>
        <v>No Discount</v>
      </c>
      <c r="R6630" s="0" t="str">
        <f aca="false">INDEX('Lookup Tables'!$B$2:$B$5,MATCH(F6630,'Lookup Tables'!$A$2:$A$5,0))</f>
        <v>Manager B</v>
      </c>
    </row>
    <row r="6631" customFormat="false" ht="15" hidden="false" customHeight="false" outlineLevel="0" collapsed="false">
      <c r="A6631" s="0" t="s">
        <v>5206</v>
      </c>
      <c r="B6631" s="13" t="n">
        <v>42645</v>
      </c>
      <c r="C6631" s="13" t="n">
        <v>42649</v>
      </c>
      <c r="D6631" s="14" t="s">
        <v>69</v>
      </c>
      <c r="E6631" s="14" t="s">
        <v>97</v>
      </c>
      <c r="F6631" s="14" t="s">
        <v>54</v>
      </c>
      <c r="G6631" s="14" t="s">
        <v>90</v>
      </c>
      <c r="H6631" s="14" t="s">
        <v>65</v>
      </c>
      <c r="I6631" s="14" t="s">
        <v>83</v>
      </c>
      <c r="J6631" s="14" t="s">
        <v>2227</v>
      </c>
      <c r="K6631" s="15" t="n">
        <v>7.38</v>
      </c>
      <c r="L6631" s="0" t="n">
        <v>5</v>
      </c>
      <c r="M6631" s="16" t="n">
        <v>0.7</v>
      </c>
      <c r="N6631" s="17" t="n">
        <v>-5.412</v>
      </c>
      <c r="O6631" s="0" t="str">
        <f aca="false">TEXT(B6631,"YYYY-MM")</f>
        <v>2016-10</v>
      </c>
      <c r="P6631" s="18" t="n">
        <f aca="false">IFERROR(N6631/K6631,0)</f>
        <v>-0.733333333333333</v>
      </c>
      <c r="Q6631" s="0" t="str">
        <f aca="false">IF(M6631=0,"No Discount",IF(M6631&lt;0.2,"Low (1-19%)",IF(M6631&lt;0.4,"Medium (20-39%)","High (40%+)")))</f>
        <v>High (40%+)</v>
      </c>
      <c r="R6631" s="0" t="str">
        <f aca="false">INDEX('Lookup Tables'!$B$2:$B$5,MATCH(F6631,'Lookup Tables'!$A$2:$A$5,0))</f>
        <v>Manager C</v>
      </c>
    </row>
    <row r="6632" customFormat="false" ht="15" hidden="false" customHeight="false" outlineLevel="0" collapsed="false">
      <c r="A6632" s="0" t="s">
        <v>5207</v>
      </c>
      <c r="B6632" s="13" t="n">
        <v>43094</v>
      </c>
      <c r="C6632" s="13" t="n">
        <v>43099</v>
      </c>
      <c r="D6632" s="14" t="s">
        <v>69</v>
      </c>
      <c r="E6632" s="14" t="s">
        <v>53</v>
      </c>
      <c r="F6632" s="14" t="s">
        <v>63</v>
      </c>
      <c r="G6632" s="14" t="s">
        <v>94</v>
      </c>
      <c r="H6632" s="14" t="s">
        <v>56</v>
      </c>
      <c r="I6632" s="14" t="s">
        <v>59</v>
      </c>
      <c r="J6632" s="14" t="s">
        <v>1817</v>
      </c>
      <c r="K6632" s="15" t="n">
        <v>698.352</v>
      </c>
      <c r="L6632" s="0" t="n">
        <v>3</v>
      </c>
      <c r="M6632" s="16" t="n">
        <v>0.2</v>
      </c>
      <c r="N6632" s="17" t="n">
        <v>52.3764</v>
      </c>
      <c r="O6632" s="0" t="str">
        <f aca="false">TEXT(B6632,"YYYY-MM")</f>
        <v>2017-12</v>
      </c>
      <c r="P6632" s="18" t="n">
        <f aca="false">IFERROR(N6632/K6632,0)</f>
        <v>0.075</v>
      </c>
      <c r="Q6632" s="0" t="str">
        <f aca="false">IF(M6632=0,"No Discount",IF(M6632&lt;0.2,"Low (1-19%)",IF(M6632&lt;0.4,"Medium (20-39%)","High (40%+)")))</f>
        <v>Medium (20-39%)</v>
      </c>
      <c r="R6632" s="0" t="str">
        <f aca="false">INDEX('Lookup Tables'!$B$2:$B$5,MATCH(F6632,'Lookup Tables'!$A$2:$A$5,0))</f>
        <v>Manager D</v>
      </c>
    </row>
    <row r="6633" customFormat="false" ht="15" hidden="false" customHeight="false" outlineLevel="0" collapsed="false">
      <c r="A6633" s="0" t="s">
        <v>5207</v>
      </c>
      <c r="B6633" s="13" t="n">
        <v>43094</v>
      </c>
      <c r="C6633" s="13" t="n">
        <v>43099</v>
      </c>
      <c r="D6633" s="14" t="s">
        <v>69</v>
      </c>
      <c r="E6633" s="14" t="s">
        <v>53</v>
      </c>
      <c r="F6633" s="14" t="s">
        <v>63</v>
      </c>
      <c r="G6633" s="14" t="s">
        <v>94</v>
      </c>
      <c r="H6633" s="14" t="s">
        <v>56</v>
      </c>
      <c r="I6633" s="14" t="s">
        <v>71</v>
      </c>
      <c r="J6633" s="14" t="s">
        <v>2060</v>
      </c>
      <c r="K6633" s="15" t="n">
        <v>1747.25</v>
      </c>
      <c r="L6633" s="0" t="n">
        <v>5</v>
      </c>
      <c r="M6633" s="16" t="n">
        <v>0</v>
      </c>
      <c r="N6633" s="17" t="n">
        <v>629.01</v>
      </c>
      <c r="O6633" s="0" t="str">
        <f aca="false">TEXT(B6633,"YYYY-MM")</f>
        <v>2017-12</v>
      </c>
      <c r="P6633" s="18" t="n">
        <f aca="false">IFERROR(N6633/K6633,0)</f>
        <v>0.36</v>
      </c>
      <c r="Q6633" s="0" t="str">
        <f aca="false">IF(M6633=0,"No Discount",IF(M6633&lt;0.2,"Low (1-19%)",IF(M6633&lt;0.4,"Medium (20-39%)","High (40%+)")))</f>
        <v>No Discount</v>
      </c>
      <c r="R6633" s="0" t="str">
        <f aca="false">INDEX('Lookup Tables'!$B$2:$B$5,MATCH(F6633,'Lookup Tables'!$A$2:$A$5,0))</f>
        <v>Manager D</v>
      </c>
    </row>
    <row r="6634" customFormat="false" ht="15" hidden="false" customHeight="false" outlineLevel="0" collapsed="false">
      <c r="A6634" s="0" t="s">
        <v>5208</v>
      </c>
      <c r="B6634" s="13" t="n">
        <v>42861</v>
      </c>
      <c r="C6634" s="13" t="n">
        <v>42863</v>
      </c>
      <c r="D6634" s="14" t="s">
        <v>52</v>
      </c>
      <c r="E6634" s="14" t="s">
        <v>97</v>
      </c>
      <c r="F6634" s="14" t="s">
        <v>98</v>
      </c>
      <c r="G6634" s="14" t="s">
        <v>311</v>
      </c>
      <c r="H6634" s="14" t="s">
        <v>65</v>
      </c>
      <c r="I6634" s="14" t="s">
        <v>85</v>
      </c>
      <c r="J6634" s="14" t="s">
        <v>2576</v>
      </c>
      <c r="K6634" s="15" t="n">
        <v>54.48</v>
      </c>
      <c r="L6634" s="0" t="n">
        <v>1</v>
      </c>
      <c r="M6634" s="16" t="n">
        <v>0</v>
      </c>
      <c r="N6634" s="17" t="n">
        <v>15.2544</v>
      </c>
      <c r="O6634" s="0" t="str">
        <f aca="false">TEXT(B6634,"YYYY-MM")</f>
        <v>2017-05</v>
      </c>
      <c r="P6634" s="18" t="n">
        <f aca="false">IFERROR(N6634/K6634,0)</f>
        <v>0.28</v>
      </c>
      <c r="Q6634" s="0" t="str">
        <f aca="false">IF(M6634=0,"No Discount",IF(M6634&lt;0.2,"Low (1-19%)",IF(M6634&lt;0.4,"Medium (20-39%)","High (40%+)")))</f>
        <v>No Discount</v>
      </c>
      <c r="R6634" s="0" t="str">
        <f aca="false">INDEX('Lookup Tables'!$B$2:$B$5,MATCH(F6634,'Lookup Tables'!$A$2:$A$5,0))</f>
        <v>Manager A</v>
      </c>
    </row>
    <row r="6635" customFormat="false" ht="15" hidden="false" customHeight="false" outlineLevel="0" collapsed="false">
      <c r="A6635" s="0" t="s">
        <v>5209</v>
      </c>
      <c r="B6635" s="13" t="n">
        <v>43032</v>
      </c>
      <c r="C6635" s="13" t="n">
        <v>43032</v>
      </c>
      <c r="D6635" s="14" t="s">
        <v>606</v>
      </c>
      <c r="E6635" s="14" t="s">
        <v>53</v>
      </c>
      <c r="F6635" s="14" t="s">
        <v>63</v>
      </c>
      <c r="G6635" s="14" t="s">
        <v>64</v>
      </c>
      <c r="H6635" s="14" t="s">
        <v>80</v>
      </c>
      <c r="I6635" s="14" t="s">
        <v>123</v>
      </c>
      <c r="J6635" s="14" t="s">
        <v>1152</v>
      </c>
      <c r="K6635" s="15" t="n">
        <v>199.99</v>
      </c>
      <c r="L6635" s="0" t="n">
        <v>1</v>
      </c>
      <c r="M6635" s="16" t="n">
        <v>0</v>
      </c>
      <c r="N6635" s="17" t="n">
        <v>85.9957</v>
      </c>
      <c r="O6635" s="0" t="str">
        <f aca="false">TEXT(B6635,"YYYY-MM")</f>
        <v>2017-10</v>
      </c>
      <c r="P6635" s="18" t="n">
        <f aca="false">IFERROR(N6635/K6635,0)</f>
        <v>0.43</v>
      </c>
      <c r="Q6635" s="0" t="str">
        <f aca="false">IF(M6635=0,"No Discount",IF(M6635&lt;0.2,"Low (1-19%)",IF(M6635&lt;0.4,"Medium (20-39%)","High (40%+)")))</f>
        <v>No Discount</v>
      </c>
      <c r="R6635" s="0" t="str">
        <f aca="false">INDEX('Lookup Tables'!$B$2:$B$5,MATCH(F6635,'Lookup Tables'!$A$2:$A$5,0))</f>
        <v>Manager D</v>
      </c>
    </row>
    <row r="6636" customFormat="false" ht="15" hidden="false" customHeight="false" outlineLevel="0" collapsed="false">
      <c r="A6636" s="0" t="s">
        <v>5210</v>
      </c>
      <c r="B6636" s="13" t="n">
        <v>43226</v>
      </c>
      <c r="C6636" s="13" t="n">
        <v>43226</v>
      </c>
      <c r="D6636" s="14" t="s">
        <v>606</v>
      </c>
      <c r="E6636" s="14" t="s">
        <v>53</v>
      </c>
      <c r="F6636" s="14" t="s">
        <v>54</v>
      </c>
      <c r="G6636" s="14" t="s">
        <v>90</v>
      </c>
      <c r="H6636" s="14" t="s">
        <v>65</v>
      </c>
      <c r="I6636" s="14" t="s">
        <v>83</v>
      </c>
      <c r="J6636" s="14" t="s">
        <v>644</v>
      </c>
      <c r="K6636" s="15" t="n">
        <v>68.541</v>
      </c>
      <c r="L6636" s="0" t="n">
        <v>11</v>
      </c>
      <c r="M6636" s="16" t="n">
        <v>0.7</v>
      </c>
      <c r="N6636" s="17" t="n">
        <v>-52.5481</v>
      </c>
      <c r="O6636" s="0" t="str">
        <f aca="false">TEXT(B6636,"YYYY-MM")</f>
        <v>2018-05</v>
      </c>
      <c r="P6636" s="18" t="n">
        <f aca="false">IFERROR(N6636/K6636,0)</f>
        <v>-0.766666666666667</v>
      </c>
      <c r="Q6636" s="0" t="str">
        <f aca="false">IF(M6636=0,"No Discount",IF(M6636&lt;0.2,"Low (1-19%)",IF(M6636&lt;0.4,"Medium (20-39%)","High (40%+)")))</f>
        <v>High (40%+)</v>
      </c>
      <c r="R6636" s="0" t="str">
        <f aca="false">INDEX('Lookup Tables'!$B$2:$B$5,MATCH(F6636,'Lookup Tables'!$A$2:$A$5,0))</f>
        <v>Manager C</v>
      </c>
    </row>
    <row r="6637" customFormat="false" ht="15" hidden="false" customHeight="false" outlineLevel="0" collapsed="false">
      <c r="A6637" s="0" t="s">
        <v>5210</v>
      </c>
      <c r="B6637" s="13" t="n">
        <v>43226</v>
      </c>
      <c r="C6637" s="13" t="n">
        <v>43226</v>
      </c>
      <c r="D6637" s="14" t="s">
        <v>606</v>
      </c>
      <c r="E6637" s="14" t="s">
        <v>53</v>
      </c>
      <c r="F6637" s="14" t="s">
        <v>54</v>
      </c>
      <c r="G6637" s="14" t="s">
        <v>90</v>
      </c>
      <c r="H6637" s="14" t="s">
        <v>80</v>
      </c>
      <c r="I6637" s="14" t="s">
        <v>81</v>
      </c>
      <c r="J6637" s="14" t="s">
        <v>138</v>
      </c>
      <c r="K6637" s="15" t="n">
        <v>627.168</v>
      </c>
      <c r="L6637" s="0" t="n">
        <v>4</v>
      </c>
      <c r="M6637" s="16" t="n">
        <v>0.2</v>
      </c>
      <c r="N6637" s="17" t="n">
        <v>70.5564</v>
      </c>
      <c r="O6637" s="0" t="str">
        <f aca="false">TEXT(B6637,"YYYY-MM")</f>
        <v>2018-05</v>
      </c>
      <c r="P6637" s="18" t="n">
        <f aca="false">IFERROR(N6637/K6637,0)</f>
        <v>0.1125</v>
      </c>
      <c r="Q6637" s="0" t="str">
        <f aca="false">IF(M6637=0,"No Discount",IF(M6637&lt;0.2,"Low (1-19%)",IF(M6637&lt;0.4,"Medium (20-39%)","High (40%+)")))</f>
        <v>Medium (20-39%)</v>
      </c>
      <c r="R6637" s="0" t="str">
        <f aca="false">INDEX('Lookup Tables'!$B$2:$B$5,MATCH(F6637,'Lookup Tables'!$A$2:$A$5,0))</f>
        <v>Manager C</v>
      </c>
    </row>
    <row r="6638" customFormat="false" ht="15" hidden="false" customHeight="false" outlineLevel="0" collapsed="false">
      <c r="A6638" s="0" t="s">
        <v>5210</v>
      </c>
      <c r="B6638" s="13" t="n">
        <v>43226</v>
      </c>
      <c r="C6638" s="13" t="n">
        <v>43226</v>
      </c>
      <c r="D6638" s="14" t="s">
        <v>606</v>
      </c>
      <c r="E6638" s="14" t="s">
        <v>53</v>
      </c>
      <c r="F6638" s="14" t="s">
        <v>54</v>
      </c>
      <c r="G6638" s="14" t="s">
        <v>90</v>
      </c>
      <c r="H6638" s="14" t="s">
        <v>65</v>
      </c>
      <c r="I6638" s="14" t="s">
        <v>66</v>
      </c>
      <c r="J6638" s="14" t="s">
        <v>1023</v>
      </c>
      <c r="K6638" s="15" t="n">
        <v>122.12</v>
      </c>
      <c r="L6638" s="0" t="n">
        <v>5</v>
      </c>
      <c r="M6638" s="16" t="n">
        <v>0.2</v>
      </c>
      <c r="N6638" s="17" t="n">
        <v>39.689</v>
      </c>
      <c r="O6638" s="0" t="str">
        <f aca="false">TEXT(B6638,"YYYY-MM")</f>
        <v>2018-05</v>
      </c>
      <c r="P6638" s="18" t="n">
        <f aca="false">IFERROR(N6638/K6638,0)</f>
        <v>0.325</v>
      </c>
      <c r="Q6638" s="0" t="str">
        <f aca="false">IF(M6638=0,"No Discount",IF(M6638&lt;0.2,"Low (1-19%)",IF(M6638&lt;0.4,"Medium (20-39%)","High (40%+)")))</f>
        <v>Medium (20-39%)</v>
      </c>
      <c r="R6638" s="0" t="str">
        <f aca="false">INDEX('Lookup Tables'!$B$2:$B$5,MATCH(F6638,'Lookup Tables'!$A$2:$A$5,0))</f>
        <v>Manager C</v>
      </c>
    </row>
    <row r="6639" customFormat="false" ht="15" hidden="false" customHeight="false" outlineLevel="0" collapsed="false">
      <c r="A6639" s="0" t="s">
        <v>5211</v>
      </c>
      <c r="B6639" s="13" t="n">
        <v>43431</v>
      </c>
      <c r="C6639" s="13" t="n">
        <v>43434</v>
      </c>
      <c r="D6639" s="14" t="s">
        <v>52</v>
      </c>
      <c r="E6639" s="14" t="s">
        <v>53</v>
      </c>
      <c r="F6639" s="14" t="s">
        <v>117</v>
      </c>
      <c r="G6639" s="14" t="s">
        <v>170</v>
      </c>
      <c r="H6639" s="14" t="s">
        <v>65</v>
      </c>
      <c r="I6639" s="14" t="s">
        <v>78</v>
      </c>
      <c r="J6639" s="14" t="s">
        <v>682</v>
      </c>
      <c r="K6639" s="15" t="n">
        <v>6.99</v>
      </c>
      <c r="L6639" s="0" t="n">
        <v>3</v>
      </c>
      <c r="M6639" s="16" t="n">
        <v>0</v>
      </c>
      <c r="N6639" s="17" t="n">
        <v>2.0271</v>
      </c>
      <c r="O6639" s="0" t="str">
        <f aca="false">TEXT(B6639,"YYYY-MM")</f>
        <v>2018-11</v>
      </c>
      <c r="P6639" s="18" t="n">
        <f aca="false">IFERROR(N6639/K6639,0)</f>
        <v>0.29</v>
      </c>
      <c r="Q6639" s="0" t="str">
        <f aca="false">IF(M6639=0,"No Discount",IF(M6639&lt;0.2,"Low (1-19%)",IF(M6639&lt;0.4,"Medium (20-39%)","High (40%+)")))</f>
        <v>No Discount</v>
      </c>
      <c r="R6639" s="0" t="str">
        <f aca="false">INDEX('Lookup Tables'!$B$2:$B$5,MATCH(F6639,'Lookup Tables'!$A$2:$A$5,0))</f>
        <v>Manager B</v>
      </c>
    </row>
    <row r="6640" customFormat="false" ht="15" hidden="false" customHeight="false" outlineLevel="0" collapsed="false">
      <c r="A6640" s="0" t="s">
        <v>5211</v>
      </c>
      <c r="B6640" s="13" t="n">
        <v>43431</v>
      </c>
      <c r="C6640" s="13" t="n">
        <v>43434</v>
      </c>
      <c r="D6640" s="14" t="s">
        <v>52</v>
      </c>
      <c r="E6640" s="14" t="s">
        <v>53</v>
      </c>
      <c r="F6640" s="14" t="s">
        <v>117</v>
      </c>
      <c r="G6640" s="14" t="s">
        <v>170</v>
      </c>
      <c r="H6640" s="14" t="s">
        <v>65</v>
      </c>
      <c r="I6640" s="14" t="s">
        <v>83</v>
      </c>
      <c r="J6640" s="14" t="s">
        <v>2828</v>
      </c>
      <c r="K6640" s="15" t="n">
        <v>107.424</v>
      </c>
      <c r="L6640" s="0" t="n">
        <v>6</v>
      </c>
      <c r="M6640" s="16" t="n">
        <v>0.2</v>
      </c>
      <c r="N6640" s="17" t="n">
        <v>36.2556</v>
      </c>
      <c r="O6640" s="0" t="str">
        <f aca="false">TEXT(B6640,"YYYY-MM")</f>
        <v>2018-11</v>
      </c>
      <c r="P6640" s="18" t="n">
        <f aca="false">IFERROR(N6640/K6640,0)</f>
        <v>0.3375</v>
      </c>
      <c r="Q6640" s="0" t="str">
        <f aca="false">IF(M6640=0,"No Discount",IF(M6640&lt;0.2,"Low (1-19%)",IF(M6640&lt;0.4,"Medium (20-39%)","High (40%+)")))</f>
        <v>Medium (20-39%)</v>
      </c>
      <c r="R6640" s="0" t="str">
        <f aca="false">INDEX('Lookup Tables'!$B$2:$B$5,MATCH(F6640,'Lookup Tables'!$A$2:$A$5,0))</f>
        <v>Manager B</v>
      </c>
    </row>
    <row r="6641" customFormat="false" ht="15" hidden="false" customHeight="false" outlineLevel="0" collapsed="false">
      <c r="A6641" s="0" t="s">
        <v>5212</v>
      </c>
      <c r="B6641" s="13" t="n">
        <v>42308</v>
      </c>
      <c r="C6641" s="13" t="n">
        <v>42310</v>
      </c>
      <c r="D6641" s="14" t="s">
        <v>52</v>
      </c>
      <c r="E6641" s="14" t="s">
        <v>62</v>
      </c>
      <c r="F6641" s="14" t="s">
        <v>117</v>
      </c>
      <c r="G6641" s="14" t="s">
        <v>269</v>
      </c>
      <c r="H6641" s="14" t="s">
        <v>56</v>
      </c>
      <c r="I6641" s="14" t="s">
        <v>71</v>
      </c>
      <c r="J6641" s="14" t="s">
        <v>2345</v>
      </c>
      <c r="K6641" s="15" t="n">
        <v>1421.664</v>
      </c>
      <c r="L6641" s="0" t="n">
        <v>8</v>
      </c>
      <c r="M6641" s="16" t="n">
        <v>0.4</v>
      </c>
      <c r="N6641" s="17" t="n">
        <v>-734.5264</v>
      </c>
      <c r="O6641" s="0" t="str">
        <f aca="false">TEXT(B6641,"YYYY-MM")</f>
        <v>2015-10</v>
      </c>
      <c r="P6641" s="18" t="n">
        <f aca="false">IFERROR(N6641/K6641,0)</f>
        <v>-0.516666666666667</v>
      </c>
      <c r="Q6641" s="0" t="str">
        <f aca="false">IF(M6641=0,"No Discount",IF(M6641&lt;0.2,"Low (1-19%)",IF(M6641&lt;0.4,"Medium (20-39%)","High (40%+)")))</f>
        <v>High (40%+)</v>
      </c>
      <c r="R6641" s="0" t="str">
        <f aca="false">INDEX('Lookup Tables'!$B$2:$B$5,MATCH(F6641,'Lookup Tables'!$A$2:$A$5,0))</f>
        <v>Manager B</v>
      </c>
    </row>
    <row r="6642" customFormat="false" ht="15" hidden="false" customHeight="false" outlineLevel="0" collapsed="false">
      <c r="A6642" s="0" t="s">
        <v>5213</v>
      </c>
      <c r="B6642" s="13" t="n">
        <v>43317</v>
      </c>
      <c r="C6642" s="13" t="n">
        <v>43321</v>
      </c>
      <c r="D6642" s="14" t="s">
        <v>69</v>
      </c>
      <c r="E6642" s="14" t="s">
        <v>53</v>
      </c>
      <c r="F6642" s="14" t="s">
        <v>98</v>
      </c>
      <c r="G6642" s="14" t="s">
        <v>164</v>
      </c>
      <c r="H6642" s="14" t="s">
        <v>65</v>
      </c>
      <c r="I6642" s="14" t="s">
        <v>83</v>
      </c>
      <c r="J6642" s="14" t="s">
        <v>957</v>
      </c>
      <c r="K6642" s="15" t="n">
        <v>125.88</v>
      </c>
      <c r="L6642" s="0" t="n">
        <v>6</v>
      </c>
      <c r="M6642" s="16" t="n">
        <v>0</v>
      </c>
      <c r="N6642" s="17" t="n">
        <v>60.4224</v>
      </c>
      <c r="O6642" s="0" t="str">
        <f aca="false">TEXT(B6642,"YYYY-MM")</f>
        <v>2018-08</v>
      </c>
      <c r="P6642" s="18" t="n">
        <f aca="false">IFERROR(N6642/K6642,0)</f>
        <v>0.48</v>
      </c>
      <c r="Q6642" s="0" t="str">
        <f aca="false">IF(M6642=0,"No Discount",IF(M6642&lt;0.2,"Low (1-19%)",IF(M6642&lt;0.4,"Medium (20-39%)","High (40%+)")))</f>
        <v>No Discount</v>
      </c>
      <c r="R6642" s="0" t="str">
        <f aca="false">INDEX('Lookup Tables'!$B$2:$B$5,MATCH(F6642,'Lookup Tables'!$A$2:$A$5,0))</f>
        <v>Manager A</v>
      </c>
    </row>
    <row r="6643" customFormat="false" ht="15" hidden="false" customHeight="false" outlineLevel="0" collapsed="false">
      <c r="A6643" s="0" t="s">
        <v>5213</v>
      </c>
      <c r="B6643" s="13" t="n">
        <v>43317</v>
      </c>
      <c r="C6643" s="13" t="n">
        <v>43321</v>
      </c>
      <c r="D6643" s="14" t="s">
        <v>69</v>
      </c>
      <c r="E6643" s="14" t="s">
        <v>53</v>
      </c>
      <c r="F6643" s="14" t="s">
        <v>98</v>
      </c>
      <c r="G6643" s="14" t="s">
        <v>164</v>
      </c>
      <c r="H6643" s="14" t="s">
        <v>80</v>
      </c>
      <c r="I6643" s="14" t="s">
        <v>123</v>
      </c>
      <c r="J6643" s="14" t="s">
        <v>1209</v>
      </c>
      <c r="K6643" s="15" t="n">
        <v>79.78</v>
      </c>
      <c r="L6643" s="0" t="n">
        <v>2</v>
      </c>
      <c r="M6643" s="16" t="n">
        <v>0</v>
      </c>
      <c r="N6643" s="17" t="n">
        <v>29.5186</v>
      </c>
      <c r="O6643" s="0" t="str">
        <f aca="false">TEXT(B6643,"YYYY-MM")</f>
        <v>2018-08</v>
      </c>
      <c r="P6643" s="18" t="n">
        <f aca="false">IFERROR(N6643/K6643,0)</f>
        <v>0.37</v>
      </c>
      <c r="Q6643" s="0" t="str">
        <f aca="false">IF(M6643=0,"No Discount",IF(M6643&lt;0.2,"Low (1-19%)",IF(M6643&lt;0.4,"Medium (20-39%)","High (40%+)")))</f>
        <v>No Discount</v>
      </c>
      <c r="R6643" s="0" t="str">
        <f aca="false">INDEX('Lookup Tables'!$B$2:$B$5,MATCH(F6643,'Lookup Tables'!$A$2:$A$5,0))</f>
        <v>Manager A</v>
      </c>
    </row>
    <row r="6644" customFormat="false" ht="15" hidden="false" customHeight="false" outlineLevel="0" collapsed="false">
      <c r="A6644" s="0" t="s">
        <v>5213</v>
      </c>
      <c r="B6644" s="13" t="n">
        <v>43317</v>
      </c>
      <c r="C6644" s="13" t="n">
        <v>43321</v>
      </c>
      <c r="D6644" s="14" t="s">
        <v>69</v>
      </c>
      <c r="E6644" s="14" t="s">
        <v>53</v>
      </c>
      <c r="F6644" s="14" t="s">
        <v>98</v>
      </c>
      <c r="G6644" s="14" t="s">
        <v>164</v>
      </c>
      <c r="H6644" s="14" t="s">
        <v>65</v>
      </c>
      <c r="I6644" s="14" t="s">
        <v>66</v>
      </c>
      <c r="J6644" s="14" t="s">
        <v>4746</v>
      </c>
      <c r="K6644" s="15" t="n">
        <v>133.2</v>
      </c>
      <c r="L6644" s="0" t="n">
        <v>9</v>
      </c>
      <c r="M6644" s="16" t="n">
        <v>0</v>
      </c>
      <c r="N6644" s="17" t="n">
        <v>66.6</v>
      </c>
      <c r="O6644" s="0" t="str">
        <f aca="false">TEXT(B6644,"YYYY-MM")</f>
        <v>2018-08</v>
      </c>
      <c r="P6644" s="18" t="n">
        <f aca="false">IFERROR(N6644/K6644,0)</f>
        <v>0.5</v>
      </c>
      <c r="Q6644" s="0" t="str">
        <f aca="false">IF(M6644=0,"No Discount",IF(M6644&lt;0.2,"Low (1-19%)",IF(M6644&lt;0.4,"Medium (20-39%)","High (40%+)")))</f>
        <v>No Discount</v>
      </c>
      <c r="R6644" s="0" t="str">
        <f aca="false">INDEX('Lookup Tables'!$B$2:$B$5,MATCH(F6644,'Lookup Tables'!$A$2:$A$5,0))</f>
        <v>Manager A</v>
      </c>
    </row>
    <row r="6645" customFormat="false" ht="15" hidden="false" customHeight="false" outlineLevel="0" collapsed="false">
      <c r="A6645" s="0" t="s">
        <v>5214</v>
      </c>
      <c r="B6645" s="13" t="n">
        <v>42592</v>
      </c>
      <c r="C6645" s="13" t="n">
        <v>42598</v>
      </c>
      <c r="D6645" s="14" t="s">
        <v>69</v>
      </c>
      <c r="E6645" s="14" t="s">
        <v>53</v>
      </c>
      <c r="F6645" s="14" t="s">
        <v>63</v>
      </c>
      <c r="G6645" s="14" t="s">
        <v>237</v>
      </c>
      <c r="H6645" s="14" t="s">
        <v>80</v>
      </c>
      <c r="I6645" s="14" t="s">
        <v>81</v>
      </c>
      <c r="J6645" s="14" t="s">
        <v>1465</v>
      </c>
      <c r="K6645" s="15" t="n">
        <v>438.368</v>
      </c>
      <c r="L6645" s="0" t="n">
        <v>4</v>
      </c>
      <c r="M6645" s="16" t="n">
        <v>0.2</v>
      </c>
      <c r="N6645" s="17" t="n">
        <v>38.3572</v>
      </c>
      <c r="O6645" s="0" t="str">
        <f aca="false">TEXT(B6645,"YYYY-MM")</f>
        <v>2016-08</v>
      </c>
      <c r="P6645" s="18" t="n">
        <f aca="false">IFERROR(N6645/K6645,0)</f>
        <v>0.0875</v>
      </c>
      <c r="Q6645" s="0" t="str">
        <f aca="false">IF(M6645=0,"No Discount",IF(M6645&lt;0.2,"Low (1-19%)",IF(M6645&lt;0.4,"Medium (20-39%)","High (40%+)")))</f>
        <v>Medium (20-39%)</v>
      </c>
      <c r="R6645" s="0" t="str">
        <f aca="false">INDEX('Lookup Tables'!$B$2:$B$5,MATCH(F6645,'Lookup Tables'!$A$2:$A$5,0))</f>
        <v>Manager D</v>
      </c>
    </row>
    <row r="6646" customFormat="false" ht="15" hidden="false" customHeight="false" outlineLevel="0" collapsed="false">
      <c r="A6646" s="0" t="s">
        <v>5214</v>
      </c>
      <c r="B6646" s="13" t="n">
        <v>42592</v>
      </c>
      <c r="C6646" s="13" t="n">
        <v>42598</v>
      </c>
      <c r="D6646" s="14" t="s">
        <v>69</v>
      </c>
      <c r="E6646" s="14" t="s">
        <v>53</v>
      </c>
      <c r="F6646" s="14" t="s">
        <v>63</v>
      </c>
      <c r="G6646" s="14" t="s">
        <v>237</v>
      </c>
      <c r="H6646" s="14" t="s">
        <v>80</v>
      </c>
      <c r="I6646" s="14" t="s">
        <v>81</v>
      </c>
      <c r="J6646" s="14" t="s">
        <v>1383</v>
      </c>
      <c r="K6646" s="15" t="n">
        <v>139.944</v>
      </c>
      <c r="L6646" s="0" t="n">
        <v>7</v>
      </c>
      <c r="M6646" s="16" t="n">
        <v>0.2</v>
      </c>
      <c r="N6646" s="17" t="n">
        <v>-31.4874</v>
      </c>
      <c r="O6646" s="0" t="str">
        <f aca="false">TEXT(B6646,"YYYY-MM")</f>
        <v>2016-08</v>
      </c>
      <c r="P6646" s="18" t="n">
        <f aca="false">IFERROR(N6646/K6646,0)</f>
        <v>-0.225</v>
      </c>
      <c r="Q6646" s="0" t="str">
        <f aca="false">IF(M6646=0,"No Discount",IF(M6646&lt;0.2,"Low (1-19%)",IF(M6646&lt;0.4,"Medium (20-39%)","High (40%+)")))</f>
        <v>Medium (20-39%)</v>
      </c>
      <c r="R6646" s="0" t="str">
        <f aca="false">INDEX('Lookup Tables'!$B$2:$B$5,MATCH(F6646,'Lookup Tables'!$A$2:$A$5,0))</f>
        <v>Manager D</v>
      </c>
    </row>
    <row r="6647" customFormat="false" ht="15" hidden="false" customHeight="false" outlineLevel="0" collapsed="false">
      <c r="A6647" s="0" t="s">
        <v>5214</v>
      </c>
      <c r="B6647" s="13" t="n">
        <v>42592</v>
      </c>
      <c r="C6647" s="13" t="n">
        <v>42598</v>
      </c>
      <c r="D6647" s="14" t="s">
        <v>69</v>
      </c>
      <c r="E6647" s="14" t="s">
        <v>53</v>
      </c>
      <c r="F6647" s="14" t="s">
        <v>63</v>
      </c>
      <c r="G6647" s="14" t="s">
        <v>237</v>
      </c>
      <c r="H6647" s="14" t="s">
        <v>65</v>
      </c>
      <c r="I6647" s="14" t="s">
        <v>85</v>
      </c>
      <c r="J6647" s="14" t="s">
        <v>1033</v>
      </c>
      <c r="K6647" s="15" t="n">
        <v>133.472</v>
      </c>
      <c r="L6647" s="0" t="n">
        <v>4</v>
      </c>
      <c r="M6647" s="16" t="n">
        <v>0.2</v>
      </c>
      <c r="N6647" s="17" t="n">
        <v>15.0156</v>
      </c>
      <c r="O6647" s="0" t="str">
        <f aca="false">TEXT(B6647,"YYYY-MM")</f>
        <v>2016-08</v>
      </c>
      <c r="P6647" s="18" t="n">
        <f aca="false">IFERROR(N6647/K6647,0)</f>
        <v>0.1125</v>
      </c>
      <c r="Q6647" s="0" t="str">
        <f aca="false">IF(M6647=0,"No Discount",IF(M6647&lt;0.2,"Low (1-19%)",IF(M6647&lt;0.4,"Medium (20-39%)","High (40%+)")))</f>
        <v>Medium (20-39%)</v>
      </c>
      <c r="R6647" s="0" t="str">
        <f aca="false">INDEX('Lookup Tables'!$B$2:$B$5,MATCH(F6647,'Lookup Tables'!$A$2:$A$5,0))</f>
        <v>Manager D</v>
      </c>
    </row>
    <row r="6648" customFormat="false" ht="15" hidden="false" customHeight="false" outlineLevel="0" collapsed="false">
      <c r="A6648" s="0" t="s">
        <v>5215</v>
      </c>
      <c r="B6648" s="13" t="n">
        <v>43084</v>
      </c>
      <c r="C6648" s="13" t="n">
        <v>43090</v>
      </c>
      <c r="D6648" s="14" t="s">
        <v>69</v>
      </c>
      <c r="E6648" s="14" t="s">
        <v>97</v>
      </c>
      <c r="F6648" s="14" t="s">
        <v>63</v>
      </c>
      <c r="G6648" s="14" t="s">
        <v>237</v>
      </c>
      <c r="H6648" s="14" t="s">
        <v>56</v>
      </c>
      <c r="I6648" s="14" t="s">
        <v>71</v>
      </c>
      <c r="J6648" s="14" t="s">
        <v>438</v>
      </c>
      <c r="K6648" s="15" t="n">
        <v>564.195</v>
      </c>
      <c r="L6648" s="0" t="n">
        <v>3</v>
      </c>
      <c r="M6648" s="16" t="n">
        <v>0.5</v>
      </c>
      <c r="N6648" s="17" t="n">
        <v>-304.6653</v>
      </c>
      <c r="O6648" s="0" t="str">
        <f aca="false">TEXT(B6648,"YYYY-MM")</f>
        <v>2017-12</v>
      </c>
      <c r="P6648" s="18" t="n">
        <f aca="false">IFERROR(N6648/K6648,0)</f>
        <v>-0.54</v>
      </c>
      <c r="Q6648" s="0" t="str">
        <f aca="false">IF(M6648=0,"No Discount",IF(M6648&lt;0.2,"Low (1-19%)",IF(M6648&lt;0.4,"Medium (20-39%)","High (40%+)")))</f>
        <v>High (40%+)</v>
      </c>
      <c r="R6648" s="0" t="str">
        <f aca="false">INDEX('Lookup Tables'!$B$2:$B$5,MATCH(F6648,'Lookup Tables'!$A$2:$A$5,0))</f>
        <v>Manager D</v>
      </c>
    </row>
    <row r="6649" customFormat="false" ht="15" hidden="false" customHeight="false" outlineLevel="0" collapsed="false">
      <c r="A6649" s="0" t="s">
        <v>5215</v>
      </c>
      <c r="B6649" s="13" t="n">
        <v>43084</v>
      </c>
      <c r="C6649" s="13" t="n">
        <v>43090</v>
      </c>
      <c r="D6649" s="14" t="s">
        <v>69</v>
      </c>
      <c r="E6649" s="14" t="s">
        <v>97</v>
      </c>
      <c r="F6649" s="14" t="s">
        <v>63</v>
      </c>
      <c r="G6649" s="14" t="s">
        <v>237</v>
      </c>
      <c r="H6649" s="14" t="s">
        <v>65</v>
      </c>
      <c r="I6649" s="14" t="s">
        <v>85</v>
      </c>
      <c r="J6649" s="14" t="s">
        <v>2576</v>
      </c>
      <c r="K6649" s="15" t="n">
        <v>87.168</v>
      </c>
      <c r="L6649" s="0" t="n">
        <v>2</v>
      </c>
      <c r="M6649" s="16" t="n">
        <v>0.2</v>
      </c>
      <c r="N6649" s="17" t="n">
        <v>8.7168</v>
      </c>
      <c r="O6649" s="0" t="str">
        <f aca="false">TEXT(B6649,"YYYY-MM")</f>
        <v>2017-12</v>
      </c>
      <c r="P6649" s="18" t="n">
        <f aca="false">IFERROR(N6649/K6649,0)</f>
        <v>0.1</v>
      </c>
      <c r="Q6649" s="0" t="str">
        <f aca="false">IF(M6649=0,"No Discount",IF(M6649&lt;0.2,"Low (1-19%)",IF(M6649&lt;0.4,"Medium (20-39%)","High (40%+)")))</f>
        <v>Medium (20-39%)</v>
      </c>
      <c r="R6649" s="0" t="str">
        <f aca="false">INDEX('Lookup Tables'!$B$2:$B$5,MATCH(F6649,'Lookup Tables'!$A$2:$A$5,0))</f>
        <v>Manager D</v>
      </c>
    </row>
    <row r="6650" customFormat="false" ht="15" hidden="false" customHeight="false" outlineLevel="0" collapsed="false">
      <c r="A6650" s="0" t="s">
        <v>5216</v>
      </c>
      <c r="B6650" s="13" t="n">
        <v>43351</v>
      </c>
      <c r="C6650" s="13" t="n">
        <v>43354</v>
      </c>
      <c r="D6650" s="14" t="s">
        <v>137</v>
      </c>
      <c r="E6650" s="14" t="s">
        <v>62</v>
      </c>
      <c r="F6650" s="14" t="s">
        <v>98</v>
      </c>
      <c r="G6650" s="14" t="s">
        <v>99</v>
      </c>
      <c r="H6650" s="14" t="s">
        <v>65</v>
      </c>
      <c r="I6650" s="14" t="s">
        <v>83</v>
      </c>
      <c r="J6650" s="14" t="s">
        <v>841</v>
      </c>
      <c r="K6650" s="15" t="n">
        <v>42.616</v>
      </c>
      <c r="L6650" s="0" t="n">
        <v>7</v>
      </c>
      <c r="M6650" s="16" t="n">
        <v>0.8</v>
      </c>
      <c r="N6650" s="17" t="n">
        <v>-68.1856</v>
      </c>
      <c r="O6650" s="0" t="str">
        <f aca="false">TEXT(B6650,"YYYY-MM")</f>
        <v>2018-09</v>
      </c>
      <c r="P6650" s="18" t="n">
        <f aca="false">IFERROR(N6650/K6650,0)</f>
        <v>-1.6</v>
      </c>
      <c r="Q6650" s="0" t="str">
        <f aca="false">IF(M6650=0,"No Discount",IF(M6650&lt;0.2,"Low (1-19%)",IF(M6650&lt;0.4,"Medium (20-39%)","High (40%+)")))</f>
        <v>High (40%+)</v>
      </c>
      <c r="R6650" s="0" t="str">
        <f aca="false">INDEX('Lookup Tables'!$B$2:$B$5,MATCH(F6650,'Lookup Tables'!$A$2:$A$5,0))</f>
        <v>Manager A</v>
      </c>
    </row>
    <row r="6651" customFormat="false" ht="15" hidden="false" customHeight="false" outlineLevel="0" collapsed="false">
      <c r="A6651" s="0" t="s">
        <v>5216</v>
      </c>
      <c r="B6651" s="13" t="n">
        <v>43351</v>
      </c>
      <c r="C6651" s="13" t="n">
        <v>43354</v>
      </c>
      <c r="D6651" s="14" t="s">
        <v>137</v>
      </c>
      <c r="E6651" s="14" t="s">
        <v>62</v>
      </c>
      <c r="F6651" s="14" t="s">
        <v>98</v>
      </c>
      <c r="G6651" s="14" t="s">
        <v>99</v>
      </c>
      <c r="H6651" s="14" t="s">
        <v>80</v>
      </c>
      <c r="I6651" s="14" t="s">
        <v>570</v>
      </c>
      <c r="J6651" s="14" t="s">
        <v>4102</v>
      </c>
      <c r="K6651" s="15" t="n">
        <v>319.984</v>
      </c>
      <c r="L6651" s="0" t="n">
        <v>2</v>
      </c>
      <c r="M6651" s="16" t="n">
        <v>0.2</v>
      </c>
      <c r="N6651" s="17" t="n">
        <v>107.9946</v>
      </c>
      <c r="O6651" s="0" t="str">
        <f aca="false">TEXT(B6651,"YYYY-MM")</f>
        <v>2018-09</v>
      </c>
      <c r="P6651" s="18" t="n">
        <f aca="false">IFERROR(N6651/K6651,0)</f>
        <v>0.3375</v>
      </c>
      <c r="Q6651" s="0" t="str">
        <f aca="false">IF(M6651=0,"No Discount",IF(M6651&lt;0.2,"Low (1-19%)",IF(M6651&lt;0.4,"Medium (20-39%)","High (40%+)")))</f>
        <v>Medium (20-39%)</v>
      </c>
      <c r="R6651" s="0" t="str">
        <f aca="false">INDEX('Lookup Tables'!$B$2:$B$5,MATCH(F6651,'Lookup Tables'!$A$2:$A$5,0))</f>
        <v>Manager A</v>
      </c>
    </row>
    <row r="6652" customFormat="false" ht="15" hidden="false" customHeight="false" outlineLevel="0" collapsed="false">
      <c r="A6652" s="0" t="s">
        <v>5216</v>
      </c>
      <c r="B6652" s="13" t="n">
        <v>43351</v>
      </c>
      <c r="C6652" s="13" t="n">
        <v>43354</v>
      </c>
      <c r="D6652" s="14" t="s">
        <v>137</v>
      </c>
      <c r="E6652" s="14" t="s">
        <v>62</v>
      </c>
      <c r="F6652" s="14" t="s">
        <v>98</v>
      </c>
      <c r="G6652" s="14" t="s">
        <v>99</v>
      </c>
      <c r="H6652" s="14" t="s">
        <v>65</v>
      </c>
      <c r="I6652" s="14" t="s">
        <v>171</v>
      </c>
      <c r="J6652" s="14" t="s">
        <v>518</v>
      </c>
      <c r="K6652" s="15" t="n">
        <v>45.92</v>
      </c>
      <c r="L6652" s="0" t="n">
        <v>5</v>
      </c>
      <c r="M6652" s="16" t="n">
        <v>0.2</v>
      </c>
      <c r="N6652" s="17" t="n">
        <v>15.498</v>
      </c>
      <c r="O6652" s="0" t="str">
        <f aca="false">TEXT(B6652,"YYYY-MM")</f>
        <v>2018-09</v>
      </c>
      <c r="P6652" s="18" t="n">
        <f aca="false">IFERROR(N6652/K6652,0)</f>
        <v>0.3375</v>
      </c>
      <c r="Q6652" s="0" t="str">
        <f aca="false">IF(M6652=0,"No Discount",IF(M6652&lt;0.2,"Low (1-19%)",IF(M6652&lt;0.4,"Medium (20-39%)","High (40%+)")))</f>
        <v>Medium (20-39%)</v>
      </c>
      <c r="R6652" s="0" t="str">
        <f aca="false">INDEX('Lookup Tables'!$B$2:$B$5,MATCH(F6652,'Lookup Tables'!$A$2:$A$5,0))</f>
        <v>Manager A</v>
      </c>
    </row>
    <row r="6653" customFormat="false" ht="15" hidden="false" customHeight="false" outlineLevel="0" collapsed="false">
      <c r="A6653" s="0" t="s">
        <v>5216</v>
      </c>
      <c r="B6653" s="13" t="n">
        <v>43351</v>
      </c>
      <c r="C6653" s="13" t="n">
        <v>43354</v>
      </c>
      <c r="D6653" s="14" t="s">
        <v>137</v>
      </c>
      <c r="E6653" s="14" t="s">
        <v>62</v>
      </c>
      <c r="F6653" s="14" t="s">
        <v>98</v>
      </c>
      <c r="G6653" s="14" t="s">
        <v>99</v>
      </c>
      <c r="H6653" s="14" t="s">
        <v>56</v>
      </c>
      <c r="I6653" s="14" t="s">
        <v>76</v>
      </c>
      <c r="J6653" s="14" t="s">
        <v>1334</v>
      </c>
      <c r="K6653" s="15" t="n">
        <v>21.184</v>
      </c>
      <c r="L6653" s="0" t="n">
        <v>2</v>
      </c>
      <c r="M6653" s="16" t="n">
        <v>0.6</v>
      </c>
      <c r="N6653" s="17" t="n">
        <v>-11.6512</v>
      </c>
      <c r="O6653" s="0" t="str">
        <f aca="false">TEXT(B6653,"YYYY-MM")</f>
        <v>2018-09</v>
      </c>
      <c r="P6653" s="18" t="n">
        <f aca="false">IFERROR(N6653/K6653,0)</f>
        <v>-0.55</v>
      </c>
      <c r="Q6653" s="0" t="str">
        <f aca="false">IF(M6653=0,"No Discount",IF(M6653&lt;0.2,"Low (1-19%)",IF(M6653&lt;0.4,"Medium (20-39%)","High (40%+)")))</f>
        <v>High (40%+)</v>
      </c>
      <c r="R6653" s="0" t="str">
        <f aca="false">INDEX('Lookup Tables'!$B$2:$B$5,MATCH(F6653,'Lookup Tables'!$A$2:$A$5,0))</f>
        <v>Manager A</v>
      </c>
    </row>
    <row r="6654" customFormat="false" ht="15" hidden="false" customHeight="false" outlineLevel="0" collapsed="false">
      <c r="A6654" s="0" t="s">
        <v>5216</v>
      </c>
      <c r="B6654" s="13" t="n">
        <v>43351</v>
      </c>
      <c r="C6654" s="13" t="n">
        <v>43354</v>
      </c>
      <c r="D6654" s="14" t="s">
        <v>137</v>
      </c>
      <c r="E6654" s="14" t="s">
        <v>62</v>
      </c>
      <c r="F6654" s="14" t="s">
        <v>98</v>
      </c>
      <c r="G6654" s="14" t="s">
        <v>99</v>
      </c>
      <c r="H6654" s="14" t="s">
        <v>65</v>
      </c>
      <c r="I6654" s="14" t="s">
        <v>91</v>
      </c>
      <c r="J6654" s="14" t="s">
        <v>384</v>
      </c>
      <c r="K6654" s="15" t="n">
        <v>20.736</v>
      </c>
      <c r="L6654" s="0" t="n">
        <v>4</v>
      </c>
      <c r="M6654" s="16" t="n">
        <v>0.2</v>
      </c>
      <c r="N6654" s="17" t="n">
        <v>7.2576</v>
      </c>
      <c r="O6654" s="0" t="str">
        <f aca="false">TEXT(B6654,"YYYY-MM")</f>
        <v>2018-09</v>
      </c>
      <c r="P6654" s="18" t="n">
        <f aca="false">IFERROR(N6654/K6654,0)</f>
        <v>0.35</v>
      </c>
      <c r="Q6654" s="0" t="str">
        <f aca="false">IF(M6654=0,"No Discount",IF(M6654&lt;0.2,"Low (1-19%)",IF(M6654&lt;0.4,"Medium (20-39%)","High (40%+)")))</f>
        <v>Medium (20-39%)</v>
      </c>
      <c r="R6654" s="0" t="str">
        <f aca="false">INDEX('Lookup Tables'!$B$2:$B$5,MATCH(F6654,'Lookup Tables'!$A$2:$A$5,0))</f>
        <v>Manager A</v>
      </c>
    </row>
    <row r="6655" customFormat="false" ht="15" hidden="false" customHeight="false" outlineLevel="0" collapsed="false">
      <c r="A6655" s="0" t="s">
        <v>5216</v>
      </c>
      <c r="B6655" s="13" t="n">
        <v>43351</v>
      </c>
      <c r="C6655" s="13" t="n">
        <v>43354</v>
      </c>
      <c r="D6655" s="14" t="s">
        <v>137</v>
      </c>
      <c r="E6655" s="14" t="s">
        <v>62</v>
      </c>
      <c r="F6655" s="14" t="s">
        <v>98</v>
      </c>
      <c r="G6655" s="14" t="s">
        <v>99</v>
      </c>
      <c r="H6655" s="14" t="s">
        <v>56</v>
      </c>
      <c r="I6655" s="14" t="s">
        <v>59</v>
      </c>
      <c r="J6655" s="14" t="s">
        <v>3329</v>
      </c>
      <c r="K6655" s="15" t="n">
        <v>213.43</v>
      </c>
      <c r="L6655" s="0" t="n">
        <v>5</v>
      </c>
      <c r="M6655" s="16" t="n">
        <v>0.3</v>
      </c>
      <c r="N6655" s="17" t="n">
        <v>-39.637</v>
      </c>
      <c r="O6655" s="0" t="str">
        <f aca="false">TEXT(B6655,"YYYY-MM")</f>
        <v>2018-09</v>
      </c>
      <c r="P6655" s="18" t="n">
        <f aca="false">IFERROR(N6655/K6655,0)</f>
        <v>-0.185714285714286</v>
      </c>
      <c r="Q6655" s="0" t="str">
        <f aca="false">IF(M6655=0,"No Discount",IF(M6655&lt;0.2,"Low (1-19%)",IF(M6655&lt;0.4,"Medium (20-39%)","High (40%+)")))</f>
        <v>Medium (20-39%)</v>
      </c>
      <c r="R6655" s="0" t="str">
        <f aca="false">INDEX('Lookup Tables'!$B$2:$B$5,MATCH(F6655,'Lookup Tables'!$A$2:$A$5,0))</f>
        <v>Manager A</v>
      </c>
    </row>
    <row r="6656" customFormat="false" ht="15" hidden="false" customHeight="false" outlineLevel="0" collapsed="false">
      <c r="A6656" s="0" t="s">
        <v>5217</v>
      </c>
      <c r="B6656" s="13" t="n">
        <v>43151</v>
      </c>
      <c r="C6656" s="13" t="n">
        <v>43158</v>
      </c>
      <c r="D6656" s="14" t="s">
        <v>69</v>
      </c>
      <c r="E6656" s="14" t="s">
        <v>97</v>
      </c>
      <c r="F6656" s="14" t="s">
        <v>63</v>
      </c>
      <c r="G6656" s="14" t="s">
        <v>189</v>
      </c>
      <c r="H6656" s="14" t="s">
        <v>80</v>
      </c>
      <c r="I6656" s="14" t="s">
        <v>81</v>
      </c>
      <c r="J6656" s="14" t="s">
        <v>1557</v>
      </c>
      <c r="K6656" s="15" t="n">
        <v>333.576</v>
      </c>
      <c r="L6656" s="0" t="n">
        <v>3</v>
      </c>
      <c r="M6656" s="16" t="n">
        <v>0.2</v>
      </c>
      <c r="N6656" s="17" t="n">
        <v>25.0182</v>
      </c>
      <c r="O6656" s="0" t="str">
        <f aca="false">TEXT(B6656,"YYYY-MM")</f>
        <v>2018-02</v>
      </c>
      <c r="P6656" s="18" t="n">
        <f aca="false">IFERROR(N6656/K6656,0)</f>
        <v>0.075</v>
      </c>
      <c r="Q6656" s="0" t="str">
        <f aca="false">IF(M6656=0,"No Discount",IF(M6656&lt;0.2,"Low (1-19%)",IF(M6656&lt;0.4,"Medium (20-39%)","High (40%+)")))</f>
        <v>Medium (20-39%)</v>
      </c>
      <c r="R6656" s="0" t="str">
        <f aca="false">INDEX('Lookup Tables'!$B$2:$B$5,MATCH(F6656,'Lookup Tables'!$A$2:$A$5,0))</f>
        <v>Manager D</v>
      </c>
    </row>
    <row r="6657" customFormat="false" ht="15" hidden="false" customHeight="false" outlineLevel="0" collapsed="false">
      <c r="A6657" s="0" t="s">
        <v>5217</v>
      </c>
      <c r="B6657" s="13" t="n">
        <v>43151</v>
      </c>
      <c r="C6657" s="13" t="n">
        <v>43158</v>
      </c>
      <c r="D6657" s="14" t="s">
        <v>69</v>
      </c>
      <c r="E6657" s="14" t="s">
        <v>97</v>
      </c>
      <c r="F6657" s="14" t="s">
        <v>63</v>
      </c>
      <c r="G6657" s="14" t="s">
        <v>189</v>
      </c>
      <c r="H6657" s="14" t="s">
        <v>80</v>
      </c>
      <c r="I6657" s="14" t="s">
        <v>123</v>
      </c>
      <c r="J6657" s="14" t="s">
        <v>2337</v>
      </c>
      <c r="K6657" s="15" t="n">
        <v>31.992</v>
      </c>
      <c r="L6657" s="0" t="n">
        <v>1</v>
      </c>
      <c r="M6657" s="16" t="n">
        <v>0.2</v>
      </c>
      <c r="N6657" s="17" t="n">
        <v>4.7988</v>
      </c>
      <c r="O6657" s="0" t="str">
        <f aca="false">TEXT(B6657,"YYYY-MM")</f>
        <v>2018-02</v>
      </c>
      <c r="P6657" s="18" t="n">
        <f aca="false">IFERROR(N6657/K6657,0)</f>
        <v>0.15</v>
      </c>
      <c r="Q6657" s="0" t="str">
        <f aca="false">IF(M6657=0,"No Discount",IF(M6657&lt;0.2,"Low (1-19%)",IF(M6657&lt;0.4,"Medium (20-39%)","High (40%+)")))</f>
        <v>Medium (20-39%)</v>
      </c>
      <c r="R6657" s="0" t="str">
        <f aca="false">INDEX('Lookup Tables'!$B$2:$B$5,MATCH(F6657,'Lookup Tables'!$A$2:$A$5,0))</f>
        <v>Manager D</v>
      </c>
    </row>
    <row r="6658" customFormat="false" ht="15" hidden="false" customHeight="false" outlineLevel="0" collapsed="false">
      <c r="A6658" s="0" t="s">
        <v>5217</v>
      </c>
      <c r="B6658" s="13" t="n">
        <v>43151</v>
      </c>
      <c r="C6658" s="13" t="n">
        <v>43158</v>
      </c>
      <c r="D6658" s="14" t="s">
        <v>69</v>
      </c>
      <c r="E6658" s="14" t="s">
        <v>97</v>
      </c>
      <c r="F6658" s="14" t="s">
        <v>63</v>
      </c>
      <c r="G6658" s="14" t="s">
        <v>189</v>
      </c>
      <c r="H6658" s="14" t="s">
        <v>65</v>
      </c>
      <c r="I6658" s="14" t="s">
        <v>73</v>
      </c>
      <c r="J6658" s="14" t="s">
        <v>1624</v>
      </c>
      <c r="K6658" s="15" t="n">
        <v>51.168</v>
      </c>
      <c r="L6658" s="0" t="n">
        <v>2</v>
      </c>
      <c r="M6658" s="16" t="n">
        <v>0.2</v>
      </c>
      <c r="N6658" s="17" t="n">
        <v>-6.396</v>
      </c>
      <c r="O6658" s="0" t="str">
        <f aca="false">TEXT(B6658,"YYYY-MM")</f>
        <v>2018-02</v>
      </c>
      <c r="P6658" s="18" t="n">
        <f aca="false">IFERROR(N6658/K6658,0)</f>
        <v>-0.125</v>
      </c>
      <c r="Q6658" s="0" t="str">
        <f aca="false">IF(M6658=0,"No Discount",IF(M6658&lt;0.2,"Low (1-19%)",IF(M6658&lt;0.4,"Medium (20-39%)","High (40%+)")))</f>
        <v>Medium (20-39%)</v>
      </c>
      <c r="R6658" s="0" t="str">
        <f aca="false">INDEX('Lookup Tables'!$B$2:$B$5,MATCH(F6658,'Lookup Tables'!$A$2:$A$5,0))</f>
        <v>Manager D</v>
      </c>
    </row>
    <row r="6659" customFormat="false" ht="15" hidden="false" customHeight="false" outlineLevel="0" collapsed="false">
      <c r="A6659" s="0" t="s">
        <v>5217</v>
      </c>
      <c r="B6659" s="13" t="n">
        <v>43151</v>
      </c>
      <c r="C6659" s="13" t="n">
        <v>43158</v>
      </c>
      <c r="D6659" s="14" t="s">
        <v>69</v>
      </c>
      <c r="E6659" s="14" t="s">
        <v>97</v>
      </c>
      <c r="F6659" s="14" t="s">
        <v>63</v>
      </c>
      <c r="G6659" s="14" t="s">
        <v>189</v>
      </c>
      <c r="H6659" s="14" t="s">
        <v>65</v>
      </c>
      <c r="I6659" s="14" t="s">
        <v>129</v>
      </c>
      <c r="J6659" s="14" t="s">
        <v>3226</v>
      </c>
      <c r="K6659" s="15" t="n">
        <v>10.64</v>
      </c>
      <c r="L6659" s="0" t="n">
        <v>5</v>
      </c>
      <c r="M6659" s="16" t="n">
        <v>0.2</v>
      </c>
      <c r="N6659" s="17" t="n">
        <v>3.857</v>
      </c>
      <c r="O6659" s="0" t="str">
        <f aca="false">TEXT(B6659,"YYYY-MM")</f>
        <v>2018-02</v>
      </c>
      <c r="P6659" s="18" t="n">
        <f aca="false">IFERROR(N6659/K6659,0)</f>
        <v>0.3625</v>
      </c>
      <c r="Q6659" s="0" t="str">
        <f aca="false">IF(M6659=0,"No Discount",IF(M6659&lt;0.2,"Low (1-19%)",IF(M6659&lt;0.4,"Medium (20-39%)","High (40%+)")))</f>
        <v>Medium (20-39%)</v>
      </c>
      <c r="R6659" s="0" t="str">
        <f aca="false">INDEX('Lookup Tables'!$B$2:$B$5,MATCH(F6659,'Lookup Tables'!$A$2:$A$5,0))</f>
        <v>Manager D</v>
      </c>
    </row>
    <row r="6660" customFormat="false" ht="15" hidden="false" customHeight="false" outlineLevel="0" collapsed="false">
      <c r="A6660" s="0" t="s">
        <v>5217</v>
      </c>
      <c r="B6660" s="13" t="n">
        <v>43151</v>
      </c>
      <c r="C6660" s="13" t="n">
        <v>43158</v>
      </c>
      <c r="D6660" s="14" t="s">
        <v>69</v>
      </c>
      <c r="E6660" s="14" t="s">
        <v>97</v>
      </c>
      <c r="F6660" s="14" t="s">
        <v>63</v>
      </c>
      <c r="G6660" s="14" t="s">
        <v>189</v>
      </c>
      <c r="H6660" s="14" t="s">
        <v>56</v>
      </c>
      <c r="I6660" s="14" t="s">
        <v>76</v>
      </c>
      <c r="J6660" s="14" t="s">
        <v>1046</v>
      </c>
      <c r="K6660" s="15" t="n">
        <v>68.704</v>
      </c>
      <c r="L6660" s="0" t="n">
        <v>2</v>
      </c>
      <c r="M6660" s="16" t="n">
        <v>0.2</v>
      </c>
      <c r="N6660" s="17" t="n">
        <v>16.3172</v>
      </c>
      <c r="O6660" s="0" t="str">
        <f aca="false">TEXT(B6660,"YYYY-MM")</f>
        <v>2018-02</v>
      </c>
      <c r="P6660" s="18" t="n">
        <f aca="false">IFERROR(N6660/K6660,0)</f>
        <v>0.2375</v>
      </c>
      <c r="Q6660" s="0" t="str">
        <f aca="false">IF(M6660=0,"No Discount",IF(M6660&lt;0.2,"Low (1-19%)",IF(M6660&lt;0.4,"Medium (20-39%)","High (40%+)")))</f>
        <v>Medium (20-39%)</v>
      </c>
      <c r="R6660" s="0" t="str">
        <f aca="false">INDEX('Lookup Tables'!$B$2:$B$5,MATCH(F6660,'Lookup Tables'!$A$2:$A$5,0))</f>
        <v>Manager D</v>
      </c>
    </row>
    <row r="6661" customFormat="false" ht="15" hidden="false" customHeight="false" outlineLevel="0" collapsed="false">
      <c r="A6661" s="0" t="s">
        <v>5217</v>
      </c>
      <c r="B6661" s="13" t="n">
        <v>43151</v>
      </c>
      <c r="C6661" s="13" t="n">
        <v>43158</v>
      </c>
      <c r="D6661" s="14" t="s">
        <v>69</v>
      </c>
      <c r="E6661" s="14" t="s">
        <v>97</v>
      </c>
      <c r="F6661" s="14" t="s">
        <v>63</v>
      </c>
      <c r="G6661" s="14" t="s">
        <v>189</v>
      </c>
      <c r="H6661" s="14" t="s">
        <v>56</v>
      </c>
      <c r="I6661" s="14" t="s">
        <v>71</v>
      </c>
      <c r="J6661" s="14" t="s">
        <v>1495</v>
      </c>
      <c r="K6661" s="15" t="n">
        <v>386.91</v>
      </c>
      <c r="L6661" s="0" t="n">
        <v>9</v>
      </c>
      <c r="M6661" s="16" t="n">
        <v>0.5</v>
      </c>
      <c r="N6661" s="17" t="n">
        <v>-185.7168</v>
      </c>
      <c r="O6661" s="0" t="str">
        <f aca="false">TEXT(B6661,"YYYY-MM")</f>
        <v>2018-02</v>
      </c>
      <c r="P6661" s="18" t="n">
        <f aca="false">IFERROR(N6661/K6661,0)</f>
        <v>-0.48</v>
      </c>
      <c r="Q6661" s="0" t="str">
        <f aca="false">IF(M6661=0,"No Discount",IF(M6661&lt;0.2,"Low (1-19%)",IF(M6661&lt;0.4,"Medium (20-39%)","High (40%+)")))</f>
        <v>High (40%+)</v>
      </c>
      <c r="R6661" s="0" t="str">
        <f aca="false">INDEX('Lookup Tables'!$B$2:$B$5,MATCH(F6661,'Lookup Tables'!$A$2:$A$5,0))</f>
        <v>Manager D</v>
      </c>
    </row>
    <row r="6662" customFormat="false" ht="15" hidden="false" customHeight="false" outlineLevel="0" collapsed="false">
      <c r="A6662" s="0" t="s">
        <v>5218</v>
      </c>
      <c r="B6662" s="13" t="n">
        <v>42590</v>
      </c>
      <c r="C6662" s="13" t="n">
        <v>42592</v>
      </c>
      <c r="D6662" s="14" t="s">
        <v>52</v>
      </c>
      <c r="E6662" s="14" t="s">
        <v>53</v>
      </c>
      <c r="F6662" s="14" t="s">
        <v>117</v>
      </c>
      <c r="G6662" s="14" t="s">
        <v>584</v>
      </c>
      <c r="H6662" s="14" t="s">
        <v>65</v>
      </c>
      <c r="I6662" s="14" t="s">
        <v>78</v>
      </c>
      <c r="J6662" s="14" t="s">
        <v>3862</v>
      </c>
      <c r="K6662" s="15" t="n">
        <v>39.66</v>
      </c>
      <c r="L6662" s="0" t="n">
        <v>2</v>
      </c>
      <c r="M6662" s="16" t="n">
        <v>0</v>
      </c>
      <c r="N6662" s="17" t="n">
        <v>11.898</v>
      </c>
      <c r="O6662" s="0" t="str">
        <f aca="false">TEXT(B6662,"YYYY-MM")</f>
        <v>2016-08</v>
      </c>
      <c r="P6662" s="18" t="n">
        <f aca="false">IFERROR(N6662/K6662,0)</f>
        <v>0.3</v>
      </c>
      <c r="Q6662" s="0" t="str">
        <f aca="false">IF(M6662=0,"No Discount",IF(M6662&lt;0.2,"Low (1-19%)",IF(M6662&lt;0.4,"Medium (20-39%)","High (40%+)")))</f>
        <v>No Discount</v>
      </c>
      <c r="R6662" s="0" t="str">
        <f aca="false">INDEX('Lookup Tables'!$B$2:$B$5,MATCH(F6662,'Lookup Tables'!$A$2:$A$5,0))</f>
        <v>Manager B</v>
      </c>
    </row>
    <row r="6663" customFormat="false" ht="15" hidden="false" customHeight="false" outlineLevel="0" collapsed="false">
      <c r="A6663" s="0" t="s">
        <v>5218</v>
      </c>
      <c r="B6663" s="13" t="n">
        <v>42590</v>
      </c>
      <c r="C6663" s="13" t="n">
        <v>42592</v>
      </c>
      <c r="D6663" s="14" t="s">
        <v>52</v>
      </c>
      <c r="E6663" s="14" t="s">
        <v>53</v>
      </c>
      <c r="F6663" s="14" t="s">
        <v>117</v>
      </c>
      <c r="G6663" s="14" t="s">
        <v>584</v>
      </c>
      <c r="H6663" s="14" t="s">
        <v>65</v>
      </c>
      <c r="I6663" s="14" t="s">
        <v>85</v>
      </c>
      <c r="J6663" s="14" t="s">
        <v>1932</v>
      </c>
      <c r="K6663" s="15" t="n">
        <v>113.92</v>
      </c>
      <c r="L6663" s="0" t="n">
        <v>2</v>
      </c>
      <c r="M6663" s="16" t="n">
        <v>0</v>
      </c>
      <c r="N6663" s="17" t="n">
        <v>33.0368</v>
      </c>
      <c r="O6663" s="0" t="str">
        <f aca="false">TEXT(B6663,"YYYY-MM")</f>
        <v>2016-08</v>
      </c>
      <c r="P6663" s="18" t="n">
        <f aca="false">IFERROR(N6663/K6663,0)</f>
        <v>0.29</v>
      </c>
      <c r="Q6663" s="0" t="str">
        <f aca="false">IF(M6663=0,"No Discount",IF(M6663&lt;0.2,"Low (1-19%)",IF(M6663&lt;0.4,"Medium (20-39%)","High (40%+)")))</f>
        <v>No Discount</v>
      </c>
      <c r="R6663" s="0" t="str">
        <f aca="false">INDEX('Lookup Tables'!$B$2:$B$5,MATCH(F6663,'Lookup Tables'!$A$2:$A$5,0))</f>
        <v>Manager B</v>
      </c>
    </row>
    <row r="6664" customFormat="false" ht="15" hidden="false" customHeight="false" outlineLevel="0" collapsed="false">
      <c r="A6664" s="0" t="s">
        <v>5218</v>
      </c>
      <c r="B6664" s="13" t="n">
        <v>42590</v>
      </c>
      <c r="C6664" s="13" t="n">
        <v>42592</v>
      </c>
      <c r="D6664" s="14" t="s">
        <v>52</v>
      </c>
      <c r="E6664" s="14" t="s">
        <v>53</v>
      </c>
      <c r="F6664" s="14" t="s">
        <v>117</v>
      </c>
      <c r="G6664" s="14" t="s">
        <v>584</v>
      </c>
      <c r="H6664" s="14" t="s">
        <v>65</v>
      </c>
      <c r="I6664" s="14" t="s">
        <v>83</v>
      </c>
      <c r="J6664" s="14" t="s">
        <v>2369</v>
      </c>
      <c r="K6664" s="15" t="n">
        <v>447.86</v>
      </c>
      <c r="L6664" s="0" t="n">
        <v>7</v>
      </c>
      <c r="M6664" s="16" t="n">
        <v>0</v>
      </c>
      <c r="N6664" s="17" t="n">
        <v>210.4942</v>
      </c>
      <c r="O6664" s="0" t="str">
        <f aca="false">TEXT(B6664,"YYYY-MM")</f>
        <v>2016-08</v>
      </c>
      <c r="P6664" s="18" t="n">
        <f aca="false">IFERROR(N6664/K6664,0)</f>
        <v>0.47</v>
      </c>
      <c r="Q6664" s="0" t="str">
        <f aca="false">IF(M6664=0,"No Discount",IF(M6664&lt;0.2,"Low (1-19%)",IF(M6664&lt;0.4,"Medium (20-39%)","High (40%+)")))</f>
        <v>No Discount</v>
      </c>
      <c r="R6664" s="0" t="str">
        <f aca="false">INDEX('Lookup Tables'!$B$2:$B$5,MATCH(F6664,'Lookup Tables'!$A$2:$A$5,0))</f>
        <v>Manager B</v>
      </c>
    </row>
    <row r="6665" customFormat="false" ht="15" hidden="false" customHeight="false" outlineLevel="0" collapsed="false">
      <c r="A6665" s="0" t="s">
        <v>5219</v>
      </c>
      <c r="B6665" s="13" t="n">
        <v>43399</v>
      </c>
      <c r="C6665" s="13" t="n">
        <v>43405</v>
      </c>
      <c r="D6665" s="14" t="s">
        <v>69</v>
      </c>
      <c r="E6665" s="14" t="s">
        <v>53</v>
      </c>
      <c r="F6665" s="14" t="s">
        <v>54</v>
      </c>
      <c r="G6665" s="14" t="s">
        <v>193</v>
      </c>
      <c r="H6665" s="14" t="s">
        <v>56</v>
      </c>
      <c r="I6665" s="14" t="s">
        <v>71</v>
      </c>
      <c r="J6665" s="14" t="s">
        <v>1277</v>
      </c>
      <c r="K6665" s="15" t="n">
        <v>356.85</v>
      </c>
      <c r="L6665" s="0" t="n">
        <v>5</v>
      </c>
      <c r="M6665" s="16" t="n">
        <v>0</v>
      </c>
      <c r="N6665" s="17" t="n">
        <v>60.6645</v>
      </c>
      <c r="O6665" s="0" t="str">
        <f aca="false">TEXT(B6665,"YYYY-MM")</f>
        <v>2018-10</v>
      </c>
      <c r="P6665" s="18" t="n">
        <f aca="false">IFERROR(N6665/K6665,0)</f>
        <v>0.17</v>
      </c>
      <c r="Q6665" s="0" t="str">
        <f aca="false">IF(M6665=0,"No Discount",IF(M6665&lt;0.2,"Low (1-19%)",IF(M6665&lt;0.4,"Medium (20-39%)","High (40%+)")))</f>
        <v>No Discount</v>
      </c>
      <c r="R6665" s="0" t="str">
        <f aca="false">INDEX('Lookup Tables'!$B$2:$B$5,MATCH(F6665,'Lookup Tables'!$A$2:$A$5,0))</f>
        <v>Manager C</v>
      </c>
    </row>
    <row r="6666" customFormat="false" ht="15" hidden="false" customHeight="false" outlineLevel="0" collapsed="false">
      <c r="A6666" s="0" t="s">
        <v>5219</v>
      </c>
      <c r="B6666" s="13" t="n">
        <v>43399</v>
      </c>
      <c r="C6666" s="13" t="n">
        <v>43405</v>
      </c>
      <c r="D6666" s="14" t="s">
        <v>69</v>
      </c>
      <c r="E6666" s="14" t="s">
        <v>53</v>
      </c>
      <c r="F6666" s="14" t="s">
        <v>54</v>
      </c>
      <c r="G6666" s="14" t="s">
        <v>193</v>
      </c>
      <c r="H6666" s="14" t="s">
        <v>65</v>
      </c>
      <c r="I6666" s="14" t="s">
        <v>129</v>
      </c>
      <c r="J6666" s="14" t="s">
        <v>1503</v>
      </c>
      <c r="K6666" s="15" t="n">
        <v>251.58</v>
      </c>
      <c r="L6666" s="0" t="n">
        <v>7</v>
      </c>
      <c r="M6666" s="16" t="n">
        <v>0</v>
      </c>
      <c r="N6666" s="17" t="n">
        <v>113.211</v>
      </c>
      <c r="O6666" s="0" t="str">
        <f aca="false">TEXT(B6666,"YYYY-MM")</f>
        <v>2018-10</v>
      </c>
      <c r="P6666" s="18" t="n">
        <f aca="false">IFERROR(N6666/K6666,0)</f>
        <v>0.45</v>
      </c>
      <c r="Q6666" s="0" t="str">
        <f aca="false">IF(M6666=0,"No Discount",IF(M6666&lt;0.2,"Low (1-19%)",IF(M6666&lt;0.4,"Medium (20-39%)","High (40%+)")))</f>
        <v>No Discount</v>
      </c>
      <c r="R6666" s="0" t="str">
        <f aca="false">INDEX('Lookup Tables'!$B$2:$B$5,MATCH(F6666,'Lookup Tables'!$A$2:$A$5,0))</f>
        <v>Manager C</v>
      </c>
    </row>
    <row r="6667" customFormat="false" ht="15" hidden="false" customHeight="false" outlineLevel="0" collapsed="false">
      <c r="A6667" s="0" t="s">
        <v>5220</v>
      </c>
      <c r="B6667" s="13" t="n">
        <v>42930</v>
      </c>
      <c r="C6667" s="13" t="n">
        <v>42934</v>
      </c>
      <c r="D6667" s="14" t="s">
        <v>52</v>
      </c>
      <c r="E6667" s="14" t="s">
        <v>53</v>
      </c>
      <c r="F6667" s="14" t="s">
        <v>98</v>
      </c>
      <c r="G6667" s="14" t="s">
        <v>99</v>
      </c>
      <c r="H6667" s="14" t="s">
        <v>65</v>
      </c>
      <c r="I6667" s="14" t="s">
        <v>91</v>
      </c>
      <c r="J6667" s="14" t="s">
        <v>4807</v>
      </c>
      <c r="K6667" s="15" t="n">
        <v>219.84</v>
      </c>
      <c r="L6667" s="0" t="n">
        <v>5</v>
      </c>
      <c r="M6667" s="16" t="n">
        <v>0.2</v>
      </c>
      <c r="N6667" s="17" t="n">
        <v>79.692</v>
      </c>
      <c r="O6667" s="0" t="str">
        <f aca="false">TEXT(B6667,"YYYY-MM")</f>
        <v>2017-07</v>
      </c>
      <c r="P6667" s="18" t="n">
        <f aca="false">IFERROR(N6667/K6667,0)</f>
        <v>0.3625</v>
      </c>
      <c r="Q6667" s="0" t="str">
        <f aca="false">IF(M6667=0,"No Discount",IF(M6667&lt;0.2,"Low (1-19%)",IF(M6667&lt;0.4,"Medium (20-39%)","High (40%+)")))</f>
        <v>Medium (20-39%)</v>
      </c>
      <c r="R6667" s="0" t="str">
        <f aca="false">INDEX('Lookup Tables'!$B$2:$B$5,MATCH(F6667,'Lookup Tables'!$A$2:$A$5,0))</f>
        <v>Manager A</v>
      </c>
    </row>
    <row r="6668" customFormat="false" ht="15" hidden="false" customHeight="false" outlineLevel="0" collapsed="false">
      <c r="A6668" s="0" t="s">
        <v>5221</v>
      </c>
      <c r="B6668" s="13" t="n">
        <v>43232</v>
      </c>
      <c r="C6668" s="13" t="n">
        <v>43234</v>
      </c>
      <c r="D6668" s="14" t="s">
        <v>52</v>
      </c>
      <c r="E6668" s="14" t="s">
        <v>53</v>
      </c>
      <c r="F6668" s="14" t="s">
        <v>117</v>
      </c>
      <c r="G6668" s="14" t="s">
        <v>391</v>
      </c>
      <c r="H6668" s="14" t="s">
        <v>56</v>
      </c>
      <c r="I6668" s="14" t="s">
        <v>76</v>
      </c>
      <c r="J6668" s="14" t="s">
        <v>4095</v>
      </c>
      <c r="K6668" s="15" t="n">
        <v>42.85</v>
      </c>
      <c r="L6668" s="0" t="n">
        <v>5</v>
      </c>
      <c r="M6668" s="16" t="n">
        <v>0</v>
      </c>
      <c r="N6668" s="17" t="n">
        <v>15.426</v>
      </c>
      <c r="O6668" s="0" t="str">
        <f aca="false">TEXT(B6668,"YYYY-MM")</f>
        <v>2018-05</v>
      </c>
      <c r="P6668" s="18" t="n">
        <f aca="false">IFERROR(N6668/K6668,0)</f>
        <v>0.36</v>
      </c>
      <c r="Q6668" s="0" t="str">
        <f aca="false">IF(M6668=0,"No Discount",IF(M6668&lt;0.2,"Low (1-19%)",IF(M6668&lt;0.4,"Medium (20-39%)","High (40%+)")))</f>
        <v>No Discount</v>
      </c>
      <c r="R6668" s="0" t="str">
        <f aca="false">INDEX('Lookup Tables'!$B$2:$B$5,MATCH(F6668,'Lookup Tables'!$A$2:$A$5,0))</f>
        <v>Manager B</v>
      </c>
    </row>
    <row r="6669" customFormat="false" ht="15" hidden="false" customHeight="false" outlineLevel="0" collapsed="false">
      <c r="A6669" s="0" t="s">
        <v>5221</v>
      </c>
      <c r="B6669" s="13" t="n">
        <v>43232</v>
      </c>
      <c r="C6669" s="13" t="n">
        <v>43234</v>
      </c>
      <c r="D6669" s="14" t="s">
        <v>52</v>
      </c>
      <c r="E6669" s="14" t="s">
        <v>53</v>
      </c>
      <c r="F6669" s="14" t="s">
        <v>117</v>
      </c>
      <c r="G6669" s="14" t="s">
        <v>391</v>
      </c>
      <c r="H6669" s="14" t="s">
        <v>65</v>
      </c>
      <c r="I6669" s="14" t="s">
        <v>66</v>
      </c>
      <c r="J6669" s="14" t="s">
        <v>1133</v>
      </c>
      <c r="K6669" s="15" t="n">
        <v>6.16</v>
      </c>
      <c r="L6669" s="0" t="n">
        <v>2</v>
      </c>
      <c r="M6669" s="16" t="n">
        <v>0</v>
      </c>
      <c r="N6669" s="17" t="n">
        <v>2.9568</v>
      </c>
      <c r="O6669" s="0" t="str">
        <f aca="false">TEXT(B6669,"YYYY-MM")</f>
        <v>2018-05</v>
      </c>
      <c r="P6669" s="18" t="n">
        <f aca="false">IFERROR(N6669/K6669,0)</f>
        <v>0.48</v>
      </c>
      <c r="Q6669" s="0" t="str">
        <f aca="false">IF(M6669=0,"No Discount",IF(M6669&lt;0.2,"Low (1-19%)",IF(M6669&lt;0.4,"Medium (20-39%)","High (40%+)")))</f>
        <v>No Discount</v>
      </c>
      <c r="R6669" s="0" t="str">
        <f aca="false">INDEX('Lookup Tables'!$B$2:$B$5,MATCH(F6669,'Lookup Tables'!$A$2:$A$5,0))</f>
        <v>Manager B</v>
      </c>
    </row>
    <row r="6670" customFormat="false" ht="15" hidden="false" customHeight="false" outlineLevel="0" collapsed="false">
      <c r="A6670" s="0" t="s">
        <v>5221</v>
      </c>
      <c r="B6670" s="13" t="n">
        <v>43232</v>
      </c>
      <c r="C6670" s="13" t="n">
        <v>43234</v>
      </c>
      <c r="D6670" s="14" t="s">
        <v>52</v>
      </c>
      <c r="E6670" s="14" t="s">
        <v>53</v>
      </c>
      <c r="F6670" s="14" t="s">
        <v>117</v>
      </c>
      <c r="G6670" s="14" t="s">
        <v>391</v>
      </c>
      <c r="H6670" s="14" t="s">
        <v>65</v>
      </c>
      <c r="I6670" s="14" t="s">
        <v>303</v>
      </c>
      <c r="J6670" s="14" t="s">
        <v>4838</v>
      </c>
      <c r="K6670" s="15" t="n">
        <v>17</v>
      </c>
      <c r="L6670" s="0" t="n">
        <v>2</v>
      </c>
      <c r="M6670" s="16" t="n">
        <v>0</v>
      </c>
      <c r="N6670" s="17" t="n">
        <v>4.42</v>
      </c>
      <c r="O6670" s="0" t="str">
        <f aca="false">TEXT(B6670,"YYYY-MM")</f>
        <v>2018-05</v>
      </c>
      <c r="P6670" s="18" t="n">
        <f aca="false">IFERROR(N6670/K6670,0)</f>
        <v>0.26</v>
      </c>
      <c r="Q6670" s="0" t="str">
        <f aca="false">IF(M6670=0,"No Discount",IF(M6670&lt;0.2,"Low (1-19%)",IF(M6670&lt;0.4,"Medium (20-39%)","High (40%+)")))</f>
        <v>No Discount</v>
      </c>
      <c r="R6670" s="0" t="str">
        <f aca="false">INDEX('Lookup Tables'!$B$2:$B$5,MATCH(F6670,'Lookup Tables'!$A$2:$A$5,0))</f>
        <v>Manager B</v>
      </c>
    </row>
    <row r="6671" customFormat="false" ht="15" hidden="false" customHeight="false" outlineLevel="0" collapsed="false">
      <c r="A6671" s="0" t="s">
        <v>5221</v>
      </c>
      <c r="B6671" s="13" t="n">
        <v>43232</v>
      </c>
      <c r="C6671" s="13" t="n">
        <v>43234</v>
      </c>
      <c r="D6671" s="14" t="s">
        <v>52</v>
      </c>
      <c r="E6671" s="14" t="s">
        <v>53</v>
      </c>
      <c r="F6671" s="14" t="s">
        <v>117</v>
      </c>
      <c r="G6671" s="14" t="s">
        <v>391</v>
      </c>
      <c r="H6671" s="14" t="s">
        <v>80</v>
      </c>
      <c r="I6671" s="14" t="s">
        <v>123</v>
      </c>
      <c r="J6671" s="14" t="s">
        <v>3490</v>
      </c>
      <c r="K6671" s="15" t="n">
        <v>87.4</v>
      </c>
      <c r="L6671" s="0" t="n">
        <v>5</v>
      </c>
      <c r="M6671" s="16" t="n">
        <v>0</v>
      </c>
      <c r="N6671" s="17" t="n">
        <v>34.96</v>
      </c>
      <c r="O6671" s="0" t="str">
        <f aca="false">TEXT(B6671,"YYYY-MM")</f>
        <v>2018-05</v>
      </c>
      <c r="P6671" s="18" t="n">
        <f aca="false">IFERROR(N6671/K6671,0)</f>
        <v>0.4</v>
      </c>
      <c r="Q6671" s="0" t="str">
        <f aca="false">IF(M6671=0,"No Discount",IF(M6671&lt;0.2,"Low (1-19%)",IF(M6671&lt;0.4,"Medium (20-39%)","High (40%+)")))</f>
        <v>No Discount</v>
      </c>
      <c r="R6671" s="0" t="str">
        <f aca="false">INDEX('Lookup Tables'!$B$2:$B$5,MATCH(F6671,'Lookup Tables'!$A$2:$A$5,0))</f>
        <v>Manager B</v>
      </c>
    </row>
    <row r="6672" customFormat="false" ht="15" hidden="false" customHeight="false" outlineLevel="0" collapsed="false">
      <c r="A6672" s="0" t="s">
        <v>5222</v>
      </c>
      <c r="B6672" s="13" t="n">
        <v>43245</v>
      </c>
      <c r="C6672" s="13" t="n">
        <v>43249</v>
      </c>
      <c r="D6672" s="14" t="s">
        <v>69</v>
      </c>
      <c r="E6672" s="14" t="s">
        <v>97</v>
      </c>
      <c r="F6672" s="14" t="s">
        <v>54</v>
      </c>
      <c r="G6672" s="14" t="s">
        <v>597</v>
      </c>
      <c r="H6672" s="14" t="s">
        <v>65</v>
      </c>
      <c r="I6672" s="14" t="s">
        <v>83</v>
      </c>
      <c r="J6672" s="14" t="s">
        <v>934</v>
      </c>
      <c r="K6672" s="15" t="n">
        <v>29.84</v>
      </c>
      <c r="L6672" s="0" t="n">
        <v>2</v>
      </c>
      <c r="M6672" s="16" t="n">
        <v>0</v>
      </c>
      <c r="N6672" s="17" t="n">
        <v>13.428</v>
      </c>
      <c r="O6672" s="0" t="str">
        <f aca="false">TEXT(B6672,"YYYY-MM")</f>
        <v>2018-05</v>
      </c>
      <c r="P6672" s="18" t="n">
        <f aca="false">IFERROR(N6672/K6672,0)</f>
        <v>0.45</v>
      </c>
      <c r="Q6672" s="0" t="str">
        <f aca="false">IF(M6672=0,"No Discount",IF(M6672&lt;0.2,"Low (1-19%)",IF(M6672&lt;0.4,"Medium (20-39%)","High (40%+)")))</f>
        <v>No Discount</v>
      </c>
      <c r="R6672" s="0" t="str">
        <f aca="false">INDEX('Lookup Tables'!$B$2:$B$5,MATCH(F6672,'Lookup Tables'!$A$2:$A$5,0))</f>
        <v>Manager C</v>
      </c>
    </row>
    <row r="6673" customFormat="false" ht="15" hidden="false" customHeight="false" outlineLevel="0" collapsed="false">
      <c r="A6673" s="0" t="s">
        <v>5223</v>
      </c>
      <c r="B6673" s="13" t="n">
        <v>42239</v>
      </c>
      <c r="C6673" s="13" t="n">
        <v>42243</v>
      </c>
      <c r="D6673" s="14" t="s">
        <v>52</v>
      </c>
      <c r="E6673" s="14" t="s">
        <v>62</v>
      </c>
      <c r="F6673" s="14" t="s">
        <v>63</v>
      </c>
      <c r="G6673" s="14" t="s">
        <v>64</v>
      </c>
      <c r="H6673" s="14" t="s">
        <v>65</v>
      </c>
      <c r="I6673" s="14" t="s">
        <v>83</v>
      </c>
      <c r="J6673" s="14" t="s">
        <v>1025</v>
      </c>
      <c r="K6673" s="15" t="n">
        <v>49.568</v>
      </c>
      <c r="L6673" s="0" t="n">
        <v>2</v>
      </c>
      <c r="M6673" s="16" t="n">
        <v>0.2</v>
      </c>
      <c r="N6673" s="17" t="n">
        <v>17.3488</v>
      </c>
      <c r="O6673" s="0" t="str">
        <f aca="false">TEXT(B6673,"YYYY-MM")</f>
        <v>2015-08</v>
      </c>
      <c r="P6673" s="18" t="n">
        <f aca="false">IFERROR(N6673/K6673,0)</f>
        <v>0.35</v>
      </c>
      <c r="Q6673" s="0" t="str">
        <f aca="false">IF(M6673=0,"No Discount",IF(M6673&lt;0.2,"Low (1-19%)",IF(M6673&lt;0.4,"Medium (20-39%)","High (40%+)")))</f>
        <v>Medium (20-39%)</v>
      </c>
      <c r="R6673" s="0" t="str">
        <f aca="false">INDEX('Lookup Tables'!$B$2:$B$5,MATCH(F6673,'Lookup Tables'!$A$2:$A$5,0))</f>
        <v>Manager D</v>
      </c>
    </row>
    <row r="6674" customFormat="false" ht="15" hidden="false" customHeight="false" outlineLevel="0" collapsed="false">
      <c r="A6674" s="0" t="s">
        <v>5224</v>
      </c>
      <c r="B6674" s="13" t="n">
        <v>42624</v>
      </c>
      <c r="C6674" s="13" t="n">
        <v>42629</v>
      </c>
      <c r="D6674" s="14" t="s">
        <v>69</v>
      </c>
      <c r="E6674" s="14" t="s">
        <v>62</v>
      </c>
      <c r="F6674" s="14" t="s">
        <v>63</v>
      </c>
      <c r="G6674" s="14" t="s">
        <v>64</v>
      </c>
      <c r="H6674" s="14" t="s">
        <v>65</v>
      </c>
      <c r="I6674" s="14" t="s">
        <v>78</v>
      </c>
      <c r="J6674" s="14" t="s">
        <v>266</v>
      </c>
      <c r="K6674" s="15" t="n">
        <v>265.86</v>
      </c>
      <c r="L6674" s="0" t="n">
        <v>7</v>
      </c>
      <c r="M6674" s="16" t="n">
        <v>0</v>
      </c>
      <c r="N6674" s="17" t="n">
        <v>79.758</v>
      </c>
      <c r="O6674" s="0" t="str">
        <f aca="false">TEXT(B6674,"YYYY-MM")</f>
        <v>2016-09</v>
      </c>
      <c r="P6674" s="18" t="n">
        <f aca="false">IFERROR(N6674/K6674,0)</f>
        <v>0.3</v>
      </c>
      <c r="Q6674" s="0" t="str">
        <f aca="false">IF(M6674=0,"No Discount",IF(M6674&lt;0.2,"Low (1-19%)",IF(M6674&lt;0.4,"Medium (20-39%)","High (40%+)")))</f>
        <v>No Discount</v>
      </c>
      <c r="R6674" s="0" t="str">
        <f aca="false">INDEX('Lookup Tables'!$B$2:$B$5,MATCH(F6674,'Lookup Tables'!$A$2:$A$5,0))</f>
        <v>Manager D</v>
      </c>
    </row>
    <row r="6675" customFormat="false" ht="15" hidden="false" customHeight="false" outlineLevel="0" collapsed="false">
      <c r="A6675" s="0" t="s">
        <v>5225</v>
      </c>
      <c r="B6675" s="13" t="n">
        <v>42618</v>
      </c>
      <c r="C6675" s="13" t="n">
        <v>42625</v>
      </c>
      <c r="D6675" s="14" t="s">
        <v>69</v>
      </c>
      <c r="E6675" s="14" t="s">
        <v>97</v>
      </c>
      <c r="F6675" s="14" t="s">
        <v>54</v>
      </c>
      <c r="G6675" s="14" t="s">
        <v>193</v>
      </c>
      <c r="H6675" s="14" t="s">
        <v>56</v>
      </c>
      <c r="I6675" s="14" t="s">
        <v>76</v>
      </c>
      <c r="J6675" s="14" t="s">
        <v>5226</v>
      </c>
      <c r="K6675" s="15" t="n">
        <v>67.96</v>
      </c>
      <c r="L6675" s="0" t="n">
        <v>4</v>
      </c>
      <c r="M6675" s="16" t="n">
        <v>0</v>
      </c>
      <c r="N6675" s="17" t="n">
        <v>12.2328</v>
      </c>
      <c r="O6675" s="0" t="str">
        <f aca="false">TEXT(B6675,"YYYY-MM")</f>
        <v>2016-09</v>
      </c>
      <c r="P6675" s="18" t="n">
        <f aca="false">IFERROR(N6675/K6675,0)</f>
        <v>0.18</v>
      </c>
      <c r="Q6675" s="0" t="str">
        <f aca="false">IF(M6675=0,"No Discount",IF(M6675&lt;0.2,"Low (1-19%)",IF(M6675&lt;0.4,"Medium (20-39%)","High (40%+)")))</f>
        <v>No Discount</v>
      </c>
      <c r="R6675" s="0" t="str">
        <f aca="false">INDEX('Lookup Tables'!$B$2:$B$5,MATCH(F6675,'Lookup Tables'!$A$2:$A$5,0))</f>
        <v>Manager C</v>
      </c>
    </row>
    <row r="6676" customFormat="false" ht="15" hidden="false" customHeight="false" outlineLevel="0" collapsed="false">
      <c r="A6676" s="0" t="s">
        <v>5227</v>
      </c>
      <c r="B6676" s="13" t="n">
        <v>42695</v>
      </c>
      <c r="C6676" s="13" t="n">
        <v>42697</v>
      </c>
      <c r="D6676" s="14" t="s">
        <v>52</v>
      </c>
      <c r="E6676" s="14" t="s">
        <v>53</v>
      </c>
      <c r="F6676" s="14" t="s">
        <v>98</v>
      </c>
      <c r="G6676" s="14" t="s">
        <v>164</v>
      </c>
      <c r="H6676" s="14" t="s">
        <v>65</v>
      </c>
      <c r="I6676" s="14" t="s">
        <v>78</v>
      </c>
      <c r="J6676" s="14" t="s">
        <v>1517</v>
      </c>
      <c r="K6676" s="15" t="n">
        <v>10.92</v>
      </c>
      <c r="L6676" s="0" t="n">
        <v>6</v>
      </c>
      <c r="M6676" s="16" t="n">
        <v>0</v>
      </c>
      <c r="N6676" s="17" t="n">
        <v>4.914</v>
      </c>
      <c r="O6676" s="0" t="str">
        <f aca="false">TEXT(B6676,"YYYY-MM")</f>
        <v>2016-11</v>
      </c>
      <c r="P6676" s="18" t="n">
        <f aca="false">IFERROR(N6676/K6676,0)</f>
        <v>0.45</v>
      </c>
      <c r="Q6676" s="0" t="str">
        <f aca="false">IF(M6676=0,"No Discount",IF(M6676&lt;0.2,"Low (1-19%)",IF(M6676&lt;0.4,"Medium (20-39%)","High (40%+)")))</f>
        <v>No Discount</v>
      </c>
      <c r="R6676" s="0" t="str">
        <f aca="false">INDEX('Lookup Tables'!$B$2:$B$5,MATCH(F6676,'Lookup Tables'!$A$2:$A$5,0))</f>
        <v>Manager A</v>
      </c>
    </row>
    <row r="6677" customFormat="false" ht="15" hidden="false" customHeight="false" outlineLevel="0" collapsed="false">
      <c r="A6677" s="0" t="s">
        <v>5227</v>
      </c>
      <c r="B6677" s="13" t="n">
        <v>42695</v>
      </c>
      <c r="C6677" s="13" t="n">
        <v>42697</v>
      </c>
      <c r="D6677" s="14" t="s">
        <v>52</v>
      </c>
      <c r="E6677" s="14" t="s">
        <v>53</v>
      </c>
      <c r="F6677" s="14" t="s">
        <v>98</v>
      </c>
      <c r="G6677" s="14" t="s">
        <v>164</v>
      </c>
      <c r="H6677" s="14" t="s">
        <v>80</v>
      </c>
      <c r="I6677" s="14" t="s">
        <v>345</v>
      </c>
      <c r="J6677" s="14" t="s">
        <v>5228</v>
      </c>
      <c r="K6677" s="15" t="n">
        <v>83.9</v>
      </c>
      <c r="L6677" s="0" t="n">
        <v>2</v>
      </c>
      <c r="M6677" s="16" t="n">
        <v>0</v>
      </c>
      <c r="N6677" s="17" t="n">
        <v>22.653</v>
      </c>
      <c r="O6677" s="0" t="str">
        <f aca="false">TEXT(B6677,"YYYY-MM")</f>
        <v>2016-11</v>
      </c>
      <c r="P6677" s="18" t="n">
        <f aca="false">IFERROR(N6677/K6677,0)</f>
        <v>0.27</v>
      </c>
      <c r="Q6677" s="0" t="str">
        <f aca="false">IF(M6677=0,"No Discount",IF(M6677&lt;0.2,"Low (1-19%)",IF(M6677&lt;0.4,"Medium (20-39%)","High (40%+)")))</f>
        <v>No Discount</v>
      </c>
      <c r="R6677" s="0" t="str">
        <f aca="false">INDEX('Lookup Tables'!$B$2:$B$5,MATCH(F6677,'Lookup Tables'!$A$2:$A$5,0))</f>
        <v>Manager A</v>
      </c>
    </row>
    <row r="6678" customFormat="false" ht="15" hidden="false" customHeight="false" outlineLevel="0" collapsed="false">
      <c r="A6678" s="0" t="s">
        <v>5227</v>
      </c>
      <c r="B6678" s="13" t="n">
        <v>42695</v>
      </c>
      <c r="C6678" s="13" t="n">
        <v>42697</v>
      </c>
      <c r="D6678" s="14" t="s">
        <v>52</v>
      </c>
      <c r="E6678" s="14" t="s">
        <v>53</v>
      </c>
      <c r="F6678" s="14" t="s">
        <v>98</v>
      </c>
      <c r="G6678" s="14" t="s">
        <v>164</v>
      </c>
      <c r="H6678" s="14" t="s">
        <v>65</v>
      </c>
      <c r="I6678" s="14" t="s">
        <v>85</v>
      </c>
      <c r="J6678" s="14" t="s">
        <v>4077</v>
      </c>
      <c r="K6678" s="15" t="n">
        <v>19.75</v>
      </c>
      <c r="L6678" s="0" t="n">
        <v>5</v>
      </c>
      <c r="M6678" s="16" t="n">
        <v>0</v>
      </c>
      <c r="N6678" s="17" t="n">
        <v>5.135</v>
      </c>
      <c r="O6678" s="0" t="str">
        <f aca="false">TEXT(B6678,"YYYY-MM")</f>
        <v>2016-11</v>
      </c>
      <c r="P6678" s="18" t="n">
        <f aca="false">IFERROR(N6678/K6678,0)</f>
        <v>0.26</v>
      </c>
      <c r="Q6678" s="0" t="str">
        <f aca="false">IF(M6678=0,"No Discount",IF(M6678&lt;0.2,"Low (1-19%)",IF(M6678&lt;0.4,"Medium (20-39%)","High (40%+)")))</f>
        <v>No Discount</v>
      </c>
      <c r="R6678" s="0" t="str">
        <f aca="false">INDEX('Lookup Tables'!$B$2:$B$5,MATCH(F6678,'Lookup Tables'!$A$2:$A$5,0))</f>
        <v>Manager A</v>
      </c>
    </row>
    <row r="6679" customFormat="false" ht="15" hidden="false" customHeight="false" outlineLevel="0" collapsed="false">
      <c r="A6679" s="0" t="s">
        <v>5227</v>
      </c>
      <c r="B6679" s="13" t="n">
        <v>42695</v>
      </c>
      <c r="C6679" s="13" t="n">
        <v>42697</v>
      </c>
      <c r="D6679" s="14" t="s">
        <v>52</v>
      </c>
      <c r="E6679" s="14" t="s">
        <v>53</v>
      </c>
      <c r="F6679" s="14" t="s">
        <v>98</v>
      </c>
      <c r="G6679" s="14" t="s">
        <v>164</v>
      </c>
      <c r="H6679" s="14" t="s">
        <v>80</v>
      </c>
      <c r="I6679" s="14" t="s">
        <v>123</v>
      </c>
      <c r="J6679" s="14" t="s">
        <v>3395</v>
      </c>
      <c r="K6679" s="15" t="n">
        <v>393.54</v>
      </c>
      <c r="L6679" s="0" t="n">
        <v>3</v>
      </c>
      <c r="M6679" s="16" t="n">
        <v>0</v>
      </c>
      <c r="N6679" s="17" t="n">
        <v>165.2868</v>
      </c>
      <c r="O6679" s="0" t="str">
        <f aca="false">TEXT(B6679,"YYYY-MM")</f>
        <v>2016-11</v>
      </c>
      <c r="P6679" s="18" t="n">
        <f aca="false">IFERROR(N6679/K6679,0)</f>
        <v>0.42</v>
      </c>
      <c r="Q6679" s="0" t="str">
        <f aca="false">IF(M6679=0,"No Discount",IF(M6679&lt;0.2,"Low (1-19%)",IF(M6679&lt;0.4,"Medium (20-39%)","High (40%+)")))</f>
        <v>No Discount</v>
      </c>
      <c r="R6679" s="0" t="str">
        <f aca="false">INDEX('Lookup Tables'!$B$2:$B$5,MATCH(F6679,'Lookup Tables'!$A$2:$A$5,0))</f>
        <v>Manager A</v>
      </c>
    </row>
    <row r="6680" customFormat="false" ht="15" hidden="false" customHeight="false" outlineLevel="0" collapsed="false">
      <c r="A6680" s="0" t="s">
        <v>5229</v>
      </c>
      <c r="B6680" s="13" t="n">
        <v>42287</v>
      </c>
      <c r="C6680" s="13" t="n">
        <v>42291</v>
      </c>
      <c r="D6680" s="14" t="s">
        <v>69</v>
      </c>
      <c r="E6680" s="14" t="s">
        <v>97</v>
      </c>
      <c r="F6680" s="14" t="s">
        <v>63</v>
      </c>
      <c r="G6680" s="14" t="s">
        <v>189</v>
      </c>
      <c r="H6680" s="14" t="s">
        <v>56</v>
      </c>
      <c r="I6680" s="14" t="s">
        <v>76</v>
      </c>
      <c r="J6680" s="14" t="s">
        <v>1607</v>
      </c>
      <c r="K6680" s="15" t="n">
        <v>46.872</v>
      </c>
      <c r="L6680" s="0" t="n">
        <v>7</v>
      </c>
      <c r="M6680" s="16" t="n">
        <v>0.2</v>
      </c>
      <c r="N6680" s="17" t="n">
        <v>3.5154</v>
      </c>
      <c r="O6680" s="0" t="str">
        <f aca="false">TEXT(B6680,"YYYY-MM")</f>
        <v>2015-10</v>
      </c>
      <c r="P6680" s="18" t="n">
        <f aca="false">IFERROR(N6680/K6680,0)</f>
        <v>0.075</v>
      </c>
      <c r="Q6680" s="0" t="str">
        <f aca="false">IF(M6680=0,"No Discount",IF(M6680&lt;0.2,"Low (1-19%)",IF(M6680&lt;0.4,"Medium (20-39%)","High (40%+)")))</f>
        <v>Medium (20-39%)</v>
      </c>
      <c r="R6680" s="0" t="str">
        <f aca="false">INDEX('Lookup Tables'!$B$2:$B$5,MATCH(F6680,'Lookup Tables'!$A$2:$A$5,0))</f>
        <v>Manager D</v>
      </c>
    </row>
    <row r="6681" customFormat="false" ht="15" hidden="false" customHeight="false" outlineLevel="0" collapsed="false">
      <c r="A6681" s="0" t="s">
        <v>5230</v>
      </c>
      <c r="B6681" s="13" t="n">
        <v>43345</v>
      </c>
      <c r="C6681" s="13" t="n">
        <v>43350</v>
      </c>
      <c r="D6681" s="14" t="s">
        <v>52</v>
      </c>
      <c r="E6681" s="14" t="s">
        <v>53</v>
      </c>
      <c r="F6681" s="14" t="s">
        <v>117</v>
      </c>
      <c r="G6681" s="14" t="s">
        <v>375</v>
      </c>
      <c r="H6681" s="14" t="s">
        <v>65</v>
      </c>
      <c r="I6681" s="14" t="s">
        <v>73</v>
      </c>
      <c r="J6681" s="14" t="s">
        <v>688</v>
      </c>
      <c r="K6681" s="15" t="n">
        <v>10.9</v>
      </c>
      <c r="L6681" s="0" t="n">
        <v>1</v>
      </c>
      <c r="M6681" s="16" t="n">
        <v>0</v>
      </c>
      <c r="N6681" s="17" t="n">
        <v>2.834</v>
      </c>
      <c r="O6681" s="0" t="str">
        <f aca="false">TEXT(B6681,"YYYY-MM")</f>
        <v>2018-09</v>
      </c>
      <c r="P6681" s="18" t="n">
        <f aca="false">IFERROR(N6681/K6681,0)</f>
        <v>0.26</v>
      </c>
      <c r="Q6681" s="0" t="str">
        <f aca="false">IF(M6681=0,"No Discount",IF(M6681&lt;0.2,"Low (1-19%)",IF(M6681&lt;0.4,"Medium (20-39%)","High (40%+)")))</f>
        <v>No Discount</v>
      </c>
      <c r="R6681" s="0" t="str">
        <f aca="false">INDEX('Lookup Tables'!$B$2:$B$5,MATCH(F6681,'Lookup Tables'!$A$2:$A$5,0))</f>
        <v>Manager B</v>
      </c>
    </row>
    <row r="6682" customFormat="false" ht="15" hidden="false" customHeight="false" outlineLevel="0" collapsed="false">
      <c r="A6682" s="0" t="s">
        <v>5230</v>
      </c>
      <c r="B6682" s="13" t="n">
        <v>43345</v>
      </c>
      <c r="C6682" s="13" t="n">
        <v>43350</v>
      </c>
      <c r="D6682" s="14" t="s">
        <v>52</v>
      </c>
      <c r="E6682" s="14" t="s">
        <v>53</v>
      </c>
      <c r="F6682" s="14" t="s">
        <v>117</v>
      </c>
      <c r="G6682" s="14" t="s">
        <v>375</v>
      </c>
      <c r="H6682" s="14" t="s">
        <v>65</v>
      </c>
      <c r="I6682" s="14" t="s">
        <v>91</v>
      </c>
      <c r="J6682" s="14" t="s">
        <v>674</v>
      </c>
      <c r="K6682" s="15" t="n">
        <v>79.92</v>
      </c>
      <c r="L6682" s="0" t="n">
        <v>4</v>
      </c>
      <c r="M6682" s="16" t="n">
        <v>0</v>
      </c>
      <c r="N6682" s="17" t="n">
        <v>37.5624</v>
      </c>
      <c r="O6682" s="0" t="str">
        <f aca="false">TEXT(B6682,"YYYY-MM")</f>
        <v>2018-09</v>
      </c>
      <c r="P6682" s="18" t="n">
        <f aca="false">IFERROR(N6682/K6682,0)</f>
        <v>0.47</v>
      </c>
      <c r="Q6682" s="0" t="str">
        <f aca="false">IF(M6682=0,"No Discount",IF(M6682&lt;0.2,"Low (1-19%)",IF(M6682&lt;0.4,"Medium (20-39%)","High (40%+)")))</f>
        <v>No Discount</v>
      </c>
      <c r="R6682" s="0" t="str">
        <f aca="false">INDEX('Lookup Tables'!$B$2:$B$5,MATCH(F6682,'Lookup Tables'!$A$2:$A$5,0))</f>
        <v>Manager B</v>
      </c>
    </row>
    <row r="6683" customFormat="false" ht="15" hidden="false" customHeight="false" outlineLevel="0" collapsed="false">
      <c r="A6683" s="0" t="s">
        <v>5230</v>
      </c>
      <c r="B6683" s="13" t="n">
        <v>43345</v>
      </c>
      <c r="C6683" s="13" t="n">
        <v>43350</v>
      </c>
      <c r="D6683" s="14" t="s">
        <v>52</v>
      </c>
      <c r="E6683" s="14" t="s">
        <v>53</v>
      </c>
      <c r="F6683" s="14" t="s">
        <v>117</v>
      </c>
      <c r="G6683" s="14" t="s">
        <v>375</v>
      </c>
      <c r="H6683" s="14" t="s">
        <v>65</v>
      </c>
      <c r="I6683" s="14" t="s">
        <v>91</v>
      </c>
      <c r="J6683" s="14" t="s">
        <v>3726</v>
      </c>
      <c r="K6683" s="15" t="n">
        <v>146.82</v>
      </c>
      <c r="L6683" s="0" t="n">
        <v>3</v>
      </c>
      <c r="M6683" s="16" t="n">
        <v>0</v>
      </c>
      <c r="N6683" s="17" t="n">
        <v>73.41</v>
      </c>
      <c r="O6683" s="0" t="str">
        <f aca="false">TEXT(B6683,"YYYY-MM")</f>
        <v>2018-09</v>
      </c>
      <c r="P6683" s="18" t="n">
        <f aca="false">IFERROR(N6683/K6683,0)</f>
        <v>0.5</v>
      </c>
      <c r="Q6683" s="0" t="str">
        <f aca="false">IF(M6683=0,"No Discount",IF(M6683&lt;0.2,"Low (1-19%)",IF(M6683&lt;0.4,"Medium (20-39%)","High (40%+)")))</f>
        <v>No Discount</v>
      </c>
      <c r="R6683" s="0" t="str">
        <f aca="false">INDEX('Lookup Tables'!$B$2:$B$5,MATCH(F6683,'Lookup Tables'!$A$2:$A$5,0))</f>
        <v>Manager B</v>
      </c>
    </row>
    <row r="6684" customFormat="false" ht="15" hidden="false" customHeight="false" outlineLevel="0" collapsed="false">
      <c r="A6684" s="0" t="s">
        <v>5231</v>
      </c>
      <c r="B6684" s="13" t="n">
        <v>43101</v>
      </c>
      <c r="C6684" s="13" t="n">
        <v>43102</v>
      </c>
      <c r="D6684" s="14" t="s">
        <v>137</v>
      </c>
      <c r="E6684" s="14" t="s">
        <v>97</v>
      </c>
      <c r="F6684" s="14" t="s">
        <v>98</v>
      </c>
      <c r="G6684" s="14" t="s">
        <v>103</v>
      </c>
      <c r="H6684" s="14" t="s">
        <v>65</v>
      </c>
      <c r="I6684" s="14" t="s">
        <v>83</v>
      </c>
      <c r="J6684" s="14" t="s">
        <v>1337</v>
      </c>
      <c r="K6684" s="15" t="n">
        <v>3.6</v>
      </c>
      <c r="L6684" s="0" t="n">
        <v>2</v>
      </c>
      <c r="M6684" s="16" t="n">
        <v>0</v>
      </c>
      <c r="N6684" s="17" t="n">
        <v>1.728</v>
      </c>
      <c r="O6684" s="0" t="str">
        <f aca="false">TEXT(B6684,"YYYY-MM")</f>
        <v>2018-01</v>
      </c>
      <c r="P6684" s="18" t="n">
        <f aca="false">IFERROR(N6684/K6684,0)</f>
        <v>0.48</v>
      </c>
      <c r="Q6684" s="0" t="str">
        <f aca="false">IF(M6684=0,"No Discount",IF(M6684&lt;0.2,"Low (1-19%)",IF(M6684&lt;0.4,"Medium (20-39%)","High (40%+)")))</f>
        <v>No Discount</v>
      </c>
      <c r="R6684" s="0" t="str">
        <f aca="false">INDEX('Lookup Tables'!$B$2:$B$5,MATCH(F6684,'Lookup Tables'!$A$2:$A$5,0))</f>
        <v>Manager A</v>
      </c>
    </row>
    <row r="6685" customFormat="false" ht="15" hidden="false" customHeight="false" outlineLevel="0" collapsed="false">
      <c r="A6685" s="0" t="s">
        <v>5232</v>
      </c>
      <c r="B6685" s="13" t="n">
        <v>42313</v>
      </c>
      <c r="C6685" s="13" t="n">
        <v>42318</v>
      </c>
      <c r="D6685" s="14" t="s">
        <v>69</v>
      </c>
      <c r="E6685" s="14" t="s">
        <v>97</v>
      </c>
      <c r="F6685" s="14" t="s">
        <v>63</v>
      </c>
      <c r="G6685" s="14" t="s">
        <v>64</v>
      </c>
      <c r="H6685" s="14" t="s">
        <v>56</v>
      </c>
      <c r="I6685" s="14" t="s">
        <v>76</v>
      </c>
      <c r="J6685" s="14" t="s">
        <v>3326</v>
      </c>
      <c r="K6685" s="15" t="n">
        <v>20.04</v>
      </c>
      <c r="L6685" s="0" t="n">
        <v>6</v>
      </c>
      <c r="M6685" s="16" t="n">
        <v>0</v>
      </c>
      <c r="N6685" s="17" t="n">
        <v>8.8176</v>
      </c>
      <c r="O6685" s="0" t="str">
        <f aca="false">TEXT(B6685,"YYYY-MM")</f>
        <v>2015-11</v>
      </c>
      <c r="P6685" s="18" t="n">
        <f aca="false">IFERROR(N6685/K6685,0)</f>
        <v>0.44</v>
      </c>
      <c r="Q6685" s="0" t="str">
        <f aca="false">IF(M6685=0,"No Discount",IF(M6685&lt;0.2,"Low (1-19%)",IF(M6685&lt;0.4,"Medium (20-39%)","High (40%+)")))</f>
        <v>No Discount</v>
      </c>
      <c r="R6685" s="0" t="str">
        <f aca="false">INDEX('Lookup Tables'!$B$2:$B$5,MATCH(F6685,'Lookup Tables'!$A$2:$A$5,0))</f>
        <v>Manager D</v>
      </c>
    </row>
    <row r="6686" customFormat="false" ht="15" hidden="false" customHeight="false" outlineLevel="0" collapsed="false">
      <c r="A6686" s="0" t="s">
        <v>5233</v>
      </c>
      <c r="B6686" s="13" t="n">
        <v>42721</v>
      </c>
      <c r="C6686" s="13" t="n">
        <v>42726</v>
      </c>
      <c r="D6686" s="14" t="s">
        <v>69</v>
      </c>
      <c r="E6686" s="14" t="s">
        <v>53</v>
      </c>
      <c r="F6686" s="14" t="s">
        <v>98</v>
      </c>
      <c r="G6686" s="14" t="s">
        <v>146</v>
      </c>
      <c r="H6686" s="14" t="s">
        <v>65</v>
      </c>
      <c r="I6686" s="14" t="s">
        <v>73</v>
      </c>
      <c r="J6686" s="14" t="s">
        <v>1610</v>
      </c>
      <c r="K6686" s="15" t="n">
        <v>180.016</v>
      </c>
      <c r="L6686" s="0" t="n">
        <v>1</v>
      </c>
      <c r="M6686" s="16" t="n">
        <v>0.2</v>
      </c>
      <c r="N6686" s="17" t="n">
        <v>-15.7514</v>
      </c>
      <c r="O6686" s="0" t="str">
        <f aca="false">TEXT(B6686,"YYYY-MM")</f>
        <v>2016-12</v>
      </c>
      <c r="P6686" s="18" t="n">
        <f aca="false">IFERROR(N6686/K6686,0)</f>
        <v>-0.0875</v>
      </c>
      <c r="Q6686" s="0" t="str">
        <f aca="false">IF(M6686=0,"No Discount",IF(M6686&lt;0.2,"Low (1-19%)",IF(M6686&lt;0.4,"Medium (20-39%)","High (40%+)")))</f>
        <v>Medium (20-39%)</v>
      </c>
      <c r="R6686" s="0" t="str">
        <f aca="false">INDEX('Lookup Tables'!$B$2:$B$5,MATCH(F6686,'Lookup Tables'!$A$2:$A$5,0))</f>
        <v>Manager A</v>
      </c>
    </row>
    <row r="6687" customFormat="false" ht="15" hidden="false" customHeight="false" outlineLevel="0" collapsed="false">
      <c r="A6687" s="0" t="s">
        <v>5233</v>
      </c>
      <c r="B6687" s="13" t="n">
        <v>42721</v>
      </c>
      <c r="C6687" s="13" t="n">
        <v>42726</v>
      </c>
      <c r="D6687" s="14" t="s">
        <v>69</v>
      </c>
      <c r="E6687" s="14" t="s">
        <v>53</v>
      </c>
      <c r="F6687" s="14" t="s">
        <v>98</v>
      </c>
      <c r="G6687" s="14" t="s">
        <v>146</v>
      </c>
      <c r="H6687" s="14" t="s">
        <v>56</v>
      </c>
      <c r="I6687" s="14" t="s">
        <v>76</v>
      </c>
      <c r="J6687" s="14" t="s">
        <v>1214</v>
      </c>
      <c r="K6687" s="15" t="n">
        <v>41.552</v>
      </c>
      <c r="L6687" s="0" t="n">
        <v>2</v>
      </c>
      <c r="M6687" s="16" t="n">
        <v>0.6</v>
      </c>
      <c r="N6687" s="17" t="n">
        <v>-19.7372</v>
      </c>
      <c r="O6687" s="0" t="str">
        <f aca="false">TEXT(B6687,"YYYY-MM")</f>
        <v>2016-12</v>
      </c>
      <c r="P6687" s="18" t="n">
        <f aca="false">IFERROR(N6687/K6687,0)</f>
        <v>-0.475</v>
      </c>
      <c r="Q6687" s="0" t="str">
        <f aca="false">IF(M6687=0,"No Discount",IF(M6687&lt;0.2,"Low (1-19%)",IF(M6687&lt;0.4,"Medium (20-39%)","High (40%+)")))</f>
        <v>High (40%+)</v>
      </c>
      <c r="R6687" s="0" t="str">
        <f aca="false">INDEX('Lookup Tables'!$B$2:$B$5,MATCH(F6687,'Lookup Tables'!$A$2:$A$5,0))</f>
        <v>Manager A</v>
      </c>
    </row>
    <row r="6688" customFormat="false" ht="15" hidden="false" customHeight="false" outlineLevel="0" collapsed="false">
      <c r="A6688" s="0" t="s">
        <v>5233</v>
      </c>
      <c r="B6688" s="13" t="n">
        <v>42721</v>
      </c>
      <c r="C6688" s="13" t="n">
        <v>42726</v>
      </c>
      <c r="D6688" s="14" t="s">
        <v>69</v>
      </c>
      <c r="E6688" s="14" t="s">
        <v>53</v>
      </c>
      <c r="F6688" s="14" t="s">
        <v>98</v>
      </c>
      <c r="G6688" s="14" t="s">
        <v>146</v>
      </c>
      <c r="H6688" s="14" t="s">
        <v>65</v>
      </c>
      <c r="I6688" s="14" t="s">
        <v>78</v>
      </c>
      <c r="J6688" s="14" t="s">
        <v>1707</v>
      </c>
      <c r="K6688" s="15" t="n">
        <v>13.12</v>
      </c>
      <c r="L6688" s="0" t="n">
        <v>5</v>
      </c>
      <c r="M6688" s="16" t="n">
        <v>0.2</v>
      </c>
      <c r="N6688" s="17" t="n">
        <v>1.476</v>
      </c>
      <c r="O6688" s="0" t="str">
        <f aca="false">TEXT(B6688,"YYYY-MM")</f>
        <v>2016-12</v>
      </c>
      <c r="P6688" s="18" t="n">
        <f aca="false">IFERROR(N6688/K6688,0)</f>
        <v>0.1125</v>
      </c>
      <c r="Q6688" s="0" t="str">
        <f aca="false">IF(M6688=0,"No Discount",IF(M6688&lt;0.2,"Low (1-19%)",IF(M6688&lt;0.4,"Medium (20-39%)","High (40%+)")))</f>
        <v>Medium (20-39%)</v>
      </c>
      <c r="R6688" s="0" t="str">
        <f aca="false">INDEX('Lookup Tables'!$B$2:$B$5,MATCH(F6688,'Lookup Tables'!$A$2:$A$5,0))</f>
        <v>Manager A</v>
      </c>
    </row>
    <row r="6689" customFormat="false" ht="15" hidden="false" customHeight="false" outlineLevel="0" collapsed="false">
      <c r="A6689" s="0" t="s">
        <v>5234</v>
      </c>
      <c r="B6689" s="13" t="n">
        <v>42504</v>
      </c>
      <c r="C6689" s="13" t="n">
        <v>42511</v>
      </c>
      <c r="D6689" s="14" t="s">
        <v>69</v>
      </c>
      <c r="E6689" s="14" t="s">
        <v>53</v>
      </c>
      <c r="F6689" s="14" t="s">
        <v>63</v>
      </c>
      <c r="G6689" s="14" t="s">
        <v>64</v>
      </c>
      <c r="H6689" s="14" t="s">
        <v>65</v>
      </c>
      <c r="I6689" s="14" t="s">
        <v>73</v>
      </c>
      <c r="J6689" s="14" t="s">
        <v>2708</v>
      </c>
      <c r="K6689" s="15" t="n">
        <v>1117.92</v>
      </c>
      <c r="L6689" s="0" t="n">
        <v>4</v>
      </c>
      <c r="M6689" s="16" t="n">
        <v>0</v>
      </c>
      <c r="N6689" s="17" t="n">
        <v>55.896</v>
      </c>
      <c r="O6689" s="0" t="str">
        <f aca="false">TEXT(B6689,"YYYY-MM")</f>
        <v>2016-05</v>
      </c>
      <c r="P6689" s="18" t="n">
        <f aca="false">IFERROR(N6689/K6689,0)</f>
        <v>0.05</v>
      </c>
      <c r="Q6689" s="0" t="str">
        <f aca="false">IF(M6689=0,"No Discount",IF(M6689&lt;0.2,"Low (1-19%)",IF(M6689&lt;0.4,"Medium (20-39%)","High (40%+)")))</f>
        <v>No Discount</v>
      </c>
      <c r="R6689" s="0" t="str">
        <f aca="false">INDEX('Lookup Tables'!$B$2:$B$5,MATCH(F6689,'Lookup Tables'!$A$2:$A$5,0))</f>
        <v>Manager D</v>
      </c>
    </row>
    <row r="6690" customFormat="false" ht="15" hidden="false" customHeight="false" outlineLevel="0" collapsed="false">
      <c r="A6690" s="0" t="s">
        <v>5235</v>
      </c>
      <c r="B6690" s="13" t="n">
        <v>43169</v>
      </c>
      <c r="C6690" s="13" t="n">
        <v>43174</v>
      </c>
      <c r="D6690" s="14" t="s">
        <v>52</v>
      </c>
      <c r="E6690" s="14" t="s">
        <v>62</v>
      </c>
      <c r="F6690" s="14" t="s">
        <v>63</v>
      </c>
      <c r="G6690" s="14" t="s">
        <v>64</v>
      </c>
      <c r="H6690" s="14" t="s">
        <v>80</v>
      </c>
      <c r="I6690" s="14" t="s">
        <v>123</v>
      </c>
      <c r="J6690" s="14" t="s">
        <v>2107</v>
      </c>
      <c r="K6690" s="15" t="n">
        <v>111.96</v>
      </c>
      <c r="L6690" s="0" t="n">
        <v>4</v>
      </c>
      <c r="M6690" s="16" t="n">
        <v>0</v>
      </c>
      <c r="N6690" s="17" t="n">
        <v>21.2724</v>
      </c>
      <c r="O6690" s="0" t="str">
        <f aca="false">TEXT(B6690,"YYYY-MM")</f>
        <v>2018-03</v>
      </c>
      <c r="P6690" s="18" t="n">
        <f aca="false">IFERROR(N6690/K6690,0)</f>
        <v>0.19</v>
      </c>
      <c r="Q6690" s="0" t="str">
        <f aca="false">IF(M6690=0,"No Discount",IF(M6690&lt;0.2,"Low (1-19%)",IF(M6690&lt;0.4,"Medium (20-39%)","High (40%+)")))</f>
        <v>No Discount</v>
      </c>
      <c r="R6690" s="0" t="str">
        <f aca="false">INDEX('Lookup Tables'!$B$2:$B$5,MATCH(F6690,'Lookup Tables'!$A$2:$A$5,0))</f>
        <v>Manager D</v>
      </c>
    </row>
    <row r="6691" customFormat="false" ht="15" hidden="false" customHeight="false" outlineLevel="0" collapsed="false">
      <c r="A6691" s="0" t="s">
        <v>5236</v>
      </c>
      <c r="B6691" s="13" t="n">
        <v>43436</v>
      </c>
      <c r="C6691" s="13" t="n">
        <v>43443</v>
      </c>
      <c r="D6691" s="14" t="s">
        <v>69</v>
      </c>
      <c r="E6691" s="14" t="s">
        <v>62</v>
      </c>
      <c r="F6691" s="14" t="s">
        <v>98</v>
      </c>
      <c r="G6691" s="14" t="s">
        <v>99</v>
      </c>
      <c r="H6691" s="14" t="s">
        <v>65</v>
      </c>
      <c r="I6691" s="14" t="s">
        <v>78</v>
      </c>
      <c r="J6691" s="14" t="s">
        <v>2486</v>
      </c>
      <c r="K6691" s="15" t="n">
        <v>12.16</v>
      </c>
      <c r="L6691" s="0" t="n">
        <v>5</v>
      </c>
      <c r="M6691" s="16" t="n">
        <v>0.2</v>
      </c>
      <c r="N6691" s="17" t="n">
        <v>2.128</v>
      </c>
      <c r="O6691" s="0" t="str">
        <f aca="false">TEXT(B6691,"YYYY-MM")</f>
        <v>2018-12</v>
      </c>
      <c r="P6691" s="18" t="n">
        <f aca="false">IFERROR(N6691/K6691,0)</f>
        <v>0.175</v>
      </c>
      <c r="Q6691" s="0" t="str">
        <f aca="false">IF(M6691=0,"No Discount",IF(M6691&lt;0.2,"Low (1-19%)",IF(M6691&lt;0.4,"Medium (20-39%)","High (40%+)")))</f>
        <v>Medium (20-39%)</v>
      </c>
      <c r="R6691" s="0" t="str">
        <f aca="false">INDEX('Lookup Tables'!$B$2:$B$5,MATCH(F6691,'Lookup Tables'!$A$2:$A$5,0))</f>
        <v>Manager A</v>
      </c>
    </row>
    <row r="6692" customFormat="false" ht="15" hidden="false" customHeight="false" outlineLevel="0" collapsed="false">
      <c r="A6692" s="0" t="s">
        <v>5237</v>
      </c>
      <c r="B6692" s="13" t="n">
        <v>43312</v>
      </c>
      <c r="C6692" s="13" t="n">
        <v>43317</v>
      </c>
      <c r="D6692" s="14" t="s">
        <v>69</v>
      </c>
      <c r="E6692" s="14" t="s">
        <v>62</v>
      </c>
      <c r="F6692" s="14" t="s">
        <v>98</v>
      </c>
      <c r="G6692" s="14" t="s">
        <v>103</v>
      </c>
      <c r="H6692" s="14" t="s">
        <v>65</v>
      </c>
      <c r="I6692" s="14" t="s">
        <v>83</v>
      </c>
      <c r="J6692" s="14" t="s">
        <v>467</v>
      </c>
      <c r="K6692" s="15" t="n">
        <v>17.52</v>
      </c>
      <c r="L6692" s="0" t="n">
        <v>4</v>
      </c>
      <c r="M6692" s="16" t="n">
        <v>0</v>
      </c>
      <c r="N6692" s="17" t="n">
        <v>8.4096</v>
      </c>
      <c r="O6692" s="0" t="str">
        <f aca="false">TEXT(B6692,"YYYY-MM")</f>
        <v>2018-07</v>
      </c>
      <c r="P6692" s="18" t="n">
        <f aca="false">IFERROR(N6692/K6692,0)</f>
        <v>0.48</v>
      </c>
      <c r="Q6692" s="0" t="str">
        <f aca="false">IF(M6692=0,"No Discount",IF(M6692&lt;0.2,"Low (1-19%)",IF(M6692&lt;0.4,"Medium (20-39%)","High (40%+)")))</f>
        <v>No Discount</v>
      </c>
      <c r="R6692" s="0" t="str">
        <f aca="false">INDEX('Lookup Tables'!$B$2:$B$5,MATCH(F6692,'Lookup Tables'!$A$2:$A$5,0))</f>
        <v>Manager A</v>
      </c>
    </row>
    <row r="6693" customFormat="false" ht="15" hidden="false" customHeight="false" outlineLevel="0" collapsed="false">
      <c r="A6693" s="0" t="s">
        <v>5237</v>
      </c>
      <c r="B6693" s="13" t="n">
        <v>43312</v>
      </c>
      <c r="C6693" s="13" t="n">
        <v>43317</v>
      </c>
      <c r="D6693" s="14" t="s">
        <v>69</v>
      </c>
      <c r="E6693" s="14" t="s">
        <v>62</v>
      </c>
      <c r="F6693" s="14" t="s">
        <v>98</v>
      </c>
      <c r="G6693" s="14" t="s">
        <v>103</v>
      </c>
      <c r="H6693" s="14" t="s">
        <v>65</v>
      </c>
      <c r="I6693" s="14" t="s">
        <v>85</v>
      </c>
      <c r="J6693" s="14" t="s">
        <v>738</v>
      </c>
      <c r="K6693" s="15" t="n">
        <v>155.88</v>
      </c>
      <c r="L6693" s="0" t="n">
        <v>6</v>
      </c>
      <c r="M6693" s="16" t="n">
        <v>0</v>
      </c>
      <c r="N6693" s="17" t="n">
        <v>54.558</v>
      </c>
      <c r="O6693" s="0" t="str">
        <f aca="false">TEXT(B6693,"YYYY-MM")</f>
        <v>2018-07</v>
      </c>
      <c r="P6693" s="18" t="n">
        <f aca="false">IFERROR(N6693/K6693,0)</f>
        <v>0.35</v>
      </c>
      <c r="Q6693" s="0" t="str">
        <f aca="false">IF(M6693=0,"No Discount",IF(M6693&lt;0.2,"Low (1-19%)",IF(M6693&lt;0.4,"Medium (20-39%)","High (40%+)")))</f>
        <v>No Discount</v>
      </c>
      <c r="R6693" s="0" t="str">
        <f aca="false">INDEX('Lookup Tables'!$B$2:$B$5,MATCH(F6693,'Lookup Tables'!$A$2:$A$5,0))</f>
        <v>Manager A</v>
      </c>
    </row>
    <row r="6694" customFormat="false" ht="15" hidden="false" customHeight="false" outlineLevel="0" collapsed="false">
      <c r="A6694" s="0" t="s">
        <v>5238</v>
      </c>
      <c r="B6694" s="13" t="n">
        <v>43323</v>
      </c>
      <c r="C6694" s="13" t="n">
        <v>43325</v>
      </c>
      <c r="D6694" s="14" t="s">
        <v>52</v>
      </c>
      <c r="E6694" s="14" t="s">
        <v>97</v>
      </c>
      <c r="F6694" s="14" t="s">
        <v>54</v>
      </c>
      <c r="G6694" s="14" t="s">
        <v>370</v>
      </c>
      <c r="H6694" s="14" t="s">
        <v>65</v>
      </c>
      <c r="I6694" s="14" t="s">
        <v>83</v>
      </c>
      <c r="J6694" s="14" t="s">
        <v>2581</v>
      </c>
      <c r="K6694" s="15" t="n">
        <v>477.51</v>
      </c>
      <c r="L6694" s="0" t="n">
        <v>11</v>
      </c>
      <c r="M6694" s="16" t="n">
        <v>0</v>
      </c>
      <c r="N6694" s="17" t="n">
        <v>219.6546</v>
      </c>
      <c r="O6694" s="0" t="str">
        <f aca="false">TEXT(B6694,"YYYY-MM")</f>
        <v>2018-08</v>
      </c>
      <c r="P6694" s="18" t="n">
        <f aca="false">IFERROR(N6694/K6694,0)</f>
        <v>0.46</v>
      </c>
      <c r="Q6694" s="0" t="str">
        <f aca="false">IF(M6694=0,"No Discount",IF(M6694&lt;0.2,"Low (1-19%)",IF(M6694&lt;0.4,"Medium (20-39%)","High (40%+)")))</f>
        <v>No Discount</v>
      </c>
      <c r="R6694" s="0" t="str">
        <f aca="false">INDEX('Lookup Tables'!$B$2:$B$5,MATCH(F6694,'Lookup Tables'!$A$2:$A$5,0))</f>
        <v>Manager C</v>
      </c>
    </row>
    <row r="6695" customFormat="false" ht="15" hidden="false" customHeight="false" outlineLevel="0" collapsed="false">
      <c r="A6695" s="0" t="s">
        <v>5239</v>
      </c>
      <c r="B6695" s="13" t="n">
        <v>43373</v>
      </c>
      <c r="C6695" s="13" t="n">
        <v>43375</v>
      </c>
      <c r="D6695" s="14" t="s">
        <v>52</v>
      </c>
      <c r="E6695" s="14" t="s">
        <v>53</v>
      </c>
      <c r="F6695" s="14" t="s">
        <v>117</v>
      </c>
      <c r="G6695" s="14" t="s">
        <v>1243</v>
      </c>
      <c r="H6695" s="14" t="s">
        <v>65</v>
      </c>
      <c r="I6695" s="14" t="s">
        <v>91</v>
      </c>
      <c r="J6695" s="14" t="s">
        <v>2810</v>
      </c>
      <c r="K6695" s="15" t="n">
        <v>164.88</v>
      </c>
      <c r="L6695" s="0" t="n">
        <v>3</v>
      </c>
      <c r="M6695" s="16" t="n">
        <v>0</v>
      </c>
      <c r="N6695" s="17" t="n">
        <v>80.7912</v>
      </c>
      <c r="O6695" s="0" t="str">
        <f aca="false">TEXT(B6695,"YYYY-MM")</f>
        <v>2018-09</v>
      </c>
      <c r="P6695" s="18" t="n">
        <f aca="false">IFERROR(N6695/K6695,0)</f>
        <v>0.49</v>
      </c>
      <c r="Q6695" s="0" t="str">
        <f aca="false">IF(M6695=0,"No Discount",IF(M6695&lt;0.2,"Low (1-19%)",IF(M6695&lt;0.4,"Medium (20-39%)","High (40%+)")))</f>
        <v>No Discount</v>
      </c>
      <c r="R6695" s="0" t="str">
        <f aca="false">INDEX('Lookup Tables'!$B$2:$B$5,MATCH(F6695,'Lookup Tables'!$A$2:$A$5,0))</f>
        <v>Manager B</v>
      </c>
    </row>
    <row r="6696" customFormat="false" ht="15" hidden="false" customHeight="false" outlineLevel="0" collapsed="false">
      <c r="A6696" s="0" t="s">
        <v>5240</v>
      </c>
      <c r="B6696" s="13" t="n">
        <v>42973</v>
      </c>
      <c r="C6696" s="13" t="n">
        <v>42977</v>
      </c>
      <c r="D6696" s="14" t="s">
        <v>69</v>
      </c>
      <c r="E6696" s="14" t="s">
        <v>97</v>
      </c>
      <c r="F6696" s="14" t="s">
        <v>98</v>
      </c>
      <c r="G6696" s="14" t="s">
        <v>103</v>
      </c>
      <c r="H6696" s="14" t="s">
        <v>80</v>
      </c>
      <c r="I6696" s="14" t="s">
        <v>123</v>
      </c>
      <c r="J6696" s="14" t="s">
        <v>2033</v>
      </c>
      <c r="K6696" s="15" t="n">
        <v>47.97</v>
      </c>
      <c r="L6696" s="0" t="n">
        <v>3</v>
      </c>
      <c r="M6696" s="16" t="n">
        <v>0</v>
      </c>
      <c r="N6696" s="17" t="n">
        <v>14.8707</v>
      </c>
      <c r="O6696" s="0" t="str">
        <f aca="false">TEXT(B6696,"YYYY-MM")</f>
        <v>2017-08</v>
      </c>
      <c r="P6696" s="18" t="n">
        <f aca="false">IFERROR(N6696/K6696,0)</f>
        <v>0.31</v>
      </c>
      <c r="Q6696" s="0" t="str">
        <f aca="false">IF(M6696=0,"No Discount",IF(M6696&lt;0.2,"Low (1-19%)",IF(M6696&lt;0.4,"Medium (20-39%)","High (40%+)")))</f>
        <v>No Discount</v>
      </c>
      <c r="R6696" s="0" t="str">
        <f aca="false">INDEX('Lookup Tables'!$B$2:$B$5,MATCH(F6696,'Lookup Tables'!$A$2:$A$5,0))</f>
        <v>Manager A</v>
      </c>
    </row>
    <row r="6697" customFormat="false" ht="15" hidden="false" customHeight="false" outlineLevel="0" collapsed="false">
      <c r="A6697" s="0" t="s">
        <v>5241</v>
      </c>
      <c r="B6697" s="13" t="n">
        <v>43071</v>
      </c>
      <c r="C6697" s="13" t="n">
        <v>43076</v>
      </c>
      <c r="D6697" s="14" t="s">
        <v>69</v>
      </c>
      <c r="E6697" s="14" t="s">
        <v>53</v>
      </c>
      <c r="F6697" s="14" t="s">
        <v>117</v>
      </c>
      <c r="G6697" s="14" t="s">
        <v>170</v>
      </c>
      <c r="H6697" s="14" t="s">
        <v>65</v>
      </c>
      <c r="I6697" s="14" t="s">
        <v>83</v>
      </c>
      <c r="J6697" s="14" t="s">
        <v>3612</v>
      </c>
      <c r="K6697" s="15" t="n">
        <v>415.176</v>
      </c>
      <c r="L6697" s="0" t="n">
        <v>3</v>
      </c>
      <c r="M6697" s="16" t="n">
        <v>0.2</v>
      </c>
      <c r="N6697" s="17" t="n">
        <v>134.9322</v>
      </c>
      <c r="O6697" s="0" t="str">
        <f aca="false">TEXT(B6697,"YYYY-MM")</f>
        <v>2017-12</v>
      </c>
      <c r="P6697" s="18" t="n">
        <f aca="false">IFERROR(N6697/K6697,0)</f>
        <v>0.325</v>
      </c>
      <c r="Q6697" s="0" t="str">
        <f aca="false">IF(M6697=0,"No Discount",IF(M6697&lt;0.2,"Low (1-19%)",IF(M6697&lt;0.4,"Medium (20-39%)","High (40%+)")))</f>
        <v>Medium (20-39%)</v>
      </c>
      <c r="R6697" s="0" t="str">
        <f aca="false">INDEX('Lookup Tables'!$B$2:$B$5,MATCH(F6697,'Lookup Tables'!$A$2:$A$5,0))</f>
        <v>Manager B</v>
      </c>
    </row>
    <row r="6698" customFormat="false" ht="15" hidden="false" customHeight="false" outlineLevel="0" collapsed="false">
      <c r="A6698" s="0" t="s">
        <v>5241</v>
      </c>
      <c r="B6698" s="13" t="n">
        <v>43071</v>
      </c>
      <c r="C6698" s="13" t="n">
        <v>43076</v>
      </c>
      <c r="D6698" s="14" t="s">
        <v>69</v>
      </c>
      <c r="E6698" s="14" t="s">
        <v>53</v>
      </c>
      <c r="F6698" s="14" t="s">
        <v>117</v>
      </c>
      <c r="G6698" s="14" t="s">
        <v>170</v>
      </c>
      <c r="H6698" s="14" t="s">
        <v>65</v>
      </c>
      <c r="I6698" s="14" t="s">
        <v>83</v>
      </c>
      <c r="J6698" s="14" t="s">
        <v>1614</v>
      </c>
      <c r="K6698" s="15" t="n">
        <v>35.232</v>
      </c>
      <c r="L6698" s="0" t="n">
        <v>3</v>
      </c>
      <c r="M6698" s="16" t="n">
        <v>0.2</v>
      </c>
      <c r="N6698" s="17" t="n">
        <v>11.4504</v>
      </c>
      <c r="O6698" s="0" t="str">
        <f aca="false">TEXT(B6698,"YYYY-MM")</f>
        <v>2017-12</v>
      </c>
      <c r="P6698" s="18" t="n">
        <f aca="false">IFERROR(N6698/K6698,0)</f>
        <v>0.325</v>
      </c>
      <c r="Q6698" s="0" t="str">
        <f aca="false">IF(M6698=0,"No Discount",IF(M6698&lt;0.2,"Low (1-19%)",IF(M6698&lt;0.4,"Medium (20-39%)","High (40%+)")))</f>
        <v>Medium (20-39%)</v>
      </c>
      <c r="R6698" s="0" t="str">
        <f aca="false">INDEX('Lookup Tables'!$B$2:$B$5,MATCH(F6698,'Lookup Tables'!$A$2:$A$5,0))</f>
        <v>Manager B</v>
      </c>
    </row>
    <row r="6699" customFormat="false" ht="15" hidden="false" customHeight="false" outlineLevel="0" collapsed="false">
      <c r="A6699" s="0" t="s">
        <v>5241</v>
      </c>
      <c r="B6699" s="13" t="n">
        <v>43071</v>
      </c>
      <c r="C6699" s="13" t="n">
        <v>43076</v>
      </c>
      <c r="D6699" s="14" t="s">
        <v>69</v>
      </c>
      <c r="E6699" s="14" t="s">
        <v>53</v>
      </c>
      <c r="F6699" s="14" t="s">
        <v>117</v>
      </c>
      <c r="G6699" s="14" t="s">
        <v>170</v>
      </c>
      <c r="H6699" s="14" t="s">
        <v>65</v>
      </c>
      <c r="I6699" s="14" t="s">
        <v>91</v>
      </c>
      <c r="J6699" s="14" t="s">
        <v>2810</v>
      </c>
      <c r="K6699" s="15" t="n">
        <v>54.96</v>
      </c>
      <c r="L6699" s="0" t="n">
        <v>1</v>
      </c>
      <c r="M6699" s="16" t="n">
        <v>0</v>
      </c>
      <c r="N6699" s="17" t="n">
        <v>26.9304</v>
      </c>
      <c r="O6699" s="0" t="str">
        <f aca="false">TEXT(B6699,"YYYY-MM")</f>
        <v>2017-12</v>
      </c>
      <c r="P6699" s="18" t="n">
        <f aca="false">IFERROR(N6699/K6699,0)</f>
        <v>0.49</v>
      </c>
      <c r="Q6699" s="0" t="str">
        <f aca="false">IF(M6699=0,"No Discount",IF(M6699&lt;0.2,"Low (1-19%)",IF(M6699&lt;0.4,"Medium (20-39%)","High (40%+)")))</f>
        <v>No Discount</v>
      </c>
      <c r="R6699" s="0" t="str">
        <f aca="false">INDEX('Lookup Tables'!$B$2:$B$5,MATCH(F6699,'Lookup Tables'!$A$2:$A$5,0))</f>
        <v>Manager B</v>
      </c>
    </row>
    <row r="6700" customFormat="false" ht="15" hidden="false" customHeight="false" outlineLevel="0" collapsed="false">
      <c r="A6700" s="0" t="s">
        <v>5242</v>
      </c>
      <c r="B6700" s="13" t="n">
        <v>43302</v>
      </c>
      <c r="C6700" s="13" t="n">
        <v>43306</v>
      </c>
      <c r="D6700" s="14" t="s">
        <v>69</v>
      </c>
      <c r="E6700" s="14" t="s">
        <v>53</v>
      </c>
      <c r="F6700" s="14" t="s">
        <v>63</v>
      </c>
      <c r="G6700" s="14" t="s">
        <v>64</v>
      </c>
      <c r="H6700" s="14" t="s">
        <v>65</v>
      </c>
      <c r="I6700" s="14" t="s">
        <v>91</v>
      </c>
      <c r="J6700" s="14" t="s">
        <v>5243</v>
      </c>
      <c r="K6700" s="15" t="n">
        <v>16.34</v>
      </c>
      <c r="L6700" s="0" t="n">
        <v>2</v>
      </c>
      <c r="M6700" s="16" t="n">
        <v>0</v>
      </c>
      <c r="N6700" s="17" t="n">
        <v>7.6798</v>
      </c>
      <c r="O6700" s="0" t="str">
        <f aca="false">TEXT(B6700,"YYYY-MM")</f>
        <v>2018-07</v>
      </c>
      <c r="P6700" s="18" t="n">
        <f aca="false">IFERROR(N6700/K6700,0)</f>
        <v>0.47</v>
      </c>
      <c r="Q6700" s="0" t="str">
        <f aca="false">IF(M6700=0,"No Discount",IF(M6700&lt;0.2,"Low (1-19%)",IF(M6700&lt;0.4,"Medium (20-39%)","High (40%+)")))</f>
        <v>No Discount</v>
      </c>
      <c r="R6700" s="0" t="str">
        <f aca="false">INDEX('Lookup Tables'!$B$2:$B$5,MATCH(F6700,'Lookup Tables'!$A$2:$A$5,0))</f>
        <v>Manager D</v>
      </c>
    </row>
    <row r="6701" customFormat="false" ht="15" hidden="false" customHeight="false" outlineLevel="0" collapsed="false">
      <c r="A6701" s="0" t="s">
        <v>5242</v>
      </c>
      <c r="B6701" s="13" t="n">
        <v>43302</v>
      </c>
      <c r="C6701" s="13" t="n">
        <v>43306</v>
      </c>
      <c r="D6701" s="14" t="s">
        <v>69</v>
      </c>
      <c r="E6701" s="14" t="s">
        <v>53</v>
      </c>
      <c r="F6701" s="14" t="s">
        <v>63</v>
      </c>
      <c r="G6701" s="14" t="s">
        <v>64</v>
      </c>
      <c r="H6701" s="14" t="s">
        <v>56</v>
      </c>
      <c r="I6701" s="14" t="s">
        <v>59</v>
      </c>
      <c r="J6701" s="14" t="s">
        <v>2161</v>
      </c>
      <c r="K6701" s="15" t="n">
        <v>225.296</v>
      </c>
      <c r="L6701" s="0" t="n">
        <v>2</v>
      </c>
      <c r="M6701" s="16" t="n">
        <v>0.2</v>
      </c>
      <c r="N6701" s="17" t="n">
        <v>22.5296</v>
      </c>
      <c r="O6701" s="0" t="str">
        <f aca="false">TEXT(B6701,"YYYY-MM")</f>
        <v>2018-07</v>
      </c>
      <c r="P6701" s="18" t="n">
        <f aca="false">IFERROR(N6701/K6701,0)</f>
        <v>0.1</v>
      </c>
      <c r="Q6701" s="0" t="str">
        <f aca="false">IF(M6701=0,"No Discount",IF(M6701&lt;0.2,"Low (1-19%)",IF(M6701&lt;0.4,"Medium (20-39%)","High (40%+)")))</f>
        <v>Medium (20-39%)</v>
      </c>
      <c r="R6701" s="0" t="str">
        <f aca="false">INDEX('Lookup Tables'!$B$2:$B$5,MATCH(F6701,'Lookup Tables'!$A$2:$A$5,0))</f>
        <v>Manager D</v>
      </c>
    </row>
    <row r="6702" customFormat="false" ht="15" hidden="false" customHeight="false" outlineLevel="0" collapsed="false">
      <c r="A6702" s="0" t="s">
        <v>5242</v>
      </c>
      <c r="B6702" s="13" t="n">
        <v>43302</v>
      </c>
      <c r="C6702" s="13" t="n">
        <v>43306</v>
      </c>
      <c r="D6702" s="14" t="s">
        <v>69</v>
      </c>
      <c r="E6702" s="14" t="s">
        <v>53</v>
      </c>
      <c r="F6702" s="14" t="s">
        <v>63</v>
      </c>
      <c r="G6702" s="14" t="s">
        <v>64</v>
      </c>
      <c r="H6702" s="14" t="s">
        <v>65</v>
      </c>
      <c r="I6702" s="14" t="s">
        <v>83</v>
      </c>
      <c r="J6702" s="14" t="s">
        <v>563</v>
      </c>
      <c r="K6702" s="15" t="n">
        <v>50.352</v>
      </c>
      <c r="L6702" s="0" t="n">
        <v>3</v>
      </c>
      <c r="M6702" s="16" t="n">
        <v>0.2</v>
      </c>
      <c r="N6702" s="17" t="n">
        <v>17.6232</v>
      </c>
      <c r="O6702" s="0" t="str">
        <f aca="false">TEXT(B6702,"YYYY-MM")</f>
        <v>2018-07</v>
      </c>
      <c r="P6702" s="18" t="n">
        <f aca="false">IFERROR(N6702/K6702,0)</f>
        <v>0.35</v>
      </c>
      <c r="Q6702" s="0" t="str">
        <f aca="false">IF(M6702=0,"No Discount",IF(M6702&lt;0.2,"Low (1-19%)",IF(M6702&lt;0.4,"Medium (20-39%)","High (40%+)")))</f>
        <v>Medium (20-39%)</v>
      </c>
      <c r="R6702" s="0" t="str">
        <f aca="false">INDEX('Lookup Tables'!$B$2:$B$5,MATCH(F6702,'Lookup Tables'!$A$2:$A$5,0))</f>
        <v>Manager D</v>
      </c>
    </row>
    <row r="6703" customFormat="false" ht="15" hidden="false" customHeight="false" outlineLevel="0" collapsed="false">
      <c r="A6703" s="0" t="s">
        <v>5244</v>
      </c>
      <c r="B6703" s="13" t="n">
        <v>42510</v>
      </c>
      <c r="C6703" s="13" t="n">
        <v>42514</v>
      </c>
      <c r="D6703" s="14" t="s">
        <v>69</v>
      </c>
      <c r="E6703" s="14" t="s">
        <v>53</v>
      </c>
      <c r="F6703" s="14" t="s">
        <v>54</v>
      </c>
      <c r="G6703" s="14" t="s">
        <v>90</v>
      </c>
      <c r="H6703" s="14" t="s">
        <v>56</v>
      </c>
      <c r="I6703" s="14" t="s">
        <v>76</v>
      </c>
      <c r="J6703" s="14" t="s">
        <v>2163</v>
      </c>
      <c r="K6703" s="15" t="n">
        <v>163.136</v>
      </c>
      <c r="L6703" s="0" t="n">
        <v>4</v>
      </c>
      <c r="M6703" s="16" t="n">
        <v>0.2</v>
      </c>
      <c r="N6703" s="17" t="n">
        <v>20.392</v>
      </c>
      <c r="O6703" s="0" t="str">
        <f aca="false">TEXT(B6703,"YYYY-MM")</f>
        <v>2016-05</v>
      </c>
      <c r="P6703" s="18" t="n">
        <f aca="false">IFERROR(N6703/K6703,0)</f>
        <v>0.125</v>
      </c>
      <c r="Q6703" s="0" t="str">
        <f aca="false">IF(M6703=0,"No Discount",IF(M6703&lt;0.2,"Low (1-19%)",IF(M6703&lt;0.4,"Medium (20-39%)","High (40%+)")))</f>
        <v>Medium (20-39%)</v>
      </c>
      <c r="R6703" s="0" t="str">
        <f aca="false">INDEX('Lookup Tables'!$B$2:$B$5,MATCH(F6703,'Lookup Tables'!$A$2:$A$5,0))</f>
        <v>Manager C</v>
      </c>
    </row>
    <row r="6704" customFormat="false" ht="15" hidden="false" customHeight="false" outlineLevel="0" collapsed="false">
      <c r="A6704" s="0" t="s">
        <v>5244</v>
      </c>
      <c r="B6704" s="13" t="n">
        <v>42510</v>
      </c>
      <c r="C6704" s="13" t="n">
        <v>42514</v>
      </c>
      <c r="D6704" s="14" t="s">
        <v>69</v>
      </c>
      <c r="E6704" s="14" t="s">
        <v>53</v>
      </c>
      <c r="F6704" s="14" t="s">
        <v>54</v>
      </c>
      <c r="G6704" s="14" t="s">
        <v>90</v>
      </c>
      <c r="H6704" s="14" t="s">
        <v>65</v>
      </c>
      <c r="I6704" s="14" t="s">
        <v>83</v>
      </c>
      <c r="J6704" s="14" t="s">
        <v>1570</v>
      </c>
      <c r="K6704" s="15" t="n">
        <v>6.408</v>
      </c>
      <c r="L6704" s="0" t="n">
        <v>4</v>
      </c>
      <c r="M6704" s="16" t="n">
        <v>0.7</v>
      </c>
      <c r="N6704" s="17" t="n">
        <v>-4.9128</v>
      </c>
      <c r="O6704" s="0" t="str">
        <f aca="false">TEXT(B6704,"YYYY-MM")</f>
        <v>2016-05</v>
      </c>
      <c r="P6704" s="18" t="n">
        <f aca="false">IFERROR(N6704/K6704,0)</f>
        <v>-0.766666666666667</v>
      </c>
      <c r="Q6704" s="0" t="str">
        <f aca="false">IF(M6704=0,"No Discount",IF(M6704&lt;0.2,"Low (1-19%)",IF(M6704&lt;0.4,"Medium (20-39%)","High (40%+)")))</f>
        <v>High (40%+)</v>
      </c>
      <c r="R6704" s="0" t="str">
        <f aca="false">INDEX('Lookup Tables'!$B$2:$B$5,MATCH(F6704,'Lookup Tables'!$A$2:$A$5,0))</f>
        <v>Manager C</v>
      </c>
    </row>
    <row r="6705" customFormat="false" ht="15" hidden="false" customHeight="false" outlineLevel="0" collapsed="false">
      <c r="A6705" s="0" t="s">
        <v>5245</v>
      </c>
      <c r="B6705" s="13" t="n">
        <v>42544</v>
      </c>
      <c r="C6705" s="13" t="n">
        <v>42549</v>
      </c>
      <c r="D6705" s="14" t="s">
        <v>69</v>
      </c>
      <c r="E6705" s="14" t="s">
        <v>53</v>
      </c>
      <c r="F6705" s="14" t="s">
        <v>63</v>
      </c>
      <c r="G6705" s="14" t="s">
        <v>64</v>
      </c>
      <c r="H6705" s="14" t="s">
        <v>80</v>
      </c>
      <c r="I6705" s="14" t="s">
        <v>81</v>
      </c>
      <c r="J6705" s="14" t="s">
        <v>2351</v>
      </c>
      <c r="K6705" s="15" t="n">
        <v>217.584</v>
      </c>
      <c r="L6705" s="0" t="n">
        <v>2</v>
      </c>
      <c r="M6705" s="16" t="n">
        <v>0.2</v>
      </c>
      <c r="N6705" s="17" t="n">
        <v>19.0386</v>
      </c>
      <c r="O6705" s="0" t="str">
        <f aca="false">TEXT(B6705,"YYYY-MM")</f>
        <v>2016-06</v>
      </c>
      <c r="P6705" s="18" t="n">
        <f aca="false">IFERROR(N6705/K6705,0)</f>
        <v>0.0875</v>
      </c>
      <c r="Q6705" s="0" t="str">
        <f aca="false">IF(M6705=0,"No Discount",IF(M6705&lt;0.2,"Low (1-19%)",IF(M6705&lt;0.4,"Medium (20-39%)","High (40%+)")))</f>
        <v>Medium (20-39%)</v>
      </c>
      <c r="R6705" s="0" t="str">
        <f aca="false">INDEX('Lookup Tables'!$B$2:$B$5,MATCH(F6705,'Lookup Tables'!$A$2:$A$5,0))</f>
        <v>Manager D</v>
      </c>
    </row>
    <row r="6706" customFormat="false" ht="15" hidden="false" customHeight="false" outlineLevel="0" collapsed="false">
      <c r="A6706" s="0" t="s">
        <v>5245</v>
      </c>
      <c r="B6706" s="13" t="n">
        <v>42544</v>
      </c>
      <c r="C6706" s="13" t="n">
        <v>42549</v>
      </c>
      <c r="D6706" s="14" t="s">
        <v>69</v>
      </c>
      <c r="E6706" s="14" t="s">
        <v>53</v>
      </c>
      <c r="F6706" s="14" t="s">
        <v>63</v>
      </c>
      <c r="G6706" s="14" t="s">
        <v>64</v>
      </c>
      <c r="H6706" s="14" t="s">
        <v>65</v>
      </c>
      <c r="I6706" s="14" t="s">
        <v>171</v>
      </c>
      <c r="J6706" s="14" t="s">
        <v>1437</v>
      </c>
      <c r="K6706" s="15" t="n">
        <v>5.43</v>
      </c>
      <c r="L6706" s="0" t="n">
        <v>3</v>
      </c>
      <c r="M6706" s="16" t="n">
        <v>0</v>
      </c>
      <c r="N6706" s="17" t="n">
        <v>1.7919</v>
      </c>
      <c r="O6706" s="0" t="str">
        <f aca="false">TEXT(B6706,"YYYY-MM")</f>
        <v>2016-06</v>
      </c>
      <c r="P6706" s="18" t="n">
        <f aca="false">IFERROR(N6706/K6706,0)</f>
        <v>0.33</v>
      </c>
      <c r="Q6706" s="0" t="str">
        <f aca="false">IF(M6706=0,"No Discount",IF(M6706&lt;0.2,"Low (1-19%)",IF(M6706&lt;0.4,"Medium (20-39%)","High (40%+)")))</f>
        <v>No Discount</v>
      </c>
      <c r="R6706" s="0" t="str">
        <f aca="false">INDEX('Lookup Tables'!$B$2:$B$5,MATCH(F6706,'Lookup Tables'!$A$2:$A$5,0))</f>
        <v>Manager D</v>
      </c>
    </row>
    <row r="6707" customFormat="false" ht="15" hidden="false" customHeight="false" outlineLevel="0" collapsed="false">
      <c r="A6707" s="0" t="s">
        <v>5245</v>
      </c>
      <c r="B6707" s="13" t="n">
        <v>42544</v>
      </c>
      <c r="C6707" s="13" t="n">
        <v>42549</v>
      </c>
      <c r="D6707" s="14" t="s">
        <v>69</v>
      </c>
      <c r="E6707" s="14" t="s">
        <v>53</v>
      </c>
      <c r="F6707" s="14" t="s">
        <v>63</v>
      </c>
      <c r="G6707" s="14" t="s">
        <v>64</v>
      </c>
      <c r="H6707" s="14" t="s">
        <v>80</v>
      </c>
      <c r="I6707" s="14" t="s">
        <v>81</v>
      </c>
      <c r="J6707" s="14" t="s">
        <v>351</v>
      </c>
      <c r="K6707" s="15" t="n">
        <v>143.976</v>
      </c>
      <c r="L6707" s="0" t="n">
        <v>3</v>
      </c>
      <c r="M6707" s="16" t="n">
        <v>0.2</v>
      </c>
      <c r="N6707" s="17" t="n">
        <v>8.9985</v>
      </c>
      <c r="O6707" s="0" t="str">
        <f aca="false">TEXT(B6707,"YYYY-MM")</f>
        <v>2016-06</v>
      </c>
      <c r="P6707" s="18" t="n">
        <f aca="false">IFERROR(N6707/K6707,0)</f>
        <v>0.0625</v>
      </c>
      <c r="Q6707" s="0" t="str">
        <f aca="false">IF(M6707=0,"No Discount",IF(M6707&lt;0.2,"Low (1-19%)",IF(M6707&lt;0.4,"Medium (20-39%)","High (40%+)")))</f>
        <v>Medium (20-39%)</v>
      </c>
      <c r="R6707" s="0" t="str">
        <f aca="false">INDEX('Lookup Tables'!$B$2:$B$5,MATCH(F6707,'Lookup Tables'!$A$2:$A$5,0))</f>
        <v>Manager D</v>
      </c>
    </row>
    <row r="6708" customFormat="false" ht="15" hidden="false" customHeight="false" outlineLevel="0" collapsed="false">
      <c r="A6708" s="0" t="s">
        <v>5246</v>
      </c>
      <c r="B6708" s="13" t="n">
        <v>42988</v>
      </c>
      <c r="C6708" s="13" t="n">
        <v>42993</v>
      </c>
      <c r="D6708" s="14" t="s">
        <v>69</v>
      </c>
      <c r="E6708" s="14" t="s">
        <v>62</v>
      </c>
      <c r="F6708" s="14" t="s">
        <v>54</v>
      </c>
      <c r="G6708" s="14" t="s">
        <v>70</v>
      </c>
      <c r="H6708" s="14" t="s">
        <v>80</v>
      </c>
      <c r="I6708" s="14" t="s">
        <v>81</v>
      </c>
      <c r="J6708" s="14" t="s">
        <v>1635</v>
      </c>
      <c r="K6708" s="15" t="n">
        <v>519.68</v>
      </c>
      <c r="L6708" s="0" t="n">
        <v>7</v>
      </c>
      <c r="M6708" s="16" t="n">
        <v>0.2</v>
      </c>
      <c r="N6708" s="17" t="n">
        <v>58.464</v>
      </c>
      <c r="O6708" s="0" t="str">
        <f aca="false">TEXT(B6708,"YYYY-MM")</f>
        <v>2017-09</v>
      </c>
      <c r="P6708" s="18" t="n">
        <f aca="false">IFERROR(N6708/K6708,0)</f>
        <v>0.1125</v>
      </c>
      <c r="Q6708" s="0" t="str">
        <f aca="false">IF(M6708=0,"No Discount",IF(M6708&lt;0.2,"Low (1-19%)",IF(M6708&lt;0.4,"Medium (20-39%)","High (40%+)")))</f>
        <v>Medium (20-39%)</v>
      </c>
      <c r="R6708" s="0" t="str">
        <f aca="false">INDEX('Lookup Tables'!$B$2:$B$5,MATCH(F6708,'Lookup Tables'!$A$2:$A$5,0))</f>
        <v>Manager C</v>
      </c>
    </row>
    <row r="6709" customFormat="false" ht="15" hidden="false" customHeight="false" outlineLevel="0" collapsed="false">
      <c r="A6709" s="0" t="s">
        <v>5247</v>
      </c>
      <c r="B6709" s="13" t="n">
        <v>42107</v>
      </c>
      <c r="C6709" s="13" t="n">
        <v>42112</v>
      </c>
      <c r="D6709" s="14" t="s">
        <v>69</v>
      </c>
      <c r="E6709" s="14" t="s">
        <v>97</v>
      </c>
      <c r="F6709" s="14" t="s">
        <v>117</v>
      </c>
      <c r="G6709" s="14" t="s">
        <v>1243</v>
      </c>
      <c r="H6709" s="14" t="s">
        <v>65</v>
      </c>
      <c r="I6709" s="14" t="s">
        <v>66</v>
      </c>
      <c r="J6709" s="14" t="s">
        <v>5248</v>
      </c>
      <c r="K6709" s="15" t="n">
        <v>7.83</v>
      </c>
      <c r="L6709" s="0" t="n">
        <v>3</v>
      </c>
      <c r="M6709" s="16" t="n">
        <v>0</v>
      </c>
      <c r="N6709" s="17" t="n">
        <v>3.6018</v>
      </c>
      <c r="O6709" s="0" t="str">
        <f aca="false">TEXT(B6709,"YYYY-MM")</f>
        <v>2015-04</v>
      </c>
      <c r="P6709" s="18" t="n">
        <f aca="false">IFERROR(N6709/K6709,0)</f>
        <v>0.46</v>
      </c>
      <c r="Q6709" s="0" t="str">
        <f aca="false">IF(M6709=0,"No Discount",IF(M6709&lt;0.2,"Low (1-19%)",IF(M6709&lt;0.4,"Medium (20-39%)","High (40%+)")))</f>
        <v>No Discount</v>
      </c>
      <c r="R6709" s="0" t="str">
        <f aca="false">INDEX('Lookup Tables'!$B$2:$B$5,MATCH(F6709,'Lookup Tables'!$A$2:$A$5,0))</f>
        <v>Manager B</v>
      </c>
    </row>
    <row r="6710" customFormat="false" ht="15" hidden="false" customHeight="false" outlineLevel="0" collapsed="false">
      <c r="A6710" s="0" t="s">
        <v>5249</v>
      </c>
      <c r="B6710" s="13" t="n">
        <v>42688</v>
      </c>
      <c r="C6710" s="13" t="n">
        <v>42693</v>
      </c>
      <c r="D6710" s="14" t="s">
        <v>69</v>
      </c>
      <c r="E6710" s="14" t="s">
        <v>53</v>
      </c>
      <c r="F6710" s="14" t="s">
        <v>63</v>
      </c>
      <c r="G6710" s="14" t="s">
        <v>339</v>
      </c>
      <c r="H6710" s="14" t="s">
        <v>56</v>
      </c>
      <c r="I6710" s="14" t="s">
        <v>59</v>
      </c>
      <c r="J6710" s="14" t="s">
        <v>348</v>
      </c>
      <c r="K6710" s="15" t="n">
        <v>883.84</v>
      </c>
      <c r="L6710" s="0" t="n">
        <v>4</v>
      </c>
      <c r="M6710" s="16" t="n">
        <v>0.2</v>
      </c>
      <c r="N6710" s="17" t="n">
        <v>99.432</v>
      </c>
      <c r="O6710" s="0" t="str">
        <f aca="false">TEXT(B6710,"YYYY-MM")</f>
        <v>2016-11</v>
      </c>
      <c r="P6710" s="18" t="n">
        <f aca="false">IFERROR(N6710/K6710,0)</f>
        <v>0.1125</v>
      </c>
      <c r="Q6710" s="0" t="str">
        <f aca="false">IF(M6710=0,"No Discount",IF(M6710&lt;0.2,"Low (1-19%)",IF(M6710&lt;0.4,"Medium (20-39%)","High (40%+)")))</f>
        <v>Medium (20-39%)</v>
      </c>
      <c r="R6710" s="0" t="str">
        <f aca="false">INDEX('Lookup Tables'!$B$2:$B$5,MATCH(F6710,'Lookup Tables'!$A$2:$A$5,0))</f>
        <v>Manager D</v>
      </c>
    </row>
    <row r="6711" customFormat="false" ht="15" hidden="false" customHeight="false" outlineLevel="0" collapsed="false">
      <c r="A6711" s="0" t="s">
        <v>5249</v>
      </c>
      <c r="B6711" s="13" t="n">
        <v>42688</v>
      </c>
      <c r="C6711" s="13" t="n">
        <v>42693</v>
      </c>
      <c r="D6711" s="14" t="s">
        <v>69</v>
      </c>
      <c r="E6711" s="14" t="s">
        <v>53</v>
      </c>
      <c r="F6711" s="14" t="s">
        <v>63</v>
      </c>
      <c r="G6711" s="14" t="s">
        <v>339</v>
      </c>
      <c r="H6711" s="14" t="s">
        <v>56</v>
      </c>
      <c r="I6711" s="14" t="s">
        <v>59</v>
      </c>
      <c r="J6711" s="14" t="s">
        <v>515</v>
      </c>
      <c r="K6711" s="15" t="n">
        <v>230.352</v>
      </c>
      <c r="L6711" s="0" t="n">
        <v>3</v>
      </c>
      <c r="M6711" s="16" t="n">
        <v>0.2</v>
      </c>
      <c r="N6711" s="17" t="n">
        <v>20.1558</v>
      </c>
      <c r="O6711" s="0" t="str">
        <f aca="false">TEXT(B6711,"YYYY-MM")</f>
        <v>2016-11</v>
      </c>
      <c r="P6711" s="18" t="n">
        <f aca="false">IFERROR(N6711/K6711,0)</f>
        <v>0.0875</v>
      </c>
      <c r="Q6711" s="0" t="str">
        <f aca="false">IF(M6711=0,"No Discount",IF(M6711&lt;0.2,"Low (1-19%)",IF(M6711&lt;0.4,"Medium (20-39%)","High (40%+)")))</f>
        <v>Medium (20-39%)</v>
      </c>
      <c r="R6711" s="0" t="str">
        <f aca="false">INDEX('Lookup Tables'!$B$2:$B$5,MATCH(F6711,'Lookup Tables'!$A$2:$A$5,0))</f>
        <v>Manager D</v>
      </c>
    </row>
    <row r="6712" customFormat="false" ht="15" hidden="false" customHeight="false" outlineLevel="0" collapsed="false">
      <c r="A6712" s="0" t="s">
        <v>5250</v>
      </c>
      <c r="B6712" s="13" t="n">
        <v>43078</v>
      </c>
      <c r="C6712" s="13" t="n">
        <v>43081</v>
      </c>
      <c r="D6712" s="14" t="s">
        <v>137</v>
      </c>
      <c r="E6712" s="14" t="s">
        <v>62</v>
      </c>
      <c r="F6712" s="14" t="s">
        <v>63</v>
      </c>
      <c r="G6712" s="14" t="s">
        <v>64</v>
      </c>
      <c r="H6712" s="14" t="s">
        <v>65</v>
      </c>
      <c r="I6712" s="14" t="s">
        <v>83</v>
      </c>
      <c r="J6712" s="14" t="s">
        <v>2174</v>
      </c>
      <c r="K6712" s="15" t="n">
        <v>273.92</v>
      </c>
      <c r="L6712" s="0" t="n">
        <v>8</v>
      </c>
      <c r="M6712" s="16" t="n">
        <v>0.2</v>
      </c>
      <c r="N6712" s="17" t="n">
        <v>99.296</v>
      </c>
      <c r="O6712" s="0" t="str">
        <f aca="false">TEXT(B6712,"YYYY-MM")</f>
        <v>2017-12</v>
      </c>
      <c r="P6712" s="18" t="n">
        <f aca="false">IFERROR(N6712/K6712,0)</f>
        <v>0.3625</v>
      </c>
      <c r="Q6712" s="0" t="str">
        <f aca="false">IF(M6712=0,"No Discount",IF(M6712&lt;0.2,"Low (1-19%)",IF(M6712&lt;0.4,"Medium (20-39%)","High (40%+)")))</f>
        <v>Medium (20-39%)</v>
      </c>
      <c r="R6712" s="0" t="str">
        <f aca="false">INDEX('Lookup Tables'!$B$2:$B$5,MATCH(F6712,'Lookup Tables'!$A$2:$A$5,0))</f>
        <v>Manager D</v>
      </c>
    </row>
    <row r="6713" customFormat="false" ht="15" hidden="false" customHeight="false" outlineLevel="0" collapsed="false">
      <c r="A6713" s="0" t="s">
        <v>5251</v>
      </c>
      <c r="B6713" s="13" t="n">
        <v>43330</v>
      </c>
      <c r="C6713" s="13" t="n">
        <v>43333</v>
      </c>
      <c r="D6713" s="14" t="s">
        <v>52</v>
      </c>
      <c r="E6713" s="14" t="s">
        <v>53</v>
      </c>
      <c r="F6713" s="14" t="s">
        <v>117</v>
      </c>
      <c r="G6713" s="14" t="s">
        <v>269</v>
      </c>
      <c r="H6713" s="14" t="s">
        <v>65</v>
      </c>
      <c r="I6713" s="14" t="s">
        <v>78</v>
      </c>
      <c r="J6713" s="14" t="s">
        <v>1870</v>
      </c>
      <c r="K6713" s="15" t="n">
        <v>9.912</v>
      </c>
      <c r="L6713" s="0" t="n">
        <v>3</v>
      </c>
      <c r="M6713" s="16" t="n">
        <v>0.2</v>
      </c>
      <c r="N6713" s="17" t="n">
        <v>1.239</v>
      </c>
      <c r="O6713" s="0" t="str">
        <f aca="false">TEXT(B6713,"YYYY-MM")</f>
        <v>2018-08</v>
      </c>
      <c r="P6713" s="18" t="n">
        <f aca="false">IFERROR(N6713/K6713,0)</f>
        <v>0.125</v>
      </c>
      <c r="Q6713" s="0" t="str">
        <f aca="false">IF(M6713=0,"No Discount",IF(M6713&lt;0.2,"Low (1-19%)",IF(M6713&lt;0.4,"Medium (20-39%)","High (40%+)")))</f>
        <v>Medium (20-39%)</v>
      </c>
      <c r="R6713" s="0" t="str">
        <f aca="false">INDEX('Lookup Tables'!$B$2:$B$5,MATCH(F6713,'Lookup Tables'!$A$2:$A$5,0))</f>
        <v>Manager B</v>
      </c>
    </row>
    <row r="6714" customFormat="false" ht="15" hidden="false" customHeight="false" outlineLevel="0" collapsed="false">
      <c r="A6714" s="0" t="s">
        <v>5252</v>
      </c>
      <c r="B6714" s="13" t="n">
        <v>43448</v>
      </c>
      <c r="C6714" s="13" t="n">
        <v>43448</v>
      </c>
      <c r="D6714" s="14" t="s">
        <v>606</v>
      </c>
      <c r="E6714" s="14" t="s">
        <v>53</v>
      </c>
      <c r="F6714" s="14" t="s">
        <v>98</v>
      </c>
      <c r="G6714" s="14" t="s">
        <v>146</v>
      </c>
      <c r="H6714" s="14" t="s">
        <v>56</v>
      </c>
      <c r="I6714" s="14" t="s">
        <v>76</v>
      </c>
      <c r="J6714" s="14" t="s">
        <v>2596</v>
      </c>
      <c r="K6714" s="15" t="n">
        <v>266.352</v>
      </c>
      <c r="L6714" s="0" t="n">
        <v>6</v>
      </c>
      <c r="M6714" s="16" t="n">
        <v>0.6</v>
      </c>
      <c r="N6714" s="17" t="n">
        <v>-292.9872</v>
      </c>
      <c r="O6714" s="0" t="str">
        <f aca="false">TEXT(B6714,"YYYY-MM")</f>
        <v>2018-12</v>
      </c>
      <c r="P6714" s="18" t="n">
        <f aca="false">IFERROR(N6714/K6714,0)</f>
        <v>-1.1</v>
      </c>
      <c r="Q6714" s="0" t="str">
        <f aca="false">IF(M6714=0,"No Discount",IF(M6714&lt;0.2,"Low (1-19%)",IF(M6714&lt;0.4,"Medium (20-39%)","High (40%+)")))</f>
        <v>High (40%+)</v>
      </c>
      <c r="R6714" s="0" t="str">
        <f aca="false">INDEX('Lookup Tables'!$B$2:$B$5,MATCH(F6714,'Lookup Tables'!$A$2:$A$5,0))</f>
        <v>Manager A</v>
      </c>
    </row>
    <row r="6715" customFormat="false" ht="15" hidden="false" customHeight="false" outlineLevel="0" collapsed="false">
      <c r="A6715" s="0" t="s">
        <v>5252</v>
      </c>
      <c r="B6715" s="13" t="n">
        <v>43448</v>
      </c>
      <c r="C6715" s="13" t="n">
        <v>43448</v>
      </c>
      <c r="D6715" s="14" t="s">
        <v>606</v>
      </c>
      <c r="E6715" s="14" t="s">
        <v>53</v>
      </c>
      <c r="F6715" s="14" t="s">
        <v>98</v>
      </c>
      <c r="G6715" s="14" t="s">
        <v>146</v>
      </c>
      <c r="H6715" s="14" t="s">
        <v>56</v>
      </c>
      <c r="I6715" s="14" t="s">
        <v>76</v>
      </c>
      <c r="J6715" s="14" t="s">
        <v>514</v>
      </c>
      <c r="K6715" s="15" t="n">
        <v>56.328</v>
      </c>
      <c r="L6715" s="0" t="n">
        <v>3</v>
      </c>
      <c r="M6715" s="16" t="n">
        <v>0.6</v>
      </c>
      <c r="N6715" s="17" t="n">
        <v>-26.7558</v>
      </c>
      <c r="O6715" s="0" t="str">
        <f aca="false">TEXT(B6715,"YYYY-MM")</f>
        <v>2018-12</v>
      </c>
      <c r="P6715" s="18" t="n">
        <f aca="false">IFERROR(N6715/K6715,0)</f>
        <v>-0.475</v>
      </c>
      <c r="Q6715" s="0" t="str">
        <f aca="false">IF(M6715=0,"No Discount",IF(M6715&lt;0.2,"Low (1-19%)",IF(M6715&lt;0.4,"Medium (20-39%)","High (40%+)")))</f>
        <v>High (40%+)</v>
      </c>
      <c r="R6715" s="0" t="str">
        <f aca="false">INDEX('Lookup Tables'!$B$2:$B$5,MATCH(F6715,'Lookup Tables'!$A$2:$A$5,0))</f>
        <v>Manager A</v>
      </c>
    </row>
    <row r="6716" customFormat="false" ht="15" hidden="false" customHeight="false" outlineLevel="0" collapsed="false">
      <c r="A6716" s="0" t="s">
        <v>5252</v>
      </c>
      <c r="B6716" s="13" t="n">
        <v>43448</v>
      </c>
      <c r="C6716" s="13" t="n">
        <v>43448</v>
      </c>
      <c r="D6716" s="14" t="s">
        <v>606</v>
      </c>
      <c r="E6716" s="14" t="s">
        <v>53</v>
      </c>
      <c r="F6716" s="14" t="s">
        <v>98</v>
      </c>
      <c r="G6716" s="14" t="s">
        <v>146</v>
      </c>
      <c r="H6716" s="14" t="s">
        <v>80</v>
      </c>
      <c r="I6716" s="14" t="s">
        <v>123</v>
      </c>
      <c r="J6716" s="14" t="s">
        <v>1729</v>
      </c>
      <c r="K6716" s="15" t="n">
        <v>39.264</v>
      </c>
      <c r="L6716" s="0" t="n">
        <v>3</v>
      </c>
      <c r="M6716" s="16" t="n">
        <v>0.2</v>
      </c>
      <c r="N6716" s="17" t="n">
        <v>-4.908</v>
      </c>
      <c r="O6716" s="0" t="str">
        <f aca="false">TEXT(B6716,"YYYY-MM")</f>
        <v>2018-12</v>
      </c>
      <c r="P6716" s="18" t="n">
        <f aca="false">IFERROR(N6716/K6716,0)</f>
        <v>-0.125</v>
      </c>
      <c r="Q6716" s="0" t="str">
        <f aca="false">IF(M6716=0,"No Discount",IF(M6716&lt;0.2,"Low (1-19%)",IF(M6716&lt;0.4,"Medium (20-39%)","High (40%+)")))</f>
        <v>Medium (20-39%)</v>
      </c>
      <c r="R6716" s="0" t="str">
        <f aca="false">INDEX('Lookup Tables'!$B$2:$B$5,MATCH(F6716,'Lookup Tables'!$A$2:$A$5,0))</f>
        <v>Manager A</v>
      </c>
    </row>
    <row r="6717" customFormat="false" ht="15" hidden="false" customHeight="false" outlineLevel="0" collapsed="false">
      <c r="A6717" s="0" t="s">
        <v>5252</v>
      </c>
      <c r="B6717" s="13" t="n">
        <v>43448</v>
      </c>
      <c r="C6717" s="13" t="n">
        <v>43448</v>
      </c>
      <c r="D6717" s="14" t="s">
        <v>606</v>
      </c>
      <c r="E6717" s="14" t="s">
        <v>53</v>
      </c>
      <c r="F6717" s="14" t="s">
        <v>98</v>
      </c>
      <c r="G6717" s="14" t="s">
        <v>146</v>
      </c>
      <c r="H6717" s="14" t="s">
        <v>65</v>
      </c>
      <c r="I6717" s="14" t="s">
        <v>78</v>
      </c>
      <c r="J6717" s="14" t="s">
        <v>3510</v>
      </c>
      <c r="K6717" s="15" t="n">
        <v>95.232</v>
      </c>
      <c r="L6717" s="0" t="n">
        <v>6</v>
      </c>
      <c r="M6717" s="16" t="n">
        <v>0.2</v>
      </c>
      <c r="N6717" s="17" t="n">
        <v>24.9984</v>
      </c>
      <c r="O6717" s="0" t="str">
        <f aca="false">TEXT(B6717,"YYYY-MM")</f>
        <v>2018-12</v>
      </c>
      <c r="P6717" s="18" t="n">
        <f aca="false">IFERROR(N6717/K6717,0)</f>
        <v>0.2625</v>
      </c>
      <c r="Q6717" s="0" t="str">
        <f aca="false">IF(M6717=0,"No Discount",IF(M6717&lt;0.2,"Low (1-19%)",IF(M6717&lt;0.4,"Medium (20-39%)","High (40%+)")))</f>
        <v>Medium (20-39%)</v>
      </c>
      <c r="R6717" s="0" t="str">
        <f aca="false">INDEX('Lookup Tables'!$B$2:$B$5,MATCH(F6717,'Lookup Tables'!$A$2:$A$5,0))</f>
        <v>Manager A</v>
      </c>
    </row>
    <row r="6718" customFormat="false" ht="15" hidden="false" customHeight="false" outlineLevel="0" collapsed="false">
      <c r="A6718" s="0" t="s">
        <v>5253</v>
      </c>
      <c r="B6718" s="13" t="n">
        <v>42833</v>
      </c>
      <c r="C6718" s="13" t="n">
        <v>42840</v>
      </c>
      <c r="D6718" s="14" t="s">
        <v>69</v>
      </c>
      <c r="E6718" s="14" t="s">
        <v>97</v>
      </c>
      <c r="F6718" s="14" t="s">
        <v>54</v>
      </c>
      <c r="G6718" s="14" t="s">
        <v>787</v>
      </c>
      <c r="H6718" s="14" t="s">
        <v>65</v>
      </c>
      <c r="I6718" s="14" t="s">
        <v>171</v>
      </c>
      <c r="J6718" s="14" t="s">
        <v>1166</v>
      </c>
      <c r="K6718" s="15" t="n">
        <v>30</v>
      </c>
      <c r="L6718" s="0" t="n">
        <v>6</v>
      </c>
      <c r="M6718" s="16" t="n">
        <v>0</v>
      </c>
      <c r="N6718" s="17" t="n">
        <v>14.4</v>
      </c>
      <c r="O6718" s="0" t="str">
        <f aca="false">TEXT(B6718,"YYYY-MM")</f>
        <v>2017-04</v>
      </c>
      <c r="P6718" s="18" t="n">
        <f aca="false">IFERROR(N6718/K6718,0)</f>
        <v>0.48</v>
      </c>
      <c r="Q6718" s="0" t="str">
        <f aca="false">IF(M6718=0,"No Discount",IF(M6718&lt;0.2,"Low (1-19%)",IF(M6718&lt;0.4,"Medium (20-39%)","High (40%+)")))</f>
        <v>No Discount</v>
      </c>
      <c r="R6718" s="0" t="str">
        <f aca="false">INDEX('Lookup Tables'!$B$2:$B$5,MATCH(F6718,'Lookup Tables'!$A$2:$A$5,0))</f>
        <v>Manager C</v>
      </c>
    </row>
    <row r="6719" customFormat="false" ht="15" hidden="false" customHeight="false" outlineLevel="0" collapsed="false">
      <c r="A6719" s="0" t="s">
        <v>5253</v>
      </c>
      <c r="B6719" s="13" t="n">
        <v>42833</v>
      </c>
      <c r="C6719" s="13" t="n">
        <v>42840</v>
      </c>
      <c r="D6719" s="14" t="s">
        <v>69</v>
      </c>
      <c r="E6719" s="14" t="s">
        <v>97</v>
      </c>
      <c r="F6719" s="14" t="s">
        <v>54</v>
      </c>
      <c r="G6719" s="14" t="s">
        <v>787</v>
      </c>
      <c r="H6719" s="14" t="s">
        <v>65</v>
      </c>
      <c r="I6719" s="14" t="s">
        <v>91</v>
      </c>
      <c r="J6719" s="14" t="s">
        <v>968</v>
      </c>
      <c r="K6719" s="15" t="n">
        <v>25.92</v>
      </c>
      <c r="L6719" s="0" t="n">
        <v>4</v>
      </c>
      <c r="M6719" s="16" t="n">
        <v>0</v>
      </c>
      <c r="N6719" s="17" t="n">
        <v>12.7008</v>
      </c>
      <c r="O6719" s="0" t="str">
        <f aca="false">TEXT(B6719,"YYYY-MM")</f>
        <v>2017-04</v>
      </c>
      <c r="P6719" s="18" t="n">
        <f aca="false">IFERROR(N6719/K6719,0)</f>
        <v>0.49</v>
      </c>
      <c r="Q6719" s="0" t="str">
        <f aca="false">IF(M6719=0,"No Discount",IF(M6719&lt;0.2,"Low (1-19%)",IF(M6719&lt;0.4,"Medium (20-39%)","High (40%+)")))</f>
        <v>No Discount</v>
      </c>
      <c r="R6719" s="0" t="str">
        <f aca="false">INDEX('Lookup Tables'!$B$2:$B$5,MATCH(F6719,'Lookup Tables'!$A$2:$A$5,0))</f>
        <v>Manager C</v>
      </c>
    </row>
    <row r="6720" customFormat="false" ht="15" hidden="false" customHeight="false" outlineLevel="0" collapsed="false">
      <c r="A6720" s="0" t="s">
        <v>5253</v>
      </c>
      <c r="B6720" s="13" t="n">
        <v>42833</v>
      </c>
      <c r="C6720" s="13" t="n">
        <v>42840</v>
      </c>
      <c r="D6720" s="14" t="s">
        <v>69</v>
      </c>
      <c r="E6720" s="14" t="s">
        <v>97</v>
      </c>
      <c r="F6720" s="14" t="s">
        <v>54</v>
      </c>
      <c r="G6720" s="14" t="s">
        <v>787</v>
      </c>
      <c r="H6720" s="14" t="s">
        <v>56</v>
      </c>
      <c r="I6720" s="14" t="s">
        <v>76</v>
      </c>
      <c r="J6720" s="14" t="s">
        <v>1588</v>
      </c>
      <c r="K6720" s="15" t="n">
        <v>159.92</v>
      </c>
      <c r="L6720" s="0" t="n">
        <v>4</v>
      </c>
      <c r="M6720" s="16" t="n">
        <v>0</v>
      </c>
      <c r="N6720" s="17" t="n">
        <v>31.984</v>
      </c>
      <c r="O6720" s="0" t="str">
        <f aca="false">TEXT(B6720,"YYYY-MM")</f>
        <v>2017-04</v>
      </c>
      <c r="P6720" s="18" t="n">
        <f aca="false">IFERROR(N6720/K6720,0)</f>
        <v>0.2</v>
      </c>
      <c r="Q6720" s="0" t="str">
        <f aca="false">IF(M6720=0,"No Discount",IF(M6720&lt;0.2,"Low (1-19%)",IF(M6720&lt;0.4,"Medium (20-39%)","High (40%+)")))</f>
        <v>No Discount</v>
      </c>
      <c r="R6720" s="0" t="str">
        <f aca="false">INDEX('Lookup Tables'!$B$2:$B$5,MATCH(F6720,'Lookup Tables'!$A$2:$A$5,0))</f>
        <v>Manager C</v>
      </c>
    </row>
    <row r="6721" customFormat="false" ht="15" hidden="false" customHeight="false" outlineLevel="0" collapsed="false">
      <c r="A6721" s="0" t="s">
        <v>5254</v>
      </c>
      <c r="B6721" s="13" t="n">
        <v>43085</v>
      </c>
      <c r="C6721" s="13" t="n">
        <v>43088</v>
      </c>
      <c r="D6721" s="14" t="s">
        <v>137</v>
      </c>
      <c r="E6721" s="14" t="s">
        <v>53</v>
      </c>
      <c r="F6721" s="14" t="s">
        <v>54</v>
      </c>
      <c r="G6721" s="14" t="s">
        <v>90</v>
      </c>
      <c r="H6721" s="14" t="s">
        <v>65</v>
      </c>
      <c r="I6721" s="14" t="s">
        <v>85</v>
      </c>
      <c r="J6721" s="14" t="s">
        <v>1678</v>
      </c>
      <c r="K6721" s="15" t="n">
        <v>34.944</v>
      </c>
      <c r="L6721" s="0" t="n">
        <v>3</v>
      </c>
      <c r="M6721" s="16" t="n">
        <v>0.2</v>
      </c>
      <c r="N6721" s="17" t="n">
        <v>3.0576</v>
      </c>
      <c r="O6721" s="0" t="str">
        <f aca="false">TEXT(B6721,"YYYY-MM")</f>
        <v>2017-12</v>
      </c>
      <c r="P6721" s="18" t="n">
        <f aca="false">IFERROR(N6721/K6721,0)</f>
        <v>0.0875</v>
      </c>
      <c r="Q6721" s="0" t="str">
        <f aca="false">IF(M6721=0,"No Discount",IF(M6721&lt;0.2,"Low (1-19%)",IF(M6721&lt;0.4,"Medium (20-39%)","High (40%+)")))</f>
        <v>Medium (20-39%)</v>
      </c>
      <c r="R6721" s="0" t="str">
        <f aca="false">INDEX('Lookup Tables'!$B$2:$B$5,MATCH(F6721,'Lookup Tables'!$A$2:$A$5,0))</f>
        <v>Manager C</v>
      </c>
    </row>
    <row r="6722" customFormat="false" ht="15" hidden="false" customHeight="false" outlineLevel="0" collapsed="false">
      <c r="A6722" s="0" t="s">
        <v>5255</v>
      </c>
      <c r="B6722" s="13" t="n">
        <v>43362</v>
      </c>
      <c r="C6722" s="13" t="n">
        <v>43367</v>
      </c>
      <c r="D6722" s="14" t="s">
        <v>69</v>
      </c>
      <c r="E6722" s="14" t="s">
        <v>62</v>
      </c>
      <c r="F6722" s="14" t="s">
        <v>63</v>
      </c>
      <c r="G6722" s="14" t="s">
        <v>64</v>
      </c>
      <c r="H6722" s="14" t="s">
        <v>80</v>
      </c>
      <c r="I6722" s="14" t="s">
        <v>123</v>
      </c>
      <c r="J6722" s="14" t="s">
        <v>1116</v>
      </c>
      <c r="K6722" s="15" t="n">
        <v>149.95</v>
      </c>
      <c r="L6722" s="0" t="n">
        <v>5</v>
      </c>
      <c r="M6722" s="16" t="n">
        <v>0</v>
      </c>
      <c r="N6722" s="17" t="n">
        <v>31.4895</v>
      </c>
      <c r="O6722" s="0" t="str">
        <f aca="false">TEXT(B6722,"YYYY-MM")</f>
        <v>2018-09</v>
      </c>
      <c r="P6722" s="18" t="n">
        <f aca="false">IFERROR(N6722/K6722,0)</f>
        <v>0.21</v>
      </c>
      <c r="Q6722" s="0" t="str">
        <f aca="false">IF(M6722=0,"No Discount",IF(M6722&lt;0.2,"Low (1-19%)",IF(M6722&lt;0.4,"Medium (20-39%)","High (40%+)")))</f>
        <v>No Discount</v>
      </c>
      <c r="R6722" s="0" t="str">
        <f aca="false">INDEX('Lookup Tables'!$B$2:$B$5,MATCH(F6722,'Lookup Tables'!$A$2:$A$5,0))</f>
        <v>Manager D</v>
      </c>
    </row>
    <row r="6723" customFormat="false" ht="15" hidden="false" customHeight="false" outlineLevel="0" collapsed="false">
      <c r="A6723" s="0" t="s">
        <v>5255</v>
      </c>
      <c r="B6723" s="13" t="n">
        <v>43362</v>
      </c>
      <c r="C6723" s="13" t="n">
        <v>43367</v>
      </c>
      <c r="D6723" s="14" t="s">
        <v>69</v>
      </c>
      <c r="E6723" s="14" t="s">
        <v>62</v>
      </c>
      <c r="F6723" s="14" t="s">
        <v>63</v>
      </c>
      <c r="G6723" s="14" t="s">
        <v>64</v>
      </c>
      <c r="H6723" s="14" t="s">
        <v>65</v>
      </c>
      <c r="I6723" s="14" t="s">
        <v>78</v>
      </c>
      <c r="J6723" s="14" t="s">
        <v>4703</v>
      </c>
      <c r="K6723" s="15" t="n">
        <v>23.32</v>
      </c>
      <c r="L6723" s="0" t="n">
        <v>2</v>
      </c>
      <c r="M6723" s="16" t="n">
        <v>0</v>
      </c>
      <c r="N6723" s="17" t="n">
        <v>6.0632</v>
      </c>
      <c r="O6723" s="0" t="str">
        <f aca="false">TEXT(B6723,"YYYY-MM")</f>
        <v>2018-09</v>
      </c>
      <c r="P6723" s="18" t="n">
        <f aca="false">IFERROR(N6723/K6723,0)</f>
        <v>0.26</v>
      </c>
      <c r="Q6723" s="0" t="str">
        <f aca="false">IF(M6723=0,"No Discount",IF(M6723&lt;0.2,"Low (1-19%)",IF(M6723&lt;0.4,"Medium (20-39%)","High (40%+)")))</f>
        <v>No Discount</v>
      </c>
      <c r="R6723" s="0" t="str">
        <f aca="false">INDEX('Lookup Tables'!$B$2:$B$5,MATCH(F6723,'Lookup Tables'!$A$2:$A$5,0))</f>
        <v>Manager D</v>
      </c>
    </row>
    <row r="6724" customFormat="false" ht="15" hidden="false" customHeight="false" outlineLevel="0" collapsed="false">
      <c r="A6724" s="0" t="s">
        <v>5255</v>
      </c>
      <c r="B6724" s="13" t="n">
        <v>43362</v>
      </c>
      <c r="C6724" s="13" t="n">
        <v>43367</v>
      </c>
      <c r="D6724" s="14" t="s">
        <v>69</v>
      </c>
      <c r="E6724" s="14" t="s">
        <v>62</v>
      </c>
      <c r="F6724" s="14" t="s">
        <v>63</v>
      </c>
      <c r="G6724" s="14" t="s">
        <v>64</v>
      </c>
      <c r="H6724" s="14" t="s">
        <v>65</v>
      </c>
      <c r="I6724" s="14" t="s">
        <v>78</v>
      </c>
      <c r="J6724" s="14" t="s">
        <v>2422</v>
      </c>
      <c r="K6724" s="15" t="n">
        <v>16.74</v>
      </c>
      <c r="L6724" s="0" t="n">
        <v>3</v>
      </c>
      <c r="M6724" s="16" t="n">
        <v>0</v>
      </c>
      <c r="N6724" s="17" t="n">
        <v>4.8546</v>
      </c>
      <c r="O6724" s="0" t="str">
        <f aca="false">TEXT(B6724,"YYYY-MM")</f>
        <v>2018-09</v>
      </c>
      <c r="P6724" s="18" t="n">
        <f aca="false">IFERROR(N6724/K6724,0)</f>
        <v>0.29</v>
      </c>
      <c r="Q6724" s="0" t="str">
        <f aca="false">IF(M6724=0,"No Discount",IF(M6724&lt;0.2,"Low (1-19%)",IF(M6724&lt;0.4,"Medium (20-39%)","High (40%+)")))</f>
        <v>No Discount</v>
      </c>
      <c r="R6724" s="0" t="str">
        <f aca="false">INDEX('Lookup Tables'!$B$2:$B$5,MATCH(F6724,'Lookup Tables'!$A$2:$A$5,0))</f>
        <v>Manager D</v>
      </c>
    </row>
    <row r="6725" customFormat="false" ht="15" hidden="false" customHeight="false" outlineLevel="0" collapsed="false">
      <c r="A6725" s="0" t="s">
        <v>5256</v>
      </c>
      <c r="B6725" s="13" t="n">
        <v>43347</v>
      </c>
      <c r="C6725" s="13" t="n">
        <v>43349</v>
      </c>
      <c r="D6725" s="14" t="s">
        <v>52</v>
      </c>
      <c r="E6725" s="14" t="s">
        <v>53</v>
      </c>
      <c r="F6725" s="14" t="s">
        <v>117</v>
      </c>
      <c r="G6725" s="14" t="s">
        <v>1222</v>
      </c>
      <c r="H6725" s="14" t="s">
        <v>65</v>
      </c>
      <c r="I6725" s="14" t="s">
        <v>171</v>
      </c>
      <c r="J6725" s="14" t="s">
        <v>296</v>
      </c>
      <c r="K6725" s="15" t="n">
        <v>14.82</v>
      </c>
      <c r="L6725" s="0" t="n">
        <v>6</v>
      </c>
      <c r="M6725" s="16" t="n">
        <v>0</v>
      </c>
      <c r="N6725" s="17" t="n">
        <v>6.9654</v>
      </c>
      <c r="O6725" s="0" t="str">
        <f aca="false">TEXT(B6725,"YYYY-MM")</f>
        <v>2018-09</v>
      </c>
      <c r="P6725" s="18" t="n">
        <f aca="false">IFERROR(N6725/K6725,0)</f>
        <v>0.47</v>
      </c>
      <c r="Q6725" s="0" t="str">
        <f aca="false">IF(M6725=0,"No Discount",IF(M6725&lt;0.2,"Low (1-19%)",IF(M6725&lt;0.4,"Medium (20-39%)","High (40%+)")))</f>
        <v>No Discount</v>
      </c>
      <c r="R6725" s="0" t="str">
        <f aca="false">INDEX('Lookup Tables'!$B$2:$B$5,MATCH(F6725,'Lookup Tables'!$A$2:$A$5,0))</f>
        <v>Manager B</v>
      </c>
    </row>
    <row r="6726" customFormat="false" ht="15" hidden="false" customHeight="false" outlineLevel="0" collapsed="false">
      <c r="A6726" s="0" t="s">
        <v>5257</v>
      </c>
      <c r="B6726" s="13" t="n">
        <v>42990</v>
      </c>
      <c r="C6726" s="13" t="n">
        <v>42994</v>
      </c>
      <c r="D6726" s="14" t="s">
        <v>69</v>
      </c>
      <c r="E6726" s="14" t="s">
        <v>53</v>
      </c>
      <c r="F6726" s="14" t="s">
        <v>63</v>
      </c>
      <c r="G6726" s="14" t="s">
        <v>94</v>
      </c>
      <c r="H6726" s="14" t="s">
        <v>65</v>
      </c>
      <c r="I6726" s="14" t="s">
        <v>171</v>
      </c>
      <c r="J6726" s="14" t="s">
        <v>422</v>
      </c>
      <c r="K6726" s="15" t="n">
        <v>10.47</v>
      </c>
      <c r="L6726" s="0" t="n">
        <v>3</v>
      </c>
      <c r="M6726" s="16" t="n">
        <v>0</v>
      </c>
      <c r="N6726" s="17" t="n">
        <v>4.8162</v>
      </c>
      <c r="O6726" s="0" t="str">
        <f aca="false">TEXT(B6726,"YYYY-MM")</f>
        <v>2017-09</v>
      </c>
      <c r="P6726" s="18" t="n">
        <f aca="false">IFERROR(N6726/K6726,0)</f>
        <v>0.46</v>
      </c>
      <c r="Q6726" s="0" t="str">
        <f aca="false">IF(M6726=0,"No Discount",IF(M6726&lt;0.2,"Low (1-19%)",IF(M6726&lt;0.4,"Medium (20-39%)","High (40%+)")))</f>
        <v>No Discount</v>
      </c>
      <c r="R6726" s="0" t="str">
        <f aca="false">INDEX('Lookup Tables'!$B$2:$B$5,MATCH(F6726,'Lookup Tables'!$A$2:$A$5,0))</f>
        <v>Manager D</v>
      </c>
    </row>
    <row r="6727" customFormat="false" ht="15" hidden="false" customHeight="false" outlineLevel="0" collapsed="false">
      <c r="A6727" s="0" t="s">
        <v>5257</v>
      </c>
      <c r="B6727" s="13" t="n">
        <v>42990</v>
      </c>
      <c r="C6727" s="13" t="n">
        <v>42994</v>
      </c>
      <c r="D6727" s="14" t="s">
        <v>69</v>
      </c>
      <c r="E6727" s="14" t="s">
        <v>53</v>
      </c>
      <c r="F6727" s="14" t="s">
        <v>63</v>
      </c>
      <c r="G6727" s="14" t="s">
        <v>94</v>
      </c>
      <c r="H6727" s="14" t="s">
        <v>65</v>
      </c>
      <c r="I6727" s="14" t="s">
        <v>66</v>
      </c>
      <c r="J6727" s="14" t="s">
        <v>3892</v>
      </c>
      <c r="K6727" s="15" t="n">
        <v>11.07</v>
      </c>
      <c r="L6727" s="0" t="n">
        <v>3</v>
      </c>
      <c r="M6727" s="16" t="n">
        <v>0</v>
      </c>
      <c r="N6727" s="17" t="n">
        <v>5.2029</v>
      </c>
      <c r="O6727" s="0" t="str">
        <f aca="false">TEXT(B6727,"YYYY-MM")</f>
        <v>2017-09</v>
      </c>
      <c r="P6727" s="18" t="n">
        <f aca="false">IFERROR(N6727/K6727,0)</f>
        <v>0.47</v>
      </c>
      <c r="Q6727" s="0" t="str">
        <f aca="false">IF(M6727=0,"No Discount",IF(M6727&lt;0.2,"Low (1-19%)",IF(M6727&lt;0.4,"Medium (20-39%)","High (40%+)")))</f>
        <v>No Discount</v>
      </c>
      <c r="R6727" s="0" t="str">
        <f aca="false">INDEX('Lookup Tables'!$B$2:$B$5,MATCH(F6727,'Lookup Tables'!$A$2:$A$5,0))</f>
        <v>Manager D</v>
      </c>
    </row>
    <row r="6728" customFormat="false" ht="15" hidden="false" customHeight="false" outlineLevel="0" collapsed="false">
      <c r="A6728" s="0" t="s">
        <v>5257</v>
      </c>
      <c r="B6728" s="13" t="n">
        <v>42990</v>
      </c>
      <c r="C6728" s="13" t="n">
        <v>42994</v>
      </c>
      <c r="D6728" s="14" t="s">
        <v>69</v>
      </c>
      <c r="E6728" s="14" t="s">
        <v>53</v>
      </c>
      <c r="F6728" s="14" t="s">
        <v>63</v>
      </c>
      <c r="G6728" s="14" t="s">
        <v>94</v>
      </c>
      <c r="H6728" s="14" t="s">
        <v>65</v>
      </c>
      <c r="I6728" s="14" t="s">
        <v>83</v>
      </c>
      <c r="J6728" s="14" t="s">
        <v>1106</v>
      </c>
      <c r="K6728" s="15" t="n">
        <v>20.704</v>
      </c>
      <c r="L6728" s="0" t="n">
        <v>4</v>
      </c>
      <c r="M6728" s="16" t="n">
        <v>0.2</v>
      </c>
      <c r="N6728" s="17" t="n">
        <v>7.764</v>
      </c>
      <c r="O6728" s="0" t="str">
        <f aca="false">TEXT(B6728,"YYYY-MM")</f>
        <v>2017-09</v>
      </c>
      <c r="P6728" s="18" t="n">
        <f aca="false">IFERROR(N6728/K6728,0)</f>
        <v>0.375</v>
      </c>
      <c r="Q6728" s="0" t="str">
        <f aca="false">IF(M6728=0,"No Discount",IF(M6728&lt;0.2,"Low (1-19%)",IF(M6728&lt;0.4,"Medium (20-39%)","High (40%+)")))</f>
        <v>Medium (20-39%)</v>
      </c>
      <c r="R6728" s="0" t="str">
        <f aca="false">INDEX('Lookup Tables'!$B$2:$B$5,MATCH(F6728,'Lookup Tables'!$A$2:$A$5,0))</f>
        <v>Manager D</v>
      </c>
    </row>
    <row r="6729" customFormat="false" ht="15" hidden="false" customHeight="false" outlineLevel="0" collapsed="false">
      <c r="A6729" s="0" t="s">
        <v>5258</v>
      </c>
      <c r="B6729" s="13" t="n">
        <v>43322</v>
      </c>
      <c r="C6729" s="13" t="n">
        <v>43327</v>
      </c>
      <c r="D6729" s="14" t="s">
        <v>52</v>
      </c>
      <c r="E6729" s="14" t="s">
        <v>62</v>
      </c>
      <c r="F6729" s="14" t="s">
        <v>98</v>
      </c>
      <c r="G6729" s="14" t="s">
        <v>164</v>
      </c>
      <c r="H6729" s="14" t="s">
        <v>65</v>
      </c>
      <c r="I6729" s="14" t="s">
        <v>91</v>
      </c>
      <c r="J6729" s="14" t="s">
        <v>4522</v>
      </c>
      <c r="K6729" s="15" t="n">
        <v>177.2</v>
      </c>
      <c r="L6729" s="0" t="n">
        <v>5</v>
      </c>
      <c r="M6729" s="16" t="n">
        <v>0</v>
      </c>
      <c r="N6729" s="17" t="n">
        <v>83.284</v>
      </c>
      <c r="O6729" s="0" t="str">
        <f aca="false">TEXT(B6729,"YYYY-MM")</f>
        <v>2018-08</v>
      </c>
      <c r="P6729" s="18" t="n">
        <f aca="false">IFERROR(N6729/K6729,0)</f>
        <v>0.47</v>
      </c>
      <c r="Q6729" s="0" t="str">
        <f aca="false">IF(M6729=0,"No Discount",IF(M6729&lt;0.2,"Low (1-19%)",IF(M6729&lt;0.4,"Medium (20-39%)","High (40%+)")))</f>
        <v>No Discount</v>
      </c>
      <c r="R6729" s="0" t="str">
        <f aca="false">INDEX('Lookup Tables'!$B$2:$B$5,MATCH(F6729,'Lookup Tables'!$A$2:$A$5,0))</f>
        <v>Manager A</v>
      </c>
    </row>
    <row r="6730" customFormat="false" ht="15" hidden="false" customHeight="false" outlineLevel="0" collapsed="false">
      <c r="A6730" s="0" t="s">
        <v>5259</v>
      </c>
      <c r="B6730" s="13" t="n">
        <v>43043</v>
      </c>
      <c r="C6730" s="13" t="n">
        <v>43048</v>
      </c>
      <c r="D6730" s="14" t="s">
        <v>69</v>
      </c>
      <c r="E6730" s="14" t="s">
        <v>62</v>
      </c>
      <c r="F6730" s="14" t="s">
        <v>54</v>
      </c>
      <c r="G6730" s="14" t="s">
        <v>70</v>
      </c>
      <c r="H6730" s="14" t="s">
        <v>56</v>
      </c>
      <c r="I6730" s="14" t="s">
        <v>76</v>
      </c>
      <c r="J6730" s="14" t="s">
        <v>2204</v>
      </c>
      <c r="K6730" s="15" t="n">
        <v>50.496</v>
      </c>
      <c r="L6730" s="0" t="n">
        <v>6</v>
      </c>
      <c r="M6730" s="16" t="n">
        <v>0.2</v>
      </c>
      <c r="N6730" s="17" t="n">
        <v>8.2056</v>
      </c>
      <c r="O6730" s="0" t="str">
        <f aca="false">TEXT(B6730,"YYYY-MM")</f>
        <v>2017-11</v>
      </c>
      <c r="P6730" s="18" t="n">
        <f aca="false">IFERROR(N6730/K6730,0)</f>
        <v>0.1625</v>
      </c>
      <c r="Q6730" s="0" t="str">
        <f aca="false">IF(M6730=0,"No Discount",IF(M6730&lt;0.2,"Low (1-19%)",IF(M6730&lt;0.4,"Medium (20-39%)","High (40%+)")))</f>
        <v>Medium (20-39%)</v>
      </c>
      <c r="R6730" s="0" t="str">
        <f aca="false">INDEX('Lookup Tables'!$B$2:$B$5,MATCH(F6730,'Lookup Tables'!$A$2:$A$5,0))</f>
        <v>Manager C</v>
      </c>
    </row>
    <row r="6731" customFormat="false" ht="15" hidden="false" customHeight="false" outlineLevel="0" collapsed="false">
      <c r="A6731" s="0" t="s">
        <v>5260</v>
      </c>
      <c r="B6731" s="13" t="n">
        <v>42539</v>
      </c>
      <c r="C6731" s="13" t="n">
        <v>42541</v>
      </c>
      <c r="D6731" s="14" t="s">
        <v>137</v>
      </c>
      <c r="E6731" s="14" t="s">
        <v>62</v>
      </c>
      <c r="F6731" s="14" t="s">
        <v>54</v>
      </c>
      <c r="G6731" s="14" t="s">
        <v>200</v>
      </c>
      <c r="H6731" s="14" t="s">
        <v>65</v>
      </c>
      <c r="I6731" s="14" t="s">
        <v>83</v>
      </c>
      <c r="J6731" s="14" t="s">
        <v>2492</v>
      </c>
      <c r="K6731" s="15" t="n">
        <v>6.129</v>
      </c>
      <c r="L6731" s="0" t="n">
        <v>3</v>
      </c>
      <c r="M6731" s="16" t="n">
        <v>0.7</v>
      </c>
      <c r="N6731" s="17" t="n">
        <v>-4.4946</v>
      </c>
      <c r="O6731" s="0" t="str">
        <f aca="false">TEXT(B6731,"YYYY-MM")</f>
        <v>2016-06</v>
      </c>
      <c r="P6731" s="18" t="n">
        <f aca="false">IFERROR(N6731/K6731,0)</f>
        <v>-0.733333333333333</v>
      </c>
      <c r="Q6731" s="0" t="str">
        <f aca="false">IF(M6731=0,"No Discount",IF(M6731&lt;0.2,"Low (1-19%)",IF(M6731&lt;0.4,"Medium (20-39%)","High (40%+)")))</f>
        <v>High (40%+)</v>
      </c>
      <c r="R6731" s="0" t="str">
        <f aca="false">INDEX('Lookup Tables'!$B$2:$B$5,MATCH(F6731,'Lookup Tables'!$A$2:$A$5,0))</f>
        <v>Manager C</v>
      </c>
    </row>
    <row r="6732" customFormat="false" ht="15" hidden="false" customHeight="false" outlineLevel="0" collapsed="false">
      <c r="A6732" s="0" t="s">
        <v>5260</v>
      </c>
      <c r="B6732" s="13" t="n">
        <v>42539</v>
      </c>
      <c r="C6732" s="13" t="n">
        <v>42541</v>
      </c>
      <c r="D6732" s="14" t="s">
        <v>137</v>
      </c>
      <c r="E6732" s="14" t="s">
        <v>62</v>
      </c>
      <c r="F6732" s="14" t="s">
        <v>54</v>
      </c>
      <c r="G6732" s="14" t="s">
        <v>200</v>
      </c>
      <c r="H6732" s="14" t="s">
        <v>56</v>
      </c>
      <c r="I6732" s="14" t="s">
        <v>59</v>
      </c>
      <c r="J6732" s="14" t="s">
        <v>455</v>
      </c>
      <c r="K6732" s="15" t="n">
        <v>643.136</v>
      </c>
      <c r="L6732" s="0" t="n">
        <v>4</v>
      </c>
      <c r="M6732" s="16" t="n">
        <v>0.2</v>
      </c>
      <c r="N6732" s="17" t="n">
        <v>56.2744</v>
      </c>
      <c r="O6732" s="0" t="str">
        <f aca="false">TEXT(B6732,"YYYY-MM")</f>
        <v>2016-06</v>
      </c>
      <c r="P6732" s="18" t="n">
        <f aca="false">IFERROR(N6732/K6732,0)</f>
        <v>0.0875</v>
      </c>
      <c r="Q6732" s="0" t="str">
        <f aca="false">IF(M6732=0,"No Discount",IF(M6732&lt;0.2,"Low (1-19%)",IF(M6732&lt;0.4,"Medium (20-39%)","High (40%+)")))</f>
        <v>Medium (20-39%)</v>
      </c>
      <c r="R6732" s="0" t="str">
        <f aca="false">INDEX('Lookup Tables'!$B$2:$B$5,MATCH(F6732,'Lookup Tables'!$A$2:$A$5,0))</f>
        <v>Manager C</v>
      </c>
    </row>
    <row r="6733" customFormat="false" ht="15" hidden="false" customHeight="false" outlineLevel="0" collapsed="false">
      <c r="A6733" s="0" t="s">
        <v>5260</v>
      </c>
      <c r="B6733" s="13" t="n">
        <v>42539</v>
      </c>
      <c r="C6733" s="13" t="n">
        <v>42541</v>
      </c>
      <c r="D6733" s="14" t="s">
        <v>137</v>
      </c>
      <c r="E6733" s="14" t="s">
        <v>62</v>
      </c>
      <c r="F6733" s="14" t="s">
        <v>54</v>
      </c>
      <c r="G6733" s="14" t="s">
        <v>200</v>
      </c>
      <c r="H6733" s="14" t="s">
        <v>65</v>
      </c>
      <c r="I6733" s="14" t="s">
        <v>91</v>
      </c>
      <c r="J6733" s="14" t="s">
        <v>545</v>
      </c>
      <c r="K6733" s="15" t="n">
        <v>20.736</v>
      </c>
      <c r="L6733" s="0" t="n">
        <v>4</v>
      </c>
      <c r="M6733" s="16" t="n">
        <v>0.2</v>
      </c>
      <c r="N6733" s="17" t="n">
        <v>7.2576</v>
      </c>
      <c r="O6733" s="0" t="str">
        <f aca="false">TEXT(B6733,"YYYY-MM")</f>
        <v>2016-06</v>
      </c>
      <c r="P6733" s="18" t="n">
        <f aca="false">IFERROR(N6733/K6733,0)</f>
        <v>0.35</v>
      </c>
      <c r="Q6733" s="0" t="str">
        <f aca="false">IF(M6733=0,"No Discount",IF(M6733&lt;0.2,"Low (1-19%)",IF(M6733&lt;0.4,"Medium (20-39%)","High (40%+)")))</f>
        <v>Medium (20-39%)</v>
      </c>
      <c r="R6733" s="0" t="str">
        <f aca="false">INDEX('Lookup Tables'!$B$2:$B$5,MATCH(F6733,'Lookup Tables'!$A$2:$A$5,0))</f>
        <v>Manager C</v>
      </c>
    </row>
    <row r="6734" customFormat="false" ht="15" hidden="false" customHeight="false" outlineLevel="0" collapsed="false">
      <c r="A6734" s="0" t="s">
        <v>5261</v>
      </c>
      <c r="B6734" s="13" t="n">
        <v>42189</v>
      </c>
      <c r="C6734" s="13" t="n">
        <v>42192</v>
      </c>
      <c r="D6734" s="14" t="s">
        <v>137</v>
      </c>
      <c r="E6734" s="14" t="s">
        <v>62</v>
      </c>
      <c r="F6734" s="14" t="s">
        <v>63</v>
      </c>
      <c r="G6734" s="14" t="s">
        <v>252</v>
      </c>
      <c r="H6734" s="14" t="s">
        <v>65</v>
      </c>
      <c r="I6734" s="14" t="s">
        <v>91</v>
      </c>
      <c r="J6734" s="14" t="s">
        <v>3139</v>
      </c>
      <c r="K6734" s="15" t="n">
        <v>177.536</v>
      </c>
      <c r="L6734" s="0" t="n">
        <v>4</v>
      </c>
      <c r="M6734" s="16" t="n">
        <v>0.2</v>
      </c>
      <c r="N6734" s="17" t="n">
        <v>62.1376</v>
      </c>
      <c r="O6734" s="0" t="str">
        <f aca="false">TEXT(B6734,"YYYY-MM")</f>
        <v>2015-07</v>
      </c>
      <c r="P6734" s="18" t="n">
        <f aca="false">IFERROR(N6734/K6734,0)</f>
        <v>0.35</v>
      </c>
      <c r="Q6734" s="0" t="str">
        <f aca="false">IF(M6734=0,"No Discount",IF(M6734&lt;0.2,"Low (1-19%)",IF(M6734&lt;0.4,"Medium (20-39%)","High (40%+)")))</f>
        <v>Medium (20-39%)</v>
      </c>
      <c r="R6734" s="0" t="str">
        <f aca="false">INDEX('Lookup Tables'!$B$2:$B$5,MATCH(F6734,'Lookup Tables'!$A$2:$A$5,0))</f>
        <v>Manager D</v>
      </c>
    </row>
    <row r="6735" customFormat="false" ht="15" hidden="false" customHeight="false" outlineLevel="0" collapsed="false">
      <c r="A6735" s="0" t="s">
        <v>5261</v>
      </c>
      <c r="B6735" s="13" t="n">
        <v>42189</v>
      </c>
      <c r="C6735" s="13" t="n">
        <v>42192</v>
      </c>
      <c r="D6735" s="14" t="s">
        <v>137</v>
      </c>
      <c r="E6735" s="14" t="s">
        <v>62</v>
      </c>
      <c r="F6735" s="14" t="s">
        <v>63</v>
      </c>
      <c r="G6735" s="14" t="s">
        <v>252</v>
      </c>
      <c r="H6735" s="14" t="s">
        <v>65</v>
      </c>
      <c r="I6735" s="14" t="s">
        <v>85</v>
      </c>
      <c r="J6735" s="14" t="s">
        <v>2444</v>
      </c>
      <c r="K6735" s="15" t="n">
        <v>32.432</v>
      </c>
      <c r="L6735" s="0" t="n">
        <v>2</v>
      </c>
      <c r="M6735" s="16" t="n">
        <v>0.2</v>
      </c>
      <c r="N6735" s="17" t="n">
        <v>3.2432</v>
      </c>
      <c r="O6735" s="0" t="str">
        <f aca="false">TEXT(B6735,"YYYY-MM")</f>
        <v>2015-07</v>
      </c>
      <c r="P6735" s="18" t="n">
        <f aca="false">IFERROR(N6735/K6735,0)</f>
        <v>0.1</v>
      </c>
      <c r="Q6735" s="0" t="str">
        <f aca="false">IF(M6735=0,"No Discount",IF(M6735&lt;0.2,"Low (1-19%)",IF(M6735&lt;0.4,"Medium (20-39%)","High (40%+)")))</f>
        <v>Medium (20-39%)</v>
      </c>
      <c r="R6735" s="0" t="str">
        <f aca="false">INDEX('Lookup Tables'!$B$2:$B$5,MATCH(F6735,'Lookup Tables'!$A$2:$A$5,0))</f>
        <v>Manager D</v>
      </c>
    </row>
    <row r="6736" customFormat="false" ht="15" hidden="false" customHeight="false" outlineLevel="0" collapsed="false">
      <c r="A6736" s="0" t="s">
        <v>5262</v>
      </c>
      <c r="B6736" s="13" t="n">
        <v>42724</v>
      </c>
      <c r="C6736" s="13" t="n">
        <v>42729</v>
      </c>
      <c r="D6736" s="14" t="s">
        <v>69</v>
      </c>
      <c r="E6736" s="14" t="s">
        <v>97</v>
      </c>
      <c r="F6736" s="14" t="s">
        <v>54</v>
      </c>
      <c r="G6736" s="14" t="s">
        <v>70</v>
      </c>
      <c r="H6736" s="14" t="s">
        <v>65</v>
      </c>
      <c r="I6736" s="14" t="s">
        <v>66</v>
      </c>
      <c r="J6736" s="14" t="s">
        <v>1190</v>
      </c>
      <c r="K6736" s="15" t="n">
        <v>11.696</v>
      </c>
      <c r="L6736" s="0" t="n">
        <v>2</v>
      </c>
      <c r="M6736" s="16" t="n">
        <v>0.2</v>
      </c>
      <c r="N6736" s="17" t="n">
        <v>3.9474</v>
      </c>
      <c r="O6736" s="0" t="str">
        <f aca="false">TEXT(B6736,"YYYY-MM")</f>
        <v>2016-12</v>
      </c>
      <c r="P6736" s="18" t="n">
        <f aca="false">IFERROR(N6736/K6736,0)</f>
        <v>0.3375</v>
      </c>
      <c r="Q6736" s="0" t="str">
        <f aca="false">IF(M6736=0,"No Discount",IF(M6736&lt;0.2,"Low (1-19%)",IF(M6736&lt;0.4,"Medium (20-39%)","High (40%+)")))</f>
        <v>Medium (20-39%)</v>
      </c>
      <c r="R6736" s="0" t="str">
        <f aca="false">INDEX('Lookup Tables'!$B$2:$B$5,MATCH(F6736,'Lookup Tables'!$A$2:$A$5,0))</f>
        <v>Manager C</v>
      </c>
    </row>
    <row r="6737" customFormat="false" ht="15" hidden="false" customHeight="false" outlineLevel="0" collapsed="false">
      <c r="A6737" s="0" t="s">
        <v>5263</v>
      </c>
      <c r="B6737" s="13" t="n">
        <v>42835</v>
      </c>
      <c r="C6737" s="13" t="n">
        <v>42842</v>
      </c>
      <c r="D6737" s="14" t="s">
        <v>69</v>
      </c>
      <c r="E6737" s="14" t="s">
        <v>53</v>
      </c>
      <c r="F6737" s="14" t="s">
        <v>63</v>
      </c>
      <c r="G6737" s="14" t="s">
        <v>64</v>
      </c>
      <c r="H6737" s="14" t="s">
        <v>65</v>
      </c>
      <c r="I6737" s="14" t="s">
        <v>85</v>
      </c>
      <c r="J6737" s="14" t="s">
        <v>1771</v>
      </c>
      <c r="K6737" s="15" t="n">
        <v>113.76</v>
      </c>
      <c r="L6737" s="0" t="n">
        <v>3</v>
      </c>
      <c r="M6737" s="16" t="n">
        <v>0</v>
      </c>
      <c r="N6737" s="17" t="n">
        <v>44.3664</v>
      </c>
      <c r="O6737" s="0" t="str">
        <f aca="false">TEXT(B6737,"YYYY-MM")</f>
        <v>2017-04</v>
      </c>
      <c r="P6737" s="18" t="n">
        <f aca="false">IFERROR(N6737/K6737,0)</f>
        <v>0.39</v>
      </c>
      <c r="Q6737" s="0" t="str">
        <f aca="false">IF(M6737=0,"No Discount",IF(M6737&lt;0.2,"Low (1-19%)",IF(M6737&lt;0.4,"Medium (20-39%)","High (40%+)")))</f>
        <v>No Discount</v>
      </c>
      <c r="R6737" s="0" t="str">
        <f aca="false">INDEX('Lookup Tables'!$B$2:$B$5,MATCH(F6737,'Lookup Tables'!$A$2:$A$5,0))</f>
        <v>Manager D</v>
      </c>
    </row>
    <row r="6738" customFormat="false" ht="15" hidden="false" customHeight="false" outlineLevel="0" collapsed="false">
      <c r="A6738" s="0" t="s">
        <v>5263</v>
      </c>
      <c r="B6738" s="13" t="n">
        <v>42835</v>
      </c>
      <c r="C6738" s="13" t="n">
        <v>42842</v>
      </c>
      <c r="D6738" s="14" t="s">
        <v>69</v>
      </c>
      <c r="E6738" s="14" t="s">
        <v>53</v>
      </c>
      <c r="F6738" s="14" t="s">
        <v>63</v>
      </c>
      <c r="G6738" s="14" t="s">
        <v>64</v>
      </c>
      <c r="H6738" s="14" t="s">
        <v>65</v>
      </c>
      <c r="I6738" s="14" t="s">
        <v>73</v>
      </c>
      <c r="J6738" s="14" t="s">
        <v>3984</v>
      </c>
      <c r="K6738" s="15" t="n">
        <v>579.51</v>
      </c>
      <c r="L6738" s="0" t="n">
        <v>3</v>
      </c>
      <c r="M6738" s="16" t="n">
        <v>0</v>
      </c>
      <c r="N6738" s="17" t="n">
        <v>81.1314</v>
      </c>
      <c r="O6738" s="0" t="str">
        <f aca="false">TEXT(B6738,"YYYY-MM")</f>
        <v>2017-04</v>
      </c>
      <c r="P6738" s="18" t="n">
        <f aca="false">IFERROR(N6738/K6738,0)</f>
        <v>0.14</v>
      </c>
      <c r="Q6738" s="0" t="str">
        <f aca="false">IF(M6738=0,"No Discount",IF(M6738&lt;0.2,"Low (1-19%)",IF(M6738&lt;0.4,"Medium (20-39%)","High (40%+)")))</f>
        <v>No Discount</v>
      </c>
      <c r="R6738" s="0" t="str">
        <f aca="false">INDEX('Lookup Tables'!$B$2:$B$5,MATCH(F6738,'Lookup Tables'!$A$2:$A$5,0))</f>
        <v>Manager D</v>
      </c>
    </row>
    <row r="6739" customFormat="false" ht="15" hidden="false" customHeight="false" outlineLevel="0" collapsed="false">
      <c r="A6739" s="0" t="s">
        <v>5263</v>
      </c>
      <c r="B6739" s="13" t="n">
        <v>42835</v>
      </c>
      <c r="C6739" s="13" t="n">
        <v>42842</v>
      </c>
      <c r="D6739" s="14" t="s">
        <v>69</v>
      </c>
      <c r="E6739" s="14" t="s">
        <v>53</v>
      </c>
      <c r="F6739" s="14" t="s">
        <v>63</v>
      </c>
      <c r="G6739" s="14" t="s">
        <v>64</v>
      </c>
      <c r="H6739" s="14" t="s">
        <v>65</v>
      </c>
      <c r="I6739" s="14" t="s">
        <v>73</v>
      </c>
      <c r="J6739" s="14" t="s">
        <v>4796</v>
      </c>
      <c r="K6739" s="15" t="n">
        <v>150.66</v>
      </c>
      <c r="L6739" s="0" t="n">
        <v>9</v>
      </c>
      <c r="M6739" s="16" t="n">
        <v>0</v>
      </c>
      <c r="N6739" s="17" t="n">
        <v>6.0264</v>
      </c>
      <c r="O6739" s="0" t="str">
        <f aca="false">TEXT(B6739,"YYYY-MM")</f>
        <v>2017-04</v>
      </c>
      <c r="P6739" s="18" t="n">
        <f aca="false">IFERROR(N6739/K6739,0)</f>
        <v>0.04</v>
      </c>
      <c r="Q6739" s="0" t="str">
        <f aca="false">IF(M6739=0,"No Discount",IF(M6739&lt;0.2,"Low (1-19%)",IF(M6739&lt;0.4,"Medium (20-39%)","High (40%+)")))</f>
        <v>No Discount</v>
      </c>
      <c r="R6739" s="0" t="str">
        <f aca="false">INDEX('Lookup Tables'!$B$2:$B$5,MATCH(F6739,'Lookup Tables'!$A$2:$A$5,0))</f>
        <v>Manager D</v>
      </c>
    </row>
    <row r="6740" customFormat="false" ht="15" hidden="false" customHeight="false" outlineLevel="0" collapsed="false">
      <c r="A6740" s="0" t="s">
        <v>5263</v>
      </c>
      <c r="B6740" s="13" t="n">
        <v>42835</v>
      </c>
      <c r="C6740" s="13" t="n">
        <v>42842</v>
      </c>
      <c r="D6740" s="14" t="s">
        <v>69</v>
      </c>
      <c r="E6740" s="14" t="s">
        <v>53</v>
      </c>
      <c r="F6740" s="14" t="s">
        <v>63</v>
      </c>
      <c r="G6740" s="14" t="s">
        <v>64</v>
      </c>
      <c r="H6740" s="14" t="s">
        <v>65</v>
      </c>
      <c r="I6740" s="14" t="s">
        <v>83</v>
      </c>
      <c r="J6740" s="14" t="s">
        <v>875</v>
      </c>
      <c r="K6740" s="15" t="n">
        <v>48.032</v>
      </c>
      <c r="L6740" s="0" t="n">
        <v>4</v>
      </c>
      <c r="M6740" s="16" t="n">
        <v>0.2</v>
      </c>
      <c r="N6740" s="17" t="n">
        <v>15.6104</v>
      </c>
      <c r="O6740" s="0" t="str">
        <f aca="false">TEXT(B6740,"YYYY-MM")</f>
        <v>2017-04</v>
      </c>
      <c r="P6740" s="18" t="n">
        <f aca="false">IFERROR(N6740/K6740,0)</f>
        <v>0.325</v>
      </c>
      <c r="Q6740" s="0" t="str">
        <f aca="false">IF(M6740=0,"No Discount",IF(M6740&lt;0.2,"Low (1-19%)",IF(M6740&lt;0.4,"Medium (20-39%)","High (40%+)")))</f>
        <v>Medium (20-39%)</v>
      </c>
      <c r="R6740" s="0" t="str">
        <f aca="false">INDEX('Lookup Tables'!$B$2:$B$5,MATCH(F6740,'Lookup Tables'!$A$2:$A$5,0))</f>
        <v>Manager D</v>
      </c>
    </row>
    <row r="6741" customFormat="false" ht="15" hidden="false" customHeight="false" outlineLevel="0" collapsed="false">
      <c r="A6741" s="0" t="s">
        <v>5264</v>
      </c>
      <c r="B6741" s="13" t="n">
        <v>42150</v>
      </c>
      <c r="C6741" s="13" t="n">
        <v>42155</v>
      </c>
      <c r="D6741" s="14" t="s">
        <v>69</v>
      </c>
      <c r="E6741" s="14" t="s">
        <v>53</v>
      </c>
      <c r="F6741" s="14" t="s">
        <v>98</v>
      </c>
      <c r="G6741" s="14" t="s">
        <v>146</v>
      </c>
      <c r="H6741" s="14" t="s">
        <v>65</v>
      </c>
      <c r="I6741" s="14" t="s">
        <v>73</v>
      </c>
      <c r="J6741" s="14" t="s">
        <v>2686</v>
      </c>
      <c r="K6741" s="15" t="n">
        <v>102.624</v>
      </c>
      <c r="L6741" s="0" t="n">
        <v>3</v>
      </c>
      <c r="M6741" s="16" t="n">
        <v>0.2</v>
      </c>
      <c r="N6741" s="17" t="n">
        <v>7.6968</v>
      </c>
      <c r="O6741" s="0" t="str">
        <f aca="false">TEXT(B6741,"YYYY-MM")</f>
        <v>2015-05</v>
      </c>
      <c r="P6741" s="18" t="n">
        <f aca="false">IFERROR(N6741/K6741,0)</f>
        <v>0.075</v>
      </c>
      <c r="Q6741" s="0" t="str">
        <f aca="false">IF(M6741=0,"No Discount",IF(M6741&lt;0.2,"Low (1-19%)",IF(M6741&lt;0.4,"Medium (20-39%)","High (40%+)")))</f>
        <v>Medium (20-39%)</v>
      </c>
      <c r="R6741" s="0" t="str">
        <f aca="false">INDEX('Lookup Tables'!$B$2:$B$5,MATCH(F6741,'Lookup Tables'!$A$2:$A$5,0))</f>
        <v>Manager A</v>
      </c>
    </row>
    <row r="6742" customFormat="false" ht="15" hidden="false" customHeight="false" outlineLevel="0" collapsed="false">
      <c r="A6742" s="0" t="s">
        <v>5264</v>
      </c>
      <c r="B6742" s="13" t="n">
        <v>42150</v>
      </c>
      <c r="C6742" s="13" t="n">
        <v>42155</v>
      </c>
      <c r="D6742" s="14" t="s">
        <v>69</v>
      </c>
      <c r="E6742" s="14" t="s">
        <v>53</v>
      </c>
      <c r="F6742" s="14" t="s">
        <v>98</v>
      </c>
      <c r="G6742" s="14" t="s">
        <v>146</v>
      </c>
      <c r="H6742" s="14" t="s">
        <v>56</v>
      </c>
      <c r="I6742" s="14" t="s">
        <v>59</v>
      </c>
      <c r="J6742" s="14" t="s">
        <v>2244</v>
      </c>
      <c r="K6742" s="15" t="n">
        <v>359.772</v>
      </c>
      <c r="L6742" s="0" t="n">
        <v>2</v>
      </c>
      <c r="M6742" s="16" t="n">
        <v>0.3</v>
      </c>
      <c r="N6742" s="17" t="n">
        <v>-5.1396</v>
      </c>
      <c r="O6742" s="0" t="str">
        <f aca="false">TEXT(B6742,"YYYY-MM")</f>
        <v>2015-05</v>
      </c>
      <c r="P6742" s="18" t="n">
        <f aca="false">IFERROR(N6742/K6742,0)</f>
        <v>-0.0142857142857143</v>
      </c>
      <c r="Q6742" s="0" t="str">
        <f aca="false">IF(M6742=0,"No Discount",IF(M6742&lt;0.2,"Low (1-19%)",IF(M6742&lt;0.4,"Medium (20-39%)","High (40%+)")))</f>
        <v>Medium (20-39%)</v>
      </c>
      <c r="R6742" s="0" t="str">
        <f aca="false">INDEX('Lookup Tables'!$B$2:$B$5,MATCH(F6742,'Lookup Tables'!$A$2:$A$5,0))</f>
        <v>Manager A</v>
      </c>
    </row>
    <row r="6743" customFormat="false" ht="15" hidden="false" customHeight="false" outlineLevel="0" collapsed="false">
      <c r="A6743" s="0" t="s">
        <v>5264</v>
      </c>
      <c r="B6743" s="13" t="n">
        <v>42150</v>
      </c>
      <c r="C6743" s="13" t="n">
        <v>42155</v>
      </c>
      <c r="D6743" s="14" t="s">
        <v>69</v>
      </c>
      <c r="E6743" s="14" t="s">
        <v>53</v>
      </c>
      <c r="F6743" s="14" t="s">
        <v>98</v>
      </c>
      <c r="G6743" s="14" t="s">
        <v>146</v>
      </c>
      <c r="H6743" s="14" t="s">
        <v>65</v>
      </c>
      <c r="I6743" s="14" t="s">
        <v>78</v>
      </c>
      <c r="J6743" s="14" t="s">
        <v>1425</v>
      </c>
      <c r="K6743" s="15" t="n">
        <v>13.392</v>
      </c>
      <c r="L6743" s="0" t="n">
        <v>3</v>
      </c>
      <c r="M6743" s="16" t="n">
        <v>0.2</v>
      </c>
      <c r="N6743" s="17" t="n">
        <v>3.1806</v>
      </c>
      <c r="O6743" s="0" t="str">
        <f aca="false">TEXT(B6743,"YYYY-MM")</f>
        <v>2015-05</v>
      </c>
      <c r="P6743" s="18" t="n">
        <f aca="false">IFERROR(N6743/K6743,0)</f>
        <v>0.2375</v>
      </c>
      <c r="Q6743" s="0" t="str">
        <f aca="false">IF(M6743=0,"No Discount",IF(M6743&lt;0.2,"Low (1-19%)",IF(M6743&lt;0.4,"Medium (20-39%)","High (40%+)")))</f>
        <v>Medium (20-39%)</v>
      </c>
      <c r="R6743" s="0" t="str">
        <f aca="false">INDEX('Lookup Tables'!$B$2:$B$5,MATCH(F6743,'Lookup Tables'!$A$2:$A$5,0))</f>
        <v>Manager A</v>
      </c>
    </row>
    <row r="6744" customFormat="false" ht="15" hidden="false" customHeight="false" outlineLevel="0" collapsed="false">
      <c r="A6744" s="0" t="s">
        <v>5265</v>
      </c>
      <c r="B6744" s="13" t="n">
        <v>43287</v>
      </c>
      <c r="C6744" s="13" t="n">
        <v>43292</v>
      </c>
      <c r="D6744" s="14" t="s">
        <v>69</v>
      </c>
      <c r="E6744" s="14" t="s">
        <v>53</v>
      </c>
      <c r="F6744" s="14" t="s">
        <v>63</v>
      </c>
      <c r="G6744" s="14" t="s">
        <v>64</v>
      </c>
      <c r="H6744" s="14" t="s">
        <v>56</v>
      </c>
      <c r="I6744" s="14" t="s">
        <v>59</v>
      </c>
      <c r="J6744" s="14" t="s">
        <v>291</v>
      </c>
      <c r="K6744" s="15" t="n">
        <v>122.136</v>
      </c>
      <c r="L6744" s="0" t="n">
        <v>3</v>
      </c>
      <c r="M6744" s="16" t="n">
        <v>0.2</v>
      </c>
      <c r="N6744" s="17" t="n">
        <v>-13.7403</v>
      </c>
      <c r="O6744" s="0" t="str">
        <f aca="false">TEXT(B6744,"YYYY-MM")</f>
        <v>2018-07</v>
      </c>
      <c r="P6744" s="18" t="n">
        <f aca="false">IFERROR(N6744/K6744,0)</f>
        <v>-0.1125</v>
      </c>
      <c r="Q6744" s="0" t="str">
        <f aca="false">IF(M6744=0,"No Discount",IF(M6744&lt;0.2,"Low (1-19%)",IF(M6744&lt;0.4,"Medium (20-39%)","High (40%+)")))</f>
        <v>Medium (20-39%)</v>
      </c>
      <c r="R6744" s="0" t="str">
        <f aca="false">INDEX('Lookup Tables'!$B$2:$B$5,MATCH(F6744,'Lookup Tables'!$A$2:$A$5,0))</f>
        <v>Manager D</v>
      </c>
    </row>
    <row r="6745" customFormat="false" ht="15" hidden="false" customHeight="false" outlineLevel="0" collapsed="false">
      <c r="A6745" s="0" t="s">
        <v>5266</v>
      </c>
      <c r="B6745" s="13" t="n">
        <v>42416</v>
      </c>
      <c r="C6745" s="13" t="n">
        <v>42420</v>
      </c>
      <c r="D6745" s="14" t="s">
        <v>69</v>
      </c>
      <c r="E6745" s="14" t="s">
        <v>62</v>
      </c>
      <c r="F6745" s="14" t="s">
        <v>117</v>
      </c>
      <c r="G6745" s="14" t="s">
        <v>1222</v>
      </c>
      <c r="H6745" s="14" t="s">
        <v>65</v>
      </c>
      <c r="I6745" s="14" t="s">
        <v>91</v>
      </c>
      <c r="J6745" s="14" t="s">
        <v>335</v>
      </c>
      <c r="K6745" s="15" t="n">
        <v>35.88</v>
      </c>
      <c r="L6745" s="0" t="n">
        <v>6</v>
      </c>
      <c r="M6745" s="16" t="n">
        <v>0</v>
      </c>
      <c r="N6745" s="17" t="n">
        <v>16.146</v>
      </c>
      <c r="O6745" s="0" t="str">
        <f aca="false">TEXT(B6745,"YYYY-MM")</f>
        <v>2016-02</v>
      </c>
      <c r="P6745" s="18" t="n">
        <f aca="false">IFERROR(N6745/K6745,0)</f>
        <v>0.45</v>
      </c>
      <c r="Q6745" s="0" t="str">
        <f aca="false">IF(M6745=0,"No Discount",IF(M6745&lt;0.2,"Low (1-19%)",IF(M6745&lt;0.4,"Medium (20-39%)","High (40%+)")))</f>
        <v>No Discount</v>
      </c>
      <c r="R6745" s="0" t="str">
        <f aca="false">INDEX('Lookup Tables'!$B$2:$B$5,MATCH(F6745,'Lookup Tables'!$A$2:$A$5,0))</f>
        <v>Manager B</v>
      </c>
    </row>
    <row r="6746" customFormat="false" ht="15" hidden="false" customHeight="false" outlineLevel="0" collapsed="false">
      <c r="A6746" s="0" t="s">
        <v>5267</v>
      </c>
      <c r="B6746" s="13" t="n">
        <v>43267</v>
      </c>
      <c r="C6746" s="13" t="n">
        <v>43269</v>
      </c>
      <c r="D6746" s="14" t="s">
        <v>52</v>
      </c>
      <c r="E6746" s="14" t="s">
        <v>53</v>
      </c>
      <c r="F6746" s="14" t="s">
        <v>117</v>
      </c>
      <c r="G6746" s="14" t="s">
        <v>269</v>
      </c>
      <c r="H6746" s="14" t="s">
        <v>80</v>
      </c>
      <c r="I6746" s="14" t="s">
        <v>123</v>
      </c>
      <c r="J6746" s="14" t="s">
        <v>1041</v>
      </c>
      <c r="K6746" s="15" t="n">
        <v>479.952</v>
      </c>
      <c r="L6746" s="0" t="n">
        <v>6</v>
      </c>
      <c r="M6746" s="16" t="n">
        <v>0.2</v>
      </c>
      <c r="N6746" s="17" t="n">
        <v>107.9892</v>
      </c>
      <c r="O6746" s="0" t="str">
        <f aca="false">TEXT(B6746,"YYYY-MM")</f>
        <v>2018-06</v>
      </c>
      <c r="P6746" s="18" t="n">
        <f aca="false">IFERROR(N6746/K6746,0)</f>
        <v>0.225</v>
      </c>
      <c r="Q6746" s="0" t="str">
        <f aca="false">IF(M6746=0,"No Discount",IF(M6746&lt;0.2,"Low (1-19%)",IF(M6746&lt;0.4,"Medium (20-39%)","High (40%+)")))</f>
        <v>Medium (20-39%)</v>
      </c>
      <c r="R6746" s="0" t="str">
        <f aca="false">INDEX('Lookup Tables'!$B$2:$B$5,MATCH(F6746,'Lookup Tables'!$A$2:$A$5,0))</f>
        <v>Manager B</v>
      </c>
    </row>
    <row r="6747" customFormat="false" ht="15" hidden="false" customHeight="false" outlineLevel="0" collapsed="false">
      <c r="A6747" s="0" t="s">
        <v>5267</v>
      </c>
      <c r="B6747" s="13" t="n">
        <v>43267</v>
      </c>
      <c r="C6747" s="13" t="n">
        <v>43269</v>
      </c>
      <c r="D6747" s="14" t="s">
        <v>52</v>
      </c>
      <c r="E6747" s="14" t="s">
        <v>53</v>
      </c>
      <c r="F6747" s="14" t="s">
        <v>117</v>
      </c>
      <c r="G6747" s="14" t="s">
        <v>269</v>
      </c>
      <c r="H6747" s="14" t="s">
        <v>65</v>
      </c>
      <c r="I6747" s="14" t="s">
        <v>78</v>
      </c>
      <c r="J6747" s="14" t="s">
        <v>491</v>
      </c>
      <c r="K6747" s="15" t="n">
        <v>23.92</v>
      </c>
      <c r="L6747" s="0" t="n">
        <v>5</v>
      </c>
      <c r="M6747" s="16" t="n">
        <v>0.2</v>
      </c>
      <c r="N6747" s="17" t="n">
        <v>1.794</v>
      </c>
      <c r="O6747" s="0" t="str">
        <f aca="false">TEXT(B6747,"YYYY-MM")</f>
        <v>2018-06</v>
      </c>
      <c r="P6747" s="18" t="n">
        <f aca="false">IFERROR(N6747/K6747,0)</f>
        <v>0.075</v>
      </c>
      <c r="Q6747" s="0" t="str">
        <f aca="false">IF(M6747=0,"No Discount",IF(M6747&lt;0.2,"Low (1-19%)",IF(M6747&lt;0.4,"Medium (20-39%)","High (40%+)")))</f>
        <v>Medium (20-39%)</v>
      </c>
      <c r="R6747" s="0" t="str">
        <f aca="false">INDEX('Lookup Tables'!$B$2:$B$5,MATCH(F6747,'Lookup Tables'!$A$2:$A$5,0))</f>
        <v>Manager B</v>
      </c>
    </row>
    <row r="6748" customFormat="false" ht="15" hidden="false" customHeight="false" outlineLevel="0" collapsed="false">
      <c r="A6748" s="0" t="s">
        <v>5268</v>
      </c>
      <c r="B6748" s="13" t="n">
        <v>43417</v>
      </c>
      <c r="C6748" s="13" t="n">
        <v>43420</v>
      </c>
      <c r="D6748" s="14" t="s">
        <v>137</v>
      </c>
      <c r="E6748" s="14" t="s">
        <v>62</v>
      </c>
      <c r="F6748" s="14" t="s">
        <v>117</v>
      </c>
      <c r="G6748" s="14" t="s">
        <v>170</v>
      </c>
      <c r="H6748" s="14" t="s">
        <v>80</v>
      </c>
      <c r="I6748" s="14" t="s">
        <v>81</v>
      </c>
      <c r="J6748" s="14" t="s">
        <v>2975</v>
      </c>
      <c r="K6748" s="15" t="n">
        <v>629.95</v>
      </c>
      <c r="L6748" s="0" t="n">
        <v>5</v>
      </c>
      <c r="M6748" s="16" t="n">
        <v>0</v>
      </c>
      <c r="N6748" s="17" t="n">
        <v>163.787</v>
      </c>
      <c r="O6748" s="0" t="str">
        <f aca="false">TEXT(B6748,"YYYY-MM")</f>
        <v>2018-11</v>
      </c>
      <c r="P6748" s="18" t="n">
        <f aca="false">IFERROR(N6748/K6748,0)</f>
        <v>0.26</v>
      </c>
      <c r="Q6748" s="0" t="str">
        <f aca="false">IF(M6748=0,"No Discount",IF(M6748&lt;0.2,"Low (1-19%)",IF(M6748&lt;0.4,"Medium (20-39%)","High (40%+)")))</f>
        <v>No Discount</v>
      </c>
      <c r="R6748" s="0" t="str">
        <f aca="false">INDEX('Lookup Tables'!$B$2:$B$5,MATCH(F6748,'Lookup Tables'!$A$2:$A$5,0))</f>
        <v>Manager B</v>
      </c>
    </row>
    <row r="6749" customFormat="false" ht="15" hidden="false" customHeight="false" outlineLevel="0" collapsed="false">
      <c r="A6749" s="0" t="s">
        <v>5269</v>
      </c>
      <c r="B6749" s="13" t="n">
        <v>43445</v>
      </c>
      <c r="C6749" s="13" t="n">
        <v>43449</v>
      </c>
      <c r="D6749" s="14" t="s">
        <v>69</v>
      </c>
      <c r="E6749" s="14" t="s">
        <v>53</v>
      </c>
      <c r="F6749" s="14" t="s">
        <v>117</v>
      </c>
      <c r="G6749" s="14" t="s">
        <v>170</v>
      </c>
      <c r="H6749" s="14" t="s">
        <v>65</v>
      </c>
      <c r="I6749" s="14" t="s">
        <v>83</v>
      </c>
      <c r="J6749" s="14" t="s">
        <v>790</v>
      </c>
      <c r="K6749" s="15" t="n">
        <v>14.952</v>
      </c>
      <c r="L6749" s="0" t="n">
        <v>1</v>
      </c>
      <c r="M6749" s="16" t="n">
        <v>0.2</v>
      </c>
      <c r="N6749" s="17" t="n">
        <v>5.0463</v>
      </c>
      <c r="O6749" s="0" t="str">
        <f aca="false">TEXT(B6749,"YYYY-MM")</f>
        <v>2018-12</v>
      </c>
      <c r="P6749" s="18" t="n">
        <f aca="false">IFERROR(N6749/K6749,0)</f>
        <v>0.3375</v>
      </c>
      <c r="Q6749" s="0" t="str">
        <f aca="false">IF(M6749=0,"No Discount",IF(M6749&lt;0.2,"Low (1-19%)",IF(M6749&lt;0.4,"Medium (20-39%)","High (40%+)")))</f>
        <v>Medium (20-39%)</v>
      </c>
      <c r="R6749" s="0" t="str">
        <f aca="false">INDEX('Lookup Tables'!$B$2:$B$5,MATCH(F6749,'Lookup Tables'!$A$2:$A$5,0))</f>
        <v>Manager B</v>
      </c>
    </row>
    <row r="6750" customFormat="false" ht="15" hidden="false" customHeight="false" outlineLevel="0" collapsed="false">
      <c r="A6750" s="0" t="s">
        <v>5269</v>
      </c>
      <c r="B6750" s="13" t="n">
        <v>43445</v>
      </c>
      <c r="C6750" s="13" t="n">
        <v>43449</v>
      </c>
      <c r="D6750" s="14" t="s">
        <v>69</v>
      </c>
      <c r="E6750" s="14" t="s">
        <v>53</v>
      </c>
      <c r="F6750" s="14" t="s">
        <v>117</v>
      </c>
      <c r="G6750" s="14" t="s">
        <v>170</v>
      </c>
      <c r="H6750" s="14" t="s">
        <v>65</v>
      </c>
      <c r="I6750" s="14" t="s">
        <v>91</v>
      </c>
      <c r="J6750" s="14" t="s">
        <v>2690</v>
      </c>
      <c r="K6750" s="15" t="n">
        <v>17.94</v>
      </c>
      <c r="L6750" s="0" t="n">
        <v>3</v>
      </c>
      <c r="M6750" s="16" t="n">
        <v>0</v>
      </c>
      <c r="N6750" s="17" t="n">
        <v>8.073</v>
      </c>
      <c r="O6750" s="0" t="str">
        <f aca="false">TEXT(B6750,"YYYY-MM")</f>
        <v>2018-12</v>
      </c>
      <c r="P6750" s="18" t="n">
        <f aca="false">IFERROR(N6750/K6750,0)</f>
        <v>0.45</v>
      </c>
      <c r="Q6750" s="0" t="str">
        <f aca="false">IF(M6750=0,"No Discount",IF(M6750&lt;0.2,"Low (1-19%)",IF(M6750&lt;0.4,"Medium (20-39%)","High (40%+)")))</f>
        <v>No Discount</v>
      </c>
      <c r="R6750" s="0" t="str">
        <f aca="false">INDEX('Lookup Tables'!$B$2:$B$5,MATCH(F6750,'Lookup Tables'!$A$2:$A$5,0))</f>
        <v>Manager B</v>
      </c>
    </row>
    <row r="6751" customFormat="false" ht="15" hidden="false" customHeight="false" outlineLevel="0" collapsed="false">
      <c r="A6751" s="0" t="s">
        <v>5269</v>
      </c>
      <c r="B6751" s="13" t="n">
        <v>43445</v>
      </c>
      <c r="C6751" s="13" t="n">
        <v>43449</v>
      </c>
      <c r="D6751" s="14" t="s">
        <v>69</v>
      </c>
      <c r="E6751" s="14" t="s">
        <v>53</v>
      </c>
      <c r="F6751" s="14" t="s">
        <v>117</v>
      </c>
      <c r="G6751" s="14" t="s">
        <v>170</v>
      </c>
      <c r="H6751" s="14" t="s">
        <v>80</v>
      </c>
      <c r="I6751" s="14" t="s">
        <v>81</v>
      </c>
      <c r="J6751" s="14" t="s">
        <v>4317</v>
      </c>
      <c r="K6751" s="15" t="n">
        <v>116.98</v>
      </c>
      <c r="L6751" s="0" t="n">
        <v>2</v>
      </c>
      <c r="M6751" s="16" t="n">
        <v>0</v>
      </c>
      <c r="N6751" s="17" t="n">
        <v>29.245</v>
      </c>
      <c r="O6751" s="0" t="str">
        <f aca="false">TEXT(B6751,"YYYY-MM")</f>
        <v>2018-12</v>
      </c>
      <c r="P6751" s="18" t="n">
        <f aca="false">IFERROR(N6751/K6751,0)</f>
        <v>0.25</v>
      </c>
      <c r="Q6751" s="0" t="str">
        <f aca="false">IF(M6751=0,"No Discount",IF(M6751&lt;0.2,"Low (1-19%)",IF(M6751&lt;0.4,"Medium (20-39%)","High (40%+)")))</f>
        <v>No Discount</v>
      </c>
      <c r="R6751" s="0" t="str">
        <f aca="false">INDEX('Lookup Tables'!$B$2:$B$5,MATCH(F6751,'Lookup Tables'!$A$2:$A$5,0))</f>
        <v>Manager B</v>
      </c>
    </row>
    <row r="6752" customFormat="false" ht="15" hidden="false" customHeight="false" outlineLevel="0" collapsed="false">
      <c r="A6752" s="0" t="s">
        <v>5270</v>
      </c>
      <c r="B6752" s="13" t="n">
        <v>42914</v>
      </c>
      <c r="C6752" s="13" t="n">
        <v>42916</v>
      </c>
      <c r="D6752" s="14" t="s">
        <v>52</v>
      </c>
      <c r="E6752" s="14" t="s">
        <v>53</v>
      </c>
      <c r="F6752" s="14" t="s">
        <v>117</v>
      </c>
      <c r="G6752" s="14" t="s">
        <v>391</v>
      </c>
      <c r="H6752" s="14" t="s">
        <v>56</v>
      </c>
      <c r="I6752" s="14" t="s">
        <v>59</v>
      </c>
      <c r="J6752" s="14" t="s">
        <v>3329</v>
      </c>
      <c r="K6752" s="15" t="n">
        <v>121.96</v>
      </c>
      <c r="L6752" s="0" t="n">
        <v>2</v>
      </c>
      <c r="M6752" s="16" t="n">
        <v>0</v>
      </c>
      <c r="N6752" s="17" t="n">
        <v>20.7332</v>
      </c>
      <c r="O6752" s="0" t="str">
        <f aca="false">TEXT(B6752,"YYYY-MM")</f>
        <v>2017-06</v>
      </c>
      <c r="P6752" s="18" t="n">
        <f aca="false">IFERROR(N6752/K6752,0)</f>
        <v>0.17</v>
      </c>
      <c r="Q6752" s="0" t="str">
        <f aca="false">IF(M6752=0,"No Discount",IF(M6752&lt;0.2,"Low (1-19%)",IF(M6752&lt;0.4,"Medium (20-39%)","High (40%+)")))</f>
        <v>No Discount</v>
      </c>
      <c r="R6752" s="0" t="str">
        <f aca="false">INDEX('Lookup Tables'!$B$2:$B$5,MATCH(F6752,'Lookup Tables'!$A$2:$A$5,0))</f>
        <v>Manager B</v>
      </c>
    </row>
    <row r="6753" customFormat="false" ht="15" hidden="false" customHeight="false" outlineLevel="0" collapsed="false">
      <c r="A6753" s="0" t="s">
        <v>5270</v>
      </c>
      <c r="B6753" s="13" t="n">
        <v>42914</v>
      </c>
      <c r="C6753" s="13" t="n">
        <v>42916</v>
      </c>
      <c r="D6753" s="14" t="s">
        <v>52</v>
      </c>
      <c r="E6753" s="14" t="s">
        <v>53</v>
      </c>
      <c r="F6753" s="14" t="s">
        <v>117</v>
      </c>
      <c r="G6753" s="14" t="s">
        <v>391</v>
      </c>
      <c r="H6753" s="14" t="s">
        <v>65</v>
      </c>
      <c r="I6753" s="14" t="s">
        <v>85</v>
      </c>
      <c r="J6753" s="14" t="s">
        <v>3268</v>
      </c>
      <c r="K6753" s="15" t="n">
        <v>8.74</v>
      </c>
      <c r="L6753" s="0" t="n">
        <v>2</v>
      </c>
      <c r="M6753" s="16" t="n">
        <v>0</v>
      </c>
      <c r="N6753" s="17" t="n">
        <v>2.2724</v>
      </c>
      <c r="O6753" s="0" t="str">
        <f aca="false">TEXT(B6753,"YYYY-MM")</f>
        <v>2017-06</v>
      </c>
      <c r="P6753" s="18" t="n">
        <f aca="false">IFERROR(N6753/K6753,0)</f>
        <v>0.26</v>
      </c>
      <c r="Q6753" s="0" t="str">
        <f aca="false">IF(M6753=0,"No Discount",IF(M6753&lt;0.2,"Low (1-19%)",IF(M6753&lt;0.4,"Medium (20-39%)","High (40%+)")))</f>
        <v>No Discount</v>
      </c>
      <c r="R6753" s="0" t="str">
        <f aca="false">INDEX('Lookup Tables'!$B$2:$B$5,MATCH(F6753,'Lookup Tables'!$A$2:$A$5,0))</f>
        <v>Manager B</v>
      </c>
    </row>
    <row r="6754" customFormat="false" ht="15" hidden="false" customHeight="false" outlineLevel="0" collapsed="false">
      <c r="A6754" s="0" t="s">
        <v>5270</v>
      </c>
      <c r="B6754" s="13" t="n">
        <v>42914</v>
      </c>
      <c r="C6754" s="13" t="n">
        <v>42916</v>
      </c>
      <c r="D6754" s="14" t="s">
        <v>52</v>
      </c>
      <c r="E6754" s="14" t="s">
        <v>53</v>
      </c>
      <c r="F6754" s="14" t="s">
        <v>117</v>
      </c>
      <c r="G6754" s="14" t="s">
        <v>391</v>
      </c>
      <c r="H6754" s="14" t="s">
        <v>65</v>
      </c>
      <c r="I6754" s="14" t="s">
        <v>91</v>
      </c>
      <c r="J6754" s="14" t="s">
        <v>618</v>
      </c>
      <c r="K6754" s="15" t="n">
        <v>61.96</v>
      </c>
      <c r="L6754" s="0" t="n">
        <v>2</v>
      </c>
      <c r="M6754" s="16" t="n">
        <v>0</v>
      </c>
      <c r="N6754" s="17" t="n">
        <v>27.882</v>
      </c>
      <c r="O6754" s="0" t="str">
        <f aca="false">TEXT(B6754,"YYYY-MM")</f>
        <v>2017-06</v>
      </c>
      <c r="P6754" s="18" t="n">
        <f aca="false">IFERROR(N6754/K6754,0)</f>
        <v>0.45</v>
      </c>
      <c r="Q6754" s="0" t="str">
        <f aca="false">IF(M6754=0,"No Discount",IF(M6754&lt;0.2,"Low (1-19%)",IF(M6754&lt;0.4,"Medium (20-39%)","High (40%+)")))</f>
        <v>No Discount</v>
      </c>
      <c r="R6754" s="0" t="str">
        <f aca="false">INDEX('Lookup Tables'!$B$2:$B$5,MATCH(F6754,'Lookup Tables'!$A$2:$A$5,0))</f>
        <v>Manager B</v>
      </c>
    </row>
    <row r="6755" customFormat="false" ht="15" hidden="false" customHeight="false" outlineLevel="0" collapsed="false">
      <c r="A6755" s="0" t="s">
        <v>5270</v>
      </c>
      <c r="B6755" s="13" t="n">
        <v>42914</v>
      </c>
      <c r="C6755" s="13" t="n">
        <v>42916</v>
      </c>
      <c r="D6755" s="14" t="s">
        <v>52</v>
      </c>
      <c r="E6755" s="14" t="s">
        <v>53</v>
      </c>
      <c r="F6755" s="14" t="s">
        <v>117</v>
      </c>
      <c r="G6755" s="14" t="s">
        <v>391</v>
      </c>
      <c r="H6755" s="14" t="s">
        <v>65</v>
      </c>
      <c r="I6755" s="14" t="s">
        <v>83</v>
      </c>
      <c r="J6755" s="14" t="s">
        <v>2834</v>
      </c>
      <c r="K6755" s="15" t="n">
        <v>7.96</v>
      </c>
      <c r="L6755" s="0" t="n">
        <v>2</v>
      </c>
      <c r="M6755" s="16" t="n">
        <v>0</v>
      </c>
      <c r="N6755" s="17" t="n">
        <v>3.7412</v>
      </c>
      <c r="O6755" s="0" t="str">
        <f aca="false">TEXT(B6755,"YYYY-MM")</f>
        <v>2017-06</v>
      </c>
      <c r="P6755" s="18" t="n">
        <f aca="false">IFERROR(N6755/K6755,0)</f>
        <v>0.47</v>
      </c>
      <c r="Q6755" s="0" t="str">
        <f aca="false">IF(M6755=0,"No Discount",IF(M6755&lt;0.2,"Low (1-19%)",IF(M6755&lt;0.4,"Medium (20-39%)","High (40%+)")))</f>
        <v>No Discount</v>
      </c>
      <c r="R6755" s="0" t="str">
        <f aca="false">INDEX('Lookup Tables'!$B$2:$B$5,MATCH(F6755,'Lookup Tables'!$A$2:$A$5,0))</f>
        <v>Manager B</v>
      </c>
    </row>
    <row r="6756" customFormat="false" ht="15" hidden="false" customHeight="false" outlineLevel="0" collapsed="false">
      <c r="A6756" s="0" t="s">
        <v>5270</v>
      </c>
      <c r="B6756" s="13" t="n">
        <v>42914</v>
      </c>
      <c r="C6756" s="13" t="n">
        <v>42916</v>
      </c>
      <c r="D6756" s="14" t="s">
        <v>52</v>
      </c>
      <c r="E6756" s="14" t="s">
        <v>53</v>
      </c>
      <c r="F6756" s="14" t="s">
        <v>117</v>
      </c>
      <c r="G6756" s="14" t="s">
        <v>391</v>
      </c>
      <c r="H6756" s="14" t="s">
        <v>65</v>
      </c>
      <c r="I6756" s="14" t="s">
        <v>85</v>
      </c>
      <c r="J6756" s="14" t="s">
        <v>100</v>
      </c>
      <c r="K6756" s="15" t="n">
        <v>275.24</v>
      </c>
      <c r="L6756" s="0" t="n">
        <v>4</v>
      </c>
      <c r="M6756" s="16" t="n">
        <v>0</v>
      </c>
      <c r="N6756" s="17" t="n">
        <v>121.1056</v>
      </c>
      <c r="O6756" s="0" t="str">
        <f aca="false">TEXT(B6756,"YYYY-MM")</f>
        <v>2017-06</v>
      </c>
      <c r="P6756" s="18" t="n">
        <f aca="false">IFERROR(N6756/K6756,0)</f>
        <v>0.44</v>
      </c>
      <c r="Q6756" s="0" t="str">
        <f aca="false">IF(M6756=0,"No Discount",IF(M6756&lt;0.2,"Low (1-19%)",IF(M6756&lt;0.4,"Medium (20-39%)","High (40%+)")))</f>
        <v>No Discount</v>
      </c>
      <c r="R6756" s="0" t="str">
        <f aca="false">INDEX('Lookup Tables'!$B$2:$B$5,MATCH(F6756,'Lookup Tables'!$A$2:$A$5,0))</f>
        <v>Manager B</v>
      </c>
    </row>
    <row r="6757" customFormat="false" ht="15" hidden="false" customHeight="false" outlineLevel="0" collapsed="false">
      <c r="A6757" s="0" t="s">
        <v>5271</v>
      </c>
      <c r="B6757" s="13" t="n">
        <v>43358</v>
      </c>
      <c r="C6757" s="13" t="n">
        <v>43362</v>
      </c>
      <c r="D6757" s="14" t="s">
        <v>69</v>
      </c>
      <c r="E6757" s="14" t="s">
        <v>62</v>
      </c>
      <c r="F6757" s="14" t="s">
        <v>117</v>
      </c>
      <c r="G6757" s="14" t="s">
        <v>391</v>
      </c>
      <c r="H6757" s="14" t="s">
        <v>56</v>
      </c>
      <c r="I6757" s="14" t="s">
        <v>76</v>
      </c>
      <c r="J6757" s="14" t="s">
        <v>3047</v>
      </c>
      <c r="K6757" s="15" t="n">
        <v>47.4</v>
      </c>
      <c r="L6757" s="0" t="n">
        <v>5</v>
      </c>
      <c r="M6757" s="16" t="n">
        <v>0</v>
      </c>
      <c r="N6757" s="17" t="n">
        <v>18.96</v>
      </c>
      <c r="O6757" s="0" t="str">
        <f aca="false">TEXT(B6757,"YYYY-MM")</f>
        <v>2018-09</v>
      </c>
      <c r="P6757" s="18" t="n">
        <f aca="false">IFERROR(N6757/K6757,0)</f>
        <v>0.4</v>
      </c>
      <c r="Q6757" s="0" t="str">
        <f aca="false">IF(M6757=0,"No Discount",IF(M6757&lt;0.2,"Low (1-19%)",IF(M6757&lt;0.4,"Medium (20-39%)","High (40%+)")))</f>
        <v>No Discount</v>
      </c>
      <c r="R6757" s="0" t="str">
        <f aca="false">INDEX('Lookup Tables'!$B$2:$B$5,MATCH(F6757,'Lookup Tables'!$A$2:$A$5,0))</f>
        <v>Manager B</v>
      </c>
    </row>
    <row r="6758" customFormat="false" ht="15" hidden="false" customHeight="false" outlineLevel="0" collapsed="false">
      <c r="A6758" s="0" t="s">
        <v>5271</v>
      </c>
      <c r="B6758" s="13" t="n">
        <v>43358</v>
      </c>
      <c r="C6758" s="13" t="n">
        <v>43362</v>
      </c>
      <c r="D6758" s="14" t="s">
        <v>69</v>
      </c>
      <c r="E6758" s="14" t="s">
        <v>62</v>
      </c>
      <c r="F6758" s="14" t="s">
        <v>117</v>
      </c>
      <c r="G6758" s="14" t="s">
        <v>391</v>
      </c>
      <c r="H6758" s="14" t="s">
        <v>56</v>
      </c>
      <c r="I6758" s="14" t="s">
        <v>59</v>
      </c>
      <c r="J6758" s="14" t="s">
        <v>3587</v>
      </c>
      <c r="K6758" s="15" t="n">
        <v>512.96</v>
      </c>
      <c r="L6758" s="0" t="n">
        <v>4</v>
      </c>
      <c r="M6758" s="16" t="n">
        <v>0</v>
      </c>
      <c r="N6758" s="17" t="n">
        <v>143.6288</v>
      </c>
      <c r="O6758" s="0" t="str">
        <f aca="false">TEXT(B6758,"YYYY-MM")</f>
        <v>2018-09</v>
      </c>
      <c r="P6758" s="18" t="n">
        <f aca="false">IFERROR(N6758/K6758,0)</f>
        <v>0.28</v>
      </c>
      <c r="Q6758" s="0" t="str">
        <f aca="false">IF(M6758=0,"No Discount",IF(M6758&lt;0.2,"Low (1-19%)",IF(M6758&lt;0.4,"Medium (20-39%)","High (40%+)")))</f>
        <v>No Discount</v>
      </c>
      <c r="R6758" s="0" t="str">
        <f aca="false">INDEX('Lookup Tables'!$B$2:$B$5,MATCH(F6758,'Lookup Tables'!$A$2:$A$5,0))</f>
        <v>Manager B</v>
      </c>
    </row>
    <row r="6759" customFormat="false" ht="15" hidden="false" customHeight="false" outlineLevel="0" collapsed="false">
      <c r="A6759" s="0" t="s">
        <v>5271</v>
      </c>
      <c r="B6759" s="13" t="n">
        <v>43358</v>
      </c>
      <c r="C6759" s="13" t="n">
        <v>43362</v>
      </c>
      <c r="D6759" s="14" t="s">
        <v>69</v>
      </c>
      <c r="E6759" s="14" t="s">
        <v>62</v>
      </c>
      <c r="F6759" s="14" t="s">
        <v>117</v>
      </c>
      <c r="G6759" s="14" t="s">
        <v>391</v>
      </c>
      <c r="H6759" s="14" t="s">
        <v>80</v>
      </c>
      <c r="I6759" s="14" t="s">
        <v>81</v>
      </c>
      <c r="J6759" s="14" t="s">
        <v>1436</v>
      </c>
      <c r="K6759" s="15" t="n">
        <v>395.94</v>
      </c>
      <c r="L6759" s="0" t="n">
        <v>6</v>
      </c>
      <c r="M6759" s="16" t="n">
        <v>0</v>
      </c>
      <c r="N6759" s="17" t="n">
        <v>102.9444</v>
      </c>
      <c r="O6759" s="0" t="str">
        <f aca="false">TEXT(B6759,"YYYY-MM")</f>
        <v>2018-09</v>
      </c>
      <c r="P6759" s="18" t="n">
        <f aca="false">IFERROR(N6759/K6759,0)</f>
        <v>0.26</v>
      </c>
      <c r="Q6759" s="0" t="str">
        <f aca="false">IF(M6759=0,"No Discount",IF(M6759&lt;0.2,"Low (1-19%)",IF(M6759&lt;0.4,"Medium (20-39%)","High (40%+)")))</f>
        <v>No Discount</v>
      </c>
      <c r="R6759" s="0" t="str">
        <f aca="false">INDEX('Lookup Tables'!$B$2:$B$5,MATCH(F6759,'Lookup Tables'!$A$2:$A$5,0))</f>
        <v>Manager B</v>
      </c>
    </row>
    <row r="6760" customFormat="false" ht="15" hidden="false" customHeight="false" outlineLevel="0" collapsed="false">
      <c r="A6760" s="0" t="s">
        <v>5271</v>
      </c>
      <c r="B6760" s="13" t="n">
        <v>43358</v>
      </c>
      <c r="C6760" s="13" t="n">
        <v>43362</v>
      </c>
      <c r="D6760" s="14" t="s">
        <v>69</v>
      </c>
      <c r="E6760" s="14" t="s">
        <v>62</v>
      </c>
      <c r="F6760" s="14" t="s">
        <v>117</v>
      </c>
      <c r="G6760" s="14" t="s">
        <v>391</v>
      </c>
      <c r="H6760" s="14" t="s">
        <v>65</v>
      </c>
      <c r="I6760" s="14" t="s">
        <v>73</v>
      </c>
      <c r="J6760" s="14" t="s">
        <v>656</v>
      </c>
      <c r="K6760" s="15" t="n">
        <v>81.96</v>
      </c>
      <c r="L6760" s="0" t="n">
        <v>2</v>
      </c>
      <c r="M6760" s="16" t="n">
        <v>0</v>
      </c>
      <c r="N6760" s="17" t="n">
        <v>0</v>
      </c>
      <c r="O6760" s="0" t="str">
        <f aca="false">TEXT(B6760,"YYYY-MM")</f>
        <v>2018-09</v>
      </c>
      <c r="P6760" s="18" t="n">
        <f aca="false">IFERROR(N6760/K6760,0)</f>
        <v>0</v>
      </c>
      <c r="Q6760" s="0" t="str">
        <f aca="false">IF(M6760=0,"No Discount",IF(M6760&lt;0.2,"Low (1-19%)",IF(M6760&lt;0.4,"Medium (20-39%)","High (40%+)")))</f>
        <v>No Discount</v>
      </c>
      <c r="R6760" s="0" t="str">
        <f aca="false">INDEX('Lookup Tables'!$B$2:$B$5,MATCH(F6760,'Lookup Tables'!$A$2:$A$5,0))</f>
        <v>Manager B</v>
      </c>
    </row>
    <row r="6761" customFormat="false" ht="15" hidden="false" customHeight="false" outlineLevel="0" collapsed="false">
      <c r="A6761" s="0" t="s">
        <v>5272</v>
      </c>
      <c r="B6761" s="13" t="n">
        <v>43436</v>
      </c>
      <c r="C6761" s="13" t="n">
        <v>43442</v>
      </c>
      <c r="D6761" s="14" t="s">
        <v>69</v>
      </c>
      <c r="E6761" s="14" t="s">
        <v>53</v>
      </c>
      <c r="F6761" s="14" t="s">
        <v>54</v>
      </c>
      <c r="G6761" s="14" t="s">
        <v>90</v>
      </c>
      <c r="H6761" s="14" t="s">
        <v>65</v>
      </c>
      <c r="I6761" s="14" t="s">
        <v>78</v>
      </c>
      <c r="J6761" s="14" t="s">
        <v>1591</v>
      </c>
      <c r="K6761" s="15" t="n">
        <v>32.776</v>
      </c>
      <c r="L6761" s="0" t="n">
        <v>1</v>
      </c>
      <c r="M6761" s="16" t="n">
        <v>0.2</v>
      </c>
      <c r="N6761" s="17" t="n">
        <v>2.4582</v>
      </c>
      <c r="O6761" s="0" t="str">
        <f aca="false">TEXT(B6761,"YYYY-MM")</f>
        <v>2018-12</v>
      </c>
      <c r="P6761" s="18" t="n">
        <f aca="false">IFERROR(N6761/K6761,0)</f>
        <v>0.075</v>
      </c>
      <c r="Q6761" s="0" t="str">
        <f aca="false">IF(M6761=0,"No Discount",IF(M6761&lt;0.2,"Low (1-19%)",IF(M6761&lt;0.4,"Medium (20-39%)","High (40%+)")))</f>
        <v>Medium (20-39%)</v>
      </c>
      <c r="R6761" s="0" t="str">
        <f aca="false">INDEX('Lookup Tables'!$B$2:$B$5,MATCH(F6761,'Lookup Tables'!$A$2:$A$5,0))</f>
        <v>Manager C</v>
      </c>
    </row>
    <row r="6762" customFormat="false" ht="15" hidden="false" customHeight="false" outlineLevel="0" collapsed="false">
      <c r="A6762" s="0" t="s">
        <v>5273</v>
      </c>
      <c r="B6762" s="13" t="n">
        <v>43277</v>
      </c>
      <c r="C6762" s="13" t="n">
        <v>43281</v>
      </c>
      <c r="D6762" s="14" t="s">
        <v>69</v>
      </c>
      <c r="E6762" s="14" t="s">
        <v>53</v>
      </c>
      <c r="F6762" s="14" t="s">
        <v>117</v>
      </c>
      <c r="G6762" s="14" t="s">
        <v>170</v>
      </c>
      <c r="H6762" s="14" t="s">
        <v>65</v>
      </c>
      <c r="I6762" s="14" t="s">
        <v>73</v>
      </c>
      <c r="J6762" s="14" t="s">
        <v>203</v>
      </c>
      <c r="K6762" s="15" t="n">
        <v>272.94</v>
      </c>
      <c r="L6762" s="0" t="n">
        <v>3</v>
      </c>
      <c r="M6762" s="16" t="n">
        <v>0</v>
      </c>
      <c r="N6762" s="17" t="n">
        <v>0</v>
      </c>
      <c r="O6762" s="0" t="str">
        <f aca="false">TEXT(B6762,"YYYY-MM")</f>
        <v>2018-06</v>
      </c>
      <c r="P6762" s="18" t="n">
        <f aca="false">IFERROR(N6762/K6762,0)</f>
        <v>0</v>
      </c>
      <c r="Q6762" s="0" t="str">
        <f aca="false">IF(M6762=0,"No Discount",IF(M6762&lt;0.2,"Low (1-19%)",IF(M6762&lt;0.4,"Medium (20-39%)","High (40%+)")))</f>
        <v>No Discount</v>
      </c>
      <c r="R6762" s="0" t="str">
        <f aca="false">INDEX('Lookup Tables'!$B$2:$B$5,MATCH(F6762,'Lookup Tables'!$A$2:$A$5,0))</f>
        <v>Manager B</v>
      </c>
    </row>
    <row r="6763" customFormat="false" ht="15" hidden="false" customHeight="false" outlineLevel="0" collapsed="false">
      <c r="A6763" s="0" t="s">
        <v>5274</v>
      </c>
      <c r="B6763" s="13" t="n">
        <v>42940</v>
      </c>
      <c r="C6763" s="13" t="n">
        <v>42942</v>
      </c>
      <c r="D6763" s="14" t="s">
        <v>52</v>
      </c>
      <c r="E6763" s="14" t="s">
        <v>62</v>
      </c>
      <c r="F6763" s="14" t="s">
        <v>117</v>
      </c>
      <c r="G6763" s="14" t="s">
        <v>170</v>
      </c>
      <c r="H6763" s="14" t="s">
        <v>56</v>
      </c>
      <c r="I6763" s="14" t="s">
        <v>59</v>
      </c>
      <c r="J6763" s="14" t="s">
        <v>1602</v>
      </c>
      <c r="K6763" s="15" t="n">
        <v>253.764</v>
      </c>
      <c r="L6763" s="0" t="n">
        <v>2</v>
      </c>
      <c r="M6763" s="16" t="n">
        <v>0.1</v>
      </c>
      <c r="N6763" s="17" t="n">
        <v>31.0156</v>
      </c>
      <c r="O6763" s="0" t="str">
        <f aca="false">TEXT(B6763,"YYYY-MM")</f>
        <v>2017-07</v>
      </c>
      <c r="P6763" s="18" t="n">
        <f aca="false">IFERROR(N6763/K6763,0)</f>
        <v>0.122222222222222</v>
      </c>
      <c r="Q6763" s="0" t="str">
        <f aca="false">IF(M6763=0,"No Discount",IF(M6763&lt;0.2,"Low (1-19%)",IF(M6763&lt;0.4,"Medium (20-39%)","High (40%+)")))</f>
        <v>Low (1-19%)</v>
      </c>
      <c r="R6763" s="0" t="str">
        <f aca="false">INDEX('Lookup Tables'!$B$2:$B$5,MATCH(F6763,'Lookup Tables'!$A$2:$A$5,0))</f>
        <v>Manager B</v>
      </c>
    </row>
    <row r="6764" customFormat="false" ht="15" hidden="false" customHeight="false" outlineLevel="0" collapsed="false">
      <c r="A6764" s="0" t="s">
        <v>5275</v>
      </c>
      <c r="B6764" s="13" t="n">
        <v>42980</v>
      </c>
      <c r="C6764" s="13" t="n">
        <v>42986</v>
      </c>
      <c r="D6764" s="14" t="s">
        <v>69</v>
      </c>
      <c r="E6764" s="14" t="s">
        <v>53</v>
      </c>
      <c r="F6764" s="14" t="s">
        <v>98</v>
      </c>
      <c r="G6764" s="14" t="s">
        <v>146</v>
      </c>
      <c r="H6764" s="14" t="s">
        <v>65</v>
      </c>
      <c r="I6764" s="14" t="s">
        <v>66</v>
      </c>
      <c r="J6764" s="14" t="s">
        <v>67</v>
      </c>
      <c r="K6764" s="15" t="n">
        <v>29.24</v>
      </c>
      <c r="L6764" s="0" t="n">
        <v>5</v>
      </c>
      <c r="M6764" s="16" t="n">
        <v>0.2</v>
      </c>
      <c r="N6764" s="17" t="n">
        <v>9.8685</v>
      </c>
      <c r="O6764" s="0" t="str">
        <f aca="false">TEXT(B6764,"YYYY-MM")</f>
        <v>2017-09</v>
      </c>
      <c r="P6764" s="18" t="n">
        <f aca="false">IFERROR(N6764/K6764,0)</f>
        <v>0.3375</v>
      </c>
      <c r="Q6764" s="0" t="str">
        <f aca="false">IF(M6764=0,"No Discount",IF(M6764&lt;0.2,"Low (1-19%)",IF(M6764&lt;0.4,"Medium (20-39%)","High (40%+)")))</f>
        <v>Medium (20-39%)</v>
      </c>
      <c r="R6764" s="0" t="str">
        <f aca="false">INDEX('Lookup Tables'!$B$2:$B$5,MATCH(F6764,'Lookup Tables'!$A$2:$A$5,0))</f>
        <v>Manager A</v>
      </c>
    </row>
    <row r="6765" customFormat="false" ht="15" hidden="false" customHeight="false" outlineLevel="0" collapsed="false">
      <c r="A6765" s="0" t="s">
        <v>5275</v>
      </c>
      <c r="B6765" s="13" t="n">
        <v>42980</v>
      </c>
      <c r="C6765" s="13" t="n">
        <v>42986</v>
      </c>
      <c r="D6765" s="14" t="s">
        <v>69</v>
      </c>
      <c r="E6765" s="14" t="s">
        <v>53</v>
      </c>
      <c r="F6765" s="14" t="s">
        <v>98</v>
      </c>
      <c r="G6765" s="14" t="s">
        <v>146</v>
      </c>
      <c r="H6765" s="14" t="s">
        <v>65</v>
      </c>
      <c r="I6765" s="14" t="s">
        <v>73</v>
      </c>
      <c r="J6765" s="14" t="s">
        <v>430</v>
      </c>
      <c r="K6765" s="15" t="n">
        <v>35.168</v>
      </c>
      <c r="L6765" s="0" t="n">
        <v>2</v>
      </c>
      <c r="M6765" s="16" t="n">
        <v>0.2</v>
      </c>
      <c r="N6765" s="17" t="n">
        <v>-8.3524</v>
      </c>
      <c r="O6765" s="0" t="str">
        <f aca="false">TEXT(B6765,"YYYY-MM")</f>
        <v>2017-09</v>
      </c>
      <c r="P6765" s="18" t="n">
        <f aca="false">IFERROR(N6765/K6765,0)</f>
        <v>-0.2375</v>
      </c>
      <c r="Q6765" s="0" t="str">
        <f aca="false">IF(M6765=0,"No Discount",IF(M6765&lt;0.2,"Low (1-19%)",IF(M6765&lt;0.4,"Medium (20-39%)","High (40%+)")))</f>
        <v>Medium (20-39%)</v>
      </c>
      <c r="R6765" s="0" t="str">
        <f aca="false">INDEX('Lookup Tables'!$B$2:$B$5,MATCH(F6765,'Lookup Tables'!$A$2:$A$5,0))</f>
        <v>Manager A</v>
      </c>
    </row>
    <row r="6766" customFormat="false" ht="15" hidden="false" customHeight="false" outlineLevel="0" collapsed="false">
      <c r="A6766" s="0" t="s">
        <v>5275</v>
      </c>
      <c r="B6766" s="13" t="n">
        <v>42980</v>
      </c>
      <c r="C6766" s="13" t="n">
        <v>42986</v>
      </c>
      <c r="D6766" s="14" t="s">
        <v>69</v>
      </c>
      <c r="E6766" s="14" t="s">
        <v>53</v>
      </c>
      <c r="F6766" s="14" t="s">
        <v>98</v>
      </c>
      <c r="G6766" s="14" t="s">
        <v>146</v>
      </c>
      <c r="H6766" s="14" t="s">
        <v>80</v>
      </c>
      <c r="I6766" s="14" t="s">
        <v>345</v>
      </c>
      <c r="J6766" s="14" t="s">
        <v>5276</v>
      </c>
      <c r="K6766" s="15" t="n">
        <v>1362.9</v>
      </c>
      <c r="L6766" s="0" t="n">
        <v>3</v>
      </c>
      <c r="M6766" s="16" t="n">
        <v>0.3</v>
      </c>
      <c r="N6766" s="17" t="n">
        <v>-19.47</v>
      </c>
      <c r="O6766" s="0" t="str">
        <f aca="false">TEXT(B6766,"YYYY-MM")</f>
        <v>2017-09</v>
      </c>
      <c r="P6766" s="18" t="n">
        <f aca="false">IFERROR(N6766/K6766,0)</f>
        <v>-0.0142857142857143</v>
      </c>
      <c r="Q6766" s="0" t="str">
        <f aca="false">IF(M6766=0,"No Discount",IF(M6766&lt;0.2,"Low (1-19%)",IF(M6766&lt;0.4,"Medium (20-39%)","High (40%+)")))</f>
        <v>Medium (20-39%)</v>
      </c>
      <c r="R6766" s="0" t="str">
        <f aca="false">INDEX('Lookup Tables'!$B$2:$B$5,MATCH(F6766,'Lookup Tables'!$A$2:$A$5,0))</f>
        <v>Manager A</v>
      </c>
    </row>
    <row r="6767" customFormat="false" ht="15" hidden="false" customHeight="false" outlineLevel="0" collapsed="false">
      <c r="A6767" s="0" t="s">
        <v>5277</v>
      </c>
      <c r="B6767" s="13" t="n">
        <v>43210</v>
      </c>
      <c r="C6767" s="13" t="n">
        <v>43214</v>
      </c>
      <c r="D6767" s="14" t="s">
        <v>69</v>
      </c>
      <c r="E6767" s="14" t="s">
        <v>53</v>
      </c>
      <c r="F6767" s="14" t="s">
        <v>98</v>
      </c>
      <c r="G6767" s="14" t="s">
        <v>146</v>
      </c>
      <c r="H6767" s="14" t="s">
        <v>56</v>
      </c>
      <c r="I6767" s="14" t="s">
        <v>59</v>
      </c>
      <c r="J6767" s="14" t="s">
        <v>549</v>
      </c>
      <c r="K6767" s="15" t="n">
        <v>317.058</v>
      </c>
      <c r="L6767" s="0" t="n">
        <v>3</v>
      </c>
      <c r="M6767" s="16" t="n">
        <v>0.3</v>
      </c>
      <c r="N6767" s="17" t="n">
        <v>-18.1176</v>
      </c>
      <c r="O6767" s="0" t="str">
        <f aca="false">TEXT(B6767,"YYYY-MM")</f>
        <v>2018-04</v>
      </c>
      <c r="P6767" s="18" t="n">
        <f aca="false">IFERROR(N6767/K6767,0)</f>
        <v>-0.0571428571428571</v>
      </c>
      <c r="Q6767" s="0" t="str">
        <f aca="false">IF(M6767=0,"No Discount",IF(M6767&lt;0.2,"Low (1-19%)",IF(M6767&lt;0.4,"Medium (20-39%)","High (40%+)")))</f>
        <v>Medium (20-39%)</v>
      </c>
      <c r="R6767" s="0" t="str">
        <f aca="false">INDEX('Lookup Tables'!$B$2:$B$5,MATCH(F6767,'Lookup Tables'!$A$2:$A$5,0))</f>
        <v>Manager A</v>
      </c>
    </row>
    <row r="6768" customFormat="false" ht="15" hidden="false" customHeight="false" outlineLevel="0" collapsed="false">
      <c r="A6768" s="0" t="s">
        <v>5277</v>
      </c>
      <c r="B6768" s="13" t="n">
        <v>43210</v>
      </c>
      <c r="C6768" s="13" t="n">
        <v>43214</v>
      </c>
      <c r="D6768" s="14" t="s">
        <v>69</v>
      </c>
      <c r="E6768" s="14" t="s">
        <v>53</v>
      </c>
      <c r="F6768" s="14" t="s">
        <v>98</v>
      </c>
      <c r="G6768" s="14" t="s">
        <v>146</v>
      </c>
      <c r="H6768" s="14" t="s">
        <v>65</v>
      </c>
      <c r="I6768" s="14" t="s">
        <v>78</v>
      </c>
      <c r="J6768" s="14" t="s">
        <v>133</v>
      </c>
      <c r="K6768" s="15" t="n">
        <v>15.76</v>
      </c>
      <c r="L6768" s="0" t="n">
        <v>2</v>
      </c>
      <c r="M6768" s="16" t="n">
        <v>0.2</v>
      </c>
      <c r="N6768" s="17" t="n">
        <v>3.546</v>
      </c>
      <c r="O6768" s="0" t="str">
        <f aca="false">TEXT(B6768,"YYYY-MM")</f>
        <v>2018-04</v>
      </c>
      <c r="P6768" s="18" t="n">
        <f aca="false">IFERROR(N6768/K6768,0)</f>
        <v>0.225</v>
      </c>
      <c r="Q6768" s="0" t="str">
        <f aca="false">IF(M6768=0,"No Discount",IF(M6768&lt;0.2,"Low (1-19%)",IF(M6768&lt;0.4,"Medium (20-39%)","High (40%+)")))</f>
        <v>Medium (20-39%)</v>
      </c>
      <c r="R6768" s="0" t="str">
        <f aca="false">INDEX('Lookup Tables'!$B$2:$B$5,MATCH(F6768,'Lookup Tables'!$A$2:$A$5,0))</f>
        <v>Manager A</v>
      </c>
    </row>
    <row r="6769" customFormat="false" ht="15" hidden="false" customHeight="false" outlineLevel="0" collapsed="false">
      <c r="A6769" s="0" t="s">
        <v>5277</v>
      </c>
      <c r="B6769" s="13" t="n">
        <v>43210</v>
      </c>
      <c r="C6769" s="13" t="n">
        <v>43214</v>
      </c>
      <c r="D6769" s="14" t="s">
        <v>69</v>
      </c>
      <c r="E6769" s="14" t="s">
        <v>53</v>
      </c>
      <c r="F6769" s="14" t="s">
        <v>98</v>
      </c>
      <c r="G6769" s="14" t="s">
        <v>146</v>
      </c>
      <c r="H6769" s="14" t="s">
        <v>56</v>
      </c>
      <c r="I6769" s="14" t="s">
        <v>76</v>
      </c>
      <c r="J6769" s="14" t="s">
        <v>1875</v>
      </c>
      <c r="K6769" s="15" t="n">
        <v>14.56</v>
      </c>
      <c r="L6769" s="0" t="n">
        <v>5</v>
      </c>
      <c r="M6769" s="16" t="n">
        <v>0.6</v>
      </c>
      <c r="N6769" s="17" t="n">
        <v>-6.188</v>
      </c>
      <c r="O6769" s="0" t="str">
        <f aca="false">TEXT(B6769,"YYYY-MM")</f>
        <v>2018-04</v>
      </c>
      <c r="P6769" s="18" t="n">
        <f aca="false">IFERROR(N6769/K6769,0)</f>
        <v>-0.425</v>
      </c>
      <c r="Q6769" s="0" t="str">
        <f aca="false">IF(M6769=0,"No Discount",IF(M6769&lt;0.2,"Low (1-19%)",IF(M6769&lt;0.4,"Medium (20-39%)","High (40%+)")))</f>
        <v>High (40%+)</v>
      </c>
      <c r="R6769" s="0" t="str">
        <f aca="false">INDEX('Lookup Tables'!$B$2:$B$5,MATCH(F6769,'Lookup Tables'!$A$2:$A$5,0))</f>
        <v>Manager A</v>
      </c>
    </row>
    <row r="6770" customFormat="false" ht="15" hidden="false" customHeight="false" outlineLevel="0" collapsed="false">
      <c r="A6770" s="0" t="s">
        <v>5278</v>
      </c>
      <c r="B6770" s="13" t="n">
        <v>42228</v>
      </c>
      <c r="C6770" s="13" t="n">
        <v>42232</v>
      </c>
      <c r="D6770" s="14" t="s">
        <v>69</v>
      </c>
      <c r="E6770" s="14" t="s">
        <v>62</v>
      </c>
      <c r="F6770" s="14" t="s">
        <v>117</v>
      </c>
      <c r="G6770" s="14" t="s">
        <v>391</v>
      </c>
      <c r="H6770" s="14" t="s">
        <v>65</v>
      </c>
      <c r="I6770" s="14" t="s">
        <v>83</v>
      </c>
      <c r="J6770" s="14" t="s">
        <v>1625</v>
      </c>
      <c r="K6770" s="15" t="n">
        <v>196.21</v>
      </c>
      <c r="L6770" s="0" t="n">
        <v>7</v>
      </c>
      <c r="M6770" s="16" t="n">
        <v>0</v>
      </c>
      <c r="N6770" s="17" t="n">
        <v>98.105</v>
      </c>
      <c r="O6770" s="0" t="str">
        <f aca="false">TEXT(B6770,"YYYY-MM")</f>
        <v>2015-08</v>
      </c>
      <c r="P6770" s="18" t="n">
        <f aca="false">IFERROR(N6770/K6770,0)</f>
        <v>0.5</v>
      </c>
      <c r="Q6770" s="0" t="str">
        <f aca="false">IF(M6770=0,"No Discount",IF(M6770&lt;0.2,"Low (1-19%)",IF(M6770&lt;0.4,"Medium (20-39%)","High (40%+)")))</f>
        <v>No Discount</v>
      </c>
      <c r="R6770" s="0" t="str">
        <f aca="false">INDEX('Lookup Tables'!$B$2:$B$5,MATCH(F6770,'Lookup Tables'!$A$2:$A$5,0))</f>
        <v>Manager B</v>
      </c>
    </row>
    <row r="6771" customFormat="false" ht="15" hidden="false" customHeight="false" outlineLevel="0" collapsed="false">
      <c r="A6771" s="0" t="s">
        <v>5279</v>
      </c>
      <c r="B6771" s="13" t="n">
        <v>43362</v>
      </c>
      <c r="C6771" s="13" t="n">
        <v>43366</v>
      </c>
      <c r="D6771" s="14" t="s">
        <v>69</v>
      </c>
      <c r="E6771" s="14" t="s">
        <v>97</v>
      </c>
      <c r="F6771" s="14" t="s">
        <v>54</v>
      </c>
      <c r="G6771" s="14" t="s">
        <v>597</v>
      </c>
      <c r="H6771" s="14" t="s">
        <v>65</v>
      </c>
      <c r="I6771" s="14" t="s">
        <v>78</v>
      </c>
      <c r="J6771" s="14" t="s">
        <v>3960</v>
      </c>
      <c r="K6771" s="15" t="n">
        <v>35.4</v>
      </c>
      <c r="L6771" s="0" t="n">
        <v>5</v>
      </c>
      <c r="M6771" s="16" t="n">
        <v>0</v>
      </c>
      <c r="N6771" s="17" t="n">
        <v>13.452</v>
      </c>
      <c r="O6771" s="0" t="str">
        <f aca="false">TEXT(B6771,"YYYY-MM")</f>
        <v>2018-09</v>
      </c>
      <c r="P6771" s="18" t="n">
        <f aca="false">IFERROR(N6771/K6771,0)</f>
        <v>0.38</v>
      </c>
      <c r="Q6771" s="0" t="str">
        <f aca="false">IF(M6771=0,"No Discount",IF(M6771&lt;0.2,"Low (1-19%)",IF(M6771&lt;0.4,"Medium (20-39%)","High (40%+)")))</f>
        <v>No Discount</v>
      </c>
      <c r="R6771" s="0" t="str">
        <f aca="false">INDEX('Lookup Tables'!$B$2:$B$5,MATCH(F6771,'Lookup Tables'!$A$2:$A$5,0))</f>
        <v>Manager C</v>
      </c>
    </row>
    <row r="6772" customFormat="false" ht="15" hidden="false" customHeight="false" outlineLevel="0" collapsed="false">
      <c r="A6772" s="0" t="s">
        <v>5280</v>
      </c>
      <c r="B6772" s="13" t="n">
        <v>43443</v>
      </c>
      <c r="C6772" s="13" t="n">
        <v>43447</v>
      </c>
      <c r="D6772" s="14" t="s">
        <v>69</v>
      </c>
      <c r="E6772" s="14" t="s">
        <v>62</v>
      </c>
      <c r="F6772" s="14" t="s">
        <v>63</v>
      </c>
      <c r="G6772" s="14" t="s">
        <v>189</v>
      </c>
      <c r="H6772" s="14" t="s">
        <v>65</v>
      </c>
      <c r="I6772" s="14" t="s">
        <v>91</v>
      </c>
      <c r="J6772" s="14" t="s">
        <v>1988</v>
      </c>
      <c r="K6772" s="15" t="n">
        <v>419.4</v>
      </c>
      <c r="L6772" s="0" t="n">
        <v>5</v>
      </c>
      <c r="M6772" s="16" t="n">
        <v>0.2</v>
      </c>
      <c r="N6772" s="17" t="n">
        <v>146.79</v>
      </c>
      <c r="O6772" s="0" t="str">
        <f aca="false">TEXT(B6772,"YYYY-MM")</f>
        <v>2018-12</v>
      </c>
      <c r="P6772" s="18" t="n">
        <f aca="false">IFERROR(N6772/K6772,0)</f>
        <v>0.35</v>
      </c>
      <c r="Q6772" s="0" t="str">
        <f aca="false">IF(M6772=0,"No Discount",IF(M6772&lt;0.2,"Low (1-19%)",IF(M6772&lt;0.4,"Medium (20-39%)","High (40%+)")))</f>
        <v>Medium (20-39%)</v>
      </c>
      <c r="R6772" s="0" t="str">
        <f aca="false">INDEX('Lookup Tables'!$B$2:$B$5,MATCH(F6772,'Lookup Tables'!$A$2:$A$5,0))</f>
        <v>Manager D</v>
      </c>
    </row>
    <row r="6773" customFormat="false" ht="15" hidden="false" customHeight="false" outlineLevel="0" collapsed="false">
      <c r="A6773" s="0" t="s">
        <v>5280</v>
      </c>
      <c r="B6773" s="13" t="n">
        <v>43443</v>
      </c>
      <c r="C6773" s="13" t="n">
        <v>43447</v>
      </c>
      <c r="D6773" s="14" t="s">
        <v>69</v>
      </c>
      <c r="E6773" s="14" t="s">
        <v>62</v>
      </c>
      <c r="F6773" s="14" t="s">
        <v>63</v>
      </c>
      <c r="G6773" s="14" t="s">
        <v>189</v>
      </c>
      <c r="H6773" s="14" t="s">
        <v>65</v>
      </c>
      <c r="I6773" s="14" t="s">
        <v>83</v>
      </c>
      <c r="J6773" s="14" t="s">
        <v>5096</v>
      </c>
      <c r="K6773" s="15" t="n">
        <v>13.005</v>
      </c>
      <c r="L6773" s="0" t="n">
        <v>3</v>
      </c>
      <c r="M6773" s="16" t="n">
        <v>0.7</v>
      </c>
      <c r="N6773" s="17" t="n">
        <v>-9.9705</v>
      </c>
      <c r="O6773" s="0" t="str">
        <f aca="false">TEXT(B6773,"YYYY-MM")</f>
        <v>2018-12</v>
      </c>
      <c r="P6773" s="18" t="n">
        <f aca="false">IFERROR(N6773/K6773,0)</f>
        <v>-0.766666666666667</v>
      </c>
      <c r="Q6773" s="0" t="str">
        <f aca="false">IF(M6773=0,"No Discount",IF(M6773&lt;0.2,"Low (1-19%)",IF(M6773&lt;0.4,"Medium (20-39%)","High (40%+)")))</f>
        <v>High (40%+)</v>
      </c>
      <c r="R6773" s="0" t="str">
        <f aca="false">INDEX('Lookup Tables'!$B$2:$B$5,MATCH(F6773,'Lookup Tables'!$A$2:$A$5,0))</f>
        <v>Manager D</v>
      </c>
    </row>
    <row r="6774" customFormat="false" ht="15" hidden="false" customHeight="false" outlineLevel="0" collapsed="false">
      <c r="A6774" s="0" t="s">
        <v>5281</v>
      </c>
      <c r="B6774" s="13" t="n">
        <v>43043</v>
      </c>
      <c r="C6774" s="13" t="n">
        <v>43047</v>
      </c>
      <c r="D6774" s="14" t="s">
        <v>69</v>
      </c>
      <c r="E6774" s="14" t="s">
        <v>97</v>
      </c>
      <c r="F6774" s="14" t="s">
        <v>63</v>
      </c>
      <c r="G6774" s="14" t="s">
        <v>64</v>
      </c>
      <c r="H6774" s="14" t="s">
        <v>65</v>
      </c>
      <c r="I6774" s="14" t="s">
        <v>83</v>
      </c>
      <c r="J6774" s="14" t="s">
        <v>574</v>
      </c>
      <c r="K6774" s="15" t="n">
        <v>7.712</v>
      </c>
      <c r="L6774" s="0" t="n">
        <v>2</v>
      </c>
      <c r="M6774" s="16" t="n">
        <v>0.2</v>
      </c>
      <c r="N6774" s="17" t="n">
        <v>2.7956</v>
      </c>
      <c r="O6774" s="0" t="str">
        <f aca="false">TEXT(B6774,"YYYY-MM")</f>
        <v>2017-11</v>
      </c>
      <c r="P6774" s="18" t="n">
        <f aca="false">IFERROR(N6774/K6774,0)</f>
        <v>0.3625</v>
      </c>
      <c r="Q6774" s="0" t="str">
        <f aca="false">IF(M6774=0,"No Discount",IF(M6774&lt;0.2,"Low (1-19%)",IF(M6774&lt;0.4,"Medium (20-39%)","High (40%+)")))</f>
        <v>Medium (20-39%)</v>
      </c>
      <c r="R6774" s="0" t="str">
        <f aca="false">INDEX('Lookup Tables'!$B$2:$B$5,MATCH(F6774,'Lookup Tables'!$A$2:$A$5,0))</f>
        <v>Manager D</v>
      </c>
    </row>
    <row r="6775" customFormat="false" ht="15" hidden="false" customHeight="false" outlineLevel="0" collapsed="false">
      <c r="A6775" s="0" t="s">
        <v>5281</v>
      </c>
      <c r="B6775" s="13" t="n">
        <v>43043</v>
      </c>
      <c r="C6775" s="13" t="n">
        <v>43047</v>
      </c>
      <c r="D6775" s="14" t="s">
        <v>69</v>
      </c>
      <c r="E6775" s="14" t="s">
        <v>97</v>
      </c>
      <c r="F6775" s="14" t="s">
        <v>63</v>
      </c>
      <c r="G6775" s="14" t="s">
        <v>64</v>
      </c>
      <c r="H6775" s="14" t="s">
        <v>65</v>
      </c>
      <c r="I6775" s="14" t="s">
        <v>83</v>
      </c>
      <c r="J6775" s="14" t="s">
        <v>3574</v>
      </c>
      <c r="K6775" s="15" t="n">
        <v>4.176</v>
      </c>
      <c r="L6775" s="0" t="n">
        <v>1</v>
      </c>
      <c r="M6775" s="16" t="n">
        <v>0.2</v>
      </c>
      <c r="N6775" s="17" t="n">
        <v>1.305</v>
      </c>
      <c r="O6775" s="0" t="str">
        <f aca="false">TEXT(B6775,"YYYY-MM")</f>
        <v>2017-11</v>
      </c>
      <c r="P6775" s="18" t="n">
        <f aca="false">IFERROR(N6775/K6775,0)</f>
        <v>0.3125</v>
      </c>
      <c r="Q6775" s="0" t="str">
        <f aca="false">IF(M6775=0,"No Discount",IF(M6775&lt;0.2,"Low (1-19%)",IF(M6775&lt;0.4,"Medium (20-39%)","High (40%+)")))</f>
        <v>Medium (20-39%)</v>
      </c>
      <c r="R6775" s="0" t="str">
        <f aca="false">INDEX('Lookup Tables'!$B$2:$B$5,MATCH(F6775,'Lookup Tables'!$A$2:$A$5,0))</f>
        <v>Manager D</v>
      </c>
    </row>
    <row r="6776" customFormat="false" ht="15" hidden="false" customHeight="false" outlineLevel="0" collapsed="false">
      <c r="A6776" s="0" t="s">
        <v>5281</v>
      </c>
      <c r="B6776" s="13" t="n">
        <v>43043</v>
      </c>
      <c r="C6776" s="13" t="n">
        <v>43047</v>
      </c>
      <c r="D6776" s="14" t="s">
        <v>69</v>
      </c>
      <c r="E6776" s="14" t="s">
        <v>97</v>
      </c>
      <c r="F6776" s="14" t="s">
        <v>63</v>
      </c>
      <c r="G6776" s="14" t="s">
        <v>64</v>
      </c>
      <c r="H6776" s="14" t="s">
        <v>65</v>
      </c>
      <c r="I6776" s="14" t="s">
        <v>91</v>
      </c>
      <c r="J6776" s="14" t="s">
        <v>5282</v>
      </c>
      <c r="K6776" s="15" t="n">
        <v>38.88</v>
      </c>
      <c r="L6776" s="0" t="n">
        <v>6</v>
      </c>
      <c r="M6776" s="16" t="n">
        <v>0</v>
      </c>
      <c r="N6776" s="17" t="n">
        <v>18.6624</v>
      </c>
      <c r="O6776" s="0" t="str">
        <f aca="false">TEXT(B6776,"YYYY-MM")</f>
        <v>2017-11</v>
      </c>
      <c r="P6776" s="18" t="n">
        <f aca="false">IFERROR(N6776/K6776,0)</f>
        <v>0.48</v>
      </c>
      <c r="Q6776" s="0" t="str">
        <f aca="false">IF(M6776=0,"No Discount",IF(M6776&lt;0.2,"Low (1-19%)",IF(M6776&lt;0.4,"Medium (20-39%)","High (40%+)")))</f>
        <v>No Discount</v>
      </c>
      <c r="R6776" s="0" t="str">
        <f aca="false">INDEX('Lookup Tables'!$B$2:$B$5,MATCH(F6776,'Lookup Tables'!$A$2:$A$5,0))</f>
        <v>Manager D</v>
      </c>
    </row>
    <row r="6777" customFormat="false" ht="15" hidden="false" customHeight="false" outlineLevel="0" collapsed="false">
      <c r="A6777" s="0" t="s">
        <v>5283</v>
      </c>
      <c r="B6777" s="13" t="n">
        <v>42458</v>
      </c>
      <c r="C6777" s="13" t="n">
        <v>42464</v>
      </c>
      <c r="D6777" s="14" t="s">
        <v>69</v>
      </c>
      <c r="E6777" s="14" t="s">
        <v>53</v>
      </c>
      <c r="F6777" s="14" t="s">
        <v>117</v>
      </c>
      <c r="G6777" s="14" t="s">
        <v>170</v>
      </c>
      <c r="H6777" s="14" t="s">
        <v>65</v>
      </c>
      <c r="I6777" s="14" t="s">
        <v>91</v>
      </c>
      <c r="J6777" s="14" t="s">
        <v>490</v>
      </c>
      <c r="K6777" s="15" t="n">
        <v>17.64</v>
      </c>
      <c r="L6777" s="0" t="n">
        <v>4</v>
      </c>
      <c r="M6777" s="16" t="n">
        <v>0</v>
      </c>
      <c r="N6777" s="17" t="n">
        <v>8.1144</v>
      </c>
      <c r="O6777" s="0" t="str">
        <f aca="false">TEXT(B6777,"YYYY-MM")</f>
        <v>2016-03</v>
      </c>
      <c r="P6777" s="18" t="n">
        <f aca="false">IFERROR(N6777/K6777,0)</f>
        <v>0.46</v>
      </c>
      <c r="Q6777" s="0" t="str">
        <f aca="false">IF(M6777=0,"No Discount",IF(M6777&lt;0.2,"Low (1-19%)",IF(M6777&lt;0.4,"Medium (20-39%)","High (40%+)")))</f>
        <v>No Discount</v>
      </c>
      <c r="R6777" s="0" t="str">
        <f aca="false">INDEX('Lookup Tables'!$B$2:$B$5,MATCH(F6777,'Lookup Tables'!$A$2:$A$5,0))</f>
        <v>Manager B</v>
      </c>
    </row>
    <row r="6778" customFormat="false" ht="15" hidden="false" customHeight="false" outlineLevel="0" collapsed="false">
      <c r="A6778" s="0" t="s">
        <v>5284</v>
      </c>
      <c r="B6778" s="13" t="n">
        <v>42983</v>
      </c>
      <c r="C6778" s="13" t="n">
        <v>42989</v>
      </c>
      <c r="D6778" s="14" t="s">
        <v>69</v>
      </c>
      <c r="E6778" s="14" t="s">
        <v>53</v>
      </c>
      <c r="F6778" s="14" t="s">
        <v>98</v>
      </c>
      <c r="G6778" s="14" t="s">
        <v>99</v>
      </c>
      <c r="H6778" s="14" t="s">
        <v>65</v>
      </c>
      <c r="I6778" s="14" t="s">
        <v>73</v>
      </c>
      <c r="J6778" s="14" t="s">
        <v>149</v>
      </c>
      <c r="K6778" s="15" t="n">
        <v>93.456</v>
      </c>
      <c r="L6778" s="0" t="n">
        <v>3</v>
      </c>
      <c r="M6778" s="16" t="n">
        <v>0.2</v>
      </c>
      <c r="N6778" s="17" t="n">
        <v>-17.523</v>
      </c>
      <c r="O6778" s="0" t="str">
        <f aca="false">TEXT(B6778,"YYYY-MM")</f>
        <v>2017-09</v>
      </c>
      <c r="P6778" s="18" t="n">
        <f aca="false">IFERROR(N6778/K6778,0)</f>
        <v>-0.1875</v>
      </c>
      <c r="Q6778" s="0" t="str">
        <f aca="false">IF(M6778=0,"No Discount",IF(M6778&lt;0.2,"Low (1-19%)",IF(M6778&lt;0.4,"Medium (20-39%)","High (40%+)")))</f>
        <v>Medium (20-39%)</v>
      </c>
      <c r="R6778" s="0" t="str">
        <f aca="false">INDEX('Lookup Tables'!$B$2:$B$5,MATCH(F6778,'Lookup Tables'!$A$2:$A$5,0))</f>
        <v>Manager A</v>
      </c>
    </row>
    <row r="6779" customFormat="false" ht="15" hidden="false" customHeight="false" outlineLevel="0" collapsed="false">
      <c r="A6779" s="0" t="s">
        <v>5285</v>
      </c>
      <c r="B6779" s="13" t="n">
        <v>43128</v>
      </c>
      <c r="C6779" s="13" t="n">
        <v>43132</v>
      </c>
      <c r="D6779" s="14" t="s">
        <v>69</v>
      </c>
      <c r="E6779" s="14" t="s">
        <v>97</v>
      </c>
      <c r="F6779" s="14" t="s">
        <v>117</v>
      </c>
      <c r="G6779" s="14" t="s">
        <v>170</v>
      </c>
      <c r="H6779" s="14" t="s">
        <v>80</v>
      </c>
      <c r="I6779" s="14" t="s">
        <v>123</v>
      </c>
      <c r="J6779" s="14" t="s">
        <v>2344</v>
      </c>
      <c r="K6779" s="15" t="n">
        <v>449.91</v>
      </c>
      <c r="L6779" s="0" t="n">
        <v>9</v>
      </c>
      <c r="M6779" s="16" t="n">
        <v>0</v>
      </c>
      <c r="N6779" s="17" t="n">
        <v>157.4685</v>
      </c>
      <c r="O6779" s="0" t="str">
        <f aca="false">TEXT(B6779,"YYYY-MM")</f>
        <v>2018-01</v>
      </c>
      <c r="P6779" s="18" t="n">
        <f aca="false">IFERROR(N6779/K6779,0)</f>
        <v>0.35</v>
      </c>
      <c r="Q6779" s="0" t="str">
        <f aca="false">IF(M6779=0,"No Discount",IF(M6779&lt;0.2,"Low (1-19%)",IF(M6779&lt;0.4,"Medium (20-39%)","High (40%+)")))</f>
        <v>No Discount</v>
      </c>
      <c r="R6779" s="0" t="str">
        <f aca="false">INDEX('Lookup Tables'!$B$2:$B$5,MATCH(F6779,'Lookup Tables'!$A$2:$A$5,0))</f>
        <v>Manager B</v>
      </c>
    </row>
    <row r="6780" customFormat="false" ht="15" hidden="false" customHeight="false" outlineLevel="0" collapsed="false">
      <c r="A6780" s="0" t="s">
        <v>5286</v>
      </c>
      <c r="B6780" s="13" t="n">
        <v>42981</v>
      </c>
      <c r="C6780" s="13" t="n">
        <v>42986</v>
      </c>
      <c r="D6780" s="14" t="s">
        <v>52</v>
      </c>
      <c r="E6780" s="14" t="s">
        <v>53</v>
      </c>
      <c r="F6780" s="14" t="s">
        <v>117</v>
      </c>
      <c r="G6780" s="14" t="s">
        <v>1243</v>
      </c>
      <c r="H6780" s="14" t="s">
        <v>56</v>
      </c>
      <c r="I6780" s="14" t="s">
        <v>57</v>
      </c>
      <c r="J6780" s="14" t="s">
        <v>2088</v>
      </c>
      <c r="K6780" s="15" t="n">
        <v>344.94</v>
      </c>
      <c r="L6780" s="0" t="n">
        <v>3</v>
      </c>
      <c r="M6780" s="16" t="n">
        <v>0</v>
      </c>
      <c r="N6780" s="17" t="n">
        <v>31.0446</v>
      </c>
      <c r="O6780" s="0" t="str">
        <f aca="false">TEXT(B6780,"YYYY-MM")</f>
        <v>2017-09</v>
      </c>
      <c r="P6780" s="18" t="n">
        <f aca="false">IFERROR(N6780/K6780,0)</f>
        <v>0.09</v>
      </c>
      <c r="Q6780" s="0" t="str">
        <f aca="false">IF(M6780=0,"No Discount",IF(M6780&lt;0.2,"Low (1-19%)",IF(M6780&lt;0.4,"Medium (20-39%)","High (40%+)")))</f>
        <v>No Discount</v>
      </c>
      <c r="R6780" s="0" t="str">
        <f aca="false">INDEX('Lookup Tables'!$B$2:$B$5,MATCH(F6780,'Lookup Tables'!$A$2:$A$5,0))</f>
        <v>Manager B</v>
      </c>
    </row>
    <row r="6781" customFormat="false" ht="15" hidden="false" customHeight="false" outlineLevel="0" collapsed="false">
      <c r="A6781" s="0" t="s">
        <v>5286</v>
      </c>
      <c r="B6781" s="13" t="n">
        <v>42981</v>
      </c>
      <c r="C6781" s="13" t="n">
        <v>42986</v>
      </c>
      <c r="D6781" s="14" t="s">
        <v>52</v>
      </c>
      <c r="E6781" s="14" t="s">
        <v>53</v>
      </c>
      <c r="F6781" s="14" t="s">
        <v>117</v>
      </c>
      <c r="G6781" s="14" t="s">
        <v>1243</v>
      </c>
      <c r="H6781" s="14" t="s">
        <v>56</v>
      </c>
      <c r="I6781" s="14" t="s">
        <v>76</v>
      </c>
      <c r="J6781" s="14" t="s">
        <v>2404</v>
      </c>
      <c r="K6781" s="15" t="n">
        <v>14.76</v>
      </c>
      <c r="L6781" s="0" t="n">
        <v>2</v>
      </c>
      <c r="M6781" s="16" t="n">
        <v>0</v>
      </c>
      <c r="N6781" s="17" t="n">
        <v>4.2804</v>
      </c>
      <c r="O6781" s="0" t="str">
        <f aca="false">TEXT(B6781,"YYYY-MM")</f>
        <v>2017-09</v>
      </c>
      <c r="P6781" s="18" t="n">
        <f aca="false">IFERROR(N6781/K6781,0)</f>
        <v>0.29</v>
      </c>
      <c r="Q6781" s="0" t="str">
        <f aca="false">IF(M6781=0,"No Discount",IF(M6781&lt;0.2,"Low (1-19%)",IF(M6781&lt;0.4,"Medium (20-39%)","High (40%+)")))</f>
        <v>No Discount</v>
      </c>
      <c r="R6781" s="0" t="str">
        <f aca="false">INDEX('Lookup Tables'!$B$2:$B$5,MATCH(F6781,'Lookup Tables'!$A$2:$A$5,0))</f>
        <v>Manager B</v>
      </c>
    </row>
    <row r="6782" customFormat="false" ht="15" hidden="false" customHeight="false" outlineLevel="0" collapsed="false">
      <c r="A6782" s="0" t="s">
        <v>5286</v>
      </c>
      <c r="B6782" s="13" t="n">
        <v>42981</v>
      </c>
      <c r="C6782" s="13" t="n">
        <v>42986</v>
      </c>
      <c r="D6782" s="14" t="s">
        <v>52</v>
      </c>
      <c r="E6782" s="14" t="s">
        <v>53</v>
      </c>
      <c r="F6782" s="14" t="s">
        <v>117</v>
      </c>
      <c r="G6782" s="14" t="s">
        <v>1243</v>
      </c>
      <c r="H6782" s="14" t="s">
        <v>65</v>
      </c>
      <c r="I6782" s="14" t="s">
        <v>83</v>
      </c>
      <c r="J6782" s="14" t="s">
        <v>1511</v>
      </c>
      <c r="K6782" s="15" t="n">
        <v>12.76</v>
      </c>
      <c r="L6782" s="0" t="n">
        <v>2</v>
      </c>
      <c r="M6782" s="16" t="n">
        <v>0</v>
      </c>
      <c r="N6782" s="17" t="n">
        <v>5.8696</v>
      </c>
      <c r="O6782" s="0" t="str">
        <f aca="false">TEXT(B6782,"YYYY-MM")</f>
        <v>2017-09</v>
      </c>
      <c r="P6782" s="18" t="n">
        <f aca="false">IFERROR(N6782/K6782,0)</f>
        <v>0.46</v>
      </c>
      <c r="Q6782" s="0" t="str">
        <f aca="false">IF(M6782=0,"No Discount",IF(M6782&lt;0.2,"Low (1-19%)",IF(M6782&lt;0.4,"Medium (20-39%)","High (40%+)")))</f>
        <v>No Discount</v>
      </c>
      <c r="R6782" s="0" t="str">
        <f aca="false">INDEX('Lookup Tables'!$B$2:$B$5,MATCH(F6782,'Lookup Tables'!$A$2:$A$5,0))</f>
        <v>Manager B</v>
      </c>
    </row>
    <row r="6783" customFormat="false" ht="15" hidden="false" customHeight="false" outlineLevel="0" collapsed="false">
      <c r="A6783" s="0" t="s">
        <v>5286</v>
      </c>
      <c r="B6783" s="13" t="n">
        <v>42981</v>
      </c>
      <c r="C6783" s="13" t="n">
        <v>42986</v>
      </c>
      <c r="D6783" s="14" t="s">
        <v>52</v>
      </c>
      <c r="E6783" s="14" t="s">
        <v>53</v>
      </c>
      <c r="F6783" s="14" t="s">
        <v>117</v>
      </c>
      <c r="G6783" s="14" t="s">
        <v>1243</v>
      </c>
      <c r="H6783" s="14" t="s">
        <v>65</v>
      </c>
      <c r="I6783" s="14" t="s">
        <v>66</v>
      </c>
      <c r="J6783" s="14" t="s">
        <v>1190</v>
      </c>
      <c r="K6783" s="15" t="n">
        <v>58.48</v>
      </c>
      <c r="L6783" s="0" t="n">
        <v>8</v>
      </c>
      <c r="M6783" s="16" t="n">
        <v>0</v>
      </c>
      <c r="N6783" s="17" t="n">
        <v>27.4856</v>
      </c>
      <c r="O6783" s="0" t="str">
        <f aca="false">TEXT(B6783,"YYYY-MM")</f>
        <v>2017-09</v>
      </c>
      <c r="P6783" s="18" t="n">
        <f aca="false">IFERROR(N6783/K6783,0)</f>
        <v>0.47</v>
      </c>
      <c r="Q6783" s="0" t="str">
        <f aca="false">IF(M6783=0,"No Discount",IF(M6783&lt;0.2,"Low (1-19%)",IF(M6783&lt;0.4,"Medium (20-39%)","High (40%+)")))</f>
        <v>No Discount</v>
      </c>
      <c r="R6783" s="0" t="str">
        <f aca="false">INDEX('Lookup Tables'!$B$2:$B$5,MATCH(F6783,'Lookup Tables'!$A$2:$A$5,0))</f>
        <v>Manager B</v>
      </c>
    </row>
    <row r="6784" customFormat="false" ht="15" hidden="false" customHeight="false" outlineLevel="0" collapsed="false">
      <c r="A6784" s="0" t="s">
        <v>5287</v>
      </c>
      <c r="B6784" s="13" t="n">
        <v>43306</v>
      </c>
      <c r="C6784" s="13" t="n">
        <v>43309</v>
      </c>
      <c r="D6784" s="14" t="s">
        <v>52</v>
      </c>
      <c r="E6784" s="14" t="s">
        <v>53</v>
      </c>
      <c r="F6784" s="14" t="s">
        <v>117</v>
      </c>
      <c r="G6784" s="14" t="s">
        <v>118</v>
      </c>
      <c r="H6784" s="14" t="s">
        <v>56</v>
      </c>
      <c r="I6784" s="14" t="s">
        <v>76</v>
      </c>
      <c r="J6784" s="14" t="s">
        <v>962</v>
      </c>
      <c r="K6784" s="15" t="n">
        <v>20.096</v>
      </c>
      <c r="L6784" s="0" t="n">
        <v>4</v>
      </c>
      <c r="M6784" s="16" t="n">
        <v>0.2</v>
      </c>
      <c r="N6784" s="17" t="n">
        <v>3.0144</v>
      </c>
      <c r="O6784" s="0" t="str">
        <f aca="false">TEXT(B6784,"YYYY-MM")</f>
        <v>2018-07</v>
      </c>
      <c r="P6784" s="18" t="n">
        <f aca="false">IFERROR(N6784/K6784,0)</f>
        <v>0.15</v>
      </c>
      <c r="Q6784" s="0" t="str">
        <f aca="false">IF(M6784=0,"No Discount",IF(M6784&lt;0.2,"Low (1-19%)",IF(M6784&lt;0.4,"Medium (20-39%)","High (40%+)")))</f>
        <v>Medium (20-39%)</v>
      </c>
      <c r="R6784" s="0" t="str">
        <f aca="false">INDEX('Lookup Tables'!$B$2:$B$5,MATCH(F6784,'Lookup Tables'!$A$2:$A$5,0))</f>
        <v>Manager B</v>
      </c>
    </row>
    <row r="6785" customFormat="false" ht="15" hidden="false" customHeight="false" outlineLevel="0" collapsed="false">
      <c r="A6785" s="0" t="s">
        <v>5287</v>
      </c>
      <c r="B6785" s="13" t="n">
        <v>43306</v>
      </c>
      <c r="C6785" s="13" t="n">
        <v>43309</v>
      </c>
      <c r="D6785" s="14" t="s">
        <v>52</v>
      </c>
      <c r="E6785" s="14" t="s">
        <v>53</v>
      </c>
      <c r="F6785" s="14" t="s">
        <v>117</v>
      </c>
      <c r="G6785" s="14" t="s">
        <v>118</v>
      </c>
      <c r="H6785" s="14" t="s">
        <v>65</v>
      </c>
      <c r="I6785" s="14" t="s">
        <v>303</v>
      </c>
      <c r="J6785" s="14" t="s">
        <v>5288</v>
      </c>
      <c r="K6785" s="15" t="n">
        <v>37.752</v>
      </c>
      <c r="L6785" s="0" t="n">
        <v>3</v>
      </c>
      <c r="M6785" s="16" t="n">
        <v>0.2</v>
      </c>
      <c r="N6785" s="17" t="n">
        <v>4.2471</v>
      </c>
      <c r="O6785" s="0" t="str">
        <f aca="false">TEXT(B6785,"YYYY-MM")</f>
        <v>2018-07</v>
      </c>
      <c r="P6785" s="18" t="n">
        <f aca="false">IFERROR(N6785/K6785,0)</f>
        <v>0.1125</v>
      </c>
      <c r="Q6785" s="0" t="str">
        <f aca="false">IF(M6785=0,"No Discount",IF(M6785&lt;0.2,"Low (1-19%)",IF(M6785&lt;0.4,"Medium (20-39%)","High (40%+)")))</f>
        <v>Medium (20-39%)</v>
      </c>
      <c r="R6785" s="0" t="str">
        <f aca="false">INDEX('Lookup Tables'!$B$2:$B$5,MATCH(F6785,'Lookup Tables'!$A$2:$A$5,0))</f>
        <v>Manager B</v>
      </c>
    </row>
    <row r="6786" customFormat="false" ht="15" hidden="false" customHeight="false" outlineLevel="0" collapsed="false">
      <c r="A6786" s="0" t="s">
        <v>5287</v>
      </c>
      <c r="B6786" s="13" t="n">
        <v>43306</v>
      </c>
      <c r="C6786" s="13" t="n">
        <v>43309</v>
      </c>
      <c r="D6786" s="14" t="s">
        <v>52</v>
      </c>
      <c r="E6786" s="14" t="s">
        <v>53</v>
      </c>
      <c r="F6786" s="14" t="s">
        <v>117</v>
      </c>
      <c r="G6786" s="14" t="s">
        <v>118</v>
      </c>
      <c r="H6786" s="14" t="s">
        <v>56</v>
      </c>
      <c r="I6786" s="14" t="s">
        <v>71</v>
      </c>
      <c r="J6786" s="14" t="s">
        <v>4583</v>
      </c>
      <c r="K6786" s="15" t="n">
        <v>138.588</v>
      </c>
      <c r="L6786" s="0" t="n">
        <v>1</v>
      </c>
      <c r="M6786" s="16" t="n">
        <v>0.4</v>
      </c>
      <c r="N6786" s="17" t="n">
        <v>-34.647</v>
      </c>
      <c r="O6786" s="0" t="str">
        <f aca="false">TEXT(B6786,"YYYY-MM")</f>
        <v>2018-07</v>
      </c>
      <c r="P6786" s="18" t="n">
        <f aca="false">IFERROR(N6786/K6786,0)</f>
        <v>-0.25</v>
      </c>
      <c r="Q6786" s="0" t="str">
        <f aca="false">IF(M6786=0,"No Discount",IF(M6786&lt;0.2,"Low (1-19%)",IF(M6786&lt;0.4,"Medium (20-39%)","High (40%+)")))</f>
        <v>High (40%+)</v>
      </c>
      <c r="R6786" s="0" t="str">
        <f aca="false">INDEX('Lookup Tables'!$B$2:$B$5,MATCH(F6786,'Lookup Tables'!$A$2:$A$5,0))</f>
        <v>Manager B</v>
      </c>
    </row>
    <row r="6787" customFormat="false" ht="15" hidden="false" customHeight="false" outlineLevel="0" collapsed="false">
      <c r="A6787" s="0" t="s">
        <v>5287</v>
      </c>
      <c r="B6787" s="13" t="n">
        <v>43306</v>
      </c>
      <c r="C6787" s="13" t="n">
        <v>43309</v>
      </c>
      <c r="D6787" s="14" t="s">
        <v>52</v>
      </c>
      <c r="E6787" s="14" t="s">
        <v>53</v>
      </c>
      <c r="F6787" s="14" t="s">
        <v>117</v>
      </c>
      <c r="G6787" s="14" t="s">
        <v>118</v>
      </c>
      <c r="H6787" s="14" t="s">
        <v>65</v>
      </c>
      <c r="I6787" s="14" t="s">
        <v>73</v>
      </c>
      <c r="J6787" s="14" t="s">
        <v>715</v>
      </c>
      <c r="K6787" s="15" t="n">
        <v>259.92</v>
      </c>
      <c r="L6787" s="0" t="n">
        <v>5</v>
      </c>
      <c r="M6787" s="16" t="n">
        <v>0.2</v>
      </c>
      <c r="N6787" s="17" t="n">
        <v>-25.992</v>
      </c>
      <c r="O6787" s="0" t="str">
        <f aca="false">TEXT(B6787,"YYYY-MM")</f>
        <v>2018-07</v>
      </c>
      <c r="P6787" s="18" t="n">
        <f aca="false">IFERROR(N6787/K6787,0)</f>
        <v>-0.1</v>
      </c>
      <c r="Q6787" s="0" t="str">
        <f aca="false">IF(M6787=0,"No Discount",IF(M6787&lt;0.2,"Low (1-19%)",IF(M6787&lt;0.4,"Medium (20-39%)","High (40%+)")))</f>
        <v>Medium (20-39%)</v>
      </c>
      <c r="R6787" s="0" t="str">
        <f aca="false">INDEX('Lookup Tables'!$B$2:$B$5,MATCH(F6787,'Lookup Tables'!$A$2:$A$5,0))</f>
        <v>Manager B</v>
      </c>
    </row>
    <row r="6788" customFormat="false" ht="15" hidden="false" customHeight="false" outlineLevel="0" collapsed="false">
      <c r="A6788" s="0" t="s">
        <v>5287</v>
      </c>
      <c r="B6788" s="13" t="n">
        <v>43306</v>
      </c>
      <c r="C6788" s="13" t="n">
        <v>43309</v>
      </c>
      <c r="D6788" s="14" t="s">
        <v>52</v>
      </c>
      <c r="E6788" s="14" t="s">
        <v>53</v>
      </c>
      <c r="F6788" s="14" t="s">
        <v>117</v>
      </c>
      <c r="G6788" s="14" t="s">
        <v>118</v>
      </c>
      <c r="H6788" s="14" t="s">
        <v>65</v>
      </c>
      <c r="I6788" s="14" t="s">
        <v>91</v>
      </c>
      <c r="J6788" s="14" t="s">
        <v>504</v>
      </c>
      <c r="K6788" s="15" t="n">
        <v>20.736</v>
      </c>
      <c r="L6788" s="0" t="n">
        <v>4</v>
      </c>
      <c r="M6788" s="16" t="n">
        <v>0.2</v>
      </c>
      <c r="N6788" s="17" t="n">
        <v>7.2576</v>
      </c>
      <c r="O6788" s="0" t="str">
        <f aca="false">TEXT(B6788,"YYYY-MM")</f>
        <v>2018-07</v>
      </c>
      <c r="P6788" s="18" t="n">
        <f aca="false">IFERROR(N6788/K6788,0)</f>
        <v>0.35</v>
      </c>
      <c r="Q6788" s="0" t="str">
        <f aca="false">IF(M6788=0,"No Discount",IF(M6788&lt;0.2,"Low (1-19%)",IF(M6788&lt;0.4,"Medium (20-39%)","High (40%+)")))</f>
        <v>Medium (20-39%)</v>
      </c>
      <c r="R6788" s="0" t="str">
        <f aca="false">INDEX('Lookup Tables'!$B$2:$B$5,MATCH(F6788,'Lookup Tables'!$A$2:$A$5,0))</f>
        <v>Manager B</v>
      </c>
    </row>
    <row r="6789" customFormat="false" ht="15" hidden="false" customHeight="false" outlineLevel="0" collapsed="false">
      <c r="A6789" s="0" t="s">
        <v>5289</v>
      </c>
      <c r="B6789" s="13" t="n">
        <v>42626</v>
      </c>
      <c r="C6789" s="13" t="n">
        <v>42633</v>
      </c>
      <c r="D6789" s="14" t="s">
        <v>69</v>
      </c>
      <c r="E6789" s="14" t="s">
        <v>53</v>
      </c>
      <c r="F6789" s="14" t="s">
        <v>54</v>
      </c>
      <c r="G6789" s="14" t="s">
        <v>597</v>
      </c>
      <c r="H6789" s="14" t="s">
        <v>56</v>
      </c>
      <c r="I6789" s="14" t="s">
        <v>76</v>
      </c>
      <c r="J6789" s="14" t="s">
        <v>1404</v>
      </c>
      <c r="K6789" s="15" t="n">
        <v>129.93</v>
      </c>
      <c r="L6789" s="0" t="n">
        <v>3</v>
      </c>
      <c r="M6789" s="16" t="n">
        <v>0</v>
      </c>
      <c r="N6789" s="17" t="n">
        <v>12.993</v>
      </c>
      <c r="O6789" s="0" t="str">
        <f aca="false">TEXT(B6789,"YYYY-MM")</f>
        <v>2016-09</v>
      </c>
      <c r="P6789" s="18" t="n">
        <f aca="false">IFERROR(N6789/K6789,0)</f>
        <v>0.1</v>
      </c>
      <c r="Q6789" s="0" t="str">
        <f aca="false">IF(M6789=0,"No Discount",IF(M6789&lt;0.2,"Low (1-19%)",IF(M6789&lt;0.4,"Medium (20-39%)","High (40%+)")))</f>
        <v>No Discount</v>
      </c>
      <c r="R6789" s="0" t="str">
        <f aca="false">INDEX('Lookup Tables'!$B$2:$B$5,MATCH(F6789,'Lookup Tables'!$A$2:$A$5,0))</f>
        <v>Manager C</v>
      </c>
    </row>
    <row r="6790" customFormat="false" ht="15" hidden="false" customHeight="false" outlineLevel="0" collapsed="false">
      <c r="A6790" s="0" t="s">
        <v>5289</v>
      </c>
      <c r="B6790" s="13" t="n">
        <v>42626</v>
      </c>
      <c r="C6790" s="13" t="n">
        <v>42633</v>
      </c>
      <c r="D6790" s="14" t="s">
        <v>69</v>
      </c>
      <c r="E6790" s="14" t="s">
        <v>53</v>
      </c>
      <c r="F6790" s="14" t="s">
        <v>54</v>
      </c>
      <c r="G6790" s="14" t="s">
        <v>597</v>
      </c>
      <c r="H6790" s="14" t="s">
        <v>65</v>
      </c>
      <c r="I6790" s="14" t="s">
        <v>91</v>
      </c>
      <c r="J6790" s="14" t="s">
        <v>1785</v>
      </c>
      <c r="K6790" s="15" t="n">
        <v>69.93</v>
      </c>
      <c r="L6790" s="0" t="n">
        <v>7</v>
      </c>
      <c r="M6790" s="16" t="n">
        <v>0</v>
      </c>
      <c r="N6790" s="17" t="n">
        <v>31.4685</v>
      </c>
      <c r="O6790" s="0" t="str">
        <f aca="false">TEXT(B6790,"YYYY-MM")</f>
        <v>2016-09</v>
      </c>
      <c r="P6790" s="18" t="n">
        <f aca="false">IFERROR(N6790/K6790,0)</f>
        <v>0.45</v>
      </c>
      <c r="Q6790" s="0" t="str">
        <f aca="false">IF(M6790=0,"No Discount",IF(M6790&lt;0.2,"Low (1-19%)",IF(M6790&lt;0.4,"Medium (20-39%)","High (40%+)")))</f>
        <v>No Discount</v>
      </c>
      <c r="R6790" s="0" t="str">
        <f aca="false">INDEX('Lookup Tables'!$B$2:$B$5,MATCH(F6790,'Lookup Tables'!$A$2:$A$5,0))</f>
        <v>Manager C</v>
      </c>
    </row>
    <row r="6791" customFormat="false" ht="15" hidden="false" customHeight="false" outlineLevel="0" collapsed="false">
      <c r="A6791" s="0" t="s">
        <v>5290</v>
      </c>
      <c r="B6791" s="13" t="n">
        <v>42620</v>
      </c>
      <c r="C6791" s="13" t="n">
        <v>42622</v>
      </c>
      <c r="D6791" s="14" t="s">
        <v>52</v>
      </c>
      <c r="E6791" s="14" t="s">
        <v>62</v>
      </c>
      <c r="F6791" s="14" t="s">
        <v>54</v>
      </c>
      <c r="G6791" s="14" t="s">
        <v>90</v>
      </c>
      <c r="H6791" s="14" t="s">
        <v>65</v>
      </c>
      <c r="I6791" s="14" t="s">
        <v>78</v>
      </c>
      <c r="J6791" s="14" t="s">
        <v>725</v>
      </c>
      <c r="K6791" s="15" t="n">
        <v>140.736</v>
      </c>
      <c r="L6791" s="0" t="n">
        <v>4</v>
      </c>
      <c r="M6791" s="16" t="n">
        <v>0.2</v>
      </c>
      <c r="N6791" s="17" t="n">
        <v>12.3144</v>
      </c>
      <c r="O6791" s="0" t="str">
        <f aca="false">TEXT(B6791,"YYYY-MM")</f>
        <v>2016-09</v>
      </c>
      <c r="P6791" s="18" t="n">
        <f aca="false">IFERROR(N6791/K6791,0)</f>
        <v>0.0875</v>
      </c>
      <c r="Q6791" s="0" t="str">
        <f aca="false">IF(M6791=0,"No Discount",IF(M6791&lt;0.2,"Low (1-19%)",IF(M6791&lt;0.4,"Medium (20-39%)","High (40%+)")))</f>
        <v>Medium (20-39%)</v>
      </c>
      <c r="R6791" s="0" t="str">
        <f aca="false">INDEX('Lookup Tables'!$B$2:$B$5,MATCH(F6791,'Lookup Tables'!$A$2:$A$5,0))</f>
        <v>Manager C</v>
      </c>
    </row>
    <row r="6792" customFormat="false" ht="15" hidden="false" customHeight="false" outlineLevel="0" collapsed="false">
      <c r="A6792" s="0" t="s">
        <v>5291</v>
      </c>
      <c r="B6792" s="13" t="n">
        <v>43055</v>
      </c>
      <c r="C6792" s="13" t="n">
        <v>43056</v>
      </c>
      <c r="D6792" s="14" t="s">
        <v>137</v>
      </c>
      <c r="E6792" s="14" t="s">
        <v>53</v>
      </c>
      <c r="F6792" s="14" t="s">
        <v>63</v>
      </c>
      <c r="G6792" s="14" t="s">
        <v>64</v>
      </c>
      <c r="H6792" s="14" t="s">
        <v>65</v>
      </c>
      <c r="I6792" s="14" t="s">
        <v>83</v>
      </c>
      <c r="J6792" s="14" t="s">
        <v>498</v>
      </c>
      <c r="K6792" s="15" t="n">
        <v>8.32</v>
      </c>
      <c r="L6792" s="0" t="n">
        <v>5</v>
      </c>
      <c r="M6792" s="16" t="n">
        <v>0.2</v>
      </c>
      <c r="N6792" s="17" t="n">
        <v>2.808</v>
      </c>
      <c r="O6792" s="0" t="str">
        <f aca="false">TEXT(B6792,"YYYY-MM")</f>
        <v>2017-11</v>
      </c>
      <c r="P6792" s="18" t="n">
        <f aca="false">IFERROR(N6792/K6792,0)</f>
        <v>0.3375</v>
      </c>
      <c r="Q6792" s="0" t="str">
        <f aca="false">IF(M6792=0,"No Discount",IF(M6792&lt;0.2,"Low (1-19%)",IF(M6792&lt;0.4,"Medium (20-39%)","High (40%+)")))</f>
        <v>Medium (20-39%)</v>
      </c>
      <c r="R6792" s="0" t="str">
        <f aca="false">INDEX('Lookup Tables'!$B$2:$B$5,MATCH(F6792,'Lookup Tables'!$A$2:$A$5,0))</f>
        <v>Manager D</v>
      </c>
    </row>
    <row r="6793" customFormat="false" ht="15" hidden="false" customHeight="false" outlineLevel="0" collapsed="false">
      <c r="A6793" s="0" t="s">
        <v>5292</v>
      </c>
      <c r="B6793" s="13" t="n">
        <v>43049</v>
      </c>
      <c r="C6793" s="13" t="n">
        <v>43054</v>
      </c>
      <c r="D6793" s="14" t="s">
        <v>69</v>
      </c>
      <c r="E6793" s="14" t="s">
        <v>97</v>
      </c>
      <c r="F6793" s="14" t="s">
        <v>63</v>
      </c>
      <c r="G6793" s="14" t="s">
        <v>64</v>
      </c>
      <c r="H6793" s="14" t="s">
        <v>56</v>
      </c>
      <c r="I6793" s="14" t="s">
        <v>76</v>
      </c>
      <c r="J6793" s="14" t="s">
        <v>3698</v>
      </c>
      <c r="K6793" s="15" t="n">
        <v>9.98</v>
      </c>
      <c r="L6793" s="0" t="n">
        <v>1</v>
      </c>
      <c r="M6793" s="16" t="n">
        <v>0</v>
      </c>
      <c r="N6793" s="17" t="n">
        <v>2.7944</v>
      </c>
      <c r="O6793" s="0" t="str">
        <f aca="false">TEXT(B6793,"YYYY-MM")</f>
        <v>2017-11</v>
      </c>
      <c r="P6793" s="18" t="n">
        <f aca="false">IFERROR(N6793/K6793,0)</f>
        <v>0.28</v>
      </c>
      <c r="Q6793" s="0" t="str">
        <f aca="false">IF(M6793=0,"No Discount",IF(M6793&lt;0.2,"Low (1-19%)",IF(M6793&lt;0.4,"Medium (20-39%)","High (40%+)")))</f>
        <v>No Discount</v>
      </c>
      <c r="R6793" s="0" t="str">
        <f aca="false">INDEX('Lookup Tables'!$B$2:$B$5,MATCH(F6793,'Lookup Tables'!$A$2:$A$5,0))</f>
        <v>Manager D</v>
      </c>
    </row>
    <row r="6794" customFormat="false" ht="15" hidden="false" customHeight="false" outlineLevel="0" collapsed="false">
      <c r="A6794" s="0" t="s">
        <v>5293</v>
      </c>
      <c r="B6794" s="13" t="n">
        <v>42231</v>
      </c>
      <c r="C6794" s="13" t="n">
        <v>42234</v>
      </c>
      <c r="D6794" s="14" t="s">
        <v>137</v>
      </c>
      <c r="E6794" s="14" t="s">
        <v>53</v>
      </c>
      <c r="F6794" s="14" t="s">
        <v>117</v>
      </c>
      <c r="G6794" s="14" t="s">
        <v>375</v>
      </c>
      <c r="H6794" s="14" t="s">
        <v>65</v>
      </c>
      <c r="I6794" s="14" t="s">
        <v>83</v>
      </c>
      <c r="J6794" s="14" t="s">
        <v>957</v>
      </c>
      <c r="K6794" s="15" t="n">
        <v>62.94</v>
      </c>
      <c r="L6794" s="0" t="n">
        <v>3</v>
      </c>
      <c r="M6794" s="16" t="n">
        <v>0</v>
      </c>
      <c r="N6794" s="17" t="n">
        <v>30.2112</v>
      </c>
      <c r="O6794" s="0" t="str">
        <f aca="false">TEXT(B6794,"YYYY-MM")</f>
        <v>2015-08</v>
      </c>
      <c r="P6794" s="18" t="n">
        <f aca="false">IFERROR(N6794/K6794,0)</f>
        <v>0.48</v>
      </c>
      <c r="Q6794" s="0" t="str">
        <f aca="false">IF(M6794=0,"No Discount",IF(M6794&lt;0.2,"Low (1-19%)",IF(M6794&lt;0.4,"Medium (20-39%)","High (40%+)")))</f>
        <v>No Discount</v>
      </c>
      <c r="R6794" s="0" t="str">
        <f aca="false">INDEX('Lookup Tables'!$B$2:$B$5,MATCH(F6794,'Lookup Tables'!$A$2:$A$5,0))</f>
        <v>Manager B</v>
      </c>
    </row>
    <row r="6795" customFormat="false" ht="15" hidden="false" customHeight="false" outlineLevel="0" collapsed="false">
      <c r="A6795" s="0" t="s">
        <v>5294</v>
      </c>
      <c r="B6795" s="13" t="n">
        <v>42690</v>
      </c>
      <c r="C6795" s="13" t="n">
        <v>42694</v>
      </c>
      <c r="D6795" s="14" t="s">
        <v>69</v>
      </c>
      <c r="E6795" s="14" t="s">
        <v>62</v>
      </c>
      <c r="F6795" s="14" t="s">
        <v>98</v>
      </c>
      <c r="G6795" s="14" t="s">
        <v>146</v>
      </c>
      <c r="H6795" s="14" t="s">
        <v>65</v>
      </c>
      <c r="I6795" s="14" t="s">
        <v>73</v>
      </c>
      <c r="J6795" s="14" t="s">
        <v>1882</v>
      </c>
      <c r="K6795" s="15" t="n">
        <v>21.488</v>
      </c>
      <c r="L6795" s="0" t="n">
        <v>2</v>
      </c>
      <c r="M6795" s="16" t="n">
        <v>0.2</v>
      </c>
      <c r="N6795" s="17" t="n">
        <v>1.6116</v>
      </c>
      <c r="O6795" s="0" t="str">
        <f aca="false">TEXT(B6795,"YYYY-MM")</f>
        <v>2016-11</v>
      </c>
      <c r="P6795" s="18" t="n">
        <f aca="false">IFERROR(N6795/K6795,0)</f>
        <v>0.075</v>
      </c>
      <c r="Q6795" s="0" t="str">
        <f aca="false">IF(M6795=0,"No Discount",IF(M6795&lt;0.2,"Low (1-19%)",IF(M6795&lt;0.4,"Medium (20-39%)","High (40%+)")))</f>
        <v>Medium (20-39%)</v>
      </c>
      <c r="R6795" s="0" t="str">
        <f aca="false">INDEX('Lookup Tables'!$B$2:$B$5,MATCH(F6795,'Lookup Tables'!$A$2:$A$5,0))</f>
        <v>Manager A</v>
      </c>
    </row>
    <row r="6796" customFormat="false" ht="15" hidden="false" customHeight="false" outlineLevel="0" collapsed="false">
      <c r="A6796" s="0" t="s">
        <v>5294</v>
      </c>
      <c r="B6796" s="13" t="n">
        <v>42690</v>
      </c>
      <c r="C6796" s="13" t="n">
        <v>42694</v>
      </c>
      <c r="D6796" s="14" t="s">
        <v>69</v>
      </c>
      <c r="E6796" s="14" t="s">
        <v>62</v>
      </c>
      <c r="F6796" s="14" t="s">
        <v>98</v>
      </c>
      <c r="G6796" s="14" t="s">
        <v>146</v>
      </c>
      <c r="H6796" s="14" t="s">
        <v>80</v>
      </c>
      <c r="I6796" s="14" t="s">
        <v>81</v>
      </c>
      <c r="J6796" s="14" t="s">
        <v>2482</v>
      </c>
      <c r="K6796" s="15" t="n">
        <v>239.976</v>
      </c>
      <c r="L6796" s="0" t="n">
        <v>3</v>
      </c>
      <c r="M6796" s="16" t="n">
        <v>0.2</v>
      </c>
      <c r="N6796" s="17" t="n">
        <v>26.9973</v>
      </c>
      <c r="O6796" s="0" t="str">
        <f aca="false">TEXT(B6796,"YYYY-MM")</f>
        <v>2016-11</v>
      </c>
      <c r="P6796" s="18" t="n">
        <f aca="false">IFERROR(N6796/K6796,0)</f>
        <v>0.1125</v>
      </c>
      <c r="Q6796" s="0" t="str">
        <f aca="false">IF(M6796=0,"No Discount",IF(M6796&lt;0.2,"Low (1-19%)",IF(M6796&lt;0.4,"Medium (20-39%)","High (40%+)")))</f>
        <v>Medium (20-39%)</v>
      </c>
      <c r="R6796" s="0" t="str">
        <f aca="false">INDEX('Lookup Tables'!$B$2:$B$5,MATCH(F6796,'Lookup Tables'!$A$2:$A$5,0))</f>
        <v>Manager A</v>
      </c>
    </row>
    <row r="6797" customFormat="false" ht="15" hidden="false" customHeight="false" outlineLevel="0" collapsed="false">
      <c r="A6797" s="0" t="s">
        <v>5294</v>
      </c>
      <c r="B6797" s="13" t="n">
        <v>42690</v>
      </c>
      <c r="C6797" s="13" t="n">
        <v>42694</v>
      </c>
      <c r="D6797" s="14" t="s">
        <v>69</v>
      </c>
      <c r="E6797" s="14" t="s">
        <v>62</v>
      </c>
      <c r="F6797" s="14" t="s">
        <v>98</v>
      </c>
      <c r="G6797" s="14" t="s">
        <v>146</v>
      </c>
      <c r="H6797" s="14" t="s">
        <v>56</v>
      </c>
      <c r="I6797" s="14" t="s">
        <v>76</v>
      </c>
      <c r="J6797" s="14" t="s">
        <v>3722</v>
      </c>
      <c r="K6797" s="15" t="n">
        <v>34.504</v>
      </c>
      <c r="L6797" s="0" t="n">
        <v>2</v>
      </c>
      <c r="M6797" s="16" t="n">
        <v>0.6</v>
      </c>
      <c r="N6797" s="17" t="n">
        <v>-15.5268</v>
      </c>
      <c r="O6797" s="0" t="str">
        <f aca="false">TEXT(B6797,"YYYY-MM")</f>
        <v>2016-11</v>
      </c>
      <c r="P6797" s="18" t="n">
        <f aca="false">IFERROR(N6797/K6797,0)</f>
        <v>-0.45</v>
      </c>
      <c r="Q6797" s="0" t="str">
        <f aca="false">IF(M6797=0,"No Discount",IF(M6797&lt;0.2,"Low (1-19%)",IF(M6797&lt;0.4,"Medium (20-39%)","High (40%+)")))</f>
        <v>High (40%+)</v>
      </c>
      <c r="R6797" s="0" t="str">
        <f aca="false">INDEX('Lookup Tables'!$B$2:$B$5,MATCH(F6797,'Lookup Tables'!$A$2:$A$5,0))</f>
        <v>Manager A</v>
      </c>
    </row>
    <row r="6798" customFormat="false" ht="15" hidden="false" customHeight="false" outlineLevel="0" collapsed="false">
      <c r="A6798" s="0" t="s">
        <v>5295</v>
      </c>
      <c r="B6798" s="13" t="n">
        <v>42607</v>
      </c>
      <c r="C6798" s="13" t="n">
        <v>42607</v>
      </c>
      <c r="D6798" s="14" t="s">
        <v>606</v>
      </c>
      <c r="E6798" s="14" t="s">
        <v>53</v>
      </c>
      <c r="F6798" s="14" t="s">
        <v>98</v>
      </c>
      <c r="G6798" s="14" t="s">
        <v>99</v>
      </c>
      <c r="H6798" s="14" t="s">
        <v>56</v>
      </c>
      <c r="I6798" s="14" t="s">
        <v>76</v>
      </c>
      <c r="J6798" s="14" t="s">
        <v>2454</v>
      </c>
      <c r="K6798" s="15" t="n">
        <v>20.104</v>
      </c>
      <c r="L6798" s="0" t="n">
        <v>2</v>
      </c>
      <c r="M6798" s="16" t="n">
        <v>0.6</v>
      </c>
      <c r="N6798" s="17" t="n">
        <v>-16.5858</v>
      </c>
      <c r="O6798" s="0" t="str">
        <f aca="false">TEXT(B6798,"YYYY-MM")</f>
        <v>2016-08</v>
      </c>
      <c r="P6798" s="18" t="n">
        <f aca="false">IFERROR(N6798/K6798,0)</f>
        <v>-0.825</v>
      </c>
      <c r="Q6798" s="0" t="str">
        <f aca="false">IF(M6798=0,"No Discount",IF(M6798&lt;0.2,"Low (1-19%)",IF(M6798&lt;0.4,"Medium (20-39%)","High (40%+)")))</f>
        <v>High (40%+)</v>
      </c>
      <c r="R6798" s="0" t="str">
        <f aca="false">INDEX('Lookup Tables'!$B$2:$B$5,MATCH(F6798,'Lookup Tables'!$A$2:$A$5,0))</f>
        <v>Manager A</v>
      </c>
    </row>
    <row r="6799" customFormat="false" ht="15" hidden="false" customHeight="false" outlineLevel="0" collapsed="false">
      <c r="A6799" s="0" t="s">
        <v>5295</v>
      </c>
      <c r="B6799" s="13" t="n">
        <v>42607</v>
      </c>
      <c r="C6799" s="13" t="n">
        <v>42607</v>
      </c>
      <c r="D6799" s="14" t="s">
        <v>606</v>
      </c>
      <c r="E6799" s="14" t="s">
        <v>53</v>
      </c>
      <c r="F6799" s="14" t="s">
        <v>98</v>
      </c>
      <c r="G6799" s="14" t="s">
        <v>99</v>
      </c>
      <c r="H6799" s="14" t="s">
        <v>65</v>
      </c>
      <c r="I6799" s="14" t="s">
        <v>83</v>
      </c>
      <c r="J6799" s="14" t="s">
        <v>743</v>
      </c>
      <c r="K6799" s="15" t="n">
        <v>3.798</v>
      </c>
      <c r="L6799" s="0" t="n">
        <v>1</v>
      </c>
      <c r="M6799" s="16" t="n">
        <v>0.8</v>
      </c>
      <c r="N6799" s="17" t="n">
        <v>-6.0768</v>
      </c>
      <c r="O6799" s="0" t="str">
        <f aca="false">TEXT(B6799,"YYYY-MM")</f>
        <v>2016-08</v>
      </c>
      <c r="P6799" s="18" t="n">
        <f aca="false">IFERROR(N6799/K6799,0)</f>
        <v>-1.6</v>
      </c>
      <c r="Q6799" s="0" t="str">
        <f aca="false">IF(M6799=0,"No Discount",IF(M6799&lt;0.2,"Low (1-19%)",IF(M6799&lt;0.4,"Medium (20-39%)","High (40%+)")))</f>
        <v>High (40%+)</v>
      </c>
      <c r="R6799" s="0" t="str">
        <f aca="false">INDEX('Lookup Tables'!$B$2:$B$5,MATCH(F6799,'Lookup Tables'!$A$2:$A$5,0))</f>
        <v>Manager A</v>
      </c>
    </row>
    <row r="6800" customFormat="false" ht="15" hidden="false" customHeight="false" outlineLevel="0" collapsed="false">
      <c r="A6800" s="0" t="s">
        <v>5295</v>
      </c>
      <c r="B6800" s="13" t="n">
        <v>42607</v>
      </c>
      <c r="C6800" s="13" t="n">
        <v>42607</v>
      </c>
      <c r="D6800" s="14" t="s">
        <v>606</v>
      </c>
      <c r="E6800" s="14" t="s">
        <v>53</v>
      </c>
      <c r="F6800" s="14" t="s">
        <v>98</v>
      </c>
      <c r="G6800" s="14" t="s">
        <v>99</v>
      </c>
      <c r="H6800" s="14" t="s">
        <v>56</v>
      </c>
      <c r="I6800" s="14" t="s">
        <v>76</v>
      </c>
      <c r="J6800" s="14" t="s">
        <v>5296</v>
      </c>
      <c r="K6800" s="15" t="n">
        <v>7.88</v>
      </c>
      <c r="L6800" s="0" t="n">
        <v>5</v>
      </c>
      <c r="M6800" s="16" t="n">
        <v>0.6</v>
      </c>
      <c r="N6800" s="17" t="n">
        <v>-3.94</v>
      </c>
      <c r="O6800" s="0" t="str">
        <f aca="false">TEXT(B6800,"YYYY-MM")</f>
        <v>2016-08</v>
      </c>
      <c r="P6800" s="18" t="n">
        <f aca="false">IFERROR(N6800/K6800,0)</f>
        <v>-0.5</v>
      </c>
      <c r="Q6800" s="0" t="str">
        <f aca="false">IF(M6800=0,"No Discount",IF(M6800&lt;0.2,"Low (1-19%)",IF(M6800&lt;0.4,"Medium (20-39%)","High (40%+)")))</f>
        <v>High (40%+)</v>
      </c>
      <c r="R6800" s="0" t="str">
        <f aca="false">INDEX('Lookup Tables'!$B$2:$B$5,MATCH(F6800,'Lookup Tables'!$A$2:$A$5,0))</f>
        <v>Manager A</v>
      </c>
    </row>
    <row r="6801" customFormat="false" ht="15" hidden="false" customHeight="false" outlineLevel="0" collapsed="false">
      <c r="A6801" s="0" t="s">
        <v>5297</v>
      </c>
      <c r="B6801" s="13" t="n">
        <v>43094</v>
      </c>
      <c r="C6801" s="13" t="n">
        <v>43101</v>
      </c>
      <c r="D6801" s="14" t="s">
        <v>69</v>
      </c>
      <c r="E6801" s="14" t="s">
        <v>62</v>
      </c>
      <c r="F6801" s="14" t="s">
        <v>63</v>
      </c>
      <c r="G6801" s="14" t="s">
        <v>189</v>
      </c>
      <c r="H6801" s="14" t="s">
        <v>56</v>
      </c>
      <c r="I6801" s="14" t="s">
        <v>71</v>
      </c>
      <c r="J6801" s="14" t="s">
        <v>448</v>
      </c>
      <c r="K6801" s="15" t="n">
        <v>35.445</v>
      </c>
      <c r="L6801" s="0" t="n">
        <v>1</v>
      </c>
      <c r="M6801" s="16" t="n">
        <v>0.5</v>
      </c>
      <c r="N6801" s="17" t="n">
        <v>-24.1026</v>
      </c>
      <c r="O6801" s="0" t="str">
        <f aca="false">TEXT(B6801,"YYYY-MM")</f>
        <v>2017-12</v>
      </c>
      <c r="P6801" s="18" t="n">
        <f aca="false">IFERROR(N6801/K6801,0)</f>
        <v>-0.68</v>
      </c>
      <c r="Q6801" s="0" t="str">
        <f aca="false">IF(M6801=0,"No Discount",IF(M6801&lt;0.2,"Low (1-19%)",IF(M6801&lt;0.4,"Medium (20-39%)","High (40%+)")))</f>
        <v>High (40%+)</v>
      </c>
      <c r="R6801" s="0" t="str">
        <f aca="false">INDEX('Lookup Tables'!$B$2:$B$5,MATCH(F6801,'Lookup Tables'!$A$2:$A$5,0))</f>
        <v>Manager D</v>
      </c>
    </row>
    <row r="6802" customFormat="false" ht="15" hidden="false" customHeight="false" outlineLevel="0" collapsed="false">
      <c r="A6802" s="0" t="s">
        <v>5297</v>
      </c>
      <c r="B6802" s="13" t="n">
        <v>43094</v>
      </c>
      <c r="C6802" s="13" t="n">
        <v>43101</v>
      </c>
      <c r="D6802" s="14" t="s">
        <v>69</v>
      </c>
      <c r="E6802" s="14" t="s">
        <v>62</v>
      </c>
      <c r="F6802" s="14" t="s">
        <v>63</v>
      </c>
      <c r="G6802" s="14" t="s">
        <v>189</v>
      </c>
      <c r="H6802" s="14" t="s">
        <v>80</v>
      </c>
      <c r="I6802" s="14" t="s">
        <v>345</v>
      </c>
      <c r="J6802" s="14" t="s">
        <v>2775</v>
      </c>
      <c r="K6802" s="15" t="n">
        <v>269.97</v>
      </c>
      <c r="L6802" s="0" t="n">
        <v>2</v>
      </c>
      <c r="M6802" s="16" t="n">
        <v>0.7</v>
      </c>
      <c r="N6802" s="17" t="n">
        <v>-386.957</v>
      </c>
      <c r="O6802" s="0" t="str">
        <f aca="false">TEXT(B6802,"YYYY-MM")</f>
        <v>2017-12</v>
      </c>
      <c r="P6802" s="18" t="n">
        <f aca="false">IFERROR(N6802/K6802,0)</f>
        <v>-1.43333333333333</v>
      </c>
      <c r="Q6802" s="0" t="str">
        <f aca="false">IF(M6802=0,"No Discount",IF(M6802&lt;0.2,"Low (1-19%)",IF(M6802&lt;0.4,"Medium (20-39%)","High (40%+)")))</f>
        <v>High (40%+)</v>
      </c>
      <c r="R6802" s="0" t="str">
        <f aca="false">INDEX('Lookup Tables'!$B$2:$B$5,MATCH(F6802,'Lookup Tables'!$A$2:$A$5,0))</f>
        <v>Manager D</v>
      </c>
    </row>
    <row r="6803" customFormat="false" ht="15" hidden="false" customHeight="false" outlineLevel="0" collapsed="false">
      <c r="A6803" s="0" t="s">
        <v>5297</v>
      </c>
      <c r="B6803" s="13" t="n">
        <v>43094</v>
      </c>
      <c r="C6803" s="13" t="n">
        <v>43101</v>
      </c>
      <c r="D6803" s="14" t="s">
        <v>69</v>
      </c>
      <c r="E6803" s="14" t="s">
        <v>62</v>
      </c>
      <c r="F6803" s="14" t="s">
        <v>63</v>
      </c>
      <c r="G6803" s="14" t="s">
        <v>189</v>
      </c>
      <c r="H6803" s="14" t="s">
        <v>80</v>
      </c>
      <c r="I6803" s="14" t="s">
        <v>123</v>
      </c>
      <c r="J6803" s="14" t="s">
        <v>2272</v>
      </c>
      <c r="K6803" s="15" t="n">
        <v>45.12</v>
      </c>
      <c r="L6803" s="0" t="n">
        <v>3</v>
      </c>
      <c r="M6803" s="16" t="n">
        <v>0.2</v>
      </c>
      <c r="N6803" s="17" t="n">
        <v>-7.896</v>
      </c>
      <c r="O6803" s="0" t="str">
        <f aca="false">TEXT(B6803,"YYYY-MM")</f>
        <v>2017-12</v>
      </c>
      <c r="P6803" s="18" t="n">
        <f aca="false">IFERROR(N6803/K6803,0)</f>
        <v>-0.175</v>
      </c>
      <c r="Q6803" s="0" t="str">
        <f aca="false">IF(M6803=0,"No Discount",IF(M6803&lt;0.2,"Low (1-19%)",IF(M6803&lt;0.4,"Medium (20-39%)","High (40%+)")))</f>
        <v>Medium (20-39%)</v>
      </c>
      <c r="R6803" s="0" t="str">
        <f aca="false">INDEX('Lookup Tables'!$B$2:$B$5,MATCH(F6803,'Lookup Tables'!$A$2:$A$5,0))</f>
        <v>Manager D</v>
      </c>
    </row>
    <row r="6804" customFormat="false" ht="15" hidden="false" customHeight="false" outlineLevel="0" collapsed="false">
      <c r="A6804" s="0" t="s">
        <v>5297</v>
      </c>
      <c r="B6804" s="13" t="n">
        <v>43094</v>
      </c>
      <c r="C6804" s="13" t="n">
        <v>43101</v>
      </c>
      <c r="D6804" s="14" t="s">
        <v>69</v>
      </c>
      <c r="E6804" s="14" t="s">
        <v>62</v>
      </c>
      <c r="F6804" s="14" t="s">
        <v>63</v>
      </c>
      <c r="G6804" s="14" t="s">
        <v>189</v>
      </c>
      <c r="H6804" s="14" t="s">
        <v>80</v>
      </c>
      <c r="I6804" s="14" t="s">
        <v>123</v>
      </c>
      <c r="J6804" s="14" t="s">
        <v>1288</v>
      </c>
      <c r="K6804" s="15" t="n">
        <v>100.8</v>
      </c>
      <c r="L6804" s="0" t="n">
        <v>2</v>
      </c>
      <c r="M6804" s="16" t="n">
        <v>0.2</v>
      </c>
      <c r="N6804" s="17" t="n">
        <v>21.42</v>
      </c>
      <c r="O6804" s="0" t="str">
        <f aca="false">TEXT(B6804,"YYYY-MM")</f>
        <v>2017-12</v>
      </c>
      <c r="P6804" s="18" t="n">
        <f aca="false">IFERROR(N6804/K6804,0)</f>
        <v>0.2125</v>
      </c>
      <c r="Q6804" s="0" t="str">
        <f aca="false">IF(M6804=0,"No Discount",IF(M6804&lt;0.2,"Low (1-19%)",IF(M6804&lt;0.4,"Medium (20-39%)","High (40%+)")))</f>
        <v>Medium (20-39%)</v>
      </c>
      <c r="R6804" s="0" t="str">
        <f aca="false">INDEX('Lookup Tables'!$B$2:$B$5,MATCH(F6804,'Lookup Tables'!$A$2:$A$5,0))</f>
        <v>Manager D</v>
      </c>
    </row>
    <row r="6805" customFormat="false" ht="15" hidden="false" customHeight="false" outlineLevel="0" collapsed="false">
      <c r="A6805" s="0" t="s">
        <v>5297</v>
      </c>
      <c r="B6805" s="13" t="n">
        <v>43094</v>
      </c>
      <c r="C6805" s="13" t="n">
        <v>43101</v>
      </c>
      <c r="D6805" s="14" t="s">
        <v>69</v>
      </c>
      <c r="E6805" s="14" t="s">
        <v>62</v>
      </c>
      <c r="F6805" s="14" t="s">
        <v>63</v>
      </c>
      <c r="G6805" s="14" t="s">
        <v>189</v>
      </c>
      <c r="H6805" s="14" t="s">
        <v>56</v>
      </c>
      <c r="I6805" s="14" t="s">
        <v>59</v>
      </c>
      <c r="J6805" s="14" t="s">
        <v>2141</v>
      </c>
      <c r="K6805" s="15" t="n">
        <v>47.968</v>
      </c>
      <c r="L6805" s="0" t="n">
        <v>2</v>
      </c>
      <c r="M6805" s="16" t="n">
        <v>0.2</v>
      </c>
      <c r="N6805" s="17" t="n">
        <v>4.1972</v>
      </c>
      <c r="O6805" s="0" t="str">
        <f aca="false">TEXT(B6805,"YYYY-MM")</f>
        <v>2017-12</v>
      </c>
      <c r="P6805" s="18" t="n">
        <f aca="false">IFERROR(N6805/K6805,0)</f>
        <v>0.0875</v>
      </c>
      <c r="Q6805" s="0" t="str">
        <f aca="false">IF(M6805=0,"No Discount",IF(M6805&lt;0.2,"Low (1-19%)",IF(M6805&lt;0.4,"Medium (20-39%)","High (40%+)")))</f>
        <v>Medium (20-39%)</v>
      </c>
      <c r="R6805" s="0" t="str">
        <f aca="false">INDEX('Lookup Tables'!$B$2:$B$5,MATCH(F6805,'Lookup Tables'!$A$2:$A$5,0))</f>
        <v>Manager D</v>
      </c>
    </row>
    <row r="6806" customFormat="false" ht="15" hidden="false" customHeight="false" outlineLevel="0" collapsed="false">
      <c r="A6806" s="0" t="s">
        <v>5298</v>
      </c>
      <c r="B6806" s="13" t="n">
        <v>42282</v>
      </c>
      <c r="C6806" s="13" t="n">
        <v>42283</v>
      </c>
      <c r="D6806" s="14" t="s">
        <v>137</v>
      </c>
      <c r="E6806" s="14" t="s">
        <v>53</v>
      </c>
      <c r="F6806" s="14" t="s">
        <v>63</v>
      </c>
      <c r="G6806" s="14" t="s">
        <v>64</v>
      </c>
      <c r="H6806" s="14" t="s">
        <v>80</v>
      </c>
      <c r="I6806" s="14" t="s">
        <v>123</v>
      </c>
      <c r="J6806" s="14" t="s">
        <v>2344</v>
      </c>
      <c r="K6806" s="15" t="n">
        <v>99.98</v>
      </c>
      <c r="L6806" s="0" t="n">
        <v>2</v>
      </c>
      <c r="M6806" s="16" t="n">
        <v>0</v>
      </c>
      <c r="N6806" s="17" t="n">
        <v>34.993</v>
      </c>
      <c r="O6806" s="0" t="str">
        <f aca="false">TEXT(B6806,"YYYY-MM")</f>
        <v>2015-10</v>
      </c>
      <c r="P6806" s="18" t="n">
        <f aca="false">IFERROR(N6806/K6806,0)</f>
        <v>0.35</v>
      </c>
      <c r="Q6806" s="0" t="str">
        <f aca="false">IF(M6806=0,"No Discount",IF(M6806&lt;0.2,"Low (1-19%)",IF(M6806&lt;0.4,"Medium (20-39%)","High (40%+)")))</f>
        <v>No Discount</v>
      </c>
      <c r="R6806" s="0" t="str">
        <f aca="false">INDEX('Lookup Tables'!$B$2:$B$5,MATCH(F6806,'Lookup Tables'!$A$2:$A$5,0))</f>
        <v>Manager D</v>
      </c>
    </row>
    <row r="6807" customFormat="false" ht="15" hidden="false" customHeight="false" outlineLevel="0" collapsed="false">
      <c r="A6807" s="0" t="s">
        <v>5299</v>
      </c>
      <c r="B6807" s="13" t="n">
        <v>42330</v>
      </c>
      <c r="C6807" s="13" t="n">
        <v>42333</v>
      </c>
      <c r="D6807" s="14" t="s">
        <v>137</v>
      </c>
      <c r="E6807" s="14" t="s">
        <v>62</v>
      </c>
      <c r="F6807" s="14" t="s">
        <v>54</v>
      </c>
      <c r="G6807" s="14" t="s">
        <v>597</v>
      </c>
      <c r="H6807" s="14" t="s">
        <v>65</v>
      </c>
      <c r="I6807" s="14" t="s">
        <v>91</v>
      </c>
      <c r="J6807" s="14" t="s">
        <v>2772</v>
      </c>
      <c r="K6807" s="15" t="n">
        <v>9.96</v>
      </c>
      <c r="L6807" s="0" t="n">
        <v>2</v>
      </c>
      <c r="M6807" s="16" t="n">
        <v>0</v>
      </c>
      <c r="N6807" s="17" t="n">
        <v>4.8804</v>
      </c>
      <c r="O6807" s="0" t="str">
        <f aca="false">TEXT(B6807,"YYYY-MM")</f>
        <v>2015-11</v>
      </c>
      <c r="P6807" s="18" t="n">
        <f aca="false">IFERROR(N6807/K6807,0)</f>
        <v>0.49</v>
      </c>
      <c r="Q6807" s="0" t="str">
        <f aca="false">IF(M6807=0,"No Discount",IF(M6807&lt;0.2,"Low (1-19%)",IF(M6807&lt;0.4,"Medium (20-39%)","High (40%+)")))</f>
        <v>No Discount</v>
      </c>
      <c r="R6807" s="0" t="str">
        <f aca="false">INDEX('Lookup Tables'!$B$2:$B$5,MATCH(F6807,'Lookup Tables'!$A$2:$A$5,0))</f>
        <v>Manager C</v>
      </c>
    </row>
    <row r="6808" customFormat="false" ht="15" hidden="false" customHeight="false" outlineLevel="0" collapsed="false">
      <c r="A6808" s="0" t="s">
        <v>5300</v>
      </c>
      <c r="B6808" s="13" t="n">
        <v>43459</v>
      </c>
      <c r="C6808" s="13" t="n">
        <v>43463</v>
      </c>
      <c r="D6808" s="14" t="s">
        <v>69</v>
      </c>
      <c r="E6808" s="14" t="s">
        <v>62</v>
      </c>
      <c r="F6808" s="14" t="s">
        <v>63</v>
      </c>
      <c r="G6808" s="14" t="s">
        <v>94</v>
      </c>
      <c r="H6808" s="14" t="s">
        <v>65</v>
      </c>
      <c r="I6808" s="14" t="s">
        <v>83</v>
      </c>
      <c r="J6808" s="14" t="s">
        <v>574</v>
      </c>
      <c r="K6808" s="15" t="n">
        <v>3.856</v>
      </c>
      <c r="L6808" s="0" t="n">
        <v>1</v>
      </c>
      <c r="M6808" s="16" t="n">
        <v>0.2</v>
      </c>
      <c r="N6808" s="17" t="n">
        <v>1.3978</v>
      </c>
      <c r="O6808" s="0" t="str">
        <f aca="false">TEXT(B6808,"YYYY-MM")</f>
        <v>2018-12</v>
      </c>
      <c r="P6808" s="18" t="n">
        <f aca="false">IFERROR(N6808/K6808,0)</f>
        <v>0.3625</v>
      </c>
      <c r="Q6808" s="0" t="str">
        <f aca="false">IF(M6808=0,"No Discount",IF(M6808&lt;0.2,"Low (1-19%)",IF(M6808&lt;0.4,"Medium (20-39%)","High (40%+)")))</f>
        <v>Medium (20-39%)</v>
      </c>
      <c r="R6808" s="0" t="str">
        <f aca="false">INDEX('Lookup Tables'!$B$2:$B$5,MATCH(F6808,'Lookup Tables'!$A$2:$A$5,0))</f>
        <v>Manager D</v>
      </c>
    </row>
    <row r="6809" customFormat="false" ht="15" hidden="false" customHeight="false" outlineLevel="0" collapsed="false">
      <c r="A6809" s="0" t="s">
        <v>5301</v>
      </c>
      <c r="B6809" s="13" t="n">
        <v>42460</v>
      </c>
      <c r="C6809" s="13" t="n">
        <v>42465</v>
      </c>
      <c r="D6809" s="14" t="s">
        <v>69</v>
      </c>
      <c r="E6809" s="14" t="s">
        <v>62</v>
      </c>
      <c r="F6809" s="14" t="s">
        <v>98</v>
      </c>
      <c r="G6809" s="14" t="s">
        <v>99</v>
      </c>
      <c r="H6809" s="14" t="s">
        <v>65</v>
      </c>
      <c r="I6809" s="14" t="s">
        <v>91</v>
      </c>
      <c r="J6809" s="14" t="s">
        <v>798</v>
      </c>
      <c r="K6809" s="15" t="n">
        <v>98.376</v>
      </c>
      <c r="L6809" s="0" t="n">
        <v>3</v>
      </c>
      <c r="M6809" s="16" t="n">
        <v>0.2</v>
      </c>
      <c r="N6809" s="17" t="n">
        <v>35.6613</v>
      </c>
      <c r="O6809" s="0" t="str">
        <f aca="false">TEXT(B6809,"YYYY-MM")</f>
        <v>2016-03</v>
      </c>
      <c r="P6809" s="18" t="n">
        <f aca="false">IFERROR(N6809/K6809,0)</f>
        <v>0.3625</v>
      </c>
      <c r="Q6809" s="0" t="str">
        <f aca="false">IF(M6809=0,"No Discount",IF(M6809&lt;0.2,"Low (1-19%)",IF(M6809&lt;0.4,"Medium (20-39%)","High (40%+)")))</f>
        <v>Medium (20-39%)</v>
      </c>
      <c r="R6809" s="0" t="str">
        <f aca="false">INDEX('Lookup Tables'!$B$2:$B$5,MATCH(F6809,'Lookup Tables'!$A$2:$A$5,0))</f>
        <v>Manager A</v>
      </c>
    </row>
    <row r="6810" customFormat="false" ht="15" hidden="false" customHeight="false" outlineLevel="0" collapsed="false">
      <c r="A6810" s="0" t="s">
        <v>5301</v>
      </c>
      <c r="B6810" s="13" t="n">
        <v>42460</v>
      </c>
      <c r="C6810" s="13" t="n">
        <v>42465</v>
      </c>
      <c r="D6810" s="14" t="s">
        <v>69</v>
      </c>
      <c r="E6810" s="14" t="s">
        <v>62</v>
      </c>
      <c r="F6810" s="14" t="s">
        <v>98</v>
      </c>
      <c r="G6810" s="14" t="s">
        <v>99</v>
      </c>
      <c r="H6810" s="14" t="s">
        <v>56</v>
      </c>
      <c r="I6810" s="14" t="s">
        <v>76</v>
      </c>
      <c r="J6810" s="14" t="s">
        <v>3684</v>
      </c>
      <c r="K6810" s="15" t="n">
        <v>22.38</v>
      </c>
      <c r="L6810" s="0" t="n">
        <v>3</v>
      </c>
      <c r="M6810" s="16" t="n">
        <v>0.6</v>
      </c>
      <c r="N6810" s="17" t="n">
        <v>-7.833</v>
      </c>
      <c r="O6810" s="0" t="str">
        <f aca="false">TEXT(B6810,"YYYY-MM")</f>
        <v>2016-03</v>
      </c>
      <c r="P6810" s="18" t="n">
        <f aca="false">IFERROR(N6810/K6810,0)</f>
        <v>-0.35</v>
      </c>
      <c r="Q6810" s="0" t="str">
        <f aca="false">IF(M6810=0,"No Discount",IF(M6810&lt;0.2,"Low (1-19%)",IF(M6810&lt;0.4,"Medium (20-39%)","High (40%+)")))</f>
        <v>High (40%+)</v>
      </c>
      <c r="R6810" s="0" t="str">
        <f aca="false">INDEX('Lookup Tables'!$B$2:$B$5,MATCH(F6810,'Lookup Tables'!$A$2:$A$5,0))</f>
        <v>Manager A</v>
      </c>
    </row>
    <row r="6811" customFormat="false" ht="15" hidden="false" customHeight="false" outlineLevel="0" collapsed="false">
      <c r="A6811" s="0" t="s">
        <v>5302</v>
      </c>
      <c r="B6811" s="13" t="n">
        <v>43357</v>
      </c>
      <c r="C6811" s="13" t="n">
        <v>43358</v>
      </c>
      <c r="D6811" s="14" t="s">
        <v>137</v>
      </c>
      <c r="E6811" s="14" t="s">
        <v>53</v>
      </c>
      <c r="F6811" s="14" t="s">
        <v>117</v>
      </c>
      <c r="G6811" s="14" t="s">
        <v>118</v>
      </c>
      <c r="H6811" s="14" t="s">
        <v>65</v>
      </c>
      <c r="I6811" s="14" t="s">
        <v>83</v>
      </c>
      <c r="J6811" s="14" t="s">
        <v>1106</v>
      </c>
      <c r="K6811" s="15" t="n">
        <v>3.882</v>
      </c>
      <c r="L6811" s="0" t="n">
        <v>2</v>
      </c>
      <c r="M6811" s="16" t="n">
        <v>0.7</v>
      </c>
      <c r="N6811" s="17" t="n">
        <v>-2.588</v>
      </c>
      <c r="O6811" s="0" t="str">
        <f aca="false">TEXT(B6811,"YYYY-MM")</f>
        <v>2018-09</v>
      </c>
      <c r="P6811" s="18" t="n">
        <f aca="false">IFERROR(N6811/K6811,0)</f>
        <v>-0.666666666666667</v>
      </c>
      <c r="Q6811" s="0" t="str">
        <f aca="false">IF(M6811=0,"No Discount",IF(M6811&lt;0.2,"Low (1-19%)",IF(M6811&lt;0.4,"Medium (20-39%)","High (40%+)")))</f>
        <v>High (40%+)</v>
      </c>
      <c r="R6811" s="0" t="str">
        <f aca="false">INDEX('Lookup Tables'!$B$2:$B$5,MATCH(F6811,'Lookup Tables'!$A$2:$A$5,0))</f>
        <v>Manager B</v>
      </c>
    </row>
    <row r="6812" customFormat="false" ht="15" hidden="false" customHeight="false" outlineLevel="0" collapsed="false">
      <c r="A6812" s="0" t="s">
        <v>5302</v>
      </c>
      <c r="B6812" s="13" t="n">
        <v>43357</v>
      </c>
      <c r="C6812" s="13" t="n">
        <v>43358</v>
      </c>
      <c r="D6812" s="14" t="s">
        <v>137</v>
      </c>
      <c r="E6812" s="14" t="s">
        <v>53</v>
      </c>
      <c r="F6812" s="14" t="s">
        <v>117</v>
      </c>
      <c r="G6812" s="14" t="s">
        <v>118</v>
      </c>
      <c r="H6812" s="14" t="s">
        <v>80</v>
      </c>
      <c r="I6812" s="14" t="s">
        <v>345</v>
      </c>
      <c r="J6812" s="14" t="s">
        <v>5228</v>
      </c>
      <c r="K6812" s="15" t="n">
        <v>12.585</v>
      </c>
      <c r="L6812" s="0" t="n">
        <v>1</v>
      </c>
      <c r="M6812" s="16" t="n">
        <v>0.7</v>
      </c>
      <c r="N6812" s="17" t="n">
        <v>-18.0385</v>
      </c>
      <c r="O6812" s="0" t="str">
        <f aca="false">TEXT(B6812,"YYYY-MM")</f>
        <v>2018-09</v>
      </c>
      <c r="P6812" s="18" t="n">
        <f aca="false">IFERROR(N6812/K6812,0)</f>
        <v>-1.43333333333333</v>
      </c>
      <c r="Q6812" s="0" t="str">
        <f aca="false">IF(M6812=0,"No Discount",IF(M6812&lt;0.2,"Low (1-19%)",IF(M6812&lt;0.4,"Medium (20-39%)","High (40%+)")))</f>
        <v>High (40%+)</v>
      </c>
      <c r="R6812" s="0" t="str">
        <f aca="false">INDEX('Lookup Tables'!$B$2:$B$5,MATCH(F6812,'Lookup Tables'!$A$2:$A$5,0))</f>
        <v>Manager B</v>
      </c>
    </row>
    <row r="6813" customFormat="false" ht="15" hidden="false" customHeight="false" outlineLevel="0" collapsed="false">
      <c r="A6813" s="0" t="s">
        <v>5302</v>
      </c>
      <c r="B6813" s="13" t="n">
        <v>43357</v>
      </c>
      <c r="C6813" s="13" t="n">
        <v>43358</v>
      </c>
      <c r="D6813" s="14" t="s">
        <v>137</v>
      </c>
      <c r="E6813" s="14" t="s">
        <v>53</v>
      </c>
      <c r="F6813" s="14" t="s">
        <v>117</v>
      </c>
      <c r="G6813" s="14" t="s">
        <v>118</v>
      </c>
      <c r="H6813" s="14" t="s">
        <v>56</v>
      </c>
      <c r="I6813" s="14" t="s">
        <v>59</v>
      </c>
      <c r="J6813" s="14" t="s">
        <v>718</v>
      </c>
      <c r="K6813" s="15" t="n">
        <v>113.372</v>
      </c>
      <c r="L6813" s="0" t="n">
        <v>2</v>
      </c>
      <c r="M6813" s="16" t="n">
        <v>0.3</v>
      </c>
      <c r="N6813" s="17" t="n">
        <v>-29.1528</v>
      </c>
      <c r="O6813" s="0" t="str">
        <f aca="false">TEXT(B6813,"YYYY-MM")</f>
        <v>2018-09</v>
      </c>
      <c r="P6813" s="18" t="n">
        <f aca="false">IFERROR(N6813/K6813,0)</f>
        <v>-0.257142857142857</v>
      </c>
      <c r="Q6813" s="0" t="str">
        <f aca="false">IF(M6813=0,"No Discount",IF(M6813&lt;0.2,"Low (1-19%)",IF(M6813&lt;0.4,"Medium (20-39%)","High (40%+)")))</f>
        <v>Medium (20-39%)</v>
      </c>
      <c r="R6813" s="0" t="str">
        <f aca="false">INDEX('Lookup Tables'!$B$2:$B$5,MATCH(F6813,'Lookup Tables'!$A$2:$A$5,0))</f>
        <v>Manager B</v>
      </c>
    </row>
    <row r="6814" customFormat="false" ht="15" hidden="false" customHeight="false" outlineLevel="0" collapsed="false">
      <c r="A6814" s="0" t="s">
        <v>5302</v>
      </c>
      <c r="B6814" s="13" t="n">
        <v>43357</v>
      </c>
      <c r="C6814" s="13" t="n">
        <v>43358</v>
      </c>
      <c r="D6814" s="14" t="s">
        <v>137</v>
      </c>
      <c r="E6814" s="14" t="s">
        <v>53</v>
      </c>
      <c r="F6814" s="14" t="s">
        <v>117</v>
      </c>
      <c r="G6814" s="14" t="s">
        <v>118</v>
      </c>
      <c r="H6814" s="14" t="s">
        <v>65</v>
      </c>
      <c r="I6814" s="14" t="s">
        <v>83</v>
      </c>
      <c r="J6814" s="14" t="s">
        <v>1406</v>
      </c>
      <c r="K6814" s="15" t="n">
        <v>18.312</v>
      </c>
      <c r="L6814" s="0" t="n">
        <v>4</v>
      </c>
      <c r="M6814" s="16" t="n">
        <v>0.7</v>
      </c>
      <c r="N6814" s="17" t="n">
        <v>-12.208</v>
      </c>
      <c r="O6814" s="0" t="str">
        <f aca="false">TEXT(B6814,"YYYY-MM")</f>
        <v>2018-09</v>
      </c>
      <c r="P6814" s="18" t="n">
        <f aca="false">IFERROR(N6814/K6814,0)</f>
        <v>-0.666666666666667</v>
      </c>
      <c r="Q6814" s="0" t="str">
        <f aca="false">IF(M6814=0,"No Discount",IF(M6814&lt;0.2,"Low (1-19%)",IF(M6814&lt;0.4,"Medium (20-39%)","High (40%+)")))</f>
        <v>High (40%+)</v>
      </c>
      <c r="R6814" s="0" t="str">
        <f aca="false">INDEX('Lookup Tables'!$B$2:$B$5,MATCH(F6814,'Lookup Tables'!$A$2:$A$5,0))</f>
        <v>Manager B</v>
      </c>
    </row>
    <row r="6815" customFormat="false" ht="15" hidden="false" customHeight="false" outlineLevel="0" collapsed="false">
      <c r="A6815" s="0" t="s">
        <v>5302</v>
      </c>
      <c r="B6815" s="13" t="n">
        <v>43357</v>
      </c>
      <c r="C6815" s="13" t="n">
        <v>43358</v>
      </c>
      <c r="D6815" s="14" t="s">
        <v>137</v>
      </c>
      <c r="E6815" s="14" t="s">
        <v>53</v>
      </c>
      <c r="F6815" s="14" t="s">
        <v>117</v>
      </c>
      <c r="G6815" s="14" t="s">
        <v>118</v>
      </c>
      <c r="H6815" s="14" t="s">
        <v>56</v>
      </c>
      <c r="I6815" s="14" t="s">
        <v>76</v>
      </c>
      <c r="J6815" s="14" t="s">
        <v>5303</v>
      </c>
      <c r="K6815" s="15" t="n">
        <v>127.936</v>
      </c>
      <c r="L6815" s="0" t="n">
        <v>8</v>
      </c>
      <c r="M6815" s="16" t="n">
        <v>0.2</v>
      </c>
      <c r="N6815" s="17" t="n">
        <v>4.7976</v>
      </c>
      <c r="O6815" s="0" t="str">
        <f aca="false">TEXT(B6815,"YYYY-MM")</f>
        <v>2018-09</v>
      </c>
      <c r="P6815" s="18" t="n">
        <f aca="false">IFERROR(N6815/K6815,0)</f>
        <v>0.0375</v>
      </c>
      <c r="Q6815" s="0" t="str">
        <f aca="false">IF(M6815=0,"No Discount",IF(M6815&lt;0.2,"Low (1-19%)",IF(M6815&lt;0.4,"Medium (20-39%)","High (40%+)")))</f>
        <v>Medium (20-39%)</v>
      </c>
      <c r="R6815" s="0" t="str">
        <f aca="false">INDEX('Lookup Tables'!$B$2:$B$5,MATCH(F6815,'Lookup Tables'!$A$2:$A$5,0))</f>
        <v>Manager B</v>
      </c>
    </row>
    <row r="6816" customFormat="false" ht="15" hidden="false" customHeight="false" outlineLevel="0" collapsed="false">
      <c r="A6816" s="0" t="s">
        <v>5302</v>
      </c>
      <c r="B6816" s="13" t="n">
        <v>43357</v>
      </c>
      <c r="C6816" s="13" t="n">
        <v>43358</v>
      </c>
      <c r="D6816" s="14" t="s">
        <v>137</v>
      </c>
      <c r="E6816" s="14" t="s">
        <v>53</v>
      </c>
      <c r="F6816" s="14" t="s">
        <v>117</v>
      </c>
      <c r="G6816" s="14" t="s">
        <v>118</v>
      </c>
      <c r="H6816" s="14" t="s">
        <v>80</v>
      </c>
      <c r="I6816" s="14" t="s">
        <v>345</v>
      </c>
      <c r="J6816" s="14" t="s">
        <v>634</v>
      </c>
      <c r="K6816" s="15" t="n">
        <v>241.17</v>
      </c>
      <c r="L6816" s="0" t="n">
        <v>2</v>
      </c>
      <c r="M6816" s="16" t="n">
        <v>0.7</v>
      </c>
      <c r="N6816" s="17" t="n">
        <v>-168.819</v>
      </c>
      <c r="O6816" s="0" t="str">
        <f aca="false">TEXT(B6816,"YYYY-MM")</f>
        <v>2018-09</v>
      </c>
      <c r="P6816" s="18" t="n">
        <f aca="false">IFERROR(N6816/K6816,0)</f>
        <v>-0.7</v>
      </c>
      <c r="Q6816" s="0" t="str">
        <f aca="false">IF(M6816=0,"No Discount",IF(M6816&lt;0.2,"Low (1-19%)",IF(M6816&lt;0.4,"Medium (20-39%)","High (40%+)")))</f>
        <v>High (40%+)</v>
      </c>
      <c r="R6816" s="0" t="str">
        <f aca="false">INDEX('Lookup Tables'!$B$2:$B$5,MATCH(F6816,'Lookup Tables'!$A$2:$A$5,0))</f>
        <v>Manager B</v>
      </c>
    </row>
    <row r="6817" customFormat="false" ht="15" hidden="false" customHeight="false" outlineLevel="0" collapsed="false">
      <c r="A6817" s="0" t="s">
        <v>5304</v>
      </c>
      <c r="B6817" s="13" t="n">
        <v>42172</v>
      </c>
      <c r="C6817" s="13" t="n">
        <v>42176</v>
      </c>
      <c r="D6817" s="14" t="s">
        <v>69</v>
      </c>
      <c r="E6817" s="14" t="s">
        <v>53</v>
      </c>
      <c r="F6817" s="14" t="s">
        <v>63</v>
      </c>
      <c r="G6817" s="14" t="s">
        <v>94</v>
      </c>
      <c r="H6817" s="14" t="s">
        <v>56</v>
      </c>
      <c r="I6817" s="14" t="s">
        <v>76</v>
      </c>
      <c r="J6817" s="14" t="s">
        <v>603</v>
      </c>
      <c r="K6817" s="15" t="n">
        <v>6.24</v>
      </c>
      <c r="L6817" s="0" t="n">
        <v>3</v>
      </c>
      <c r="M6817" s="16" t="n">
        <v>0</v>
      </c>
      <c r="N6817" s="17" t="n">
        <v>2.6208</v>
      </c>
      <c r="O6817" s="0" t="str">
        <f aca="false">TEXT(B6817,"YYYY-MM")</f>
        <v>2015-06</v>
      </c>
      <c r="P6817" s="18" t="n">
        <f aca="false">IFERROR(N6817/K6817,0)</f>
        <v>0.42</v>
      </c>
      <c r="Q6817" s="0" t="str">
        <f aca="false">IF(M6817=0,"No Discount",IF(M6817&lt;0.2,"Low (1-19%)",IF(M6817&lt;0.4,"Medium (20-39%)","High (40%+)")))</f>
        <v>No Discount</v>
      </c>
      <c r="R6817" s="0" t="str">
        <f aca="false">INDEX('Lookup Tables'!$B$2:$B$5,MATCH(F6817,'Lookup Tables'!$A$2:$A$5,0))</f>
        <v>Manager D</v>
      </c>
    </row>
    <row r="6818" customFormat="false" ht="15" hidden="false" customHeight="false" outlineLevel="0" collapsed="false">
      <c r="A6818" s="0" t="s">
        <v>5304</v>
      </c>
      <c r="B6818" s="13" t="n">
        <v>42172</v>
      </c>
      <c r="C6818" s="13" t="n">
        <v>42176</v>
      </c>
      <c r="D6818" s="14" t="s">
        <v>69</v>
      </c>
      <c r="E6818" s="14" t="s">
        <v>53</v>
      </c>
      <c r="F6818" s="14" t="s">
        <v>63</v>
      </c>
      <c r="G6818" s="14" t="s">
        <v>94</v>
      </c>
      <c r="H6818" s="14" t="s">
        <v>65</v>
      </c>
      <c r="I6818" s="14" t="s">
        <v>171</v>
      </c>
      <c r="J6818" s="14" t="s">
        <v>553</v>
      </c>
      <c r="K6818" s="15" t="n">
        <v>17.9</v>
      </c>
      <c r="L6818" s="0" t="n">
        <v>5</v>
      </c>
      <c r="M6818" s="16" t="n">
        <v>0</v>
      </c>
      <c r="N6818" s="17" t="n">
        <v>8.95</v>
      </c>
      <c r="O6818" s="0" t="str">
        <f aca="false">TEXT(B6818,"YYYY-MM")</f>
        <v>2015-06</v>
      </c>
      <c r="P6818" s="18" t="n">
        <f aca="false">IFERROR(N6818/K6818,0)</f>
        <v>0.5</v>
      </c>
      <c r="Q6818" s="0" t="str">
        <f aca="false">IF(M6818=0,"No Discount",IF(M6818&lt;0.2,"Low (1-19%)",IF(M6818&lt;0.4,"Medium (20-39%)","High (40%+)")))</f>
        <v>No Discount</v>
      </c>
      <c r="R6818" s="0" t="str">
        <f aca="false">INDEX('Lookup Tables'!$B$2:$B$5,MATCH(F6818,'Lookup Tables'!$A$2:$A$5,0))</f>
        <v>Manager D</v>
      </c>
    </row>
    <row r="6819" customFormat="false" ht="15" hidden="false" customHeight="false" outlineLevel="0" collapsed="false">
      <c r="A6819" s="0" t="s">
        <v>5304</v>
      </c>
      <c r="B6819" s="13" t="n">
        <v>42172</v>
      </c>
      <c r="C6819" s="13" t="n">
        <v>42176</v>
      </c>
      <c r="D6819" s="14" t="s">
        <v>69</v>
      </c>
      <c r="E6819" s="14" t="s">
        <v>53</v>
      </c>
      <c r="F6819" s="14" t="s">
        <v>63</v>
      </c>
      <c r="G6819" s="14" t="s">
        <v>94</v>
      </c>
      <c r="H6819" s="14" t="s">
        <v>65</v>
      </c>
      <c r="I6819" s="14" t="s">
        <v>83</v>
      </c>
      <c r="J6819" s="14" t="s">
        <v>589</v>
      </c>
      <c r="K6819" s="15" t="n">
        <v>3266.376</v>
      </c>
      <c r="L6819" s="0" t="n">
        <v>3</v>
      </c>
      <c r="M6819" s="16" t="n">
        <v>0.2</v>
      </c>
      <c r="N6819" s="17" t="n">
        <v>1061.5722</v>
      </c>
      <c r="O6819" s="0" t="str">
        <f aca="false">TEXT(B6819,"YYYY-MM")</f>
        <v>2015-06</v>
      </c>
      <c r="P6819" s="18" t="n">
        <f aca="false">IFERROR(N6819/K6819,0)</f>
        <v>0.325</v>
      </c>
      <c r="Q6819" s="0" t="str">
        <f aca="false">IF(M6819=0,"No Discount",IF(M6819&lt;0.2,"Low (1-19%)",IF(M6819&lt;0.4,"Medium (20-39%)","High (40%+)")))</f>
        <v>Medium (20-39%)</v>
      </c>
      <c r="R6819" s="0" t="str">
        <f aca="false">INDEX('Lookup Tables'!$B$2:$B$5,MATCH(F6819,'Lookup Tables'!$A$2:$A$5,0))</f>
        <v>Manager D</v>
      </c>
    </row>
    <row r="6820" customFormat="false" ht="15" hidden="false" customHeight="false" outlineLevel="0" collapsed="false">
      <c r="A6820" s="0" t="s">
        <v>5305</v>
      </c>
      <c r="B6820" s="13" t="n">
        <v>43462</v>
      </c>
      <c r="C6820" s="13" t="n">
        <v>43466</v>
      </c>
      <c r="D6820" s="14" t="s">
        <v>69</v>
      </c>
      <c r="E6820" s="14" t="s">
        <v>62</v>
      </c>
      <c r="F6820" s="14" t="s">
        <v>98</v>
      </c>
      <c r="G6820" s="14" t="s">
        <v>146</v>
      </c>
      <c r="H6820" s="14" t="s">
        <v>65</v>
      </c>
      <c r="I6820" s="14" t="s">
        <v>83</v>
      </c>
      <c r="J6820" s="14" t="s">
        <v>2643</v>
      </c>
      <c r="K6820" s="15" t="n">
        <v>1.68</v>
      </c>
      <c r="L6820" s="0" t="n">
        <v>5</v>
      </c>
      <c r="M6820" s="16" t="n">
        <v>0.8</v>
      </c>
      <c r="N6820" s="17" t="n">
        <v>-2.688</v>
      </c>
      <c r="O6820" s="0" t="str">
        <f aca="false">TEXT(B6820,"YYYY-MM")</f>
        <v>2018-12</v>
      </c>
      <c r="P6820" s="18" t="n">
        <f aca="false">IFERROR(N6820/K6820,0)</f>
        <v>-1.6</v>
      </c>
      <c r="Q6820" s="0" t="str">
        <f aca="false">IF(M6820=0,"No Discount",IF(M6820&lt;0.2,"Low (1-19%)",IF(M6820&lt;0.4,"Medium (20-39%)","High (40%+)")))</f>
        <v>High (40%+)</v>
      </c>
      <c r="R6820" s="0" t="str">
        <f aca="false">INDEX('Lookup Tables'!$B$2:$B$5,MATCH(F6820,'Lookup Tables'!$A$2:$A$5,0))</f>
        <v>Manager A</v>
      </c>
    </row>
    <row r="6821" customFormat="false" ht="15" hidden="false" customHeight="false" outlineLevel="0" collapsed="false">
      <c r="A6821" s="0" t="s">
        <v>5305</v>
      </c>
      <c r="B6821" s="13" t="n">
        <v>43462</v>
      </c>
      <c r="C6821" s="13" t="n">
        <v>43466</v>
      </c>
      <c r="D6821" s="14" t="s">
        <v>69</v>
      </c>
      <c r="E6821" s="14" t="s">
        <v>62</v>
      </c>
      <c r="F6821" s="14" t="s">
        <v>98</v>
      </c>
      <c r="G6821" s="14" t="s">
        <v>146</v>
      </c>
      <c r="H6821" s="14" t="s">
        <v>56</v>
      </c>
      <c r="I6821" s="14" t="s">
        <v>76</v>
      </c>
      <c r="J6821" s="14" t="s">
        <v>3163</v>
      </c>
      <c r="K6821" s="15" t="n">
        <v>7.968</v>
      </c>
      <c r="L6821" s="0" t="n">
        <v>3</v>
      </c>
      <c r="M6821" s="16" t="n">
        <v>0.6</v>
      </c>
      <c r="N6821" s="17" t="n">
        <v>-2.3904</v>
      </c>
      <c r="O6821" s="0" t="str">
        <f aca="false">TEXT(B6821,"YYYY-MM")</f>
        <v>2018-12</v>
      </c>
      <c r="P6821" s="18" t="n">
        <f aca="false">IFERROR(N6821/K6821,0)</f>
        <v>-0.3</v>
      </c>
      <c r="Q6821" s="0" t="str">
        <f aca="false">IF(M6821=0,"No Discount",IF(M6821&lt;0.2,"Low (1-19%)",IF(M6821&lt;0.4,"Medium (20-39%)","High (40%+)")))</f>
        <v>High (40%+)</v>
      </c>
      <c r="R6821" s="0" t="str">
        <f aca="false">INDEX('Lookup Tables'!$B$2:$B$5,MATCH(F6821,'Lookup Tables'!$A$2:$A$5,0))</f>
        <v>Manager A</v>
      </c>
    </row>
    <row r="6822" customFormat="false" ht="15" hidden="false" customHeight="false" outlineLevel="0" collapsed="false">
      <c r="A6822" s="0" t="s">
        <v>5305</v>
      </c>
      <c r="B6822" s="13" t="n">
        <v>43462</v>
      </c>
      <c r="C6822" s="13" t="n">
        <v>43466</v>
      </c>
      <c r="D6822" s="14" t="s">
        <v>69</v>
      </c>
      <c r="E6822" s="14" t="s">
        <v>62</v>
      </c>
      <c r="F6822" s="14" t="s">
        <v>98</v>
      </c>
      <c r="G6822" s="14" t="s">
        <v>146</v>
      </c>
      <c r="H6822" s="14" t="s">
        <v>56</v>
      </c>
      <c r="I6822" s="14" t="s">
        <v>59</v>
      </c>
      <c r="J6822" s="14" t="s">
        <v>362</v>
      </c>
      <c r="K6822" s="15" t="n">
        <v>113.372</v>
      </c>
      <c r="L6822" s="0" t="n">
        <v>2</v>
      </c>
      <c r="M6822" s="16" t="n">
        <v>0.3</v>
      </c>
      <c r="N6822" s="17" t="n">
        <v>-3.2392</v>
      </c>
      <c r="O6822" s="0" t="str">
        <f aca="false">TEXT(B6822,"YYYY-MM")</f>
        <v>2018-12</v>
      </c>
      <c r="P6822" s="18" t="n">
        <f aca="false">IFERROR(N6822/K6822,0)</f>
        <v>-0.0285714285714286</v>
      </c>
      <c r="Q6822" s="0" t="str">
        <f aca="false">IF(M6822=0,"No Discount",IF(M6822&lt;0.2,"Low (1-19%)",IF(M6822&lt;0.4,"Medium (20-39%)","High (40%+)")))</f>
        <v>Medium (20-39%)</v>
      </c>
      <c r="R6822" s="0" t="str">
        <f aca="false">INDEX('Lookup Tables'!$B$2:$B$5,MATCH(F6822,'Lookup Tables'!$A$2:$A$5,0))</f>
        <v>Manager A</v>
      </c>
    </row>
    <row r="6823" customFormat="false" ht="15" hidden="false" customHeight="false" outlineLevel="0" collapsed="false">
      <c r="A6823" s="0" t="s">
        <v>5305</v>
      </c>
      <c r="B6823" s="13" t="n">
        <v>43462</v>
      </c>
      <c r="C6823" s="13" t="n">
        <v>43466</v>
      </c>
      <c r="D6823" s="14" t="s">
        <v>69</v>
      </c>
      <c r="E6823" s="14" t="s">
        <v>62</v>
      </c>
      <c r="F6823" s="14" t="s">
        <v>98</v>
      </c>
      <c r="G6823" s="14" t="s">
        <v>146</v>
      </c>
      <c r="H6823" s="14" t="s">
        <v>56</v>
      </c>
      <c r="I6823" s="14" t="s">
        <v>76</v>
      </c>
      <c r="J6823" s="14" t="s">
        <v>635</v>
      </c>
      <c r="K6823" s="15" t="n">
        <v>2.96</v>
      </c>
      <c r="L6823" s="0" t="n">
        <v>2</v>
      </c>
      <c r="M6823" s="16" t="n">
        <v>0.6</v>
      </c>
      <c r="N6823" s="17" t="n">
        <v>-1.406</v>
      </c>
      <c r="O6823" s="0" t="str">
        <f aca="false">TEXT(B6823,"YYYY-MM")</f>
        <v>2018-12</v>
      </c>
      <c r="P6823" s="18" t="n">
        <f aca="false">IFERROR(N6823/K6823,0)</f>
        <v>-0.475</v>
      </c>
      <c r="Q6823" s="0" t="str">
        <f aca="false">IF(M6823=0,"No Discount",IF(M6823&lt;0.2,"Low (1-19%)",IF(M6823&lt;0.4,"Medium (20-39%)","High (40%+)")))</f>
        <v>High (40%+)</v>
      </c>
      <c r="R6823" s="0" t="str">
        <f aca="false">INDEX('Lookup Tables'!$B$2:$B$5,MATCH(F6823,'Lookup Tables'!$A$2:$A$5,0))</f>
        <v>Manager A</v>
      </c>
    </row>
    <row r="6824" customFormat="false" ht="15" hidden="false" customHeight="false" outlineLevel="0" collapsed="false">
      <c r="A6824" s="0" t="s">
        <v>5306</v>
      </c>
      <c r="B6824" s="13" t="n">
        <v>43406</v>
      </c>
      <c r="C6824" s="13" t="n">
        <v>43411</v>
      </c>
      <c r="D6824" s="14" t="s">
        <v>69</v>
      </c>
      <c r="E6824" s="14" t="s">
        <v>53</v>
      </c>
      <c r="F6824" s="14" t="s">
        <v>63</v>
      </c>
      <c r="G6824" s="14" t="s">
        <v>64</v>
      </c>
      <c r="H6824" s="14" t="s">
        <v>65</v>
      </c>
      <c r="I6824" s="14" t="s">
        <v>85</v>
      </c>
      <c r="J6824" s="14" t="s">
        <v>1300</v>
      </c>
      <c r="K6824" s="15" t="n">
        <v>168.1</v>
      </c>
      <c r="L6824" s="0" t="n">
        <v>5</v>
      </c>
      <c r="M6824" s="16" t="n">
        <v>0</v>
      </c>
      <c r="N6824" s="17" t="n">
        <v>43.706</v>
      </c>
      <c r="O6824" s="0" t="str">
        <f aca="false">TEXT(B6824,"YYYY-MM")</f>
        <v>2018-11</v>
      </c>
      <c r="P6824" s="18" t="n">
        <f aca="false">IFERROR(N6824/K6824,0)</f>
        <v>0.26</v>
      </c>
      <c r="Q6824" s="0" t="str">
        <f aca="false">IF(M6824=0,"No Discount",IF(M6824&lt;0.2,"Low (1-19%)",IF(M6824&lt;0.4,"Medium (20-39%)","High (40%+)")))</f>
        <v>No Discount</v>
      </c>
      <c r="R6824" s="0" t="str">
        <f aca="false">INDEX('Lookup Tables'!$B$2:$B$5,MATCH(F6824,'Lookup Tables'!$A$2:$A$5,0))</f>
        <v>Manager D</v>
      </c>
    </row>
    <row r="6825" customFormat="false" ht="15" hidden="false" customHeight="false" outlineLevel="0" collapsed="false">
      <c r="A6825" s="0" t="s">
        <v>5307</v>
      </c>
      <c r="B6825" s="13" t="n">
        <v>42576</v>
      </c>
      <c r="C6825" s="13" t="n">
        <v>42580</v>
      </c>
      <c r="D6825" s="14" t="s">
        <v>69</v>
      </c>
      <c r="E6825" s="14" t="s">
        <v>62</v>
      </c>
      <c r="F6825" s="14" t="s">
        <v>54</v>
      </c>
      <c r="G6825" s="14" t="s">
        <v>211</v>
      </c>
      <c r="H6825" s="14" t="s">
        <v>65</v>
      </c>
      <c r="I6825" s="14" t="s">
        <v>129</v>
      </c>
      <c r="J6825" s="14" t="s">
        <v>831</v>
      </c>
      <c r="K6825" s="15" t="n">
        <v>98.46</v>
      </c>
      <c r="L6825" s="0" t="n">
        <v>9</v>
      </c>
      <c r="M6825" s="16" t="n">
        <v>0</v>
      </c>
      <c r="N6825" s="17" t="n">
        <v>49.23</v>
      </c>
      <c r="O6825" s="0" t="str">
        <f aca="false">TEXT(B6825,"YYYY-MM")</f>
        <v>2016-07</v>
      </c>
      <c r="P6825" s="18" t="n">
        <f aca="false">IFERROR(N6825/K6825,0)</f>
        <v>0.5</v>
      </c>
      <c r="Q6825" s="0" t="str">
        <f aca="false">IF(M6825=0,"No Discount",IF(M6825&lt;0.2,"Low (1-19%)",IF(M6825&lt;0.4,"Medium (20-39%)","High (40%+)")))</f>
        <v>No Discount</v>
      </c>
      <c r="R6825" s="0" t="str">
        <f aca="false">INDEX('Lookup Tables'!$B$2:$B$5,MATCH(F6825,'Lookup Tables'!$A$2:$A$5,0))</f>
        <v>Manager C</v>
      </c>
    </row>
    <row r="6826" customFormat="false" ht="15" hidden="false" customHeight="false" outlineLevel="0" collapsed="false">
      <c r="A6826" s="0" t="s">
        <v>5307</v>
      </c>
      <c r="B6826" s="13" t="n">
        <v>42576</v>
      </c>
      <c r="C6826" s="13" t="n">
        <v>42580</v>
      </c>
      <c r="D6826" s="14" t="s">
        <v>69</v>
      </c>
      <c r="E6826" s="14" t="s">
        <v>62</v>
      </c>
      <c r="F6826" s="14" t="s">
        <v>54</v>
      </c>
      <c r="G6826" s="14" t="s">
        <v>211</v>
      </c>
      <c r="H6826" s="14" t="s">
        <v>56</v>
      </c>
      <c r="I6826" s="14" t="s">
        <v>71</v>
      </c>
      <c r="J6826" s="14" t="s">
        <v>667</v>
      </c>
      <c r="K6826" s="15" t="n">
        <v>358.58</v>
      </c>
      <c r="L6826" s="0" t="n">
        <v>2</v>
      </c>
      <c r="M6826" s="16" t="n">
        <v>0</v>
      </c>
      <c r="N6826" s="17" t="n">
        <v>39.4438</v>
      </c>
      <c r="O6826" s="0" t="str">
        <f aca="false">TEXT(B6826,"YYYY-MM")</f>
        <v>2016-07</v>
      </c>
      <c r="P6826" s="18" t="n">
        <f aca="false">IFERROR(N6826/K6826,0)</f>
        <v>0.11</v>
      </c>
      <c r="Q6826" s="0" t="str">
        <f aca="false">IF(M6826=0,"No Discount",IF(M6826&lt;0.2,"Low (1-19%)",IF(M6826&lt;0.4,"Medium (20-39%)","High (40%+)")))</f>
        <v>No Discount</v>
      </c>
      <c r="R6826" s="0" t="str">
        <f aca="false">INDEX('Lookup Tables'!$B$2:$B$5,MATCH(F6826,'Lookup Tables'!$A$2:$A$5,0))</f>
        <v>Manager C</v>
      </c>
    </row>
    <row r="6827" customFormat="false" ht="15" hidden="false" customHeight="false" outlineLevel="0" collapsed="false">
      <c r="A6827" s="0" t="s">
        <v>5308</v>
      </c>
      <c r="B6827" s="13" t="n">
        <v>43010</v>
      </c>
      <c r="C6827" s="13" t="n">
        <v>43017</v>
      </c>
      <c r="D6827" s="14" t="s">
        <v>69</v>
      </c>
      <c r="E6827" s="14" t="s">
        <v>62</v>
      </c>
      <c r="F6827" s="14" t="s">
        <v>98</v>
      </c>
      <c r="G6827" s="14" t="s">
        <v>164</v>
      </c>
      <c r="H6827" s="14" t="s">
        <v>65</v>
      </c>
      <c r="I6827" s="14" t="s">
        <v>73</v>
      </c>
      <c r="J6827" s="14" t="s">
        <v>1279</v>
      </c>
      <c r="K6827" s="15" t="n">
        <v>32.48</v>
      </c>
      <c r="L6827" s="0" t="n">
        <v>2</v>
      </c>
      <c r="M6827" s="16" t="n">
        <v>0</v>
      </c>
      <c r="N6827" s="17" t="n">
        <v>4.872</v>
      </c>
      <c r="O6827" s="0" t="str">
        <f aca="false">TEXT(B6827,"YYYY-MM")</f>
        <v>2017-10</v>
      </c>
      <c r="P6827" s="18" t="n">
        <f aca="false">IFERROR(N6827/K6827,0)</f>
        <v>0.15</v>
      </c>
      <c r="Q6827" s="0" t="str">
        <f aca="false">IF(M6827=0,"No Discount",IF(M6827&lt;0.2,"Low (1-19%)",IF(M6827&lt;0.4,"Medium (20-39%)","High (40%+)")))</f>
        <v>No Discount</v>
      </c>
      <c r="R6827" s="0" t="str">
        <f aca="false">INDEX('Lookup Tables'!$B$2:$B$5,MATCH(F6827,'Lookup Tables'!$A$2:$A$5,0))</f>
        <v>Manager A</v>
      </c>
    </row>
    <row r="6828" customFormat="false" ht="15" hidden="false" customHeight="false" outlineLevel="0" collapsed="false">
      <c r="A6828" s="0" t="s">
        <v>5308</v>
      </c>
      <c r="B6828" s="13" t="n">
        <v>43010</v>
      </c>
      <c r="C6828" s="13" t="n">
        <v>43017</v>
      </c>
      <c r="D6828" s="14" t="s">
        <v>69</v>
      </c>
      <c r="E6828" s="14" t="s">
        <v>62</v>
      </c>
      <c r="F6828" s="14" t="s">
        <v>98</v>
      </c>
      <c r="G6828" s="14" t="s">
        <v>164</v>
      </c>
      <c r="H6828" s="14" t="s">
        <v>80</v>
      </c>
      <c r="I6828" s="14" t="s">
        <v>570</v>
      </c>
      <c r="J6828" s="14" t="s">
        <v>2788</v>
      </c>
      <c r="K6828" s="15" t="n">
        <v>17499.95</v>
      </c>
      <c r="L6828" s="0" t="n">
        <v>5</v>
      </c>
      <c r="M6828" s="16" t="n">
        <v>0</v>
      </c>
      <c r="N6828" s="17" t="n">
        <v>8399.976</v>
      </c>
      <c r="O6828" s="0" t="str">
        <f aca="false">TEXT(B6828,"YYYY-MM")</f>
        <v>2017-10</v>
      </c>
      <c r="P6828" s="18" t="n">
        <f aca="false">IFERROR(N6828/K6828,0)</f>
        <v>0.48</v>
      </c>
      <c r="Q6828" s="0" t="str">
        <f aca="false">IF(M6828=0,"No Discount",IF(M6828&lt;0.2,"Low (1-19%)",IF(M6828&lt;0.4,"Medium (20-39%)","High (40%+)")))</f>
        <v>No Discount</v>
      </c>
      <c r="R6828" s="0" t="str">
        <f aca="false">INDEX('Lookup Tables'!$B$2:$B$5,MATCH(F6828,'Lookup Tables'!$A$2:$A$5,0))</f>
        <v>Manager A</v>
      </c>
    </row>
    <row r="6829" customFormat="false" ht="15" hidden="false" customHeight="false" outlineLevel="0" collapsed="false">
      <c r="A6829" s="0" t="s">
        <v>5308</v>
      </c>
      <c r="B6829" s="13" t="n">
        <v>43010</v>
      </c>
      <c r="C6829" s="13" t="n">
        <v>43017</v>
      </c>
      <c r="D6829" s="14" t="s">
        <v>69</v>
      </c>
      <c r="E6829" s="14" t="s">
        <v>62</v>
      </c>
      <c r="F6829" s="14" t="s">
        <v>98</v>
      </c>
      <c r="G6829" s="14" t="s">
        <v>164</v>
      </c>
      <c r="H6829" s="14" t="s">
        <v>65</v>
      </c>
      <c r="I6829" s="14" t="s">
        <v>83</v>
      </c>
      <c r="J6829" s="14" t="s">
        <v>3178</v>
      </c>
      <c r="K6829" s="15" t="n">
        <v>735.98</v>
      </c>
      <c r="L6829" s="0" t="n">
        <v>2</v>
      </c>
      <c r="M6829" s="16" t="n">
        <v>0</v>
      </c>
      <c r="N6829" s="17" t="n">
        <v>331.191</v>
      </c>
      <c r="O6829" s="0" t="str">
        <f aca="false">TEXT(B6829,"YYYY-MM")</f>
        <v>2017-10</v>
      </c>
      <c r="P6829" s="18" t="n">
        <f aca="false">IFERROR(N6829/K6829,0)</f>
        <v>0.45</v>
      </c>
      <c r="Q6829" s="0" t="str">
        <f aca="false">IF(M6829=0,"No Discount",IF(M6829&lt;0.2,"Low (1-19%)",IF(M6829&lt;0.4,"Medium (20-39%)","High (40%+)")))</f>
        <v>No Discount</v>
      </c>
      <c r="R6829" s="0" t="str">
        <f aca="false">INDEX('Lookup Tables'!$B$2:$B$5,MATCH(F6829,'Lookup Tables'!$A$2:$A$5,0))</f>
        <v>Manager A</v>
      </c>
    </row>
    <row r="6830" customFormat="false" ht="15" hidden="false" customHeight="false" outlineLevel="0" collapsed="false">
      <c r="A6830" s="0" t="s">
        <v>5308</v>
      </c>
      <c r="B6830" s="13" t="n">
        <v>43010</v>
      </c>
      <c r="C6830" s="13" t="n">
        <v>43017</v>
      </c>
      <c r="D6830" s="14" t="s">
        <v>69</v>
      </c>
      <c r="E6830" s="14" t="s">
        <v>62</v>
      </c>
      <c r="F6830" s="14" t="s">
        <v>98</v>
      </c>
      <c r="G6830" s="14" t="s">
        <v>164</v>
      </c>
      <c r="H6830" s="14" t="s">
        <v>65</v>
      </c>
      <c r="I6830" s="14" t="s">
        <v>83</v>
      </c>
      <c r="J6830" s="14" t="s">
        <v>1230</v>
      </c>
      <c r="K6830" s="15" t="n">
        <v>34.37</v>
      </c>
      <c r="L6830" s="0" t="n">
        <v>7</v>
      </c>
      <c r="M6830" s="16" t="n">
        <v>0</v>
      </c>
      <c r="N6830" s="17" t="n">
        <v>16.8413</v>
      </c>
      <c r="O6830" s="0" t="str">
        <f aca="false">TEXT(B6830,"YYYY-MM")</f>
        <v>2017-10</v>
      </c>
      <c r="P6830" s="18" t="n">
        <f aca="false">IFERROR(N6830/K6830,0)</f>
        <v>0.49</v>
      </c>
      <c r="Q6830" s="0" t="str">
        <f aca="false">IF(M6830=0,"No Discount",IF(M6830&lt;0.2,"Low (1-19%)",IF(M6830&lt;0.4,"Medium (20-39%)","High (40%+)")))</f>
        <v>No Discount</v>
      </c>
      <c r="R6830" s="0" t="str">
        <f aca="false">INDEX('Lookup Tables'!$B$2:$B$5,MATCH(F6830,'Lookup Tables'!$A$2:$A$5,0))</f>
        <v>Manager A</v>
      </c>
    </row>
    <row r="6831" customFormat="false" ht="15" hidden="false" customHeight="false" outlineLevel="0" collapsed="false">
      <c r="A6831" s="0" t="s">
        <v>5308</v>
      </c>
      <c r="B6831" s="13" t="n">
        <v>43010</v>
      </c>
      <c r="C6831" s="13" t="n">
        <v>43017</v>
      </c>
      <c r="D6831" s="14" t="s">
        <v>69</v>
      </c>
      <c r="E6831" s="14" t="s">
        <v>62</v>
      </c>
      <c r="F6831" s="14" t="s">
        <v>98</v>
      </c>
      <c r="G6831" s="14" t="s">
        <v>164</v>
      </c>
      <c r="H6831" s="14" t="s">
        <v>65</v>
      </c>
      <c r="I6831" s="14" t="s">
        <v>78</v>
      </c>
      <c r="J6831" s="14" t="s">
        <v>426</v>
      </c>
      <c r="K6831" s="15" t="n">
        <v>33.96</v>
      </c>
      <c r="L6831" s="0" t="n">
        <v>2</v>
      </c>
      <c r="M6831" s="16" t="n">
        <v>0</v>
      </c>
      <c r="N6831" s="17" t="n">
        <v>9.5088</v>
      </c>
      <c r="O6831" s="0" t="str">
        <f aca="false">TEXT(B6831,"YYYY-MM")</f>
        <v>2017-10</v>
      </c>
      <c r="P6831" s="18" t="n">
        <f aca="false">IFERROR(N6831/K6831,0)</f>
        <v>0.28</v>
      </c>
      <c r="Q6831" s="0" t="str">
        <f aca="false">IF(M6831=0,"No Discount",IF(M6831&lt;0.2,"Low (1-19%)",IF(M6831&lt;0.4,"Medium (20-39%)","High (40%+)")))</f>
        <v>No Discount</v>
      </c>
      <c r="R6831" s="0" t="str">
        <f aca="false">INDEX('Lookup Tables'!$B$2:$B$5,MATCH(F6831,'Lookup Tables'!$A$2:$A$5,0))</f>
        <v>Manager A</v>
      </c>
    </row>
    <row r="6832" customFormat="false" ht="15" hidden="false" customHeight="false" outlineLevel="0" collapsed="false">
      <c r="A6832" s="0" t="s">
        <v>5309</v>
      </c>
      <c r="B6832" s="13" t="n">
        <v>43093</v>
      </c>
      <c r="C6832" s="13" t="n">
        <v>43096</v>
      </c>
      <c r="D6832" s="14" t="s">
        <v>52</v>
      </c>
      <c r="E6832" s="14" t="s">
        <v>62</v>
      </c>
      <c r="F6832" s="14" t="s">
        <v>117</v>
      </c>
      <c r="G6832" s="14" t="s">
        <v>170</v>
      </c>
      <c r="H6832" s="14" t="s">
        <v>80</v>
      </c>
      <c r="I6832" s="14" t="s">
        <v>81</v>
      </c>
      <c r="J6832" s="14" t="s">
        <v>1772</v>
      </c>
      <c r="K6832" s="15" t="n">
        <v>197.97</v>
      </c>
      <c r="L6832" s="0" t="n">
        <v>3</v>
      </c>
      <c r="M6832" s="16" t="n">
        <v>0</v>
      </c>
      <c r="N6832" s="17" t="n">
        <v>53.4519</v>
      </c>
      <c r="O6832" s="0" t="str">
        <f aca="false">TEXT(B6832,"YYYY-MM")</f>
        <v>2017-12</v>
      </c>
      <c r="P6832" s="18" t="n">
        <f aca="false">IFERROR(N6832/K6832,0)</f>
        <v>0.27</v>
      </c>
      <c r="Q6832" s="0" t="str">
        <f aca="false">IF(M6832=0,"No Discount",IF(M6832&lt;0.2,"Low (1-19%)",IF(M6832&lt;0.4,"Medium (20-39%)","High (40%+)")))</f>
        <v>No Discount</v>
      </c>
      <c r="R6832" s="0" t="str">
        <f aca="false">INDEX('Lookup Tables'!$B$2:$B$5,MATCH(F6832,'Lookup Tables'!$A$2:$A$5,0))</f>
        <v>Manager B</v>
      </c>
    </row>
    <row r="6833" customFormat="false" ht="15" hidden="false" customHeight="false" outlineLevel="0" collapsed="false">
      <c r="A6833" s="0" t="s">
        <v>5310</v>
      </c>
      <c r="B6833" s="13" t="n">
        <v>43302</v>
      </c>
      <c r="C6833" s="13" t="n">
        <v>43308</v>
      </c>
      <c r="D6833" s="14" t="s">
        <v>69</v>
      </c>
      <c r="E6833" s="14" t="s">
        <v>53</v>
      </c>
      <c r="F6833" s="14" t="s">
        <v>117</v>
      </c>
      <c r="G6833" s="14" t="s">
        <v>170</v>
      </c>
      <c r="H6833" s="14" t="s">
        <v>65</v>
      </c>
      <c r="I6833" s="14" t="s">
        <v>85</v>
      </c>
      <c r="J6833" s="14" t="s">
        <v>2534</v>
      </c>
      <c r="K6833" s="15" t="n">
        <v>17.48</v>
      </c>
      <c r="L6833" s="0" t="n">
        <v>4</v>
      </c>
      <c r="M6833" s="16" t="n">
        <v>0</v>
      </c>
      <c r="N6833" s="17" t="n">
        <v>4.5448</v>
      </c>
      <c r="O6833" s="0" t="str">
        <f aca="false">TEXT(B6833,"YYYY-MM")</f>
        <v>2018-07</v>
      </c>
      <c r="P6833" s="18" t="n">
        <f aca="false">IFERROR(N6833/K6833,0)</f>
        <v>0.26</v>
      </c>
      <c r="Q6833" s="0" t="str">
        <f aca="false">IF(M6833=0,"No Discount",IF(M6833&lt;0.2,"Low (1-19%)",IF(M6833&lt;0.4,"Medium (20-39%)","High (40%+)")))</f>
        <v>No Discount</v>
      </c>
      <c r="R6833" s="0" t="str">
        <f aca="false">INDEX('Lookup Tables'!$B$2:$B$5,MATCH(F6833,'Lookup Tables'!$A$2:$A$5,0))</f>
        <v>Manager B</v>
      </c>
    </row>
    <row r="6834" customFormat="false" ht="15" hidden="false" customHeight="false" outlineLevel="0" collapsed="false">
      <c r="A6834" s="0" t="s">
        <v>5311</v>
      </c>
      <c r="B6834" s="13" t="n">
        <v>42653</v>
      </c>
      <c r="C6834" s="13" t="n">
        <v>42660</v>
      </c>
      <c r="D6834" s="14" t="s">
        <v>69</v>
      </c>
      <c r="E6834" s="14" t="s">
        <v>53</v>
      </c>
      <c r="F6834" s="14" t="s">
        <v>98</v>
      </c>
      <c r="G6834" s="14" t="s">
        <v>146</v>
      </c>
      <c r="H6834" s="14" t="s">
        <v>65</v>
      </c>
      <c r="I6834" s="14" t="s">
        <v>78</v>
      </c>
      <c r="J6834" s="14" t="s">
        <v>2848</v>
      </c>
      <c r="K6834" s="15" t="n">
        <v>8.016</v>
      </c>
      <c r="L6834" s="0" t="n">
        <v>3</v>
      </c>
      <c r="M6834" s="16" t="n">
        <v>0.2</v>
      </c>
      <c r="N6834" s="17" t="n">
        <v>1.002</v>
      </c>
      <c r="O6834" s="0" t="str">
        <f aca="false">TEXT(B6834,"YYYY-MM")</f>
        <v>2016-10</v>
      </c>
      <c r="P6834" s="18" t="n">
        <f aca="false">IFERROR(N6834/K6834,0)</f>
        <v>0.125</v>
      </c>
      <c r="Q6834" s="0" t="str">
        <f aca="false">IF(M6834=0,"No Discount",IF(M6834&lt;0.2,"Low (1-19%)",IF(M6834&lt;0.4,"Medium (20-39%)","High (40%+)")))</f>
        <v>Medium (20-39%)</v>
      </c>
      <c r="R6834" s="0" t="str">
        <f aca="false">INDEX('Lookup Tables'!$B$2:$B$5,MATCH(F6834,'Lookup Tables'!$A$2:$A$5,0))</f>
        <v>Manager A</v>
      </c>
    </row>
    <row r="6835" customFormat="false" ht="15" hidden="false" customHeight="false" outlineLevel="0" collapsed="false">
      <c r="A6835" s="0" t="s">
        <v>5312</v>
      </c>
      <c r="B6835" s="13" t="n">
        <v>42986</v>
      </c>
      <c r="C6835" s="13" t="n">
        <v>42986</v>
      </c>
      <c r="D6835" s="14" t="s">
        <v>606</v>
      </c>
      <c r="E6835" s="14" t="s">
        <v>53</v>
      </c>
      <c r="F6835" s="14" t="s">
        <v>63</v>
      </c>
      <c r="G6835" s="14" t="s">
        <v>64</v>
      </c>
      <c r="H6835" s="14" t="s">
        <v>56</v>
      </c>
      <c r="I6835" s="14" t="s">
        <v>71</v>
      </c>
      <c r="J6835" s="14" t="s">
        <v>1733</v>
      </c>
      <c r="K6835" s="15" t="n">
        <v>146.04</v>
      </c>
      <c r="L6835" s="0" t="n">
        <v>1</v>
      </c>
      <c r="M6835" s="16" t="n">
        <v>0.2</v>
      </c>
      <c r="N6835" s="17" t="n">
        <v>-12.7785</v>
      </c>
      <c r="O6835" s="0" t="str">
        <f aca="false">TEXT(B6835,"YYYY-MM")</f>
        <v>2017-09</v>
      </c>
      <c r="P6835" s="18" t="n">
        <f aca="false">IFERROR(N6835/K6835,0)</f>
        <v>-0.0875</v>
      </c>
      <c r="Q6835" s="0" t="str">
        <f aca="false">IF(M6835=0,"No Discount",IF(M6835&lt;0.2,"Low (1-19%)",IF(M6835&lt;0.4,"Medium (20-39%)","High (40%+)")))</f>
        <v>Medium (20-39%)</v>
      </c>
      <c r="R6835" s="0" t="str">
        <f aca="false">INDEX('Lookup Tables'!$B$2:$B$5,MATCH(F6835,'Lookup Tables'!$A$2:$A$5,0))</f>
        <v>Manager D</v>
      </c>
    </row>
    <row r="6836" customFormat="false" ht="15" hidden="false" customHeight="false" outlineLevel="0" collapsed="false">
      <c r="A6836" s="0" t="s">
        <v>5313</v>
      </c>
      <c r="B6836" s="13" t="n">
        <v>43059</v>
      </c>
      <c r="C6836" s="13" t="n">
        <v>43063</v>
      </c>
      <c r="D6836" s="14" t="s">
        <v>69</v>
      </c>
      <c r="E6836" s="14" t="s">
        <v>62</v>
      </c>
      <c r="F6836" s="14" t="s">
        <v>63</v>
      </c>
      <c r="G6836" s="14" t="s">
        <v>64</v>
      </c>
      <c r="H6836" s="14" t="s">
        <v>80</v>
      </c>
      <c r="I6836" s="14" t="s">
        <v>123</v>
      </c>
      <c r="J6836" s="14" t="s">
        <v>4965</v>
      </c>
      <c r="K6836" s="15" t="n">
        <v>27.88</v>
      </c>
      <c r="L6836" s="0" t="n">
        <v>2</v>
      </c>
      <c r="M6836" s="16" t="n">
        <v>0</v>
      </c>
      <c r="N6836" s="17" t="n">
        <v>3.9032</v>
      </c>
      <c r="O6836" s="0" t="str">
        <f aca="false">TEXT(B6836,"YYYY-MM")</f>
        <v>2017-11</v>
      </c>
      <c r="P6836" s="18" t="n">
        <f aca="false">IFERROR(N6836/K6836,0)</f>
        <v>0.14</v>
      </c>
      <c r="Q6836" s="0" t="str">
        <f aca="false">IF(M6836=0,"No Discount",IF(M6836&lt;0.2,"Low (1-19%)",IF(M6836&lt;0.4,"Medium (20-39%)","High (40%+)")))</f>
        <v>No Discount</v>
      </c>
      <c r="R6836" s="0" t="str">
        <f aca="false">INDEX('Lookup Tables'!$B$2:$B$5,MATCH(F6836,'Lookup Tables'!$A$2:$A$5,0))</f>
        <v>Manager D</v>
      </c>
    </row>
    <row r="6837" customFormat="false" ht="15" hidden="false" customHeight="false" outlineLevel="0" collapsed="false">
      <c r="A6837" s="0" t="s">
        <v>5314</v>
      </c>
      <c r="B6837" s="13" t="n">
        <v>43388</v>
      </c>
      <c r="C6837" s="13" t="n">
        <v>43393</v>
      </c>
      <c r="D6837" s="14" t="s">
        <v>69</v>
      </c>
      <c r="E6837" s="14" t="s">
        <v>62</v>
      </c>
      <c r="F6837" s="14" t="s">
        <v>63</v>
      </c>
      <c r="G6837" s="14" t="s">
        <v>64</v>
      </c>
      <c r="H6837" s="14" t="s">
        <v>65</v>
      </c>
      <c r="I6837" s="14" t="s">
        <v>66</v>
      </c>
      <c r="J6837" s="14" t="s">
        <v>1023</v>
      </c>
      <c r="K6837" s="15" t="n">
        <v>152.65</v>
      </c>
      <c r="L6837" s="0" t="n">
        <v>5</v>
      </c>
      <c r="M6837" s="16" t="n">
        <v>0</v>
      </c>
      <c r="N6837" s="17" t="n">
        <v>70.219</v>
      </c>
      <c r="O6837" s="0" t="str">
        <f aca="false">TEXT(B6837,"YYYY-MM")</f>
        <v>2018-10</v>
      </c>
      <c r="P6837" s="18" t="n">
        <f aca="false">IFERROR(N6837/K6837,0)</f>
        <v>0.46</v>
      </c>
      <c r="Q6837" s="0" t="str">
        <f aca="false">IF(M6837=0,"No Discount",IF(M6837&lt;0.2,"Low (1-19%)",IF(M6837&lt;0.4,"Medium (20-39%)","High (40%+)")))</f>
        <v>No Discount</v>
      </c>
      <c r="R6837" s="0" t="str">
        <f aca="false">INDEX('Lookup Tables'!$B$2:$B$5,MATCH(F6837,'Lookup Tables'!$A$2:$A$5,0))</f>
        <v>Manager D</v>
      </c>
    </row>
    <row r="6838" customFormat="false" ht="15" hidden="false" customHeight="false" outlineLevel="0" collapsed="false">
      <c r="A6838" s="0" t="s">
        <v>5314</v>
      </c>
      <c r="B6838" s="13" t="n">
        <v>43388</v>
      </c>
      <c r="C6838" s="13" t="n">
        <v>43393</v>
      </c>
      <c r="D6838" s="14" t="s">
        <v>69</v>
      </c>
      <c r="E6838" s="14" t="s">
        <v>62</v>
      </c>
      <c r="F6838" s="14" t="s">
        <v>63</v>
      </c>
      <c r="G6838" s="14" t="s">
        <v>64</v>
      </c>
      <c r="H6838" s="14" t="s">
        <v>56</v>
      </c>
      <c r="I6838" s="14" t="s">
        <v>76</v>
      </c>
      <c r="J6838" s="14" t="s">
        <v>424</v>
      </c>
      <c r="K6838" s="15" t="n">
        <v>22.72</v>
      </c>
      <c r="L6838" s="0" t="n">
        <v>1</v>
      </c>
      <c r="M6838" s="16" t="n">
        <v>0</v>
      </c>
      <c r="N6838" s="17" t="n">
        <v>9.3152</v>
      </c>
      <c r="O6838" s="0" t="str">
        <f aca="false">TEXT(B6838,"YYYY-MM")</f>
        <v>2018-10</v>
      </c>
      <c r="P6838" s="18" t="n">
        <f aca="false">IFERROR(N6838/K6838,0)</f>
        <v>0.41</v>
      </c>
      <c r="Q6838" s="0" t="str">
        <f aca="false">IF(M6838=0,"No Discount",IF(M6838&lt;0.2,"Low (1-19%)",IF(M6838&lt;0.4,"Medium (20-39%)","High (40%+)")))</f>
        <v>No Discount</v>
      </c>
      <c r="R6838" s="0" t="str">
        <f aca="false">INDEX('Lookup Tables'!$B$2:$B$5,MATCH(F6838,'Lookup Tables'!$A$2:$A$5,0))</f>
        <v>Manager D</v>
      </c>
    </row>
    <row r="6839" customFormat="false" ht="15" hidden="false" customHeight="false" outlineLevel="0" collapsed="false">
      <c r="A6839" s="0" t="s">
        <v>5315</v>
      </c>
      <c r="B6839" s="13" t="n">
        <v>42557</v>
      </c>
      <c r="C6839" s="13" t="n">
        <v>42563</v>
      </c>
      <c r="D6839" s="14" t="s">
        <v>69</v>
      </c>
      <c r="E6839" s="14" t="s">
        <v>62</v>
      </c>
      <c r="F6839" s="14" t="s">
        <v>117</v>
      </c>
      <c r="G6839" s="14" t="s">
        <v>391</v>
      </c>
      <c r="H6839" s="14" t="s">
        <v>65</v>
      </c>
      <c r="I6839" s="14" t="s">
        <v>78</v>
      </c>
      <c r="J6839" s="14" t="s">
        <v>602</v>
      </c>
      <c r="K6839" s="15" t="n">
        <v>11.12</v>
      </c>
      <c r="L6839" s="0" t="n">
        <v>4</v>
      </c>
      <c r="M6839" s="16" t="n">
        <v>0</v>
      </c>
      <c r="N6839" s="17" t="n">
        <v>2.8912</v>
      </c>
      <c r="O6839" s="0" t="str">
        <f aca="false">TEXT(B6839,"YYYY-MM")</f>
        <v>2016-07</v>
      </c>
      <c r="P6839" s="18" t="n">
        <f aca="false">IFERROR(N6839/K6839,0)</f>
        <v>0.26</v>
      </c>
      <c r="Q6839" s="0" t="str">
        <f aca="false">IF(M6839=0,"No Discount",IF(M6839&lt;0.2,"Low (1-19%)",IF(M6839&lt;0.4,"Medium (20-39%)","High (40%+)")))</f>
        <v>No Discount</v>
      </c>
      <c r="R6839" s="0" t="str">
        <f aca="false">INDEX('Lookup Tables'!$B$2:$B$5,MATCH(F6839,'Lookup Tables'!$A$2:$A$5,0))</f>
        <v>Manager B</v>
      </c>
    </row>
    <row r="6840" customFormat="false" ht="15" hidden="false" customHeight="false" outlineLevel="0" collapsed="false">
      <c r="A6840" s="0" t="s">
        <v>5316</v>
      </c>
      <c r="B6840" s="13" t="n">
        <v>43136</v>
      </c>
      <c r="C6840" s="13" t="n">
        <v>43140</v>
      </c>
      <c r="D6840" s="14" t="s">
        <v>69</v>
      </c>
      <c r="E6840" s="14" t="s">
        <v>62</v>
      </c>
      <c r="F6840" s="14" t="s">
        <v>63</v>
      </c>
      <c r="G6840" s="14" t="s">
        <v>64</v>
      </c>
      <c r="H6840" s="14" t="s">
        <v>65</v>
      </c>
      <c r="I6840" s="14" t="s">
        <v>85</v>
      </c>
      <c r="J6840" s="14" t="s">
        <v>4565</v>
      </c>
      <c r="K6840" s="15" t="n">
        <v>1640.7</v>
      </c>
      <c r="L6840" s="0" t="n">
        <v>5</v>
      </c>
      <c r="M6840" s="16" t="n">
        <v>0</v>
      </c>
      <c r="N6840" s="17" t="n">
        <v>459.396</v>
      </c>
      <c r="O6840" s="0" t="str">
        <f aca="false">TEXT(B6840,"YYYY-MM")</f>
        <v>2018-02</v>
      </c>
      <c r="P6840" s="18" t="n">
        <f aca="false">IFERROR(N6840/K6840,0)</f>
        <v>0.28</v>
      </c>
      <c r="Q6840" s="0" t="str">
        <f aca="false">IF(M6840=0,"No Discount",IF(M6840&lt;0.2,"Low (1-19%)",IF(M6840&lt;0.4,"Medium (20-39%)","High (40%+)")))</f>
        <v>No Discount</v>
      </c>
      <c r="R6840" s="0" t="str">
        <f aca="false">INDEX('Lookup Tables'!$B$2:$B$5,MATCH(F6840,'Lookup Tables'!$A$2:$A$5,0))</f>
        <v>Manager D</v>
      </c>
    </row>
    <row r="6841" customFormat="false" ht="15" hidden="false" customHeight="false" outlineLevel="0" collapsed="false">
      <c r="A6841" s="0" t="s">
        <v>5316</v>
      </c>
      <c r="B6841" s="13" t="n">
        <v>43136</v>
      </c>
      <c r="C6841" s="13" t="n">
        <v>43140</v>
      </c>
      <c r="D6841" s="14" t="s">
        <v>69</v>
      </c>
      <c r="E6841" s="14" t="s">
        <v>62</v>
      </c>
      <c r="F6841" s="14" t="s">
        <v>63</v>
      </c>
      <c r="G6841" s="14" t="s">
        <v>64</v>
      </c>
      <c r="H6841" s="14" t="s">
        <v>80</v>
      </c>
      <c r="I6841" s="14" t="s">
        <v>81</v>
      </c>
      <c r="J6841" s="14" t="s">
        <v>1635</v>
      </c>
      <c r="K6841" s="15" t="n">
        <v>371.2</v>
      </c>
      <c r="L6841" s="0" t="n">
        <v>5</v>
      </c>
      <c r="M6841" s="16" t="n">
        <v>0.2</v>
      </c>
      <c r="N6841" s="17" t="n">
        <v>41.76</v>
      </c>
      <c r="O6841" s="0" t="str">
        <f aca="false">TEXT(B6841,"YYYY-MM")</f>
        <v>2018-02</v>
      </c>
      <c r="P6841" s="18" t="n">
        <f aca="false">IFERROR(N6841/K6841,0)</f>
        <v>0.1125</v>
      </c>
      <c r="Q6841" s="0" t="str">
        <f aca="false">IF(M6841=0,"No Discount",IF(M6841&lt;0.2,"Low (1-19%)",IF(M6841&lt;0.4,"Medium (20-39%)","High (40%+)")))</f>
        <v>Medium (20-39%)</v>
      </c>
      <c r="R6841" s="0" t="str">
        <f aca="false">INDEX('Lookup Tables'!$B$2:$B$5,MATCH(F6841,'Lookup Tables'!$A$2:$A$5,0))</f>
        <v>Manager D</v>
      </c>
    </row>
    <row r="6842" customFormat="false" ht="15" hidden="false" customHeight="false" outlineLevel="0" collapsed="false">
      <c r="A6842" s="0" t="s">
        <v>5317</v>
      </c>
      <c r="B6842" s="13" t="n">
        <v>42710</v>
      </c>
      <c r="C6842" s="13" t="n">
        <v>42711</v>
      </c>
      <c r="D6842" s="14" t="s">
        <v>137</v>
      </c>
      <c r="E6842" s="14" t="s">
        <v>97</v>
      </c>
      <c r="F6842" s="14" t="s">
        <v>117</v>
      </c>
      <c r="G6842" s="14" t="s">
        <v>269</v>
      </c>
      <c r="H6842" s="14" t="s">
        <v>65</v>
      </c>
      <c r="I6842" s="14" t="s">
        <v>83</v>
      </c>
      <c r="J6842" s="14" t="s">
        <v>235</v>
      </c>
      <c r="K6842" s="15" t="n">
        <v>14.832</v>
      </c>
      <c r="L6842" s="0" t="n">
        <v>3</v>
      </c>
      <c r="M6842" s="16" t="n">
        <v>0.7</v>
      </c>
      <c r="N6842" s="17" t="n">
        <v>-10.3824</v>
      </c>
      <c r="O6842" s="0" t="str">
        <f aca="false">TEXT(B6842,"YYYY-MM")</f>
        <v>2016-12</v>
      </c>
      <c r="P6842" s="18" t="n">
        <f aca="false">IFERROR(N6842/K6842,0)</f>
        <v>-0.7</v>
      </c>
      <c r="Q6842" s="0" t="str">
        <f aca="false">IF(M6842=0,"No Discount",IF(M6842&lt;0.2,"Low (1-19%)",IF(M6842&lt;0.4,"Medium (20-39%)","High (40%+)")))</f>
        <v>High (40%+)</v>
      </c>
      <c r="R6842" s="0" t="str">
        <f aca="false">INDEX('Lookup Tables'!$B$2:$B$5,MATCH(F6842,'Lookup Tables'!$A$2:$A$5,0))</f>
        <v>Manager B</v>
      </c>
    </row>
    <row r="6843" customFormat="false" ht="15" hidden="false" customHeight="false" outlineLevel="0" collapsed="false">
      <c r="A6843" s="0" t="s">
        <v>5318</v>
      </c>
      <c r="B6843" s="13" t="n">
        <v>42990</v>
      </c>
      <c r="C6843" s="13" t="n">
        <v>42995</v>
      </c>
      <c r="D6843" s="14" t="s">
        <v>69</v>
      </c>
      <c r="E6843" s="14" t="s">
        <v>62</v>
      </c>
      <c r="F6843" s="14" t="s">
        <v>54</v>
      </c>
      <c r="G6843" s="14" t="s">
        <v>193</v>
      </c>
      <c r="H6843" s="14" t="s">
        <v>80</v>
      </c>
      <c r="I6843" s="14" t="s">
        <v>123</v>
      </c>
      <c r="J6843" s="14" t="s">
        <v>4124</v>
      </c>
      <c r="K6843" s="15" t="n">
        <v>20.7</v>
      </c>
      <c r="L6843" s="0" t="n">
        <v>3</v>
      </c>
      <c r="M6843" s="16" t="n">
        <v>0</v>
      </c>
      <c r="N6843" s="17" t="n">
        <v>1.656</v>
      </c>
      <c r="O6843" s="0" t="str">
        <f aca="false">TEXT(B6843,"YYYY-MM")</f>
        <v>2017-09</v>
      </c>
      <c r="P6843" s="18" t="n">
        <f aca="false">IFERROR(N6843/K6843,0)</f>
        <v>0.08</v>
      </c>
      <c r="Q6843" s="0" t="str">
        <f aca="false">IF(M6843=0,"No Discount",IF(M6843&lt;0.2,"Low (1-19%)",IF(M6843&lt;0.4,"Medium (20-39%)","High (40%+)")))</f>
        <v>No Discount</v>
      </c>
      <c r="R6843" s="0" t="str">
        <f aca="false">INDEX('Lookup Tables'!$B$2:$B$5,MATCH(F6843,'Lookup Tables'!$A$2:$A$5,0))</f>
        <v>Manager C</v>
      </c>
    </row>
    <row r="6844" customFormat="false" ht="15" hidden="false" customHeight="false" outlineLevel="0" collapsed="false">
      <c r="A6844" s="0" t="s">
        <v>5318</v>
      </c>
      <c r="B6844" s="13" t="n">
        <v>42990</v>
      </c>
      <c r="C6844" s="13" t="n">
        <v>42995</v>
      </c>
      <c r="D6844" s="14" t="s">
        <v>69</v>
      </c>
      <c r="E6844" s="14" t="s">
        <v>62</v>
      </c>
      <c r="F6844" s="14" t="s">
        <v>54</v>
      </c>
      <c r="G6844" s="14" t="s">
        <v>193</v>
      </c>
      <c r="H6844" s="14" t="s">
        <v>65</v>
      </c>
      <c r="I6844" s="14" t="s">
        <v>171</v>
      </c>
      <c r="J6844" s="14" t="s">
        <v>296</v>
      </c>
      <c r="K6844" s="15" t="n">
        <v>11.34</v>
      </c>
      <c r="L6844" s="0" t="n">
        <v>3</v>
      </c>
      <c r="M6844" s="16" t="n">
        <v>0</v>
      </c>
      <c r="N6844" s="17" t="n">
        <v>5.2164</v>
      </c>
      <c r="O6844" s="0" t="str">
        <f aca="false">TEXT(B6844,"YYYY-MM")</f>
        <v>2017-09</v>
      </c>
      <c r="P6844" s="18" t="n">
        <f aca="false">IFERROR(N6844/K6844,0)</f>
        <v>0.46</v>
      </c>
      <c r="Q6844" s="0" t="str">
        <f aca="false">IF(M6844=0,"No Discount",IF(M6844&lt;0.2,"Low (1-19%)",IF(M6844&lt;0.4,"Medium (20-39%)","High (40%+)")))</f>
        <v>No Discount</v>
      </c>
      <c r="R6844" s="0" t="str">
        <f aca="false">INDEX('Lookup Tables'!$B$2:$B$5,MATCH(F6844,'Lookup Tables'!$A$2:$A$5,0))</f>
        <v>Manager C</v>
      </c>
    </row>
    <row r="6845" customFormat="false" ht="15" hidden="false" customHeight="false" outlineLevel="0" collapsed="false">
      <c r="A6845" s="0" t="s">
        <v>5318</v>
      </c>
      <c r="B6845" s="13" t="n">
        <v>42990</v>
      </c>
      <c r="C6845" s="13" t="n">
        <v>42995</v>
      </c>
      <c r="D6845" s="14" t="s">
        <v>69</v>
      </c>
      <c r="E6845" s="14" t="s">
        <v>62</v>
      </c>
      <c r="F6845" s="14" t="s">
        <v>54</v>
      </c>
      <c r="G6845" s="14" t="s">
        <v>193</v>
      </c>
      <c r="H6845" s="14" t="s">
        <v>65</v>
      </c>
      <c r="I6845" s="14" t="s">
        <v>73</v>
      </c>
      <c r="J6845" s="14" t="s">
        <v>1887</v>
      </c>
      <c r="K6845" s="15" t="n">
        <v>67.9</v>
      </c>
      <c r="L6845" s="0" t="n">
        <v>5</v>
      </c>
      <c r="M6845" s="16" t="n">
        <v>0</v>
      </c>
      <c r="N6845" s="17" t="n">
        <v>0.679</v>
      </c>
      <c r="O6845" s="0" t="str">
        <f aca="false">TEXT(B6845,"YYYY-MM")</f>
        <v>2017-09</v>
      </c>
      <c r="P6845" s="18" t="n">
        <f aca="false">IFERROR(N6845/K6845,0)</f>
        <v>0.01</v>
      </c>
      <c r="Q6845" s="0" t="str">
        <f aca="false">IF(M6845=0,"No Discount",IF(M6845&lt;0.2,"Low (1-19%)",IF(M6845&lt;0.4,"Medium (20-39%)","High (40%+)")))</f>
        <v>No Discount</v>
      </c>
      <c r="R6845" s="0" t="str">
        <f aca="false">INDEX('Lookup Tables'!$B$2:$B$5,MATCH(F6845,'Lookup Tables'!$A$2:$A$5,0))</f>
        <v>Manager C</v>
      </c>
    </row>
    <row r="6846" customFormat="false" ht="15" hidden="false" customHeight="false" outlineLevel="0" collapsed="false">
      <c r="A6846" s="0" t="s">
        <v>5318</v>
      </c>
      <c r="B6846" s="13" t="n">
        <v>42990</v>
      </c>
      <c r="C6846" s="13" t="n">
        <v>42995</v>
      </c>
      <c r="D6846" s="14" t="s">
        <v>69</v>
      </c>
      <c r="E6846" s="14" t="s">
        <v>62</v>
      </c>
      <c r="F6846" s="14" t="s">
        <v>54</v>
      </c>
      <c r="G6846" s="14" t="s">
        <v>193</v>
      </c>
      <c r="H6846" s="14" t="s">
        <v>56</v>
      </c>
      <c r="I6846" s="14" t="s">
        <v>59</v>
      </c>
      <c r="J6846" s="14" t="s">
        <v>5319</v>
      </c>
      <c r="K6846" s="15" t="n">
        <v>1059.12</v>
      </c>
      <c r="L6846" s="0" t="n">
        <v>4</v>
      </c>
      <c r="M6846" s="16" t="n">
        <v>0</v>
      </c>
      <c r="N6846" s="17" t="n">
        <v>307.1448</v>
      </c>
      <c r="O6846" s="0" t="str">
        <f aca="false">TEXT(B6846,"YYYY-MM")</f>
        <v>2017-09</v>
      </c>
      <c r="P6846" s="18" t="n">
        <f aca="false">IFERROR(N6846/K6846,0)</f>
        <v>0.29</v>
      </c>
      <c r="Q6846" s="0" t="str">
        <f aca="false">IF(M6846=0,"No Discount",IF(M6846&lt;0.2,"Low (1-19%)",IF(M6846&lt;0.4,"Medium (20-39%)","High (40%+)")))</f>
        <v>No Discount</v>
      </c>
      <c r="R6846" s="0" t="str">
        <f aca="false">INDEX('Lookup Tables'!$B$2:$B$5,MATCH(F6846,'Lookup Tables'!$A$2:$A$5,0))</f>
        <v>Manager C</v>
      </c>
    </row>
    <row r="6847" customFormat="false" ht="15" hidden="false" customHeight="false" outlineLevel="0" collapsed="false">
      <c r="A6847" s="0" t="s">
        <v>5320</v>
      </c>
      <c r="B6847" s="13" t="n">
        <v>42191</v>
      </c>
      <c r="C6847" s="13" t="n">
        <v>42197</v>
      </c>
      <c r="D6847" s="14" t="s">
        <v>69</v>
      </c>
      <c r="E6847" s="14" t="s">
        <v>97</v>
      </c>
      <c r="F6847" s="14" t="s">
        <v>63</v>
      </c>
      <c r="G6847" s="14" t="s">
        <v>64</v>
      </c>
      <c r="H6847" s="14" t="s">
        <v>56</v>
      </c>
      <c r="I6847" s="14" t="s">
        <v>59</v>
      </c>
      <c r="J6847" s="14" t="s">
        <v>2224</v>
      </c>
      <c r="K6847" s="15" t="n">
        <v>478.48</v>
      </c>
      <c r="L6847" s="0" t="n">
        <v>2</v>
      </c>
      <c r="M6847" s="16" t="n">
        <v>0.2</v>
      </c>
      <c r="N6847" s="17" t="n">
        <v>47.848</v>
      </c>
      <c r="O6847" s="0" t="str">
        <f aca="false">TEXT(B6847,"YYYY-MM")</f>
        <v>2015-07</v>
      </c>
      <c r="P6847" s="18" t="n">
        <f aca="false">IFERROR(N6847/K6847,0)</f>
        <v>0.1</v>
      </c>
      <c r="Q6847" s="0" t="str">
        <f aca="false">IF(M6847=0,"No Discount",IF(M6847&lt;0.2,"Low (1-19%)",IF(M6847&lt;0.4,"Medium (20-39%)","High (40%+)")))</f>
        <v>Medium (20-39%)</v>
      </c>
      <c r="R6847" s="0" t="str">
        <f aca="false">INDEX('Lookup Tables'!$B$2:$B$5,MATCH(F6847,'Lookup Tables'!$A$2:$A$5,0))</f>
        <v>Manager D</v>
      </c>
    </row>
    <row r="6848" customFormat="false" ht="15" hidden="false" customHeight="false" outlineLevel="0" collapsed="false">
      <c r="A6848" s="0" t="s">
        <v>5321</v>
      </c>
      <c r="B6848" s="13" t="n">
        <v>42864</v>
      </c>
      <c r="C6848" s="13" t="n">
        <v>42869</v>
      </c>
      <c r="D6848" s="14" t="s">
        <v>69</v>
      </c>
      <c r="E6848" s="14" t="s">
        <v>62</v>
      </c>
      <c r="F6848" s="14" t="s">
        <v>63</v>
      </c>
      <c r="G6848" s="14" t="s">
        <v>64</v>
      </c>
      <c r="H6848" s="14" t="s">
        <v>65</v>
      </c>
      <c r="I6848" s="14" t="s">
        <v>91</v>
      </c>
      <c r="J6848" s="14" t="s">
        <v>5153</v>
      </c>
      <c r="K6848" s="15" t="n">
        <v>32.04</v>
      </c>
      <c r="L6848" s="0" t="n">
        <v>4</v>
      </c>
      <c r="M6848" s="16" t="n">
        <v>0</v>
      </c>
      <c r="N6848" s="17" t="n">
        <v>14.418</v>
      </c>
      <c r="O6848" s="0" t="str">
        <f aca="false">TEXT(B6848,"YYYY-MM")</f>
        <v>2017-05</v>
      </c>
      <c r="P6848" s="18" t="n">
        <f aca="false">IFERROR(N6848/K6848,0)</f>
        <v>0.45</v>
      </c>
      <c r="Q6848" s="0" t="str">
        <f aca="false">IF(M6848=0,"No Discount",IF(M6848&lt;0.2,"Low (1-19%)",IF(M6848&lt;0.4,"Medium (20-39%)","High (40%+)")))</f>
        <v>No Discount</v>
      </c>
      <c r="R6848" s="0" t="str">
        <f aca="false">INDEX('Lookup Tables'!$B$2:$B$5,MATCH(F6848,'Lookup Tables'!$A$2:$A$5,0))</f>
        <v>Manager D</v>
      </c>
    </row>
    <row r="6849" customFormat="false" ht="15" hidden="false" customHeight="false" outlineLevel="0" collapsed="false">
      <c r="A6849" s="0" t="s">
        <v>5322</v>
      </c>
      <c r="B6849" s="13" t="n">
        <v>42934</v>
      </c>
      <c r="C6849" s="13" t="n">
        <v>42938</v>
      </c>
      <c r="D6849" s="14" t="s">
        <v>69</v>
      </c>
      <c r="E6849" s="14" t="s">
        <v>53</v>
      </c>
      <c r="F6849" s="14" t="s">
        <v>63</v>
      </c>
      <c r="G6849" s="14" t="s">
        <v>189</v>
      </c>
      <c r="H6849" s="14" t="s">
        <v>80</v>
      </c>
      <c r="I6849" s="14" t="s">
        <v>81</v>
      </c>
      <c r="J6849" s="14" t="s">
        <v>773</v>
      </c>
      <c r="K6849" s="15" t="n">
        <v>55.992</v>
      </c>
      <c r="L6849" s="0" t="n">
        <v>1</v>
      </c>
      <c r="M6849" s="16" t="n">
        <v>0.2</v>
      </c>
      <c r="N6849" s="17" t="n">
        <v>3.4995</v>
      </c>
      <c r="O6849" s="0" t="str">
        <f aca="false">TEXT(B6849,"YYYY-MM")</f>
        <v>2017-07</v>
      </c>
      <c r="P6849" s="18" t="n">
        <f aca="false">IFERROR(N6849/K6849,0)</f>
        <v>0.0625</v>
      </c>
      <c r="Q6849" s="0" t="str">
        <f aca="false">IF(M6849=0,"No Discount",IF(M6849&lt;0.2,"Low (1-19%)",IF(M6849&lt;0.4,"Medium (20-39%)","High (40%+)")))</f>
        <v>Medium (20-39%)</v>
      </c>
      <c r="R6849" s="0" t="str">
        <f aca="false">INDEX('Lookup Tables'!$B$2:$B$5,MATCH(F6849,'Lookup Tables'!$A$2:$A$5,0))</f>
        <v>Manager D</v>
      </c>
    </row>
    <row r="6850" customFormat="false" ht="15" hidden="false" customHeight="false" outlineLevel="0" collapsed="false">
      <c r="A6850" s="0" t="s">
        <v>5323</v>
      </c>
      <c r="B6850" s="13" t="n">
        <v>42904</v>
      </c>
      <c r="C6850" s="13" t="n">
        <v>42907</v>
      </c>
      <c r="D6850" s="14" t="s">
        <v>137</v>
      </c>
      <c r="E6850" s="14" t="s">
        <v>53</v>
      </c>
      <c r="F6850" s="14" t="s">
        <v>98</v>
      </c>
      <c r="G6850" s="14" t="s">
        <v>146</v>
      </c>
      <c r="H6850" s="14" t="s">
        <v>65</v>
      </c>
      <c r="I6850" s="14" t="s">
        <v>91</v>
      </c>
      <c r="J6850" s="14" t="s">
        <v>4082</v>
      </c>
      <c r="K6850" s="15" t="n">
        <v>76.864</v>
      </c>
      <c r="L6850" s="0" t="n">
        <v>2</v>
      </c>
      <c r="M6850" s="16" t="n">
        <v>0.2</v>
      </c>
      <c r="N6850" s="17" t="n">
        <v>26.9024</v>
      </c>
      <c r="O6850" s="0" t="str">
        <f aca="false">TEXT(B6850,"YYYY-MM")</f>
        <v>2017-06</v>
      </c>
      <c r="P6850" s="18" t="n">
        <f aca="false">IFERROR(N6850/K6850,0)</f>
        <v>0.35</v>
      </c>
      <c r="Q6850" s="0" t="str">
        <f aca="false">IF(M6850=0,"No Discount",IF(M6850&lt;0.2,"Low (1-19%)",IF(M6850&lt;0.4,"Medium (20-39%)","High (40%+)")))</f>
        <v>Medium (20-39%)</v>
      </c>
      <c r="R6850" s="0" t="str">
        <f aca="false">INDEX('Lookup Tables'!$B$2:$B$5,MATCH(F6850,'Lookup Tables'!$A$2:$A$5,0))</f>
        <v>Manager A</v>
      </c>
    </row>
    <row r="6851" customFormat="false" ht="15" hidden="false" customHeight="false" outlineLevel="0" collapsed="false">
      <c r="A6851" s="0" t="s">
        <v>5324</v>
      </c>
      <c r="B6851" s="13" t="n">
        <v>42114</v>
      </c>
      <c r="C6851" s="13" t="n">
        <v>42119</v>
      </c>
      <c r="D6851" s="14" t="s">
        <v>69</v>
      </c>
      <c r="E6851" s="14" t="s">
        <v>53</v>
      </c>
      <c r="F6851" s="14" t="s">
        <v>63</v>
      </c>
      <c r="G6851" s="14" t="s">
        <v>64</v>
      </c>
      <c r="H6851" s="14" t="s">
        <v>56</v>
      </c>
      <c r="I6851" s="14" t="s">
        <v>76</v>
      </c>
      <c r="J6851" s="14" t="s">
        <v>2969</v>
      </c>
      <c r="K6851" s="15" t="n">
        <v>59.92</v>
      </c>
      <c r="L6851" s="0" t="n">
        <v>4</v>
      </c>
      <c r="M6851" s="16" t="n">
        <v>0</v>
      </c>
      <c r="N6851" s="17" t="n">
        <v>27.5632</v>
      </c>
      <c r="O6851" s="0" t="str">
        <f aca="false">TEXT(B6851,"YYYY-MM")</f>
        <v>2015-04</v>
      </c>
      <c r="P6851" s="18" t="n">
        <f aca="false">IFERROR(N6851/K6851,0)</f>
        <v>0.46</v>
      </c>
      <c r="Q6851" s="0" t="str">
        <f aca="false">IF(M6851=0,"No Discount",IF(M6851&lt;0.2,"Low (1-19%)",IF(M6851&lt;0.4,"Medium (20-39%)","High (40%+)")))</f>
        <v>No Discount</v>
      </c>
      <c r="R6851" s="0" t="str">
        <f aca="false">INDEX('Lookup Tables'!$B$2:$B$5,MATCH(F6851,'Lookup Tables'!$A$2:$A$5,0))</f>
        <v>Manager D</v>
      </c>
    </row>
    <row r="6852" customFormat="false" ht="15" hidden="false" customHeight="false" outlineLevel="0" collapsed="false">
      <c r="A6852" s="0" t="s">
        <v>5325</v>
      </c>
      <c r="B6852" s="13" t="n">
        <v>42743</v>
      </c>
      <c r="C6852" s="13" t="n">
        <v>42747</v>
      </c>
      <c r="D6852" s="14" t="s">
        <v>69</v>
      </c>
      <c r="E6852" s="14" t="s">
        <v>62</v>
      </c>
      <c r="F6852" s="14" t="s">
        <v>98</v>
      </c>
      <c r="G6852" s="14" t="s">
        <v>103</v>
      </c>
      <c r="H6852" s="14" t="s">
        <v>56</v>
      </c>
      <c r="I6852" s="14" t="s">
        <v>57</v>
      </c>
      <c r="J6852" s="14" t="s">
        <v>142</v>
      </c>
      <c r="K6852" s="15" t="n">
        <v>1565.88</v>
      </c>
      <c r="L6852" s="0" t="n">
        <v>6</v>
      </c>
      <c r="M6852" s="16" t="n">
        <v>0</v>
      </c>
      <c r="N6852" s="17" t="n">
        <v>407.1288</v>
      </c>
      <c r="O6852" s="0" t="str">
        <f aca="false">TEXT(B6852,"YYYY-MM")</f>
        <v>2017-01</v>
      </c>
      <c r="P6852" s="18" t="n">
        <f aca="false">IFERROR(N6852/K6852,0)</f>
        <v>0.26</v>
      </c>
      <c r="Q6852" s="0" t="str">
        <f aca="false">IF(M6852=0,"No Discount",IF(M6852&lt;0.2,"Low (1-19%)",IF(M6852&lt;0.4,"Medium (20-39%)","High (40%+)")))</f>
        <v>No Discount</v>
      </c>
      <c r="R6852" s="0" t="str">
        <f aca="false">INDEX('Lookup Tables'!$B$2:$B$5,MATCH(F6852,'Lookup Tables'!$A$2:$A$5,0))</f>
        <v>Manager A</v>
      </c>
    </row>
    <row r="6853" customFormat="false" ht="15" hidden="false" customHeight="false" outlineLevel="0" collapsed="false">
      <c r="A6853" s="0" t="s">
        <v>5325</v>
      </c>
      <c r="B6853" s="13" t="n">
        <v>42743</v>
      </c>
      <c r="C6853" s="13" t="n">
        <v>42747</v>
      </c>
      <c r="D6853" s="14" t="s">
        <v>69</v>
      </c>
      <c r="E6853" s="14" t="s">
        <v>62</v>
      </c>
      <c r="F6853" s="14" t="s">
        <v>98</v>
      </c>
      <c r="G6853" s="14" t="s">
        <v>103</v>
      </c>
      <c r="H6853" s="14" t="s">
        <v>65</v>
      </c>
      <c r="I6853" s="14" t="s">
        <v>83</v>
      </c>
      <c r="J6853" s="14" t="s">
        <v>179</v>
      </c>
      <c r="K6853" s="15" t="n">
        <v>106.05</v>
      </c>
      <c r="L6853" s="0" t="n">
        <v>7</v>
      </c>
      <c r="M6853" s="16" t="n">
        <v>0</v>
      </c>
      <c r="N6853" s="17" t="n">
        <v>49.8435</v>
      </c>
      <c r="O6853" s="0" t="str">
        <f aca="false">TEXT(B6853,"YYYY-MM")</f>
        <v>2017-01</v>
      </c>
      <c r="P6853" s="18" t="n">
        <f aca="false">IFERROR(N6853/K6853,0)</f>
        <v>0.47</v>
      </c>
      <c r="Q6853" s="0" t="str">
        <f aca="false">IF(M6853=0,"No Discount",IF(M6853&lt;0.2,"Low (1-19%)",IF(M6853&lt;0.4,"Medium (20-39%)","High (40%+)")))</f>
        <v>No Discount</v>
      </c>
      <c r="R6853" s="0" t="str">
        <f aca="false">INDEX('Lookup Tables'!$B$2:$B$5,MATCH(F6853,'Lookup Tables'!$A$2:$A$5,0))</f>
        <v>Manager A</v>
      </c>
    </row>
    <row r="6854" customFormat="false" ht="15" hidden="false" customHeight="false" outlineLevel="0" collapsed="false">
      <c r="A6854" s="0" t="s">
        <v>5326</v>
      </c>
      <c r="B6854" s="13" t="n">
        <v>43457</v>
      </c>
      <c r="C6854" s="13" t="n">
        <v>43462</v>
      </c>
      <c r="D6854" s="14" t="s">
        <v>52</v>
      </c>
      <c r="E6854" s="14" t="s">
        <v>62</v>
      </c>
      <c r="F6854" s="14" t="s">
        <v>54</v>
      </c>
      <c r="G6854" s="14" t="s">
        <v>787</v>
      </c>
      <c r="H6854" s="14" t="s">
        <v>65</v>
      </c>
      <c r="I6854" s="14" t="s">
        <v>73</v>
      </c>
      <c r="J6854" s="14" t="s">
        <v>380</v>
      </c>
      <c r="K6854" s="15" t="n">
        <v>62.04</v>
      </c>
      <c r="L6854" s="0" t="n">
        <v>4</v>
      </c>
      <c r="M6854" s="16" t="n">
        <v>0</v>
      </c>
      <c r="N6854" s="17" t="n">
        <v>17.3712</v>
      </c>
      <c r="O6854" s="0" t="str">
        <f aca="false">TEXT(B6854,"YYYY-MM")</f>
        <v>2018-12</v>
      </c>
      <c r="P6854" s="18" t="n">
        <f aca="false">IFERROR(N6854/K6854,0)</f>
        <v>0.28</v>
      </c>
      <c r="Q6854" s="0" t="str">
        <f aca="false">IF(M6854=0,"No Discount",IF(M6854&lt;0.2,"Low (1-19%)",IF(M6854&lt;0.4,"Medium (20-39%)","High (40%+)")))</f>
        <v>No Discount</v>
      </c>
      <c r="R6854" s="0" t="str">
        <f aca="false">INDEX('Lookup Tables'!$B$2:$B$5,MATCH(F6854,'Lookup Tables'!$A$2:$A$5,0))</f>
        <v>Manager C</v>
      </c>
    </row>
    <row r="6855" customFormat="false" ht="15" hidden="false" customHeight="false" outlineLevel="0" collapsed="false">
      <c r="A6855" s="0" t="s">
        <v>5326</v>
      </c>
      <c r="B6855" s="13" t="n">
        <v>43457</v>
      </c>
      <c r="C6855" s="13" t="n">
        <v>43462</v>
      </c>
      <c r="D6855" s="14" t="s">
        <v>52</v>
      </c>
      <c r="E6855" s="14" t="s">
        <v>62</v>
      </c>
      <c r="F6855" s="14" t="s">
        <v>54</v>
      </c>
      <c r="G6855" s="14" t="s">
        <v>787</v>
      </c>
      <c r="H6855" s="14" t="s">
        <v>80</v>
      </c>
      <c r="I6855" s="14" t="s">
        <v>81</v>
      </c>
      <c r="J6855" s="14" t="s">
        <v>2830</v>
      </c>
      <c r="K6855" s="15" t="n">
        <v>494.97</v>
      </c>
      <c r="L6855" s="0" t="n">
        <v>3</v>
      </c>
      <c r="M6855" s="16" t="n">
        <v>0</v>
      </c>
      <c r="N6855" s="17" t="n">
        <v>148.491</v>
      </c>
      <c r="O6855" s="0" t="str">
        <f aca="false">TEXT(B6855,"YYYY-MM")</f>
        <v>2018-12</v>
      </c>
      <c r="P6855" s="18" t="n">
        <f aca="false">IFERROR(N6855/K6855,0)</f>
        <v>0.3</v>
      </c>
      <c r="Q6855" s="0" t="str">
        <f aca="false">IF(M6855=0,"No Discount",IF(M6855&lt;0.2,"Low (1-19%)",IF(M6855&lt;0.4,"Medium (20-39%)","High (40%+)")))</f>
        <v>No Discount</v>
      </c>
      <c r="R6855" s="0" t="str">
        <f aca="false">INDEX('Lookup Tables'!$B$2:$B$5,MATCH(F6855,'Lookup Tables'!$A$2:$A$5,0))</f>
        <v>Manager C</v>
      </c>
    </row>
    <row r="6856" customFormat="false" ht="15" hidden="false" customHeight="false" outlineLevel="0" collapsed="false">
      <c r="A6856" s="0" t="s">
        <v>5326</v>
      </c>
      <c r="B6856" s="13" t="n">
        <v>43457</v>
      </c>
      <c r="C6856" s="13" t="n">
        <v>43462</v>
      </c>
      <c r="D6856" s="14" t="s">
        <v>52</v>
      </c>
      <c r="E6856" s="14" t="s">
        <v>62</v>
      </c>
      <c r="F6856" s="14" t="s">
        <v>54</v>
      </c>
      <c r="G6856" s="14" t="s">
        <v>787</v>
      </c>
      <c r="H6856" s="14" t="s">
        <v>65</v>
      </c>
      <c r="I6856" s="14" t="s">
        <v>73</v>
      </c>
      <c r="J6856" s="14" t="s">
        <v>411</v>
      </c>
      <c r="K6856" s="15" t="n">
        <v>367.96</v>
      </c>
      <c r="L6856" s="0" t="n">
        <v>4</v>
      </c>
      <c r="M6856" s="16" t="n">
        <v>0</v>
      </c>
      <c r="N6856" s="17" t="n">
        <v>14.7184</v>
      </c>
      <c r="O6856" s="0" t="str">
        <f aca="false">TEXT(B6856,"YYYY-MM")</f>
        <v>2018-12</v>
      </c>
      <c r="P6856" s="18" t="n">
        <f aca="false">IFERROR(N6856/K6856,0)</f>
        <v>0.04</v>
      </c>
      <c r="Q6856" s="0" t="str">
        <f aca="false">IF(M6856=0,"No Discount",IF(M6856&lt;0.2,"Low (1-19%)",IF(M6856&lt;0.4,"Medium (20-39%)","High (40%+)")))</f>
        <v>No Discount</v>
      </c>
      <c r="R6856" s="0" t="str">
        <f aca="false">INDEX('Lookup Tables'!$B$2:$B$5,MATCH(F6856,'Lookup Tables'!$A$2:$A$5,0))</f>
        <v>Manager C</v>
      </c>
    </row>
    <row r="6857" customFormat="false" ht="15" hidden="false" customHeight="false" outlineLevel="0" collapsed="false">
      <c r="A6857" s="0" t="s">
        <v>5326</v>
      </c>
      <c r="B6857" s="13" t="n">
        <v>43457</v>
      </c>
      <c r="C6857" s="13" t="n">
        <v>43462</v>
      </c>
      <c r="D6857" s="14" t="s">
        <v>52</v>
      </c>
      <c r="E6857" s="14" t="s">
        <v>62</v>
      </c>
      <c r="F6857" s="14" t="s">
        <v>54</v>
      </c>
      <c r="G6857" s="14" t="s">
        <v>787</v>
      </c>
      <c r="H6857" s="14" t="s">
        <v>65</v>
      </c>
      <c r="I6857" s="14" t="s">
        <v>91</v>
      </c>
      <c r="J6857" s="14" t="s">
        <v>2119</v>
      </c>
      <c r="K6857" s="15" t="n">
        <v>44.96</v>
      </c>
      <c r="L6857" s="0" t="n">
        <v>2</v>
      </c>
      <c r="M6857" s="16" t="n">
        <v>0</v>
      </c>
      <c r="N6857" s="17" t="n">
        <v>20.6816</v>
      </c>
      <c r="O6857" s="0" t="str">
        <f aca="false">TEXT(B6857,"YYYY-MM")</f>
        <v>2018-12</v>
      </c>
      <c r="P6857" s="18" t="n">
        <f aca="false">IFERROR(N6857/K6857,0)</f>
        <v>0.46</v>
      </c>
      <c r="Q6857" s="0" t="str">
        <f aca="false">IF(M6857=0,"No Discount",IF(M6857&lt;0.2,"Low (1-19%)",IF(M6857&lt;0.4,"Medium (20-39%)","High (40%+)")))</f>
        <v>No Discount</v>
      </c>
      <c r="R6857" s="0" t="str">
        <f aca="false">INDEX('Lookup Tables'!$B$2:$B$5,MATCH(F6857,'Lookup Tables'!$A$2:$A$5,0))</f>
        <v>Manager C</v>
      </c>
    </row>
    <row r="6858" customFormat="false" ht="15" hidden="false" customHeight="false" outlineLevel="0" collapsed="false">
      <c r="A6858" s="0" t="s">
        <v>5326</v>
      </c>
      <c r="B6858" s="13" t="n">
        <v>43457</v>
      </c>
      <c r="C6858" s="13" t="n">
        <v>43462</v>
      </c>
      <c r="D6858" s="14" t="s">
        <v>52</v>
      </c>
      <c r="E6858" s="14" t="s">
        <v>62</v>
      </c>
      <c r="F6858" s="14" t="s">
        <v>54</v>
      </c>
      <c r="G6858" s="14" t="s">
        <v>787</v>
      </c>
      <c r="H6858" s="14" t="s">
        <v>65</v>
      </c>
      <c r="I6858" s="14" t="s">
        <v>129</v>
      </c>
      <c r="J6858" s="14" t="s">
        <v>4174</v>
      </c>
      <c r="K6858" s="15" t="n">
        <v>182.94</v>
      </c>
      <c r="L6858" s="0" t="n">
        <v>3</v>
      </c>
      <c r="M6858" s="16" t="n">
        <v>0</v>
      </c>
      <c r="N6858" s="17" t="n">
        <v>85.9818</v>
      </c>
      <c r="O6858" s="0" t="str">
        <f aca="false">TEXT(B6858,"YYYY-MM")</f>
        <v>2018-12</v>
      </c>
      <c r="P6858" s="18" t="n">
        <f aca="false">IFERROR(N6858/K6858,0)</f>
        <v>0.47</v>
      </c>
      <c r="Q6858" s="0" t="str">
        <f aca="false">IF(M6858=0,"No Discount",IF(M6858&lt;0.2,"Low (1-19%)",IF(M6858&lt;0.4,"Medium (20-39%)","High (40%+)")))</f>
        <v>No Discount</v>
      </c>
      <c r="R6858" s="0" t="str">
        <f aca="false">INDEX('Lookup Tables'!$B$2:$B$5,MATCH(F6858,'Lookup Tables'!$A$2:$A$5,0))</f>
        <v>Manager C</v>
      </c>
    </row>
    <row r="6859" customFormat="false" ht="15" hidden="false" customHeight="false" outlineLevel="0" collapsed="false">
      <c r="A6859" s="0" t="s">
        <v>5327</v>
      </c>
      <c r="B6859" s="13" t="n">
        <v>43207</v>
      </c>
      <c r="C6859" s="13" t="n">
        <v>43212</v>
      </c>
      <c r="D6859" s="14" t="s">
        <v>69</v>
      </c>
      <c r="E6859" s="14" t="s">
        <v>53</v>
      </c>
      <c r="F6859" s="14" t="s">
        <v>63</v>
      </c>
      <c r="G6859" s="14" t="s">
        <v>64</v>
      </c>
      <c r="H6859" s="14" t="s">
        <v>65</v>
      </c>
      <c r="I6859" s="14" t="s">
        <v>91</v>
      </c>
      <c r="J6859" s="14" t="s">
        <v>1699</v>
      </c>
      <c r="K6859" s="15" t="n">
        <v>28.14</v>
      </c>
      <c r="L6859" s="0" t="n">
        <v>3</v>
      </c>
      <c r="M6859" s="16" t="n">
        <v>0</v>
      </c>
      <c r="N6859" s="17" t="n">
        <v>13.5072</v>
      </c>
      <c r="O6859" s="0" t="str">
        <f aca="false">TEXT(B6859,"YYYY-MM")</f>
        <v>2018-04</v>
      </c>
      <c r="P6859" s="18" t="n">
        <f aca="false">IFERROR(N6859/K6859,0)</f>
        <v>0.48</v>
      </c>
      <c r="Q6859" s="0" t="str">
        <f aca="false">IF(M6859=0,"No Discount",IF(M6859&lt;0.2,"Low (1-19%)",IF(M6859&lt;0.4,"Medium (20-39%)","High (40%+)")))</f>
        <v>No Discount</v>
      </c>
      <c r="R6859" s="0" t="str">
        <f aca="false">INDEX('Lookup Tables'!$B$2:$B$5,MATCH(F6859,'Lookup Tables'!$A$2:$A$5,0))</f>
        <v>Manager D</v>
      </c>
    </row>
    <row r="6860" customFormat="false" ht="15" hidden="false" customHeight="false" outlineLevel="0" collapsed="false">
      <c r="A6860" s="0" t="s">
        <v>5327</v>
      </c>
      <c r="B6860" s="13" t="n">
        <v>43207</v>
      </c>
      <c r="C6860" s="13" t="n">
        <v>43212</v>
      </c>
      <c r="D6860" s="14" t="s">
        <v>69</v>
      </c>
      <c r="E6860" s="14" t="s">
        <v>53</v>
      </c>
      <c r="F6860" s="14" t="s">
        <v>63</v>
      </c>
      <c r="G6860" s="14" t="s">
        <v>64</v>
      </c>
      <c r="H6860" s="14" t="s">
        <v>65</v>
      </c>
      <c r="I6860" s="14" t="s">
        <v>66</v>
      </c>
      <c r="J6860" s="14" t="s">
        <v>1667</v>
      </c>
      <c r="K6860" s="15" t="n">
        <v>7.38</v>
      </c>
      <c r="L6860" s="0" t="n">
        <v>2</v>
      </c>
      <c r="M6860" s="16" t="n">
        <v>0</v>
      </c>
      <c r="N6860" s="17" t="n">
        <v>3.4686</v>
      </c>
      <c r="O6860" s="0" t="str">
        <f aca="false">TEXT(B6860,"YYYY-MM")</f>
        <v>2018-04</v>
      </c>
      <c r="P6860" s="18" t="n">
        <f aca="false">IFERROR(N6860/K6860,0)</f>
        <v>0.47</v>
      </c>
      <c r="Q6860" s="0" t="str">
        <f aca="false">IF(M6860=0,"No Discount",IF(M6860&lt;0.2,"Low (1-19%)",IF(M6860&lt;0.4,"Medium (20-39%)","High (40%+)")))</f>
        <v>No Discount</v>
      </c>
      <c r="R6860" s="0" t="str">
        <f aca="false">INDEX('Lookup Tables'!$B$2:$B$5,MATCH(F6860,'Lookup Tables'!$A$2:$A$5,0))</f>
        <v>Manager D</v>
      </c>
    </row>
    <row r="6861" customFormat="false" ht="15" hidden="false" customHeight="false" outlineLevel="0" collapsed="false">
      <c r="A6861" s="0" t="s">
        <v>5327</v>
      </c>
      <c r="B6861" s="13" t="n">
        <v>43207</v>
      </c>
      <c r="C6861" s="13" t="n">
        <v>43212</v>
      </c>
      <c r="D6861" s="14" t="s">
        <v>69</v>
      </c>
      <c r="E6861" s="14" t="s">
        <v>53</v>
      </c>
      <c r="F6861" s="14" t="s">
        <v>63</v>
      </c>
      <c r="G6861" s="14" t="s">
        <v>64</v>
      </c>
      <c r="H6861" s="14" t="s">
        <v>65</v>
      </c>
      <c r="I6861" s="14" t="s">
        <v>171</v>
      </c>
      <c r="J6861" s="14" t="s">
        <v>1507</v>
      </c>
      <c r="K6861" s="15" t="n">
        <v>10.9</v>
      </c>
      <c r="L6861" s="0" t="n">
        <v>5</v>
      </c>
      <c r="M6861" s="16" t="n">
        <v>0</v>
      </c>
      <c r="N6861" s="17" t="n">
        <v>3.597</v>
      </c>
      <c r="O6861" s="0" t="str">
        <f aca="false">TEXT(B6861,"YYYY-MM")</f>
        <v>2018-04</v>
      </c>
      <c r="P6861" s="18" t="n">
        <f aca="false">IFERROR(N6861/K6861,0)</f>
        <v>0.33</v>
      </c>
      <c r="Q6861" s="0" t="str">
        <f aca="false">IF(M6861=0,"No Discount",IF(M6861&lt;0.2,"Low (1-19%)",IF(M6861&lt;0.4,"Medium (20-39%)","High (40%+)")))</f>
        <v>No Discount</v>
      </c>
      <c r="R6861" s="0" t="str">
        <f aca="false">INDEX('Lookup Tables'!$B$2:$B$5,MATCH(F6861,'Lookup Tables'!$A$2:$A$5,0))</f>
        <v>Manager D</v>
      </c>
    </row>
    <row r="6862" customFormat="false" ht="15" hidden="false" customHeight="false" outlineLevel="0" collapsed="false">
      <c r="A6862" s="0" t="s">
        <v>5327</v>
      </c>
      <c r="B6862" s="13" t="n">
        <v>43207</v>
      </c>
      <c r="C6862" s="13" t="n">
        <v>43212</v>
      </c>
      <c r="D6862" s="14" t="s">
        <v>69</v>
      </c>
      <c r="E6862" s="14" t="s">
        <v>53</v>
      </c>
      <c r="F6862" s="14" t="s">
        <v>63</v>
      </c>
      <c r="G6862" s="14" t="s">
        <v>64</v>
      </c>
      <c r="H6862" s="14" t="s">
        <v>80</v>
      </c>
      <c r="I6862" s="14" t="s">
        <v>123</v>
      </c>
      <c r="J6862" s="14" t="s">
        <v>1069</v>
      </c>
      <c r="K6862" s="15" t="n">
        <v>274.89</v>
      </c>
      <c r="L6862" s="0" t="n">
        <v>11</v>
      </c>
      <c r="M6862" s="16" t="n">
        <v>0</v>
      </c>
      <c r="N6862" s="17" t="n">
        <v>46.7313</v>
      </c>
      <c r="O6862" s="0" t="str">
        <f aca="false">TEXT(B6862,"YYYY-MM")</f>
        <v>2018-04</v>
      </c>
      <c r="P6862" s="18" t="n">
        <f aca="false">IFERROR(N6862/K6862,0)</f>
        <v>0.17</v>
      </c>
      <c r="Q6862" s="0" t="str">
        <f aca="false">IF(M6862=0,"No Discount",IF(M6862&lt;0.2,"Low (1-19%)",IF(M6862&lt;0.4,"Medium (20-39%)","High (40%+)")))</f>
        <v>No Discount</v>
      </c>
      <c r="R6862" s="0" t="str">
        <f aca="false">INDEX('Lookup Tables'!$B$2:$B$5,MATCH(F6862,'Lookup Tables'!$A$2:$A$5,0))</f>
        <v>Manager D</v>
      </c>
    </row>
    <row r="6863" customFormat="false" ht="15" hidden="false" customHeight="false" outlineLevel="0" collapsed="false">
      <c r="A6863" s="0" t="s">
        <v>5327</v>
      </c>
      <c r="B6863" s="13" t="n">
        <v>43207</v>
      </c>
      <c r="C6863" s="13" t="n">
        <v>43212</v>
      </c>
      <c r="D6863" s="14" t="s">
        <v>69</v>
      </c>
      <c r="E6863" s="14" t="s">
        <v>53</v>
      </c>
      <c r="F6863" s="14" t="s">
        <v>63</v>
      </c>
      <c r="G6863" s="14" t="s">
        <v>64</v>
      </c>
      <c r="H6863" s="14" t="s">
        <v>65</v>
      </c>
      <c r="I6863" s="14" t="s">
        <v>66</v>
      </c>
      <c r="J6863" s="14" t="s">
        <v>2238</v>
      </c>
      <c r="K6863" s="15" t="n">
        <v>23.04</v>
      </c>
      <c r="L6863" s="0" t="n">
        <v>8</v>
      </c>
      <c r="M6863" s="16" t="n">
        <v>0</v>
      </c>
      <c r="N6863" s="17" t="n">
        <v>11.2896</v>
      </c>
      <c r="O6863" s="0" t="str">
        <f aca="false">TEXT(B6863,"YYYY-MM")</f>
        <v>2018-04</v>
      </c>
      <c r="P6863" s="18" t="n">
        <f aca="false">IFERROR(N6863/K6863,0)</f>
        <v>0.49</v>
      </c>
      <c r="Q6863" s="0" t="str">
        <f aca="false">IF(M6863=0,"No Discount",IF(M6863&lt;0.2,"Low (1-19%)",IF(M6863&lt;0.4,"Medium (20-39%)","High (40%+)")))</f>
        <v>No Discount</v>
      </c>
      <c r="R6863" s="0" t="str">
        <f aca="false">INDEX('Lookup Tables'!$B$2:$B$5,MATCH(F6863,'Lookup Tables'!$A$2:$A$5,0))</f>
        <v>Manager D</v>
      </c>
    </row>
    <row r="6864" customFormat="false" ht="15" hidden="false" customHeight="false" outlineLevel="0" collapsed="false">
      <c r="A6864" s="0" t="s">
        <v>5327</v>
      </c>
      <c r="B6864" s="13" t="n">
        <v>43207</v>
      </c>
      <c r="C6864" s="13" t="n">
        <v>43212</v>
      </c>
      <c r="D6864" s="14" t="s">
        <v>69</v>
      </c>
      <c r="E6864" s="14" t="s">
        <v>53</v>
      </c>
      <c r="F6864" s="14" t="s">
        <v>63</v>
      </c>
      <c r="G6864" s="14" t="s">
        <v>64</v>
      </c>
      <c r="H6864" s="14" t="s">
        <v>56</v>
      </c>
      <c r="I6864" s="14" t="s">
        <v>59</v>
      </c>
      <c r="J6864" s="14" t="s">
        <v>2284</v>
      </c>
      <c r="K6864" s="15" t="n">
        <v>218.352</v>
      </c>
      <c r="L6864" s="0" t="n">
        <v>3</v>
      </c>
      <c r="M6864" s="16" t="n">
        <v>0.2</v>
      </c>
      <c r="N6864" s="17" t="n">
        <v>-19.1058</v>
      </c>
      <c r="O6864" s="0" t="str">
        <f aca="false">TEXT(B6864,"YYYY-MM")</f>
        <v>2018-04</v>
      </c>
      <c r="P6864" s="18" t="n">
        <f aca="false">IFERROR(N6864/K6864,0)</f>
        <v>-0.0875</v>
      </c>
      <c r="Q6864" s="0" t="str">
        <f aca="false">IF(M6864=0,"No Discount",IF(M6864&lt;0.2,"Low (1-19%)",IF(M6864&lt;0.4,"Medium (20-39%)","High (40%+)")))</f>
        <v>Medium (20-39%)</v>
      </c>
      <c r="R6864" s="0" t="str">
        <f aca="false">INDEX('Lookup Tables'!$B$2:$B$5,MATCH(F6864,'Lookup Tables'!$A$2:$A$5,0))</f>
        <v>Manager D</v>
      </c>
    </row>
    <row r="6865" customFormat="false" ht="15" hidden="false" customHeight="false" outlineLevel="0" collapsed="false">
      <c r="A6865" s="0" t="s">
        <v>5328</v>
      </c>
      <c r="B6865" s="13" t="n">
        <v>43435</v>
      </c>
      <c r="C6865" s="13" t="n">
        <v>43442</v>
      </c>
      <c r="D6865" s="14" t="s">
        <v>69</v>
      </c>
      <c r="E6865" s="14" t="s">
        <v>62</v>
      </c>
      <c r="F6865" s="14" t="s">
        <v>98</v>
      </c>
      <c r="G6865" s="14" t="s">
        <v>99</v>
      </c>
      <c r="H6865" s="14" t="s">
        <v>65</v>
      </c>
      <c r="I6865" s="14" t="s">
        <v>91</v>
      </c>
      <c r="J6865" s="14" t="s">
        <v>2953</v>
      </c>
      <c r="K6865" s="15" t="n">
        <v>10.368</v>
      </c>
      <c r="L6865" s="0" t="n">
        <v>2</v>
      </c>
      <c r="M6865" s="16" t="n">
        <v>0.2</v>
      </c>
      <c r="N6865" s="17" t="n">
        <v>3.6288</v>
      </c>
      <c r="O6865" s="0" t="str">
        <f aca="false">TEXT(B6865,"YYYY-MM")</f>
        <v>2018-12</v>
      </c>
      <c r="P6865" s="18" t="n">
        <f aca="false">IFERROR(N6865/K6865,0)</f>
        <v>0.35</v>
      </c>
      <c r="Q6865" s="0" t="str">
        <f aca="false">IF(M6865=0,"No Discount",IF(M6865&lt;0.2,"Low (1-19%)",IF(M6865&lt;0.4,"Medium (20-39%)","High (40%+)")))</f>
        <v>Medium (20-39%)</v>
      </c>
      <c r="R6865" s="0" t="str">
        <f aca="false">INDEX('Lookup Tables'!$B$2:$B$5,MATCH(F6865,'Lookup Tables'!$A$2:$A$5,0))</f>
        <v>Manager A</v>
      </c>
    </row>
    <row r="6866" customFormat="false" ht="15" hidden="false" customHeight="false" outlineLevel="0" collapsed="false">
      <c r="A6866" s="0" t="s">
        <v>5329</v>
      </c>
      <c r="B6866" s="13" t="n">
        <v>42968</v>
      </c>
      <c r="C6866" s="13" t="n">
        <v>42975</v>
      </c>
      <c r="D6866" s="14" t="s">
        <v>69</v>
      </c>
      <c r="E6866" s="14" t="s">
        <v>62</v>
      </c>
      <c r="F6866" s="14" t="s">
        <v>63</v>
      </c>
      <c r="G6866" s="14" t="s">
        <v>64</v>
      </c>
      <c r="H6866" s="14" t="s">
        <v>65</v>
      </c>
      <c r="I6866" s="14" t="s">
        <v>83</v>
      </c>
      <c r="J6866" s="14" t="s">
        <v>1318</v>
      </c>
      <c r="K6866" s="15" t="n">
        <v>12.672</v>
      </c>
      <c r="L6866" s="0" t="n">
        <v>2</v>
      </c>
      <c r="M6866" s="16" t="n">
        <v>0.2</v>
      </c>
      <c r="N6866" s="17" t="n">
        <v>4.752</v>
      </c>
      <c r="O6866" s="0" t="str">
        <f aca="false">TEXT(B6866,"YYYY-MM")</f>
        <v>2017-08</v>
      </c>
      <c r="P6866" s="18" t="n">
        <f aca="false">IFERROR(N6866/K6866,0)</f>
        <v>0.375</v>
      </c>
      <c r="Q6866" s="0" t="str">
        <f aca="false">IF(M6866=0,"No Discount",IF(M6866&lt;0.2,"Low (1-19%)",IF(M6866&lt;0.4,"Medium (20-39%)","High (40%+)")))</f>
        <v>Medium (20-39%)</v>
      </c>
      <c r="R6866" s="0" t="str">
        <f aca="false">INDEX('Lookup Tables'!$B$2:$B$5,MATCH(F6866,'Lookup Tables'!$A$2:$A$5,0))</f>
        <v>Manager D</v>
      </c>
    </row>
    <row r="6867" customFormat="false" ht="15" hidden="false" customHeight="false" outlineLevel="0" collapsed="false">
      <c r="A6867" s="0" t="s">
        <v>5329</v>
      </c>
      <c r="B6867" s="13" t="n">
        <v>42968</v>
      </c>
      <c r="C6867" s="13" t="n">
        <v>42975</v>
      </c>
      <c r="D6867" s="14" t="s">
        <v>69</v>
      </c>
      <c r="E6867" s="14" t="s">
        <v>62</v>
      </c>
      <c r="F6867" s="14" t="s">
        <v>63</v>
      </c>
      <c r="G6867" s="14" t="s">
        <v>64</v>
      </c>
      <c r="H6867" s="14" t="s">
        <v>80</v>
      </c>
      <c r="I6867" s="14" t="s">
        <v>81</v>
      </c>
      <c r="J6867" s="14" t="s">
        <v>823</v>
      </c>
      <c r="K6867" s="15" t="n">
        <v>91.96</v>
      </c>
      <c r="L6867" s="0" t="n">
        <v>5</v>
      </c>
      <c r="M6867" s="16" t="n">
        <v>0.2</v>
      </c>
      <c r="N6867" s="17" t="n">
        <v>-20.691</v>
      </c>
      <c r="O6867" s="0" t="str">
        <f aca="false">TEXT(B6867,"YYYY-MM")</f>
        <v>2017-08</v>
      </c>
      <c r="P6867" s="18" t="n">
        <f aca="false">IFERROR(N6867/K6867,0)</f>
        <v>-0.225</v>
      </c>
      <c r="Q6867" s="0" t="str">
        <f aca="false">IF(M6867=0,"No Discount",IF(M6867&lt;0.2,"Low (1-19%)",IF(M6867&lt;0.4,"Medium (20-39%)","High (40%+)")))</f>
        <v>Medium (20-39%)</v>
      </c>
      <c r="R6867" s="0" t="str">
        <f aca="false">INDEX('Lookup Tables'!$B$2:$B$5,MATCH(F6867,'Lookup Tables'!$A$2:$A$5,0))</f>
        <v>Manager D</v>
      </c>
    </row>
    <row r="6868" customFormat="false" ht="15" hidden="false" customHeight="false" outlineLevel="0" collapsed="false">
      <c r="A6868" s="0" t="s">
        <v>5329</v>
      </c>
      <c r="B6868" s="13" t="n">
        <v>42968</v>
      </c>
      <c r="C6868" s="13" t="n">
        <v>42975</v>
      </c>
      <c r="D6868" s="14" t="s">
        <v>69</v>
      </c>
      <c r="E6868" s="14" t="s">
        <v>62</v>
      </c>
      <c r="F6868" s="14" t="s">
        <v>63</v>
      </c>
      <c r="G6868" s="14" t="s">
        <v>64</v>
      </c>
      <c r="H6868" s="14" t="s">
        <v>80</v>
      </c>
      <c r="I6868" s="14" t="s">
        <v>123</v>
      </c>
      <c r="J6868" s="14" t="s">
        <v>261</v>
      </c>
      <c r="K6868" s="15" t="n">
        <v>254.97</v>
      </c>
      <c r="L6868" s="0" t="n">
        <v>3</v>
      </c>
      <c r="M6868" s="16" t="n">
        <v>0</v>
      </c>
      <c r="N6868" s="17" t="n">
        <v>91.7892</v>
      </c>
      <c r="O6868" s="0" t="str">
        <f aca="false">TEXT(B6868,"YYYY-MM")</f>
        <v>2017-08</v>
      </c>
      <c r="P6868" s="18" t="n">
        <f aca="false">IFERROR(N6868/K6868,0)</f>
        <v>0.36</v>
      </c>
      <c r="Q6868" s="0" t="str">
        <f aca="false">IF(M6868=0,"No Discount",IF(M6868&lt;0.2,"Low (1-19%)",IF(M6868&lt;0.4,"Medium (20-39%)","High (40%+)")))</f>
        <v>No Discount</v>
      </c>
      <c r="R6868" s="0" t="str">
        <f aca="false">INDEX('Lookup Tables'!$B$2:$B$5,MATCH(F6868,'Lookup Tables'!$A$2:$A$5,0))</f>
        <v>Manager D</v>
      </c>
    </row>
    <row r="6869" customFormat="false" ht="15" hidden="false" customHeight="false" outlineLevel="0" collapsed="false">
      <c r="A6869" s="0" t="s">
        <v>5329</v>
      </c>
      <c r="B6869" s="13" t="n">
        <v>42968</v>
      </c>
      <c r="C6869" s="13" t="n">
        <v>42975</v>
      </c>
      <c r="D6869" s="14" t="s">
        <v>69</v>
      </c>
      <c r="E6869" s="14" t="s">
        <v>62</v>
      </c>
      <c r="F6869" s="14" t="s">
        <v>63</v>
      </c>
      <c r="G6869" s="14" t="s">
        <v>64</v>
      </c>
      <c r="H6869" s="14" t="s">
        <v>80</v>
      </c>
      <c r="I6869" s="14" t="s">
        <v>81</v>
      </c>
      <c r="J6869" s="14" t="s">
        <v>2922</v>
      </c>
      <c r="K6869" s="15" t="n">
        <v>31.984</v>
      </c>
      <c r="L6869" s="0" t="n">
        <v>2</v>
      </c>
      <c r="M6869" s="16" t="n">
        <v>0.2</v>
      </c>
      <c r="N6869" s="17" t="n">
        <v>-7.996</v>
      </c>
      <c r="O6869" s="0" t="str">
        <f aca="false">TEXT(B6869,"YYYY-MM")</f>
        <v>2017-08</v>
      </c>
      <c r="P6869" s="18" t="n">
        <f aca="false">IFERROR(N6869/K6869,0)</f>
        <v>-0.25</v>
      </c>
      <c r="Q6869" s="0" t="str">
        <f aca="false">IF(M6869=0,"No Discount",IF(M6869&lt;0.2,"Low (1-19%)",IF(M6869&lt;0.4,"Medium (20-39%)","High (40%+)")))</f>
        <v>Medium (20-39%)</v>
      </c>
      <c r="R6869" s="0" t="str">
        <f aca="false">INDEX('Lookup Tables'!$B$2:$B$5,MATCH(F6869,'Lookup Tables'!$A$2:$A$5,0))</f>
        <v>Manager D</v>
      </c>
    </row>
    <row r="6870" customFormat="false" ht="15" hidden="false" customHeight="false" outlineLevel="0" collapsed="false">
      <c r="A6870" s="0" t="s">
        <v>5329</v>
      </c>
      <c r="B6870" s="13" t="n">
        <v>42968</v>
      </c>
      <c r="C6870" s="13" t="n">
        <v>42975</v>
      </c>
      <c r="D6870" s="14" t="s">
        <v>69</v>
      </c>
      <c r="E6870" s="14" t="s">
        <v>62</v>
      </c>
      <c r="F6870" s="14" t="s">
        <v>63</v>
      </c>
      <c r="G6870" s="14" t="s">
        <v>64</v>
      </c>
      <c r="H6870" s="14" t="s">
        <v>56</v>
      </c>
      <c r="I6870" s="14" t="s">
        <v>71</v>
      </c>
      <c r="J6870" s="14" t="s">
        <v>2768</v>
      </c>
      <c r="K6870" s="15" t="n">
        <v>2887.056</v>
      </c>
      <c r="L6870" s="0" t="n">
        <v>9</v>
      </c>
      <c r="M6870" s="16" t="n">
        <v>0.2</v>
      </c>
      <c r="N6870" s="17" t="n">
        <v>180.441</v>
      </c>
      <c r="O6870" s="0" t="str">
        <f aca="false">TEXT(B6870,"YYYY-MM")</f>
        <v>2017-08</v>
      </c>
      <c r="P6870" s="18" t="n">
        <f aca="false">IFERROR(N6870/K6870,0)</f>
        <v>0.0625</v>
      </c>
      <c r="Q6870" s="0" t="str">
        <f aca="false">IF(M6870=0,"No Discount",IF(M6870&lt;0.2,"Low (1-19%)",IF(M6870&lt;0.4,"Medium (20-39%)","High (40%+)")))</f>
        <v>Medium (20-39%)</v>
      </c>
      <c r="R6870" s="0" t="str">
        <f aca="false">INDEX('Lookup Tables'!$B$2:$B$5,MATCH(F6870,'Lookup Tables'!$A$2:$A$5,0))</f>
        <v>Manager D</v>
      </c>
    </row>
    <row r="6871" customFormat="false" ht="15" hidden="false" customHeight="false" outlineLevel="0" collapsed="false">
      <c r="A6871" s="0" t="s">
        <v>5329</v>
      </c>
      <c r="B6871" s="13" t="n">
        <v>42968</v>
      </c>
      <c r="C6871" s="13" t="n">
        <v>42975</v>
      </c>
      <c r="D6871" s="14" t="s">
        <v>69</v>
      </c>
      <c r="E6871" s="14" t="s">
        <v>62</v>
      </c>
      <c r="F6871" s="14" t="s">
        <v>63</v>
      </c>
      <c r="G6871" s="14" t="s">
        <v>64</v>
      </c>
      <c r="H6871" s="14" t="s">
        <v>65</v>
      </c>
      <c r="I6871" s="14" t="s">
        <v>91</v>
      </c>
      <c r="J6871" s="14" t="s">
        <v>3058</v>
      </c>
      <c r="K6871" s="15" t="n">
        <v>12.96</v>
      </c>
      <c r="L6871" s="0" t="n">
        <v>2</v>
      </c>
      <c r="M6871" s="16" t="n">
        <v>0</v>
      </c>
      <c r="N6871" s="17" t="n">
        <v>6.2208</v>
      </c>
      <c r="O6871" s="0" t="str">
        <f aca="false">TEXT(B6871,"YYYY-MM")</f>
        <v>2017-08</v>
      </c>
      <c r="P6871" s="18" t="n">
        <f aca="false">IFERROR(N6871/K6871,0)</f>
        <v>0.48</v>
      </c>
      <c r="Q6871" s="0" t="str">
        <f aca="false">IF(M6871=0,"No Discount",IF(M6871&lt;0.2,"Low (1-19%)",IF(M6871&lt;0.4,"Medium (20-39%)","High (40%+)")))</f>
        <v>No Discount</v>
      </c>
      <c r="R6871" s="0" t="str">
        <f aca="false">INDEX('Lookup Tables'!$B$2:$B$5,MATCH(F6871,'Lookup Tables'!$A$2:$A$5,0))</f>
        <v>Manager D</v>
      </c>
    </row>
    <row r="6872" customFormat="false" ht="15" hidden="false" customHeight="false" outlineLevel="0" collapsed="false">
      <c r="A6872" s="0" t="s">
        <v>5329</v>
      </c>
      <c r="B6872" s="13" t="n">
        <v>42968</v>
      </c>
      <c r="C6872" s="13" t="n">
        <v>42975</v>
      </c>
      <c r="D6872" s="14" t="s">
        <v>69</v>
      </c>
      <c r="E6872" s="14" t="s">
        <v>62</v>
      </c>
      <c r="F6872" s="14" t="s">
        <v>63</v>
      </c>
      <c r="G6872" s="14" t="s">
        <v>64</v>
      </c>
      <c r="H6872" s="14" t="s">
        <v>65</v>
      </c>
      <c r="I6872" s="14" t="s">
        <v>91</v>
      </c>
      <c r="J6872" s="14" t="s">
        <v>3693</v>
      </c>
      <c r="K6872" s="15" t="n">
        <v>47.52</v>
      </c>
      <c r="L6872" s="0" t="n">
        <v>9</v>
      </c>
      <c r="M6872" s="16" t="n">
        <v>0</v>
      </c>
      <c r="N6872" s="17" t="n">
        <v>21.384</v>
      </c>
      <c r="O6872" s="0" t="str">
        <f aca="false">TEXT(B6872,"YYYY-MM")</f>
        <v>2017-08</v>
      </c>
      <c r="P6872" s="18" t="n">
        <f aca="false">IFERROR(N6872/K6872,0)</f>
        <v>0.45</v>
      </c>
      <c r="Q6872" s="0" t="str">
        <f aca="false">IF(M6872=0,"No Discount",IF(M6872&lt;0.2,"Low (1-19%)",IF(M6872&lt;0.4,"Medium (20-39%)","High (40%+)")))</f>
        <v>No Discount</v>
      </c>
      <c r="R6872" s="0" t="str">
        <f aca="false">INDEX('Lookup Tables'!$B$2:$B$5,MATCH(F6872,'Lookup Tables'!$A$2:$A$5,0))</f>
        <v>Manager D</v>
      </c>
    </row>
    <row r="6873" customFormat="false" ht="15" hidden="false" customHeight="false" outlineLevel="0" collapsed="false">
      <c r="A6873" s="0" t="s">
        <v>5330</v>
      </c>
      <c r="B6873" s="13" t="n">
        <v>43074</v>
      </c>
      <c r="C6873" s="13" t="n">
        <v>43077</v>
      </c>
      <c r="D6873" s="14" t="s">
        <v>52</v>
      </c>
      <c r="E6873" s="14" t="s">
        <v>62</v>
      </c>
      <c r="F6873" s="14" t="s">
        <v>98</v>
      </c>
      <c r="G6873" s="14" t="s">
        <v>146</v>
      </c>
      <c r="H6873" s="14" t="s">
        <v>65</v>
      </c>
      <c r="I6873" s="14" t="s">
        <v>66</v>
      </c>
      <c r="J6873" s="14" t="s">
        <v>1216</v>
      </c>
      <c r="K6873" s="15" t="n">
        <v>11.952</v>
      </c>
      <c r="L6873" s="0" t="n">
        <v>3</v>
      </c>
      <c r="M6873" s="16" t="n">
        <v>0.2</v>
      </c>
      <c r="N6873" s="17" t="n">
        <v>3.8844</v>
      </c>
      <c r="O6873" s="0" t="str">
        <f aca="false">TEXT(B6873,"YYYY-MM")</f>
        <v>2017-12</v>
      </c>
      <c r="P6873" s="18" t="n">
        <f aca="false">IFERROR(N6873/K6873,0)</f>
        <v>0.325</v>
      </c>
      <c r="Q6873" s="0" t="str">
        <f aca="false">IF(M6873=0,"No Discount",IF(M6873&lt;0.2,"Low (1-19%)",IF(M6873&lt;0.4,"Medium (20-39%)","High (40%+)")))</f>
        <v>Medium (20-39%)</v>
      </c>
      <c r="R6873" s="0" t="str">
        <f aca="false">INDEX('Lookup Tables'!$B$2:$B$5,MATCH(F6873,'Lookup Tables'!$A$2:$A$5,0))</f>
        <v>Manager A</v>
      </c>
    </row>
    <row r="6874" customFormat="false" ht="15" hidden="false" customHeight="false" outlineLevel="0" collapsed="false">
      <c r="A6874" s="0" t="s">
        <v>5331</v>
      </c>
      <c r="B6874" s="13" t="n">
        <v>42720</v>
      </c>
      <c r="C6874" s="13" t="n">
        <v>42723</v>
      </c>
      <c r="D6874" s="14" t="s">
        <v>137</v>
      </c>
      <c r="E6874" s="14" t="s">
        <v>53</v>
      </c>
      <c r="F6874" s="14" t="s">
        <v>63</v>
      </c>
      <c r="G6874" s="14" t="s">
        <v>94</v>
      </c>
      <c r="H6874" s="14" t="s">
        <v>65</v>
      </c>
      <c r="I6874" s="14" t="s">
        <v>91</v>
      </c>
      <c r="J6874" s="14" t="s">
        <v>4003</v>
      </c>
      <c r="K6874" s="15" t="n">
        <v>4.98</v>
      </c>
      <c r="L6874" s="0" t="n">
        <v>1</v>
      </c>
      <c r="M6874" s="16" t="n">
        <v>0</v>
      </c>
      <c r="N6874" s="17" t="n">
        <v>2.3406</v>
      </c>
      <c r="O6874" s="0" t="str">
        <f aca="false">TEXT(B6874,"YYYY-MM")</f>
        <v>2016-12</v>
      </c>
      <c r="P6874" s="18" t="n">
        <f aca="false">IFERROR(N6874/K6874,0)</f>
        <v>0.47</v>
      </c>
      <c r="Q6874" s="0" t="str">
        <f aca="false">IF(M6874=0,"No Discount",IF(M6874&lt;0.2,"Low (1-19%)",IF(M6874&lt;0.4,"Medium (20-39%)","High (40%+)")))</f>
        <v>No Discount</v>
      </c>
      <c r="R6874" s="0" t="str">
        <f aca="false">INDEX('Lookup Tables'!$B$2:$B$5,MATCH(F6874,'Lookup Tables'!$A$2:$A$5,0))</f>
        <v>Manager D</v>
      </c>
    </row>
    <row r="6875" customFormat="false" ht="15" hidden="false" customHeight="false" outlineLevel="0" collapsed="false">
      <c r="A6875" s="0" t="s">
        <v>5332</v>
      </c>
      <c r="B6875" s="13" t="n">
        <v>42294</v>
      </c>
      <c r="C6875" s="13" t="n">
        <v>42299</v>
      </c>
      <c r="D6875" s="14" t="s">
        <v>52</v>
      </c>
      <c r="E6875" s="14" t="s">
        <v>53</v>
      </c>
      <c r="F6875" s="14" t="s">
        <v>98</v>
      </c>
      <c r="G6875" s="14" t="s">
        <v>99</v>
      </c>
      <c r="H6875" s="14" t="s">
        <v>65</v>
      </c>
      <c r="I6875" s="14" t="s">
        <v>83</v>
      </c>
      <c r="J6875" s="14" t="s">
        <v>1481</v>
      </c>
      <c r="K6875" s="15" t="n">
        <v>10.78</v>
      </c>
      <c r="L6875" s="0" t="n">
        <v>5</v>
      </c>
      <c r="M6875" s="16" t="n">
        <v>0.8</v>
      </c>
      <c r="N6875" s="17" t="n">
        <v>-17.248</v>
      </c>
      <c r="O6875" s="0" t="str">
        <f aca="false">TEXT(B6875,"YYYY-MM")</f>
        <v>2015-10</v>
      </c>
      <c r="P6875" s="18" t="n">
        <f aca="false">IFERROR(N6875/K6875,0)</f>
        <v>-1.6</v>
      </c>
      <c r="Q6875" s="0" t="str">
        <f aca="false">IF(M6875=0,"No Discount",IF(M6875&lt;0.2,"Low (1-19%)",IF(M6875&lt;0.4,"Medium (20-39%)","High (40%+)")))</f>
        <v>High (40%+)</v>
      </c>
      <c r="R6875" s="0" t="str">
        <f aca="false">INDEX('Lookup Tables'!$B$2:$B$5,MATCH(F6875,'Lookup Tables'!$A$2:$A$5,0))</f>
        <v>Manager A</v>
      </c>
    </row>
    <row r="6876" customFormat="false" ht="15" hidden="false" customHeight="false" outlineLevel="0" collapsed="false">
      <c r="A6876" s="0" t="s">
        <v>5332</v>
      </c>
      <c r="B6876" s="13" t="n">
        <v>42294</v>
      </c>
      <c r="C6876" s="13" t="n">
        <v>42299</v>
      </c>
      <c r="D6876" s="14" t="s">
        <v>52</v>
      </c>
      <c r="E6876" s="14" t="s">
        <v>53</v>
      </c>
      <c r="F6876" s="14" t="s">
        <v>98</v>
      </c>
      <c r="G6876" s="14" t="s">
        <v>99</v>
      </c>
      <c r="H6876" s="14" t="s">
        <v>80</v>
      </c>
      <c r="I6876" s="14" t="s">
        <v>123</v>
      </c>
      <c r="J6876" s="14" t="s">
        <v>1725</v>
      </c>
      <c r="K6876" s="15" t="n">
        <v>119.976</v>
      </c>
      <c r="L6876" s="0" t="n">
        <v>3</v>
      </c>
      <c r="M6876" s="16" t="n">
        <v>0.2</v>
      </c>
      <c r="N6876" s="17" t="n">
        <v>-17.9964</v>
      </c>
      <c r="O6876" s="0" t="str">
        <f aca="false">TEXT(B6876,"YYYY-MM")</f>
        <v>2015-10</v>
      </c>
      <c r="P6876" s="18" t="n">
        <f aca="false">IFERROR(N6876/K6876,0)</f>
        <v>-0.15</v>
      </c>
      <c r="Q6876" s="0" t="str">
        <f aca="false">IF(M6876=0,"No Discount",IF(M6876&lt;0.2,"Low (1-19%)",IF(M6876&lt;0.4,"Medium (20-39%)","High (40%+)")))</f>
        <v>Medium (20-39%)</v>
      </c>
      <c r="R6876" s="0" t="str">
        <f aca="false">INDEX('Lookup Tables'!$B$2:$B$5,MATCH(F6876,'Lookup Tables'!$A$2:$A$5,0))</f>
        <v>Manager A</v>
      </c>
    </row>
    <row r="6877" customFormat="false" ht="15" hidden="false" customHeight="false" outlineLevel="0" collapsed="false">
      <c r="A6877" s="0" t="s">
        <v>5333</v>
      </c>
      <c r="B6877" s="13" t="n">
        <v>42983</v>
      </c>
      <c r="C6877" s="13" t="n">
        <v>42988</v>
      </c>
      <c r="D6877" s="14" t="s">
        <v>69</v>
      </c>
      <c r="E6877" s="14" t="s">
        <v>53</v>
      </c>
      <c r="F6877" s="14" t="s">
        <v>54</v>
      </c>
      <c r="G6877" s="14" t="s">
        <v>193</v>
      </c>
      <c r="H6877" s="14" t="s">
        <v>65</v>
      </c>
      <c r="I6877" s="14" t="s">
        <v>66</v>
      </c>
      <c r="J6877" s="14" t="s">
        <v>2677</v>
      </c>
      <c r="K6877" s="15" t="n">
        <v>25.06</v>
      </c>
      <c r="L6877" s="0" t="n">
        <v>2</v>
      </c>
      <c r="M6877" s="16" t="n">
        <v>0</v>
      </c>
      <c r="N6877" s="17" t="n">
        <v>11.7782</v>
      </c>
      <c r="O6877" s="0" t="str">
        <f aca="false">TEXT(B6877,"YYYY-MM")</f>
        <v>2017-09</v>
      </c>
      <c r="P6877" s="18" t="n">
        <f aca="false">IFERROR(N6877/K6877,0)</f>
        <v>0.47</v>
      </c>
      <c r="Q6877" s="0" t="str">
        <f aca="false">IF(M6877=0,"No Discount",IF(M6877&lt;0.2,"Low (1-19%)",IF(M6877&lt;0.4,"Medium (20-39%)","High (40%+)")))</f>
        <v>No Discount</v>
      </c>
      <c r="R6877" s="0" t="str">
        <f aca="false">INDEX('Lookup Tables'!$B$2:$B$5,MATCH(F6877,'Lookup Tables'!$A$2:$A$5,0))</f>
        <v>Manager C</v>
      </c>
    </row>
    <row r="6878" customFormat="false" ht="15" hidden="false" customHeight="false" outlineLevel="0" collapsed="false">
      <c r="A6878" s="0" t="s">
        <v>5333</v>
      </c>
      <c r="B6878" s="13" t="n">
        <v>42983</v>
      </c>
      <c r="C6878" s="13" t="n">
        <v>42988</v>
      </c>
      <c r="D6878" s="14" t="s">
        <v>69</v>
      </c>
      <c r="E6878" s="14" t="s">
        <v>53</v>
      </c>
      <c r="F6878" s="14" t="s">
        <v>54</v>
      </c>
      <c r="G6878" s="14" t="s">
        <v>193</v>
      </c>
      <c r="H6878" s="14" t="s">
        <v>56</v>
      </c>
      <c r="I6878" s="14" t="s">
        <v>71</v>
      </c>
      <c r="J6878" s="14" t="s">
        <v>2408</v>
      </c>
      <c r="K6878" s="15" t="n">
        <v>1652.94</v>
      </c>
      <c r="L6878" s="0" t="n">
        <v>3</v>
      </c>
      <c r="M6878" s="16" t="n">
        <v>0</v>
      </c>
      <c r="N6878" s="17" t="n">
        <v>314.0586</v>
      </c>
      <c r="O6878" s="0" t="str">
        <f aca="false">TEXT(B6878,"YYYY-MM")</f>
        <v>2017-09</v>
      </c>
      <c r="P6878" s="18" t="n">
        <f aca="false">IFERROR(N6878/K6878,0)</f>
        <v>0.19</v>
      </c>
      <c r="Q6878" s="0" t="str">
        <f aca="false">IF(M6878=0,"No Discount",IF(M6878&lt;0.2,"Low (1-19%)",IF(M6878&lt;0.4,"Medium (20-39%)","High (40%+)")))</f>
        <v>No Discount</v>
      </c>
      <c r="R6878" s="0" t="str">
        <f aca="false">INDEX('Lookup Tables'!$B$2:$B$5,MATCH(F6878,'Lookup Tables'!$A$2:$A$5,0))</f>
        <v>Manager C</v>
      </c>
    </row>
    <row r="6879" customFormat="false" ht="15" hidden="false" customHeight="false" outlineLevel="0" collapsed="false">
      <c r="A6879" s="0" t="s">
        <v>5334</v>
      </c>
      <c r="B6879" s="13" t="n">
        <v>42658</v>
      </c>
      <c r="C6879" s="13" t="n">
        <v>42658</v>
      </c>
      <c r="D6879" s="14" t="s">
        <v>606</v>
      </c>
      <c r="E6879" s="14" t="s">
        <v>53</v>
      </c>
      <c r="F6879" s="14" t="s">
        <v>98</v>
      </c>
      <c r="G6879" s="14" t="s">
        <v>99</v>
      </c>
      <c r="H6879" s="14" t="s">
        <v>56</v>
      </c>
      <c r="I6879" s="14" t="s">
        <v>76</v>
      </c>
      <c r="J6879" s="14" t="s">
        <v>1532</v>
      </c>
      <c r="K6879" s="15" t="n">
        <v>131.376</v>
      </c>
      <c r="L6879" s="0" t="n">
        <v>6</v>
      </c>
      <c r="M6879" s="16" t="n">
        <v>0.6</v>
      </c>
      <c r="N6879" s="17" t="n">
        <v>-95.2476</v>
      </c>
      <c r="O6879" s="0" t="str">
        <f aca="false">TEXT(B6879,"YYYY-MM")</f>
        <v>2016-10</v>
      </c>
      <c r="P6879" s="18" t="n">
        <f aca="false">IFERROR(N6879/K6879,0)</f>
        <v>-0.725</v>
      </c>
      <c r="Q6879" s="0" t="str">
        <f aca="false">IF(M6879=0,"No Discount",IF(M6879&lt;0.2,"Low (1-19%)",IF(M6879&lt;0.4,"Medium (20-39%)","High (40%+)")))</f>
        <v>High (40%+)</v>
      </c>
      <c r="R6879" s="0" t="str">
        <f aca="false">INDEX('Lookup Tables'!$B$2:$B$5,MATCH(F6879,'Lookup Tables'!$A$2:$A$5,0))</f>
        <v>Manager A</v>
      </c>
    </row>
    <row r="6880" customFormat="false" ht="15" hidden="false" customHeight="false" outlineLevel="0" collapsed="false">
      <c r="A6880" s="0" t="s">
        <v>5334</v>
      </c>
      <c r="B6880" s="13" t="n">
        <v>42658</v>
      </c>
      <c r="C6880" s="13" t="n">
        <v>42658</v>
      </c>
      <c r="D6880" s="14" t="s">
        <v>606</v>
      </c>
      <c r="E6880" s="14" t="s">
        <v>53</v>
      </c>
      <c r="F6880" s="14" t="s">
        <v>98</v>
      </c>
      <c r="G6880" s="14" t="s">
        <v>99</v>
      </c>
      <c r="H6880" s="14" t="s">
        <v>65</v>
      </c>
      <c r="I6880" s="14" t="s">
        <v>91</v>
      </c>
      <c r="J6880" s="14" t="s">
        <v>1996</v>
      </c>
      <c r="K6880" s="15" t="n">
        <v>5.344</v>
      </c>
      <c r="L6880" s="0" t="n">
        <v>1</v>
      </c>
      <c r="M6880" s="16" t="n">
        <v>0.2</v>
      </c>
      <c r="N6880" s="17" t="n">
        <v>1.8704</v>
      </c>
      <c r="O6880" s="0" t="str">
        <f aca="false">TEXT(B6880,"YYYY-MM")</f>
        <v>2016-10</v>
      </c>
      <c r="P6880" s="18" t="n">
        <f aca="false">IFERROR(N6880/K6880,0)</f>
        <v>0.35</v>
      </c>
      <c r="Q6880" s="0" t="str">
        <f aca="false">IF(M6880=0,"No Discount",IF(M6880&lt;0.2,"Low (1-19%)",IF(M6880&lt;0.4,"Medium (20-39%)","High (40%+)")))</f>
        <v>Medium (20-39%)</v>
      </c>
      <c r="R6880" s="0" t="str">
        <f aca="false">INDEX('Lookup Tables'!$B$2:$B$5,MATCH(F6880,'Lookup Tables'!$A$2:$A$5,0))</f>
        <v>Manager A</v>
      </c>
    </row>
    <row r="6881" customFormat="false" ht="15" hidden="false" customHeight="false" outlineLevel="0" collapsed="false">
      <c r="A6881" s="0" t="s">
        <v>5335</v>
      </c>
      <c r="B6881" s="13" t="n">
        <v>42705</v>
      </c>
      <c r="C6881" s="13" t="n">
        <v>42709</v>
      </c>
      <c r="D6881" s="14" t="s">
        <v>52</v>
      </c>
      <c r="E6881" s="14" t="s">
        <v>97</v>
      </c>
      <c r="F6881" s="14" t="s">
        <v>63</v>
      </c>
      <c r="G6881" s="14" t="s">
        <v>94</v>
      </c>
      <c r="H6881" s="14" t="s">
        <v>56</v>
      </c>
      <c r="I6881" s="14" t="s">
        <v>59</v>
      </c>
      <c r="J6881" s="14" t="s">
        <v>796</v>
      </c>
      <c r="K6881" s="15" t="n">
        <v>2003.92</v>
      </c>
      <c r="L6881" s="0" t="n">
        <v>5</v>
      </c>
      <c r="M6881" s="16" t="n">
        <v>0.2</v>
      </c>
      <c r="N6881" s="17" t="n">
        <v>125.245</v>
      </c>
      <c r="O6881" s="0" t="str">
        <f aca="false">TEXT(B6881,"YYYY-MM")</f>
        <v>2016-12</v>
      </c>
      <c r="P6881" s="18" t="n">
        <f aca="false">IFERROR(N6881/K6881,0)</f>
        <v>0.0625</v>
      </c>
      <c r="Q6881" s="0" t="str">
        <f aca="false">IF(M6881=0,"No Discount",IF(M6881&lt;0.2,"Low (1-19%)",IF(M6881&lt;0.4,"Medium (20-39%)","High (40%+)")))</f>
        <v>Medium (20-39%)</v>
      </c>
      <c r="R6881" s="0" t="str">
        <f aca="false">INDEX('Lookup Tables'!$B$2:$B$5,MATCH(F6881,'Lookup Tables'!$A$2:$A$5,0))</f>
        <v>Manager D</v>
      </c>
    </row>
    <row r="6882" customFormat="false" ht="15" hidden="false" customHeight="false" outlineLevel="0" collapsed="false">
      <c r="A6882" s="0" t="s">
        <v>5335</v>
      </c>
      <c r="B6882" s="13" t="n">
        <v>42705</v>
      </c>
      <c r="C6882" s="13" t="n">
        <v>42709</v>
      </c>
      <c r="D6882" s="14" t="s">
        <v>52</v>
      </c>
      <c r="E6882" s="14" t="s">
        <v>97</v>
      </c>
      <c r="F6882" s="14" t="s">
        <v>63</v>
      </c>
      <c r="G6882" s="14" t="s">
        <v>94</v>
      </c>
      <c r="H6882" s="14" t="s">
        <v>65</v>
      </c>
      <c r="I6882" s="14" t="s">
        <v>91</v>
      </c>
      <c r="J6882" s="14" t="s">
        <v>2615</v>
      </c>
      <c r="K6882" s="15" t="n">
        <v>32.4</v>
      </c>
      <c r="L6882" s="0" t="n">
        <v>5</v>
      </c>
      <c r="M6882" s="16" t="n">
        <v>0</v>
      </c>
      <c r="N6882" s="17" t="n">
        <v>15.552</v>
      </c>
      <c r="O6882" s="0" t="str">
        <f aca="false">TEXT(B6882,"YYYY-MM")</f>
        <v>2016-12</v>
      </c>
      <c r="P6882" s="18" t="n">
        <f aca="false">IFERROR(N6882/K6882,0)</f>
        <v>0.48</v>
      </c>
      <c r="Q6882" s="0" t="str">
        <f aca="false">IF(M6882=0,"No Discount",IF(M6882&lt;0.2,"Low (1-19%)",IF(M6882&lt;0.4,"Medium (20-39%)","High (40%+)")))</f>
        <v>No Discount</v>
      </c>
      <c r="R6882" s="0" t="str">
        <f aca="false">INDEX('Lookup Tables'!$B$2:$B$5,MATCH(F6882,'Lookup Tables'!$A$2:$A$5,0))</f>
        <v>Manager D</v>
      </c>
    </row>
    <row r="6883" customFormat="false" ht="15" hidden="false" customHeight="false" outlineLevel="0" collapsed="false">
      <c r="A6883" s="0" t="s">
        <v>5335</v>
      </c>
      <c r="B6883" s="13" t="n">
        <v>42705</v>
      </c>
      <c r="C6883" s="13" t="n">
        <v>42709</v>
      </c>
      <c r="D6883" s="14" t="s">
        <v>52</v>
      </c>
      <c r="E6883" s="14" t="s">
        <v>97</v>
      </c>
      <c r="F6883" s="14" t="s">
        <v>63</v>
      </c>
      <c r="G6883" s="14" t="s">
        <v>94</v>
      </c>
      <c r="H6883" s="14" t="s">
        <v>56</v>
      </c>
      <c r="I6883" s="14" t="s">
        <v>71</v>
      </c>
      <c r="J6883" s="14" t="s">
        <v>437</v>
      </c>
      <c r="K6883" s="15" t="n">
        <v>1913.4</v>
      </c>
      <c r="L6883" s="0" t="n">
        <v>9</v>
      </c>
      <c r="M6883" s="16" t="n">
        <v>0</v>
      </c>
      <c r="N6883" s="17" t="n">
        <v>401.814</v>
      </c>
      <c r="O6883" s="0" t="str">
        <f aca="false">TEXT(B6883,"YYYY-MM")</f>
        <v>2016-12</v>
      </c>
      <c r="P6883" s="18" t="n">
        <f aca="false">IFERROR(N6883/K6883,0)</f>
        <v>0.21</v>
      </c>
      <c r="Q6883" s="0" t="str">
        <f aca="false">IF(M6883=0,"No Discount",IF(M6883&lt;0.2,"Low (1-19%)",IF(M6883&lt;0.4,"Medium (20-39%)","High (40%+)")))</f>
        <v>No Discount</v>
      </c>
      <c r="R6883" s="0" t="str">
        <f aca="false">INDEX('Lookup Tables'!$B$2:$B$5,MATCH(F6883,'Lookup Tables'!$A$2:$A$5,0))</f>
        <v>Manager D</v>
      </c>
    </row>
    <row r="6884" customFormat="false" ht="15" hidden="false" customHeight="false" outlineLevel="0" collapsed="false">
      <c r="A6884" s="0" t="s">
        <v>5335</v>
      </c>
      <c r="B6884" s="13" t="n">
        <v>42705</v>
      </c>
      <c r="C6884" s="13" t="n">
        <v>42709</v>
      </c>
      <c r="D6884" s="14" t="s">
        <v>52</v>
      </c>
      <c r="E6884" s="14" t="s">
        <v>97</v>
      </c>
      <c r="F6884" s="14" t="s">
        <v>63</v>
      </c>
      <c r="G6884" s="14" t="s">
        <v>94</v>
      </c>
      <c r="H6884" s="14" t="s">
        <v>65</v>
      </c>
      <c r="I6884" s="14" t="s">
        <v>73</v>
      </c>
      <c r="J6884" s="14" t="s">
        <v>2187</v>
      </c>
      <c r="K6884" s="15" t="n">
        <v>146.73</v>
      </c>
      <c r="L6884" s="0" t="n">
        <v>3</v>
      </c>
      <c r="M6884" s="16" t="n">
        <v>0</v>
      </c>
      <c r="N6884" s="17" t="n">
        <v>2.9346</v>
      </c>
      <c r="O6884" s="0" t="str">
        <f aca="false">TEXT(B6884,"YYYY-MM")</f>
        <v>2016-12</v>
      </c>
      <c r="P6884" s="18" t="n">
        <f aca="false">IFERROR(N6884/K6884,0)</f>
        <v>0.02</v>
      </c>
      <c r="Q6884" s="0" t="str">
        <f aca="false">IF(M6884=0,"No Discount",IF(M6884&lt;0.2,"Low (1-19%)",IF(M6884&lt;0.4,"Medium (20-39%)","High (40%+)")))</f>
        <v>No Discount</v>
      </c>
      <c r="R6884" s="0" t="str">
        <f aca="false">INDEX('Lookup Tables'!$B$2:$B$5,MATCH(F6884,'Lookup Tables'!$A$2:$A$5,0))</f>
        <v>Manager D</v>
      </c>
    </row>
    <row r="6885" customFormat="false" ht="15" hidden="false" customHeight="false" outlineLevel="0" collapsed="false">
      <c r="A6885" s="0" t="s">
        <v>5335</v>
      </c>
      <c r="B6885" s="13" t="n">
        <v>42705</v>
      </c>
      <c r="C6885" s="13" t="n">
        <v>42709</v>
      </c>
      <c r="D6885" s="14" t="s">
        <v>52</v>
      </c>
      <c r="E6885" s="14" t="s">
        <v>97</v>
      </c>
      <c r="F6885" s="14" t="s">
        <v>63</v>
      </c>
      <c r="G6885" s="14" t="s">
        <v>94</v>
      </c>
      <c r="H6885" s="14" t="s">
        <v>65</v>
      </c>
      <c r="I6885" s="14" t="s">
        <v>91</v>
      </c>
      <c r="J6885" s="14" t="s">
        <v>717</v>
      </c>
      <c r="K6885" s="15" t="n">
        <v>114.2</v>
      </c>
      <c r="L6885" s="0" t="n">
        <v>5</v>
      </c>
      <c r="M6885" s="16" t="n">
        <v>0</v>
      </c>
      <c r="N6885" s="17" t="n">
        <v>52.532</v>
      </c>
      <c r="O6885" s="0" t="str">
        <f aca="false">TEXT(B6885,"YYYY-MM")</f>
        <v>2016-12</v>
      </c>
      <c r="P6885" s="18" t="n">
        <f aca="false">IFERROR(N6885/K6885,0)</f>
        <v>0.46</v>
      </c>
      <c r="Q6885" s="0" t="str">
        <f aca="false">IF(M6885=0,"No Discount",IF(M6885&lt;0.2,"Low (1-19%)",IF(M6885&lt;0.4,"Medium (20-39%)","High (40%+)")))</f>
        <v>No Discount</v>
      </c>
      <c r="R6885" s="0" t="str">
        <f aca="false">INDEX('Lookup Tables'!$B$2:$B$5,MATCH(F6885,'Lookup Tables'!$A$2:$A$5,0))</f>
        <v>Manager D</v>
      </c>
    </row>
    <row r="6886" customFormat="false" ht="15" hidden="false" customHeight="false" outlineLevel="0" collapsed="false">
      <c r="A6886" s="0" t="s">
        <v>5336</v>
      </c>
      <c r="B6886" s="13" t="n">
        <v>42521</v>
      </c>
      <c r="C6886" s="13" t="n">
        <v>42525</v>
      </c>
      <c r="D6886" s="14" t="s">
        <v>69</v>
      </c>
      <c r="E6886" s="14" t="s">
        <v>53</v>
      </c>
      <c r="F6886" s="14" t="s">
        <v>98</v>
      </c>
      <c r="G6886" s="14" t="s">
        <v>153</v>
      </c>
      <c r="H6886" s="14" t="s">
        <v>56</v>
      </c>
      <c r="I6886" s="14" t="s">
        <v>59</v>
      </c>
      <c r="J6886" s="14" t="s">
        <v>3104</v>
      </c>
      <c r="K6886" s="15" t="n">
        <v>2567.84</v>
      </c>
      <c r="L6886" s="0" t="n">
        <v>8</v>
      </c>
      <c r="M6886" s="16" t="n">
        <v>0</v>
      </c>
      <c r="N6886" s="17" t="n">
        <v>770.352</v>
      </c>
      <c r="O6886" s="0" t="str">
        <f aca="false">TEXT(B6886,"YYYY-MM")</f>
        <v>2016-05</v>
      </c>
      <c r="P6886" s="18" t="n">
        <f aca="false">IFERROR(N6886/K6886,0)</f>
        <v>0.3</v>
      </c>
      <c r="Q6886" s="0" t="str">
        <f aca="false">IF(M6886=0,"No Discount",IF(M6886&lt;0.2,"Low (1-19%)",IF(M6886&lt;0.4,"Medium (20-39%)","High (40%+)")))</f>
        <v>No Discount</v>
      </c>
      <c r="R6886" s="0" t="str">
        <f aca="false">INDEX('Lookup Tables'!$B$2:$B$5,MATCH(F6886,'Lookup Tables'!$A$2:$A$5,0))</f>
        <v>Manager A</v>
      </c>
    </row>
    <row r="6887" customFormat="false" ht="15" hidden="false" customHeight="false" outlineLevel="0" collapsed="false">
      <c r="A6887" s="0" t="s">
        <v>5337</v>
      </c>
      <c r="B6887" s="13" t="n">
        <v>43353</v>
      </c>
      <c r="C6887" s="13" t="n">
        <v>43360</v>
      </c>
      <c r="D6887" s="14" t="s">
        <v>69</v>
      </c>
      <c r="E6887" s="14" t="s">
        <v>53</v>
      </c>
      <c r="F6887" s="14" t="s">
        <v>117</v>
      </c>
      <c r="G6887" s="14" t="s">
        <v>269</v>
      </c>
      <c r="H6887" s="14" t="s">
        <v>80</v>
      </c>
      <c r="I6887" s="14" t="s">
        <v>123</v>
      </c>
      <c r="J6887" s="14" t="s">
        <v>257</v>
      </c>
      <c r="K6887" s="15" t="n">
        <v>37.056</v>
      </c>
      <c r="L6887" s="0" t="n">
        <v>4</v>
      </c>
      <c r="M6887" s="16" t="n">
        <v>0.2</v>
      </c>
      <c r="N6887" s="17" t="n">
        <v>8.8008</v>
      </c>
      <c r="O6887" s="0" t="str">
        <f aca="false">TEXT(B6887,"YYYY-MM")</f>
        <v>2018-09</v>
      </c>
      <c r="P6887" s="18" t="n">
        <f aca="false">IFERROR(N6887/K6887,0)</f>
        <v>0.2375</v>
      </c>
      <c r="Q6887" s="0" t="str">
        <f aca="false">IF(M6887=0,"No Discount",IF(M6887&lt;0.2,"Low (1-19%)",IF(M6887&lt;0.4,"Medium (20-39%)","High (40%+)")))</f>
        <v>Medium (20-39%)</v>
      </c>
      <c r="R6887" s="0" t="str">
        <f aca="false">INDEX('Lookup Tables'!$B$2:$B$5,MATCH(F6887,'Lookup Tables'!$A$2:$A$5,0))</f>
        <v>Manager B</v>
      </c>
    </row>
    <row r="6888" customFormat="false" ht="15" hidden="false" customHeight="false" outlineLevel="0" collapsed="false">
      <c r="A6888" s="0" t="s">
        <v>5337</v>
      </c>
      <c r="B6888" s="13" t="n">
        <v>43353</v>
      </c>
      <c r="C6888" s="13" t="n">
        <v>43360</v>
      </c>
      <c r="D6888" s="14" t="s">
        <v>69</v>
      </c>
      <c r="E6888" s="14" t="s">
        <v>53</v>
      </c>
      <c r="F6888" s="14" t="s">
        <v>117</v>
      </c>
      <c r="G6888" s="14" t="s">
        <v>269</v>
      </c>
      <c r="H6888" s="14" t="s">
        <v>80</v>
      </c>
      <c r="I6888" s="14" t="s">
        <v>81</v>
      </c>
      <c r="J6888" s="14" t="s">
        <v>1840</v>
      </c>
      <c r="K6888" s="15" t="n">
        <v>259.896</v>
      </c>
      <c r="L6888" s="0" t="n">
        <v>2</v>
      </c>
      <c r="M6888" s="16" t="n">
        <v>0.4</v>
      </c>
      <c r="N6888" s="17" t="n">
        <v>-56.3108</v>
      </c>
      <c r="O6888" s="0" t="str">
        <f aca="false">TEXT(B6888,"YYYY-MM")</f>
        <v>2018-09</v>
      </c>
      <c r="P6888" s="18" t="n">
        <f aca="false">IFERROR(N6888/K6888,0)</f>
        <v>-0.216666666666667</v>
      </c>
      <c r="Q6888" s="0" t="str">
        <f aca="false">IF(M6888=0,"No Discount",IF(M6888&lt;0.2,"Low (1-19%)",IF(M6888&lt;0.4,"Medium (20-39%)","High (40%+)")))</f>
        <v>High (40%+)</v>
      </c>
      <c r="R6888" s="0" t="str">
        <f aca="false">INDEX('Lookup Tables'!$B$2:$B$5,MATCH(F6888,'Lookup Tables'!$A$2:$A$5,0))</f>
        <v>Manager B</v>
      </c>
    </row>
    <row r="6889" customFormat="false" ht="15" hidden="false" customHeight="false" outlineLevel="0" collapsed="false">
      <c r="A6889" s="0" t="s">
        <v>5338</v>
      </c>
      <c r="B6889" s="13" t="n">
        <v>43215</v>
      </c>
      <c r="C6889" s="13" t="n">
        <v>43222</v>
      </c>
      <c r="D6889" s="14" t="s">
        <v>69</v>
      </c>
      <c r="E6889" s="14" t="s">
        <v>53</v>
      </c>
      <c r="F6889" s="14" t="s">
        <v>63</v>
      </c>
      <c r="G6889" s="14" t="s">
        <v>64</v>
      </c>
      <c r="H6889" s="14" t="s">
        <v>65</v>
      </c>
      <c r="I6889" s="14" t="s">
        <v>91</v>
      </c>
      <c r="J6889" s="14" t="s">
        <v>198</v>
      </c>
      <c r="K6889" s="15" t="n">
        <v>19.05</v>
      </c>
      <c r="L6889" s="0" t="n">
        <v>3</v>
      </c>
      <c r="M6889" s="16" t="n">
        <v>0</v>
      </c>
      <c r="N6889" s="17" t="n">
        <v>8.763</v>
      </c>
      <c r="O6889" s="0" t="str">
        <f aca="false">TEXT(B6889,"YYYY-MM")</f>
        <v>2018-04</v>
      </c>
      <c r="P6889" s="18" t="n">
        <f aca="false">IFERROR(N6889/K6889,0)</f>
        <v>0.46</v>
      </c>
      <c r="Q6889" s="0" t="str">
        <f aca="false">IF(M6889=0,"No Discount",IF(M6889&lt;0.2,"Low (1-19%)",IF(M6889&lt;0.4,"Medium (20-39%)","High (40%+)")))</f>
        <v>No Discount</v>
      </c>
      <c r="R6889" s="0" t="str">
        <f aca="false">INDEX('Lookup Tables'!$B$2:$B$5,MATCH(F6889,'Lookup Tables'!$A$2:$A$5,0))</f>
        <v>Manager D</v>
      </c>
    </row>
    <row r="6890" customFormat="false" ht="15" hidden="false" customHeight="false" outlineLevel="0" collapsed="false">
      <c r="A6890" s="0" t="s">
        <v>5338</v>
      </c>
      <c r="B6890" s="13" t="n">
        <v>43215</v>
      </c>
      <c r="C6890" s="13" t="n">
        <v>43222</v>
      </c>
      <c r="D6890" s="14" t="s">
        <v>69</v>
      </c>
      <c r="E6890" s="14" t="s">
        <v>53</v>
      </c>
      <c r="F6890" s="14" t="s">
        <v>63</v>
      </c>
      <c r="G6890" s="14" t="s">
        <v>64</v>
      </c>
      <c r="H6890" s="14" t="s">
        <v>65</v>
      </c>
      <c r="I6890" s="14" t="s">
        <v>83</v>
      </c>
      <c r="J6890" s="14" t="s">
        <v>1800</v>
      </c>
      <c r="K6890" s="15" t="n">
        <v>73.344</v>
      </c>
      <c r="L6890" s="0" t="n">
        <v>3</v>
      </c>
      <c r="M6890" s="16" t="n">
        <v>0.2</v>
      </c>
      <c r="N6890" s="17" t="n">
        <v>27.504</v>
      </c>
      <c r="O6890" s="0" t="str">
        <f aca="false">TEXT(B6890,"YYYY-MM")</f>
        <v>2018-04</v>
      </c>
      <c r="P6890" s="18" t="n">
        <f aca="false">IFERROR(N6890/K6890,0)</f>
        <v>0.375</v>
      </c>
      <c r="Q6890" s="0" t="str">
        <f aca="false">IF(M6890=0,"No Discount",IF(M6890&lt;0.2,"Low (1-19%)",IF(M6890&lt;0.4,"Medium (20-39%)","High (40%+)")))</f>
        <v>Medium (20-39%)</v>
      </c>
      <c r="R6890" s="0" t="str">
        <f aca="false">INDEX('Lookup Tables'!$B$2:$B$5,MATCH(F6890,'Lookup Tables'!$A$2:$A$5,0))</f>
        <v>Manager D</v>
      </c>
    </row>
    <row r="6891" customFormat="false" ht="15" hidden="false" customHeight="false" outlineLevel="0" collapsed="false">
      <c r="A6891" s="0" t="s">
        <v>5339</v>
      </c>
      <c r="B6891" s="13" t="n">
        <v>43361</v>
      </c>
      <c r="C6891" s="13" t="n">
        <v>43365</v>
      </c>
      <c r="D6891" s="14" t="s">
        <v>69</v>
      </c>
      <c r="E6891" s="14" t="s">
        <v>62</v>
      </c>
      <c r="F6891" s="14" t="s">
        <v>54</v>
      </c>
      <c r="G6891" s="14" t="s">
        <v>597</v>
      </c>
      <c r="H6891" s="14" t="s">
        <v>80</v>
      </c>
      <c r="I6891" s="14" t="s">
        <v>81</v>
      </c>
      <c r="J6891" s="14" t="s">
        <v>383</v>
      </c>
      <c r="K6891" s="15" t="n">
        <v>95.68</v>
      </c>
      <c r="L6891" s="0" t="n">
        <v>8</v>
      </c>
      <c r="M6891" s="16" t="n">
        <v>0</v>
      </c>
      <c r="N6891" s="17" t="n">
        <v>26.7904</v>
      </c>
      <c r="O6891" s="0" t="str">
        <f aca="false">TEXT(B6891,"YYYY-MM")</f>
        <v>2018-09</v>
      </c>
      <c r="P6891" s="18" t="n">
        <f aca="false">IFERROR(N6891/K6891,0)</f>
        <v>0.28</v>
      </c>
      <c r="Q6891" s="0" t="str">
        <f aca="false">IF(M6891=0,"No Discount",IF(M6891&lt;0.2,"Low (1-19%)",IF(M6891&lt;0.4,"Medium (20-39%)","High (40%+)")))</f>
        <v>No Discount</v>
      </c>
      <c r="R6891" s="0" t="str">
        <f aca="false">INDEX('Lookup Tables'!$B$2:$B$5,MATCH(F6891,'Lookup Tables'!$A$2:$A$5,0))</f>
        <v>Manager C</v>
      </c>
    </row>
    <row r="6892" customFormat="false" ht="15" hidden="false" customHeight="false" outlineLevel="0" collapsed="false">
      <c r="A6892" s="0" t="s">
        <v>5339</v>
      </c>
      <c r="B6892" s="13" t="n">
        <v>43361</v>
      </c>
      <c r="C6892" s="13" t="n">
        <v>43365</v>
      </c>
      <c r="D6892" s="14" t="s">
        <v>69</v>
      </c>
      <c r="E6892" s="14" t="s">
        <v>62</v>
      </c>
      <c r="F6892" s="14" t="s">
        <v>54</v>
      </c>
      <c r="G6892" s="14" t="s">
        <v>597</v>
      </c>
      <c r="H6892" s="14" t="s">
        <v>65</v>
      </c>
      <c r="I6892" s="14" t="s">
        <v>91</v>
      </c>
      <c r="J6892" s="14" t="s">
        <v>493</v>
      </c>
      <c r="K6892" s="15" t="n">
        <v>50.96</v>
      </c>
      <c r="L6892" s="0" t="n">
        <v>7</v>
      </c>
      <c r="M6892" s="16" t="n">
        <v>0</v>
      </c>
      <c r="N6892" s="17" t="n">
        <v>24.4608</v>
      </c>
      <c r="O6892" s="0" t="str">
        <f aca="false">TEXT(B6892,"YYYY-MM")</f>
        <v>2018-09</v>
      </c>
      <c r="P6892" s="18" t="n">
        <f aca="false">IFERROR(N6892/K6892,0)</f>
        <v>0.48</v>
      </c>
      <c r="Q6892" s="0" t="str">
        <f aca="false">IF(M6892=0,"No Discount",IF(M6892&lt;0.2,"Low (1-19%)",IF(M6892&lt;0.4,"Medium (20-39%)","High (40%+)")))</f>
        <v>No Discount</v>
      </c>
      <c r="R6892" s="0" t="str">
        <f aca="false">INDEX('Lookup Tables'!$B$2:$B$5,MATCH(F6892,'Lookup Tables'!$A$2:$A$5,0))</f>
        <v>Manager C</v>
      </c>
    </row>
    <row r="6893" customFormat="false" ht="15" hidden="false" customHeight="false" outlineLevel="0" collapsed="false">
      <c r="A6893" s="0" t="s">
        <v>5339</v>
      </c>
      <c r="B6893" s="13" t="n">
        <v>43361</v>
      </c>
      <c r="C6893" s="13" t="n">
        <v>43365</v>
      </c>
      <c r="D6893" s="14" t="s">
        <v>69</v>
      </c>
      <c r="E6893" s="14" t="s">
        <v>62</v>
      </c>
      <c r="F6893" s="14" t="s">
        <v>54</v>
      </c>
      <c r="G6893" s="14" t="s">
        <v>597</v>
      </c>
      <c r="H6893" s="14" t="s">
        <v>65</v>
      </c>
      <c r="I6893" s="14" t="s">
        <v>78</v>
      </c>
      <c r="J6893" s="14" t="s">
        <v>266</v>
      </c>
      <c r="K6893" s="15" t="n">
        <v>113.94</v>
      </c>
      <c r="L6893" s="0" t="n">
        <v>3</v>
      </c>
      <c r="M6893" s="16" t="n">
        <v>0</v>
      </c>
      <c r="N6893" s="17" t="n">
        <v>34.182</v>
      </c>
      <c r="O6893" s="0" t="str">
        <f aca="false">TEXT(B6893,"YYYY-MM")</f>
        <v>2018-09</v>
      </c>
      <c r="P6893" s="18" t="n">
        <f aca="false">IFERROR(N6893/K6893,0)</f>
        <v>0.3</v>
      </c>
      <c r="Q6893" s="0" t="str">
        <f aca="false">IF(M6893=0,"No Discount",IF(M6893&lt;0.2,"Low (1-19%)",IF(M6893&lt;0.4,"Medium (20-39%)","High (40%+)")))</f>
        <v>No Discount</v>
      </c>
      <c r="R6893" s="0" t="str">
        <f aca="false">INDEX('Lookup Tables'!$B$2:$B$5,MATCH(F6893,'Lookup Tables'!$A$2:$A$5,0))</f>
        <v>Manager C</v>
      </c>
    </row>
    <row r="6894" customFormat="false" ht="15" hidden="false" customHeight="false" outlineLevel="0" collapsed="false">
      <c r="A6894" s="0" t="s">
        <v>5339</v>
      </c>
      <c r="B6894" s="13" t="n">
        <v>43361</v>
      </c>
      <c r="C6894" s="13" t="n">
        <v>43365</v>
      </c>
      <c r="D6894" s="14" t="s">
        <v>69</v>
      </c>
      <c r="E6894" s="14" t="s">
        <v>62</v>
      </c>
      <c r="F6894" s="14" t="s">
        <v>54</v>
      </c>
      <c r="G6894" s="14" t="s">
        <v>597</v>
      </c>
      <c r="H6894" s="14" t="s">
        <v>65</v>
      </c>
      <c r="I6894" s="14" t="s">
        <v>91</v>
      </c>
      <c r="J6894" s="14" t="s">
        <v>3058</v>
      </c>
      <c r="K6894" s="15" t="n">
        <v>25.92</v>
      </c>
      <c r="L6894" s="0" t="n">
        <v>4</v>
      </c>
      <c r="M6894" s="16" t="n">
        <v>0</v>
      </c>
      <c r="N6894" s="17" t="n">
        <v>12.4416</v>
      </c>
      <c r="O6894" s="0" t="str">
        <f aca="false">TEXT(B6894,"YYYY-MM")</f>
        <v>2018-09</v>
      </c>
      <c r="P6894" s="18" t="n">
        <f aca="false">IFERROR(N6894/K6894,0)</f>
        <v>0.48</v>
      </c>
      <c r="Q6894" s="0" t="str">
        <f aca="false">IF(M6894=0,"No Discount",IF(M6894&lt;0.2,"Low (1-19%)",IF(M6894&lt;0.4,"Medium (20-39%)","High (40%+)")))</f>
        <v>No Discount</v>
      </c>
      <c r="R6894" s="0" t="str">
        <f aca="false">INDEX('Lookup Tables'!$B$2:$B$5,MATCH(F6894,'Lookup Tables'!$A$2:$A$5,0))</f>
        <v>Manager C</v>
      </c>
    </row>
    <row r="6895" customFormat="false" ht="15" hidden="false" customHeight="false" outlineLevel="0" collapsed="false">
      <c r="A6895" s="0" t="s">
        <v>5339</v>
      </c>
      <c r="B6895" s="13" t="n">
        <v>43361</v>
      </c>
      <c r="C6895" s="13" t="n">
        <v>43365</v>
      </c>
      <c r="D6895" s="14" t="s">
        <v>69</v>
      </c>
      <c r="E6895" s="14" t="s">
        <v>62</v>
      </c>
      <c r="F6895" s="14" t="s">
        <v>54</v>
      </c>
      <c r="G6895" s="14" t="s">
        <v>597</v>
      </c>
      <c r="H6895" s="14" t="s">
        <v>56</v>
      </c>
      <c r="I6895" s="14" t="s">
        <v>76</v>
      </c>
      <c r="J6895" s="14" t="s">
        <v>3294</v>
      </c>
      <c r="K6895" s="15" t="n">
        <v>20.32</v>
      </c>
      <c r="L6895" s="0" t="n">
        <v>4</v>
      </c>
      <c r="M6895" s="16" t="n">
        <v>0</v>
      </c>
      <c r="N6895" s="17" t="n">
        <v>6.9088</v>
      </c>
      <c r="O6895" s="0" t="str">
        <f aca="false">TEXT(B6895,"YYYY-MM")</f>
        <v>2018-09</v>
      </c>
      <c r="P6895" s="18" t="n">
        <f aca="false">IFERROR(N6895/K6895,0)</f>
        <v>0.34</v>
      </c>
      <c r="Q6895" s="0" t="str">
        <f aca="false">IF(M6895=0,"No Discount",IF(M6895&lt;0.2,"Low (1-19%)",IF(M6895&lt;0.4,"Medium (20-39%)","High (40%+)")))</f>
        <v>No Discount</v>
      </c>
      <c r="R6895" s="0" t="str">
        <f aca="false">INDEX('Lookup Tables'!$B$2:$B$5,MATCH(F6895,'Lookup Tables'!$A$2:$A$5,0))</f>
        <v>Manager C</v>
      </c>
    </row>
    <row r="6896" customFormat="false" ht="15" hidden="false" customHeight="false" outlineLevel="0" collapsed="false">
      <c r="A6896" s="0" t="s">
        <v>5339</v>
      </c>
      <c r="B6896" s="13" t="n">
        <v>43361</v>
      </c>
      <c r="C6896" s="13" t="n">
        <v>43365</v>
      </c>
      <c r="D6896" s="14" t="s">
        <v>69</v>
      </c>
      <c r="E6896" s="14" t="s">
        <v>62</v>
      </c>
      <c r="F6896" s="14" t="s">
        <v>54</v>
      </c>
      <c r="G6896" s="14" t="s">
        <v>597</v>
      </c>
      <c r="H6896" s="14" t="s">
        <v>80</v>
      </c>
      <c r="I6896" s="14" t="s">
        <v>81</v>
      </c>
      <c r="J6896" s="14" t="s">
        <v>173</v>
      </c>
      <c r="K6896" s="15" t="n">
        <v>411.98</v>
      </c>
      <c r="L6896" s="0" t="n">
        <v>2</v>
      </c>
      <c r="M6896" s="16" t="n">
        <v>0</v>
      </c>
      <c r="N6896" s="17" t="n">
        <v>119.4742</v>
      </c>
      <c r="O6896" s="0" t="str">
        <f aca="false">TEXT(B6896,"YYYY-MM")</f>
        <v>2018-09</v>
      </c>
      <c r="P6896" s="18" t="n">
        <f aca="false">IFERROR(N6896/K6896,0)</f>
        <v>0.29</v>
      </c>
      <c r="Q6896" s="0" t="str">
        <f aca="false">IF(M6896=0,"No Discount",IF(M6896&lt;0.2,"Low (1-19%)",IF(M6896&lt;0.4,"Medium (20-39%)","High (40%+)")))</f>
        <v>No Discount</v>
      </c>
      <c r="R6896" s="0" t="str">
        <f aca="false">INDEX('Lookup Tables'!$B$2:$B$5,MATCH(F6896,'Lookup Tables'!$A$2:$A$5,0))</f>
        <v>Manager C</v>
      </c>
    </row>
    <row r="6897" customFormat="false" ht="15" hidden="false" customHeight="false" outlineLevel="0" collapsed="false">
      <c r="A6897" s="0" t="s">
        <v>5339</v>
      </c>
      <c r="B6897" s="13" t="n">
        <v>43361</v>
      </c>
      <c r="C6897" s="13" t="n">
        <v>43365</v>
      </c>
      <c r="D6897" s="14" t="s">
        <v>69</v>
      </c>
      <c r="E6897" s="14" t="s">
        <v>62</v>
      </c>
      <c r="F6897" s="14" t="s">
        <v>54</v>
      </c>
      <c r="G6897" s="14" t="s">
        <v>597</v>
      </c>
      <c r="H6897" s="14" t="s">
        <v>65</v>
      </c>
      <c r="I6897" s="14" t="s">
        <v>303</v>
      </c>
      <c r="J6897" s="14" t="s">
        <v>1075</v>
      </c>
      <c r="K6897" s="15" t="n">
        <v>34.48</v>
      </c>
      <c r="L6897" s="0" t="n">
        <v>2</v>
      </c>
      <c r="M6897" s="16" t="n">
        <v>0</v>
      </c>
      <c r="N6897" s="17" t="n">
        <v>9.9992</v>
      </c>
      <c r="O6897" s="0" t="str">
        <f aca="false">TEXT(B6897,"YYYY-MM")</f>
        <v>2018-09</v>
      </c>
      <c r="P6897" s="18" t="n">
        <f aca="false">IFERROR(N6897/K6897,0)</f>
        <v>0.29</v>
      </c>
      <c r="Q6897" s="0" t="str">
        <f aca="false">IF(M6897=0,"No Discount",IF(M6897&lt;0.2,"Low (1-19%)",IF(M6897&lt;0.4,"Medium (20-39%)","High (40%+)")))</f>
        <v>No Discount</v>
      </c>
      <c r="R6897" s="0" t="str">
        <f aca="false">INDEX('Lookup Tables'!$B$2:$B$5,MATCH(F6897,'Lookup Tables'!$A$2:$A$5,0))</f>
        <v>Manager C</v>
      </c>
    </row>
    <row r="6898" customFormat="false" ht="15" hidden="false" customHeight="false" outlineLevel="0" collapsed="false">
      <c r="A6898" s="0" t="s">
        <v>5339</v>
      </c>
      <c r="B6898" s="13" t="n">
        <v>43361</v>
      </c>
      <c r="C6898" s="13" t="n">
        <v>43365</v>
      </c>
      <c r="D6898" s="14" t="s">
        <v>69</v>
      </c>
      <c r="E6898" s="14" t="s">
        <v>62</v>
      </c>
      <c r="F6898" s="14" t="s">
        <v>54</v>
      </c>
      <c r="G6898" s="14" t="s">
        <v>597</v>
      </c>
      <c r="H6898" s="14" t="s">
        <v>65</v>
      </c>
      <c r="I6898" s="14" t="s">
        <v>91</v>
      </c>
      <c r="J6898" s="14" t="s">
        <v>4110</v>
      </c>
      <c r="K6898" s="15" t="n">
        <v>244.55</v>
      </c>
      <c r="L6898" s="0" t="n">
        <v>5</v>
      </c>
      <c r="M6898" s="16" t="n">
        <v>0</v>
      </c>
      <c r="N6898" s="17" t="n">
        <v>114.9385</v>
      </c>
      <c r="O6898" s="0" t="str">
        <f aca="false">TEXT(B6898,"YYYY-MM")</f>
        <v>2018-09</v>
      </c>
      <c r="P6898" s="18" t="n">
        <f aca="false">IFERROR(N6898/K6898,0)</f>
        <v>0.47</v>
      </c>
      <c r="Q6898" s="0" t="str">
        <f aca="false">IF(M6898=0,"No Discount",IF(M6898&lt;0.2,"Low (1-19%)",IF(M6898&lt;0.4,"Medium (20-39%)","High (40%+)")))</f>
        <v>No Discount</v>
      </c>
      <c r="R6898" s="0" t="str">
        <f aca="false">INDEX('Lookup Tables'!$B$2:$B$5,MATCH(F6898,'Lookup Tables'!$A$2:$A$5,0))</f>
        <v>Manager C</v>
      </c>
    </row>
    <row r="6899" customFormat="false" ht="15" hidden="false" customHeight="false" outlineLevel="0" collapsed="false">
      <c r="A6899" s="0" t="s">
        <v>5340</v>
      </c>
      <c r="B6899" s="13" t="n">
        <v>43330</v>
      </c>
      <c r="C6899" s="13" t="n">
        <v>43337</v>
      </c>
      <c r="D6899" s="14" t="s">
        <v>69</v>
      </c>
      <c r="E6899" s="14" t="s">
        <v>53</v>
      </c>
      <c r="F6899" s="14" t="s">
        <v>117</v>
      </c>
      <c r="G6899" s="14" t="s">
        <v>269</v>
      </c>
      <c r="H6899" s="14" t="s">
        <v>65</v>
      </c>
      <c r="I6899" s="14" t="s">
        <v>83</v>
      </c>
      <c r="J6899" s="14" t="s">
        <v>2328</v>
      </c>
      <c r="K6899" s="15" t="n">
        <v>10.782</v>
      </c>
      <c r="L6899" s="0" t="n">
        <v>3</v>
      </c>
      <c r="M6899" s="16" t="n">
        <v>0.7</v>
      </c>
      <c r="N6899" s="17" t="n">
        <v>-7.9068</v>
      </c>
      <c r="O6899" s="0" t="str">
        <f aca="false">TEXT(B6899,"YYYY-MM")</f>
        <v>2018-08</v>
      </c>
      <c r="P6899" s="18" t="n">
        <f aca="false">IFERROR(N6899/K6899,0)</f>
        <v>-0.733333333333333</v>
      </c>
      <c r="Q6899" s="0" t="str">
        <f aca="false">IF(M6899=0,"No Discount",IF(M6899&lt;0.2,"Low (1-19%)",IF(M6899&lt;0.4,"Medium (20-39%)","High (40%+)")))</f>
        <v>High (40%+)</v>
      </c>
      <c r="R6899" s="0" t="str">
        <f aca="false">INDEX('Lookup Tables'!$B$2:$B$5,MATCH(F6899,'Lookup Tables'!$A$2:$A$5,0))</f>
        <v>Manager B</v>
      </c>
    </row>
    <row r="6900" customFormat="false" ht="15" hidden="false" customHeight="false" outlineLevel="0" collapsed="false">
      <c r="A6900" s="0" t="s">
        <v>5341</v>
      </c>
      <c r="B6900" s="13" t="n">
        <v>42514</v>
      </c>
      <c r="C6900" s="13" t="n">
        <v>42516</v>
      </c>
      <c r="D6900" s="14" t="s">
        <v>52</v>
      </c>
      <c r="E6900" s="14" t="s">
        <v>53</v>
      </c>
      <c r="F6900" s="14" t="s">
        <v>98</v>
      </c>
      <c r="G6900" s="14" t="s">
        <v>146</v>
      </c>
      <c r="H6900" s="14" t="s">
        <v>56</v>
      </c>
      <c r="I6900" s="14" t="s">
        <v>59</v>
      </c>
      <c r="J6900" s="14" t="s">
        <v>1454</v>
      </c>
      <c r="K6900" s="15" t="n">
        <v>602.651</v>
      </c>
      <c r="L6900" s="0" t="n">
        <v>7</v>
      </c>
      <c r="M6900" s="16" t="n">
        <v>0.3</v>
      </c>
      <c r="N6900" s="17" t="n">
        <v>-163.5767</v>
      </c>
      <c r="O6900" s="0" t="str">
        <f aca="false">TEXT(B6900,"YYYY-MM")</f>
        <v>2016-05</v>
      </c>
      <c r="P6900" s="18" t="n">
        <f aca="false">IFERROR(N6900/K6900,0)</f>
        <v>-0.271428571428571</v>
      </c>
      <c r="Q6900" s="0" t="str">
        <f aca="false">IF(M6900=0,"No Discount",IF(M6900&lt;0.2,"Low (1-19%)",IF(M6900&lt;0.4,"Medium (20-39%)","High (40%+)")))</f>
        <v>Medium (20-39%)</v>
      </c>
      <c r="R6900" s="0" t="str">
        <f aca="false">INDEX('Lookup Tables'!$B$2:$B$5,MATCH(F6900,'Lookup Tables'!$A$2:$A$5,0))</f>
        <v>Manager A</v>
      </c>
    </row>
    <row r="6901" customFormat="false" ht="15" hidden="false" customHeight="false" outlineLevel="0" collapsed="false">
      <c r="A6901" s="0" t="s">
        <v>5341</v>
      </c>
      <c r="B6901" s="13" t="n">
        <v>42514</v>
      </c>
      <c r="C6901" s="13" t="n">
        <v>42516</v>
      </c>
      <c r="D6901" s="14" t="s">
        <v>52</v>
      </c>
      <c r="E6901" s="14" t="s">
        <v>53</v>
      </c>
      <c r="F6901" s="14" t="s">
        <v>98</v>
      </c>
      <c r="G6901" s="14" t="s">
        <v>146</v>
      </c>
      <c r="H6901" s="14" t="s">
        <v>65</v>
      </c>
      <c r="I6901" s="14" t="s">
        <v>83</v>
      </c>
      <c r="J6901" s="14" t="s">
        <v>2280</v>
      </c>
      <c r="K6901" s="15" t="n">
        <v>7.656</v>
      </c>
      <c r="L6901" s="0" t="n">
        <v>6</v>
      </c>
      <c r="M6901" s="16" t="n">
        <v>0.8</v>
      </c>
      <c r="N6901" s="17" t="n">
        <v>-13.0152</v>
      </c>
      <c r="O6901" s="0" t="str">
        <f aca="false">TEXT(B6901,"YYYY-MM")</f>
        <v>2016-05</v>
      </c>
      <c r="P6901" s="18" t="n">
        <f aca="false">IFERROR(N6901/K6901,0)</f>
        <v>-1.7</v>
      </c>
      <c r="Q6901" s="0" t="str">
        <f aca="false">IF(M6901=0,"No Discount",IF(M6901&lt;0.2,"Low (1-19%)",IF(M6901&lt;0.4,"Medium (20-39%)","High (40%+)")))</f>
        <v>High (40%+)</v>
      </c>
      <c r="R6901" s="0" t="str">
        <f aca="false">INDEX('Lookup Tables'!$B$2:$B$5,MATCH(F6901,'Lookup Tables'!$A$2:$A$5,0))</f>
        <v>Manager A</v>
      </c>
    </row>
    <row r="6902" customFormat="false" ht="15" hidden="false" customHeight="false" outlineLevel="0" collapsed="false">
      <c r="A6902" s="0" t="s">
        <v>5342</v>
      </c>
      <c r="B6902" s="13" t="n">
        <v>42620</v>
      </c>
      <c r="C6902" s="13" t="n">
        <v>42624</v>
      </c>
      <c r="D6902" s="14" t="s">
        <v>69</v>
      </c>
      <c r="E6902" s="14" t="s">
        <v>97</v>
      </c>
      <c r="F6902" s="14" t="s">
        <v>117</v>
      </c>
      <c r="G6902" s="14" t="s">
        <v>170</v>
      </c>
      <c r="H6902" s="14" t="s">
        <v>80</v>
      </c>
      <c r="I6902" s="14" t="s">
        <v>123</v>
      </c>
      <c r="J6902" s="14" t="s">
        <v>1162</v>
      </c>
      <c r="K6902" s="15" t="n">
        <v>559.93</v>
      </c>
      <c r="L6902" s="0" t="n">
        <v>7</v>
      </c>
      <c r="M6902" s="16" t="n">
        <v>0</v>
      </c>
      <c r="N6902" s="17" t="n">
        <v>167.979</v>
      </c>
      <c r="O6902" s="0" t="str">
        <f aca="false">TEXT(B6902,"YYYY-MM")</f>
        <v>2016-09</v>
      </c>
      <c r="P6902" s="18" t="n">
        <f aca="false">IFERROR(N6902/K6902,0)</f>
        <v>0.3</v>
      </c>
      <c r="Q6902" s="0" t="str">
        <f aca="false">IF(M6902=0,"No Discount",IF(M6902&lt;0.2,"Low (1-19%)",IF(M6902&lt;0.4,"Medium (20-39%)","High (40%+)")))</f>
        <v>No Discount</v>
      </c>
      <c r="R6902" s="0" t="str">
        <f aca="false">INDEX('Lookup Tables'!$B$2:$B$5,MATCH(F6902,'Lookup Tables'!$A$2:$A$5,0))</f>
        <v>Manager B</v>
      </c>
    </row>
    <row r="6903" customFormat="false" ht="15" hidden="false" customHeight="false" outlineLevel="0" collapsed="false">
      <c r="A6903" s="0" t="s">
        <v>5343</v>
      </c>
      <c r="B6903" s="13" t="n">
        <v>43305</v>
      </c>
      <c r="C6903" s="13" t="n">
        <v>43305</v>
      </c>
      <c r="D6903" s="14" t="s">
        <v>606</v>
      </c>
      <c r="E6903" s="14" t="s">
        <v>62</v>
      </c>
      <c r="F6903" s="14" t="s">
        <v>63</v>
      </c>
      <c r="G6903" s="14" t="s">
        <v>64</v>
      </c>
      <c r="H6903" s="14" t="s">
        <v>80</v>
      </c>
      <c r="I6903" s="14" t="s">
        <v>570</v>
      </c>
      <c r="J6903" s="14" t="s">
        <v>571</v>
      </c>
      <c r="K6903" s="15" t="n">
        <v>2399.96</v>
      </c>
      <c r="L6903" s="0" t="n">
        <v>5</v>
      </c>
      <c r="M6903" s="16" t="n">
        <v>0.2</v>
      </c>
      <c r="N6903" s="17" t="n">
        <v>839.986</v>
      </c>
      <c r="O6903" s="0" t="str">
        <f aca="false">TEXT(B6903,"YYYY-MM")</f>
        <v>2018-07</v>
      </c>
      <c r="P6903" s="18" t="n">
        <f aca="false">IFERROR(N6903/K6903,0)</f>
        <v>0.35</v>
      </c>
      <c r="Q6903" s="0" t="str">
        <f aca="false">IF(M6903=0,"No Discount",IF(M6903&lt;0.2,"Low (1-19%)",IF(M6903&lt;0.4,"Medium (20-39%)","High (40%+)")))</f>
        <v>Medium (20-39%)</v>
      </c>
      <c r="R6903" s="0" t="str">
        <f aca="false">INDEX('Lookup Tables'!$B$2:$B$5,MATCH(F6903,'Lookup Tables'!$A$2:$A$5,0))</f>
        <v>Manager D</v>
      </c>
    </row>
    <row r="6904" customFormat="false" ht="15" hidden="false" customHeight="false" outlineLevel="0" collapsed="false">
      <c r="A6904" s="0" t="s">
        <v>5344</v>
      </c>
      <c r="B6904" s="13" t="n">
        <v>43345</v>
      </c>
      <c r="C6904" s="13" t="n">
        <v>43351</v>
      </c>
      <c r="D6904" s="14" t="s">
        <v>69</v>
      </c>
      <c r="E6904" s="14" t="s">
        <v>62</v>
      </c>
      <c r="F6904" s="14" t="s">
        <v>98</v>
      </c>
      <c r="G6904" s="14" t="s">
        <v>146</v>
      </c>
      <c r="H6904" s="14" t="s">
        <v>65</v>
      </c>
      <c r="I6904" s="14" t="s">
        <v>171</v>
      </c>
      <c r="J6904" s="14" t="s">
        <v>1166</v>
      </c>
      <c r="K6904" s="15" t="n">
        <v>16</v>
      </c>
      <c r="L6904" s="0" t="n">
        <v>4</v>
      </c>
      <c r="M6904" s="16" t="n">
        <v>0.2</v>
      </c>
      <c r="N6904" s="17" t="n">
        <v>5.6</v>
      </c>
      <c r="O6904" s="0" t="str">
        <f aca="false">TEXT(B6904,"YYYY-MM")</f>
        <v>2018-09</v>
      </c>
      <c r="P6904" s="18" t="n">
        <f aca="false">IFERROR(N6904/K6904,0)</f>
        <v>0.35</v>
      </c>
      <c r="Q6904" s="0" t="str">
        <f aca="false">IF(M6904=0,"No Discount",IF(M6904&lt;0.2,"Low (1-19%)",IF(M6904&lt;0.4,"Medium (20-39%)","High (40%+)")))</f>
        <v>Medium (20-39%)</v>
      </c>
      <c r="R6904" s="0" t="str">
        <f aca="false">INDEX('Lookup Tables'!$B$2:$B$5,MATCH(F6904,'Lookup Tables'!$A$2:$A$5,0))</f>
        <v>Manager A</v>
      </c>
    </row>
    <row r="6905" customFormat="false" ht="15" hidden="false" customHeight="false" outlineLevel="0" collapsed="false">
      <c r="A6905" s="0" t="s">
        <v>5344</v>
      </c>
      <c r="B6905" s="13" t="n">
        <v>43345</v>
      </c>
      <c r="C6905" s="13" t="n">
        <v>43351</v>
      </c>
      <c r="D6905" s="14" t="s">
        <v>69</v>
      </c>
      <c r="E6905" s="14" t="s">
        <v>62</v>
      </c>
      <c r="F6905" s="14" t="s">
        <v>98</v>
      </c>
      <c r="G6905" s="14" t="s">
        <v>146</v>
      </c>
      <c r="H6905" s="14" t="s">
        <v>65</v>
      </c>
      <c r="I6905" s="14" t="s">
        <v>85</v>
      </c>
      <c r="J6905" s="14" t="s">
        <v>5345</v>
      </c>
      <c r="K6905" s="15" t="n">
        <v>5.588</v>
      </c>
      <c r="L6905" s="0" t="n">
        <v>2</v>
      </c>
      <c r="M6905" s="16" t="n">
        <v>0.8</v>
      </c>
      <c r="N6905" s="17" t="n">
        <v>-15.0876</v>
      </c>
      <c r="O6905" s="0" t="str">
        <f aca="false">TEXT(B6905,"YYYY-MM")</f>
        <v>2018-09</v>
      </c>
      <c r="P6905" s="18" t="n">
        <f aca="false">IFERROR(N6905/K6905,0)</f>
        <v>-2.7</v>
      </c>
      <c r="Q6905" s="0" t="str">
        <f aca="false">IF(M6905=0,"No Discount",IF(M6905&lt;0.2,"Low (1-19%)",IF(M6905&lt;0.4,"Medium (20-39%)","High (40%+)")))</f>
        <v>High (40%+)</v>
      </c>
      <c r="R6905" s="0" t="str">
        <f aca="false">INDEX('Lookup Tables'!$B$2:$B$5,MATCH(F6905,'Lookup Tables'!$A$2:$A$5,0))</f>
        <v>Manager A</v>
      </c>
    </row>
    <row r="6906" customFormat="false" ht="15" hidden="false" customHeight="false" outlineLevel="0" collapsed="false">
      <c r="A6906" s="0" t="s">
        <v>5344</v>
      </c>
      <c r="B6906" s="13" t="n">
        <v>43345</v>
      </c>
      <c r="C6906" s="13" t="n">
        <v>43351</v>
      </c>
      <c r="D6906" s="14" t="s">
        <v>69</v>
      </c>
      <c r="E6906" s="14" t="s">
        <v>62</v>
      </c>
      <c r="F6906" s="14" t="s">
        <v>98</v>
      </c>
      <c r="G6906" s="14" t="s">
        <v>146</v>
      </c>
      <c r="H6906" s="14" t="s">
        <v>65</v>
      </c>
      <c r="I6906" s="14" t="s">
        <v>73</v>
      </c>
      <c r="J6906" s="14" t="s">
        <v>4672</v>
      </c>
      <c r="K6906" s="15" t="n">
        <v>235.92</v>
      </c>
      <c r="L6906" s="0" t="n">
        <v>5</v>
      </c>
      <c r="M6906" s="16" t="n">
        <v>0.2</v>
      </c>
      <c r="N6906" s="17" t="n">
        <v>-44.235</v>
      </c>
      <c r="O6906" s="0" t="str">
        <f aca="false">TEXT(B6906,"YYYY-MM")</f>
        <v>2018-09</v>
      </c>
      <c r="P6906" s="18" t="n">
        <f aca="false">IFERROR(N6906/K6906,0)</f>
        <v>-0.1875</v>
      </c>
      <c r="Q6906" s="0" t="str">
        <f aca="false">IF(M6906=0,"No Discount",IF(M6906&lt;0.2,"Low (1-19%)",IF(M6906&lt;0.4,"Medium (20-39%)","High (40%+)")))</f>
        <v>Medium (20-39%)</v>
      </c>
      <c r="R6906" s="0" t="str">
        <f aca="false">INDEX('Lookup Tables'!$B$2:$B$5,MATCH(F6906,'Lookup Tables'!$A$2:$A$5,0))</f>
        <v>Manager A</v>
      </c>
    </row>
    <row r="6907" customFormat="false" ht="15" hidden="false" customHeight="false" outlineLevel="0" collapsed="false">
      <c r="A6907" s="0" t="s">
        <v>5346</v>
      </c>
      <c r="B6907" s="13" t="n">
        <v>43440</v>
      </c>
      <c r="C6907" s="13" t="n">
        <v>43442</v>
      </c>
      <c r="D6907" s="14" t="s">
        <v>52</v>
      </c>
      <c r="E6907" s="14" t="s">
        <v>62</v>
      </c>
      <c r="F6907" s="14" t="s">
        <v>63</v>
      </c>
      <c r="G6907" s="14" t="s">
        <v>64</v>
      </c>
      <c r="H6907" s="14" t="s">
        <v>65</v>
      </c>
      <c r="I6907" s="14" t="s">
        <v>73</v>
      </c>
      <c r="J6907" s="14" t="s">
        <v>1204</v>
      </c>
      <c r="K6907" s="15" t="n">
        <v>10.68</v>
      </c>
      <c r="L6907" s="0" t="n">
        <v>1</v>
      </c>
      <c r="M6907" s="16" t="n">
        <v>0</v>
      </c>
      <c r="N6907" s="17" t="n">
        <v>2.8836</v>
      </c>
      <c r="O6907" s="0" t="str">
        <f aca="false">TEXT(B6907,"YYYY-MM")</f>
        <v>2018-12</v>
      </c>
      <c r="P6907" s="18" t="n">
        <f aca="false">IFERROR(N6907/K6907,0)</f>
        <v>0.27</v>
      </c>
      <c r="Q6907" s="0" t="str">
        <f aca="false">IF(M6907=0,"No Discount",IF(M6907&lt;0.2,"Low (1-19%)",IF(M6907&lt;0.4,"Medium (20-39%)","High (40%+)")))</f>
        <v>No Discount</v>
      </c>
      <c r="R6907" s="0" t="str">
        <f aca="false">INDEX('Lookup Tables'!$B$2:$B$5,MATCH(F6907,'Lookup Tables'!$A$2:$A$5,0))</f>
        <v>Manager D</v>
      </c>
    </row>
    <row r="6908" customFormat="false" ht="15" hidden="false" customHeight="false" outlineLevel="0" collapsed="false">
      <c r="A6908" s="0" t="s">
        <v>5347</v>
      </c>
      <c r="B6908" s="13" t="n">
        <v>43240</v>
      </c>
      <c r="C6908" s="13" t="n">
        <v>43240</v>
      </c>
      <c r="D6908" s="14" t="s">
        <v>606</v>
      </c>
      <c r="E6908" s="14" t="s">
        <v>62</v>
      </c>
      <c r="F6908" s="14" t="s">
        <v>98</v>
      </c>
      <c r="G6908" s="14" t="s">
        <v>157</v>
      </c>
      <c r="H6908" s="14" t="s">
        <v>65</v>
      </c>
      <c r="I6908" s="14" t="s">
        <v>83</v>
      </c>
      <c r="J6908" s="14" t="s">
        <v>627</v>
      </c>
      <c r="K6908" s="15" t="n">
        <v>41.28</v>
      </c>
      <c r="L6908" s="0" t="n">
        <v>2</v>
      </c>
      <c r="M6908" s="16" t="n">
        <v>0</v>
      </c>
      <c r="N6908" s="17" t="n">
        <v>19.8144</v>
      </c>
      <c r="O6908" s="0" t="str">
        <f aca="false">TEXT(B6908,"YYYY-MM")</f>
        <v>2018-05</v>
      </c>
      <c r="P6908" s="18" t="n">
        <f aca="false">IFERROR(N6908/K6908,0)</f>
        <v>0.48</v>
      </c>
      <c r="Q6908" s="0" t="str">
        <f aca="false">IF(M6908=0,"No Discount",IF(M6908&lt;0.2,"Low (1-19%)",IF(M6908&lt;0.4,"Medium (20-39%)","High (40%+)")))</f>
        <v>No Discount</v>
      </c>
      <c r="R6908" s="0" t="str">
        <f aca="false">INDEX('Lookup Tables'!$B$2:$B$5,MATCH(F6908,'Lookup Tables'!$A$2:$A$5,0))</f>
        <v>Manager A</v>
      </c>
    </row>
    <row r="6909" customFormat="false" ht="15" hidden="false" customHeight="false" outlineLevel="0" collapsed="false">
      <c r="A6909" s="0" t="s">
        <v>5348</v>
      </c>
      <c r="B6909" s="13" t="n">
        <v>43005</v>
      </c>
      <c r="C6909" s="13" t="n">
        <v>43011</v>
      </c>
      <c r="D6909" s="14" t="s">
        <v>69</v>
      </c>
      <c r="E6909" s="14" t="s">
        <v>53</v>
      </c>
      <c r="F6909" s="14" t="s">
        <v>63</v>
      </c>
      <c r="G6909" s="14" t="s">
        <v>94</v>
      </c>
      <c r="H6909" s="14" t="s">
        <v>80</v>
      </c>
      <c r="I6909" s="14" t="s">
        <v>81</v>
      </c>
      <c r="J6909" s="14" t="s">
        <v>4319</v>
      </c>
      <c r="K6909" s="15" t="n">
        <v>1001.584</v>
      </c>
      <c r="L6909" s="0" t="n">
        <v>2</v>
      </c>
      <c r="M6909" s="16" t="n">
        <v>0.2</v>
      </c>
      <c r="N6909" s="17" t="n">
        <v>125.198</v>
      </c>
      <c r="O6909" s="0" t="str">
        <f aca="false">TEXT(B6909,"YYYY-MM")</f>
        <v>2017-09</v>
      </c>
      <c r="P6909" s="18" t="n">
        <f aca="false">IFERROR(N6909/K6909,0)</f>
        <v>0.125</v>
      </c>
      <c r="Q6909" s="0" t="str">
        <f aca="false">IF(M6909=0,"No Discount",IF(M6909&lt;0.2,"Low (1-19%)",IF(M6909&lt;0.4,"Medium (20-39%)","High (40%+)")))</f>
        <v>Medium (20-39%)</v>
      </c>
      <c r="R6909" s="0" t="str">
        <f aca="false">INDEX('Lookup Tables'!$B$2:$B$5,MATCH(F6909,'Lookup Tables'!$A$2:$A$5,0))</f>
        <v>Manager D</v>
      </c>
    </row>
    <row r="6910" customFormat="false" ht="15" hidden="false" customHeight="false" outlineLevel="0" collapsed="false">
      <c r="A6910" s="0" t="s">
        <v>5349</v>
      </c>
      <c r="B6910" s="13" t="n">
        <v>43444</v>
      </c>
      <c r="C6910" s="13" t="n">
        <v>43449</v>
      </c>
      <c r="D6910" s="14" t="s">
        <v>69</v>
      </c>
      <c r="E6910" s="14" t="s">
        <v>62</v>
      </c>
      <c r="F6910" s="14" t="s">
        <v>54</v>
      </c>
      <c r="G6910" s="14" t="s">
        <v>222</v>
      </c>
      <c r="H6910" s="14" t="s">
        <v>56</v>
      </c>
      <c r="I6910" s="14" t="s">
        <v>76</v>
      </c>
      <c r="J6910" s="14" t="s">
        <v>2404</v>
      </c>
      <c r="K6910" s="15" t="n">
        <v>14.76</v>
      </c>
      <c r="L6910" s="0" t="n">
        <v>2</v>
      </c>
      <c r="M6910" s="16" t="n">
        <v>0</v>
      </c>
      <c r="N6910" s="17" t="n">
        <v>4.2804</v>
      </c>
      <c r="O6910" s="0" t="str">
        <f aca="false">TEXT(B6910,"YYYY-MM")</f>
        <v>2018-12</v>
      </c>
      <c r="P6910" s="18" t="n">
        <f aca="false">IFERROR(N6910/K6910,0)</f>
        <v>0.29</v>
      </c>
      <c r="Q6910" s="0" t="str">
        <f aca="false">IF(M6910=0,"No Discount",IF(M6910&lt;0.2,"Low (1-19%)",IF(M6910&lt;0.4,"Medium (20-39%)","High (40%+)")))</f>
        <v>No Discount</v>
      </c>
      <c r="R6910" s="0" t="str">
        <f aca="false">INDEX('Lookup Tables'!$B$2:$B$5,MATCH(F6910,'Lookup Tables'!$A$2:$A$5,0))</f>
        <v>Manager C</v>
      </c>
    </row>
    <row r="6911" customFormat="false" ht="15" hidden="false" customHeight="false" outlineLevel="0" collapsed="false">
      <c r="A6911" s="0" t="s">
        <v>5350</v>
      </c>
      <c r="B6911" s="13" t="n">
        <v>42260</v>
      </c>
      <c r="C6911" s="13" t="n">
        <v>42265</v>
      </c>
      <c r="D6911" s="14" t="s">
        <v>52</v>
      </c>
      <c r="E6911" s="14" t="s">
        <v>53</v>
      </c>
      <c r="F6911" s="14" t="s">
        <v>117</v>
      </c>
      <c r="G6911" s="14" t="s">
        <v>269</v>
      </c>
      <c r="H6911" s="14" t="s">
        <v>65</v>
      </c>
      <c r="I6911" s="14" t="s">
        <v>83</v>
      </c>
      <c r="J6911" s="14" t="s">
        <v>1350</v>
      </c>
      <c r="K6911" s="15" t="n">
        <v>2.502</v>
      </c>
      <c r="L6911" s="0" t="n">
        <v>3</v>
      </c>
      <c r="M6911" s="16" t="n">
        <v>0.7</v>
      </c>
      <c r="N6911" s="17" t="n">
        <v>-2.0016</v>
      </c>
      <c r="O6911" s="0" t="str">
        <f aca="false">TEXT(B6911,"YYYY-MM")</f>
        <v>2015-09</v>
      </c>
      <c r="P6911" s="18" t="n">
        <f aca="false">IFERROR(N6911/K6911,0)</f>
        <v>-0.8</v>
      </c>
      <c r="Q6911" s="0" t="str">
        <f aca="false">IF(M6911=0,"No Discount",IF(M6911&lt;0.2,"Low (1-19%)",IF(M6911&lt;0.4,"Medium (20-39%)","High (40%+)")))</f>
        <v>High (40%+)</v>
      </c>
      <c r="R6911" s="0" t="str">
        <f aca="false">INDEX('Lookup Tables'!$B$2:$B$5,MATCH(F6911,'Lookup Tables'!$A$2:$A$5,0))</f>
        <v>Manager B</v>
      </c>
    </row>
    <row r="6912" customFormat="false" ht="15" hidden="false" customHeight="false" outlineLevel="0" collapsed="false">
      <c r="A6912" s="0" t="s">
        <v>5351</v>
      </c>
      <c r="B6912" s="13" t="n">
        <v>43310</v>
      </c>
      <c r="C6912" s="13" t="n">
        <v>43314</v>
      </c>
      <c r="D6912" s="14" t="s">
        <v>69</v>
      </c>
      <c r="E6912" s="14" t="s">
        <v>53</v>
      </c>
      <c r="F6912" s="14" t="s">
        <v>63</v>
      </c>
      <c r="G6912" s="14" t="s">
        <v>94</v>
      </c>
      <c r="H6912" s="14" t="s">
        <v>56</v>
      </c>
      <c r="I6912" s="14" t="s">
        <v>57</v>
      </c>
      <c r="J6912" s="14" t="s">
        <v>512</v>
      </c>
      <c r="K6912" s="15" t="n">
        <v>115.96</v>
      </c>
      <c r="L6912" s="0" t="n">
        <v>2</v>
      </c>
      <c r="M6912" s="16" t="n">
        <v>0</v>
      </c>
      <c r="N6912" s="17" t="n">
        <v>25.5112</v>
      </c>
      <c r="O6912" s="0" t="str">
        <f aca="false">TEXT(B6912,"YYYY-MM")</f>
        <v>2018-07</v>
      </c>
      <c r="P6912" s="18" t="n">
        <f aca="false">IFERROR(N6912/K6912,0)</f>
        <v>0.22</v>
      </c>
      <c r="Q6912" s="0" t="str">
        <f aca="false">IF(M6912=0,"No Discount",IF(M6912&lt;0.2,"Low (1-19%)",IF(M6912&lt;0.4,"Medium (20-39%)","High (40%+)")))</f>
        <v>No Discount</v>
      </c>
      <c r="R6912" s="0" t="str">
        <f aca="false">INDEX('Lookup Tables'!$B$2:$B$5,MATCH(F6912,'Lookup Tables'!$A$2:$A$5,0))</f>
        <v>Manager D</v>
      </c>
    </row>
    <row r="6913" customFormat="false" ht="15" hidden="false" customHeight="false" outlineLevel="0" collapsed="false">
      <c r="A6913" s="0" t="s">
        <v>5352</v>
      </c>
      <c r="B6913" s="13" t="n">
        <v>43313</v>
      </c>
      <c r="C6913" s="13" t="n">
        <v>43317</v>
      </c>
      <c r="D6913" s="14" t="s">
        <v>52</v>
      </c>
      <c r="E6913" s="14" t="s">
        <v>53</v>
      </c>
      <c r="F6913" s="14" t="s">
        <v>63</v>
      </c>
      <c r="G6913" s="14" t="s">
        <v>64</v>
      </c>
      <c r="H6913" s="14" t="s">
        <v>65</v>
      </c>
      <c r="I6913" s="14" t="s">
        <v>73</v>
      </c>
      <c r="J6913" s="14" t="s">
        <v>1469</v>
      </c>
      <c r="K6913" s="15" t="n">
        <v>186.54</v>
      </c>
      <c r="L6913" s="0" t="n">
        <v>3</v>
      </c>
      <c r="M6913" s="16" t="n">
        <v>0</v>
      </c>
      <c r="N6913" s="17" t="n">
        <v>50.3658</v>
      </c>
      <c r="O6913" s="0" t="str">
        <f aca="false">TEXT(B6913,"YYYY-MM")</f>
        <v>2018-08</v>
      </c>
      <c r="P6913" s="18" t="n">
        <f aca="false">IFERROR(N6913/K6913,0)</f>
        <v>0.27</v>
      </c>
      <c r="Q6913" s="0" t="str">
        <f aca="false">IF(M6913=0,"No Discount",IF(M6913&lt;0.2,"Low (1-19%)",IF(M6913&lt;0.4,"Medium (20-39%)","High (40%+)")))</f>
        <v>No Discount</v>
      </c>
      <c r="R6913" s="0" t="str">
        <f aca="false">INDEX('Lookup Tables'!$B$2:$B$5,MATCH(F6913,'Lookup Tables'!$A$2:$A$5,0))</f>
        <v>Manager D</v>
      </c>
    </row>
    <row r="6914" customFormat="false" ht="15" hidden="false" customHeight="false" outlineLevel="0" collapsed="false">
      <c r="A6914" s="0" t="s">
        <v>5353</v>
      </c>
      <c r="B6914" s="13" t="n">
        <v>43222</v>
      </c>
      <c r="C6914" s="13" t="n">
        <v>43225</v>
      </c>
      <c r="D6914" s="14" t="s">
        <v>52</v>
      </c>
      <c r="E6914" s="14" t="s">
        <v>62</v>
      </c>
      <c r="F6914" s="14" t="s">
        <v>63</v>
      </c>
      <c r="G6914" s="14" t="s">
        <v>64</v>
      </c>
      <c r="H6914" s="14" t="s">
        <v>80</v>
      </c>
      <c r="I6914" s="14" t="s">
        <v>123</v>
      </c>
      <c r="J6914" s="14" t="s">
        <v>1209</v>
      </c>
      <c r="K6914" s="15" t="n">
        <v>159.56</v>
      </c>
      <c r="L6914" s="0" t="n">
        <v>4</v>
      </c>
      <c r="M6914" s="16" t="n">
        <v>0</v>
      </c>
      <c r="N6914" s="17" t="n">
        <v>59.0372</v>
      </c>
      <c r="O6914" s="0" t="str">
        <f aca="false">TEXT(B6914,"YYYY-MM")</f>
        <v>2018-05</v>
      </c>
      <c r="P6914" s="18" t="n">
        <f aca="false">IFERROR(N6914/K6914,0)</f>
        <v>0.37</v>
      </c>
      <c r="Q6914" s="0" t="str">
        <f aca="false">IF(M6914=0,"No Discount",IF(M6914&lt;0.2,"Low (1-19%)",IF(M6914&lt;0.4,"Medium (20-39%)","High (40%+)")))</f>
        <v>No Discount</v>
      </c>
      <c r="R6914" s="0" t="str">
        <f aca="false">INDEX('Lookup Tables'!$B$2:$B$5,MATCH(F6914,'Lookup Tables'!$A$2:$A$5,0))</f>
        <v>Manager D</v>
      </c>
    </row>
    <row r="6915" customFormat="false" ht="15" hidden="false" customHeight="false" outlineLevel="0" collapsed="false">
      <c r="A6915" s="0" t="s">
        <v>5354</v>
      </c>
      <c r="B6915" s="13" t="n">
        <v>42533</v>
      </c>
      <c r="C6915" s="13" t="n">
        <v>42537</v>
      </c>
      <c r="D6915" s="14" t="s">
        <v>69</v>
      </c>
      <c r="E6915" s="14" t="s">
        <v>53</v>
      </c>
      <c r="F6915" s="14" t="s">
        <v>54</v>
      </c>
      <c r="G6915" s="14" t="s">
        <v>70</v>
      </c>
      <c r="H6915" s="14" t="s">
        <v>80</v>
      </c>
      <c r="I6915" s="14" t="s">
        <v>81</v>
      </c>
      <c r="J6915" s="14" t="s">
        <v>258</v>
      </c>
      <c r="K6915" s="15" t="n">
        <v>55.984</v>
      </c>
      <c r="L6915" s="0" t="n">
        <v>2</v>
      </c>
      <c r="M6915" s="16" t="n">
        <v>0.2</v>
      </c>
      <c r="N6915" s="17" t="n">
        <v>4.1988</v>
      </c>
      <c r="O6915" s="0" t="str">
        <f aca="false">TEXT(B6915,"YYYY-MM")</f>
        <v>2016-06</v>
      </c>
      <c r="P6915" s="18" t="n">
        <f aca="false">IFERROR(N6915/K6915,0)</f>
        <v>0.075</v>
      </c>
      <c r="Q6915" s="0" t="str">
        <f aca="false">IF(M6915=0,"No Discount",IF(M6915&lt;0.2,"Low (1-19%)",IF(M6915&lt;0.4,"Medium (20-39%)","High (40%+)")))</f>
        <v>Medium (20-39%)</v>
      </c>
      <c r="R6915" s="0" t="str">
        <f aca="false">INDEX('Lookup Tables'!$B$2:$B$5,MATCH(F6915,'Lookup Tables'!$A$2:$A$5,0))</f>
        <v>Manager C</v>
      </c>
    </row>
    <row r="6916" customFormat="false" ht="15" hidden="false" customHeight="false" outlineLevel="0" collapsed="false">
      <c r="A6916" s="0" t="s">
        <v>5355</v>
      </c>
      <c r="B6916" s="13" t="n">
        <v>42360</v>
      </c>
      <c r="C6916" s="13" t="n">
        <v>42367</v>
      </c>
      <c r="D6916" s="14" t="s">
        <v>69</v>
      </c>
      <c r="E6916" s="14" t="s">
        <v>53</v>
      </c>
      <c r="F6916" s="14" t="s">
        <v>98</v>
      </c>
      <c r="G6916" s="14" t="s">
        <v>146</v>
      </c>
      <c r="H6916" s="14" t="s">
        <v>65</v>
      </c>
      <c r="I6916" s="14" t="s">
        <v>73</v>
      </c>
      <c r="J6916" s="14" t="s">
        <v>964</v>
      </c>
      <c r="K6916" s="15" t="n">
        <v>132.16</v>
      </c>
      <c r="L6916" s="0" t="n">
        <v>1</v>
      </c>
      <c r="M6916" s="16" t="n">
        <v>0.2</v>
      </c>
      <c r="N6916" s="17" t="n">
        <v>9.912</v>
      </c>
      <c r="O6916" s="0" t="str">
        <f aca="false">TEXT(B6916,"YYYY-MM")</f>
        <v>2015-12</v>
      </c>
      <c r="P6916" s="18" t="n">
        <f aca="false">IFERROR(N6916/K6916,0)</f>
        <v>0.075</v>
      </c>
      <c r="Q6916" s="0" t="str">
        <f aca="false">IF(M6916=0,"No Discount",IF(M6916&lt;0.2,"Low (1-19%)",IF(M6916&lt;0.4,"Medium (20-39%)","High (40%+)")))</f>
        <v>Medium (20-39%)</v>
      </c>
      <c r="R6916" s="0" t="str">
        <f aca="false">INDEX('Lookup Tables'!$B$2:$B$5,MATCH(F6916,'Lookup Tables'!$A$2:$A$5,0))</f>
        <v>Manager A</v>
      </c>
    </row>
    <row r="6917" customFormat="false" ht="15" hidden="false" customHeight="false" outlineLevel="0" collapsed="false">
      <c r="A6917" s="0" t="s">
        <v>5355</v>
      </c>
      <c r="B6917" s="13" t="n">
        <v>42360</v>
      </c>
      <c r="C6917" s="13" t="n">
        <v>42367</v>
      </c>
      <c r="D6917" s="14" t="s">
        <v>69</v>
      </c>
      <c r="E6917" s="14" t="s">
        <v>53</v>
      </c>
      <c r="F6917" s="14" t="s">
        <v>98</v>
      </c>
      <c r="G6917" s="14" t="s">
        <v>146</v>
      </c>
      <c r="H6917" s="14" t="s">
        <v>65</v>
      </c>
      <c r="I6917" s="14" t="s">
        <v>83</v>
      </c>
      <c r="J6917" s="14" t="s">
        <v>934</v>
      </c>
      <c r="K6917" s="15" t="n">
        <v>17.904</v>
      </c>
      <c r="L6917" s="0" t="n">
        <v>6</v>
      </c>
      <c r="M6917" s="16" t="n">
        <v>0.8</v>
      </c>
      <c r="N6917" s="17" t="n">
        <v>-31.332</v>
      </c>
      <c r="O6917" s="0" t="str">
        <f aca="false">TEXT(B6917,"YYYY-MM")</f>
        <v>2015-12</v>
      </c>
      <c r="P6917" s="18" t="n">
        <f aca="false">IFERROR(N6917/K6917,0)</f>
        <v>-1.75</v>
      </c>
      <c r="Q6917" s="0" t="str">
        <f aca="false">IF(M6917=0,"No Discount",IF(M6917&lt;0.2,"Low (1-19%)",IF(M6917&lt;0.4,"Medium (20-39%)","High (40%+)")))</f>
        <v>High (40%+)</v>
      </c>
      <c r="R6917" s="0" t="str">
        <f aca="false">INDEX('Lookup Tables'!$B$2:$B$5,MATCH(F6917,'Lookup Tables'!$A$2:$A$5,0))</f>
        <v>Manager A</v>
      </c>
    </row>
    <row r="6918" customFormat="false" ht="15" hidden="false" customHeight="false" outlineLevel="0" collapsed="false">
      <c r="A6918" s="0" t="s">
        <v>5355</v>
      </c>
      <c r="B6918" s="13" t="n">
        <v>42360</v>
      </c>
      <c r="C6918" s="13" t="n">
        <v>42367</v>
      </c>
      <c r="D6918" s="14" t="s">
        <v>69</v>
      </c>
      <c r="E6918" s="14" t="s">
        <v>53</v>
      </c>
      <c r="F6918" s="14" t="s">
        <v>98</v>
      </c>
      <c r="G6918" s="14" t="s">
        <v>146</v>
      </c>
      <c r="H6918" s="14" t="s">
        <v>65</v>
      </c>
      <c r="I6918" s="14" t="s">
        <v>91</v>
      </c>
      <c r="J6918" s="14" t="s">
        <v>1742</v>
      </c>
      <c r="K6918" s="15" t="n">
        <v>124.032</v>
      </c>
      <c r="L6918" s="0" t="n">
        <v>4</v>
      </c>
      <c r="M6918" s="16" t="n">
        <v>0.2</v>
      </c>
      <c r="N6918" s="17" t="n">
        <v>44.9616</v>
      </c>
      <c r="O6918" s="0" t="str">
        <f aca="false">TEXT(B6918,"YYYY-MM")</f>
        <v>2015-12</v>
      </c>
      <c r="P6918" s="18" t="n">
        <f aca="false">IFERROR(N6918/K6918,0)</f>
        <v>0.3625</v>
      </c>
      <c r="Q6918" s="0" t="str">
        <f aca="false">IF(M6918=0,"No Discount",IF(M6918&lt;0.2,"Low (1-19%)",IF(M6918&lt;0.4,"Medium (20-39%)","High (40%+)")))</f>
        <v>Medium (20-39%)</v>
      </c>
      <c r="R6918" s="0" t="str">
        <f aca="false">INDEX('Lookup Tables'!$B$2:$B$5,MATCH(F6918,'Lookup Tables'!$A$2:$A$5,0))</f>
        <v>Manager A</v>
      </c>
    </row>
    <row r="6919" customFormat="false" ht="15" hidden="false" customHeight="false" outlineLevel="0" collapsed="false">
      <c r="A6919" s="0" t="s">
        <v>5356</v>
      </c>
      <c r="B6919" s="13" t="n">
        <v>42354</v>
      </c>
      <c r="C6919" s="13" t="n">
        <v>42359</v>
      </c>
      <c r="D6919" s="14" t="s">
        <v>69</v>
      </c>
      <c r="E6919" s="14" t="s">
        <v>62</v>
      </c>
      <c r="F6919" s="14" t="s">
        <v>63</v>
      </c>
      <c r="G6919" s="14" t="s">
        <v>64</v>
      </c>
      <c r="H6919" s="14" t="s">
        <v>56</v>
      </c>
      <c r="I6919" s="14" t="s">
        <v>59</v>
      </c>
      <c r="J6919" s="14" t="s">
        <v>2110</v>
      </c>
      <c r="K6919" s="15" t="n">
        <v>1403.92</v>
      </c>
      <c r="L6919" s="0" t="n">
        <v>5</v>
      </c>
      <c r="M6919" s="16" t="n">
        <v>0.2</v>
      </c>
      <c r="N6919" s="17" t="n">
        <v>70.196</v>
      </c>
      <c r="O6919" s="0" t="str">
        <f aca="false">TEXT(B6919,"YYYY-MM")</f>
        <v>2015-12</v>
      </c>
      <c r="P6919" s="18" t="n">
        <f aca="false">IFERROR(N6919/K6919,0)</f>
        <v>0.05</v>
      </c>
      <c r="Q6919" s="0" t="str">
        <f aca="false">IF(M6919=0,"No Discount",IF(M6919&lt;0.2,"Low (1-19%)",IF(M6919&lt;0.4,"Medium (20-39%)","High (40%+)")))</f>
        <v>Medium (20-39%)</v>
      </c>
      <c r="R6919" s="0" t="str">
        <f aca="false">INDEX('Lookup Tables'!$B$2:$B$5,MATCH(F6919,'Lookup Tables'!$A$2:$A$5,0))</f>
        <v>Manager D</v>
      </c>
    </row>
    <row r="6920" customFormat="false" ht="15" hidden="false" customHeight="false" outlineLevel="0" collapsed="false">
      <c r="A6920" s="0" t="s">
        <v>5357</v>
      </c>
      <c r="B6920" s="13" t="n">
        <v>42841</v>
      </c>
      <c r="C6920" s="13" t="n">
        <v>42843</v>
      </c>
      <c r="D6920" s="14" t="s">
        <v>52</v>
      </c>
      <c r="E6920" s="14" t="s">
        <v>53</v>
      </c>
      <c r="F6920" s="14" t="s">
        <v>63</v>
      </c>
      <c r="G6920" s="14" t="s">
        <v>94</v>
      </c>
      <c r="H6920" s="14" t="s">
        <v>65</v>
      </c>
      <c r="I6920" s="14" t="s">
        <v>303</v>
      </c>
      <c r="J6920" s="14" t="s">
        <v>3227</v>
      </c>
      <c r="K6920" s="15" t="n">
        <v>28.8</v>
      </c>
      <c r="L6920" s="0" t="n">
        <v>3</v>
      </c>
      <c r="M6920" s="16" t="n">
        <v>0</v>
      </c>
      <c r="N6920" s="17" t="n">
        <v>0.864</v>
      </c>
      <c r="O6920" s="0" t="str">
        <f aca="false">TEXT(B6920,"YYYY-MM")</f>
        <v>2017-04</v>
      </c>
      <c r="P6920" s="18" t="n">
        <f aca="false">IFERROR(N6920/K6920,0)</f>
        <v>0.03</v>
      </c>
      <c r="Q6920" s="0" t="str">
        <f aca="false">IF(M6920=0,"No Discount",IF(M6920&lt;0.2,"Low (1-19%)",IF(M6920&lt;0.4,"Medium (20-39%)","High (40%+)")))</f>
        <v>No Discount</v>
      </c>
      <c r="R6920" s="0" t="str">
        <f aca="false">INDEX('Lookup Tables'!$B$2:$B$5,MATCH(F6920,'Lookup Tables'!$A$2:$A$5,0))</f>
        <v>Manager D</v>
      </c>
    </row>
    <row r="6921" customFormat="false" ht="15" hidden="false" customHeight="false" outlineLevel="0" collapsed="false">
      <c r="A6921" s="0" t="s">
        <v>5358</v>
      </c>
      <c r="B6921" s="13" t="n">
        <v>42511</v>
      </c>
      <c r="C6921" s="13" t="n">
        <v>42518</v>
      </c>
      <c r="D6921" s="14" t="s">
        <v>69</v>
      </c>
      <c r="E6921" s="14" t="s">
        <v>62</v>
      </c>
      <c r="F6921" s="14" t="s">
        <v>117</v>
      </c>
      <c r="G6921" s="14" t="s">
        <v>118</v>
      </c>
      <c r="H6921" s="14" t="s">
        <v>65</v>
      </c>
      <c r="I6921" s="14" t="s">
        <v>83</v>
      </c>
      <c r="J6921" s="14" t="s">
        <v>1430</v>
      </c>
      <c r="K6921" s="15" t="n">
        <v>24.588</v>
      </c>
      <c r="L6921" s="0" t="n">
        <v>2</v>
      </c>
      <c r="M6921" s="16" t="n">
        <v>0.7</v>
      </c>
      <c r="N6921" s="17" t="n">
        <v>-18.0312</v>
      </c>
      <c r="O6921" s="0" t="str">
        <f aca="false">TEXT(B6921,"YYYY-MM")</f>
        <v>2016-05</v>
      </c>
      <c r="P6921" s="18" t="n">
        <f aca="false">IFERROR(N6921/K6921,0)</f>
        <v>-0.733333333333333</v>
      </c>
      <c r="Q6921" s="0" t="str">
        <f aca="false">IF(M6921=0,"No Discount",IF(M6921&lt;0.2,"Low (1-19%)",IF(M6921&lt;0.4,"Medium (20-39%)","High (40%+)")))</f>
        <v>High (40%+)</v>
      </c>
      <c r="R6921" s="0" t="str">
        <f aca="false">INDEX('Lookup Tables'!$B$2:$B$5,MATCH(F6921,'Lookup Tables'!$A$2:$A$5,0))</f>
        <v>Manager B</v>
      </c>
    </row>
    <row r="6922" customFormat="false" ht="15" hidden="false" customHeight="false" outlineLevel="0" collapsed="false">
      <c r="A6922" s="0" t="s">
        <v>5359</v>
      </c>
      <c r="B6922" s="13" t="n">
        <v>43157</v>
      </c>
      <c r="C6922" s="13" t="n">
        <v>43161</v>
      </c>
      <c r="D6922" s="14" t="s">
        <v>69</v>
      </c>
      <c r="E6922" s="14" t="s">
        <v>53</v>
      </c>
      <c r="F6922" s="14" t="s">
        <v>63</v>
      </c>
      <c r="G6922" s="14" t="s">
        <v>64</v>
      </c>
      <c r="H6922" s="14" t="s">
        <v>65</v>
      </c>
      <c r="I6922" s="14" t="s">
        <v>85</v>
      </c>
      <c r="J6922" s="14" t="s">
        <v>958</v>
      </c>
      <c r="K6922" s="15" t="n">
        <v>356.79</v>
      </c>
      <c r="L6922" s="0" t="n">
        <v>7</v>
      </c>
      <c r="M6922" s="16" t="n">
        <v>0</v>
      </c>
      <c r="N6922" s="17" t="n">
        <v>99.9012</v>
      </c>
      <c r="O6922" s="0" t="str">
        <f aca="false">TEXT(B6922,"YYYY-MM")</f>
        <v>2018-02</v>
      </c>
      <c r="P6922" s="18" t="n">
        <f aca="false">IFERROR(N6922/K6922,0)</f>
        <v>0.28</v>
      </c>
      <c r="Q6922" s="0" t="str">
        <f aca="false">IF(M6922=0,"No Discount",IF(M6922&lt;0.2,"Low (1-19%)",IF(M6922&lt;0.4,"Medium (20-39%)","High (40%+)")))</f>
        <v>No Discount</v>
      </c>
      <c r="R6922" s="0" t="str">
        <f aca="false">INDEX('Lookup Tables'!$B$2:$B$5,MATCH(F6922,'Lookup Tables'!$A$2:$A$5,0))</f>
        <v>Manager D</v>
      </c>
    </row>
    <row r="6923" customFormat="false" ht="15" hidden="false" customHeight="false" outlineLevel="0" collapsed="false">
      <c r="A6923" s="0" t="s">
        <v>5360</v>
      </c>
      <c r="B6923" s="13" t="n">
        <v>43194</v>
      </c>
      <c r="C6923" s="13" t="n">
        <v>43200</v>
      </c>
      <c r="D6923" s="14" t="s">
        <v>69</v>
      </c>
      <c r="E6923" s="14" t="s">
        <v>97</v>
      </c>
      <c r="F6923" s="14" t="s">
        <v>117</v>
      </c>
      <c r="G6923" s="14" t="s">
        <v>170</v>
      </c>
      <c r="H6923" s="14" t="s">
        <v>65</v>
      </c>
      <c r="I6923" s="14" t="s">
        <v>129</v>
      </c>
      <c r="J6923" s="14" t="s">
        <v>1096</v>
      </c>
      <c r="K6923" s="15" t="n">
        <v>16.98</v>
      </c>
      <c r="L6923" s="0" t="n">
        <v>1</v>
      </c>
      <c r="M6923" s="16" t="n">
        <v>0</v>
      </c>
      <c r="N6923" s="17" t="n">
        <v>8.49</v>
      </c>
      <c r="O6923" s="0" t="str">
        <f aca="false">TEXT(B6923,"YYYY-MM")</f>
        <v>2018-04</v>
      </c>
      <c r="P6923" s="18" t="n">
        <f aca="false">IFERROR(N6923/K6923,0)</f>
        <v>0.5</v>
      </c>
      <c r="Q6923" s="0" t="str">
        <f aca="false">IF(M6923=0,"No Discount",IF(M6923&lt;0.2,"Low (1-19%)",IF(M6923&lt;0.4,"Medium (20-39%)","High (40%+)")))</f>
        <v>No Discount</v>
      </c>
      <c r="R6923" s="0" t="str">
        <f aca="false">INDEX('Lookup Tables'!$B$2:$B$5,MATCH(F6923,'Lookup Tables'!$A$2:$A$5,0))</f>
        <v>Manager B</v>
      </c>
    </row>
    <row r="6924" customFormat="false" ht="15" hidden="false" customHeight="false" outlineLevel="0" collapsed="false">
      <c r="A6924" s="0" t="s">
        <v>5361</v>
      </c>
      <c r="B6924" s="13" t="n">
        <v>42445</v>
      </c>
      <c r="C6924" s="13" t="n">
        <v>42448</v>
      </c>
      <c r="D6924" s="14" t="s">
        <v>52</v>
      </c>
      <c r="E6924" s="14" t="s">
        <v>53</v>
      </c>
      <c r="F6924" s="14" t="s">
        <v>54</v>
      </c>
      <c r="G6924" s="14" t="s">
        <v>211</v>
      </c>
      <c r="H6924" s="14" t="s">
        <v>65</v>
      </c>
      <c r="I6924" s="14" t="s">
        <v>66</v>
      </c>
      <c r="J6924" s="14" t="s">
        <v>903</v>
      </c>
      <c r="K6924" s="15" t="n">
        <v>491.55</v>
      </c>
      <c r="L6924" s="0" t="n">
        <v>5</v>
      </c>
      <c r="M6924" s="16" t="n">
        <v>0</v>
      </c>
      <c r="N6924" s="17" t="n">
        <v>240.8595</v>
      </c>
      <c r="O6924" s="0" t="str">
        <f aca="false">TEXT(B6924,"YYYY-MM")</f>
        <v>2016-03</v>
      </c>
      <c r="P6924" s="18" t="n">
        <f aca="false">IFERROR(N6924/K6924,0)</f>
        <v>0.49</v>
      </c>
      <c r="Q6924" s="0" t="str">
        <f aca="false">IF(M6924=0,"No Discount",IF(M6924&lt;0.2,"Low (1-19%)",IF(M6924&lt;0.4,"Medium (20-39%)","High (40%+)")))</f>
        <v>No Discount</v>
      </c>
      <c r="R6924" s="0" t="str">
        <f aca="false">INDEX('Lookup Tables'!$B$2:$B$5,MATCH(F6924,'Lookup Tables'!$A$2:$A$5,0))</f>
        <v>Manager C</v>
      </c>
    </row>
    <row r="6925" customFormat="false" ht="15" hidden="false" customHeight="false" outlineLevel="0" collapsed="false">
      <c r="A6925" s="0" t="s">
        <v>5361</v>
      </c>
      <c r="B6925" s="13" t="n">
        <v>42445</v>
      </c>
      <c r="C6925" s="13" t="n">
        <v>42448</v>
      </c>
      <c r="D6925" s="14" t="s">
        <v>52</v>
      </c>
      <c r="E6925" s="14" t="s">
        <v>53</v>
      </c>
      <c r="F6925" s="14" t="s">
        <v>54</v>
      </c>
      <c r="G6925" s="14" t="s">
        <v>211</v>
      </c>
      <c r="H6925" s="14" t="s">
        <v>65</v>
      </c>
      <c r="I6925" s="14" t="s">
        <v>129</v>
      </c>
      <c r="J6925" s="14" t="s">
        <v>781</v>
      </c>
      <c r="K6925" s="15" t="n">
        <v>7.38</v>
      </c>
      <c r="L6925" s="0" t="n">
        <v>2</v>
      </c>
      <c r="M6925" s="16" t="n">
        <v>0</v>
      </c>
      <c r="N6925" s="17" t="n">
        <v>3.3948</v>
      </c>
      <c r="O6925" s="0" t="str">
        <f aca="false">TEXT(B6925,"YYYY-MM")</f>
        <v>2016-03</v>
      </c>
      <c r="P6925" s="18" t="n">
        <f aca="false">IFERROR(N6925/K6925,0)</f>
        <v>0.46</v>
      </c>
      <c r="Q6925" s="0" t="str">
        <f aca="false">IF(M6925=0,"No Discount",IF(M6925&lt;0.2,"Low (1-19%)",IF(M6925&lt;0.4,"Medium (20-39%)","High (40%+)")))</f>
        <v>No Discount</v>
      </c>
      <c r="R6925" s="0" t="str">
        <f aca="false">INDEX('Lookup Tables'!$B$2:$B$5,MATCH(F6925,'Lookup Tables'!$A$2:$A$5,0))</f>
        <v>Manager C</v>
      </c>
    </row>
    <row r="6926" customFormat="false" ht="15" hidden="false" customHeight="false" outlineLevel="0" collapsed="false">
      <c r="A6926" s="0" t="s">
        <v>5362</v>
      </c>
      <c r="B6926" s="13" t="n">
        <v>42704</v>
      </c>
      <c r="C6926" s="13" t="n">
        <v>42708</v>
      </c>
      <c r="D6926" s="14" t="s">
        <v>69</v>
      </c>
      <c r="E6926" s="14" t="s">
        <v>53</v>
      </c>
      <c r="F6926" s="14" t="s">
        <v>117</v>
      </c>
      <c r="G6926" s="14" t="s">
        <v>170</v>
      </c>
      <c r="H6926" s="14" t="s">
        <v>65</v>
      </c>
      <c r="I6926" s="14" t="s">
        <v>91</v>
      </c>
      <c r="J6926" s="14" t="s">
        <v>1680</v>
      </c>
      <c r="K6926" s="15" t="n">
        <v>23.66</v>
      </c>
      <c r="L6926" s="0" t="n">
        <v>7</v>
      </c>
      <c r="M6926" s="16" t="n">
        <v>0</v>
      </c>
      <c r="N6926" s="17" t="n">
        <v>10.8836</v>
      </c>
      <c r="O6926" s="0" t="str">
        <f aca="false">TEXT(B6926,"YYYY-MM")</f>
        <v>2016-11</v>
      </c>
      <c r="P6926" s="18" t="n">
        <f aca="false">IFERROR(N6926/K6926,0)</f>
        <v>0.46</v>
      </c>
      <c r="Q6926" s="0" t="str">
        <f aca="false">IF(M6926=0,"No Discount",IF(M6926&lt;0.2,"Low (1-19%)",IF(M6926&lt;0.4,"Medium (20-39%)","High (40%+)")))</f>
        <v>No Discount</v>
      </c>
      <c r="R6926" s="0" t="str">
        <f aca="false">INDEX('Lookup Tables'!$B$2:$B$5,MATCH(F6926,'Lookup Tables'!$A$2:$A$5,0))</f>
        <v>Manager B</v>
      </c>
    </row>
    <row r="6927" customFormat="false" ht="15" hidden="false" customHeight="false" outlineLevel="0" collapsed="false">
      <c r="A6927" s="0" t="s">
        <v>5362</v>
      </c>
      <c r="B6927" s="13" t="n">
        <v>42704</v>
      </c>
      <c r="C6927" s="13" t="n">
        <v>42708</v>
      </c>
      <c r="D6927" s="14" t="s">
        <v>69</v>
      </c>
      <c r="E6927" s="14" t="s">
        <v>53</v>
      </c>
      <c r="F6927" s="14" t="s">
        <v>117</v>
      </c>
      <c r="G6927" s="14" t="s">
        <v>170</v>
      </c>
      <c r="H6927" s="14" t="s">
        <v>56</v>
      </c>
      <c r="I6927" s="14" t="s">
        <v>57</v>
      </c>
      <c r="J6927" s="14" t="s">
        <v>3401</v>
      </c>
      <c r="K6927" s="15" t="n">
        <v>681.408</v>
      </c>
      <c r="L6927" s="0" t="n">
        <v>12</v>
      </c>
      <c r="M6927" s="16" t="n">
        <v>0.2</v>
      </c>
      <c r="N6927" s="17" t="n">
        <v>42.588</v>
      </c>
      <c r="O6927" s="0" t="str">
        <f aca="false">TEXT(B6927,"YYYY-MM")</f>
        <v>2016-11</v>
      </c>
      <c r="P6927" s="18" t="n">
        <f aca="false">IFERROR(N6927/K6927,0)</f>
        <v>0.0625</v>
      </c>
      <c r="Q6927" s="0" t="str">
        <f aca="false">IF(M6927=0,"No Discount",IF(M6927&lt;0.2,"Low (1-19%)",IF(M6927&lt;0.4,"Medium (20-39%)","High (40%+)")))</f>
        <v>Medium (20-39%)</v>
      </c>
      <c r="R6927" s="0" t="str">
        <f aca="false">INDEX('Lookup Tables'!$B$2:$B$5,MATCH(F6927,'Lookup Tables'!$A$2:$A$5,0))</f>
        <v>Manager B</v>
      </c>
    </row>
    <row r="6928" customFormat="false" ht="15" hidden="false" customHeight="false" outlineLevel="0" collapsed="false">
      <c r="A6928" s="0" t="s">
        <v>5363</v>
      </c>
      <c r="B6928" s="13" t="n">
        <v>42944</v>
      </c>
      <c r="C6928" s="13" t="n">
        <v>42950</v>
      </c>
      <c r="D6928" s="14" t="s">
        <v>69</v>
      </c>
      <c r="E6928" s="14" t="s">
        <v>53</v>
      </c>
      <c r="F6928" s="14" t="s">
        <v>63</v>
      </c>
      <c r="G6928" s="14" t="s">
        <v>64</v>
      </c>
      <c r="H6928" s="14" t="s">
        <v>65</v>
      </c>
      <c r="I6928" s="14" t="s">
        <v>66</v>
      </c>
      <c r="J6928" s="14" t="s">
        <v>4477</v>
      </c>
      <c r="K6928" s="15" t="n">
        <v>18.9</v>
      </c>
      <c r="L6928" s="0" t="n">
        <v>3</v>
      </c>
      <c r="M6928" s="16" t="n">
        <v>0</v>
      </c>
      <c r="N6928" s="17" t="n">
        <v>8.694</v>
      </c>
      <c r="O6928" s="0" t="str">
        <f aca="false">TEXT(B6928,"YYYY-MM")</f>
        <v>2017-07</v>
      </c>
      <c r="P6928" s="18" t="n">
        <f aca="false">IFERROR(N6928/K6928,0)</f>
        <v>0.46</v>
      </c>
      <c r="Q6928" s="0" t="str">
        <f aca="false">IF(M6928=0,"No Discount",IF(M6928&lt;0.2,"Low (1-19%)",IF(M6928&lt;0.4,"Medium (20-39%)","High (40%+)")))</f>
        <v>No Discount</v>
      </c>
      <c r="R6928" s="0" t="str">
        <f aca="false">INDEX('Lookup Tables'!$B$2:$B$5,MATCH(F6928,'Lookup Tables'!$A$2:$A$5,0))</f>
        <v>Manager D</v>
      </c>
    </row>
    <row r="6929" customFormat="false" ht="15" hidden="false" customHeight="false" outlineLevel="0" collapsed="false">
      <c r="A6929" s="0" t="s">
        <v>5364</v>
      </c>
      <c r="B6929" s="13" t="n">
        <v>42909</v>
      </c>
      <c r="C6929" s="13" t="n">
        <v>42911</v>
      </c>
      <c r="D6929" s="14" t="s">
        <v>52</v>
      </c>
      <c r="E6929" s="14" t="s">
        <v>53</v>
      </c>
      <c r="F6929" s="14" t="s">
        <v>63</v>
      </c>
      <c r="G6929" s="14" t="s">
        <v>64</v>
      </c>
      <c r="H6929" s="14" t="s">
        <v>65</v>
      </c>
      <c r="I6929" s="14" t="s">
        <v>73</v>
      </c>
      <c r="J6929" s="14" t="s">
        <v>2382</v>
      </c>
      <c r="K6929" s="15" t="n">
        <v>93.68</v>
      </c>
      <c r="L6929" s="0" t="n">
        <v>4</v>
      </c>
      <c r="M6929" s="16" t="n">
        <v>0</v>
      </c>
      <c r="N6929" s="17" t="n">
        <v>25.2936</v>
      </c>
      <c r="O6929" s="0" t="str">
        <f aca="false">TEXT(B6929,"YYYY-MM")</f>
        <v>2017-06</v>
      </c>
      <c r="P6929" s="18" t="n">
        <f aca="false">IFERROR(N6929/K6929,0)</f>
        <v>0.27</v>
      </c>
      <c r="Q6929" s="0" t="str">
        <f aca="false">IF(M6929=0,"No Discount",IF(M6929&lt;0.2,"Low (1-19%)",IF(M6929&lt;0.4,"Medium (20-39%)","High (40%+)")))</f>
        <v>No Discount</v>
      </c>
      <c r="R6929" s="0" t="str">
        <f aca="false">INDEX('Lookup Tables'!$B$2:$B$5,MATCH(F6929,'Lookup Tables'!$A$2:$A$5,0))</f>
        <v>Manager D</v>
      </c>
    </row>
    <row r="6930" customFormat="false" ht="15" hidden="false" customHeight="false" outlineLevel="0" collapsed="false">
      <c r="A6930" s="0" t="s">
        <v>5364</v>
      </c>
      <c r="B6930" s="13" t="n">
        <v>42909</v>
      </c>
      <c r="C6930" s="13" t="n">
        <v>42911</v>
      </c>
      <c r="D6930" s="14" t="s">
        <v>52</v>
      </c>
      <c r="E6930" s="14" t="s">
        <v>53</v>
      </c>
      <c r="F6930" s="14" t="s">
        <v>63</v>
      </c>
      <c r="G6930" s="14" t="s">
        <v>64</v>
      </c>
      <c r="H6930" s="14" t="s">
        <v>65</v>
      </c>
      <c r="I6930" s="14" t="s">
        <v>66</v>
      </c>
      <c r="J6930" s="14" t="s">
        <v>1012</v>
      </c>
      <c r="K6930" s="15" t="n">
        <v>21.93</v>
      </c>
      <c r="L6930" s="0" t="n">
        <v>3</v>
      </c>
      <c r="M6930" s="16" t="n">
        <v>0</v>
      </c>
      <c r="N6930" s="17" t="n">
        <v>10.3071</v>
      </c>
      <c r="O6930" s="0" t="str">
        <f aca="false">TEXT(B6930,"YYYY-MM")</f>
        <v>2017-06</v>
      </c>
      <c r="P6930" s="18" t="n">
        <f aca="false">IFERROR(N6930/K6930,0)</f>
        <v>0.47</v>
      </c>
      <c r="Q6930" s="0" t="str">
        <f aca="false">IF(M6930=0,"No Discount",IF(M6930&lt;0.2,"Low (1-19%)",IF(M6930&lt;0.4,"Medium (20-39%)","High (40%+)")))</f>
        <v>No Discount</v>
      </c>
      <c r="R6930" s="0" t="str">
        <f aca="false">INDEX('Lookup Tables'!$B$2:$B$5,MATCH(F6930,'Lookup Tables'!$A$2:$A$5,0))</f>
        <v>Manager D</v>
      </c>
    </row>
    <row r="6931" customFormat="false" ht="15" hidden="false" customHeight="false" outlineLevel="0" collapsed="false">
      <c r="A6931" s="0" t="s">
        <v>5364</v>
      </c>
      <c r="B6931" s="13" t="n">
        <v>42909</v>
      </c>
      <c r="C6931" s="13" t="n">
        <v>42911</v>
      </c>
      <c r="D6931" s="14" t="s">
        <v>52</v>
      </c>
      <c r="E6931" s="14" t="s">
        <v>53</v>
      </c>
      <c r="F6931" s="14" t="s">
        <v>63</v>
      </c>
      <c r="G6931" s="14" t="s">
        <v>64</v>
      </c>
      <c r="H6931" s="14" t="s">
        <v>80</v>
      </c>
      <c r="I6931" s="14" t="s">
        <v>81</v>
      </c>
      <c r="J6931" s="14" t="s">
        <v>641</v>
      </c>
      <c r="K6931" s="15" t="n">
        <v>862.344</v>
      </c>
      <c r="L6931" s="0" t="n">
        <v>7</v>
      </c>
      <c r="M6931" s="16" t="n">
        <v>0.2</v>
      </c>
      <c r="N6931" s="17" t="n">
        <v>97.0137</v>
      </c>
      <c r="O6931" s="0" t="str">
        <f aca="false">TEXT(B6931,"YYYY-MM")</f>
        <v>2017-06</v>
      </c>
      <c r="P6931" s="18" t="n">
        <f aca="false">IFERROR(N6931/K6931,0)</f>
        <v>0.1125</v>
      </c>
      <c r="Q6931" s="0" t="str">
        <f aca="false">IF(M6931=0,"No Discount",IF(M6931&lt;0.2,"Low (1-19%)",IF(M6931&lt;0.4,"Medium (20-39%)","High (40%+)")))</f>
        <v>Medium (20-39%)</v>
      </c>
      <c r="R6931" s="0" t="str">
        <f aca="false">INDEX('Lookup Tables'!$B$2:$B$5,MATCH(F6931,'Lookup Tables'!$A$2:$A$5,0))</f>
        <v>Manager D</v>
      </c>
    </row>
    <row r="6932" customFormat="false" ht="15" hidden="false" customHeight="false" outlineLevel="0" collapsed="false">
      <c r="A6932" s="0" t="s">
        <v>5364</v>
      </c>
      <c r="B6932" s="13" t="n">
        <v>42909</v>
      </c>
      <c r="C6932" s="13" t="n">
        <v>42911</v>
      </c>
      <c r="D6932" s="14" t="s">
        <v>52</v>
      </c>
      <c r="E6932" s="14" t="s">
        <v>53</v>
      </c>
      <c r="F6932" s="14" t="s">
        <v>63</v>
      </c>
      <c r="G6932" s="14" t="s">
        <v>64</v>
      </c>
      <c r="H6932" s="14" t="s">
        <v>65</v>
      </c>
      <c r="I6932" s="14" t="s">
        <v>91</v>
      </c>
      <c r="J6932" s="14" t="s">
        <v>1202</v>
      </c>
      <c r="K6932" s="15" t="n">
        <v>19.98</v>
      </c>
      <c r="L6932" s="0" t="n">
        <v>1</v>
      </c>
      <c r="M6932" s="16" t="n">
        <v>0</v>
      </c>
      <c r="N6932" s="17" t="n">
        <v>9.3906</v>
      </c>
      <c r="O6932" s="0" t="str">
        <f aca="false">TEXT(B6932,"YYYY-MM")</f>
        <v>2017-06</v>
      </c>
      <c r="P6932" s="18" t="n">
        <f aca="false">IFERROR(N6932/K6932,0)</f>
        <v>0.47</v>
      </c>
      <c r="Q6932" s="0" t="str">
        <f aca="false">IF(M6932=0,"No Discount",IF(M6932&lt;0.2,"Low (1-19%)",IF(M6932&lt;0.4,"Medium (20-39%)","High (40%+)")))</f>
        <v>No Discount</v>
      </c>
      <c r="R6932" s="0" t="str">
        <f aca="false">INDEX('Lookup Tables'!$B$2:$B$5,MATCH(F6932,'Lookup Tables'!$A$2:$A$5,0))</f>
        <v>Manager D</v>
      </c>
    </row>
    <row r="6933" customFormat="false" ht="15" hidden="false" customHeight="false" outlineLevel="0" collapsed="false">
      <c r="A6933" s="0" t="s">
        <v>5365</v>
      </c>
      <c r="B6933" s="13" t="n">
        <v>42199</v>
      </c>
      <c r="C6933" s="13" t="n">
        <v>42203</v>
      </c>
      <c r="D6933" s="14" t="s">
        <v>69</v>
      </c>
      <c r="E6933" s="14" t="s">
        <v>53</v>
      </c>
      <c r="F6933" s="14" t="s">
        <v>117</v>
      </c>
      <c r="G6933" s="14" t="s">
        <v>118</v>
      </c>
      <c r="H6933" s="14" t="s">
        <v>80</v>
      </c>
      <c r="I6933" s="14" t="s">
        <v>81</v>
      </c>
      <c r="J6933" s="14" t="s">
        <v>5366</v>
      </c>
      <c r="K6933" s="15" t="n">
        <v>13.494</v>
      </c>
      <c r="L6933" s="0" t="n">
        <v>1</v>
      </c>
      <c r="M6933" s="16" t="n">
        <v>0.4</v>
      </c>
      <c r="N6933" s="17" t="n">
        <v>-2.249</v>
      </c>
      <c r="O6933" s="0" t="str">
        <f aca="false">TEXT(B6933,"YYYY-MM")</f>
        <v>2015-07</v>
      </c>
      <c r="P6933" s="18" t="n">
        <f aca="false">IFERROR(N6933/K6933,0)</f>
        <v>-0.166666666666667</v>
      </c>
      <c r="Q6933" s="0" t="str">
        <f aca="false">IF(M6933=0,"No Discount",IF(M6933&lt;0.2,"Low (1-19%)",IF(M6933&lt;0.4,"Medium (20-39%)","High (40%+)")))</f>
        <v>High (40%+)</v>
      </c>
      <c r="R6933" s="0" t="str">
        <f aca="false">INDEX('Lookup Tables'!$B$2:$B$5,MATCH(F6933,'Lookup Tables'!$A$2:$A$5,0))</f>
        <v>Manager B</v>
      </c>
    </row>
    <row r="6934" customFormat="false" ht="15" hidden="false" customHeight="false" outlineLevel="0" collapsed="false">
      <c r="A6934" s="0" t="s">
        <v>5365</v>
      </c>
      <c r="B6934" s="13" t="n">
        <v>42199</v>
      </c>
      <c r="C6934" s="13" t="n">
        <v>42203</v>
      </c>
      <c r="D6934" s="14" t="s">
        <v>69</v>
      </c>
      <c r="E6934" s="14" t="s">
        <v>53</v>
      </c>
      <c r="F6934" s="14" t="s">
        <v>117</v>
      </c>
      <c r="G6934" s="14" t="s">
        <v>118</v>
      </c>
      <c r="H6934" s="14" t="s">
        <v>80</v>
      </c>
      <c r="I6934" s="14" t="s">
        <v>81</v>
      </c>
      <c r="J6934" s="14" t="s">
        <v>4485</v>
      </c>
      <c r="K6934" s="15" t="n">
        <v>23.988</v>
      </c>
      <c r="L6934" s="0" t="n">
        <v>2</v>
      </c>
      <c r="M6934" s="16" t="n">
        <v>0.4</v>
      </c>
      <c r="N6934" s="17" t="n">
        <v>-13.993</v>
      </c>
      <c r="O6934" s="0" t="str">
        <f aca="false">TEXT(B6934,"YYYY-MM")</f>
        <v>2015-07</v>
      </c>
      <c r="P6934" s="18" t="n">
        <f aca="false">IFERROR(N6934/K6934,0)</f>
        <v>-0.583333333333333</v>
      </c>
      <c r="Q6934" s="0" t="str">
        <f aca="false">IF(M6934=0,"No Discount",IF(M6934&lt;0.2,"Low (1-19%)",IF(M6934&lt;0.4,"Medium (20-39%)","High (40%+)")))</f>
        <v>High (40%+)</v>
      </c>
      <c r="R6934" s="0" t="str">
        <f aca="false">INDEX('Lookup Tables'!$B$2:$B$5,MATCH(F6934,'Lookup Tables'!$A$2:$A$5,0))</f>
        <v>Manager B</v>
      </c>
    </row>
    <row r="6935" customFormat="false" ht="15" hidden="false" customHeight="false" outlineLevel="0" collapsed="false">
      <c r="A6935" s="0" t="s">
        <v>5365</v>
      </c>
      <c r="B6935" s="13" t="n">
        <v>42199</v>
      </c>
      <c r="C6935" s="13" t="n">
        <v>42203</v>
      </c>
      <c r="D6935" s="14" t="s">
        <v>69</v>
      </c>
      <c r="E6935" s="14" t="s">
        <v>53</v>
      </c>
      <c r="F6935" s="14" t="s">
        <v>117</v>
      </c>
      <c r="G6935" s="14" t="s">
        <v>118</v>
      </c>
      <c r="H6935" s="14" t="s">
        <v>56</v>
      </c>
      <c r="I6935" s="14" t="s">
        <v>76</v>
      </c>
      <c r="J6935" s="14" t="s">
        <v>5303</v>
      </c>
      <c r="K6935" s="15" t="n">
        <v>31.984</v>
      </c>
      <c r="L6935" s="0" t="n">
        <v>2</v>
      </c>
      <c r="M6935" s="16" t="n">
        <v>0.2</v>
      </c>
      <c r="N6935" s="17" t="n">
        <v>1.1994</v>
      </c>
      <c r="O6935" s="0" t="str">
        <f aca="false">TEXT(B6935,"YYYY-MM")</f>
        <v>2015-07</v>
      </c>
      <c r="P6935" s="18" t="n">
        <f aca="false">IFERROR(N6935/K6935,0)</f>
        <v>0.0375</v>
      </c>
      <c r="Q6935" s="0" t="str">
        <f aca="false">IF(M6935=0,"No Discount",IF(M6935&lt;0.2,"Low (1-19%)",IF(M6935&lt;0.4,"Medium (20-39%)","High (40%+)")))</f>
        <v>Medium (20-39%)</v>
      </c>
      <c r="R6935" s="0" t="str">
        <f aca="false">INDEX('Lookup Tables'!$B$2:$B$5,MATCH(F6935,'Lookup Tables'!$A$2:$A$5,0))</f>
        <v>Manager B</v>
      </c>
    </row>
    <row r="6936" customFormat="false" ht="15" hidden="false" customHeight="false" outlineLevel="0" collapsed="false">
      <c r="A6936" s="0" t="s">
        <v>5365</v>
      </c>
      <c r="B6936" s="13" t="n">
        <v>42199</v>
      </c>
      <c r="C6936" s="13" t="n">
        <v>42203</v>
      </c>
      <c r="D6936" s="14" t="s">
        <v>69</v>
      </c>
      <c r="E6936" s="14" t="s">
        <v>53</v>
      </c>
      <c r="F6936" s="14" t="s">
        <v>117</v>
      </c>
      <c r="G6936" s="14" t="s">
        <v>118</v>
      </c>
      <c r="H6936" s="14" t="s">
        <v>65</v>
      </c>
      <c r="I6936" s="14" t="s">
        <v>78</v>
      </c>
      <c r="J6936" s="14" t="s">
        <v>1955</v>
      </c>
      <c r="K6936" s="15" t="n">
        <v>41.584</v>
      </c>
      <c r="L6936" s="0" t="n">
        <v>2</v>
      </c>
      <c r="M6936" s="16" t="n">
        <v>0.2</v>
      </c>
      <c r="N6936" s="17" t="n">
        <v>4.6782</v>
      </c>
      <c r="O6936" s="0" t="str">
        <f aca="false">TEXT(B6936,"YYYY-MM")</f>
        <v>2015-07</v>
      </c>
      <c r="P6936" s="18" t="n">
        <f aca="false">IFERROR(N6936/K6936,0)</f>
        <v>0.1125</v>
      </c>
      <c r="Q6936" s="0" t="str">
        <f aca="false">IF(M6936=0,"No Discount",IF(M6936&lt;0.2,"Low (1-19%)",IF(M6936&lt;0.4,"Medium (20-39%)","High (40%+)")))</f>
        <v>Medium (20-39%)</v>
      </c>
      <c r="R6936" s="0" t="str">
        <f aca="false">INDEX('Lookup Tables'!$B$2:$B$5,MATCH(F6936,'Lookup Tables'!$A$2:$A$5,0))</f>
        <v>Manager B</v>
      </c>
    </row>
    <row r="6937" customFormat="false" ht="15" hidden="false" customHeight="false" outlineLevel="0" collapsed="false">
      <c r="A6937" s="0" t="s">
        <v>5367</v>
      </c>
      <c r="B6937" s="13" t="n">
        <v>43434</v>
      </c>
      <c r="C6937" s="13" t="n">
        <v>43437</v>
      </c>
      <c r="D6937" s="14" t="s">
        <v>52</v>
      </c>
      <c r="E6937" s="14" t="s">
        <v>62</v>
      </c>
      <c r="F6937" s="14" t="s">
        <v>98</v>
      </c>
      <c r="G6937" s="14" t="s">
        <v>99</v>
      </c>
      <c r="H6937" s="14" t="s">
        <v>80</v>
      </c>
      <c r="I6937" s="14" t="s">
        <v>123</v>
      </c>
      <c r="J6937" s="14" t="s">
        <v>247</v>
      </c>
      <c r="K6937" s="15" t="n">
        <v>95.976</v>
      </c>
      <c r="L6937" s="0" t="n">
        <v>3</v>
      </c>
      <c r="M6937" s="16" t="n">
        <v>0.2</v>
      </c>
      <c r="N6937" s="17" t="n">
        <v>-10.7973</v>
      </c>
      <c r="O6937" s="0" t="str">
        <f aca="false">TEXT(B6937,"YYYY-MM")</f>
        <v>2018-11</v>
      </c>
      <c r="P6937" s="18" t="n">
        <f aca="false">IFERROR(N6937/K6937,0)</f>
        <v>-0.1125</v>
      </c>
      <c r="Q6937" s="0" t="str">
        <f aca="false">IF(M6937=0,"No Discount",IF(M6937&lt;0.2,"Low (1-19%)",IF(M6937&lt;0.4,"Medium (20-39%)","High (40%+)")))</f>
        <v>Medium (20-39%)</v>
      </c>
      <c r="R6937" s="0" t="str">
        <f aca="false">INDEX('Lookup Tables'!$B$2:$B$5,MATCH(F6937,'Lookup Tables'!$A$2:$A$5,0))</f>
        <v>Manager A</v>
      </c>
    </row>
    <row r="6938" customFormat="false" ht="15" hidden="false" customHeight="false" outlineLevel="0" collapsed="false">
      <c r="A6938" s="0" t="s">
        <v>5368</v>
      </c>
      <c r="B6938" s="13" t="n">
        <v>42980</v>
      </c>
      <c r="C6938" s="13" t="n">
        <v>42982</v>
      </c>
      <c r="D6938" s="14" t="s">
        <v>137</v>
      </c>
      <c r="E6938" s="14" t="s">
        <v>97</v>
      </c>
      <c r="F6938" s="14" t="s">
        <v>98</v>
      </c>
      <c r="G6938" s="14" t="s">
        <v>146</v>
      </c>
      <c r="H6938" s="14" t="s">
        <v>56</v>
      </c>
      <c r="I6938" s="14" t="s">
        <v>76</v>
      </c>
      <c r="J6938" s="14" t="s">
        <v>5369</v>
      </c>
      <c r="K6938" s="15" t="n">
        <v>84.272</v>
      </c>
      <c r="L6938" s="0" t="n">
        <v>2</v>
      </c>
      <c r="M6938" s="16" t="n">
        <v>0.6</v>
      </c>
      <c r="N6938" s="17" t="n">
        <v>-75.8448</v>
      </c>
      <c r="O6938" s="0" t="str">
        <f aca="false">TEXT(B6938,"YYYY-MM")</f>
        <v>2017-09</v>
      </c>
      <c r="P6938" s="18" t="n">
        <f aca="false">IFERROR(N6938/K6938,0)</f>
        <v>-0.9</v>
      </c>
      <c r="Q6938" s="0" t="str">
        <f aca="false">IF(M6938=0,"No Discount",IF(M6938&lt;0.2,"Low (1-19%)",IF(M6938&lt;0.4,"Medium (20-39%)","High (40%+)")))</f>
        <v>High (40%+)</v>
      </c>
      <c r="R6938" s="0" t="str">
        <f aca="false">INDEX('Lookup Tables'!$B$2:$B$5,MATCH(F6938,'Lookup Tables'!$A$2:$A$5,0))</f>
        <v>Manager A</v>
      </c>
    </row>
    <row r="6939" customFormat="false" ht="15" hidden="false" customHeight="false" outlineLevel="0" collapsed="false">
      <c r="A6939" s="0" t="s">
        <v>5370</v>
      </c>
      <c r="B6939" s="13" t="n">
        <v>42170</v>
      </c>
      <c r="C6939" s="13" t="n">
        <v>42170</v>
      </c>
      <c r="D6939" s="14" t="s">
        <v>606</v>
      </c>
      <c r="E6939" s="14" t="s">
        <v>53</v>
      </c>
      <c r="F6939" s="14" t="s">
        <v>98</v>
      </c>
      <c r="G6939" s="14" t="s">
        <v>99</v>
      </c>
      <c r="H6939" s="14" t="s">
        <v>65</v>
      </c>
      <c r="I6939" s="14" t="s">
        <v>91</v>
      </c>
      <c r="J6939" s="14" t="s">
        <v>4824</v>
      </c>
      <c r="K6939" s="15" t="n">
        <v>36.544</v>
      </c>
      <c r="L6939" s="0" t="n">
        <v>2</v>
      </c>
      <c r="M6939" s="16" t="n">
        <v>0.2</v>
      </c>
      <c r="N6939" s="17" t="n">
        <v>11.8768</v>
      </c>
      <c r="O6939" s="0" t="str">
        <f aca="false">TEXT(B6939,"YYYY-MM")</f>
        <v>2015-06</v>
      </c>
      <c r="P6939" s="18" t="n">
        <f aca="false">IFERROR(N6939/K6939,0)</f>
        <v>0.325</v>
      </c>
      <c r="Q6939" s="0" t="str">
        <f aca="false">IF(M6939=0,"No Discount",IF(M6939&lt;0.2,"Low (1-19%)",IF(M6939&lt;0.4,"Medium (20-39%)","High (40%+)")))</f>
        <v>Medium (20-39%)</v>
      </c>
      <c r="R6939" s="0" t="str">
        <f aca="false">INDEX('Lookup Tables'!$B$2:$B$5,MATCH(F6939,'Lookup Tables'!$A$2:$A$5,0))</f>
        <v>Manager A</v>
      </c>
    </row>
    <row r="6940" customFormat="false" ht="15" hidden="false" customHeight="false" outlineLevel="0" collapsed="false">
      <c r="A6940" s="0" t="s">
        <v>5371</v>
      </c>
      <c r="B6940" s="13" t="n">
        <v>43044</v>
      </c>
      <c r="C6940" s="13" t="n">
        <v>43048</v>
      </c>
      <c r="D6940" s="14" t="s">
        <v>69</v>
      </c>
      <c r="E6940" s="14" t="s">
        <v>53</v>
      </c>
      <c r="F6940" s="14" t="s">
        <v>63</v>
      </c>
      <c r="G6940" s="14" t="s">
        <v>94</v>
      </c>
      <c r="H6940" s="14" t="s">
        <v>80</v>
      </c>
      <c r="I6940" s="14" t="s">
        <v>123</v>
      </c>
      <c r="J6940" s="14" t="s">
        <v>5372</v>
      </c>
      <c r="K6940" s="15" t="n">
        <v>479.72</v>
      </c>
      <c r="L6940" s="0" t="n">
        <v>4</v>
      </c>
      <c r="M6940" s="16" t="n">
        <v>0</v>
      </c>
      <c r="N6940" s="17" t="n">
        <v>52.7692</v>
      </c>
      <c r="O6940" s="0" t="str">
        <f aca="false">TEXT(B6940,"YYYY-MM")</f>
        <v>2017-11</v>
      </c>
      <c r="P6940" s="18" t="n">
        <f aca="false">IFERROR(N6940/K6940,0)</f>
        <v>0.11</v>
      </c>
      <c r="Q6940" s="0" t="str">
        <f aca="false">IF(M6940=0,"No Discount",IF(M6940&lt;0.2,"Low (1-19%)",IF(M6940&lt;0.4,"Medium (20-39%)","High (40%+)")))</f>
        <v>No Discount</v>
      </c>
      <c r="R6940" s="0" t="str">
        <f aca="false">INDEX('Lookup Tables'!$B$2:$B$5,MATCH(F6940,'Lookup Tables'!$A$2:$A$5,0))</f>
        <v>Manager D</v>
      </c>
    </row>
    <row r="6941" customFormat="false" ht="15" hidden="false" customHeight="false" outlineLevel="0" collapsed="false">
      <c r="A6941" s="0" t="s">
        <v>5373</v>
      </c>
      <c r="B6941" s="13" t="n">
        <v>43277</v>
      </c>
      <c r="C6941" s="13" t="n">
        <v>43281</v>
      </c>
      <c r="D6941" s="14" t="s">
        <v>69</v>
      </c>
      <c r="E6941" s="14" t="s">
        <v>62</v>
      </c>
      <c r="F6941" s="14" t="s">
        <v>117</v>
      </c>
      <c r="G6941" s="14" t="s">
        <v>170</v>
      </c>
      <c r="H6941" s="14" t="s">
        <v>65</v>
      </c>
      <c r="I6941" s="14" t="s">
        <v>83</v>
      </c>
      <c r="J6941" s="14" t="s">
        <v>1179</v>
      </c>
      <c r="K6941" s="15" t="n">
        <v>102.368</v>
      </c>
      <c r="L6941" s="0" t="n">
        <v>2</v>
      </c>
      <c r="M6941" s="16" t="n">
        <v>0.2</v>
      </c>
      <c r="N6941" s="17" t="n">
        <v>37.1084</v>
      </c>
      <c r="O6941" s="0" t="str">
        <f aca="false">TEXT(B6941,"YYYY-MM")</f>
        <v>2018-06</v>
      </c>
      <c r="P6941" s="18" t="n">
        <f aca="false">IFERROR(N6941/K6941,0)</f>
        <v>0.3625</v>
      </c>
      <c r="Q6941" s="0" t="str">
        <f aca="false">IF(M6941=0,"No Discount",IF(M6941&lt;0.2,"Low (1-19%)",IF(M6941&lt;0.4,"Medium (20-39%)","High (40%+)")))</f>
        <v>Medium (20-39%)</v>
      </c>
      <c r="R6941" s="0" t="str">
        <f aca="false">INDEX('Lookup Tables'!$B$2:$B$5,MATCH(F6941,'Lookup Tables'!$A$2:$A$5,0))</f>
        <v>Manager B</v>
      </c>
    </row>
    <row r="6942" customFormat="false" ht="15" hidden="false" customHeight="false" outlineLevel="0" collapsed="false">
      <c r="A6942" s="0" t="s">
        <v>5373</v>
      </c>
      <c r="B6942" s="13" t="n">
        <v>43277</v>
      </c>
      <c r="C6942" s="13" t="n">
        <v>43281</v>
      </c>
      <c r="D6942" s="14" t="s">
        <v>69</v>
      </c>
      <c r="E6942" s="14" t="s">
        <v>62</v>
      </c>
      <c r="F6942" s="14" t="s">
        <v>117</v>
      </c>
      <c r="G6942" s="14" t="s">
        <v>170</v>
      </c>
      <c r="H6942" s="14" t="s">
        <v>65</v>
      </c>
      <c r="I6942" s="14" t="s">
        <v>303</v>
      </c>
      <c r="J6942" s="14" t="s">
        <v>1189</v>
      </c>
      <c r="K6942" s="15" t="n">
        <v>28.4</v>
      </c>
      <c r="L6942" s="0" t="n">
        <v>5</v>
      </c>
      <c r="M6942" s="16" t="n">
        <v>0</v>
      </c>
      <c r="N6942" s="17" t="n">
        <v>8.236</v>
      </c>
      <c r="O6942" s="0" t="str">
        <f aca="false">TEXT(B6942,"YYYY-MM")</f>
        <v>2018-06</v>
      </c>
      <c r="P6942" s="18" t="n">
        <f aca="false">IFERROR(N6942/K6942,0)</f>
        <v>0.29</v>
      </c>
      <c r="Q6942" s="0" t="str">
        <f aca="false">IF(M6942=0,"No Discount",IF(M6942&lt;0.2,"Low (1-19%)",IF(M6942&lt;0.4,"Medium (20-39%)","High (40%+)")))</f>
        <v>No Discount</v>
      </c>
      <c r="R6942" s="0" t="str">
        <f aca="false">INDEX('Lookup Tables'!$B$2:$B$5,MATCH(F6942,'Lookup Tables'!$A$2:$A$5,0))</f>
        <v>Manager B</v>
      </c>
    </row>
    <row r="6943" customFormat="false" ht="15" hidden="false" customHeight="false" outlineLevel="0" collapsed="false">
      <c r="A6943" s="0" t="s">
        <v>5373</v>
      </c>
      <c r="B6943" s="13" t="n">
        <v>43277</v>
      </c>
      <c r="C6943" s="13" t="n">
        <v>43281</v>
      </c>
      <c r="D6943" s="14" t="s">
        <v>69</v>
      </c>
      <c r="E6943" s="14" t="s">
        <v>62</v>
      </c>
      <c r="F6943" s="14" t="s">
        <v>117</v>
      </c>
      <c r="G6943" s="14" t="s">
        <v>170</v>
      </c>
      <c r="H6943" s="14" t="s">
        <v>65</v>
      </c>
      <c r="I6943" s="14" t="s">
        <v>73</v>
      </c>
      <c r="J6943" s="14" t="s">
        <v>919</v>
      </c>
      <c r="K6943" s="15" t="n">
        <v>713.88</v>
      </c>
      <c r="L6943" s="0" t="n">
        <v>4</v>
      </c>
      <c r="M6943" s="16" t="n">
        <v>0</v>
      </c>
      <c r="N6943" s="17" t="n">
        <v>214.164</v>
      </c>
      <c r="O6943" s="0" t="str">
        <f aca="false">TEXT(B6943,"YYYY-MM")</f>
        <v>2018-06</v>
      </c>
      <c r="P6943" s="18" t="n">
        <f aca="false">IFERROR(N6943/K6943,0)</f>
        <v>0.3</v>
      </c>
      <c r="Q6943" s="0" t="str">
        <f aca="false">IF(M6943=0,"No Discount",IF(M6943&lt;0.2,"Low (1-19%)",IF(M6943&lt;0.4,"Medium (20-39%)","High (40%+)")))</f>
        <v>No Discount</v>
      </c>
      <c r="R6943" s="0" t="str">
        <f aca="false">INDEX('Lookup Tables'!$B$2:$B$5,MATCH(F6943,'Lookup Tables'!$A$2:$A$5,0))</f>
        <v>Manager B</v>
      </c>
    </row>
    <row r="6944" customFormat="false" ht="15" hidden="false" customHeight="false" outlineLevel="0" collapsed="false">
      <c r="A6944" s="0" t="s">
        <v>5373</v>
      </c>
      <c r="B6944" s="13" t="n">
        <v>43277</v>
      </c>
      <c r="C6944" s="13" t="n">
        <v>43281</v>
      </c>
      <c r="D6944" s="14" t="s">
        <v>69</v>
      </c>
      <c r="E6944" s="14" t="s">
        <v>62</v>
      </c>
      <c r="F6944" s="14" t="s">
        <v>117</v>
      </c>
      <c r="G6944" s="14" t="s">
        <v>170</v>
      </c>
      <c r="H6944" s="14" t="s">
        <v>65</v>
      </c>
      <c r="I6944" s="14" t="s">
        <v>91</v>
      </c>
      <c r="J6944" s="14" t="s">
        <v>2471</v>
      </c>
      <c r="K6944" s="15" t="n">
        <v>68.52</v>
      </c>
      <c r="L6944" s="0" t="n">
        <v>3</v>
      </c>
      <c r="M6944" s="16" t="n">
        <v>0</v>
      </c>
      <c r="N6944" s="17" t="n">
        <v>31.5192</v>
      </c>
      <c r="O6944" s="0" t="str">
        <f aca="false">TEXT(B6944,"YYYY-MM")</f>
        <v>2018-06</v>
      </c>
      <c r="P6944" s="18" t="n">
        <f aca="false">IFERROR(N6944/K6944,0)</f>
        <v>0.46</v>
      </c>
      <c r="Q6944" s="0" t="str">
        <f aca="false">IF(M6944=0,"No Discount",IF(M6944&lt;0.2,"Low (1-19%)",IF(M6944&lt;0.4,"Medium (20-39%)","High (40%+)")))</f>
        <v>No Discount</v>
      </c>
      <c r="R6944" s="0" t="str">
        <f aca="false">INDEX('Lookup Tables'!$B$2:$B$5,MATCH(F6944,'Lookup Tables'!$A$2:$A$5,0))</f>
        <v>Manager B</v>
      </c>
    </row>
    <row r="6945" customFormat="false" ht="15" hidden="false" customHeight="false" outlineLevel="0" collapsed="false">
      <c r="A6945" s="0" t="s">
        <v>5374</v>
      </c>
      <c r="B6945" s="13" t="n">
        <v>42576</v>
      </c>
      <c r="C6945" s="13" t="n">
        <v>42581</v>
      </c>
      <c r="D6945" s="14" t="s">
        <v>69</v>
      </c>
      <c r="E6945" s="14" t="s">
        <v>53</v>
      </c>
      <c r="F6945" s="14" t="s">
        <v>63</v>
      </c>
      <c r="G6945" s="14" t="s">
        <v>64</v>
      </c>
      <c r="H6945" s="14" t="s">
        <v>80</v>
      </c>
      <c r="I6945" s="14" t="s">
        <v>81</v>
      </c>
      <c r="J6945" s="14" t="s">
        <v>5375</v>
      </c>
      <c r="K6945" s="15" t="n">
        <v>623.96</v>
      </c>
      <c r="L6945" s="0" t="n">
        <v>5</v>
      </c>
      <c r="M6945" s="16" t="n">
        <v>0.2</v>
      </c>
      <c r="N6945" s="17" t="n">
        <v>38.9975</v>
      </c>
      <c r="O6945" s="0" t="str">
        <f aca="false">TEXT(B6945,"YYYY-MM")</f>
        <v>2016-07</v>
      </c>
      <c r="P6945" s="18" t="n">
        <f aca="false">IFERROR(N6945/K6945,0)</f>
        <v>0.0625</v>
      </c>
      <c r="Q6945" s="0" t="str">
        <f aca="false">IF(M6945=0,"No Discount",IF(M6945&lt;0.2,"Low (1-19%)",IF(M6945&lt;0.4,"Medium (20-39%)","High (40%+)")))</f>
        <v>Medium (20-39%)</v>
      </c>
      <c r="R6945" s="0" t="str">
        <f aca="false">INDEX('Lookup Tables'!$B$2:$B$5,MATCH(F6945,'Lookup Tables'!$A$2:$A$5,0))</f>
        <v>Manager D</v>
      </c>
    </row>
    <row r="6946" customFormat="false" ht="15" hidden="false" customHeight="false" outlineLevel="0" collapsed="false">
      <c r="A6946" s="0" t="s">
        <v>5376</v>
      </c>
      <c r="B6946" s="13" t="n">
        <v>42270</v>
      </c>
      <c r="C6946" s="13" t="n">
        <v>42274</v>
      </c>
      <c r="D6946" s="14" t="s">
        <v>69</v>
      </c>
      <c r="E6946" s="14" t="s">
        <v>62</v>
      </c>
      <c r="F6946" s="14" t="s">
        <v>117</v>
      </c>
      <c r="G6946" s="14" t="s">
        <v>160</v>
      </c>
      <c r="H6946" s="14" t="s">
        <v>65</v>
      </c>
      <c r="I6946" s="14" t="s">
        <v>83</v>
      </c>
      <c r="J6946" s="14" t="s">
        <v>1794</v>
      </c>
      <c r="K6946" s="15" t="n">
        <v>11.12</v>
      </c>
      <c r="L6946" s="0" t="n">
        <v>4</v>
      </c>
      <c r="M6946" s="16" t="n">
        <v>0</v>
      </c>
      <c r="N6946" s="17" t="n">
        <v>5.4488</v>
      </c>
      <c r="O6946" s="0" t="str">
        <f aca="false">TEXT(B6946,"YYYY-MM")</f>
        <v>2015-09</v>
      </c>
      <c r="P6946" s="18" t="n">
        <f aca="false">IFERROR(N6946/K6946,0)</f>
        <v>0.49</v>
      </c>
      <c r="Q6946" s="0" t="str">
        <f aca="false">IF(M6946=0,"No Discount",IF(M6946&lt;0.2,"Low (1-19%)",IF(M6946&lt;0.4,"Medium (20-39%)","High (40%+)")))</f>
        <v>No Discount</v>
      </c>
      <c r="R6946" s="0" t="str">
        <f aca="false">INDEX('Lookup Tables'!$B$2:$B$5,MATCH(F6946,'Lookup Tables'!$A$2:$A$5,0))</f>
        <v>Manager B</v>
      </c>
    </row>
    <row r="6947" customFormat="false" ht="15" hidden="false" customHeight="false" outlineLevel="0" collapsed="false">
      <c r="A6947" s="0" t="s">
        <v>5377</v>
      </c>
      <c r="B6947" s="13" t="n">
        <v>43008</v>
      </c>
      <c r="C6947" s="13" t="n">
        <v>43012</v>
      </c>
      <c r="D6947" s="14" t="s">
        <v>69</v>
      </c>
      <c r="E6947" s="14" t="s">
        <v>53</v>
      </c>
      <c r="F6947" s="14" t="s">
        <v>117</v>
      </c>
      <c r="G6947" s="14" t="s">
        <v>170</v>
      </c>
      <c r="H6947" s="14" t="s">
        <v>56</v>
      </c>
      <c r="I6947" s="14" t="s">
        <v>57</v>
      </c>
      <c r="J6947" s="14" t="s">
        <v>2309</v>
      </c>
      <c r="K6947" s="15" t="n">
        <v>523.92</v>
      </c>
      <c r="L6947" s="0" t="n">
        <v>5</v>
      </c>
      <c r="M6947" s="16" t="n">
        <v>0.2</v>
      </c>
      <c r="N6947" s="17" t="n">
        <v>-26.196</v>
      </c>
      <c r="O6947" s="0" t="str">
        <f aca="false">TEXT(B6947,"YYYY-MM")</f>
        <v>2017-09</v>
      </c>
      <c r="P6947" s="18" t="n">
        <f aca="false">IFERROR(N6947/K6947,0)</f>
        <v>-0.05</v>
      </c>
      <c r="Q6947" s="0" t="str">
        <f aca="false">IF(M6947=0,"No Discount",IF(M6947&lt;0.2,"Low (1-19%)",IF(M6947&lt;0.4,"Medium (20-39%)","High (40%+)")))</f>
        <v>Medium (20-39%)</v>
      </c>
      <c r="R6947" s="0" t="str">
        <f aca="false">INDEX('Lookup Tables'!$B$2:$B$5,MATCH(F6947,'Lookup Tables'!$A$2:$A$5,0))</f>
        <v>Manager B</v>
      </c>
    </row>
    <row r="6948" customFormat="false" ht="15" hidden="false" customHeight="false" outlineLevel="0" collapsed="false">
      <c r="A6948" s="0" t="s">
        <v>5378</v>
      </c>
      <c r="B6948" s="13" t="n">
        <v>42683</v>
      </c>
      <c r="C6948" s="13" t="n">
        <v>42687</v>
      </c>
      <c r="D6948" s="14" t="s">
        <v>69</v>
      </c>
      <c r="E6948" s="14" t="s">
        <v>97</v>
      </c>
      <c r="F6948" s="14" t="s">
        <v>63</v>
      </c>
      <c r="G6948" s="14" t="s">
        <v>64</v>
      </c>
      <c r="H6948" s="14" t="s">
        <v>65</v>
      </c>
      <c r="I6948" s="14" t="s">
        <v>171</v>
      </c>
      <c r="J6948" s="14" t="s">
        <v>577</v>
      </c>
      <c r="K6948" s="15" t="n">
        <v>2.48</v>
      </c>
      <c r="L6948" s="0" t="n">
        <v>2</v>
      </c>
      <c r="M6948" s="16" t="n">
        <v>0</v>
      </c>
      <c r="N6948" s="17" t="n">
        <v>1.1656</v>
      </c>
      <c r="O6948" s="0" t="str">
        <f aca="false">TEXT(B6948,"YYYY-MM")</f>
        <v>2016-11</v>
      </c>
      <c r="P6948" s="18" t="n">
        <f aca="false">IFERROR(N6948/K6948,0)</f>
        <v>0.47</v>
      </c>
      <c r="Q6948" s="0" t="str">
        <f aca="false">IF(M6948=0,"No Discount",IF(M6948&lt;0.2,"Low (1-19%)",IF(M6948&lt;0.4,"Medium (20-39%)","High (40%+)")))</f>
        <v>No Discount</v>
      </c>
      <c r="R6948" s="0" t="str">
        <f aca="false">INDEX('Lookup Tables'!$B$2:$B$5,MATCH(F6948,'Lookup Tables'!$A$2:$A$5,0))</f>
        <v>Manager D</v>
      </c>
    </row>
    <row r="6949" customFormat="false" ht="15" hidden="false" customHeight="false" outlineLevel="0" collapsed="false">
      <c r="A6949" s="0" t="s">
        <v>5379</v>
      </c>
      <c r="B6949" s="13" t="n">
        <v>42485</v>
      </c>
      <c r="C6949" s="13" t="n">
        <v>42489</v>
      </c>
      <c r="D6949" s="14" t="s">
        <v>69</v>
      </c>
      <c r="E6949" s="14" t="s">
        <v>53</v>
      </c>
      <c r="F6949" s="14" t="s">
        <v>98</v>
      </c>
      <c r="G6949" s="14" t="s">
        <v>146</v>
      </c>
      <c r="H6949" s="14" t="s">
        <v>65</v>
      </c>
      <c r="I6949" s="14" t="s">
        <v>73</v>
      </c>
      <c r="J6949" s="14" t="s">
        <v>1694</v>
      </c>
      <c r="K6949" s="15" t="n">
        <v>221.024</v>
      </c>
      <c r="L6949" s="0" t="n">
        <v>2</v>
      </c>
      <c r="M6949" s="16" t="n">
        <v>0.2</v>
      </c>
      <c r="N6949" s="17" t="n">
        <v>-55.256</v>
      </c>
      <c r="O6949" s="0" t="str">
        <f aca="false">TEXT(B6949,"YYYY-MM")</f>
        <v>2016-04</v>
      </c>
      <c r="P6949" s="18" t="n">
        <f aca="false">IFERROR(N6949/K6949,0)</f>
        <v>-0.25</v>
      </c>
      <c r="Q6949" s="0" t="str">
        <f aca="false">IF(M6949=0,"No Discount",IF(M6949&lt;0.2,"Low (1-19%)",IF(M6949&lt;0.4,"Medium (20-39%)","High (40%+)")))</f>
        <v>Medium (20-39%)</v>
      </c>
      <c r="R6949" s="0" t="str">
        <f aca="false">INDEX('Lookup Tables'!$B$2:$B$5,MATCH(F6949,'Lookup Tables'!$A$2:$A$5,0))</f>
        <v>Manager A</v>
      </c>
    </row>
    <row r="6950" customFormat="false" ht="15" hidden="false" customHeight="false" outlineLevel="0" collapsed="false">
      <c r="A6950" s="0" t="s">
        <v>5379</v>
      </c>
      <c r="B6950" s="13" t="n">
        <v>42485</v>
      </c>
      <c r="C6950" s="13" t="n">
        <v>42489</v>
      </c>
      <c r="D6950" s="14" t="s">
        <v>69</v>
      </c>
      <c r="E6950" s="14" t="s">
        <v>53</v>
      </c>
      <c r="F6950" s="14" t="s">
        <v>98</v>
      </c>
      <c r="G6950" s="14" t="s">
        <v>146</v>
      </c>
      <c r="H6950" s="14" t="s">
        <v>56</v>
      </c>
      <c r="I6950" s="14" t="s">
        <v>59</v>
      </c>
      <c r="J6950" s="14" t="s">
        <v>3329</v>
      </c>
      <c r="K6950" s="15" t="n">
        <v>128.058</v>
      </c>
      <c r="L6950" s="0" t="n">
        <v>3</v>
      </c>
      <c r="M6950" s="16" t="n">
        <v>0.3</v>
      </c>
      <c r="N6950" s="17" t="n">
        <v>-23.7822</v>
      </c>
      <c r="O6950" s="0" t="str">
        <f aca="false">TEXT(B6950,"YYYY-MM")</f>
        <v>2016-04</v>
      </c>
      <c r="P6950" s="18" t="n">
        <f aca="false">IFERROR(N6950/K6950,0)</f>
        <v>-0.185714285714286</v>
      </c>
      <c r="Q6950" s="0" t="str">
        <f aca="false">IF(M6950=0,"No Discount",IF(M6950&lt;0.2,"Low (1-19%)",IF(M6950&lt;0.4,"Medium (20-39%)","High (40%+)")))</f>
        <v>Medium (20-39%)</v>
      </c>
      <c r="R6950" s="0" t="str">
        <f aca="false">INDEX('Lookup Tables'!$B$2:$B$5,MATCH(F6950,'Lookup Tables'!$A$2:$A$5,0))</f>
        <v>Manager A</v>
      </c>
    </row>
    <row r="6951" customFormat="false" ht="15" hidden="false" customHeight="false" outlineLevel="0" collapsed="false">
      <c r="A6951" s="0" t="s">
        <v>5380</v>
      </c>
      <c r="B6951" s="13" t="n">
        <v>43423</v>
      </c>
      <c r="C6951" s="13" t="n">
        <v>43423</v>
      </c>
      <c r="D6951" s="14" t="s">
        <v>606</v>
      </c>
      <c r="E6951" s="14" t="s">
        <v>97</v>
      </c>
      <c r="F6951" s="14" t="s">
        <v>117</v>
      </c>
      <c r="G6951" s="14" t="s">
        <v>170</v>
      </c>
      <c r="H6951" s="14" t="s">
        <v>65</v>
      </c>
      <c r="I6951" s="14" t="s">
        <v>83</v>
      </c>
      <c r="J6951" s="14" t="s">
        <v>2096</v>
      </c>
      <c r="K6951" s="15" t="n">
        <v>58.408</v>
      </c>
      <c r="L6951" s="0" t="n">
        <v>7</v>
      </c>
      <c r="M6951" s="16" t="n">
        <v>0.2</v>
      </c>
      <c r="N6951" s="17" t="n">
        <v>18.2525</v>
      </c>
      <c r="O6951" s="0" t="str">
        <f aca="false">TEXT(B6951,"YYYY-MM")</f>
        <v>2018-11</v>
      </c>
      <c r="P6951" s="18" t="n">
        <f aca="false">IFERROR(N6951/K6951,0)</f>
        <v>0.3125</v>
      </c>
      <c r="Q6951" s="0" t="str">
        <f aca="false">IF(M6951=0,"No Discount",IF(M6951&lt;0.2,"Low (1-19%)",IF(M6951&lt;0.4,"Medium (20-39%)","High (40%+)")))</f>
        <v>Medium (20-39%)</v>
      </c>
      <c r="R6951" s="0" t="str">
        <f aca="false">INDEX('Lookup Tables'!$B$2:$B$5,MATCH(F6951,'Lookup Tables'!$A$2:$A$5,0))</f>
        <v>Manager B</v>
      </c>
    </row>
    <row r="6952" customFormat="false" ht="15" hidden="false" customHeight="false" outlineLevel="0" collapsed="false">
      <c r="A6952" s="0" t="s">
        <v>5380</v>
      </c>
      <c r="B6952" s="13" t="n">
        <v>43423</v>
      </c>
      <c r="C6952" s="13" t="n">
        <v>43423</v>
      </c>
      <c r="D6952" s="14" t="s">
        <v>606</v>
      </c>
      <c r="E6952" s="14" t="s">
        <v>97</v>
      </c>
      <c r="F6952" s="14" t="s">
        <v>117</v>
      </c>
      <c r="G6952" s="14" t="s">
        <v>170</v>
      </c>
      <c r="H6952" s="14" t="s">
        <v>56</v>
      </c>
      <c r="I6952" s="14" t="s">
        <v>71</v>
      </c>
      <c r="J6952" s="14" t="s">
        <v>1749</v>
      </c>
      <c r="K6952" s="15" t="n">
        <v>79.974</v>
      </c>
      <c r="L6952" s="0" t="n">
        <v>3</v>
      </c>
      <c r="M6952" s="16" t="n">
        <v>0.4</v>
      </c>
      <c r="N6952" s="17" t="n">
        <v>-29.3238</v>
      </c>
      <c r="O6952" s="0" t="str">
        <f aca="false">TEXT(B6952,"YYYY-MM")</f>
        <v>2018-11</v>
      </c>
      <c r="P6952" s="18" t="n">
        <f aca="false">IFERROR(N6952/K6952,0)</f>
        <v>-0.366666666666667</v>
      </c>
      <c r="Q6952" s="0" t="str">
        <f aca="false">IF(M6952=0,"No Discount",IF(M6952&lt;0.2,"Low (1-19%)",IF(M6952&lt;0.4,"Medium (20-39%)","High (40%+)")))</f>
        <v>High (40%+)</v>
      </c>
      <c r="R6952" s="0" t="str">
        <f aca="false">INDEX('Lookup Tables'!$B$2:$B$5,MATCH(F6952,'Lookup Tables'!$A$2:$A$5,0))</f>
        <v>Manager B</v>
      </c>
    </row>
    <row r="6953" customFormat="false" ht="15" hidden="false" customHeight="false" outlineLevel="0" collapsed="false">
      <c r="A6953" s="0" t="s">
        <v>5381</v>
      </c>
      <c r="B6953" s="13" t="n">
        <v>42694</v>
      </c>
      <c r="C6953" s="13" t="n">
        <v>42698</v>
      </c>
      <c r="D6953" s="14" t="s">
        <v>69</v>
      </c>
      <c r="E6953" s="14" t="s">
        <v>62</v>
      </c>
      <c r="F6953" s="14" t="s">
        <v>98</v>
      </c>
      <c r="G6953" s="14" t="s">
        <v>99</v>
      </c>
      <c r="H6953" s="14" t="s">
        <v>80</v>
      </c>
      <c r="I6953" s="14" t="s">
        <v>345</v>
      </c>
      <c r="J6953" s="14" t="s">
        <v>5382</v>
      </c>
      <c r="K6953" s="15" t="n">
        <v>479.988</v>
      </c>
      <c r="L6953" s="0" t="n">
        <v>2</v>
      </c>
      <c r="M6953" s="16" t="n">
        <v>0.4</v>
      </c>
      <c r="N6953" s="17" t="n">
        <v>55.9986</v>
      </c>
      <c r="O6953" s="0" t="str">
        <f aca="false">TEXT(B6953,"YYYY-MM")</f>
        <v>2016-11</v>
      </c>
      <c r="P6953" s="18" t="n">
        <f aca="false">IFERROR(N6953/K6953,0)</f>
        <v>0.116666666666667</v>
      </c>
      <c r="Q6953" s="0" t="str">
        <f aca="false">IF(M6953=0,"No Discount",IF(M6953&lt;0.2,"Low (1-19%)",IF(M6953&lt;0.4,"Medium (20-39%)","High (40%+)")))</f>
        <v>High (40%+)</v>
      </c>
      <c r="R6953" s="0" t="str">
        <f aca="false">INDEX('Lookup Tables'!$B$2:$B$5,MATCH(F6953,'Lookup Tables'!$A$2:$A$5,0))</f>
        <v>Manager A</v>
      </c>
    </row>
    <row r="6954" customFormat="false" ht="15" hidden="false" customHeight="false" outlineLevel="0" collapsed="false">
      <c r="A6954" s="0" t="s">
        <v>5383</v>
      </c>
      <c r="B6954" s="13" t="n">
        <v>42645</v>
      </c>
      <c r="C6954" s="13" t="n">
        <v>42646</v>
      </c>
      <c r="D6954" s="14" t="s">
        <v>137</v>
      </c>
      <c r="E6954" s="14" t="s">
        <v>53</v>
      </c>
      <c r="F6954" s="14" t="s">
        <v>63</v>
      </c>
      <c r="G6954" s="14" t="s">
        <v>64</v>
      </c>
      <c r="H6954" s="14" t="s">
        <v>65</v>
      </c>
      <c r="I6954" s="14" t="s">
        <v>83</v>
      </c>
      <c r="J6954" s="14" t="s">
        <v>2227</v>
      </c>
      <c r="K6954" s="15" t="n">
        <v>11.808</v>
      </c>
      <c r="L6954" s="0" t="n">
        <v>3</v>
      </c>
      <c r="M6954" s="16" t="n">
        <v>0.2</v>
      </c>
      <c r="N6954" s="17" t="n">
        <v>4.1328</v>
      </c>
      <c r="O6954" s="0" t="str">
        <f aca="false">TEXT(B6954,"YYYY-MM")</f>
        <v>2016-10</v>
      </c>
      <c r="P6954" s="18" t="n">
        <f aca="false">IFERROR(N6954/K6954,0)</f>
        <v>0.35</v>
      </c>
      <c r="Q6954" s="0" t="str">
        <f aca="false">IF(M6954=0,"No Discount",IF(M6954&lt;0.2,"Low (1-19%)",IF(M6954&lt;0.4,"Medium (20-39%)","High (40%+)")))</f>
        <v>Medium (20-39%)</v>
      </c>
      <c r="R6954" s="0" t="str">
        <f aca="false">INDEX('Lookup Tables'!$B$2:$B$5,MATCH(F6954,'Lookup Tables'!$A$2:$A$5,0))</f>
        <v>Manager D</v>
      </c>
    </row>
    <row r="6955" customFormat="false" ht="15" hidden="false" customHeight="false" outlineLevel="0" collapsed="false">
      <c r="A6955" s="0" t="s">
        <v>5383</v>
      </c>
      <c r="B6955" s="13" t="n">
        <v>42645</v>
      </c>
      <c r="C6955" s="13" t="n">
        <v>42646</v>
      </c>
      <c r="D6955" s="14" t="s">
        <v>137</v>
      </c>
      <c r="E6955" s="14" t="s">
        <v>53</v>
      </c>
      <c r="F6955" s="14" t="s">
        <v>63</v>
      </c>
      <c r="G6955" s="14" t="s">
        <v>64</v>
      </c>
      <c r="H6955" s="14" t="s">
        <v>65</v>
      </c>
      <c r="I6955" s="14" t="s">
        <v>83</v>
      </c>
      <c r="J6955" s="14" t="s">
        <v>3624</v>
      </c>
      <c r="K6955" s="15" t="n">
        <v>53.568</v>
      </c>
      <c r="L6955" s="0" t="n">
        <v>4</v>
      </c>
      <c r="M6955" s="16" t="n">
        <v>0.2</v>
      </c>
      <c r="N6955" s="17" t="n">
        <v>19.4184</v>
      </c>
      <c r="O6955" s="0" t="str">
        <f aca="false">TEXT(B6955,"YYYY-MM")</f>
        <v>2016-10</v>
      </c>
      <c r="P6955" s="18" t="n">
        <f aca="false">IFERROR(N6955/K6955,0)</f>
        <v>0.3625</v>
      </c>
      <c r="Q6955" s="0" t="str">
        <f aca="false">IF(M6955=0,"No Discount",IF(M6955&lt;0.2,"Low (1-19%)",IF(M6955&lt;0.4,"Medium (20-39%)","High (40%+)")))</f>
        <v>Medium (20-39%)</v>
      </c>
      <c r="R6955" s="0" t="str">
        <f aca="false">INDEX('Lookup Tables'!$B$2:$B$5,MATCH(F6955,'Lookup Tables'!$A$2:$A$5,0))</f>
        <v>Manager D</v>
      </c>
    </row>
    <row r="6956" customFormat="false" ht="15" hidden="false" customHeight="false" outlineLevel="0" collapsed="false">
      <c r="A6956" s="0" t="s">
        <v>5383</v>
      </c>
      <c r="B6956" s="13" t="n">
        <v>42645</v>
      </c>
      <c r="C6956" s="13" t="n">
        <v>42646</v>
      </c>
      <c r="D6956" s="14" t="s">
        <v>137</v>
      </c>
      <c r="E6956" s="14" t="s">
        <v>53</v>
      </c>
      <c r="F6956" s="14" t="s">
        <v>63</v>
      </c>
      <c r="G6956" s="14" t="s">
        <v>64</v>
      </c>
      <c r="H6956" s="14" t="s">
        <v>80</v>
      </c>
      <c r="I6956" s="14" t="s">
        <v>81</v>
      </c>
      <c r="J6956" s="14" t="s">
        <v>2737</v>
      </c>
      <c r="K6956" s="15" t="n">
        <v>503.96</v>
      </c>
      <c r="L6956" s="0" t="n">
        <v>5</v>
      </c>
      <c r="M6956" s="16" t="n">
        <v>0.2</v>
      </c>
      <c r="N6956" s="17" t="n">
        <v>50.396</v>
      </c>
      <c r="O6956" s="0" t="str">
        <f aca="false">TEXT(B6956,"YYYY-MM")</f>
        <v>2016-10</v>
      </c>
      <c r="P6956" s="18" t="n">
        <f aca="false">IFERROR(N6956/K6956,0)</f>
        <v>0.1</v>
      </c>
      <c r="Q6956" s="0" t="str">
        <f aca="false">IF(M6956=0,"No Discount",IF(M6956&lt;0.2,"Low (1-19%)",IF(M6956&lt;0.4,"Medium (20-39%)","High (40%+)")))</f>
        <v>Medium (20-39%)</v>
      </c>
      <c r="R6956" s="0" t="str">
        <f aca="false">INDEX('Lookup Tables'!$B$2:$B$5,MATCH(F6956,'Lookup Tables'!$A$2:$A$5,0))</f>
        <v>Manager D</v>
      </c>
    </row>
    <row r="6957" customFormat="false" ht="15" hidden="false" customHeight="false" outlineLevel="0" collapsed="false">
      <c r="A6957" s="0" t="s">
        <v>5384</v>
      </c>
      <c r="B6957" s="13" t="n">
        <v>42485</v>
      </c>
      <c r="C6957" s="13" t="n">
        <v>42492</v>
      </c>
      <c r="D6957" s="14" t="s">
        <v>69</v>
      </c>
      <c r="E6957" s="14" t="s">
        <v>62</v>
      </c>
      <c r="F6957" s="14" t="s">
        <v>63</v>
      </c>
      <c r="G6957" s="14" t="s">
        <v>64</v>
      </c>
      <c r="H6957" s="14" t="s">
        <v>65</v>
      </c>
      <c r="I6957" s="14" t="s">
        <v>129</v>
      </c>
      <c r="J6957" s="14" t="s">
        <v>1361</v>
      </c>
      <c r="K6957" s="15" t="n">
        <v>21.34</v>
      </c>
      <c r="L6957" s="0" t="n">
        <v>2</v>
      </c>
      <c r="M6957" s="16" t="n">
        <v>0</v>
      </c>
      <c r="N6957" s="17" t="n">
        <v>9.8164</v>
      </c>
      <c r="O6957" s="0" t="str">
        <f aca="false">TEXT(B6957,"YYYY-MM")</f>
        <v>2016-04</v>
      </c>
      <c r="P6957" s="18" t="n">
        <f aca="false">IFERROR(N6957/K6957,0)</f>
        <v>0.46</v>
      </c>
      <c r="Q6957" s="0" t="str">
        <f aca="false">IF(M6957=0,"No Discount",IF(M6957&lt;0.2,"Low (1-19%)",IF(M6957&lt;0.4,"Medium (20-39%)","High (40%+)")))</f>
        <v>No Discount</v>
      </c>
      <c r="R6957" s="0" t="str">
        <f aca="false">INDEX('Lookup Tables'!$B$2:$B$5,MATCH(F6957,'Lookup Tables'!$A$2:$A$5,0))</f>
        <v>Manager D</v>
      </c>
    </row>
    <row r="6958" customFormat="false" ht="15" hidden="false" customHeight="false" outlineLevel="0" collapsed="false">
      <c r="A6958" s="0" t="s">
        <v>5385</v>
      </c>
      <c r="B6958" s="13" t="n">
        <v>42930</v>
      </c>
      <c r="C6958" s="13" t="n">
        <v>42935</v>
      </c>
      <c r="D6958" s="14" t="s">
        <v>69</v>
      </c>
      <c r="E6958" s="14" t="s">
        <v>53</v>
      </c>
      <c r="F6958" s="14" t="s">
        <v>54</v>
      </c>
      <c r="G6958" s="14" t="s">
        <v>597</v>
      </c>
      <c r="H6958" s="14" t="s">
        <v>65</v>
      </c>
      <c r="I6958" s="14" t="s">
        <v>83</v>
      </c>
      <c r="J6958" s="14" t="s">
        <v>2662</v>
      </c>
      <c r="K6958" s="15" t="n">
        <v>36.4</v>
      </c>
      <c r="L6958" s="0" t="n">
        <v>5</v>
      </c>
      <c r="M6958" s="16" t="n">
        <v>0</v>
      </c>
      <c r="N6958" s="17" t="n">
        <v>17.108</v>
      </c>
      <c r="O6958" s="0" t="str">
        <f aca="false">TEXT(B6958,"YYYY-MM")</f>
        <v>2017-07</v>
      </c>
      <c r="P6958" s="18" t="n">
        <f aca="false">IFERROR(N6958/K6958,0)</f>
        <v>0.47</v>
      </c>
      <c r="Q6958" s="0" t="str">
        <f aca="false">IF(M6958=0,"No Discount",IF(M6958&lt;0.2,"Low (1-19%)",IF(M6958&lt;0.4,"Medium (20-39%)","High (40%+)")))</f>
        <v>No Discount</v>
      </c>
      <c r="R6958" s="0" t="str">
        <f aca="false">INDEX('Lookup Tables'!$B$2:$B$5,MATCH(F6958,'Lookup Tables'!$A$2:$A$5,0))</f>
        <v>Manager C</v>
      </c>
    </row>
    <row r="6959" customFormat="false" ht="15" hidden="false" customHeight="false" outlineLevel="0" collapsed="false">
      <c r="A6959" s="0" t="s">
        <v>5385</v>
      </c>
      <c r="B6959" s="13" t="n">
        <v>42930</v>
      </c>
      <c r="C6959" s="13" t="n">
        <v>42935</v>
      </c>
      <c r="D6959" s="14" t="s">
        <v>69</v>
      </c>
      <c r="E6959" s="14" t="s">
        <v>53</v>
      </c>
      <c r="F6959" s="14" t="s">
        <v>54</v>
      </c>
      <c r="G6959" s="14" t="s">
        <v>597</v>
      </c>
      <c r="H6959" s="14" t="s">
        <v>56</v>
      </c>
      <c r="I6959" s="14" t="s">
        <v>76</v>
      </c>
      <c r="J6959" s="14" t="s">
        <v>128</v>
      </c>
      <c r="K6959" s="15" t="n">
        <v>51.75</v>
      </c>
      <c r="L6959" s="0" t="n">
        <v>1</v>
      </c>
      <c r="M6959" s="16" t="n">
        <v>0</v>
      </c>
      <c r="N6959" s="17" t="n">
        <v>15.525</v>
      </c>
      <c r="O6959" s="0" t="str">
        <f aca="false">TEXT(B6959,"YYYY-MM")</f>
        <v>2017-07</v>
      </c>
      <c r="P6959" s="18" t="n">
        <f aca="false">IFERROR(N6959/K6959,0)</f>
        <v>0.3</v>
      </c>
      <c r="Q6959" s="0" t="str">
        <f aca="false">IF(M6959=0,"No Discount",IF(M6959&lt;0.2,"Low (1-19%)",IF(M6959&lt;0.4,"Medium (20-39%)","High (40%+)")))</f>
        <v>No Discount</v>
      </c>
      <c r="R6959" s="0" t="str">
        <f aca="false">INDEX('Lookup Tables'!$B$2:$B$5,MATCH(F6959,'Lookup Tables'!$A$2:$A$5,0))</f>
        <v>Manager C</v>
      </c>
    </row>
    <row r="6960" customFormat="false" ht="15" hidden="false" customHeight="false" outlineLevel="0" collapsed="false">
      <c r="A6960" s="0" t="s">
        <v>5386</v>
      </c>
      <c r="B6960" s="13" t="n">
        <v>42640</v>
      </c>
      <c r="C6960" s="13" t="n">
        <v>42642</v>
      </c>
      <c r="D6960" s="14" t="s">
        <v>52</v>
      </c>
      <c r="E6960" s="14" t="s">
        <v>97</v>
      </c>
      <c r="F6960" s="14" t="s">
        <v>63</v>
      </c>
      <c r="G6960" s="14" t="s">
        <v>64</v>
      </c>
      <c r="H6960" s="14" t="s">
        <v>65</v>
      </c>
      <c r="I6960" s="14" t="s">
        <v>73</v>
      </c>
      <c r="J6960" s="14" t="s">
        <v>380</v>
      </c>
      <c r="K6960" s="15" t="n">
        <v>15.51</v>
      </c>
      <c r="L6960" s="0" t="n">
        <v>1</v>
      </c>
      <c r="M6960" s="16" t="n">
        <v>0</v>
      </c>
      <c r="N6960" s="17" t="n">
        <v>4.3428</v>
      </c>
      <c r="O6960" s="0" t="str">
        <f aca="false">TEXT(B6960,"YYYY-MM")</f>
        <v>2016-09</v>
      </c>
      <c r="P6960" s="18" t="n">
        <f aca="false">IFERROR(N6960/K6960,0)</f>
        <v>0.28</v>
      </c>
      <c r="Q6960" s="0" t="str">
        <f aca="false">IF(M6960=0,"No Discount",IF(M6960&lt;0.2,"Low (1-19%)",IF(M6960&lt;0.4,"Medium (20-39%)","High (40%+)")))</f>
        <v>No Discount</v>
      </c>
      <c r="R6960" s="0" t="str">
        <f aca="false">INDEX('Lookup Tables'!$B$2:$B$5,MATCH(F6960,'Lookup Tables'!$A$2:$A$5,0))</f>
        <v>Manager D</v>
      </c>
    </row>
    <row r="6961" customFormat="false" ht="15" hidden="false" customHeight="false" outlineLevel="0" collapsed="false">
      <c r="A6961" s="0" t="s">
        <v>5386</v>
      </c>
      <c r="B6961" s="13" t="n">
        <v>42640</v>
      </c>
      <c r="C6961" s="13" t="n">
        <v>42642</v>
      </c>
      <c r="D6961" s="14" t="s">
        <v>52</v>
      </c>
      <c r="E6961" s="14" t="s">
        <v>97</v>
      </c>
      <c r="F6961" s="14" t="s">
        <v>63</v>
      </c>
      <c r="G6961" s="14" t="s">
        <v>64</v>
      </c>
      <c r="H6961" s="14" t="s">
        <v>65</v>
      </c>
      <c r="I6961" s="14" t="s">
        <v>91</v>
      </c>
      <c r="J6961" s="14" t="s">
        <v>295</v>
      </c>
      <c r="K6961" s="15" t="n">
        <v>146.82</v>
      </c>
      <c r="L6961" s="0" t="n">
        <v>3</v>
      </c>
      <c r="M6961" s="16" t="n">
        <v>0</v>
      </c>
      <c r="N6961" s="17" t="n">
        <v>73.41</v>
      </c>
      <c r="O6961" s="0" t="str">
        <f aca="false">TEXT(B6961,"YYYY-MM")</f>
        <v>2016-09</v>
      </c>
      <c r="P6961" s="18" t="n">
        <f aca="false">IFERROR(N6961/K6961,0)</f>
        <v>0.5</v>
      </c>
      <c r="Q6961" s="0" t="str">
        <f aca="false">IF(M6961=0,"No Discount",IF(M6961&lt;0.2,"Low (1-19%)",IF(M6961&lt;0.4,"Medium (20-39%)","High (40%+)")))</f>
        <v>No Discount</v>
      </c>
      <c r="R6961" s="0" t="str">
        <f aca="false">INDEX('Lookup Tables'!$B$2:$B$5,MATCH(F6961,'Lookup Tables'!$A$2:$A$5,0))</f>
        <v>Manager D</v>
      </c>
    </row>
    <row r="6962" customFormat="false" ht="15" hidden="false" customHeight="false" outlineLevel="0" collapsed="false">
      <c r="A6962" s="0" t="s">
        <v>5386</v>
      </c>
      <c r="B6962" s="13" t="n">
        <v>42640</v>
      </c>
      <c r="C6962" s="13" t="n">
        <v>42642</v>
      </c>
      <c r="D6962" s="14" t="s">
        <v>52</v>
      </c>
      <c r="E6962" s="14" t="s">
        <v>97</v>
      </c>
      <c r="F6962" s="14" t="s">
        <v>63</v>
      </c>
      <c r="G6962" s="14" t="s">
        <v>64</v>
      </c>
      <c r="H6962" s="14" t="s">
        <v>65</v>
      </c>
      <c r="I6962" s="14" t="s">
        <v>91</v>
      </c>
      <c r="J6962" s="14" t="s">
        <v>873</v>
      </c>
      <c r="K6962" s="15" t="n">
        <v>12.96</v>
      </c>
      <c r="L6962" s="0" t="n">
        <v>2</v>
      </c>
      <c r="M6962" s="16" t="n">
        <v>0</v>
      </c>
      <c r="N6962" s="17" t="n">
        <v>6.2208</v>
      </c>
      <c r="O6962" s="0" t="str">
        <f aca="false">TEXT(B6962,"YYYY-MM")</f>
        <v>2016-09</v>
      </c>
      <c r="P6962" s="18" t="n">
        <f aca="false">IFERROR(N6962/K6962,0)</f>
        <v>0.48</v>
      </c>
      <c r="Q6962" s="0" t="str">
        <f aca="false">IF(M6962=0,"No Discount",IF(M6962&lt;0.2,"Low (1-19%)",IF(M6962&lt;0.4,"Medium (20-39%)","High (40%+)")))</f>
        <v>No Discount</v>
      </c>
      <c r="R6962" s="0" t="str">
        <f aca="false">INDEX('Lookup Tables'!$B$2:$B$5,MATCH(F6962,'Lookup Tables'!$A$2:$A$5,0))</f>
        <v>Manager D</v>
      </c>
    </row>
    <row r="6963" customFormat="false" ht="15" hidden="false" customHeight="false" outlineLevel="0" collapsed="false">
      <c r="A6963" s="0" t="s">
        <v>5387</v>
      </c>
      <c r="B6963" s="13" t="n">
        <v>43414</v>
      </c>
      <c r="C6963" s="13" t="n">
        <v>43414</v>
      </c>
      <c r="D6963" s="14" t="s">
        <v>606</v>
      </c>
      <c r="E6963" s="14" t="s">
        <v>97</v>
      </c>
      <c r="F6963" s="14" t="s">
        <v>63</v>
      </c>
      <c r="G6963" s="14" t="s">
        <v>64</v>
      </c>
      <c r="H6963" s="14" t="s">
        <v>65</v>
      </c>
      <c r="I6963" s="14" t="s">
        <v>78</v>
      </c>
      <c r="J6963" s="14" t="s">
        <v>1874</v>
      </c>
      <c r="K6963" s="15" t="n">
        <v>7.8</v>
      </c>
      <c r="L6963" s="0" t="n">
        <v>3</v>
      </c>
      <c r="M6963" s="16" t="n">
        <v>0</v>
      </c>
      <c r="N6963" s="17" t="n">
        <v>2.106</v>
      </c>
      <c r="O6963" s="0" t="str">
        <f aca="false">TEXT(B6963,"YYYY-MM")</f>
        <v>2018-11</v>
      </c>
      <c r="P6963" s="18" t="n">
        <f aca="false">IFERROR(N6963/K6963,0)</f>
        <v>0.27</v>
      </c>
      <c r="Q6963" s="0" t="str">
        <f aca="false">IF(M6963=0,"No Discount",IF(M6963&lt;0.2,"Low (1-19%)",IF(M6963&lt;0.4,"Medium (20-39%)","High (40%+)")))</f>
        <v>No Discount</v>
      </c>
      <c r="R6963" s="0" t="str">
        <f aca="false">INDEX('Lookup Tables'!$B$2:$B$5,MATCH(F6963,'Lookup Tables'!$A$2:$A$5,0))</f>
        <v>Manager D</v>
      </c>
    </row>
    <row r="6964" customFormat="false" ht="15" hidden="false" customHeight="false" outlineLevel="0" collapsed="false">
      <c r="A6964" s="0" t="s">
        <v>5388</v>
      </c>
      <c r="B6964" s="13" t="n">
        <v>42932</v>
      </c>
      <c r="C6964" s="13" t="n">
        <v>42936</v>
      </c>
      <c r="D6964" s="14" t="s">
        <v>52</v>
      </c>
      <c r="E6964" s="14" t="s">
        <v>62</v>
      </c>
      <c r="F6964" s="14" t="s">
        <v>54</v>
      </c>
      <c r="G6964" s="14" t="s">
        <v>222</v>
      </c>
      <c r="H6964" s="14" t="s">
        <v>65</v>
      </c>
      <c r="I6964" s="14" t="s">
        <v>129</v>
      </c>
      <c r="J6964" s="14" t="s">
        <v>130</v>
      </c>
      <c r="K6964" s="15" t="n">
        <v>10.2</v>
      </c>
      <c r="L6964" s="0" t="n">
        <v>5</v>
      </c>
      <c r="M6964" s="16" t="n">
        <v>0</v>
      </c>
      <c r="N6964" s="17" t="n">
        <v>4.794</v>
      </c>
      <c r="O6964" s="0" t="str">
        <f aca="false">TEXT(B6964,"YYYY-MM")</f>
        <v>2017-07</v>
      </c>
      <c r="P6964" s="18" t="n">
        <f aca="false">IFERROR(N6964/K6964,0)</f>
        <v>0.47</v>
      </c>
      <c r="Q6964" s="0" t="str">
        <f aca="false">IF(M6964=0,"No Discount",IF(M6964&lt;0.2,"Low (1-19%)",IF(M6964&lt;0.4,"Medium (20-39%)","High (40%+)")))</f>
        <v>No Discount</v>
      </c>
      <c r="R6964" s="0" t="str">
        <f aca="false">INDEX('Lookup Tables'!$B$2:$B$5,MATCH(F6964,'Lookup Tables'!$A$2:$A$5,0))</f>
        <v>Manager C</v>
      </c>
    </row>
    <row r="6965" customFormat="false" ht="15" hidden="false" customHeight="false" outlineLevel="0" collapsed="false">
      <c r="A6965" s="0" t="s">
        <v>5388</v>
      </c>
      <c r="B6965" s="13" t="n">
        <v>42932</v>
      </c>
      <c r="C6965" s="13" t="n">
        <v>42936</v>
      </c>
      <c r="D6965" s="14" t="s">
        <v>52</v>
      </c>
      <c r="E6965" s="14" t="s">
        <v>62</v>
      </c>
      <c r="F6965" s="14" t="s">
        <v>54</v>
      </c>
      <c r="G6965" s="14" t="s">
        <v>222</v>
      </c>
      <c r="H6965" s="14" t="s">
        <v>65</v>
      </c>
      <c r="I6965" s="14" t="s">
        <v>78</v>
      </c>
      <c r="J6965" s="14" t="s">
        <v>3016</v>
      </c>
      <c r="K6965" s="15" t="n">
        <v>22.32</v>
      </c>
      <c r="L6965" s="0" t="n">
        <v>3</v>
      </c>
      <c r="M6965" s="16" t="n">
        <v>0</v>
      </c>
      <c r="N6965" s="17" t="n">
        <v>5.58</v>
      </c>
      <c r="O6965" s="0" t="str">
        <f aca="false">TEXT(B6965,"YYYY-MM")</f>
        <v>2017-07</v>
      </c>
      <c r="P6965" s="18" t="n">
        <f aca="false">IFERROR(N6965/K6965,0)</f>
        <v>0.25</v>
      </c>
      <c r="Q6965" s="0" t="str">
        <f aca="false">IF(M6965=0,"No Discount",IF(M6965&lt;0.2,"Low (1-19%)",IF(M6965&lt;0.4,"Medium (20-39%)","High (40%+)")))</f>
        <v>No Discount</v>
      </c>
      <c r="R6965" s="0" t="str">
        <f aca="false">INDEX('Lookup Tables'!$B$2:$B$5,MATCH(F6965,'Lookup Tables'!$A$2:$A$5,0))</f>
        <v>Manager C</v>
      </c>
    </row>
    <row r="6966" customFormat="false" ht="15" hidden="false" customHeight="false" outlineLevel="0" collapsed="false">
      <c r="A6966" s="0" t="s">
        <v>5388</v>
      </c>
      <c r="B6966" s="13" t="n">
        <v>42932</v>
      </c>
      <c r="C6966" s="13" t="n">
        <v>42936</v>
      </c>
      <c r="D6966" s="14" t="s">
        <v>52</v>
      </c>
      <c r="E6966" s="14" t="s">
        <v>62</v>
      </c>
      <c r="F6966" s="14" t="s">
        <v>54</v>
      </c>
      <c r="G6966" s="14" t="s">
        <v>222</v>
      </c>
      <c r="H6966" s="14" t="s">
        <v>65</v>
      </c>
      <c r="I6966" s="14" t="s">
        <v>83</v>
      </c>
      <c r="J6966" s="14" t="s">
        <v>960</v>
      </c>
      <c r="K6966" s="15" t="n">
        <v>24.1</v>
      </c>
      <c r="L6966" s="0" t="n">
        <v>5</v>
      </c>
      <c r="M6966" s="16" t="n">
        <v>0</v>
      </c>
      <c r="N6966" s="17" t="n">
        <v>11.086</v>
      </c>
      <c r="O6966" s="0" t="str">
        <f aca="false">TEXT(B6966,"YYYY-MM")</f>
        <v>2017-07</v>
      </c>
      <c r="P6966" s="18" t="n">
        <f aca="false">IFERROR(N6966/K6966,0)</f>
        <v>0.46</v>
      </c>
      <c r="Q6966" s="0" t="str">
        <f aca="false">IF(M6966=0,"No Discount",IF(M6966&lt;0.2,"Low (1-19%)",IF(M6966&lt;0.4,"Medium (20-39%)","High (40%+)")))</f>
        <v>No Discount</v>
      </c>
      <c r="R6966" s="0" t="str">
        <f aca="false">INDEX('Lookup Tables'!$B$2:$B$5,MATCH(F6966,'Lookup Tables'!$A$2:$A$5,0))</f>
        <v>Manager C</v>
      </c>
    </row>
    <row r="6967" customFormat="false" ht="15" hidden="false" customHeight="false" outlineLevel="0" collapsed="false">
      <c r="A6967" s="0" t="s">
        <v>5388</v>
      </c>
      <c r="B6967" s="13" t="n">
        <v>42932</v>
      </c>
      <c r="C6967" s="13" t="n">
        <v>42936</v>
      </c>
      <c r="D6967" s="14" t="s">
        <v>52</v>
      </c>
      <c r="E6967" s="14" t="s">
        <v>62</v>
      </c>
      <c r="F6967" s="14" t="s">
        <v>54</v>
      </c>
      <c r="G6967" s="14" t="s">
        <v>222</v>
      </c>
      <c r="H6967" s="14" t="s">
        <v>80</v>
      </c>
      <c r="I6967" s="14" t="s">
        <v>123</v>
      </c>
      <c r="J6967" s="14" t="s">
        <v>2555</v>
      </c>
      <c r="K6967" s="15" t="n">
        <v>75.98</v>
      </c>
      <c r="L6967" s="0" t="n">
        <v>2</v>
      </c>
      <c r="M6967" s="16" t="n">
        <v>0</v>
      </c>
      <c r="N6967" s="17" t="n">
        <v>18.2352</v>
      </c>
      <c r="O6967" s="0" t="str">
        <f aca="false">TEXT(B6967,"YYYY-MM")</f>
        <v>2017-07</v>
      </c>
      <c r="P6967" s="18" t="n">
        <f aca="false">IFERROR(N6967/K6967,0)</f>
        <v>0.24</v>
      </c>
      <c r="Q6967" s="0" t="str">
        <f aca="false">IF(M6967=0,"No Discount",IF(M6967&lt;0.2,"Low (1-19%)",IF(M6967&lt;0.4,"Medium (20-39%)","High (40%+)")))</f>
        <v>No Discount</v>
      </c>
      <c r="R6967" s="0" t="str">
        <f aca="false">INDEX('Lookup Tables'!$B$2:$B$5,MATCH(F6967,'Lookup Tables'!$A$2:$A$5,0))</f>
        <v>Manager C</v>
      </c>
    </row>
    <row r="6968" customFormat="false" ht="15" hidden="false" customHeight="false" outlineLevel="0" collapsed="false">
      <c r="A6968" s="0" t="s">
        <v>5388</v>
      </c>
      <c r="B6968" s="13" t="n">
        <v>42932</v>
      </c>
      <c r="C6968" s="13" t="n">
        <v>42936</v>
      </c>
      <c r="D6968" s="14" t="s">
        <v>52</v>
      </c>
      <c r="E6968" s="14" t="s">
        <v>62</v>
      </c>
      <c r="F6968" s="14" t="s">
        <v>54</v>
      </c>
      <c r="G6968" s="14" t="s">
        <v>222</v>
      </c>
      <c r="H6968" s="14" t="s">
        <v>65</v>
      </c>
      <c r="I6968" s="14" t="s">
        <v>83</v>
      </c>
      <c r="J6968" s="14" t="s">
        <v>901</v>
      </c>
      <c r="K6968" s="15" t="n">
        <v>6.46</v>
      </c>
      <c r="L6968" s="0" t="n">
        <v>2</v>
      </c>
      <c r="M6968" s="16" t="n">
        <v>0</v>
      </c>
      <c r="N6968" s="17" t="n">
        <v>3.1654</v>
      </c>
      <c r="O6968" s="0" t="str">
        <f aca="false">TEXT(B6968,"YYYY-MM")</f>
        <v>2017-07</v>
      </c>
      <c r="P6968" s="18" t="n">
        <f aca="false">IFERROR(N6968/K6968,0)</f>
        <v>0.49</v>
      </c>
      <c r="Q6968" s="0" t="str">
        <f aca="false">IF(M6968=0,"No Discount",IF(M6968&lt;0.2,"Low (1-19%)",IF(M6968&lt;0.4,"Medium (20-39%)","High (40%+)")))</f>
        <v>No Discount</v>
      </c>
      <c r="R6968" s="0" t="str">
        <f aca="false">INDEX('Lookup Tables'!$B$2:$B$5,MATCH(F6968,'Lookup Tables'!$A$2:$A$5,0))</f>
        <v>Manager C</v>
      </c>
    </row>
    <row r="6969" customFormat="false" ht="15" hidden="false" customHeight="false" outlineLevel="0" collapsed="false">
      <c r="A6969" s="0" t="s">
        <v>5388</v>
      </c>
      <c r="B6969" s="13" t="n">
        <v>42932</v>
      </c>
      <c r="C6969" s="13" t="n">
        <v>42936</v>
      </c>
      <c r="D6969" s="14" t="s">
        <v>52</v>
      </c>
      <c r="E6969" s="14" t="s">
        <v>62</v>
      </c>
      <c r="F6969" s="14" t="s">
        <v>54</v>
      </c>
      <c r="G6969" s="14" t="s">
        <v>222</v>
      </c>
      <c r="H6969" s="14" t="s">
        <v>65</v>
      </c>
      <c r="I6969" s="14" t="s">
        <v>91</v>
      </c>
      <c r="J6969" s="14" t="s">
        <v>3663</v>
      </c>
      <c r="K6969" s="15" t="n">
        <v>60.12</v>
      </c>
      <c r="L6969" s="0" t="n">
        <v>9</v>
      </c>
      <c r="M6969" s="16" t="n">
        <v>0</v>
      </c>
      <c r="N6969" s="17" t="n">
        <v>28.8576</v>
      </c>
      <c r="O6969" s="0" t="str">
        <f aca="false">TEXT(B6969,"YYYY-MM")</f>
        <v>2017-07</v>
      </c>
      <c r="P6969" s="18" t="n">
        <f aca="false">IFERROR(N6969/K6969,0)</f>
        <v>0.48</v>
      </c>
      <c r="Q6969" s="0" t="str">
        <f aca="false">IF(M6969=0,"No Discount",IF(M6969&lt;0.2,"Low (1-19%)",IF(M6969&lt;0.4,"Medium (20-39%)","High (40%+)")))</f>
        <v>No Discount</v>
      </c>
      <c r="R6969" s="0" t="str">
        <f aca="false">INDEX('Lookup Tables'!$B$2:$B$5,MATCH(F6969,'Lookup Tables'!$A$2:$A$5,0))</f>
        <v>Manager C</v>
      </c>
    </row>
    <row r="6970" customFormat="false" ht="15" hidden="false" customHeight="false" outlineLevel="0" collapsed="false">
      <c r="A6970" s="0" t="s">
        <v>5389</v>
      </c>
      <c r="B6970" s="13" t="n">
        <v>42659</v>
      </c>
      <c r="C6970" s="13" t="n">
        <v>42663</v>
      </c>
      <c r="D6970" s="14" t="s">
        <v>52</v>
      </c>
      <c r="E6970" s="14" t="s">
        <v>62</v>
      </c>
      <c r="F6970" s="14" t="s">
        <v>117</v>
      </c>
      <c r="G6970" s="14" t="s">
        <v>170</v>
      </c>
      <c r="H6970" s="14" t="s">
        <v>80</v>
      </c>
      <c r="I6970" s="14" t="s">
        <v>81</v>
      </c>
      <c r="J6970" s="14" t="s">
        <v>1605</v>
      </c>
      <c r="K6970" s="15" t="n">
        <v>824.97</v>
      </c>
      <c r="L6970" s="0" t="n">
        <v>3</v>
      </c>
      <c r="M6970" s="16" t="n">
        <v>0</v>
      </c>
      <c r="N6970" s="17" t="n">
        <v>214.4922</v>
      </c>
      <c r="O6970" s="0" t="str">
        <f aca="false">TEXT(B6970,"YYYY-MM")</f>
        <v>2016-10</v>
      </c>
      <c r="P6970" s="18" t="n">
        <f aca="false">IFERROR(N6970/K6970,0)</f>
        <v>0.26</v>
      </c>
      <c r="Q6970" s="0" t="str">
        <f aca="false">IF(M6970=0,"No Discount",IF(M6970&lt;0.2,"Low (1-19%)",IF(M6970&lt;0.4,"Medium (20-39%)","High (40%+)")))</f>
        <v>No Discount</v>
      </c>
      <c r="R6970" s="0" t="str">
        <f aca="false">INDEX('Lookup Tables'!$B$2:$B$5,MATCH(F6970,'Lookup Tables'!$A$2:$A$5,0))</f>
        <v>Manager B</v>
      </c>
    </row>
    <row r="6971" customFormat="false" ht="15" hidden="false" customHeight="false" outlineLevel="0" collapsed="false">
      <c r="A6971" s="0" t="s">
        <v>5390</v>
      </c>
      <c r="B6971" s="13" t="n">
        <v>42745</v>
      </c>
      <c r="C6971" s="13" t="n">
        <v>42748</v>
      </c>
      <c r="D6971" s="14" t="s">
        <v>52</v>
      </c>
      <c r="E6971" s="14" t="s">
        <v>53</v>
      </c>
      <c r="F6971" s="14" t="s">
        <v>63</v>
      </c>
      <c r="G6971" s="14" t="s">
        <v>94</v>
      </c>
      <c r="H6971" s="14" t="s">
        <v>56</v>
      </c>
      <c r="I6971" s="14" t="s">
        <v>76</v>
      </c>
      <c r="J6971" s="14" t="s">
        <v>933</v>
      </c>
      <c r="K6971" s="15" t="n">
        <v>24.85</v>
      </c>
      <c r="L6971" s="0" t="n">
        <v>5</v>
      </c>
      <c r="M6971" s="16" t="n">
        <v>0</v>
      </c>
      <c r="N6971" s="17" t="n">
        <v>7.7035</v>
      </c>
      <c r="O6971" s="0" t="str">
        <f aca="false">TEXT(B6971,"YYYY-MM")</f>
        <v>2017-01</v>
      </c>
      <c r="P6971" s="18" t="n">
        <f aca="false">IFERROR(N6971/K6971,0)</f>
        <v>0.31</v>
      </c>
      <c r="Q6971" s="0" t="str">
        <f aca="false">IF(M6971=0,"No Discount",IF(M6971&lt;0.2,"Low (1-19%)",IF(M6971&lt;0.4,"Medium (20-39%)","High (40%+)")))</f>
        <v>No Discount</v>
      </c>
      <c r="R6971" s="0" t="str">
        <f aca="false">INDEX('Lookup Tables'!$B$2:$B$5,MATCH(F6971,'Lookup Tables'!$A$2:$A$5,0))</f>
        <v>Manager D</v>
      </c>
    </row>
    <row r="6972" customFormat="false" ht="15" hidden="false" customHeight="false" outlineLevel="0" collapsed="false">
      <c r="A6972" s="0" t="s">
        <v>5391</v>
      </c>
      <c r="B6972" s="13" t="n">
        <v>43362</v>
      </c>
      <c r="C6972" s="13" t="n">
        <v>43368</v>
      </c>
      <c r="D6972" s="14" t="s">
        <v>69</v>
      </c>
      <c r="E6972" s="14" t="s">
        <v>53</v>
      </c>
      <c r="F6972" s="14" t="s">
        <v>63</v>
      </c>
      <c r="G6972" s="14" t="s">
        <v>189</v>
      </c>
      <c r="H6972" s="14" t="s">
        <v>65</v>
      </c>
      <c r="I6972" s="14" t="s">
        <v>73</v>
      </c>
      <c r="J6972" s="14" t="s">
        <v>3446</v>
      </c>
      <c r="K6972" s="15" t="n">
        <v>12.624</v>
      </c>
      <c r="L6972" s="0" t="n">
        <v>2</v>
      </c>
      <c r="M6972" s="16" t="n">
        <v>0.2</v>
      </c>
      <c r="N6972" s="17" t="n">
        <v>-2.5248</v>
      </c>
      <c r="O6972" s="0" t="str">
        <f aca="false">TEXT(B6972,"YYYY-MM")</f>
        <v>2018-09</v>
      </c>
      <c r="P6972" s="18" t="n">
        <f aca="false">IFERROR(N6972/K6972,0)</f>
        <v>-0.2</v>
      </c>
      <c r="Q6972" s="0" t="str">
        <f aca="false">IF(M6972=0,"No Discount",IF(M6972&lt;0.2,"Low (1-19%)",IF(M6972&lt;0.4,"Medium (20-39%)","High (40%+)")))</f>
        <v>Medium (20-39%)</v>
      </c>
      <c r="R6972" s="0" t="str">
        <f aca="false">INDEX('Lookup Tables'!$B$2:$B$5,MATCH(F6972,'Lookup Tables'!$A$2:$A$5,0))</f>
        <v>Manager D</v>
      </c>
    </row>
    <row r="6973" customFormat="false" ht="15" hidden="false" customHeight="false" outlineLevel="0" collapsed="false">
      <c r="A6973" s="0" t="s">
        <v>5391</v>
      </c>
      <c r="B6973" s="13" t="n">
        <v>43362</v>
      </c>
      <c r="C6973" s="13" t="n">
        <v>43368</v>
      </c>
      <c r="D6973" s="14" t="s">
        <v>69</v>
      </c>
      <c r="E6973" s="14" t="s">
        <v>53</v>
      </c>
      <c r="F6973" s="14" t="s">
        <v>63</v>
      </c>
      <c r="G6973" s="14" t="s">
        <v>189</v>
      </c>
      <c r="H6973" s="14" t="s">
        <v>80</v>
      </c>
      <c r="I6973" s="14" t="s">
        <v>123</v>
      </c>
      <c r="J6973" s="14" t="s">
        <v>418</v>
      </c>
      <c r="K6973" s="15" t="n">
        <v>89.584</v>
      </c>
      <c r="L6973" s="0" t="n">
        <v>2</v>
      </c>
      <c r="M6973" s="16" t="n">
        <v>0.2</v>
      </c>
      <c r="N6973" s="17" t="n">
        <v>4.4792</v>
      </c>
      <c r="O6973" s="0" t="str">
        <f aca="false">TEXT(B6973,"YYYY-MM")</f>
        <v>2018-09</v>
      </c>
      <c r="P6973" s="18" t="n">
        <f aca="false">IFERROR(N6973/K6973,0)</f>
        <v>0.05</v>
      </c>
      <c r="Q6973" s="0" t="str">
        <f aca="false">IF(M6973=0,"No Discount",IF(M6973&lt;0.2,"Low (1-19%)",IF(M6973&lt;0.4,"Medium (20-39%)","High (40%+)")))</f>
        <v>Medium (20-39%)</v>
      </c>
      <c r="R6973" s="0" t="str">
        <f aca="false">INDEX('Lookup Tables'!$B$2:$B$5,MATCH(F6973,'Lookup Tables'!$A$2:$A$5,0))</f>
        <v>Manager D</v>
      </c>
    </row>
    <row r="6974" customFormat="false" ht="15" hidden="false" customHeight="false" outlineLevel="0" collapsed="false">
      <c r="A6974" s="0" t="s">
        <v>5391</v>
      </c>
      <c r="B6974" s="13" t="n">
        <v>43362</v>
      </c>
      <c r="C6974" s="13" t="n">
        <v>43368</v>
      </c>
      <c r="D6974" s="14" t="s">
        <v>69</v>
      </c>
      <c r="E6974" s="14" t="s">
        <v>53</v>
      </c>
      <c r="F6974" s="14" t="s">
        <v>63</v>
      </c>
      <c r="G6974" s="14" t="s">
        <v>189</v>
      </c>
      <c r="H6974" s="14" t="s">
        <v>80</v>
      </c>
      <c r="I6974" s="14" t="s">
        <v>81</v>
      </c>
      <c r="J6974" s="14" t="s">
        <v>3366</v>
      </c>
      <c r="K6974" s="15" t="n">
        <v>471.92</v>
      </c>
      <c r="L6974" s="0" t="n">
        <v>2</v>
      </c>
      <c r="M6974" s="16" t="n">
        <v>0.2</v>
      </c>
      <c r="N6974" s="17" t="n">
        <v>29.495</v>
      </c>
      <c r="O6974" s="0" t="str">
        <f aca="false">TEXT(B6974,"YYYY-MM")</f>
        <v>2018-09</v>
      </c>
      <c r="P6974" s="18" t="n">
        <f aca="false">IFERROR(N6974/K6974,0)</f>
        <v>0.0625</v>
      </c>
      <c r="Q6974" s="0" t="str">
        <f aca="false">IF(M6974=0,"No Discount",IF(M6974&lt;0.2,"Low (1-19%)",IF(M6974&lt;0.4,"Medium (20-39%)","High (40%+)")))</f>
        <v>Medium (20-39%)</v>
      </c>
      <c r="R6974" s="0" t="str">
        <f aca="false">INDEX('Lookup Tables'!$B$2:$B$5,MATCH(F6974,'Lookup Tables'!$A$2:$A$5,0))</f>
        <v>Manager D</v>
      </c>
    </row>
    <row r="6975" customFormat="false" ht="15" hidden="false" customHeight="false" outlineLevel="0" collapsed="false">
      <c r="A6975" s="0" t="s">
        <v>5391</v>
      </c>
      <c r="B6975" s="13" t="n">
        <v>43362</v>
      </c>
      <c r="C6975" s="13" t="n">
        <v>43368</v>
      </c>
      <c r="D6975" s="14" t="s">
        <v>69</v>
      </c>
      <c r="E6975" s="14" t="s">
        <v>53</v>
      </c>
      <c r="F6975" s="14" t="s">
        <v>63</v>
      </c>
      <c r="G6975" s="14" t="s">
        <v>189</v>
      </c>
      <c r="H6975" s="14" t="s">
        <v>65</v>
      </c>
      <c r="I6975" s="14" t="s">
        <v>83</v>
      </c>
      <c r="J6975" s="14" t="s">
        <v>179</v>
      </c>
      <c r="K6975" s="15" t="n">
        <v>18.18</v>
      </c>
      <c r="L6975" s="0" t="n">
        <v>4</v>
      </c>
      <c r="M6975" s="16" t="n">
        <v>0.7</v>
      </c>
      <c r="N6975" s="17" t="n">
        <v>-13.938</v>
      </c>
      <c r="O6975" s="0" t="str">
        <f aca="false">TEXT(B6975,"YYYY-MM")</f>
        <v>2018-09</v>
      </c>
      <c r="P6975" s="18" t="n">
        <f aca="false">IFERROR(N6975/K6975,0)</f>
        <v>-0.766666666666667</v>
      </c>
      <c r="Q6975" s="0" t="str">
        <f aca="false">IF(M6975=0,"No Discount",IF(M6975&lt;0.2,"Low (1-19%)",IF(M6975&lt;0.4,"Medium (20-39%)","High (40%+)")))</f>
        <v>High (40%+)</v>
      </c>
      <c r="R6975" s="0" t="str">
        <f aca="false">INDEX('Lookup Tables'!$B$2:$B$5,MATCH(F6975,'Lookup Tables'!$A$2:$A$5,0))</f>
        <v>Manager D</v>
      </c>
    </row>
    <row r="6976" customFormat="false" ht="15" hidden="false" customHeight="false" outlineLevel="0" collapsed="false">
      <c r="A6976" s="0" t="s">
        <v>5392</v>
      </c>
      <c r="B6976" s="13" t="n">
        <v>43358</v>
      </c>
      <c r="C6976" s="13" t="n">
        <v>43362</v>
      </c>
      <c r="D6976" s="14" t="s">
        <v>69</v>
      </c>
      <c r="E6976" s="14" t="s">
        <v>53</v>
      </c>
      <c r="F6976" s="14" t="s">
        <v>98</v>
      </c>
      <c r="G6976" s="14" t="s">
        <v>99</v>
      </c>
      <c r="H6976" s="14" t="s">
        <v>65</v>
      </c>
      <c r="I6976" s="14" t="s">
        <v>78</v>
      </c>
      <c r="J6976" s="14" t="s">
        <v>3510</v>
      </c>
      <c r="K6976" s="15" t="n">
        <v>31.744</v>
      </c>
      <c r="L6976" s="0" t="n">
        <v>2</v>
      </c>
      <c r="M6976" s="16" t="n">
        <v>0.2</v>
      </c>
      <c r="N6976" s="17" t="n">
        <v>8.3328</v>
      </c>
      <c r="O6976" s="0" t="str">
        <f aca="false">TEXT(B6976,"YYYY-MM")</f>
        <v>2018-09</v>
      </c>
      <c r="P6976" s="18" t="n">
        <f aca="false">IFERROR(N6976/K6976,0)</f>
        <v>0.2625</v>
      </c>
      <c r="Q6976" s="0" t="str">
        <f aca="false">IF(M6976=0,"No Discount",IF(M6976&lt;0.2,"Low (1-19%)",IF(M6976&lt;0.4,"Medium (20-39%)","High (40%+)")))</f>
        <v>Medium (20-39%)</v>
      </c>
      <c r="R6976" s="0" t="str">
        <f aca="false">INDEX('Lookup Tables'!$B$2:$B$5,MATCH(F6976,'Lookup Tables'!$A$2:$A$5,0))</f>
        <v>Manager A</v>
      </c>
    </row>
    <row r="6977" customFormat="false" ht="15" hidden="false" customHeight="false" outlineLevel="0" collapsed="false">
      <c r="A6977" s="0" t="s">
        <v>5393</v>
      </c>
      <c r="B6977" s="13" t="n">
        <v>42549</v>
      </c>
      <c r="C6977" s="13" t="n">
        <v>42553</v>
      </c>
      <c r="D6977" s="14" t="s">
        <v>69</v>
      </c>
      <c r="E6977" s="14" t="s">
        <v>62</v>
      </c>
      <c r="F6977" s="14" t="s">
        <v>63</v>
      </c>
      <c r="G6977" s="14" t="s">
        <v>189</v>
      </c>
      <c r="H6977" s="14" t="s">
        <v>65</v>
      </c>
      <c r="I6977" s="14" t="s">
        <v>66</v>
      </c>
      <c r="J6977" s="14" t="s">
        <v>2133</v>
      </c>
      <c r="K6977" s="15" t="n">
        <v>5.904</v>
      </c>
      <c r="L6977" s="0" t="n">
        <v>2</v>
      </c>
      <c r="M6977" s="16" t="n">
        <v>0.2</v>
      </c>
      <c r="N6977" s="17" t="n">
        <v>1.9926</v>
      </c>
      <c r="O6977" s="0" t="str">
        <f aca="false">TEXT(B6977,"YYYY-MM")</f>
        <v>2016-06</v>
      </c>
      <c r="P6977" s="18" t="n">
        <f aca="false">IFERROR(N6977/K6977,0)</f>
        <v>0.3375</v>
      </c>
      <c r="Q6977" s="0" t="str">
        <f aca="false">IF(M6977=0,"No Discount",IF(M6977&lt;0.2,"Low (1-19%)",IF(M6977&lt;0.4,"Medium (20-39%)","High (40%+)")))</f>
        <v>Medium (20-39%)</v>
      </c>
      <c r="R6977" s="0" t="str">
        <f aca="false">INDEX('Lookup Tables'!$B$2:$B$5,MATCH(F6977,'Lookup Tables'!$A$2:$A$5,0))</f>
        <v>Manager D</v>
      </c>
    </row>
    <row r="6978" customFormat="false" ht="15" hidden="false" customHeight="false" outlineLevel="0" collapsed="false">
      <c r="A6978" s="0" t="s">
        <v>5393</v>
      </c>
      <c r="B6978" s="13" t="n">
        <v>42549</v>
      </c>
      <c r="C6978" s="13" t="n">
        <v>42553</v>
      </c>
      <c r="D6978" s="14" t="s">
        <v>69</v>
      </c>
      <c r="E6978" s="14" t="s">
        <v>62</v>
      </c>
      <c r="F6978" s="14" t="s">
        <v>63</v>
      </c>
      <c r="G6978" s="14" t="s">
        <v>189</v>
      </c>
      <c r="H6978" s="14" t="s">
        <v>56</v>
      </c>
      <c r="I6978" s="14" t="s">
        <v>76</v>
      </c>
      <c r="J6978" s="14" t="s">
        <v>1101</v>
      </c>
      <c r="K6978" s="15" t="n">
        <v>621.76</v>
      </c>
      <c r="L6978" s="0" t="n">
        <v>4</v>
      </c>
      <c r="M6978" s="16" t="n">
        <v>0.2</v>
      </c>
      <c r="N6978" s="17" t="n">
        <v>46.632</v>
      </c>
      <c r="O6978" s="0" t="str">
        <f aca="false">TEXT(B6978,"YYYY-MM")</f>
        <v>2016-06</v>
      </c>
      <c r="P6978" s="18" t="n">
        <f aca="false">IFERROR(N6978/K6978,0)</f>
        <v>0.075</v>
      </c>
      <c r="Q6978" s="0" t="str">
        <f aca="false">IF(M6978=0,"No Discount",IF(M6978&lt;0.2,"Low (1-19%)",IF(M6978&lt;0.4,"Medium (20-39%)","High (40%+)")))</f>
        <v>Medium (20-39%)</v>
      </c>
      <c r="R6978" s="0" t="str">
        <f aca="false">INDEX('Lookup Tables'!$B$2:$B$5,MATCH(F6978,'Lookup Tables'!$A$2:$A$5,0))</f>
        <v>Manager D</v>
      </c>
    </row>
    <row r="6979" customFormat="false" ht="15" hidden="false" customHeight="false" outlineLevel="0" collapsed="false">
      <c r="A6979" s="0" t="s">
        <v>5394</v>
      </c>
      <c r="B6979" s="13" t="n">
        <v>43064</v>
      </c>
      <c r="C6979" s="13" t="n">
        <v>43067</v>
      </c>
      <c r="D6979" s="14" t="s">
        <v>137</v>
      </c>
      <c r="E6979" s="14" t="s">
        <v>53</v>
      </c>
      <c r="F6979" s="14" t="s">
        <v>54</v>
      </c>
      <c r="G6979" s="14" t="s">
        <v>787</v>
      </c>
      <c r="H6979" s="14" t="s">
        <v>80</v>
      </c>
      <c r="I6979" s="14" t="s">
        <v>81</v>
      </c>
      <c r="J6979" s="14" t="s">
        <v>1792</v>
      </c>
      <c r="K6979" s="15" t="n">
        <v>59.98</v>
      </c>
      <c r="L6979" s="0" t="n">
        <v>2</v>
      </c>
      <c r="M6979" s="16" t="n">
        <v>0</v>
      </c>
      <c r="N6979" s="17" t="n">
        <v>17.994</v>
      </c>
      <c r="O6979" s="0" t="str">
        <f aca="false">TEXT(B6979,"YYYY-MM")</f>
        <v>2017-11</v>
      </c>
      <c r="P6979" s="18" t="n">
        <f aca="false">IFERROR(N6979/K6979,0)</f>
        <v>0.3</v>
      </c>
      <c r="Q6979" s="0" t="str">
        <f aca="false">IF(M6979=0,"No Discount",IF(M6979&lt;0.2,"Low (1-19%)",IF(M6979&lt;0.4,"Medium (20-39%)","High (40%+)")))</f>
        <v>No Discount</v>
      </c>
      <c r="R6979" s="0" t="str">
        <f aca="false">INDEX('Lookup Tables'!$B$2:$B$5,MATCH(F6979,'Lookup Tables'!$A$2:$A$5,0))</f>
        <v>Manager C</v>
      </c>
    </row>
    <row r="6980" customFormat="false" ht="15" hidden="false" customHeight="false" outlineLevel="0" collapsed="false">
      <c r="A6980" s="0" t="s">
        <v>5395</v>
      </c>
      <c r="B6980" s="13" t="n">
        <v>43429</v>
      </c>
      <c r="C6980" s="13" t="n">
        <v>43433</v>
      </c>
      <c r="D6980" s="14" t="s">
        <v>52</v>
      </c>
      <c r="E6980" s="14" t="s">
        <v>53</v>
      </c>
      <c r="F6980" s="14" t="s">
        <v>54</v>
      </c>
      <c r="G6980" s="14" t="s">
        <v>597</v>
      </c>
      <c r="H6980" s="14" t="s">
        <v>65</v>
      </c>
      <c r="I6980" s="14" t="s">
        <v>91</v>
      </c>
      <c r="J6980" s="14" t="s">
        <v>666</v>
      </c>
      <c r="K6980" s="15" t="n">
        <v>48.87</v>
      </c>
      <c r="L6980" s="0" t="n">
        <v>9</v>
      </c>
      <c r="M6980" s="16" t="n">
        <v>0</v>
      </c>
      <c r="N6980" s="17" t="n">
        <v>23.9463</v>
      </c>
      <c r="O6980" s="0" t="str">
        <f aca="false">TEXT(B6980,"YYYY-MM")</f>
        <v>2018-11</v>
      </c>
      <c r="P6980" s="18" t="n">
        <f aca="false">IFERROR(N6980/K6980,0)</f>
        <v>0.49</v>
      </c>
      <c r="Q6980" s="0" t="str">
        <f aca="false">IF(M6980=0,"No Discount",IF(M6980&lt;0.2,"Low (1-19%)",IF(M6980&lt;0.4,"Medium (20-39%)","High (40%+)")))</f>
        <v>No Discount</v>
      </c>
      <c r="R6980" s="0" t="str">
        <f aca="false">INDEX('Lookup Tables'!$B$2:$B$5,MATCH(F6980,'Lookup Tables'!$A$2:$A$5,0))</f>
        <v>Manager C</v>
      </c>
    </row>
    <row r="6981" customFormat="false" ht="15" hidden="false" customHeight="false" outlineLevel="0" collapsed="false">
      <c r="A6981" s="0" t="s">
        <v>5396</v>
      </c>
      <c r="B6981" s="13" t="n">
        <v>43114</v>
      </c>
      <c r="C6981" s="13" t="n">
        <v>43119</v>
      </c>
      <c r="D6981" s="14" t="s">
        <v>69</v>
      </c>
      <c r="E6981" s="14" t="s">
        <v>53</v>
      </c>
      <c r="F6981" s="14" t="s">
        <v>63</v>
      </c>
      <c r="G6981" s="14" t="s">
        <v>64</v>
      </c>
      <c r="H6981" s="14" t="s">
        <v>65</v>
      </c>
      <c r="I6981" s="14" t="s">
        <v>91</v>
      </c>
      <c r="J6981" s="14" t="s">
        <v>4145</v>
      </c>
      <c r="K6981" s="15" t="n">
        <v>154.9</v>
      </c>
      <c r="L6981" s="0" t="n">
        <v>5</v>
      </c>
      <c r="M6981" s="16" t="n">
        <v>0</v>
      </c>
      <c r="N6981" s="17" t="n">
        <v>69.705</v>
      </c>
      <c r="O6981" s="0" t="str">
        <f aca="false">TEXT(B6981,"YYYY-MM")</f>
        <v>2018-01</v>
      </c>
      <c r="P6981" s="18" t="n">
        <f aca="false">IFERROR(N6981/K6981,0)</f>
        <v>0.45</v>
      </c>
      <c r="Q6981" s="0" t="str">
        <f aca="false">IF(M6981=0,"No Discount",IF(M6981&lt;0.2,"Low (1-19%)",IF(M6981&lt;0.4,"Medium (20-39%)","High (40%+)")))</f>
        <v>No Discount</v>
      </c>
      <c r="R6981" s="0" t="str">
        <f aca="false">INDEX('Lookup Tables'!$B$2:$B$5,MATCH(F6981,'Lookup Tables'!$A$2:$A$5,0))</f>
        <v>Manager D</v>
      </c>
    </row>
    <row r="6982" customFormat="false" ht="15" hidden="false" customHeight="false" outlineLevel="0" collapsed="false">
      <c r="A6982" s="0" t="s">
        <v>5397</v>
      </c>
      <c r="B6982" s="13" t="n">
        <v>42315</v>
      </c>
      <c r="C6982" s="13" t="n">
        <v>42316</v>
      </c>
      <c r="D6982" s="14" t="s">
        <v>137</v>
      </c>
      <c r="E6982" s="14" t="s">
        <v>62</v>
      </c>
      <c r="F6982" s="14" t="s">
        <v>117</v>
      </c>
      <c r="G6982" s="14" t="s">
        <v>170</v>
      </c>
      <c r="H6982" s="14" t="s">
        <v>65</v>
      </c>
      <c r="I6982" s="14" t="s">
        <v>171</v>
      </c>
      <c r="J6982" s="14" t="s">
        <v>1998</v>
      </c>
      <c r="K6982" s="15" t="n">
        <v>5.92</v>
      </c>
      <c r="L6982" s="0" t="n">
        <v>4</v>
      </c>
      <c r="M6982" s="16" t="n">
        <v>0</v>
      </c>
      <c r="N6982" s="17" t="n">
        <v>2.8416</v>
      </c>
      <c r="O6982" s="0" t="str">
        <f aca="false">TEXT(B6982,"YYYY-MM")</f>
        <v>2015-11</v>
      </c>
      <c r="P6982" s="18" t="n">
        <f aca="false">IFERROR(N6982/K6982,0)</f>
        <v>0.48</v>
      </c>
      <c r="Q6982" s="0" t="str">
        <f aca="false">IF(M6982=0,"No Discount",IF(M6982&lt;0.2,"Low (1-19%)",IF(M6982&lt;0.4,"Medium (20-39%)","High (40%+)")))</f>
        <v>No Discount</v>
      </c>
      <c r="R6982" s="0" t="str">
        <f aca="false">INDEX('Lookup Tables'!$B$2:$B$5,MATCH(F6982,'Lookup Tables'!$A$2:$A$5,0))</f>
        <v>Manager B</v>
      </c>
    </row>
    <row r="6983" customFormat="false" ht="15" hidden="false" customHeight="false" outlineLevel="0" collapsed="false">
      <c r="A6983" s="0" t="s">
        <v>5397</v>
      </c>
      <c r="B6983" s="13" t="n">
        <v>42315</v>
      </c>
      <c r="C6983" s="13" t="n">
        <v>42316</v>
      </c>
      <c r="D6983" s="14" t="s">
        <v>137</v>
      </c>
      <c r="E6983" s="14" t="s">
        <v>62</v>
      </c>
      <c r="F6983" s="14" t="s">
        <v>117</v>
      </c>
      <c r="G6983" s="14" t="s">
        <v>170</v>
      </c>
      <c r="H6983" s="14" t="s">
        <v>65</v>
      </c>
      <c r="I6983" s="14" t="s">
        <v>91</v>
      </c>
      <c r="J6983" s="14" t="s">
        <v>3659</v>
      </c>
      <c r="K6983" s="15" t="n">
        <v>30.18</v>
      </c>
      <c r="L6983" s="0" t="n">
        <v>3</v>
      </c>
      <c r="M6983" s="16" t="n">
        <v>0</v>
      </c>
      <c r="N6983" s="17" t="n">
        <v>13.8828</v>
      </c>
      <c r="O6983" s="0" t="str">
        <f aca="false">TEXT(B6983,"YYYY-MM")</f>
        <v>2015-11</v>
      </c>
      <c r="P6983" s="18" t="n">
        <f aca="false">IFERROR(N6983/K6983,0)</f>
        <v>0.46</v>
      </c>
      <c r="Q6983" s="0" t="str">
        <f aca="false">IF(M6983=0,"No Discount",IF(M6983&lt;0.2,"Low (1-19%)",IF(M6983&lt;0.4,"Medium (20-39%)","High (40%+)")))</f>
        <v>No Discount</v>
      </c>
      <c r="R6983" s="0" t="str">
        <f aca="false">INDEX('Lookup Tables'!$B$2:$B$5,MATCH(F6983,'Lookup Tables'!$A$2:$A$5,0))</f>
        <v>Manager B</v>
      </c>
    </row>
    <row r="6984" customFormat="false" ht="15" hidden="false" customHeight="false" outlineLevel="0" collapsed="false">
      <c r="A6984" s="0" t="s">
        <v>5398</v>
      </c>
      <c r="B6984" s="13" t="n">
        <v>42979</v>
      </c>
      <c r="C6984" s="13" t="n">
        <v>42983</v>
      </c>
      <c r="D6984" s="14" t="s">
        <v>69</v>
      </c>
      <c r="E6984" s="14" t="s">
        <v>53</v>
      </c>
      <c r="F6984" s="14" t="s">
        <v>98</v>
      </c>
      <c r="G6984" s="14" t="s">
        <v>157</v>
      </c>
      <c r="H6984" s="14" t="s">
        <v>65</v>
      </c>
      <c r="I6984" s="14" t="s">
        <v>83</v>
      </c>
      <c r="J6984" s="14" t="s">
        <v>960</v>
      </c>
      <c r="K6984" s="15" t="n">
        <v>24.1</v>
      </c>
      <c r="L6984" s="0" t="n">
        <v>5</v>
      </c>
      <c r="M6984" s="16" t="n">
        <v>0</v>
      </c>
      <c r="N6984" s="17" t="n">
        <v>11.086</v>
      </c>
      <c r="O6984" s="0" t="str">
        <f aca="false">TEXT(B6984,"YYYY-MM")</f>
        <v>2017-09</v>
      </c>
      <c r="P6984" s="18" t="n">
        <f aca="false">IFERROR(N6984/K6984,0)</f>
        <v>0.46</v>
      </c>
      <c r="Q6984" s="0" t="str">
        <f aca="false">IF(M6984=0,"No Discount",IF(M6984&lt;0.2,"Low (1-19%)",IF(M6984&lt;0.4,"Medium (20-39%)","High (40%+)")))</f>
        <v>No Discount</v>
      </c>
      <c r="R6984" s="0" t="str">
        <f aca="false">INDEX('Lookup Tables'!$B$2:$B$5,MATCH(F6984,'Lookup Tables'!$A$2:$A$5,0))</f>
        <v>Manager A</v>
      </c>
    </row>
    <row r="6985" customFormat="false" ht="15" hidden="false" customHeight="false" outlineLevel="0" collapsed="false">
      <c r="A6985" s="0" t="s">
        <v>5398</v>
      </c>
      <c r="B6985" s="13" t="n">
        <v>42979</v>
      </c>
      <c r="C6985" s="13" t="n">
        <v>42983</v>
      </c>
      <c r="D6985" s="14" t="s">
        <v>69</v>
      </c>
      <c r="E6985" s="14" t="s">
        <v>53</v>
      </c>
      <c r="F6985" s="14" t="s">
        <v>98</v>
      </c>
      <c r="G6985" s="14" t="s">
        <v>157</v>
      </c>
      <c r="H6985" s="14" t="s">
        <v>80</v>
      </c>
      <c r="I6985" s="14" t="s">
        <v>81</v>
      </c>
      <c r="J6985" s="14" t="s">
        <v>728</v>
      </c>
      <c r="K6985" s="15" t="n">
        <v>8.78</v>
      </c>
      <c r="L6985" s="0" t="n">
        <v>1</v>
      </c>
      <c r="M6985" s="16" t="n">
        <v>0</v>
      </c>
      <c r="N6985" s="17" t="n">
        <v>2.2828</v>
      </c>
      <c r="O6985" s="0" t="str">
        <f aca="false">TEXT(B6985,"YYYY-MM")</f>
        <v>2017-09</v>
      </c>
      <c r="P6985" s="18" t="n">
        <f aca="false">IFERROR(N6985/K6985,0)</f>
        <v>0.26</v>
      </c>
      <c r="Q6985" s="0" t="str">
        <f aca="false">IF(M6985=0,"No Discount",IF(M6985&lt;0.2,"Low (1-19%)",IF(M6985&lt;0.4,"Medium (20-39%)","High (40%+)")))</f>
        <v>No Discount</v>
      </c>
      <c r="R6985" s="0" t="str">
        <f aca="false">INDEX('Lookup Tables'!$B$2:$B$5,MATCH(F6985,'Lookup Tables'!$A$2:$A$5,0))</f>
        <v>Manager A</v>
      </c>
    </row>
    <row r="6986" customFormat="false" ht="15" hidden="false" customHeight="false" outlineLevel="0" collapsed="false">
      <c r="A6986" s="0" t="s">
        <v>5398</v>
      </c>
      <c r="B6986" s="13" t="n">
        <v>42979</v>
      </c>
      <c r="C6986" s="13" t="n">
        <v>42983</v>
      </c>
      <c r="D6986" s="14" t="s">
        <v>69</v>
      </c>
      <c r="E6986" s="14" t="s">
        <v>53</v>
      </c>
      <c r="F6986" s="14" t="s">
        <v>98</v>
      </c>
      <c r="G6986" s="14" t="s">
        <v>157</v>
      </c>
      <c r="H6986" s="14" t="s">
        <v>65</v>
      </c>
      <c r="I6986" s="14" t="s">
        <v>85</v>
      </c>
      <c r="J6986" s="14" t="s">
        <v>970</v>
      </c>
      <c r="K6986" s="15" t="n">
        <v>376.74</v>
      </c>
      <c r="L6986" s="0" t="n">
        <v>4</v>
      </c>
      <c r="M6986" s="16" t="n">
        <v>0.1</v>
      </c>
      <c r="N6986" s="17" t="n">
        <v>71.162</v>
      </c>
      <c r="O6986" s="0" t="str">
        <f aca="false">TEXT(B6986,"YYYY-MM")</f>
        <v>2017-09</v>
      </c>
      <c r="P6986" s="18" t="n">
        <f aca="false">IFERROR(N6986/K6986,0)</f>
        <v>0.188888888888889</v>
      </c>
      <c r="Q6986" s="0" t="str">
        <f aca="false">IF(M6986=0,"No Discount",IF(M6986&lt;0.2,"Low (1-19%)",IF(M6986&lt;0.4,"Medium (20-39%)","High (40%+)")))</f>
        <v>Low (1-19%)</v>
      </c>
      <c r="R6986" s="0" t="str">
        <f aca="false">INDEX('Lookup Tables'!$B$2:$B$5,MATCH(F6986,'Lookup Tables'!$A$2:$A$5,0))</f>
        <v>Manager A</v>
      </c>
    </row>
    <row r="6987" customFormat="false" ht="15" hidden="false" customHeight="false" outlineLevel="0" collapsed="false">
      <c r="A6987" s="0" t="s">
        <v>5398</v>
      </c>
      <c r="B6987" s="13" t="n">
        <v>42979</v>
      </c>
      <c r="C6987" s="13" t="n">
        <v>42983</v>
      </c>
      <c r="D6987" s="14" t="s">
        <v>69</v>
      </c>
      <c r="E6987" s="14" t="s">
        <v>53</v>
      </c>
      <c r="F6987" s="14" t="s">
        <v>98</v>
      </c>
      <c r="G6987" s="14" t="s">
        <v>157</v>
      </c>
      <c r="H6987" s="14" t="s">
        <v>65</v>
      </c>
      <c r="I6987" s="14" t="s">
        <v>83</v>
      </c>
      <c r="J6987" s="14" t="s">
        <v>1393</v>
      </c>
      <c r="K6987" s="15" t="n">
        <v>29.52</v>
      </c>
      <c r="L6987" s="0" t="n">
        <v>4</v>
      </c>
      <c r="M6987" s="16" t="n">
        <v>0</v>
      </c>
      <c r="N6987" s="17" t="n">
        <v>14.4648</v>
      </c>
      <c r="O6987" s="0" t="str">
        <f aca="false">TEXT(B6987,"YYYY-MM")</f>
        <v>2017-09</v>
      </c>
      <c r="P6987" s="18" t="n">
        <f aca="false">IFERROR(N6987/K6987,0)</f>
        <v>0.49</v>
      </c>
      <c r="Q6987" s="0" t="str">
        <f aca="false">IF(M6987=0,"No Discount",IF(M6987&lt;0.2,"Low (1-19%)",IF(M6987&lt;0.4,"Medium (20-39%)","High (40%+)")))</f>
        <v>No Discount</v>
      </c>
      <c r="R6987" s="0" t="str">
        <f aca="false">INDEX('Lookup Tables'!$B$2:$B$5,MATCH(F6987,'Lookup Tables'!$A$2:$A$5,0))</f>
        <v>Manager A</v>
      </c>
    </row>
    <row r="6988" customFormat="false" ht="15" hidden="false" customHeight="false" outlineLevel="0" collapsed="false">
      <c r="A6988" s="0" t="s">
        <v>5398</v>
      </c>
      <c r="B6988" s="13" t="n">
        <v>42979</v>
      </c>
      <c r="C6988" s="13" t="n">
        <v>42983</v>
      </c>
      <c r="D6988" s="14" t="s">
        <v>69</v>
      </c>
      <c r="E6988" s="14" t="s">
        <v>53</v>
      </c>
      <c r="F6988" s="14" t="s">
        <v>98</v>
      </c>
      <c r="G6988" s="14" t="s">
        <v>157</v>
      </c>
      <c r="H6988" s="14" t="s">
        <v>65</v>
      </c>
      <c r="I6988" s="14" t="s">
        <v>78</v>
      </c>
      <c r="J6988" s="14" t="s">
        <v>1569</v>
      </c>
      <c r="K6988" s="15" t="n">
        <v>11.96</v>
      </c>
      <c r="L6988" s="0" t="n">
        <v>2</v>
      </c>
      <c r="M6988" s="16" t="n">
        <v>0</v>
      </c>
      <c r="N6988" s="17" t="n">
        <v>2.99</v>
      </c>
      <c r="O6988" s="0" t="str">
        <f aca="false">TEXT(B6988,"YYYY-MM")</f>
        <v>2017-09</v>
      </c>
      <c r="P6988" s="18" t="n">
        <f aca="false">IFERROR(N6988/K6988,0)</f>
        <v>0.25</v>
      </c>
      <c r="Q6988" s="0" t="str">
        <f aca="false">IF(M6988=0,"No Discount",IF(M6988&lt;0.2,"Low (1-19%)",IF(M6988&lt;0.4,"Medium (20-39%)","High (40%+)")))</f>
        <v>No Discount</v>
      </c>
      <c r="R6988" s="0" t="str">
        <f aca="false">INDEX('Lookup Tables'!$B$2:$B$5,MATCH(F6988,'Lookup Tables'!$A$2:$A$5,0))</f>
        <v>Manager A</v>
      </c>
    </row>
    <row r="6989" customFormat="false" ht="15" hidden="false" customHeight="false" outlineLevel="0" collapsed="false">
      <c r="A6989" s="0" t="s">
        <v>5398</v>
      </c>
      <c r="B6989" s="13" t="n">
        <v>42979</v>
      </c>
      <c r="C6989" s="13" t="n">
        <v>42983</v>
      </c>
      <c r="D6989" s="14" t="s">
        <v>69</v>
      </c>
      <c r="E6989" s="14" t="s">
        <v>53</v>
      </c>
      <c r="F6989" s="14" t="s">
        <v>98</v>
      </c>
      <c r="G6989" s="14" t="s">
        <v>157</v>
      </c>
      <c r="H6989" s="14" t="s">
        <v>65</v>
      </c>
      <c r="I6989" s="14" t="s">
        <v>83</v>
      </c>
      <c r="J6989" s="14" t="s">
        <v>1999</v>
      </c>
      <c r="K6989" s="15" t="n">
        <v>26.4</v>
      </c>
      <c r="L6989" s="0" t="n">
        <v>5</v>
      </c>
      <c r="M6989" s="16" t="n">
        <v>0</v>
      </c>
      <c r="N6989" s="17" t="n">
        <v>12.672</v>
      </c>
      <c r="O6989" s="0" t="str">
        <f aca="false">TEXT(B6989,"YYYY-MM")</f>
        <v>2017-09</v>
      </c>
      <c r="P6989" s="18" t="n">
        <f aca="false">IFERROR(N6989/K6989,0)</f>
        <v>0.48</v>
      </c>
      <c r="Q6989" s="0" t="str">
        <f aca="false">IF(M6989=0,"No Discount",IF(M6989&lt;0.2,"Low (1-19%)",IF(M6989&lt;0.4,"Medium (20-39%)","High (40%+)")))</f>
        <v>No Discount</v>
      </c>
      <c r="R6989" s="0" t="str">
        <f aca="false">INDEX('Lookup Tables'!$B$2:$B$5,MATCH(F6989,'Lookup Tables'!$A$2:$A$5,0))</f>
        <v>Manager A</v>
      </c>
    </row>
    <row r="6990" customFormat="false" ht="15" hidden="false" customHeight="false" outlineLevel="0" collapsed="false">
      <c r="A6990" s="0" t="s">
        <v>5399</v>
      </c>
      <c r="B6990" s="13" t="n">
        <v>43415</v>
      </c>
      <c r="C6990" s="13" t="n">
        <v>43420</v>
      </c>
      <c r="D6990" s="14" t="s">
        <v>52</v>
      </c>
      <c r="E6990" s="14" t="s">
        <v>62</v>
      </c>
      <c r="F6990" s="14" t="s">
        <v>54</v>
      </c>
      <c r="G6990" s="14" t="s">
        <v>70</v>
      </c>
      <c r="H6990" s="14" t="s">
        <v>65</v>
      </c>
      <c r="I6990" s="14" t="s">
        <v>85</v>
      </c>
      <c r="J6990" s="14" t="s">
        <v>2717</v>
      </c>
      <c r="K6990" s="15" t="n">
        <v>1158.12</v>
      </c>
      <c r="L6990" s="0" t="n">
        <v>5</v>
      </c>
      <c r="M6990" s="16" t="n">
        <v>0.2</v>
      </c>
      <c r="N6990" s="17" t="n">
        <v>130.2885</v>
      </c>
      <c r="O6990" s="0" t="str">
        <f aca="false">TEXT(B6990,"YYYY-MM")</f>
        <v>2018-11</v>
      </c>
      <c r="P6990" s="18" t="n">
        <f aca="false">IFERROR(N6990/K6990,0)</f>
        <v>0.1125</v>
      </c>
      <c r="Q6990" s="0" t="str">
        <f aca="false">IF(M6990=0,"No Discount",IF(M6990&lt;0.2,"Low (1-19%)",IF(M6990&lt;0.4,"Medium (20-39%)","High (40%+)")))</f>
        <v>Medium (20-39%)</v>
      </c>
      <c r="R6990" s="0" t="str">
        <f aca="false">INDEX('Lookup Tables'!$B$2:$B$5,MATCH(F6990,'Lookup Tables'!$A$2:$A$5,0))</f>
        <v>Manager C</v>
      </c>
    </row>
    <row r="6991" customFormat="false" ht="15" hidden="false" customHeight="false" outlineLevel="0" collapsed="false">
      <c r="A6991" s="0" t="s">
        <v>5400</v>
      </c>
      <c r="B6991" s="13" t="n">
        <v>43445</v>
      </c>
      <c r="C6991" s="13" t="n">
        <v>43447</v>
      </c>
      <c r="D6991" s="14" t="s">
        <v>137</v>
      </c>
      <c r="E6991" s="14" t="s">
        <v>53</v>
      </c>
      <c r="F6991" s="14" t="s">
        <v>98</v>
      </c>
      <c r="G6991" s="14" t="s">
        <v>99</v>
      </c>
      <c r="H6991" s="14" t="s">
        <v>65</v>
      </c>
      <c r="I6991" s="14" t="s">
        <v>85</v>
      </c>
      <c r="J6991" s="14" t="s">
        <v>5401</v>
      </c>
      <c r="K6991" s="15" t="n">
        <v>1.392</v>
      </c>
      <c r="L6991" s="0" t="n">
        <v>2</v>
      </c>
      <c r="M6991" s="16" t="n">
        <v>0.8</v>
      </c>
      <c r="N6991" s="17" t="n">
        <v>-3.7584</v>
      </c>
      <c r="O6991" s="0" t="str">
        <f aca="false">TEXT(B6991,"YYYY-MM")</f>
        <v>2018-12</v>
      </c>
      <c r="P6991" s="18" t="n">
        <f aca="false">IFERROR(N6991/K6991,0)</f>
        <v>-2.7</v>
      </c>
      <c r="Q6991" s="0" t="str">
        <f aca="false">IF(M6991=0,"No Discount",IF(M6991&lt;0.2,"Low (1-19%)",IF(M6991&lt;0.4,"Medium (20-39%)","High (40%+)")))</f>
        <v>High (40%+)</v>
      </c>
      <c r="R6991" s="0" t="str">
        <f aca="false">INDEX('Lookup Tables'!$B$2:$B$5,MATCH(F6991,'Lookup Tables'!$A$2:$A$5,0))</f>
        <v>Manager A</v>
      </c>
    </row>
    <row r="6992" customFormat="false" ht="15" hidden="false" customHeight="false" outlineLevel="0" collapsed="false">
      <c r="A6992" s="0" t="s">
        <v>5402</v>
      </c>
      <c r="B6992" s="13" t="n">
        <v>42682</v>
      </c>
      <c r="C6992" s="13" t="n">
        <v>42687</v>
      </c>
      <c r="D6992" s="14" t="s">
        <v>52</v>
      </c>
      <c r="E6992" s="14" t="s">
        <v>53</v>
      </c>
      <c r="F6992" s="14" t="s">
        <v>54</v>
      </c>
      <c r="G6992" s="14" t="s">
        <v>193</v>
      </c>
      <c r="H6992" s="14" t="s">
        <v>65</v>
      </c>
      <c r="I6992" s="14" t="s">
        <v>85</v>
      </c>
      <c r="J6992" s="14" t="s">
        <v>1176</v>
      </c>
      <c r="K6992" s="15" t="n">
        <v>44.43</v>
      </c>
      <c r="L6992" s="0" t="n">
        <v>3</v>
      </c>
      <c r="M6992" s="16" t="n">
        <v>0</v>
      </c>
      <c r="N6992" s="17" t="n">
        <v>18.6606</v>
      </c>
      <c r="O6992" s="0" t="str">
        <f aca="false">TEXT(B6992,"YYYY-MM")</f>
        <v>2016-11</v>
      </c>
      <c r="P6992" s="18" t="n">
        <f aca="false">IFERROR(N6992/K6992,0)</f>
        <v>0.42</v>
      </c>
      <c r="Q6992" s="0" t="str">
        <f aca="false">IF(M6992=0,"No Discount",IF(M6992&lt;0.2,"Low (1-19%)",IF(M6992&lt;0.4,"Medium (20-39%)","High (40%+)")))</f>
        <v>No Discount</v>
      </c>
      <c r="R6992" s="0" t="str">
        <f aca="false">INDEX('Lookup Tables'!$B$2:$B$5,MATCH(F6992,'Lookup Tables'!$A$2:$A$5,0))</f>
        <v>Manager C</v>
      </c>
    </row>
    <row r="6993" customFormat="false" ht="15" hidden="false" customHeight="false" outlineLevel="0" collapsed="false">
      <c r="A6993" s="0" t="s">
        <v>5402</v>
      </c>
      <c r="B6993" s="13" t="n">
        <v>42682</v>
      </c>
      <c r="C6993" s="13" t="n">
        <v>42687</v>
      </c>
      <c r="D6993" s="14" t="s">
        <v>52</v>
      </c>
      <c r="E6993" s="14" t="s">
        <v>53</v>
      </c>
      <c r="F6993" s="14" t="s">
        <v>54</v>
      </c>
      <c r="G6993" s="14" t="s">
        <v>193</v>
      </c>
      <c r="H6993" s="14" t="s">
        <v>80</v>
      </c>
      <c r="I6993" s="14" t="s">
        <v>81</v>
      </c>
      <c r="J6993" s="14" t="s">
        <v>2841</v>
      </c>
      <c r="K6993" s="15" t="n">
        <v>226.2</v>
      </c>
      <c r="L6993" s="0" t="n">
        <v>5</v>
      </c>
      <c r="M6993" s="16" t="n">
        <v>0</v>
      </c>
      <c r="N6993" s="17" t="n">
        <v>58.812</v>
      </c>
      <c r="O6993" s="0" t="str">
        <f aca="false">TEXT(B6993,"YYYY-MM")</f>
        <v>2016-11</v>
      </c>
      <c r="P6993" s="18" t="n">
        <f aca="false">IFERROR(N6993/K6993,0)</f>
        <v>0.26</v>
      </c>
      <c r="Q6993" s="0" t="str">
        <f aca="false">IF(M6993=0,"No Discount",IF(M6993&lt;0.2,"Low (1-19%)",IF(M6993&lt;0.4,"Medium (20-39%)","High (40%+)")))</f>
        <v>No Discount</v>
      </c>
      <c r="R6993" s="0" t="str">
        <f aca="false">INDEX('Lookup Tables'!$B$2:$B$5,MATCH(F6993,'Lookup Tables'!$A$2:$A$5,0))</f>
        <v>Manager C</v>
      </c>
    </row>
    <row r="6994" customFormat="false" ht="15" hidden="false" customHeight="false" outlineLevel="0" collapsed="false">
      <c r="A6994" s="0" t="s">
        <v>5402</v>
      </c>
      <c r="B6994" s="13" t="n">
        <v>42682</v>
      </c>
      <c r="C6994" s="13" t="n">
        <v>42687</v>
      </c>
      <c r="D6994" s="14" t="s">
        <v>52</v>
      </c>
      <c r="E6994" s="14" t="s">
        <v>53</v>
      </c>
      <c r="F6994" s="14" t="s">
        <v>54</v>
      </c>
      <c r="G6994" s="14" t="s">
        <v>193</v>
      </c>
      <c r="H6994" s="14" t="s">
        <v>56</v>
      </c>
      <c r="I6994" s="14" t="s">
        <v>76</v>
      </c>
      <c r="J6994" s="14" t="s">
        <v>2521</v>
      </c>
      <c r="K6994" s="15" t="n">
        <v>186.54</v>
      </c>
      <c r="L6994" s="0" t="n">
        <v>3</v>
      </c>
      <c r="M6994" s="16" t="n">
        <v>0</v>
      </c>
      <c r="N6994" s="17" t="n">
        <v>41.0388</v>
      </c>
      <c r="O6994" s="0" t="str">
        <f aca="false">TEXT(B6994,"YYYY-MM")</f>
        <v>2016-11</v>
      </c>
      <c r="P6994" s="18" t="n">
        <f aca="false">IFERROR(N6994/K6994,0)</f>
        <v>0.22</v>
      </c>
      <c r="Q6994" s="0" t="str">
        <f aca="false">IF(M6994=0,"No Discount",IF(M6994&lt;0.2,"Low (1-19%)",IF(M6994&lt;0.4,"Medium (20-39%)","High (40%+)")))</f>
        <v>No Discount</v>
      </c>
      <c r="R6994" s="0" t="str">
        <f aca="false">INDEX('Lookup Tables'!$B$2:$B$5,MATCH(F6994,'Lookup Tables'!$A$2:$A$5,0))</f>
        <v>Manager C</v>
      </c>
    </row>
    <row r="6995" customFormat="false" ht="15" hidden="false" customHeight="false" outlineLevel="0" collapsed="false">
      <c r="A6995" s="0" t="s">
        <v>5402</v>
      </c>
      <c r="B6995" s="13" t="n">
        <v>42682</v>
      </c>
      <c r="C6995" s="13" t="n">
        <v>42687</v>
      </c>
      <c r="D6995" s="14" t="s">
        <v>52</v>
      </c>
      <c r="E6995" s="14" t="s">
        <v>53</v>
      </c>
      <c r="F6995" s="14" t="s">
        <v>54</v>
      </c>
      <c r="G6995" s="14" t="s">
        <v>193</v>
      </c>
      <c r="H6995" s="14" t="s">
        <v>65</v>
      </c>
      <c r="I6995" s="14" t="s">
        <v>78</v>
      </c>
      <c r="J6995" s="14" t="s">
        <v>266</v>
      </c>
      <c r="K6995" s="15" t="n">
        <v>265.86</v>
      </c>
      <c r="L6995" s="0" t="n">
        <v>7</v>
      </c>
      <c r="M6995" s="16" t="n">
        <v>0</v>
      </c>
      <c r="N6995" s="17" t="n">
        <v>79.758</v>
      </c>
      <c r="O6995" s="0" t="str">
        <f aca="false">TEXT(B6995,"YYYY-MM")</f>
        <v>2016-11</v>
      </c>
      <c r="P6995" s="18" t="n">
        <f aca="false">IFERROR(N6995/K6995,0)</f>
        <v>0.3</v>
      </c>
      <c r="Q6995" s="0" t="str">
        <f aca="false">IF(M6995=0,"No Discount",IF(M6995&lt;0.2,"Low (1-19%)",IF(M6995&lt;0.4,"Medium (20-39%)","High (40%+)")))</f>
        <v>No Discount</v>
      </c>
      <c r="R6995" s="0" t="str">
        <f aca="false">INDEX('Lookup Tables'!$B$2:$B$5,MATCH(F6995,'Lookup Tables'!$A$2:$A$5,0))</f>
        <v>Manager C</v>
      </c>
    </row>
    <row r="6996" customFormat="false" ht="15" hidden="false" customHeight="false" outlineLevel="0" collapsed="false">
      <c r="A6996" s="0" t="s">
        <v>5402</v>
      </c>
      <c r="B6996" s="13" t="n">
        <v>42682</v>
      </c>
      <c r="C6996" s="13" t="n">
        <v>42687</v>
      </c>
      <c r="D6996" s="14" t="s">
        <v>52</v>
      </c>
      <c r="E6996" s="14" t="s">
        <v>53</v>
      </c>
      <c r="F6996" s="14" t="s">
        <v>54</v>
      </c>
      <c r="G6996" s="14" t="s">
        <v>193</v>
      </c>
      <c r="H6996" s="14" t="s">
        <v>65</v>
      </c>
      <c r="I6996" s="14" t="s">
        <v>78</v>
      </c>
      <c r="J6996" s="14" t="s">
        <v>579</v>
      </c>
      <c r="K6996" s="15" t="n">
        <v>27.9</v>
      </c>
      <c r="L6996" s="0" t="n">
        <v>5</v>
      </c>
      <c r="M6996" s="16" t="n">
        <v>0</v>
      </c>
      <c r="N6996" s="17" t="n">
        <v>6.975</v>
      </c>
      <c r="O6996" s="0" t="str">
        <f aca="false">TEXT(B6996,"YYYY-MM")</f>
        <v>2016-11</v>
      </c>
      <c r="P6996" s="18" t="n">
        <f aca="false">IFERROR(N6996/K6996,0)</f>
        <v>0.25</v>
      </c>
      <c r="Q6996" s="0" t="str">
        <f aca="false">IF(M6996=0,"No Discount",IF(M6996&lt;0.2,"Low (1-19%)",IF(M6996&lt;0.4,"Medium (20-39%)","High (40%+)")))</f>
        <v>No Discount</v>
      </c>
      <c r="R6996" s="0" t="str">
        <f aca="false">INDEX('Lookup Tables'!$B$2:$B$5,MATCH(F6996,'Lookup Tables'!$A$2:$A$5,0))</f>
        <v>Manager C</v>
      </c>
    </row>
    <row r="6997" customFormat="false" ht="15" hidden="false" customHeight="false" outlineLevel="0" collapsed="false">
      <c r="A6997" s="0" t="s">
        <v>5403</v>
      </c>
      <c r="B6997" s="13" t="n">
        <v>42693</v>
      </c>
      <c r="C6997" s="13" t="n">
        <v>42700</v>
      </c>
      <c r="D6997" s="14" t="s">
        <v>69</v>
      </c>
      <c r="E6997" s="14" t="s">
        <v>62</v>
      </c>
      <c r="F6997" s="14" t="s">
        <v>63</v>
      </c>
      <c r="G6997" s="14" t="s">
        <v>646</v>
      </c>
      <c r="H6997" s="14" t="s">
        <v>65</v>
      </c>
      <c r="I6997" s="14" t="s">
        <v>85</v>
      </c>
      <c r="J6997" s="14" t="s">
        <v>1897</v>
      </c>
      <c r="K6997" s="15" t="n">
        <v>31.08</v>
      </c>
      <c r="L6997" s="0" t="n">
        <v>4</v>
      </c>
      <c r="M6997" s="16" t="n">
        <v>0</v>
      </c>
      <c r="N6997" s="17" t="n">
        <v>8.3916</v>
      </c>
      <c r="O6997" s="0" t="str">
        <f aca="false">TEXT(B6997,"YYYY-MM")</f>
        <v>2016-11</v>
      </c>
      <c r="P6997" s="18" t="n">
        <f aca="false">IFERROR(N6997/K6997,0)</f>
        <v>0.27</v>
      </c>
      <c r="Q6997" s="0" t="str">
        <f aca="false">IF(M6997=0,"No Discount",IF(M6997&lt;0.2,"Low (1-19%)",IF(M6997&lt;0.4,"Medium (20-39%)","High (40%+)")))</f>
        <v>No Discount</v>
      </c>
      <c r="R6997" s="0" t="str">
        <f aca="false">INDEX('Lookup Tables'!$B$2:$B$5,MATCH(F6997,'Lookup Tables'!$A$2:$A$5,0))</f>
        <v>Manager D</v>
      </c>
    </row>
    <row r="6998" customFormat="false" ht="15" hidden="false" customHeight="false" outlineLevel="0" collapsed="false">
      <c r="A6998" s="0" t="s">
        <v>5404</v>
      </c>
      <c r="B6998" s="13" t="n">
        <v>43457</v>
      </c>
      <c r="C6998" s="13" t="n">
        <v>43459</v>
      </c>
      <c r="D6998" s="14" t="s">
        <v>52</v>
      </c>
      <c r="E6998" s="14" t="s">
        <v>62</v>
      </c>
      <c r="F6998" s="14" t="s">
        <v>98</v>
      </c>
      <c r="G6998" s="14" t="s">
        <v>146</v>
      </c>
      <c r="H6998" s="14" t="s">
        <v>65</v>
      </c>
      <c r="I6998" s="14" t="s">
        <v>83</v>
      </c>
      <c r="J6998" s="14" t="s">
        <v>342</v>
      </c>
      <c r="K6998" s="15" t="n">
        <v>13.84</v>
      </c>
      <c r="L6998" s="0" t="n">
        <v>4</v>
      </c>
      <c r="M6998" s="16" t="n">
        <v>0.8</v>
      </c>
      <c r="N6998" s="17" t="n">
        <v>-22.144</v>
      </c>
      <c r="O6998" s="0" t="str">
        <f aca="false">TEXT(B6998,"YYYY-MM")</f>
        <v>2018-12</v>
      </c>
      <c r="P6998" s="18" t="n">
        <f aca="false">IFERROR(N6998/K6998,0)</f>
        <v>-1.6</v>
      </c>
      <c r="Q6998" s="0" t="str">
        <f aca="false">IF(M6998=0,"No Discount",IF(M6998&lt;0.2,"Low (1-19%)",IF(M6998&lt;0.4,"Medium (20-39%)","High (40%+)")))</f>
        <v>High (40%+)</v>
      </c>
      <c r="R6998" s="0" t="str">
        <f aca="false">INDEX('Lookup Tables'!$B$2:$B$5,MATCH(F6998,'Lookup Tables'!$A$2:$A$5,0))</f>
        <v>Manager A</v>
      </c>
    </row>
    <row r="6999" customFormat="false" ht="15" hidden="false" customHeight="false" outlineLevel="0" collapsed="false">
      <c r="A6999" s="0" t="s">
        <v>5404</v>
      </c>
      <c r="B6999" s="13" t="n">
        <v>43457</v>
      </c>
      <c r="C6999" s="13" t="n">
        <v>43459</v>
      </c>
      <c r="D6999" s="14" t="s">
        <v>52</v>
      </c>
      <c r="E6999" s="14" t="s">
        <v>62</v>
      </c>
      <c r="F6999" s="14" t="s">
        <v>98</v>
      </c>
      <c r="G6999" s="14" t="s">
        <v>146</v>
      </c>
      <c r="H6999" s="14" t="s">
        <v>65</v>
      </c>
      <c r="I6999" s="14" t="s">
        <v>91</v>
      </c>
      <c r="J6999" s="14" t="s">
        <v>1995</v>
      </c>
      <c r="K6999" s="15" t="n">
        <v>175.872</v>
      </c>
      <c r="L6999" s="0" t="n">
        <v>4</v>
      </c>
      <c r="M6999" s="16" t="n">
        <v>0.2</v>
      </c>
      <c r="N6999" s="17" t="n">
        <v>63.7536</v>
      </c>
      <c r="O6999" s="0" t="str">
        <f aca="false">TEXT(B6999,"YYYY-MM")</f>
        <v>2018-12</v>
      </c>
      <c r="P6999" s="18" t="n">
        <f aca="false">IFERROR(N6999/K6999,0)</f>
        <v>0.3625</v>
      </c>
      <c r="Q6999" s="0" t="str">
        <f aca="false">IF(M6999=0,"No Discount",IF(M6999&lt;0.2,"Low (1-19%)",IF(M6999&lt;0.4,"Medium (20-39%)","High (40%+)")))</f>
        <v>Medium (20-39%)</v>
      </c>
      <c r="R6999" s="0" t="str">
        <f aca="false">INDEX('Lookup Tables'!$B$2:$B$5,MATCH(F6999,'Lookup Tables'!$A$2:$A$5,0))</f>
        <v>Manager A</v>
      </c>
    </row>
    <row r="7000" customFormat="false" ht="15" hidden="false" customHeight="false" outlineLevel="0" collapsed="false">
      <c r="A7000" s="0" t="s">
        <v>5405</v>
      </c>
      <c r="B7000" s="13" t="n">
        <v>42994</v>
      </c>
      <c r="C7000" s="13" t="n">
        <v>43000</v>
      </c>
      <c r="D7000" s="14" t="s">
        <v>69</v>
      </c>
      <c r="E7000" s="14" t="s">
        <v>97</v>
      </c>
      <c r="F7000" s="14" t="s">
        <v>63</v>
      </c>
      <c r="G7000" s="14" t="s">
        <v>64</v>
      </c>
      <c r="H7000" s="14" t="s">
        <v>65</v>
      </c>
      <c r="I7000" s="14" t="s">
        <v>91</v>
      </c>
      <c r="J7000" s="14" t="s">
        <v>3486</v>
      </c>
      <c r="K7000" s="15" t="n">
        <v>12.96</v>
      </c>
      <c r="L7000" s="0" t="n">
        <v>2</v>
      </c>
      <c r="M7000" s="16" t="n">
        <v>0</v>
      </c>
      <c r="N7000" s="17" t="n">
        <v>6.3504</v>
      </c>
      <c r="O7000" s="0" t="str">
        <f aca="false">TEXT(B7000,"YYYY-MM")</f>
        <v>2017-09</v>
      </c>
      <c r="P7000" s="18" t="n">
        <f aca="false">IFERROR(N7000/K7000,0)</f>
        <v>0.49</v>
      </c>
      <c r="Q7000" s="0" t="str">
        <f aca="false">IF(M7000=0,"No Discount",IF(M7000&lt;0.2,"Low (1-19%)",IF(M7000&lt;0.4,"Medium (20-39%)","High (40%+)")))</f>
        <v>No Discount</v>
      </c>
      <c r="R7000" s="0" t="str">
        <f aca="false">INDEX('Lookup Tables'!$B$2:$B$5,MATCH(F7000,'Lookup Tables'!$A$2:$A$5,0))</f>
        <v>Manager D</v>
      </c>
    </row>
    <row r="7001" customFormat="false" ht="15" hidden="false" customHeight="false" outlineLevel="0" collapsed="false">
      <c r="A7001" s="0" t="s">
        <v>5406</v>
      </c>
      <c r="B7001" s="13" t="n">
        <v>43246</v>
      </c>
      <c r="C7001" s="13" t="n">
        <v>43249</v>
      </c>
      <c r="D7001" s="14" t="s">
        <v>137</v>
      </c>
      <c r="E7001" s="14" t="s">
        <v>62</v>
      </c>
      <c r="F7001" s="14" t="s">
        <v>54</v>
      </c>
      <c r="G7001" s="14" t="s">
        <v>55</v>
      </c>
      <c r="H7001" s="14" t="s">
        <v>65</v>
      </c>
      <c r="I7001" s="14" t="s">
        <v>85</v>
      </c>
      <c r="J7001" s="14" t="s">
        <v>4279</v>
      </c>
      <c r="K7001" s="15" t="n">
        <v>208.44</v>
      </c>
      <c r="L7001" s="0" t="n">
        <v>3</v>
      </c>
      <c r="M7001" s="16" t="n">
        <v>0</v>
      </c>
      <c r="N7001" s="17" t="n">
        <v>62.532</v>
      </c>
      <c r="O7001" s="0" t="str">
        <f aca="false">TEXT(B7001,"YYYY-MM")</f>
        <v>2018-05</v>
      </c>
      <c r="P7001" s="18" t="n">
        <f aca="false">IFERROR(N7001/K7001,0)</f>
        <v>0.3</v>
      </c>
      <c r="Q7001" s="0" t="str">
        <f aca="false">IF(M7001=0,"No Discount",IF(M7001&lt;0.2,"Low (1-19%)",IF(M7001&lt;0.4,"Medium (20-39%)","High (40%+)")))</f>
        <v>No Discount</v>
      </c>
      <c r="R7001" s="0" t="str">
        <f aca="false">INDEX('Lookup Tables'!$B$2:$B$5,MATCH(F7001,'Lookup Tables'!$A$2:$A$5,0))</f>
        <v>Manager C</v>
      </c>
    </row>
    <row r="7002" customFormat="false" ht="15" hidden="false" customHeight="false" outlineLevel="0" collapsed="false">
      <c r="A7002" s="0" t="s">
        <v>5406</v>
      </c>
      <c r="B7002" s="13" t="n">
        <v>43246</v>
      </c>
      <c r="C7002" s="13" t="n">
        <v>43249</v>
      </c>
      <c r="D7002" s="14" t="s">
        <v>137</v>
      </c>
      <c r="E7002" s="14" t="s">
        <v>62</v>
      </c>
      <c r="F7002" s="14" t="s">
        <v>54</v>
      </c>
      <c r="G7002" s="14" t="s">
        <v>55</v>
      </c>
      <c r="H7002" s="14" t="s">
        <v>65</v>
      </c>
      <c r="I7002" s="14" t="s">
        <v>303</v>
      </c>
      <c r="J7002" s="14" t="s">
        <v>898</v>
      </c>
      <c r="K7002" s="15" t="n">
        <v>25.76</v>
      </c>
      <c r="L7002" s="0" t="n">
        <v>2</v>
      </c>
      <c r="M7002" s="16" t="n">
        <v>0</v>
      </c>
      <c r="N7002" s="17" t="n">
        <v>0.7728</v>
      </c>
      <c r="O7002" s="0" t="str">
        <f aca="false">TEXT(B7002,"YYYY-MM")</f>
        <v>2018-05</v>
      </c>
      <c r="P7002" s="18" t="n">
        <f aca="false">IFERROR(N7002/K7002,0)</f>
        <v>0.03</v>
      </c>
      <c r="Q7002" s="0" t="str">
        <f aca="false">IF(M7002=0,"No Discount",IF(M7002&lt;0.2,"Low (1-19%)",IF(M7002&lt;0.4,"Medium (20-39%)","High (40%+)")))</f>
        <v>No Discount</v>
      </c>
      <c r="R7002" s="0" t="str">
        <f aca="false">INDEX('Lookup Tables'!$B$2:$B$5,MATCH(F7002,'Lookup Tables'!$A$2:$A$5,0))</f>
        <v>Manager C</v>
      </c>
    </row>
    <row r="7003" customFormat="false" ht="15" hidden="false" customHeight="false" outlineLevel="0" collapsed="false">
      <c r="A7003" s="0" t="s">
        <v>5407</v>
      </c>
      <c r="B7003" s="13" t="n">
        <v>42459</v>
      </c>
      <c r="C7003" s="13" t="n">
        <v>42463</v>
      </c>
      <c r="D7003" s="14" t="s">
        <v>69</v>
      </c>
      <c r="E7003" s="14" t="s">
        <v>97</v>
      </c>
      <c r="F7003" s="14" t="s">
        <v>98</v>
      </c>
      <c r="G7003" s="14" t="s">
        <v>146</v>
      </c>
      <c r="H7003" s="14" t="s">
        <v>56</v>
      </c>
      <c r="I7003" s="14" t="s">
        <v>59</v>
      </c>
      <c r="J7003" s="14" t="s">
        <v>3589</v>
      </c>
      <c r="K7003" s="15" t="n">
        <v>366.744</v>
      </c>
      <c r="L7003" s="0" t="n">
        <v>4</v>
      </c>
      <c r="M7003" s="16" t="n">
        <v>0.3</v>
      </c>
      <c r="N7003" s="17" t="n">
        <v>-110.0232</v>
      </c>
      <c r="O7003" s="0" t="str">
        <f aca="false">TEXT(B7003,"YYYY-MM")</f>
        <v>2016-03</v>
      </c>
      <c r="P7003" s="18" t="n">
        <f aca="false">IFERROR(N7003/K7003,0)</f>
        <v>-0.3</v>
      </c>
      <c r="Q7003" s="0" t="str">
        <f aca="false">IF(M7003=0,"No Discount",IF(M7003&lt;0.2,"Low (1-19%)",IF(M7003&lt;0.4,"Medium (20-39%)","High (40%+)")))</f>
        <v>Medium (20-39%)</v>
      </c>
      <c r="R7003" s="0" t="str">
        <f aca="false">INDEX('Lookup Tables'!$B$2:$B$5,MATCH(F7003,'Lookup Tables'!$A$2:$A$5,0))</f>
        <v>Manager A</v>
      </c>
    </row>
    <row r="7004" customFormat="false" ht="15" hidden="false" customHeight="false" outlineLevel="0" collapsed="false">
      <c r="A7004" s="0" t="s">
        <v>5408</v>
      </c>
      <c r="B7004" s="13" t="n">
        <v>42235</v>
      </c>
      <c r="C7004" s="13" t="n">
        <v>42237</v>
      </c>
      <c r="D7004" s="14" t="s">
        <v>52</v>
      </c>
      <c r="E7004" s="14" t="s">
        <v>62</v>
      </c>
      <c r="F7004" s="14" t="s">
        <v>63</v>
      </c>
      <c r="G7004" s="14" t="s">
        <v>64</v>
      </c>
      <c r="H7004" s="14" t="s">
        <v>56</v>
      </c>
      <c r="I7004" s="14" t="s">
        <v>76</v>
      </c>
      <c r="J7004" s="14" t="s">
        <v>855</v>
      </c>
      <c r="K7004" s="15" t="n">
        <v>289.24</v>
      </c>
      <c r="L7004" s="0" t="n">
        <v>7</v>
      </c>
      <c r="M7004" s="16" t="n">
        <v>0</v>
      </c>
      <c r="N7004" s="17" t="n">
        <v>26.0316</v>
      </c>
      <c r="O7004" s="0" t="str">
        <f aca="false">TEXT(B7004,"YYYY-MM")</f>
        <v>2015-08</v>
      </c>
      <c r="P7004" s="18" t="n">
        <f aca="false">IFERROR(N7004/K7004,0)</f>
        <v>0.09</v>
      </c>
      <c r="Q7004" s="0" t="str">
        <f aca="false">IF(M7004=0,"No Discount",IF(M7004&lt;0.2,"Low (1-19%)",IF(M7004&lt;0.4,"Medium (20-39%)","High (40%+)")))</f>
        <v>No Discount</v>
      </c>
      <c r="R7004" s="0" t="str">
        <f aca="false">INDEX('Lookup Tables'!$B$2:$B$5,MATCH(F7004,'Lookup Tables'!$A$2:$A$5,0))</f>
        <v>Manager D</v>
      </c>
    </row>
    <row r="7005" customFormat="false" ht="15" hidden="false" customHeight="false" outlineLevel="0" collapsed="false">
      <c r="A7005" s="0" t="s">
        <v>5408</v>
      </c>
      <c r="B7005" s="13" t="n">
        <v>42235</v>
      </c>
      <c r="C7005" s="13" t="n">
        <v>42237</v>
      </c>
      <c r="D7005" s="14" t="s">
        <v>52</v>
      </c>
      <c r="E7005" s="14" t="s">
        <v>62</v>
      </c>
      <c r="F7005" s="14" t="s">
        <v>63</v>
      </c>
      <c r="G7005" s="14" t="s">
        <v>64</v>
      </c>
      <c r="H7005" s="14" t="s">
        <v>65</v>
      </c>
      <c r="I7005" s="14" t="s">
        <v>83</v>
      </c>
      <c r="J7005" s="14" t="s">
        <v>2581</v>
      </c>
      <c r="K7005" s="15" t="n">
        <v>69.456</v>
      </c>
      <c r="L7005" s="0" t="n">
        <v>2</v>
      </c>
      <c r="M7005" s="16" t="n">
        <v>0.2</v>
      </c>
      <c r="N7005" s="17" t="n">
        <v>22.5732</v>
      </c>
      <c r="O7005" s="0" t="str">
        <f aca="false">TEXT(B7005,"YYYY-MM")</f>
        <v>2015-08</v>
      </c>
      <c r="P7005" s="18" t="n">
        <f aca="false">IFERROR(N7005/K7005,0)</f>
        <v>0.325</v>
      </c>
      <c r="Q7005" s="0" t="str">
        <f aca="false">IF(M7005=0,"No Discount",IF(M7005&lt;0.2,"Low (1-19%)",IF(M7005&lt;0.4,"Medium (20-39%)","High (40%+)")))</f>
        <v>Medium (20-39%)</v>
      </c>
      <c r="R7005" s="0" t="str">
        <f aca="false">INDEX('Lookup Tables'!$B$2:$B$5,MATCH(F7005,'Lookup Tables'!$A$2:$A$5,0))</f>
        <v>Manager D</v>
      </c>
    </row>
    <row r="7006" customFormat="false" ht="15" hidden="false" customHeight="false" outlineLevel="0" collapsed="false">
      <c r="A7006" s="0" t="s">
        <v>5409</v>
      </c>
      <c r="B7006" s="13" t="n">
        <v>42361</v>
      </c>
      <c r="C7006" s="13" t="n">
        <v>42366</v>
      </c>
      <c r="D7006" s="14" t="s">
        <v>69</v>
      </c>
      <c r="E7006" s="14" t="s">
        <v>62</v>
      </c>
      <c r="F7006" s="14" t="s">
        <v>98</v>
      </c>
      <c r="G7006" s="14" t="s">
        <v>99</v>
      </c>
      <c r="H7006" s="14" t="s">
        <v>65</v>
      </c>
      <c r="I7006" s="14" t="s">
        <v>91</v>
      </c>
      <c r="J7006" s="14" t="s">
        <v>2807</v>
      </c>
      <c r="K7006" s="15" t="n">
        <v>5.184</v>
      </c>
      <c r="L7006" s="0" t="n">
        <v>1</v>
      </c>
      <c r="M7006" s="16" t="n">
        <v>0.2</v>
      </c>
      <c r="N7006" s="17" t="n">
        <v>1.8144</v>
      </c>
      <c r="O7006" s="0" t="str">
        <f aca="false">TEXT(B7006,"YYYY-MM")</f>
        <v>2015-12</v>
      </c>
      <c r="P7006" s="18" t="n">
        <f aca="false">IFERROR(N7006/K7006,0)</f>
        <v>0.35</v>
      </c>
      <c r="Q7006" s="0" t="str">
        <f aca="false">IF(M7006=0,"No Discount",IF(M7006&lt;0.2,"Low (1-19%)",IF(M7006&lt;0.4,"Medium (20-39%)","High (40%+)")))</f>
        <v>Medium (20-39%)</v>
      </c>
      <c r="R7006" s="0" t="str">
        <f aca="false">INDEX('Lookup Tables'!$B$2:$B$5,MATCH(F7006,'Lookup Tables'!$A$2:$A$5,0))</f>
        <v>Manager A</v>
      </c>
    </row>
    <row r="7007" customFormat="false" ht="15" hidden="false" customHeight="false" outlineLevel="0" collapsed="false">
      <c r="A7007" s="0" t="s">
        <v>5410</v>
      </c>
      <c r="B7007" s="13" t="n">
        <v>42675</v>
      </c>
      <c r="C7007" s="13" t="n">
        <v>42679</v>
      </c>
      <c r="D7007" s="14" t="s">
        <v>69</v>
      </c>
      <c r="E7007" s="14" t="s">
        <v>53</v>
      </c>
      <c r="F7007" s="14" t="s">
        <v>117</v>
      </c>
      <c r="G7007" s="14" t="s">
        <v>170</v>
      </c>
      <c r="H7007" s="14" t="s">
        <v>56</v>
      </c>
      <c r="I7007" s="14" t="s">
        <v>59</v>
      </c>
      <c r="J7007" s="14" t="s">
        <v>4680</v>
      </c>
      <c r="K7007" s="15" t="n">
        <v>205.164</v>
      </c>
      <c r="L7007" s="0" t="n">
        <v>2</v>
      </c>
      <c r="M7007" s="16" t="n">
        <v>0.1</v>
      </c>
      <c r="N7007" s="17" t="n">
        <v>13.6776</v>
      </c>
      <c r="O7007" s="0" t="str">
        <f aca="false">TEXT(B7007,"YYYY-MM")</f>
        <v>2016-11</v>
      </c>
      <c r="P7007" s="18" t="n">
        <f aca="false">IFERROR(N7007/K7007,0)</f>
        <v>0.0666666666666667</v>
      </c>
      <c r="Q7007" s="0" t="str">
        <f aca="false">IF(M7007=0,"No Discount",IF(M7007&lt;0.2,"Low (1-19%)",IF(M7007&lt;0.4,"Medium (20-39%)","High (40%+)")))</f>
        <v>Low (1-19%)</v>
      </c>
      <c r="R7007" s="0" t="str">
        <f aca="false">INDEX('Lookup Tables'!$B$2:$B$5,MATCH(F7007,'Lookup Tables'!$A$2:$A$5,0))</f>
        <v>Manager B</v>
      </c>
    </row>
    <row r="7008" customFormat="false" ht="15" hidden="false" customHeight="false" outlineLevel="0" collapsed="false">
      <c r="A7008" s="0" t="s">
        <v>5411</v>
      </c>
      <c r="B7008" s="13" t="n">
        <v>42353</v>
      </c>
      <c r="C7008" s="13" t="n">
        <v>42359</v>
      </c>
      <c r="D7008" s="14" t="s">
        <v>69</v>
      </c>
      <c r="E7008" s="14" t="s">
        <v>62</v>
      </c>
      <c r="F7008" s="14" t="s">
        <v>98</v>
      </c>
      <c r="G7008" s="14" t="s">
        <v>146</v>
      </c>
      <c r="H7008" s="14" t="s">
        <v>56</v>
      </c>
      <c r="I7008" s="14" t="s">
        <v>76</v>
      </c>
      <c r="J7008" s="14" t="s">
        <v>2980</v>
      </c>
      <c r="K7008" s="15" t="n">
        <v>8.544</v>
      </c>
      <c r="L7008" s="0" t="n">
        <v>2</v>
      </c>
      <c r="M7008" s="16" t="n">
        <v>0.6</v>
      </c>
      <c r="N7008" s="17" t="n">
        <v>-7.476</v>
      </c>
      <c r="O7008" s="0" t="str">
        <f aca="false">TEXT(B7008,"YYYY-MM")</f>
        <v>2015-12</v>
      </c>
      <c r="P7008" s="18" t="n">
        <f aca="false">IFERROR(N7008/K7008,0)</f>
        <v>-0.875</v>
      </c>
      <c r="Q7008" s="0" t="str">
        <f aca="false">IF(M7008=0,"No Discount",IF(M7008&lt;0.2,"Low (1-19%)",IF(M7008&lt;0.4,"Medium (20-39%)","High (40%+)")))</f>
        <v>High (40%+)</v>
      </c>
      <c r="R7008" s="0" t="str">
        <f aca="false">INDEX('Lookup Tables'!$B$2:$B$5,MATCH(F7008,'Lookup Tables'!$A$2:$A$5,0))</f>
        <v>Manager A</v>
      </c>
    </row>
    <row r="7009" customFormat="false" ht="15" hidden="false" customHeight="false" outlineLevel="0" collapsed="false">
      <c r="A7009" s="0" t="s">
        <v>5412</v>
      </c>
      <c r="B7009" s="13" t="n">
        <v>42603</v>
      </c>
      <c r="C7009" s="13" t="n">
        <v>42607</v>
      </c>
      <c r="D7009" s="14" t="s">
        <v>69</v>
      </c>
      <c r="E7009" s="14" t="s">
        <v>62</v>
      </c>
      <c r="F7009" s="14" t="s">
        <v>117</v>
      </c>
      <c r="G7009" s="14" t="s">
        <v>269</v>
      </c>
      <c r="H7009" s="14" t="s">
        <v>65</v>
      </c>
      <c r="I7009" s="14" t="s">
        <v>83</v>
      </c>
      <c r="J7009" s="14" t="s">
        <v>740</v>
      </c>
      <c r="K7009" s="15" t="n">
        <v>12.828</v>
      </c>
      <c r="L7009" s="0" t="n">
        <v>2</v>
      </c>
      <c r="M7009" s="16" t="n">
        <v>0.7</v>
      </c>
      <c r="N7009" s="17" t="n">
        <v>-8.9796</v>
      </c>
      <c r="O7009" s="0" t="str">
        <f aca="false">TEXT(B7009,"YYYY-MM")</f>
        <v>2016-08</v>
      </c>
      <c r="P7009" s="18" t="n">
        <f aca="false">IFERROR(N7009/K7009,0)</f>
        <v>-0.7</v>
      </c>
      <c r="Q7009" s="0" t="str">
        <f aca="false">IF(M7009=0,"No Discount",IF(M7009&lt;0.2,"Low (1-19%)",IF(M7009&lt;0.4,"Medium (20-39%)","High (40%+)")))</f>
        <v>High (40%+)</v>
      </c>
      <c r="R7009" s="0" t="str">
        <f aca="false">INDEX('Lookup Tables'!$B$2:$B$5,MATCH(F7009,'Lookup Tables'!$A$2:$A$5,0))</f>
        <v>Manager B</v>
      </c>
    </row>
    <row r="7010" customFormat="false" ht="15" hidden="false" customHeight="false" outlineLevel="0" collapsed="false">
      <c r="A7010" s="0" t="s">
        <v>5412</v>
      </c>
      <c r="B7010" s="13" t="n">
        <v>42603</v>
      </c>
      <c r="C7010" s="13" t="n">
        <v>42607</v>
      </c>
      <c r="D7010" s="14" t="s">
        <v>69</v>
      </c>
      <c r="E7010" s="14" t="s">
        <v>62</v>
      </c>
      <c r="F7010" s="14" t="s">
        <v>117</v>
      </c>
      <c r="G7010" s="14" t="s">
        <v>269</v>
      </c>
      <c r="H7010" s="14" t="s">
        <v>56</v>
      </c>
      <c r="I7010" s="14" t="s">
        <v>59</v>
      </c>
      <c r="J7010" s="14" t="s">
        <v>827</v>
      </c>
      <c r="K7010" s="15" t="n">
        <v>598.458</v>
      </c>
      <c r="L7010" s="0" t="n">
        <v>3</v>
      </c>
      <c r="M7010" s="16" t="n">
        <v>0.3</v>
      </c>
      <c r="N7010" s="17" t="n">
        <v>-42.747</v>
      </c>
      <c r="O7010" s="0" t="str">
        <f aca="false">TEXT(B7010,"YYYY-MM")</f>
        <v>2016-08</v>
      </c>
      <c r="P7010" s="18" t="n">
        <f aca="false">IFERROR(N7010/K7010,0)</f>
        <v>-0.0714285714285714</v>
      </c>
      <c r="Q7010" s="0" t="str">
        <f aca="false">IF(M7010=0,"No Discount",IF(M7010&lt;0.2,"Low (1-19%)",IF(M7010&lt;0.4,"Medium (20-39%)","High (40%+)")))</f>
        <v>Medium (20-39%)</v>
      </c>
      <c r="R7010" s="0" t="str">
        <f aca="false">INDEX('Lookup Tables'!$B$2:$B$5,MATCH(F7010,'Lookup Tables'!$A$2:$A$5,0))</f>
        <v>Manager B</v>
      </c>
    </row>
    <row r="7011" customFormat="false" ht="15" hidden="false" customHeight="false" outlineLevel="0" collapsed="false">
      <c r="A7011" s="0" t="s">
        <v>5412</v>
      </c>
      <c r="B7011" s="13" t="n">
        <v>42603</v>
      </c>
      <c r="C7011" s="13" t="n">
        <v>42607</v>
      </c>
      <c r="D7011" s="14" t="s">
        <v>69</v>
      </c>
      <c r="E7011" s="14" t="s">
        <v>62</v>
      </c>
      <c r="F7011" s="14" t="s">
        <v>117</v>
      </c>
      <c r="G7011" s="14" t="s">
        <v>269</v>
      </c>
      <c r="H7011" s="14" t="s">
        <v>56</v>
      </c>
      <c r="I7011" s="14" t="s">
        <v>76</v>
      </c>
      <c r="J7011" s="14" t="s">
        <v>3296</v>
      </c>
      <c r="K7011" s="15" t="n">
        <v>25.984</v>
      </c>
      <c r="L7011" s="0" t="n">
        <v>1</v>
      </c>
      <c r="M7011" s="16" t="n">
        <v>0.2</v>
      </c>
      <c r="N7011" s="17" t="n">
        <v>-3.8976</v>
      </c>
      <c r="O7011" s="0" t="str">
        <f aca="false">TEXT(B7011,"YYYY-MM")</f>
        <v>2016-08</v>
      </c>
      <c r="P7011" s="18" t="n">
        <f aca="false">IFERROR(N7011/K7011,0)</f>
        <v>-0.15</v>
      </c>
      <c r="Q7011" s="0" t="str">
        <f aca="false">IF(M7011=0,"No Discount",IF(M7011&lt;0.2,"Low (1-19%)",IF(M7011&lt;0.4,"Medium (20-39%)","High (40%+)")))</f>
        <v>Medium (20-39%)</v>
      </c>
      <c r="R7011" s="0" t="str">
        <f aca="false">INDEX('Lookup Tables'!$B$2:$B$5,MATCH(F7011,'Lookup Tables'!$A$2:$A$5,0))</f>
        <v>Manager B</v>
      </c>
    </row>
    <row r="7012" customFormat="false" ht="15" hidden="false" customHeight="false" outlineLevel="0" collapsed="false">
      <c r="A7012" s="0" t="s">
        <v>5413</v>
      </c>
      <c r="B7012" s="13" t="n">
        <v>42147</v>
      </c>
      <c r="C7012" s="13" t="n">
        <v>42151</v>
      </c>
      <c r="D7012" s="14" t="s">
        <v>69</v>
      </c>
      <c r="E7012" s="14" t="s">
        <v>53</v>
      </c>
      <c r="F7012" s="14" t="s">
        <v>117</v>
      </c>
      <c r="G7012" s="14" t="s">
        <v>170</v>
      </c>
      <c r="H7012" s="14" t="s">
        <v>65</v>
      </c>
      <c r="I7012" s="14" t="s">
        <v>83</v>
      </c>
      <c r="J7012" s="14" t="s">
        <v>572</v>
      </c>
      <c r="K7012" s="15" t="n">
        <v>17.96</v>
      </c>
      <c r="L7012" s="0" t="n">
        <v>5</v>
      </c>
      <c r="M7012" s="16" t="n">
        <v>0.2</v>
      </c>
      <c r="N7012" s="17" t="n">
        <v>5.837</v>
      </c>
      <c r="O7012" s="0" t="str">
        <f aca="false">TEXT(B7012,"YYYY-MM")</f>
        <v>2015-05</v>
      </c>
      <c r="P7012" s="18" t="n">
        <f aca="false">IFERROR(N7012/K7012,0)</f>
        <v>0.325</v>
      </c>
      <c r="Q7012" s="0" t="str">
        <f aca="false">IF(M7012=0,"No Discount",IF(M7012&lt;0.2,"Low (1-19%)",IF(M7012&lt;0.4,"Medium (20-39%)","High (40%+)")))</f>
        <v>Medium (20-39%)</v>
      </c>
      <c r="R7012" s="0" t="str">
        <f aca="false">INDEX('Lookup Tables'!$B$2:$B$5,MATCH(F7012,'Lookup Tables'!$A$2:$A$5,0))</f>
        <v>Manager B</v>
      </c>
    </row>
    <row r="7013" customFormat="false" ht="15" hidden="false" customHeight="false" outlineLevel="0" collapsed="false">
      <c r="A7013" s="0" t="s">
        <v>5413</v>
      </c>
      <c r="B7013" s="13" t="n">
        <v>42147</v>
      </c>
      <c r="C7013" s="13" t="n">
        <v>42151</v>
      </c>
      <c r="D7013" s="14" t="s">
        <v>69</v>
      </c>
      <c r="E7013" s="14" t="s">
        <v>53</v>
      </c>
      <c r="F7013" s="14" t="s">
        <v>117</v>
      </c>
      <c r="G7013" s="14" t="s">
        <v>170</v>
      </c>
      <c r="H7013" s="14" t="s">
        <v>65</v>
      </c>
      <c r="I7013" s="14" t="s">
        <v>303</v>
      </c>
      <c r="J7013" s="14" t="s">
        <v>3533</v>
      </c>
      <c r="K7013" s="15" t="n">
        <v>5.04</v>
      </c>
      <c r="L7013" s="0" t="n">
        <v>2</v>
      </c>
      <c r="M7013" s="16" t="n">
        <v>0</v>
      </c>
      <c r="N7013" s="17" t="n">
        <v>0.1512</v>
      </c>
      <c r="O7013" s="0" t="str">
        <f aca="false">TEXT(B7013,"YYYY-MM")</f>
        <v>2015-05</v>
      </c>
      <c r="P7013" s="18" t="n">
        <f aca="false">IFERROR(N7013/K7013,0)</f>
        <v>0.03</v>
      </c>
      <c r="Q7013" s="0" t="str">
        <f aca="false">IF(M7013=0,"No Discount",IF(M7013&lt;0.2,"Low (1-19%)",IF(M7013&lt;0.4,"Medium (20-39%)","High (40%+)")))</f>
        <v>No Discount</v>
      </c>
      <c r="R7013" s="0" t="str">
        <f aca="false">INDEX('Lookup Tables'!$B$2:$B$5,MATCH(F7013,'Lookup Tables'!$A$2:$A$5,0))</f>
        <v>Manager B</v>
      </c>
    </row>
    <row r="7014" customFormat="false" ht="15" hidden="false" customHeight="false" outlineLevel="0" collapsed="false">
      <c r="A7014" s="0" t="s">
        <v>5413</v>
      </c>
      <c r="B7014" s="13" t="n">
        <v>42147</v>
      </c>
      <c r="C7014" s="13" t="n">
        <v>42151</v>
      </c>
      <c r="D7014" s="14" t="s">
        <v>69</v>
      </c>
      <c r="E7014" s="14" t="s">
        <v>53</v>
      </c>
      <c r="F7014" s="14" t="s">
        <v>117</v>
      </c>
      <c r="G7014" s="14" t="s">
        <v>170</v>
      </c>
      <c r="H7014" s="14" t="s">
        <v>65</v>
      </c>
      <c r="I7014" s="14" t="s">
        <v>85</v>
      </c>
      <c r="J7014" s="14" t="s">
        <v>212</v>
      </c>
      <c r="K7014" s="15" t="n">
        <v>208.16</v>
      </c>
      <c r="L7014" s="0" t="n">
        <v>1</v>
      </c>
      <c r="M7014" s="16" t="n">
        <v>0</v>
      </c>
      <c r="N7014" s="17" t="n">
        <v>56.2032</v>
      </c>
      <c r="O7014" s="0" t="str">
        <f aca="false">TEXT(B7014,"YYYY-MM")</f>
        <v>2015-05</v>
      </c>
      <c r="P7014" s="18" t="n">
        <f aca="false">IFERROR(N7014/K7014,0)</f>
        <v>0.27</v>
      </c>
      <c r="Q7014" s="0" t="str">
        <f aca="false">IF(M7014=0,"No Discount",IF(M7014&lt;0.2,"Low (1-19%)",IF(M7014&lt;0.4,"Medium (20-39%)","High (40%+)")))</f>
        <v>No Discount</v>
      </c>
      <c r="R7014" s="0" t="str">
        <f aca="false">INDEX('Lookup Tables'!$B$2:$B$5,MATCH(F7014,'Lookup Tables'!$A$2:$A$5,0))</f>
        <v>Manager B</v>
      </c>
    </row>
    <row r="7015" customFormat="false" ht="15" hidden="false" customHeight="false" outlineLevel="0" collapsed="false">
      <c r="A7015" s="0" t="s">
        <v>5414</v>
      </c>
      <c r="B7015" s="13" t="n">
        <v>43443</v>
      </c>
      <c r="C7015" s="13" t="n">
        <v>43445</v>
      </c>
      <c r="D7015" s="14" t="s">
        <v>52</v>
      </c>
      <c r="E7015" s="14" t="s">
        <v>97</v>
      </c>
      <c r="F7015" s="14" t="s">
        <v>63</v>
      </c>
      <c r="G7015" s="14" t="s">
        <v>64</v>
      </c>
      <c r="H7015" s="14" t="s">
        <v>56</v>
      </c>
      <c r="I7015" s="14" t="s">
        <v>57</v>
      </c>
      <c r="J7015" s="14" t="s">
        <v>1185</v>
      </c>
      <c r="K7015" s="15" t="n">
        <v>148.257</v>
      </c>
      <c r="L7015" s="0" t="n">
        <v>3</v>
      </c>
      <c r="M7015" s="16" t="n">
        <v>0.15</v>
      </c>
      <c r="N7015" s="17" t="n">
        <v>15.6978</v>
      </c>
      <c r="O7015" s="0" t="str">
        <f aca="false">TEXT(B7015,"YYYY-MM")</f>
        <v>2018-12</v>
      </c>
      <c r="P7015" s="18" t="n">
        <f aca="false">IFERROR(N7015/K7015,0)</f>
        <v>0.105882352941176</v>
      </c>
      <c r="Q7015" s="0" t="str">
        <f aca="false">IF(M7015=0,"No Discount",IF(M7015&lt;0.2,"Low (1-19%)",IF(M7015&lt;0.4,"Medium (20-39%)","High (40%+)")))</f>
        <v>Low (1-19%)</v>
      </c>
      <c r="R7015" s="0" t="str">
        <f aca="false">INDEX('Lookup Tables'!$B$2:$B$5,MATCH(F7015,'Lookup Tables'!$A$2:$A$5,0))</f>
        <v>Manager D</v>
      </c>
    </row>
    <row r="7016" customFormat="false" ht="15" hidden="false" customHeight="false" outlineLevel="0" collapsed="false">
      <c r="A7016" s="0" t="s">
        <v>5415</v>
      </c>
      <c r="B7016" s="13" t="n">
        <v>42074</v>
      </c>
      <c r="C7016" s="13" t="n">
        <v>42076</v>
      </c>
      <c r="D7016" s="14" t="s">
        <v>52</v>
      </c>
      <c r="E7016" s="14" t="s">
        <v>62</v>
      </c>
      <c r="F7016" s="14" t="s">
        <v>54</v>
      </c>
      <c r="G7016" s="14" t="s">
        <v>55</v>
      </c>
      <c r="H7016" s="14" t="s">
        <v>65</v>
      </c>
      <c r="I7016" s="14" t="s">
        <v>85</v>
      </c>
      <c r="J7016" s="14" t="s">
        <v>745</v>
      </c>
      <c r="K7016" s="15" t="n">
        <v>146.76</v>
      </c>
      <c r="L7016" s="0" t="n">
        <v>3</v>
      </c>
      <c r="M7016" s="16" t="n">
        <v>0</v>
      </c>
      <c r="N7016" s="17" t="n">
        <v>38.1576</v>
      </c>
      <c r="O7016" s="0" t="str">
        <f aca="false">TEXT(B7016,"YYYY-MM")</f>
        <v>2015-03</v>
      </c>
      <c r="P7016" s="18" t="n">
        <f aca="false">IFERROR(N7016/K7016,0)</f>
        <v>0.26</v>
      </c>
      <c r="Q7016" s="0" t="str">
        <f aca="false">IF(M7016=0,"No Discount",IF(M7016&lt;0.2,"Low (1-19%)",IF(M7016&lt;0.4,"Medium (20-39%)","High (40%+)")))</f>
        <v>No Discount</v>
      </c>
      <c r="R7016" s="0" t="str">
        <f aca="false">INDEX('Lookup Tables'!$B$2:$B$5,MATCH(F7016,'Lookup Tables'!$A$2:$A$5,0))</f>
        <v>Manager C</v>
      </c>
    </row>
    <row r="7017" customFormat="false" ht="15" hidden="false" customHeight="false" outlineLevel="0" collapsed="false">
      <c r="A7017" s="0" t="s">
        <v>5415</v>
      </c>
      <c r="B7017" s="13" t="n">
        <v>42074</v>
      </c>
      <c r="C7017" s="13" t="n">
        <v>42076</v>
      </c>
      <c r="D7017" s="14" t="s">
        <v>52</v>
      </c>
      <c r="E7017" s="14" t="s">
        <v>62</v>
      </c>
      <c r="F7017" s="14" t="s">
        <v>54</v>
      </c>
      <c r="G7017" s="14" t="s">
        <v>55</v>
      </c>
      <c r="H7017" s="14" t="s">
        <v>80</v>
      </c>
      <c r="I7017" s="14" t="s">
        <v>123</v>
      </c>
      <c r="J7017" s="14" t="s">
        <v>1195</v>
      </c>
      <c r="K7017" s="15" t="n">
        <v>32.96</v>
      </c>
      <c r="L7017" s="0" t="n">
        <v>2</v>
      </c>
      <c r="M7017" s="16" t="n">
        <v>0</v>
      </c>
      <c r="N7017" s="17" t="n">
        <v>14.1728</v>
      </c>
      <c r="O7017" s="0" t="str">
        <f aca="false">TEXT(B7017,"YYYY-MM")</f>
        <v>2015-03</v>
      </c>
      <c r="P7017" s="18" t="n">
        <f aca="false">IFERROR(N7017/K7017,0)</f>
        <v>0.43</v>
      </c>
      <c r="Q7017" s="0" t="str">
        <f aca="false">IF(M7017=0,"No Discount",IF(M7017&lt;0.2,"Low (1-19%)",IF(M7017&lt;0.4,"Medium (20-39%)","High (40%+)")))</f>
        <v>No Discount</v>
      </c>
      <c r="R7017" s="0" t="str">
        <f aca="false">INDEX('Lookup Tables'!$B$2:$B$5,MATCH(F7017,'Lookup Tables'!$A$2:$A$5,0))</f>
        <v>Manager C</v>
      </c>
    </row>
    <row r="7018" customFormat="false" ht="15" hidden="false" customHeight="false" outlineLevel="0" collapsed="false">
      <c r="A7018" s="0" t="s">
        <v>5415</v>
      </c>
      <c r="B7018" s="13" t="n">
        <v>42074</v>
      </c>
      <c r="C7018" s="13" t="n">
        <v>42076</v>
      </c>
      <c r="D7018" s="14" t="s">
        <v>52</v>
      </c>
      <c r="E7018" s="14" t="s">
        <v>62</v>
      </c>
      <c r="F7018" s="14" t="s">
        <v>54</v>
      </c>
      <c r="G7018" s="14" t="s">
        <v>55</v>
      </c>
      <c r="H7018" s="14" t="s">
        <v>80</v>
      </c>
      <c r="I7018" s="14" t="s">
        <v>81</v>
      </c>
      <c r="J7018" s="14" t="s">
        <v>837</v>
      </c>
      <c r="K7018" s="15" t="n">
        <v>587.97</v>
      </c>
      <c r="L7018" s="0" t="n">
        <v>3</v>
      </c>
      <c r="M7018" s="16" t="n">
        <v>0</v>
      </c>
      <c r="N7018" s="17" t="n">
        <v>164.6316</v>
      </c>
      <c r="O7018" s="0" t="str">
        <f aca="false">TEXT(B7018,"YYYY-MM")</f>
        <v>2015-03</v>
      </c>
      <c r="P7018" s="18" t="n">
        <f aca="false">IFERROR(N7018/K7018,0)</f>
        <v>0.28</v>
      </c>
      <c r="Q7018" s="0" t="str">
        <f aca="false">IF(M7018=0,"No Discount",IF(M7018&lt;0.2,"Low (1-19%)",IF(M7018&lt;0.4,"Medium (20-39%)","High (40%+)")))</f>
        <v>No Discount</v>
      </c>
      <c r="R7018" s="0" t="str">
        <f aca="false">INDEX('Lookup Tables'!$B$2:$B$5,MATCH(F7018,'Lookup Tables'!$A$2:$A$5,0))</f>
        <v>Manager C</v>
      </c>
    </row>
    <row r="7019" customFormat="false" ht="15" hidden="false" customHeight="false" outlineLevel="0" collapsed="false">
      <c r="A7019" s="0" t="s">
        <v>5415</v>
      </c>
      <c r="B7019" s="13" t="n">
        <v>42074</v>
      </c>
      <c r="C7019" s="13" t="n">
        <v>42076</v>
      </c>
      <c r="D7019" s="14" t="s">
        <v>52</v>
      </c>
      <c r="E7019" s="14" t="s">
        <v>62</v>
      </c>
      <c r="F7019" s="14" t="s">
        <v>54</v>
      </c>
      <c r="G7019" s="14" t="s">
        <v>55</v>
      </c>
      <c r="H7019" s="14" t="s">
        <v>65</v>
      </c>
      <c r="I7019" s="14" t="s">
        <v>91</v>
      </c>
      <c r="J7019" s="14" t="s">
        <v>3052</v>
      </c>
      <c r="K7019" s="15" t="n">
        <v>14.94</v>
      </c>
      <c r="L7019" s="0" t="n">
        <v>3</v>
      </c>
      <c r="M7019" s="16" t="n">
        <v>0</v>
      </c>
      <c r="N7019" s="17" t="n">
        <v>7.0218</v>
      </c>
      <c r="O7019" s="0" t="str">
        <f aca="false">TEXT(B7019,"YYYY-MM")</f>
        <v>2015-03</v>
      </c>
      <c r="P7019" s="18" t="n">
        <f aca="false">IFERROR(N7019/K7019,0)</f>
        <v>0.47</v>
      </c>
      <c r="Q7019" s="0" t="str">
        <f aca="false">IF(M7019=0,"No Discount",IF(M7019&lt;0.2,"Low (1-19%)",IF(M7019&lt;0.4,"Medium (20-39%)","High (40%+)")))</f>
        <v>No Discount</v>
      </c>
      <c r="R7019" s="0" t="str">
        <f aca="false">INDEX('Lookup Tables'!$B$2:$B$5,MATCH(F7019,'Lookup Tables'!$A$2:$A$5,0))</f>
        <v>Manager C</v>
      </c>
    </row>
    <row r="7020" customFormat="false" ht="15" hidden="false" customHeight="false" outlineLevel="0" collapsed="false">
      <c r="A7020" s="0" t="s">
        <v>5416</v>
      </c>
      <c r="B7020" s="13" t="n">
        <v>42909</v>
      </c>
      <c r="C7020" s="13" t="n">
        <v>42913</v>
      </c>
      <c r="D7020" s="14" t="s">
        <v>52</v>
      </c>
      <c r="E7020" s="14" t="s">
        <v>53</v>
      </c>
      <c r="F7020" s="14" t="s">
        <v>117</v>
      </c>
      <c r="G7020" s="14" t="s">
        <v>170</v>
      </c>
      <c r="H7020" s="14" t="s">
        <v>65</v>
      </c>
      <c r="I7020" s="14" t="s">
        <v>66</v>
      </c>
      <c r="J7020" s="14" t="s">
        <v>3892</v>
      </c>
      <c r="K7020" s="15" t="n">
        <v>25.83</v>
      </c>
      <c r="L7020" s="0" t="n">
        <v>7</v>
      </c>
      <c r="M7020" s="16" t="n">
        <v>0</v>
      </c>
      <c r="N7020" s="17" t="n">
        <v>12.1401</v>
      </c>
      <c r="O7020" s="0" t="str">
        <f aca="false">TEXT(B7020,"YYYY-MM")</f>
        <v>2017-06</v>
      </c>
      <c r="P7020" s="18" t="n">
        <f aca="false">IFERROR(N7020/K7020,0)</f>
        <v>0.47</v>
      </c>
      <c r="Q7020" s="0" t="str">
        <f aca="false">IF(M7020=0,"No Discount",IF(M7020&lt;0.2,"Low (1-19%)",IF(M7020&lt;0.4,"Medium (20-39%)","High (40%+)")))</f>
        <v>No Discount</v>
      </c>
      <c r="R7020" s="0" t="str">
        <f aca="false">INDEX('Lookup Tables'!$B$2:$B$5,MATCH(F7020,'Lookup Tables'!$A$2:$A$5,0))</f>
        <v>Manager B</v>
      </c>
    </row>
    <row r="7021" customFormat="false" ht="15" hidden="false" customHeight="false" outlineLevel="0" collapsed="false">
      <c r="A7021" s="0" t="s">
        <v>5417</v>
      </c>
      <c r="B7021" s="13" t="n">
        <v>42239</v>
      </c>
      <c r="C7021" s="13" t="n">
        <v>42243</v>
      </c>
      <c r="D7021" s="14" t="s">
        <v>69</v>
      </c>
      <c r="E7021" s="14" t="s">
        <v>53</v>
      </c>
      <c r="F7021" s="14" t="s">
        <v>63</v>
      </c>
      <c r="G7021" s="14" t="s">
        <v>252</v>
      </c>
      <c r="H7021" s="14" t="s">
        <v>65</v>
      </c>
      <c r="I7021" s="14" t="s">
        <v>91</v>
      </c>
      <c r="J7021" s="14" t="s">
        <v>5418</v>
      </c>
      <c r="K7021" s="15" t="n">
        <v>15.552</v>
      </c>
      <c r="L7021" s="0" t="n">
        <v>3</v>
      </c>
      <c r="M7021" s="16" t="n">
        <v>0.2</v>
      </c>
      <c r="N7021" s="17" t="n">
        <v>5.4432</v>
      </c>
      <c r="O7021" s="0" t="str">
        <f aca="false">TEXT(B7021,"YYYY-MM")</f>
        <v>2015-08</v>
      </c>
      <c r="P7021" s="18" t="n">
        <f aca="false">IFERROR(N7021/K7021,0)</f>
        <v>0.35</v>
      </c>
      <c r="Q7021" s="0" t="str">
        <f aca="false">IF(M7021=0,"No Discount",IF(M7021&lt;0.2,"Low (1-19%)",IF(M7021&lt;0.4,"Medium (20-39%)","High (40%+)")))</f>
        <v>Medium (20-39%)</v>
      </c>
      <c r="R7021" s="0" t="str">
        <f aca="false">INDEX('Lookup Tables'!$B$2:$B$5,MATCH(F7021,'Lookup Tables'!$A$2:$A$5,0))</f>
        <v>Manager D</v>
      </c>
    </row>
    <row r="7022" customFormat="false" ht="15" hidden="false" customHeight="false" outlineLevel="0" collapsed="false">
      <c r="A7022" s="0" t="s">
        <v>5417</v>
      </c>
      <c r="B7022" s="13" t="n">
        <v>42239</v>
      </c>
      <c r="C7022" s="13" t="n">
        <v>42243</v>
      </c>
      <c r="D7022" s="14" t="s">
        <v>69</v>
      </c>
      <c r="E7022" s="14" t="s">
        <v>53</v>
      </c>
      <c r="F7022" s="14" t="s">
        <v>63</v>
      </c>
      <c r="G7022" s="14" t="s">
        <v>252</v>
      </c>
      <c r="H7022" s="14" t="s">
        <v>65</v>
      </c>
      <c r="I7022" s="14" t="s">
        <v>303</v>
      </c>
      <c r="J7022" s="14" t="s">
        <v>4838</v>
      </c>
      <c r="K7022" s="15" t="n">
        <v>6.8</v>
      </c>
      <c r="L7022" s="0" t="n">
        <v>1</v>
      </c>
      <c r="M7022" s="16" t="n">
        <v>0.2</v>
      </c>
      <c r="N7022" s="17" t="n">
        <v>0.51</v>
      </c>
      <c r="O7022" s="0" t="str">
        <f aca="false">TEXT(B7022,"YYYY-MM")</f>
        <v>2015-08</v>
      </c>
      <c r="P7022" s="18" t="n">
        <f aca="false">IFERROR(N7022/K7022,0)</f>
        <v>0.075</v>
      </c>
      <c r="Q7022" s="0" t="str">
        <f aca="false">IF(M7022=0,"No Discount",IF(M7022&lt;0.2,"Low (1-19%)",IF(M7022&lt;0.4,"Medium (20-39%)","High (40%+)")))</f>
        <v>Medium (20-39%)</v>
      </c>
      <c r="R7022" s="0" t="str">
        <f aca="false">INDEX('Lookup Tables'!$B$2:$B$5,MATCH(F7022,'Lookup Tables'!$A$2:$A$5,0))</f>
        <v>Manager D</v>
      </c>
    </row>
    <row r="7023" customFormat="false" ht="15" hidden="false" customHeight="false" outlineLevel="0" collapsed="false">
      <c r="A7023" s="0" t="s">
        <v>5417</v>
      </c>
      <c r="B7023" s="13" t="n">
        <v>42239</v>
      </c>
      <c r="C7023" s="13" t="n">
        <v>42243</v>
      </c>
      <c r="D7023" s="14" t="s">
        <v>69</v>
      </c>
      <c r="E7023" s="14" t="s">
        <v>53</v>
      </c>
      <c r="F7023" s="14" t="s">
        <v>63</v>
      </c>
      <c r="G7023" s="14" t="s">
        <v>252</v>
      </c>
      <c r="H7023" s="14" t="s">
        <v>56</v>
      </c>
      <c r="I7023" s="14" t="s">
        <v>76</v>
      </c>
      <c r="J7023" s="14" t="s">
        <v>487</v>
      </c>
      <c r="K7023" s="15" t="n">
        <v>4.224</v>
      </c>
      <c r="L7023" s="0" t="n">
        <v>3</v>
      </c>
      <c r="M7023" s="16" t="n">
        <v>0.2</v>
      </c>
      <c r="N7023" s="17" t="n">
        <v>1.2672</v>
      </c>
      <c r="O7023" s="0" t="str">
        <f aca="false">TEXT(B7023,"YYYY-MM")</f>
        <v>2015-08</v>
      </c>
      <c r="P7023" s="18" t="n">
        <f aca="false">IFERROR(N7023/K7023,0)</f>
        <v>0.3</v>
      </c>
      <c r="Q7023" s="0" t="str">
        <f aca="false">IF(M7023=0,"No Discount",IF(M7023&lt;0.2,"Low (1-19%)",IF(M7023&lt;0.4,"Medium (20-39%)","High (40%+)")))</f>
        <v>Medium (20-39%)</v>
      </c>
      <c r="R7023" s="0" t="str">
        <f aca="false">INDEX('Lookup Tables'!$B$2:$B$5,MATCH(F7023,'Lookup Tables'!$A$2:$A$5,0))</f>
        <v>Manager D</v>
      </c>
    </row>
    <row r="7024" customFormat="false" ht="15" hidden="false" customHeight="false" outlineLevel="0" collapsed="false">
      <c r="A7024" s="0" t="s">
        <v>5417</v>
      </c>
      <c r="B7024" s="13" t="n">
        <v>42239</v>
      </c>
      <c r="C7024" s="13" t="n">
        <v>42243</v>
      </c>
      <c r="D7024" s="14" t="s">
        <v>69</v>
      </c>
      <c r="E7024" s="14" t="s">
        <v>53</v>
      </c>
      <c r="F7024" s="14" t="s">
        <v>63</v>
      </c>
      <c r="G7024" s="14" t="s">
        <v>252</v>
      </c>
      <c r="H7024" s="14" t="s">
        <v>80</v>
      </c>
      <c r="I7024" s="14" t="s">
        <v>81</v>
      </c>
      <c r="J7024" s="14" t="s">
        <v>761</v>
      </c>
      <c r="K7024" s="15" t="n">
        <v>143.64</v>
      </c>
      <c r="L7024" s="0" t="n">
        <v>9</v>
      </c>
      <c r="M7024" s="16" t="n">
        <v>0.2</v>
      </c>
      <c r="N7024" s="17" t="n">
        <v>10.773</v>
      </c>
      <c r="O7024" s="0" t="str">
        <f aca="false">TEXT(B7024,"YYYY-MM")</f>
        <v>2015-08</v>
      </c>
      <c r="P7024" s="18" t="n">
        <f aca="false">IFERROR(N7024/K7024,0)</f>
        <v>0.075</v>
      </c>
      <c r="Q7024" s="0" t="str">
        <f aca="false">IF(M7024=0,"No Discount",IF(M7024&lt;0.2,"Low (1-19%)",IF(M7024&lt;0.4,"Medium (20-39%)","High (40%+)")))</f>
        <v>Medium (20-39%)</v>
      </c>
      <c r="R7024" s="0" t="str">
        <f aca="false">INDEX('Lookup Tables'!$B$2:$B$5,MATCH(F7024,'Lookup Tables'!$A$2:$A$5,0))</f>
        <v>Manager D</v>
      </c>
    </row>
    <row r="7025" customFormat="false" ht="15" hidden="false" customHeight="false" outlineLevel="0" collapsed="false">
      <c r="A7025" s="0" t="s">
        <v>5417</v>
      </c>
      <c r="B7025" s="13" t="n">
        <v>42239</v>
      </c>
      <c r="C7025" s="13" t="n">
        <v>42243</v>
      </c>
      <c r="D7025" s="14" t="s">
        <v>69</v>
      </c>
      <c r="E7025" s="14" t="s">
        <v>53</v>
      </c>
      <c r="F7025" s="14" t="s">
        <v>63</v>
      </c>
      <c r="G7025" s="14" t="s">
        <v>252</v>
      </c>
      <c r="H7025" s="14" t="s">
        <v>65</v>
      </c>
      <c r="I7025" s="14" t="s">
        <v>91</v>
      </c>
      <c r="J7025" s="14" t="s">
        <v>1265</v>
      </c>
      <c r="K7025" s="15" t="n">
        <v>31.104</v>
      </c>
      <c r="L7025" s="0" t="n">
        <v>6</v>
      </c>
      <c r="M7025" s="16" t="n">
        <v>0.2</v>
      </c>
      <c r="N7025" s="17" t="n">
        <v>10.8864</v>
      </c>
      <c r="O7025" s="0" t="str">
        <f aca="false">TEXT(B7025,"YYYY-MM")</f>
        <v>2015-08</v>
      </c>
      <c r="P7025" s="18" t="n">
        <f aca="false">IFERROR(N7025/K7025,0)</f>
        <v>0.35</v>
      </c>
      <c r="Q7025" s="0" t="str">
        <f aca="false">IF(M7025=0,"No Discount",IF(M7025&lt;0.2,"Low (1-19%)",IF(M7025&lt;0.4,"Medium (20-39%)","High (40%+)")))</f>
        <v>Medium (20-39%)</v>
      </c>
      <c r="R7025" s="0" t="str">
        <f aca="false">INDEX('Lookup Tables'!$B$2:$B$5,MATCH(F7025,'Lookup Tables'!$A$2:$A$5,0))</f>
        <v>Manager D</v>
      </c>
    </row>
    <row r="7026" customFormat="false" ht="15" hidden="false" customHeight="false" outlineLevel="0" collapsed="false">
      <c r="A7026" s="0" t="s">
        <v>5417</v>
      </c>
      <c r="B7026" s="13" t="n">
        <v>42239</v>
      </c>
      <c r="C7026" s="13" t="n">
        <v>42243</v>
      </c>
      <c r="D7026" s="14" t="s">
        <v>69</v>
      </c>
      <c r="E7026" s="14" t="s">
        <v>53</v>
      </c>
      <c r="F7026" s="14" t="s">
        <v>63</v>
      </c>
      <c r="G7026" s="14" t="s">
        <v>252</v>
      </c>
      <c r="H7026" s="14" t="s">
        <v>65</v>
      </c>
      <c r="I7026" s="14" t="s">
        <v>91</v>
      </c>
      <c r="J7026" s="14" t="s">
        <v>1880</v>
      </c>
      <c r="K7026" s="15" t="n">
        <v>223.056</v>
      </c>
      <c r="L7026" s="0" t="n">
        <v>9</v>
      </c>
      <c r="M7026" s="16" t="n">
        <v>0.2</v>
      </c>
      <c r="N7026" s="17" t="n">
        <v>69.705</v>
      </c>
      <c r="O7026" s="0" t="str">
        <f aca="false">TEXT(B7026,"YYYY-MM")</f>
        <v>2015-08</v>
      </c>
      <c r="P7026" s="18" t="n">
        <f aca="false">IFERROR(N7026/K7026,0)</f>
        <v>0.3125</v>
      </c>
      <c r="Q7026" s="0" t="str">
        <f aca="false">IF(M7026=0,"No Discount",IF(M7026&lt;0.2,"Low (1-19%)",IF(M7026&lt;0.4,"Medium (20-39%)","High (40%+)")))</f>
        <v>Medium (20-39%)</v>
      </c>
      <c r="R7026" s="0" t="str">
        <f aca="false">INDEX('Lookup Tables'!$B$2:$B$5,MATCH(F7026,'Lookup Tables'!$A$2:$A$5,0))</f>
        <v>Manager D</v>
      </c>
    </row>
    <row r="7027" customFormat="false" ht="15" hidden="false" customHeight="false" outlineLevel="0" collapsed="false">
      <c r="A7027" s="0" t="s">
        <v>5419</v>
      </c>
      <c r="B7027" s="13" t="n">
        <v>43137</v>
      </c>
      <c r="C7027" s="13" t="n">
        <v>43143</v>
      </c>
      <c r="D7027" s="14" t="s">
        <v>69</v>
      </c>
      <c r="E7027" s="14" t="s">
        <v>62</v>
      </c>
      <c r="F7027" s="14" t="s">
        <v>117</v>
      </c>
      <c r="G7027" s="14" t="s">
        <v>170</v>
      </c>
      <c r="H7027" s="14" t="s">
        <v>80</v>
      </c>
      <c r="I7027" s="14" t="s">
        <v>81</v>
      </c>
      <c r="J7027" s="14" t="s">
        <v>935</v>
      </c>
      <c r="K7027" s="15" t="n">
        <v>227.46</v>
      </c>
      <c r="L7027" s="0" t="n">
        <v>6</v>
      </c>
      <c r="M7027" s="16" t="n">
        <v>0</v>
      </c>
      <c r="N7027" s="17" t="n">
        <v>65.9634</v>
      </c>
      <c r="O7027" s="0" t="str">
        <f aca="false">TEXT(B7027,"YYYY-MM")</f>
        <v>2018-02</v>
      </c>
      <c r="P7027" s="18" t="n">
        <f aca="false">IFERROR(N7027/K7027,0)</f>
        <v>0.29</v>
      </c>
      <c r="Q7027" s="0" t="str">
        <f aca="false">IF(M7027=0,"No Discount",IF(M7027&lt;0.2,"Low (1-19%)",IF(M7027&lt;0.4,"Medium (20-39%)","High (40%+)")))</f>
        <v>No Discount</v>
      </c>
      <c r="R7027" s="0" t="str">
        <f aca="false">INDEX('Lookup Tables'!$B$2:$B$5,MATCH(F7027,'Lookup Tables'!$A$2:$A$5,0))</f>
        <v>Manager B</v>
      </c>
    </row>
    <row r="7028" customFormat="false" ht="15" hidden="false" customHeight="false" outlineLevel="0" collapsed="false">
      <c r="A7028" s="0" t="s">
        <v>5419</v>
      </c>
      <c r="B7028" s="13" t="n">
        <v>43137</v>
      </c>
      <c r="C7028" s="13" t="n">
        <v>43143</v>
      </c>
      <c r="D7028" s="14" t="s">
        <v>69</v>
      </c>
      <c r="E7028" s="14" t="s">
        <v>62</v>
      </c>
      <c r="F7028" s="14" t="s">
        <v>117</v>
      </c>
      <c r="G7028" s="14" t="s">
        <v>170</v>
      </c>
      <c r="H7028" s="14" t="s">
        <v>65</v>
      </c>
      <c r="I7028" s="14" t="s">
        <v>83</v>
      </c>
      <c r="J7028" s="14" t="s">
        <v>5096</v>
      </c>
      <c r="K7028" s="15" t="n">
        <v>46.24</v>
      </c>
      <c r="L7028" s="0" t="n">
        <v>4</v>
      </c>
      <c r="M7028" s="16" t="n">
        <v>0.2</v>
      </c>
      <c r="N7028" s="17" t="n">
        <v>15.606</v>
      </c>
      <c r="O7028" s="0" t="str">
        <f aca="false">TEXT(B7028,"YYYY-MM")</f>
        <v>2018-02</v>
      </c>
      <c r="P7028" s="18" t="n">
        <f aca="false">IFERROR(N7028/K7028,0)</f>
        <v>0.3375</v>
      </c>
      <c r="Q7028" s="0" t="str">
        <f aca="false">IF(M7028=0,"No Discount",IF(M7028&lt;0.2,"Low (1-19%)",IF(M7028&lt;0.4,"Medium (20-39%)","High (40%+)")))</f>
        <v>Medium (20-39%)</v>
      </c>
      <c r="R7028" s="0" t="str">
        <f aca="false">INDEX('Lookup Tables'!$B$2:$B$5,MATCH(F7028,'Lookup Tables'!$A$2:$A$5,0))</f>
        <v>Manager B</v>
      </c>
    </row>
    <row r="7029" customFormat="false" ht="15" hidden="false" customHeight="false" outlineLevel="0" collapsed="false">
      <c r="A7029" s="0" t="s">
        <v>5420</v>
      </c>
      <c r="B7029" s="13" t="n">
        <v>43129</v>
      </c>
      <c r="C7029" s="13" t="n">
        <v>43136</v>
      </c>
      <c r="D7029" s="14" t="s">
        <v>69</v>
      </c>
      <c r="E7029" s="14" t="s">
        <v>53</v>
      </c>
      <c r="F7029" s="14" t="s">
        <v>117</v>
      </c>
      <c r="G7029" s="14" t="s">
        <v>170</v>
      </c>
      <c r="H7029" s="14" t="s">
        <v>65</v>
      </c>
      <c r="I7029" s="14" t="s">
        <v>66</v>
      </c>
      <c r="J7029" s="14" t="s">
        <v>1260</v>
      </c>
      <c r="K7029" s="15" t="n">
        <v>5.22</v>
      </c>
      <c r="L7029" s="0" t="n">
        <v>2</v>
      </c>
      <c r="M7029" s="16" t="n">
        <v>0</v>
      </c>
      <c r="N7029" s="17" t="n">
        <v>2.4012</v>
      </c>
      <c r="O7029" s="0" t="str">
        <f aca="false">TEXT(B7029,"YYYY-MM")</f>
        <v>2018-01</v>
      </c>
      <c r="P7029" s="18" t="n">
        <f aca="false">IFERROR(N7029/K7029,0)</f>
        <v>0.46</v>
      </c>
      <c r="Q7029" s="0" t="str">
        <f aca="false">IF(M7029=0,"No Discount",IF(M7029&lt;0.2,"Low (1-19%)",IF(M7029&lt;0.4,"Medium (20-39%)","High (40%+)")))</f>
        <v>No Discount</v>
      </c>
      <c r="R7029" s="0" t="str">
        <f aca="false">INDEX('Lookup Tables'!$B$2:$B$5,MATCH(F7029,'Lookup Tables'!$A$2:$A$5,0))</f>
        <v>Manager B</v>
      </c>
    </row>
    <row r="7030" customFormat="false" ht="15" hidden="false" customHeight="false" outlineLevel="0" collapsed="false">
      <c r="A7030" s="0" t="s">
        <v>5421</v>
      </c>
      <c r="B7030" s="13" t="n">
        <v>43089</v>
      </c>
      <c r="C7030" s="13" t="n">
        <v>43092</v>
      </c>
      <c r="D7030" s="14" t="s">
        <v>52</v>
      </c>
      <c r="E7030" s="14" t="s">
        <v>53</v>
      </c>
      <c r="F7030" s="14" t="s">
        <v>98</v>
      </c>
      <c r="G7030" s="14" t="s">
        <v>113</v>
      </c>
      <c r="H7030" s="14" t="s">
        <v>65</v>
      </c>
      <c r="I7030" s="14" t="s">
        <v>91</v>
      </c>
      <c r="J7030" s="14" t="s">
        <v>1779</v>
      </c>
      <c r="K7030" s="15" t="n">
        <v>33.9</v>
      </c>
      <c r="L7030" s="0" t="n">
        <v>5</v>
      </c>
      <c r="M7030" s="16" t="n">
        <v>0</v>
      </c>
      <c r="N7030" s="17" t="n">
        <v>15.594</v>
      </c>
      <c r="O7030" s="0" t="str">
        <f aca="false">TEXT(B7030,"YYYY-MM")</f>
        <v>2017-12</v>
      </c>
      <c r="P7030" s="18" t="n">
        <f aca="false">IFERROR(N7030/K7030,0)</f>
        <v>0.46</v>
      </c>
      <c r="Q7030" s="0" t="str">
        <f aca="false">IF(M7030=0,"No Discount",IF(M7030&lt;0.2,"Low (1-19%)",IF(M7030&lt;0.4,"Medium (20-39%)","High (40%+)")))</f>
        <v>No Discount</v>
      </c>
      <c r="R7030" s="0" t="str">
        <f aca="false">INDEX('Lookup Tables'!$B$2:$B$5,MATCH(F7030,'Lookup Tables'!$A$2:$A$5,0))</f>
        <v>Manager A</v>
      </c>
    </row>
    <row r="7031" customFormat="false" ht="15" hidden="false" customHeight="false" outlineLevel="0" collapsed="false">
      <c r="A7031" s="0" t="s">
        <v>5422</v>
      </c>
      <c r="B7031" s="13" t="n">
        <v>43050</v>
      </c>
      <c r="C7031" s="13" t="n">
        <v>43055</v>
      </c>
      <c r="D7031" s="14" t="s">
        <v>69</v>
      </c>
      <c r="E7031" s="14" t="s">
        <v>62</v>
      </c>
      <c r="F7031" s="14" t="s">
        <v>117</v>
      </c>
      <c r="G7031" s="14" t="s">
        <v>170</v>
      </c>
      <c r="H7031" s="14" t="s">
        <v>65</v>
      </c>
      <c r="I7031" s="14" t="s">
        <v>73</v>
      </c>
      <c r="J7031" s="14" t="s">
        <v>1204</v>
      </c>
      <c r="K7031" s="15" t="n">
        <v>28.14</v>
      </c>
      <c r="L7031" s="0" t="n">
        <v>3</v>
      </c>
      <c r="M7031" s="16" t="n">
        <v>0</v>
      </c>
      <c r="N7031" s="17" t="n">
        <v>7.8792</v>
      </c>
      <c r="O7031" s="0" t="str">
        <f aca="false">TEXT(B7031,"YYYY-MM")</f>
        <v>2017-11</v>
      </c>
      <c r="P7031" s="18" t="n">
        <f aca="false">IFERROR(N7031/K7031,0)</f>
        <v>0.28</v>
      </c>
      <c r="Q7031" s="0" t="str">
        <f aca="false">IF(M7031=0,"No Discount",IF(M7031&lt;0.2,"Low (1-19%)",IF(M7031&lt;0.4,"Medium (20-39%)","High (40%+)")))</f>
        <v>No Discount</v>
      </c>
      <c r="R7031" s="0" t="str">
        <f aca="false">INDEX('Lookup Tables'!$B$2:$B$5,MATCH(F7031,'Lookup Tables'!$A$2:$A$5,0))</f>
        <v>Manager B</v>
      </c>
    </row>
    <row r="7032" customFormat="false" ht="15" hidden="false" customHeight="false" outlineLevel="0" collapsed="false">
      <c r="A7032" s="0" t="s">
        <v>5422</v>
      </c>
      <c r="B7032" s="13" t="n">
        <v>43050</v>
      </c>
      <c r="C7032" s="13" t="n">
        <v>43055</v>
      </c>
      <c r="D7032" s="14" t="s">
        <v>69</v>
      </c>
      <c r="E7032" s="14" t="s">
        <v>62</v>
      </c>
      <c r="F7032" s="14" t="s">
        <v>117</v>
      </c>
      <c r="G7032" s="14" t="s">
        <v>170</v>
      </c>
      <c r="H7032" s="14" t="s">
        <v>80</v>
      </c>
      <c r="I7032" s="14" t="s">
        <v>123</v>
      </c>
      <c r="J7032" s="14" t="s">
        <v>3394</v>
      </c>
      <c r="K7032" s="15" t="n">
        <v>36</v>
      </c>
      <c r="L7032" s="0" t="n">
        <v>2</v>
      </c>
      <c r="M7032" s="16" t="n">
        <v>0</v>
      </c>
      <c r="N7032" s="17" t="n">
        <v>6.48</v>
      </c>
      <c r="O7032" s="0" t="str">
        <f aca="false">TEXT(B7032,"YYYY-MM")</f>
        <v>2017-11</v>
      </c>
      <c r="P7032" s="18" t="n">
        <f aca="false">IFERROR(N7032/K7032,0)</f>
        <v>0.18</v>
      </c>
      <c r="Q7032" s="0" t="str">
        <f aca="false">IF(M7032=0,"No Discount",IF(M7032&lt;0.2,"Low (1-19%)",IF(M7032&lt;0.4,"Medium (20-39%)","High (40%+)")))</f>
        <v>No Discount</v>
      </c>
      <c r="R7032" s="0" t="str">
        <f aca="false">INDEX('Lookup Tables'!$B$2:$B$5,MATCH(F7032,'Lookup Tables'!$A$2:$A$5,0))</f>
        <v>Manager B</v>
      </c>
    </row>
    <row r="7033" customFormat="false" ht="15" hidden="false" customHeight="false" outlineLevel="0" collapsed="false">
      <c r="A7033" s="0" t="s">
        <v>5422</v>
      </c>
      <c r="B7033" s="13" t="n">
        <v>43050</v>
      </c>
      <c r="C7033" s="13" t="n">
        <v>43055</v>
      </c>
      <c r="D7033" s="14" t="s">
        <v>69</v>
      </c>
      <c r="E7033" s="14" t="s">
        <v>62</v>
      </c>
      <c r="F7033" s="14" t="s">
        <v>117</v>
      </c>
      <c r="G7033" s="14" t="s">
        <v>170</v>
      </c>
      <c r="H7033" s="14" t="s">
        <v>65</v>
      </c>
      <c r="I7033" s="14" t="s">
        <v>78</v>
      </c>
      <c r="J7033" s="14" t="s">
        <v>547</v>
      </c>
      <c r="K7033" s="15" t="n">
        <v>92.94</v>
      </c>
      <c r="L7033" s="0" t="n">
        <v>3</v>
      </c>
      <c r="M7033" s="16" t="n">
        <v>0</v>
      </c>
      <c r="N7033" s="17" t="n">
        <v>25.0938</v>
      </c>
      <c r="O7033" s="0" t="str">
        <f aca="false">TEXT(B7033,"YYYY-MM")</f>
        <v>2017-11</v>
      </c>
      <c r="P7033" s="18" t="n">
        <f aca="false">IFERROR(N7033/K7033,0)</f>
        <v>0.27</v>
      </c>
      <c r="Q7033" s="0" t="str">
        <f aca="false">IF(M7033=0,"No Discount",IF(M7033&lt;0.2,"Low (1-19%)",IF(M7033&lt;0.4,"Medium (20-39%)","High (40%+)")))</f>
        <v>No Discount</v>
      </c>
      <c r="R7033" s="0" t="str">
        <f aca="false">INDEX('Lookup Tables'!$B$2:$B$5,MATCH(F7033,'Lookup Tables'!$A$2:$A$5,0))</f>
        <v>Manager B</v>
      </c>
    </row>
    <row r="7034" customFormat="false" ht="15" hidden="false" customHeight="false" outlineLevel="0" collapsed="false">
      <c r="A7034" s="0" t="s">
        <v>5422</v>
      </c>
      <c r="B7034" s="13" t="n">
        <v>43050</v>
      </c>
      <c r="C7034" s="13" t="n">
        <v>43055</v>
      </c>
      <c r="D7034" s="14" t="s">
        <v>69</v>
      </c>
      <c r="E7034" s="14" t="s">
        <v>62</v>
      </c>
      <c r="F7034" s="14" t="s">
        <v>117</v>
      </c>
      <c r="G7034" s="14" t="s">
        <v>170</v>
      </c>
      <c r="H7034" s="14" t="s">
        <v>56</v>
      </c>
      <c r="I7034" s="14" t="s">
        <v>59</v>
      </c>
      <c r="J7034" s="14" t="s">
        <v>2284</v>
      </c>
      <c r="K7034" s="15" t="n">
        <v>245.646</v>
      </c>
      <c r="L7034" s="0" t="n">
        <v>3</v>
      </c>
      <c r="M7034" s="16" t="n">
        <v>0.1</v>
      </c>
      <c r="N7034" s="17" t="n">
        <v>8.1882</v>
      </c>
      <c r="O7034" s="0" t="str">
        <f aca="false">TEXT(B7034,"YYYY-MM")</f>
        <v>2017-11</v>
      </c>
      <c r="P7034" s="18" t="n">
        <f aca="false">IFERROR(N7034/K7034,0)</f>
        <v>0.0333333333333333</v>
      </c>
      <c r="Q7034" s="0" t="str">
        <f aca="false">IF(M7034=0,"No Discount",IF(M7034&lt;0.2,"Low (1-19%)",IF(M7034&lt;0.4,"Medium (20-39%)","High (40%+)")))</f>
        <v>Low (1-19%)</v>
      </c>
      <c r="R7034" s="0" t="str">
        <f aca="false">INDEX('Lookup Tables'!$B$2:$B$5,MATCH(F7034,'Lookup Tables'!$A$2:$A$5,0))</f>
        <v>Manager B</v>
      </c>
    </row>
    <row r="7035" customFormat="false" ht="15" hidden="false" customHeight="false" outlineLevel="0" collapsed="false">
      <c r="A7035" s="0" t="s">
        <v>5422</v>
      </c>
      <c r="B7035" s="13" t="n">
        <v>43050</v>
      </c>
      <c r="C7035" s="13" t="n">
        <v>43055</v>
      </c>
      <c r="D7035" s="14" t="s">
        <v>69</v>
      </c>
      <c r="E7035" s="14" t="s">
        <v>62</v>
      </c>
      <c r="F7035" s="14" t="s">
        <v>117</v>
      </c>
      <c r="G7035" s="14" t="s">
        <v>170</v>
      </c>
      <c r="H7035" s="14" t="s">
        <v>65</v>
      </c>
      <c r="I7035" s="14" t="s">
        <v>83</v>
      </c>
      <c r="J7035" s="14" t="s">
        <v>1261</v>
      </c>
      <c r="K7035" s="15" t="n">
        <v>55.008</v>
      </c>
      <c r="L7035" s="0" t="n">
        <v>3</v>
      </c>
      <c r="M7035" s="16" t="n">
        <v>0.2</v>
      </c>
      <c r="N7035" s="17" t="n">
        <v>17.19</v>
      </c>
      <c r="O7035" s="0" t="str">
        <f aca="false">TEXT(B7035,"YYYY-MM")</f>
        <v>2017-11</v>
      </c>
      <c r="P7035" s="18" t="n">
        <f aca="false">IFERROR(N7035/K7035,0)</f>
        <v>0.3125</v>
      </c>
      <c r="Q7035" s="0" t="str">
        <f aca="false">IF(M7035=0,"No Discount",IF(M7035&lt;0.2,"Low (1-19%)",IF(M7035&lt;0.4,"Medium (20-39%)","High (40%+)")))</f>
        <v>Medium (20-39%)</v>
      </c>
      <c r="R7035" s="0" t="str">
        <f aca="false">INDEX('Lookup Tables'!$B$2:$B$5,MATCH(F7035,'Lookup Tables'!$A$2:$A$5,0))</f>
        <v>Manager B</v>
      </c>
    </row>
    <row r="7036" customFormat="false" ht="15" hidden="false" customHeight="false" outlineLevel="0" collapsed="false">
      <c r="A7036" s="0" t="s">
        <v>5422</v>
      </c>
      <c r="B7036" s="13" t="n">
        <v>43050</v>
      </c>
      <c r="C7036" s="13" t="n">
        <v>43055</v>
      </c>
      <c r="D7036" s="14" t="s">
        <v>69</v>
      </c>
      <c r="E7036" s="14" t="s">
        <v>62</v>
      </c>
      <c r="F7036" s="14" t="s">
        <v>117</v>
      </c>
      <c r="G7036" s="14" t="s">
        <v>170</v>
      </c>
      <c r="H7036" s="14" t="s">
        <v>65</v>
      </c>
      <c r="I7036" s="14" t="s">
        <v>83</v>
      </c>
      <c r="J7036" s="14" t="s">
        <v>1614</v>
      </c>
      <c r="K7036" s="15" t="n">
        <v>35.232</v>
      </c>
      <c r="L7036" s="0" t="n">
        <v>3</v>
      </c>
      <c r="M7036" s="16" t="n">
        <v>0.2</v>
      </c>
      <c r="N7036" s="17" t="n">
        <v>11.4504</v>
      </c>
      <c r="O7036" s="0" t="str">
        <f aca="false">TEXT(B7036,"YYYY-MM")</f>
        <v>2017-11</v>
      </c>
      <c r="P7036" s="18" t="n">
        <f aca="false">IFERROR(N7036/K7036,0)</f>
        <v>0.325</v>
      </c>
      <c r="Q7036" s="0" t="str">
        <f aca="false">IF(M7036=0,"No Discount",IF(M7036&lt;0.2,"Low (1-19%)",IF(M7036&lt;0.4,"Medium (20-39%)","High (40%+)")))</f>
        <v>Medium (20-39%)</v>
      </c>
      <c r="R7036" s="0" t="str">
        <f aca="false">INDEX('Lookup Tables'!$B$2:$B$5,MATCH(F7036,'Lookup Tables'!$A$2:$A$5,0))</f>
        <v>Manager B</v>
      </c>
    </row>
    <row r="7037" customFormat="false" ht="15" hidden="false" customHeight="false" outlineLevel="0" collapsed="false">
      <c r="A7037" s="0" t="s">
        <v>5423</v>
      </c>
      <c r="B7037" s="13" t="n">
        <v>43413</v>
      </c>
      <c r="C7037" s="13" t="n">
        <v>43417</v>
      </c>
      <c r="D7037" s="14" t="s">
        <v>69</v>
      </c>
      <c r="E7037" s="14" t="s">
        <v>62</v>
      </c>
      <c r="F7037" s="14" t="s">
        <v>63</v>
      </c>
      <c r="G7037" s="14" t="s">
        <v>64</v>
      </c>
      <c r="H7037" s="14" t="s">
        <v>56</v>
      </c>
      <c r="I7037" s="14" t="s">
        <v>59</v>
      </c>
      <c r="J7037" s="14" t="s">
        <v>1122</v>
      </c>
      <c r="K7037" s="15" t="n">
        <v>523.392</v>
      </c>
      <c r="L7037" s="0" t="n">
        <v>3</v>
      </c>
      <c r="M7037" s="16" t="n">
        <v>0.2</v>
      </c>
      <c r="N7037" s="17" t="n">
        <v>52.3392</v>
      </c>
      <c r="O7037" s="0" t="str">
        <f aca="false">TEXT(B7037,"YYYY-MM")</f>
        <v>2018-11</v>
      </c>
      <c r="P7037" s="18" t="n">
        <f aca="false">IFERROR(N7037/K7037,0)</f>
        <v>0.1</v>
      </c>
      <c r="Q7037" s="0" t="str">
        <f aca="false">IF(M7037=0,"No Discount",IF(M7037&lt;0.2,"Low (1-19%)",IF(M7037&lt;0.4,"Medium (20-39%)","High (40%+)")))</f>
        <v>Medium (20-39%)</v>
      </c>
      <c r="R7037" s="0" t="str">
        <f aca="false">INDEX('Lookup Tables'!$B$2:$B$5,MATCH(F7037,'Lookup Tables'!$A$2:$A$5,0))</f>
        <v>Manager D</v>
      </c>
    </row>
    <row r="7038" customFormat="false" ht="15" hidden="false" customHeight="false" outlineLevel="0" collapsed="false">
      <c r="A7038" s="0" t="s">
        <v>5424</v>
      </c>
      <c r="B7038" s="13" t="n">
        <v>42126</v>
      </c>
      <c r="C7038" s="13" t="n">
        <v>42128</v>
      </c>
      <c r="D7038" s="14" t="s">
        <v>52</v>
      </c>
      <c r="E7038" s="14" t="s">
        <v>53</v>
      </c>
      <c r="F7038" s="14" t="s">
        <v>54</v>
      </c>
      <c r="G7038" s="14" t="s">
        <v>70</v>
      </c>
      <c r="H7038" s="14" t="s">
        <v>80</v>
      </c>
      <c r="I7038" s="14" t="s">
        <v>570</v>
      </c>
      <c r="J7038" s="14" t="s">
        <v>1513</v>
      </c>
      <c r="K7038" s="15" t="n">
        <v>479.984</v>
      </c>
      <c r="L7038" s="0" t="n">
        <v>2</v>
      </c>
      <c r="M7038" s="16" t="n">
        <v>0.2</v>
      </c>
      <c r="N7038" s="17" t="n">
        <v>89.997</v>
      </c>
      <c r="O7038" s="0" t="str">
        <f aca="false">TEXT(B7038,"YYYY-MM")</f>
        <v>2015-05</v>
      </c>
      <c r="P7038" s="18" t="n">
        <f aca="false">IFERROR(N7038/K7038,0)</f>
        <v>0.1875</v>
      </c>
      <c r="Q7038" s="0" t="str">
        <f aca="false">IF(M7038=0,"No Discount",IF(M7038&lt;0.2,"Low (1-19%)",IF(M7038&lt;0.4,"Medium (20-39%)","High (40%+)")))</f>
        <v>Medium (20-39%)</v>
      </c>
      <c r="R7038" s="0" t="str">
        <f aca="false">INDEX('Lookup Tables'!$B$2:$B$5,MATCH(F7038,'Lookup Tables'!$A$2:$A$5,0))</f>
        <v>Manager C</v>
      </c>
    </row>
    <row r="7039" customFormat="false" ht="15" hidden="false" customHeight="false" outlineLevel="0" collapsed="false">
      <c r="A7039" s="0" t="s">
        <v>5425</v>
      </c>
      <c r="B7039" s="13" t="n">
        <v>43365</v>
      </c>
      <c r="C7039" s="13" t="n">
        <v>43370</v>
      </c>
      <c r="D7039" s="14" t="s">
        <v>69</v>
      </c>
      <c r="E7039" s="14" t="s">
        <v>53</v>
      </c>
      <c r="F7039" s="14" t="s">
        <v>54</v>
      </c>
      <c r="G7039" s="14" t="s">
        <v>597</v>
      </c>
      <c r="H7039" s="14" t="s">
        <v>65</v>
      </c>
      <c r="I7039" s="14" t="s">
        <v>91</v>
      </c>
      <c r="J7039" s="14" t="s">
        <v>2615</v>
      </c>
      <c r="K7039" s="15" t="n">
        <v>12.96</v>
      </c>
      <c r="L7039" s="0" t="n">
        <v>2</v>
      </c>
      <c r="M7039" s="16" t="n">
        <v>0</v>
      </c>
      <c r="N7039" s="17" t="n">
        <v>6.2208</v>
      </c>
      <c r="O7039" s="0" t="str">
        <f aca="false">TEXT(B7039,"YYYY-MM")</f>
        <v>2018-09</v>
      </c>
      <c r="P7039" s="18" t="n">
        <f aca="false">IFERROR(N7039/K7039,0)</f>
        <v>0.48</v>
      </c>
      <c r="Q7039" s="0" t="str">
        <f aca="false">IF(M7039=0,"No Discount",IF(M7039&lt;0.2,"Low (1-19%)",IF(M7039&lt;0.4,"Medium (20-39%)","High (40%+)")))</f>
        <v>No Discount</v>
      </c>
      <c r="R7039" s="0" t="str">
        <f aca="false">INDEX('Lookup Tables'!$B$2:$B$5,MATCH(F7039,'Lookup Tables'!$A$2:$A$5,0))</f>
        <v>Manager C</v>
      </c>
    </row>
    <row r="7040" customFormat="false" ht="15" hidden="false" customHeight="false" outlineLevel="0" collapsed="false">
      <c r="A7040" s="0" t="s">
        <v>5425</v>
      </c>
      <c r="B7040" s="13" t="n">
        <v>43365</v>
      </c>
      <c r="C7040" s="13" t="n">
        <v>43370</v>
      </c>
      <c r="D7040" s="14" t="s">
        <v>69</v>
      </c>
      <c r="E7040" s="14" t="s">
        <v>53</v>
      </c>
      <c r="F7040" s="14" t="s">
        <v>54</v>
      </c>
      <c r="G7040" s="14" t="s">
        <v>597</v>
      </c>
      <c r="H7040" s="14" t="s">
        <v>65</v>
      </c>
      <c r="I7040" s="14" t="s">
        <v>78</v>
      </c>
      <c r="J7040" s="14" t="s">
        <v>5426</v>
      </c>
      <c r="K7040" s="15" t="n">
        <v>17.94</v>
      </c>
      <c r="L7040" s="0" t="n">
        <v>3</v>
      </c>
      <c r="M7040" s="16" t="n">
        <v>0</v>
      </c>
      <c r="N7040" s="17" t="n">
        <v>6.4584</v>
      </c>
      <c r="O7040" s="0" t="str">
        <f aca="false">TEXT(B7040,"YYYY-MM")</f>
        <v>2018-09</v>
      </c>
      <c r="P7040" s="18" t="n">
        <f aca="false">IFERROR(N7040/K7040,0)</f>
        <v>0.36</v>
      </c>
      <c r="Q7040" s="0" t="str">
        <f aca="false">IF(M7040=0,"No Discount",IF(M7040&lt;0.2,"Low (1-19%)",IF(M7040&lt;0.4,"Medium (20-39%)","High (40%+)")))</f>
        <v>No Discount</v>
      </c>
      <c r="R7040" s="0" t="str">
        <f aca="false">INDEX('Lookup Tables'!$B$2:$B$5,MATCH(F7040,'Lookup Tables'!$A$2:$A$5,0))</f>
        <v>Manager C</v>
      </c>
    </row>
    <row r="7041" customFormat="false" ht="15" hidden="false" customHeight="false" outlineLevel="0" collapsed="false">
      <c r="A7041" s="0" t="s">
        <v>5427</v>
      </c>
      <c r="B7041" s="13" t="n">
        <v>43451</v>
      </c>
      <c r="C7041" s="13" t="n">
        <v>43457</v>
      </c>
      <c r="D7041" s="14" t="s">
        <v>69</v>
      </c>
      <c r="E7041" s="14" t="s">
        <v>53</v>
      </c>
      <c r="F7041" s="14" t="s">
        <v>117</v>
      </c>
      <c r="G7041" s="14" t="s">
        <v>170</v>
      </c>
      <c r="H7041" s="14" t="s">
        <v>65</v>
      </c>
      <c r="I7041" s="14" t="s">
        <v>73</v>
      </c>
      <c r="J7041" s="14" t="s">
        <v>451</v>
      </c>
      <c r="K7041" s="15" t="n">
        <v>166.72</v>
      </c>
      <c r="L7041" s="0" t="n">
        <v>2</v>
      </c>
      <c r="M7041" s="16" t="n">
        <v>0</v>
      </c>
      <c r="N7041" s="17" t="n">
        <v>41.68</v>
      </c>
      <c r="O7041" s="0" t="str">
        <f aca="false">TEXT(B7041,"YYYY-MM")</f>
        <v>2018-12</v>
      </c>
      <c r="P7041" s="18" t="n">
        <f aca="false">IFERROR(N7041/K7041,0)</f>
        <v>0.25</v>
      </c>
      <c r="Q7041" s="0" t="str">
        <f aca="false">IF(M7041=0,"No Discount",IF(M7041&lt;0.2,"Low (1-19%)",IF(M7041&lt;0.4,"Medium (20-39%)","High (40%+)")))</f>
        <v>No Discount</v>
      </c>
      <c r="R7041" s="0" t="str">
        <f aca="false">INDEX('Lookup Tables'!$B$2:$B$5,MATCH(F7041,'Lookup Tables'!$A$2:$A$5,0))</f>
        <v>Manager B</v>
      </c>
    </row>
    <row r="7042" customFormat="false" ht="15" hidden="false" customHeight="false" outlineLevel="0" collapsed="false">
      <c r="A7042" s="0" t="s">
        <v>5427</v>
      </c>
      <c r="B7042" s="13" t="n">
        <v>43451</v>
      </c>
      <c r="C7042" s="13" t="n">
        <v>43457</v>
      </c>
      <c r="D7042" s="14" t="s">
        <v>69</v>
      </c>
      <c r="E7042" s="14" t="s">
        <v>53</v>
      </c>
      <c r="F7042" s="14" t="s">
        <v>117</v>
      </c>
      <c r="G7042" s="14" t="s">
        <v>170</v>
      </c>
      <c r="H7042" s="14" t="s">
        <v>65</v>
      </c>
      <c r="I7042" s="14" t="s">
        <v>83</v>
      </c>
      <c r="J7042" s="14" t="s">
        <v>2644</v>
      </c>
      <c r="K7042" s="15" t="n">
        <v>24.816</v>
      </c>
      <c r="L7042" s="0" t="n">
        <v>3</v>
      </c>
      <c r="M7042" s="16" t="n">
        <v>0.2</v>
      </c>
      <c r="N7042" s="17" t="n">
        <v>8.3754</v>
      </c>
      <c r="O7042" s="0" t="str">
        <f aca="false">TEXT(B7042,"YYYY-MM")</f>
        <v>2018-12</v>
      </c>
      <c r="P7042" s="18" t="n">
        <f aca="false">IFERROR(N7042/K7042,0)</f>
        <v>0.3375</v>
      </c>
      <c r="Q7042" s="0" t="str">
        <f aca="false">IF(M7042=0,"No Discount",IF(M7042&lt;0.2,"Low (1-19%)",IF(M7042&lt;0.4,"Medium (20-39%)","High (40%+)")))</f>
        <v>Medium (20-39%)</v>
      </c>
      <c r="R7042" s="0" t="str">
        <f aca="false">INDEX('Lookup Tables'!$B$2:$B$5,MATCH(F7042,'Lookup Tables'!$A$2:$A$5,0))</f>
        <v>Manager B</v>
      </c>
    </row>
    <row r="7043" customFormat="false" ht="15" hidden="false" customHeight="false" outlineLevel="0" collapsed="false">
      <c r="A7043" s="0" t="s">
        <v>5427</v>
      </c>
      <c r="B7043" s="13" t="n">
        <v>43451</v>
      </c>
      <c r="C7043" s="13" t="n">
        <v>43457</v>
      </c>
      <c r="D7043" s="14" t="s">
        <v>69</v>
      </c>
      <c r="E7043" s="14" t="s">
        <v>53</v>
      </c>
      <c r="F7043" s="14" t="s">
        <v>117</v>
      </c>
      <c r="G7043" s="14" t="s">
        <v>170</v>
      </c>
      <c r="H7043" s="14" t="s">
        <v>56</v>
      </c>
      <c r="I7043" s="14" t="s">
        <v>76</v>
      </c>
      <c r="J7043" s="14" t="s">
        <v>2521</v>
      </c>
      <c r="K7043" s="15" t="n">
        <v>124.36</v>
      </c>
      <c r="L7043" s="0" t="n">
        <v>2</v>
      </c>
      <c r="M7043" s="16" t="n">
        <v>0</v>
      </c>
      <c r="N7043" s="17" t="n">
        <v>27.3592</v>
      </c>
      <c r="O7043" s="0" t="str">
        <f aca="false">TEXT(B7043,"YYYY-MM")</f>
        <v>2018-12</v>
      </c>
      <c r="P7043" s="18" t="n">
        <f aca="false">IFERROR(N7043/K7043,0)</f>
        <v>0.22</v>
      </c>
      <c r="Q7043" s="0" t="str">
        <f aca="false">IF(M7043=0,"No Discount",IF(M7043&lt;0.2,"Low (1-19%)",IF(M7043&lt;0.4,"Medium (20-39%)","High (40%+)")))</f>
        <v>No Discount</v>
      </c>
      <c r="R7043" s="0" t="str">
        <f aca="false">INDEX('Lookup Tables'!$B$2:$B$5,MATCH(F7043,'Lookup Tables'!$A$2:$A$5,0))</f>
        <v>Manager B</v>
      </c>
    </row>
    <row r="7044" customFormat="false" ht="15" hidden="false" customHeight="false" outlineLevel="0" collapsed="false">
      <c r="A7044" s="0" t="s">
        <v>5428</v>
      </c>
      <c r="B7044" s="13" t="n">
        <v>43299</v>
      </c>
      <c r="C7044" s="13" t="n">
        <v>43304</v>
      </c>
      <c r="D7044" s="14" t="s">
        <v>69</v>
      </c>
      <c r="E7044" s="14" t="s">
        <v>53</v>
      </c>
      <c r="F7044" s="14" t="s">
        <v>117</v>
      </c>
      <c r="G7044" s="14" t="s">
        <v>118</v>
      </c>
      <c r="H7044" s="14" t="s">
        <v>80</v>
      </c>
      <c r="I7044" s="14" t="s">
        <v>570</v>
      </c>
      <c r="J7044" s="14" t="s">
        <v>4102</v>
      </c>
      <c r="K7044" s="15" t="n">
        <v>599.97</v>
      </c>
      <c r="L7044" s="0" t="n">
        <v>5</v>
      </c>
      <c r="M7044" s="16" t="n">
        <v>0.4</v>
      </c>
      <c r="N7044" s="17" t="n">
        <v>69.9965</v>
      </c>
      <c r="O7044" s="0" t="str">
        <f aca="false">TEXT(B7044,"YYYY-MM")</f>
        <v>2018-07</v>
      </c>
      <c r="P7044" s="18" t="n">
        <f aca="false">IFERROR(N7044/K7044,0)</f>
        <v>0.116666666666667</v>
      </c>
      <c r="Q7044" s="0" t="str">
        <f aca="false">IF(M7044=0,"No Discount",IF(M7044&lt;0.2,"Low (1-19%)",IF(M7044&lt;0.4,"Medium (20-39%)","High (40%+)")))</f>
        <v>High (40%+)</v>
      </c>
      <c r="R7044" s="0" t="str">
        <f aca="false">INDEX('Lookup Tables'!$B$2:$B$5,MATCH(F7044,'Lookup Tables'!$A$2:$A$5,0))</f>
        <v>Manager B</v>
      </c>
    </row>
    <row r="7045" customFormat="false" ht="15" hidden="false" customHeight="false" outlineLevel="0" collapsed="false">
      <c r="A7045" s="0" t="s">
        <v>5428</v>
      </c>
      <c r="B7045" s="13" t="n">
        <v>43299</v>
      </c>
      <c r="C7045" s="13" t="n">
        <v>43304</v>
      </c>
      <c r="D7045" s="14" t="s">
        <v>69</v>
      </c>
      <c r="E7045" s="14" t="s">
        <v>53</v>
      </c>
      <c r="F7045" s="14" t="s">
        <v>117</v>
      </c>
      <c r="G7045" s="14" t="s">
        <v>118</v>
      </c>
      <c r="H7045" s="14" t="s">
        <v>56</v>
      </c>
      <c r="I7045" s="14" t="s">
        <v>59</v>
      </c>
      <c r="J7045" s="14" t="s">
        <v>846</v>
      </c>
      <c r="K7045" s="15" t="n">
        <v>198.744</v>
      </c>
      <c r="L7045" s="0" t="n">
        <v>4</v>
      </c>
      <c r="M7045" s="16" t="n">
        <v>0.3</v>
      </c>
      <c r="N7045" s="17" t="n">
        <v>-14.196</v>
      </c>
      <c r="O7045" s="0" t="str">
        <f aca="false">TEXT(B7045,"YYYY-MM")</f>
        <v>2018-07</v>
      </c>
      <c r="P7045" s="18" t="n">
        <f aca="false">IFERROR(N7045/K7045,0)</f>
        <v>-0.0714285714285714</v>
      </c>
      <c r="Q7045" s="0" t="str">
        <f aca="false">IF(M7045=0,"No Discount",IF(M7045&lt;0.2,"Low (1-19%)",IF(M7045&lt;0.4,"Medium (20-39%)","High (40%+)")))</f>
        <v>Medium (20-39%)</v>
      </c>
      <c r="R7045" s="0" t="str">
        <f aca="false">INDEX('Lookup Tables'!$B$2:$B$5,MATCH(F7045,'Lookup Tables'!$A$2:$A$5,0))</f>
        <v>Manager B</v>
      </c>
    </row>
    <row r="7046" customFormat="false" ht="15" hidden="false" customHeight="false" outlineLevel="0" collapsed="false">
      <c r="A7046" s="0" t="s">
        <v>5428</v>
      </c>
      <c r="B7046" s="13" t="n">
        <v>43299</v>
      </c>
      <c r="C7046" s="13" t="n">
        <v>43304</v>
      </c>
      <c r="D7046" s="14" t="s">
        <v>69</v>
      </c>
      <c r="E7046" s="14" t="s">
        <v>53</v>
      </c>
      <c r="F7046" s="14" t="s">
        <v>117</v>
      </c>
      <c r="G7046" s="14" t="s">
        <v>118</v>
      </c>
      <c r="H7046" s="14" t="s">
        <v>65</v>
      </c>
      <c r="I7046" s="14" t="s">
        <v>303</v>
      </c>
      <c r="J7046" s="14" t="s">
        <v>2603</v>
      </c>
      <c r="K7046" s="15" t="n">
        <v>9.184</v>
      </c>
      <c r="L7046" s="0" t="n">
        <v>2</v>
      </c>
      <c r="M7046" s="16" t="n">
        <v>0.2</v>
      </c>
      <c r="N7046" s="17" t="n">
        <v>1.148</v>
      </c>
      <c r="O7046" s="0" t="str">
        <f aca="false">TEXT(B7046,"YYYY-MM")</f>
        <v>2018-07</v>
      </c>
      <c r="P7046" s="18" t="n">
        <f aca="false">IFERROR(N7046/K7046,0)</f>
        <v>0.125</v>
      </c>
      <c r="Q7046" s="0" t="str">
        <f aca="false">IF(M7046=0,"No Discount",IF(M7046&lt;0.2,"Low (1-19%)",IF(M7046&lt;0.4,"Medium (20-39%)","High (40%+)")))</f>
        <v>Medium (20-39%)</v>
      </c>
      <c r="R7046" s="0" t="str">
        <f aca="false">INDEX('Lookup Tables'!$B$2:$B$5,MATCH(F7046,'Lookup Tables'!$A$2:$A$5,0))</f>
        <v>Manager B</v>
      </c>
    </row>
    <row r="7047" customFormat="false" ht="15" hidden="false" customHeight="false" outlineLevel="0" collapsed="false">
      <c r="A7047" s="0" t="s">
        <v>5429</v>
      </c>
      <c r="B7047" s="13" t="n">
        <v>43042</v>
      </c>
      <c r="C7047" s="13" t="n">
        <v>43048</v>
      </c>
      <c r="D7047" s="14" t="s">
        <v>69</v>
      </c>
      <c r="E7047" s="14" t="s">
        <v>62</v>
      </c>
      <c r="F7047" s="14" t="s">
        <v>98</v>
      </c>
      <c r="G7047" s="14" t="s">
        <v>99</v>
      </c>
      <c r="H7047" s="14" t="s">
        <v>65</v>
      </c>
      <c r="I7047" s="14" t="s">
        <v>91</v>
      </c>
      <c r="J7047" s="14" t="s">
        <v>2296</v>
      </c>
      <c r="K7047" s="15" t="n">
        <v>9.248</v>
      </c>
      <c r="L7047" s="0" t="n">
        <v>2</v>
      </c>
      <c r="M7047" s="16" t="n">
        <v>0.2</v>
      </c>
      <c r="N7047" s="17" t="n">
        <v>3.3524</v>
      </c>
      <c r="O7047" s="0" t="str">
        <f aca="false">TEXT(B7047,"YYYY-MM")</f>
        <v>2017-11</v>
      </c>
      <c r="P7047" s="18" t="n">
        <f aca="false">IFERROR(N7047/K7047,0)</f>
        <v>0.3625</v>
      </c>
      <c r="Q7047" s="0" t="str">
        <f aca="false">IF(M7047=0,"No Discount",IF(M7047&lt;0.2,"Low (1-19%)",IF(M7047&lt;0.4,"Medium (20-39%)","High (40%+)")))</f>
        <v>Medium (20-39%)</v>
      </c>
      <c r="R7047" s="0" t="str">
        <f aca="false">INDEX('Lookup Tables'!$B$2:$B$5,MATCH(F7047,'Lookup Tables'!$A$2:$A$5,0))</f>
        <v>Manager A</v>
      </c>
    </row>
    <row r="7048" customFormat="false" ht="15" hidden="false" customHeight="false" outlineLevel="0" collapsed="false">
      <c r="A7048" s="0" t="s">
        <v>5430</v>
      </c>
      <c r="B7048" s="13" t="n">
        <v>42102</v>
      </c>
      <c r="C7048" s="13" t="n">
        <v>42106</v>
      </c>
      <c r="D7048" s="14" t="s">
        <v>69</v>
      </c>
      <c r="E7048" s="14" t="s">
        <v>97</v>
      </c>
      <c r="F7048" s="14" t="s">
        <v>63</v>
      </c>
      <c r="G7048" s="14" t="s">
        <v>64</v>
      </c>
      <c r="H7048" s="14" t="s">
        <v>56</v>
      </c>
      <c r="I7048" s="14" t="s">
        <v>71</v>
      </c>
      <c r="J7048" s="14" t="s">
        <v>429</v>
      </c>
      <c r="K7048" s="15" t="n">
        <v>99.592</v>
      </c>
      <c r="L7048" s="0" t="n">
        <v>1</v>
      </c>
      <c r="M7048" s="16" t="n">
        <v>0.2</v>
      </c>
      <c r="N7048" s="17" t="n">
        <v>2.4898</v>
      </c>
      <c r="O7048" s="0" t="str">
        <f aca="false">TEXT(B7048,"YYYY-MM")</f>
        <v>2015-04</v>
      </c>
      <c r="P7048" s="18" t="n">
        <f aca="false">IFERROR(N7048/K7048,0)</f>
        <v>0.025</v>
      </c>
      <c r="Q7048" s="0" t="str">
        <f aca="false">IF(M7048=0,"No Discount",IF(M7048&lt;0.2,"Low (1-19%)",IF(M7048&lt;0.4,"Medium (20-39%)","High (40%+)")))</f>
        <v>Medium (20-39%)</v>
      </c>
      <c r="R7048" s="0" t="str">
        <f aca="false">INDEX('Lookup Tables'!$B$2:$B$5,MATCH(F7048,'Lookup Tables'!$A$2:$A$5,0))</f>
        <v>Manager D</v>
      </c>
    </row>
    <row r="7049" customFormat="false" ht="15" hidden="false" customHeight="false" outlineLevel="0" collapsed="false">
      <c r="A7049" s="0" t="s">
        <v>5430</v>
      </c>
      <c r="B7049" s="13" t="n">
        <v>42102</v>
      </c>
      <c r="C7049" s="13" t="n">
        <v>42106</v>
      </c>
      <c r="D7049" s="14" t="s">
        <v>69</v>
      </c>
      <c r="E7049" s="14" t="s">
        <v>97</v>
      </c>
      <c r="F7049" s="14" t="s">
        <v>63</v>
      </c>
      <c r="G7049" s="14" t="s">
        <v>64</v>
      </c>
      <c r="H7049" s="14" t="s">
        <v>80</v>
      </c>
      <c r="I7049" s="14" t="s">
        <v>123</v>
      </c>
      <c r="J7049" s="14" t="s">
        <v>555</v>
      </c>
      <c r="K7049" s="15" t="n">
        <v>399.96</v>
      </c>
      <c r="L7049" s="0" t="n">
        <v>4</v>
      </c>
      <c r="M7049" s="16" t="n">
        <v>0</v>
      </c>
      <c r="N7049" s="17" t="n">
        <v>139.986</v>
      </c>
      <c r="O7049" s="0" t="str">
        <f aca="false">TEXT(B7049,"YYYY-MM")</f>
        <v>2015-04</v>
      </c>
      <c r="P7049" s="18" t="n">
        <f aca="false">IFERROR(N7049/K7049,0)</f>
        <v>0.35</v>
      </c>
      <c r="Q7049" s="0" t="str">
        <f aca="false">IF(M7049=0,"No Discount",IF(M7049&lt;0.2,"Low (1-19%)",IF(M7049&lt;0.4,"Medium (20-39%)","High (40%+)")))</f>
        <v>No Discount</v>
      </c>
      <c r="R7049" s="0" t="str">
        <f aca="false">INDEX('Lookup Tables'!$B$2:$B$5,MATCH(F7049,'Lookup Tables'!$A$2:$A$5,0))</f>
        <v>Manager D</v>
      </c>
    </row>
    <row r="7050" customFormat="false" ht="15" hidden="false" customHeight="false" outlineLevel="0" collapsed="false">
      <c r="A7050" s="0" t="s">
        <v>5431</v>
      </c>
      <c r="B7050" s="13" t="n">
        <v>42961</v>
      </c>
      <c r="C7050" s="13" t="n">
        <v>42963</v>
      </c>
      <c r="D7050" s="14" t="s">
        <v>137</v>
      </c>
      <c r="E7050" s="14" t="s">
        <v>53</v>
      </c>
      <c r="F7050" s="14" t="s">
        <v>54</v>
      </c>
      <c r="G7050" s="14" t="s">
        <v>200</v>
      </c>
      <c r="H7050" s="14" t="s">
        <v>65</v>
      </c>
      <c r="I7050" s="14" t="s">
        <v>91</v>
      </c>
      <c r="J7050" s="14" t="s">
        <v>3436</v>
      </c>
      <c r="K7050" s="15" t="n">
        <v>15.552</v>
      </c>
      <c r="L7050" s="0" t="n">
        <v>3</v>
      </c>
      <c r="M7050" s="16" t="n">
        <v>0.2</v>
      </c>
      <c r="N7050" s="17" t="n">
        <v>5.4432</v>
      </c>
      <c r="O7050" s="0" t="str">
        <f aca="false">TEXT(B7050,"YYYY-MM")</f>
        <v>2017-08</v>
      </c>
      <c r="P7050" s="18" t="n">
        <f aca="false">IFERROR(N7050/K7050,0)</f>
        <v>0.35</v>
      </c>
      <c r="Q7050" s="0" t="str">
        <f aca="false">IF(M7050=0,"No Discount",IF(M7050&lt;0.2,"Low (1-19%)",IF(M7050&lt;0.4,"Medium (20-39%)","High (40%+)")))</f>
        <v>Medium (20-39%)</v>
      </c>
      <c r="R7050" s="0" t="str">
        <f aca="false">INDEX('Lookup Tables'!$B$2:$B$5,MATCH(F7050,'Lookup Tables'!$A$2:$A$5,0))</f>
        <v>Manager C</v>
      </c>
    </row>
    <row r="7051" customFormat="false" ht="15" hidden="false" customHeight="false" outlineLevel="0" collapsed="false">
      <c r="A7051" s="0" t="s">
        <v>5432</v>
      </c>
      <c r="B7051" s="13" t="n">
        <v>42272</v>
      </c>
      <c r="C7051" s="13" t="n">
        <v>42277</v>
      </c>
      <c r="D7051" s="14" t="s">
        <v>69</v>
      </c>
      <c r="E7051" s="14" t="s">
        <v>97</v>
      </c>
      <c r="F7051" s="14" t="s">
        <v>63</v>
      </c>
      <c r="G7051" s="14" t="s">
        <v>252</v>
      </c>
      <c r="H7051" s="14" t="s">
        <v>65</v>
      </c>
      <c r="I7051" s="14" t="s">
        <v>78</v>
      </c>
      <c r="J7051" s="14" t="s">
        <v>3583</v>
      </c>
      <c r="K7051" s="15" t="n">
        <v>14.576</v>
      </c>
      <c r="L7051" s="0" t="n">
        <v>2</v>
      </c>
      <c r="M7051" s="16" t="n">
        <v>0.2</v>
      </c>
      <c r="N7051" s="17" t="n">
        <v>2.3686</v>
      </c>
      <c r="O7051" s="0" t="str">
        <f aca="false">TEXT(B7051,"YYYY-MM")</f>
        <v>2015-09</v>
      </c>
      <c r="P7051" s="18" t="n">
        <f aca="false">IFERROR(N7051/K7051,0)</f>
        <v>0.1625</v>
      </c>
      <c r="Q7051" s="0" t="str">
        <f aca="false">IF(M7051=0,"No Discount",IF(M7051&lt;0.2,"Low (1-19%)",IF(M7051&lt;0.4,"Medium (20-39%)","High (40%+)")))</f>
        <v>Medium (20-39%)</v>
      </c>
      <c r="R7051" s="0" t="str">
        <f aca="false">INDEX('Lookup Tables'!$B$2:$B$5,MATCH(F7051,'Lookup Tables'!$A$2:$A$5,0))</f>
        <v>Manager D</v>
      </c>
    </row>
    <row r="7052" customFormat="false" ht="15" hidden="false" customHeight="false" outlineLevel="0" collapsed="false">
      <c r="A7052" s="0" t="s">
        <v>5433</v>
      </c>
      <c r="B7052" s="13" t="n">
        <v>43080</v>
      </c>
      <c r="C7052" s="13" t="n">
        <v>43080</v>
      </c>
      <c r="D7052" s="14" t="s">
        <v>606</v>
      </c>
      <c r="E7052" s="14" t="s">
        <v>53</v>
      </c>
      <c r="F7052" s="14" t="s">
        <v>63</v>
      </c>
      <c r="G7052" s="14" t="s">
        <v>64</v>
      </c>
      <c r="H7052" s="14" t="s">
        <v>65</v>
      </c>
      <c r="I7052" s="14" t="s">
        <v>83</v>
      </c>
      <c r="J7052" s="14" t="s">
        <v>517</v>
      </c>
      <c r="K7052" s="15" t="n">
        <v>209.6</v>
      </c>
      <c r="L7052" s="0" t="n">
        <v>5</v>
      </c>
      <c r="M7052" s="16" t="n">
        <v>0.2</v>
      </c>
      <c r="N7052" s="17" t="n">
        <v>68.12</v>
      </c>
      <c r="O7052" s="0" t="str">
        <f aca="false">TEXT(B7052,"YYYY-MM")</f>
        <v>2017-12</v>
      </c>
      <c r="P7052" s="18" t="n">
        <f aca="false">IFERROR(N7052/K7052,0)</f>
        <v>0.325</v>
      </c>
      <c r="Q7052" s="0" t="str">
        <f aca="false">IF(M7052=0,"No Discount",IF(M7052&lt;0.2,"Low (1-19%)",IF(M7052&lt;0.4,"Medium (20-39%)","High (40%+)")))</f>
        <v>Medium (20-39%)</v>
      </c>
      <c r="R7052" s="0" t="str">
        <f aca="false">INDEX('Lookup Tables'!$B$2:$B$5,MATCH(F7052,'Lookup Tables'!$A$2:$A$5,0))</f>
        <v>Manager D</v>
      </c>
    </row>
    <row r="7053" customFormat="false" ht="15" hidden="false" customHeight="false" outlineLevel="0" collapsed="false">
      <c r="A7053" s="0" t="s">
        <v>5433</v>
      </c>
      <c r="B7053" s="13" t="n">
        <v>43080</v>
      </c>
      <c r="C7053" s="13" t="n">
        <v>43080</v>
      </c>
      <c r="D7053" s="14" t="s">
        <v>606</v>
      </c>
      <c r="E7053" s="14" t="s">
        <v>53</v>
      </c>
      <c r="F7053" s="14" t="s">
        <v>63</v>
      </c>
      <c r="G7053" s="14" t="s">
        <v>64</v>
      </c>
      <c r="H7053" s="14" t="s">
        <v>65</v>
      </c>
      <c r="I7053" s="14" t="s">
        <v>78</v>
      </c>
      <c r="J7053" s="14" t="s">
        <v>4703</v>
      </c>
      <c r="K7053" s="15" t="n">
        <v>23.32</v>
      </c>
      <c r="L7053" s="0" t="n">
        <v>2</v>
      </c>
      <c r="M7053" s="16" t="n">
        <v>0</v>
      </c>
      <c r="N7053" s="17" t="n">
        <v>6.0632</v>
      </c>
      <c r="O7053" s="0" t="str">
        <f aca="false">TEXT(B7053,"YYYY-MM")</f>
        <v>2017-12</v>
      </c>
      <c r="P7053" s="18" t="n">
        <f aca="false">IFERROR(N7053/K7053,0)</f>
        <v>0.26</v>
      </c>
      <c r="Q7053" s="0" t="str">
        <f aca="false">IF(M7053=0,"No Discount",IF(M7053&lt;0.2,"Low (1-19%)",IF(M7053&lt;0.4,"Medium (20-39%)","High (40%+)")))</f>
        <v>No Discount</v>
      </c>
      <c r="R7053" s="0" t="str">
        <f aca="false">INDEX('Lookup Tables'!$B$2:$B$5,MATCH(F7053,'Lookup Tables'!$A$2:$A$5,0))</f>
        <v>Manager D</v>
      </c>
    </row>
    <row r="7054" customFormat="false" ht="15" hidden="false" customHeight="false" outlineLevel="0" collapsed="false">
      <c r="A7054" s="0" t="s">
        <v>5433</v>
      </c>
      <c r="B7054" s="13" t="n">
        <v>43080</v>
      </c>
      <c r="C7054" s="13" t="n">
        <v>43080</v>
      </c>
      <c r="D7054" s="14" t="s">
        <v>606</v>
      </c>
      <c r="E7054" s="14" t="s">
        <v>53</v>
      </c>
      <c r="F7054" s="14" t="s">
        <v>63</v>
      </c>
      <c r="G7054" s="14" t="s">
        <v>64</v>
      </c>
      <c r="H7054" s="14" t="s">
        <v>65</v>
      </c>
      <c r="I7054" s="14" t="s">
        <v>91</v>
      </c>
      <c r="J7054" s="14" t="s">
        <v>2211</v>
      </c>
      <c r="K7054" s="15" t="n">
        <v>30.98</v>
      </c>
      <c r="L7054" s="0" t="n">
        <v>1</v>
      </c>
      <c r="M7054" s="16" t="n">
        <v>0</v>
      </c>
      <c r="N7054" s="17" t="n">
        <v>13.941</v>
      </c>
      <c r="O7054" s="0" t="str">
        <f aca="false">TEXT(B7054,"YYYY-MM")</f>
        <v>2017-12</v>
      </c>
      <c r="P7054" s="18" t="n">
        <f aca="false">IFERROR(N7054/K7054,0)</f>
        <v>0.45</v>
      </c>
      <c r="Q7054" s="0" t="str">
        <f aca="false">IF(M7054=0,"No Discount",IF(M7054&lt;0.2,"Low (1-19%)",IF(M7054&lt;0.4,"Medium (20-39%)","High (40%+)")))</f>
        <v>No Discount</v>
      </c>
      <c r="R7054" s="0" t="str">
        <f aca="false">INDEX('Lookup Tables'!$B$2:$B$5,MATCH(F7054,'Lookup Tables'!$A$2:$A$5,0))</f>
        <v>Manager D</v>
      </c>
    </row>
    <row r="7055" customFormat="false" ht="15" hidden="false" customHeight="false" outlineLevel="0" collapsed="false">
      <c r="A7055" s="0" t="s">
        <v>5433</v>
      </c>
      <c r="B7055" s="13" t="n">
        <v>43080</v>
      </c>
      <c r="C7055" s="13" t="n">
        <v>43080</v>
      </c>
      <c r="D7055" s="14" t="s">
        <v>606</v>
      </c>
      <c r="E7055" s="14" t="s">
        <v>53</v>
      </c>
      <c r="F7055" s="14" t="s">
        <v>63</v>
      </c>
      <c r="G7055" s="14" t="s">
        <v>64</v>
      </c>
      <c r="H7055" s="14" t="s">
        <v>80</v>
      </c>
      <c r="I7055" s="14" t="s">
        <v>123</v>
      </c>
      <c r="J7055" s="14" t="s">
        <v>1116</v>
      </c>
      <c r="K7055" s="15" t="n">
        <v>119.96</v>
      </c>
      <c r="L7055" s="0" t="n">
        <v>4</v>
      </c>
      <c r="M7055" s="16" t="n">
        <v>0</v>
      </c>
      <c r="N7055" s="17" t="n">
        <v>25.1916</v>
      </c>
      <c r="O7055" s="0" t="str">
        <f aca="false">TEXT(B7055,"YYYY-MM")</f>
        <v>2017-12</v>
      </c>
      <c r="P7055" s="18" t="n">
        <f aca="false">IFERROR(N7055/K7055,0)</f>
        <v>0.21</v>
      </c>
      <c r="Q7055" s="0" t="str">
        <f aca="false">IF(M7055=0,"No Discount",IF(M7055&lt;0.2,"Low (1-19%)",IF(M7055&lt;0.4,"Medium (20-39%)","High (40%+)")))</f>
        <v>No Discount</v>
      </c>
      <c r="R7055" s="0" t="str">
        <f aca="false">INDEX('Lookup Tables'!$B$2:$B$5,MATCH(F7055,'Lookup Tables'!$A$2:$A$5,0))</f>
        <v>Manager D</v>
      </c>
    </row>
    <row r="7056" customFormat="false" ht="15" hidden="false" customHeight="false" outlineLevel="0" collapsed="false">
      <c r="A7056" s="0" t="s">
        <v>5433</v>
      </c>
      <c r="B7056" s="13" t="n">
        <v>43080</v>
      </c>
      <c r="C7056" s="13" t="n">
        <v>43080</v>
      </c>
      <c r="D7056" s="14" t="s">
        <v>606</v>
      </c>
      <c r="E7056" s="14" t="s">
        <v>53</v>
      </c>
      <c r="F7056" s="14" t="s">
        <v>63</v>
      </c>
      <c r="G7056" s="14" t="s">
        <v>64</v>
      </c>
      <c r="H7056" s="14" t="s">
        <v>56</v>
      </c>
      <c r="I7056" s="14" t="s">
        <v>59</v>
      </c>
      <c r="J7056" s="14" t="s">
        <v>2284</v>
      </c>
      <c r="K7056" s="15" t="n">
        <v>363.92</v>
      </c>
      <c r="L7056" s="0" t="n">
        <v>5</v>
      </c>
      <c r="M7056" s="16" t="n">
        <v>0.2</v>
      </c>
      <c r="N7056" s="17" t="n">
        <v>-31.843</v>
      </c>
      <c r="O7056" s="0" t="str">
        <f aca="false">TEXT(B7056,"YYYY-MM")</f>
        <v>2017-12</v>
      </c>
      <c r="P7056" s="18" t="n">
        <f aca="false">IFERROR(N7056/K7056,0)</f>
        <v>-0.0875</v>
      </c>
      <c r="Q7056" s="0" t="str">
        <f aca="false">IF(M7056=0,"No Discount",IF(M7056&lt;0.2,"Low (1-19%)",IF(M7056&lt;0.4,"Medium (20-39%)","High (40%+)")))</f>
        <v>Medium (20-39%)</v>
      </c>
      <c r="R7056" s="0" t="str">
        <f aca="false">INDEX('Lookup Tables'!$B$2:$B$5,MATCH(F7056,'Lookup Tables'!$A$2:$A$5,0))</f>
        <v>Manager D</v>
      </c>
    </row>
    <row r="7057" customFormat="false" ht="15" hidden="false" customHeight="false" outlineLevel="0" collapsed="false">
      <c r="A7057" s="0" t="s">
        <v>5433</v>
      </c>
      <c r="B7057" s="13" t="n">
        <v>43080</v>
      </c>
      <c r="C7057" s="13" t="n">
        <v>43080</v>
      </c>
      <c r="D7057" s="14" t="s">
        <v>606</v>
      </c>
      <c r="E7057" s="14" t="s">
        <v>53</v>
      </c>
      <c r="F7057" s="14" t="s">
        <v>63</v>
      </c>
      <c r="G7057" s="14" t="s">
        <v>64</v>
      </c>
      <c r="H7057" s="14" t="s">
        <v>65</v>
      </c>
      <c r="I7057" s="14" t="s">
        <v>83</v>
      </c>
      <c r="J7057" s="14" t="s">
        <v>934</v>
      </c>
      <c r="K7057" s="15" t="n">
        <v>35.808</v>
      </c>
      <c r="L7057" s="0" t="n">
        <v>3</v>
      </c>
      <c r="M7057" s="16" t="n">
        <v>0.2</v>
      </c>
      <c r="N7057" s="17" t="n">
        <v>11.19</v>
      </c>
      <c r="O7057" s="0" t="str">
        <f aca="false">TEXT(B7057,"YYYY-MM")</f>
        <v>2017-12</v>
      </c>
      <c r="P7057" s="18" t="n">
        <f aca="false">IFERROR(N7057/K7057,0)</f>
        <v>0.3125</v>
      </c>
      <c r="Q7057" s="0" t="str">
        <f aca="false">IF(M7057=0,"No Discount",IF(M7057&lt;0.2,"Low (1-19%)",IF(M7057&lt;0.4,"Medium (20-39%)","High (40%+)")))</f>
        <v>Medium (20-39%)</v>
      </c>
      <c r="R7057" s="0" t="str">
        <f aca="false">INDEX('Lookup Tables'!$B$2:$B$5,MATCH(F7057,'Lookup Tables'!$A$2:$A$5,0))</f>
        <v>Manager D</v>
      </c>
    </row>
    <row r="7058" customFormat="false" ht="15" hidden="false" customHeight="false" outlineLevel="0" collapsed="false">
      <c r="A7058" s="0" t="s">
        <v>5433</v>
      </c>
      <c r="B7058" s="13" t="n">
        <v>43080</v>
      </c>
      <c r="C7058" s="13" t="n">
        <v>43080</v>
      </c>
      <c r="D7058" s="14" t="s">
        <v>606</v>
      </c>
      <c r="E7058" s="14" t="s">
        <v>53</v>
      </c>
      <c r="F7058" s="14" t="s">
        <v>63</v>
      </c>
      <c r="G7058" s="14" t="s">
        <v>64</v>
      </c>
      <c r="H7058" s="14" t="s">
        <v>65</v>
      </c>
      <c r="I7058" s="14" t="s">
        <v>83</v>
      </c>
      <c r="J7058" s="14" t="s">
        <v>1470</v>
      </c>
      <c r="K7058" s="15" t="n">
        <v>122.688</v>
      </c>
      <c r="L7058" s="0" t="n">
        <v>9</v>
      </c>
      <c r="M7058" s="16" t="n">
        <v>0.2</v>
      </c>
      <c r="N7058" s="17" t="n">
        <v>39.8736</v>
      </c>
      <c r="O7058" s="0" t="str">
        <f aca="false">TEXT(B7058,"YYYY-MM")</f>
        <v>2017-12</v>
      </c>
      <c r="P7058" s="18" t="n">
        <f aca="false">IFERROR(N7058/K7058,0)</f>
        <v>0.325</v>
      </c>
      <c r="Q7058" s="0" t="str">
        <f aca="false">IF(M7058=0,"No Discount",IF(M7058&lt;0.2,"Low (1-19%)",IF(M7058&lt;0.4,"Medium (20-39%)","High (40%+)")))</f>
        <v>Medium (20-39%)</v>
      </c>
      <c r="R7058" s="0" t="str">
        <f aca="false">INDEX('Lookup Tables'!$B$2:$B$5,MATCH(F7058,'Lookup Tables'!$A$2:$A$5,0))</f>
        <v>Manager D</v>
      </c>
    </row>
    <row r="7059" customFormat="false" ht="15" hidden="false" customHeight="false" outlineLevel="0" collapsed="false">
      <c r="A7059" s="0" t="s">
        <v>5433</v>
      </c>
      <c r="B7059" s="13" t="n">
        <v>43080</v>
      </c>
      <c r="C7059" s="13" t="n">
        <v>43080</v>
      </c>
      <c r="D7059" s="14" t="s">
        <v>606</v>
      </c>
      <c r="E7059" s="14" t="s">
        <v>53</v>
      </c>
      <c r="F7059" s="14" t="s">
        <v>63</v>
      </c>
      <c r="G7059" s="14" t="s">
        <v>64</v>
      </c>
      <c r="H7059" s="14" t="s">
        <v>56</v>
      </c>
      <c r="I7059" s="14" t="s">
        <v>71</v>
      </c>
      <c r="J7059" s="14" t="s">
        <v>1599</v>
      </c>
      <c r="K7059" s="15" t="n">
        <v>892.136</v>
      </c>
      <c r="L7059" s="0" t="n">
        <v>7</v>
      </c>
      <c r="M7059" s="16" t="n">
        <v>0.2</v>
      </c>
      <c r="N7059" s="17" t="n">
        <v>111.517</v>
      </c>
      <c r="O7059" s="0" t="str">
        <f aca="false">TEXT(B7059,"YYYY-MM")</f>
        <v>2017-12</v>
      </c>
      <c r="P7059" s="18" t="n">
        <f aca="false">IFERROR(N7059/K7059,0)</f>
        <v>0.125</v>
      </c>
      <c r="Q7059" s="0" t="str">
        <f aca="false">IF(M7059=0,"No Discount",IF(M7059&lt;0.2,"Low (1-19%)",IF(M7059&lt;0.4,"Medium (20-39%)","High (40%+)")))</f>
        <v>Medium (20-39%)</v>
      </c>
      <c r="R7059" s="0" t="str">
        <f aca="false">INDEX('Lookup Tables'!$B$2:$B$5,MATCH(F7059,'Lookup Tables'!$A$2:$A$5,0))</f>
        <v>Manager D</v>
      </c>
    </row>
    <row r="7060" customFormat="false" ht="15" hidden="false" customHeight="false" outlineLevel="0" collapsed="false">
      <c r="A7060" s="0" t="s">
        <v>5433</v>
      </c>
      <c r="B7060" s="13" t="n">
        <v>43080</v>
      </c>
      <c r="C7060" s="13" t="n">
        <v>43080</v>
      </c>
      <c r="D7060" s="14" t="s">
        <v>606</v>
      </c>
      <c r="E7060" s="14" t="s">
        <v>53</v>
      </c>
      <c r="F7060" s="14" t="s">
        <v>63</v>
      </c>
      <c r="G7060" s="14" t="s">
        <v>64</v>
      </c>
      <c r="H7060" s="14" t="s">
        <v>65</v>
      </c>
      <c r="I7060" s="14" t="s">
        <v>73</v>
      </c>
      <c r="J7060" s="14" t="s">
        <v>4796</v>
      </c>
      <c r="K7060" s="15" t="n">
        <v>50.22</v>
      </c>
      <c r="L7060" s="0" t="n">
        <v>3</v>
      </c>
      <c r="M7060" s="16" t="n">
        <v>0</v>
      </c>
      <c r="N7060" s="17" t="n">
        <v>2.0088</v>
      </c>
      <c r="O7060" s="0" t="str">
        <f aca="false">TEXT(B7060,"YYYY-MM")</f>
        <v>2017-12</v>
      </c>
      <c r="P7060" s="18" t="n">
        <f aca="false">IFERROR(N7060/K7060,0)</f>
        <v>0.04</v>
      </c>
      <c r="Q7060" s="0" t="str">
        <f aca="false">IF(M7060=0,"No Discount",IF(M7060&lt;0.2,"Low (1-19%)",IF(M7060&lt;0.4,"Medium (20-39%)","High (40%+)")))</f>
        <v>No Discount</v>
      </c>
      <c r="R7060" s="0" t="str">
        <f aca="false">INDEX('Lookup Tables'!$B$2:$B$5,MATCH(F7060,'Lookup Tables'!$A$2:$A$5,0))</f>
        <v>Manager D</v>
      </c>
    </row>
    <row r="7061" customFormat="false" ht="15" hidden="false" customHeight="false" outlineLevel="0" collapsed="false">
      <c r="A7061" s="0" t="s">
        <v>5433</v>
      </c>
      <c r="B7061" s="13" t="n">
        <v>43080</v>
      </c>
      <c r="C7061" s="13" t="n">
        <v>43080</v>
      </c>
      <c r="D7061" s="14" t="s">
        <v>606</v>
      </c>
      <c r="E7061" s="14" t="s">
        <v>53</v>
      </c>
      <c r="F7061" s="14" t="s">
        <v>63</v>
      </c>
      <c r="G7061" s="14" t="s">
        <v>64</v>
      </c>
      <c r="H7061" s="14" t="s">
        <v>65</v>
      </c>
      <c r="I7061" s="14" t="s">
        <v>85</v>
      </c>
      <c r="J7061" s="14" t="s">
        <v>1033</v>
      </c>
      <c r="K7061" s="15" t="n">
        <v>83.42</v>
      </c>
      <c r="L7061" s="0" t="n">
        <v>2</v>
      </c>
      <c r="M7061" s="16" t="n">
        <v>0</v>
      </c>
      <c r="N7061" s="17" t="n">
        <v>24.1918</v>
      </c>
      <c r="O7061" s="0" t="str">
        <f aca="false">TEXT(B7061,"YYYY-MM")</f>
        <v>2017-12</v>
      </c>
      <c r="P7061" s="18" t="n">
        <f aca="false">IFERROR(N7061/K7061,0)</f>
        <v>0.29</v>
      </c>
      <c r="Q7061" s="0" t="str">
        <f aca="false">IF(M7061=0,"No Discount",IF(M7061&lt;0.2,"Low (1-19%)",IF(M7061&lt;0.4,"Medium (20-39%)","High (40%+)")))</f>
        <v>No Discount</v>
      </c>
      <c r="R7061" s="0" t="str">
        <f aca="false">INDEX('Lookup Tables'!$B$2:$B$5,MATCH(F7061,'Lookup Tables'!$A$2:$A$5,0))</f>
        <v>Manager D</v>
      </c>
    </row>
    <row r="7062" customFormat="false" ht="15" hidden="false" customHeight="false" outlineLevel="0" collapsed="false">
      <c r="A7062" s="0" t="s">
        <v>5433</v>
      </c>
      <c r="B7062" s="13" t="n">
        <v>43080</v>
      </c>
      <c r="C7062" s="13" t="n">
        <v>43080</v>
      </c>
      <c r="D7062" s="14" t="s">
        <v>606</v>
      </c>
      <c r="E7062" s="14" t="s">
        <v>53</v>
      </c>
      <c r="F7062" s="14" t="s">
        <v>63</v>
      </c>
      <c r="G7062" s="14" t="s">
        <v>64</v>
      </c>
      <c r="H7062" s="14" t="s">
        <v>65</v>
      </c>
      <c r="I7062" s="14" t="s">
        <v>83</v>
      </c>
      <c r="J7062" s="14" t="s">
        <v>5434</v>
      </c>
      <c r="K7062" s="15" t="n">
        <v>5.872</v>
      </c>
      <c r="L7062" s="0" t="n">
        <v>2</v>
      </c>
      <c r="M7062" s="16" t="n">
        <v>0.2</v>
      </c>
      <c r="N7062" s="17" t="n">
        <v>2.1286</v>
      </c>
      <c r="O7062" s="0" t="str">
        <f aca="false">TEXT(B7062,"YYYY-MM")</f>
        <v>2017-12</v>
      </c>
      <c r="P7062" s="18" t="n">
        <f aca="false">IFERROR(N7062/K7062,0)</f>
        <v>0.3625</v>
      </c>
      <c r="Q7062" s="0" t="str">
        <f aca="false">IF(M7062=0,"No Discount",IF(M7062&lt;0.2,"Low (1-19%)",IF(M7062&lt;0.4,"Medium (20-39%)","High (40%+)")))</f>
        <v>Medium (20-39%)</v>
      </c>
      <c r="R7062" s="0" t="str">
        <f aca="false">INDEX('Lookup Tables'!$B$2:$B$5,MATCH(F7062,'Lookup Tables'!$A$2:$A$5,0))</f>
        <v>Manager D</v>
      </c>
    </row>
    <row r="7063" customFormat="false" ht="15" hidden="false" customHeight="false" outlineLevel="0" collapsed="false">
      <c r="A7063" s="0" t="s">
        <v>5435</v>
      </c>
      <c r="B7063" s="13" t="n">
        <v>42403</v>
      </c>
      <c r="C7063" s="13" t="n">
        <v>42405</v>
      </c>
      <c r="D7063" s="14" t="s">
        <v>52</v>
      </c>
      <c r="E7063" s="14" t="s">
        <v>62</v>
      </c>
      <c r="F7063" s="14" t="s">
        <v>63</v>
      </c>
      <c r="G7063" s="14" t="s">
        <v>106</v>
      </c>
      <c r="H7063" s="14" t="s">
        <v>65</v>
      </c>
      <c r="I7063" s="14" t="s">
        <v>83</v>
      </c>
      <c r="J7063" s="14" t="s">
        <v>1572</v>
      </c>
      <c r="K7063" s="15" t="n">
        <v>12.144</v>
      </c>
      <c r="L7063" s="0" t="n">
        <v>3</v>
      </c>
      <c r="M7063" s="16" t="n">
        <v>0.2</v>
      </c>
      <c r="N7063" s="17" t="n">
        <v>4.0986</v>
      </c>
      <c r="O7063" s="0" t="str">
        <f aca="false">TEXT(B7063,"YYYY-MM")</f>
        <v>2016-02</v>
      </c>
      <c r="P7063" s="18" t="n">
        <f aca="false">IFERROR(N7063/K7063,0)</f>
        <v>0.3375</v>
      </c>
      <c r="Q7063" s="0" t="str">
        <f aca="false">IF(M7063=0,"No Discount",IF(M7063&lt;0.2,"Low (1-19%)",IF(M7063&lt;0.4,"Medium (20-39%)","High (40%+)")))</f>
        <v>Medium (20-39%)</v>
      </c>
      <c r="R7063" s="0" t="str">
        <f aca="false">INDEX('Lookup Tables'!$B$2:$B$5,MATCH(F7063,'Lookup Tables'!$A$2:$A$5,0))</f>
        <v>Manager D</v>
      </c>
    </row>
    <row r="7064" customFormat="false" ht="15" hidden="false" customHeight="false" outlineLevel="0" collapsed="false">
      <c r="A7064" s="0" t="s">
        <v>5436</v>
      </c>
      <c r="B7064" s="13" t="n">
        <v>43098</v>
      </c>
      <c r="C7064" s="13" t="n">
        <v>43100</v>
      </c>
      <c r="D7064" s="14" t="s">
        <v>52</v>
      </c>
      <c r="E7064" s="14" t="s">
        <v>53</v>
      </c>
      <c r="F7064" s="14" t="s">
        <v>63</v>
      </c>
      <c r="G7064" s="14" t="s">
        <v>237</v>
      </c>
      <c r="H7064" s="14" t="s">
        <v>65</v>
      </c>
      <c r="I7064" s="14" t="s">
        <v>129</v>
      </c>
      <c r="J7064" s="14" t="s">
        <v>4414</v>
      </c>
      <c r="K7064" s="15" t="n">
        <v>27.792</v>
      </c>
      <c r="L7064" s="0" t="n">
        <v>3</v>
      </c>
      <c r="M7064" s="16" t="n">
        <v>0.2</v>
      </c>
      <c r="N7064" s="17" t="n">
        <v>10.422</v>
      </c>
      <c r="O7064" s="0" t="str">
        <f aca="false">TEXT(B7064,"YYYY-MM")</f>
        <v>2017-12</v>
      </c>
      <c r="P7064" s="18" t="n">
        <f aca="false">IFERROR(N7064/K7064,0)</f>
        <v>0.375</v>
      </c>
      <c r="Q7064" s="0" t="str">
        <f aca="false">IF(M7064=0,"No Discount",IF(M7064&lt;0.2,"Low (1-19%)",IF(M7064&lt;0.4,"Medium (20-39%)","High (40%+)")))</f>
        <v>Medium (20-39%)</v>
      </c>
      <c r="R7064" s="0" t="str">
        <f aca="false">INDEX('Lookup Tables'!$B$2:$B$5,MATCH(F7064,'Lookup Tables'!$A$2:$A$5,0))</f>
        <v>Manager D</v>
      </c>
    </row>
    <row r="7065" customFormat="false" ht="15" hidden="false" customHeight="false" outlineLevel="0" collapsed="false">
      <c r="A7065" s="0" t="s">
        <v>5437</v>
      </c>
      <c r="B7065" s="13" t="n">
        <v>43343</v>
      </c>
      <c r="C7065" s="13" t="n">
        <v>43348</v>
      </c>
      <c r="D7065" s="14" t="s">
        <v>69</v>
      </c>
      <c r="E7065" s="14" t="s">
        <v>97</v>
      </c>
      <c r="F7065" s="14" t="s">
        <v>63</v>
      </c>
      <c r="G7065" s="14" t="s">
        <v>237</v>
      </c>
      <c r="H7065" s="14" t="s">
        <v>65</v>
      </c>
      <c r="I7065" s="14" t="s">
        <v>303</v>
      </c>
      <c r="J7065" s="14" t="s">
        <v>3487</v>
      </c>
      <c r="K7065" s="15" t="n">
        <v>6.208</v>
      </c>
      <c r="L7065" s="0" t="n">
        <v>2</v>
      </c>
      <c r="M7065" s="16" t="n">
        <v>0.2</v>
      </c>
      <c r="N7065" s="17" t="n">
        <v>0.6984</v>
      </c>
      <c r="O7065" s="0" t="str">
        <f aca="false">TEXT(B7065,"YYYY-MM")</f>
        <v>2018-08</v>
      </c>
      <c r="P7065" s="18" t="n">
        <f aca="false">IFERROR(N7065/K7065,0)</f>
        <v>0.1125</v>
      </c>
      <c r="Q7065" s="0" t="str">
        <f aca="false">IF(M7065=0,"No Discount",IF(M7065&lt;0.2,"Low (1-19%)",IF(M7065&lt;0.4,"Medium (20-39%)","High (40%+)")))</f>
        <v>Medium (20-39%)</v>
      </c>
      <c r="R7065" s="0" t="str">
        <f aca="false">INDEX('Lookup Tables'!$B$2:$B$5,MATCH(F7065,'Lookup Tables'!$A$2:$A$5,0))</f>
        <v>Manager D</v>
      </c>
    </row>
    <row r="7066" customFormat="false" ht="15" hidden="false" customHeight="false" outlineLevel="0" collapsed="false">
      <c r="A7066" s="0" t="s">
        <v>5438</v>
      </c>
      <c r="B7066" s="13" t="n">
        <v>43135</v>
      </c>
      <c r="C7066" s="13" t="n">
        <v>43140</v>
      </c>
      <c r="D7066" s="14" t="s">
        <v>69</v>
      </c>
      <c r="E7066" s="14" t="s">
        <v>53</v>
      </c>
      <c r="F7066" s="14" t="s">
        <v>117</v>
      </c>
      <c r="G7066" s="14" t="s">
        <v>170</v>
      </c>
      <c r="H7066" s="14" t="s">
        <v>65</v>
      </c>
      <c r="I7066" s="14" t="s">
        <v>85</v>
      </c>
      <c r="J7066" s="14" t="s">
        <v>1664</v>
      </c>
      <c r="K7066" s="15" t="n">
        <v>32.67</v>
      </c>
      <c r="L7066" s="0" t="n">
        <v>3</v>
      </c>
      <c r="M7066" s="16" t="n">
        <v>0</v>
      </c>
      <c r="N7066" s="17" t="n">
        <v>8.4942</v>
      </c>
      <c r="O7066" s="0" t="str">
        <f aca="false">TEXT(B7066,"YYYY-MM")</f>
        <v>2018-02</v>
      </c>
      <c r="P7066" s="18" t="n">
        <f aca="false">IFERROR(N7066/K7066,0)</f>
        <v>0.26</v>
      </c>
      <c r="Q7066" s="0" t="str">
        <f aca="false">IF(M7066=0,"No Discount",IF(M7066&lt;0.2,"Low (1-19%)",IF(M7066&lt;0.4,"Medium (20-39%)","High (40%+)")))</f>
        <v>No Discount</v>
      </c>
      <c r="R7066" s="0" t="str">
        <f aca="false">INDEX('Lookup Tables'!$B$2:$B$5,MATCH(F7066,'Lookup Tables'!$A$2:$A$5,0))</f>
        <v>Manager B</v>
      </c>
    </row>
    <row r="7067" customFormat="false" ht="15" hidden="false" customHeight="false" outlineLevel="0" collapsed="false">
      <c r="A7067" s="0" t="s">
        <v>5439</v>
      </c>
      <c r="B7067" s="13" t="n">
        <v>42344</v>
      </c>
      <c r="C7067" s="13" t="n">
        <v>42346</v>
      </c>
      <c r="D7067" s="14" t="s">
        <v>137</v>
      </c>
      <c r="E7067" s="14" t="s">
        <v>62</v>
      </c>
      <c r="F7067" s="14" t="s">
        <v>63</v>
      </c>
      <c r="G7067" s="14" t="s">
        <v>64</v>
      </c>
      <c r="H7067" s="14" t="s">
        <v>65</v>
      </c>
      <c r="I7067" s="14" t="s">
        <v>73</v>
      </c>
      <c r="J7067" s="14" t="s">
        <v>1306</v>
      </c>
      <c r="K7067" s="15" t="n">
        <v>1261.33</v>
      </c>
      <c r="L7067" s="0" t="n">
        <v>7</v>
      </c>
      <c r="M7067" s="16" t="n">
        <v>0</v>
      </c>
      <c r="N7067" s="17" t="n">
        <v>327.9458</v>
      </c>
      <c r="O7067" s="0" t="str">
        <f aca="false">TEXT(B7067,"YYYY-MM")</f>
        <v>2015-12</v>
      </c>
      <c r="P7067" s="18" t="n">
        <f aca="false">IFERROR(N7067/K7067,0)</f>
        <v>0.26</v>
      </c>
      <c r="Q7067" s="0" t="str">
        <f aca="false">IF(M7067=0,"No Discount",IF(M7067&lt;0.2,"Low (1-19%)",IF(M7067&lt;0.4,"Medium (20-39%)","High (40%+)")))</f>
        <v>No Discount</v>
      </c>
      <c r="R7067" s="0" t="str">
        <f aca="false">INDEX('Lookup Tables'!$B$2:$B$5,MATCH(F7067,'Lookup Tables'!$A$2:$A$5,0))</f>
        <v>Manager D</v>
      </c>
    </row>
    <row r="7068" customFormat="false" ht="15" hidden="false" customHeight="false" outlineLevel="0" collapsed="false">
      <c r="A7068" s="0" t="s">
        <v>5440</v>
      </c>
      <c r="B7068" s="13" t="n">
        <v>42885</v>
      </c>
      <c r="C7068" s="13" t="n">
        <v>42889</v>
      </c>
      <c r="D7068" s="14" t="s">
        <v>69</v>
      </c>
      <c r="E7068" s="14" t="s">
        <v>97</v>
      </c>
      <c r="F7068" s="14" t="s">
        <v>63</v>
      </c>
      <c r="G7068" s="14" t="s">
        <v>64</v>
      </c>
      <c r="H7068" s="14" t="s">
        <v>65</v>
      </c>
      <c r="I7068" s="14" t="s">
        <v>91</v>
      </c>
      <c r="J7068" s="14" t="s">
        <v>2937</v>
      </c>
      <c r="K7068" s="15" t="n">
        <v>38.88</v>
      </c>
      <c r="L7068" s="0" t="n">
        <v>6</v>
      </c>
      <c r="M7068" s="16" t="n">
        <v>0</v>
      </c>
      <c r="N7068" s="17" t="n">
        <v>18.6624</v>
      </c>
      <c r="O7068" s="0" t="str">
        <f aca="false">TEXT(B7068,"YYYY-MM")</f>
        <v>2017-05</v>
      </c>
      <c r="P7068" s="18" t="n">
        <f aca="false">IFERROR(N7068/K7068,0)</f>
        <v>0.48</v>
      </c>
      <c r="Q7068" s="0" t="str">
        <f aca="false">IF(M7068=0,"No Discount",IF(M7068&lt;0.2,"Low (1-19%)",IF(M7068&lt;0.4,"Medium (20-39%)","High (40%+)")))</f>
        <v>No Discount</v>
      </c>
      <c r="R7068" s="0" t="str">
        <f aca="false">INDEX('Lookup Tables'!$B$2:$B$5,MATCH(F7068,'Lookup Tables'!$A$2:$A$5,0))</f>
        <v>Manager D</v>
      </c>
    </row>
    <row r="7069" customFormat="false" ht="15" hidden="false" customHeight="false" outlineLevel="0" collapsed="false">
      <c r="A7069" s="0" t="s">
        <v>5441</v>
      </c>
      <c r="B7069" s="13" t="n">
        <v>42876</v>
      </c>
      <c r="C7069" s="13" t="n">
        <v>42881</v>
      </c>
      <c r="D7069" s="14" t="s">
        <v>69</v>
      </c>
      <c r="E7069" s="14" t="s">
        <v>62</v>
      </c>
      <c r="F7069" s="14" t="s">
        <v>98</v>
      </c>
      <c r="G7069" s="14" t="s">
        <v>99</v>
      </c>
      <c r="H7069" s="14" t="s">
        <v>65</v>
      </c>
      <c r="I7069" s="14" t="s">
        <v>83</v>
      </c>
      <c r="J7069" s="14" t="s">
        <v>394</v>
      </c>
      <c r="K7069" s="15" t="n">
        <v>1.964</v>
      </c>
      <c r="L7069" s="0" t="n">
        <v>2</v>
      </c>
      <c r="M7069" s="16" t="n">
        <v>0.8</v>
      </c>
      <c r="N7069" s="17" t="n">
        <v>-3.2406</v>
      </c>
      <c r="O7069" s="0" t="str">
        <f aca="false">TEXT(B7069,"YYYY-MM")</f>
        <v>2017-05</v>
      </c>
      <c r="P7069" s="18" t="n">
        <f aca="false">IFERROR(N7069/K7069,0)</f>
        <v>-1.65</v>
      </c>
      <c r="Q7069" s="0" t="str">
        <f aca="false">IF(M7069=0,"No Discount",IF(M7069&lt;0.2,"Low (1-19%)",IF(M7069&lt;0.4,"Medium (20-39%)","High (40%+)")))</f>
        <v>High (40%+)</v>
      </c>
      <c r="R7069" s="0" t="str">
        <f aca="false">INDEX('Lookup Tables'!$B$2:$B$5,MATCH(F7069,'Lookup Tables'!$A$2:$A$5,0))</f>
        <v>Manager A</v>
      </c>
    </row>
    <row r="7070" customFormat="false" ht="15" hidden="false" customHeight="false" outlineLevel="0" collapsed="false">
      <c r="A7070" s="0" t="s">
        <v>5441</v>
      </c>
      <c r="B7070" s="13" t="n">
        <v>42876</v>
      </c>
      <c r="C7070" s="13" t="n">
        <v>42881</v>
      </c>
      <c r="D7070" s="14" t="s">
        <v>69</v>
      </c>
      <c r="E7070" s="14" t="s">
        <v>62</v>
      </c>
      <c r="F7070" s="14" t="s">
        <v>98</v>
      </c>
      <c r="G7070" s="14" t="s">
        <v>99</v>
      </c>
      <c r="H7070" s="14" t="s">
        <v>65</v>
      </c>
      <c r="I7070" s="14" t="s">
        <v>91</v>
      </c>
      <c r="J7070" s="14" t="s">
        <v>1223</v>
      </c>
      <c r="K7070" s="15" t="n">
        <v>82.656</v>
      </c>
      <c r="L7070" s="0" t="n">
        <v>9</v>
      </c>
      <c r="M7070" s="16" t="n">
        <v>0.2</v>
      </c>
      <c r="N7070" s="17" t="n">
        <v>30.996</v>
      </c>
      <c r="O7070" s="0" t="str">
        <f aca="false">TEXT(B7070,"YYYY-MM")</f>
        <v>2017-05</v>
      </c>
      <c r="P7070" s="18" t="n">
        <f aca="false">IFERROR(N7070/K7070,0)</f>
        <v>0.375</v>
      </c>
      <c r="Q7070" s="0" t="str">
        <f aca="false">IF(M7070=0,"No Discount",IF(M7070&lt;0.2,"Low (1-19%)",IF(M7070&lt;0.4,"Medium (20-39%)","High (40%+)")))</f>
        <v>Medium (20-39%)</v>
      </c>
      <c r="R7070" s="0" t="str">
        <f aca="false">INDEX('Lookup Tables'!$B$2:$B$5,MATCH(F7070,'Lookup Tables'!$A$2:$A$5,0))</f>
        <v>Manager A</v>
      </c>
    </row>
    <row r="7071" customFormat="false" ht="15" hidden="false" customHeight="false" outlineLevel="0" collapsed="false">
      <c r="A7071" s="0" t="s">
        <v>5442</v>
      </c>
      <c r="B7071" s="13" t="n">
        <v>42225</v>
      </c>
      <c r="C7071" s="13" t="n">
        <v>42230</v>
      </c>
      <c r="D7071" s="14" t="s">
        <v>69</v>
      </c>
      <c r="E7071" s="14" t="s">
        <v>53</v>
      </c>
      <c r="F7071" s="14" t="s">
        <v>63</v>
      </c>
      <c r="G7071" s="14" t="s">
        <v>64</v>
      </c>
      <c r="H7071" s="14" t="s">
        <v>65</v>
      </c>
      <c r="I7071" s="14" t="s">
        <v>91</v>
      </c>
      <c r="J7071" s="14" t="s">
        <v>816</v>
      </c>
      <c r="K7071" s="15" t="n">
        <v>5.98</v>
      </c>
      <c r="L7071" s="0" t="n">
        <v>1</v>
      </c>
      <c r="M7071" s="16" t="n">
        <v>0</v>
      </c>
      <c r="N7071" s="17" t="n">
        <v>2.691</v>
      </c>
      <c r="O7071" s="0" t="str">
        <f aca="false">TEXT(B7071,"YYYY-MM")</f>
        <v>2015-08</v>
      </c>
      <c r="P7071" s="18" t="n">
        <f aca="false">IFERROR(N7071/K7071,0)</f>
        <v>0.45</v>
      </c>
      <c r="Q7071" s="0" t="str">
        <f aca="false">IF(M7071=0,"No Discount",IF(M7071&lt;0.2,"Low (1-19%)",IF(M7071&lt;0.4,"Medium (20-39%)","High (40%+)")))</f>
        <v>No Discount</v>
      </c>
      <c r="R7071" s="0" t="str">
        <f aca="false">INDEX('Lookup Tables'!$B$2:$B$5,MATCH(F7071,'Lookup Tables'!$A$2:$A$5,0))</f>
        <v>Manager D</v>
      </c>
    </row>
    <row r="7072" customFormat="false" ht="15" hidden="false" customHeight="false" outlineLevel="0" collapsed="false">
      <c r="A7072" s="0" t="s">
        <v>5443</v>
      </c>
      <c r="B7072" s="13" t="n">
        <v>42983</v>
      </c>
      <c r="C7072" s="13" t="n">
        <v>42988</v>
      </c>
      <c r="D7072" s="14" t="s">
        <v>52</v>
      </c>
      <c r="E7072" s="14" t="s">
        <v>97</v>
      </c>
      <c r="F7072" s="14" t="s">
        <v>98</v>
      </c>
      <c r="G7072" s="14" t="s">
        <v>146</v>
      </c>
      <c r="H7072" s="14" t="s">
        <v>65</v>
      </c>
      <c r="I7072" s="14" t="s">
        <v>91</v>
      </c>
      <c r="J7072" s="14" t="s">
        <v>1074</v>
      </c>
      <c r="K7072" s="15" t="n">
        <v>9.248</v>
      </c>
      <c r="L7072" s="0" t="n">
        <v>2</v>
      </c>
      <c r="M7072" s="16" t="n">
        <v>0.2</v>
      </c>
      <c r="N7072" s="17" t="n">
        <v>3.3524</v>
      </c>
      <c r="O7072" s="0" t="str">
        <f aca="false">TEXT(B7072,"YYYY-MM")</f>
        <v>2017-09</v>
      </c>
      <c r="P7072" s="18" t="n">
        <f aca="false">IFERROR(N7072/K7072,0)</f>
        <v>0.3625</v>
      </c>
      <c r="Q7072" s="0" t="str">
        <f aca="false">IF(M7072=0,"No Discount",IF(M7072&lt;0.2,"Low (1-19%)",IF(M7072&lt;0.4,"Medium (20-39%)","High (40%+)")))</f>
        <v>Medium (20-39%)</v>
      </c>
      <c r="R7072" s="0" t="str">
        <f aca="false">INDEX('Lookup Tables'!$B$2:$B$5,MATCH(F7072,'Lookup Tables'!$A$2:$A$5,0))</f>
        <v>Manager A</v>
      </c>
    </row>
    <row r="7073" customFormat="false" ht="15" hidden="false" customHeight="false" outlineLevel="0" collapsed="false">
      <c r="A7073" s="0" t="s">
        <v>5444</v>
      </c>
      <c r="B7073" s="13" t="n">
        <v>42939</v>
      </c>
      <c r="C7073" s="13" t="n">
        <v>42944</v>
      </c>
      <c r="D7073" s="14" t="s">
        <v>69</v>
      </c>
      <c r="E7073" s="14" t="s">
        <v>53</v>
      </c>
      <c r="F7073" s="14" t="s">
        <v>98</v>
      </c>
      <c r="G7073" s="14" t="s">
        <v>99</v>
      </c>
      <c r="H7073" s="14" t="s">
        <v>65</v>
      </c>
      <c r="I7073" s="14" t="s">
        <v>78</v>
      </c>
      <c r="J7073" s="14" t="s">
        <v>3107</v>
      </c>
      <c r="K7073" s="15" t="n">
        <v>4.448</v>
      </c>
      <c r="L7073" s="0" t="n">
        <v>2</v>
      </c>
      <c r="M7073" s="16" t="n">
        <v>0.2</v>
      </c>
      <c r="N7073" s="17" t="n">
        <v>0.3336</v>
      </c>
      <c r="O7073" s="0" t="str">
        <f aca="false">TEXT(B7073,"YYYY-MM")</f>
        <v>2017-07</v>
      </c>
      <c r="P7073" s="18" t="n">
        <f aca="false">IFERROR(N7073/K7073,0)</f>
        <v>0.075</v>
      </c>
      <c r="Q7073" s="0" t="str">
        <f aca="false">IF(M7073=0,"No Discount",IF(M7073&lt;0.2,"Low (1-19%)",IF(M7073&lt;0.4,"Medium (20-39%)","High (40%+)")))</f>
        <v>Medium (20-39%)</v>
      </c>
      <c r="R7073" s="0" t="str">
        <f aca="false">INDEX('Lookup Tables'!$B$2:$B$5,MATCH(F7073,'Lookup Tables'!$A$2:$A$5,0))</f>
        <v>Manager A</v>
      </c>
    </row>
    <row r="7074" customFormat="false" ht="15" hidden="false" customHeight="false" outlineLevel="0" collapsed="false">
      <c r="A7074" s="0" t="s">
        <v>5444</v>
      </c>
      <c r="B7074" s="13" t="n">
        <v>42939</v>
      </c>
      <c r="C7074" s="13" t="n">
        <v>42944</v>
      </c>
      <c r="D7074" s="14" t="s">
        <v>69</v>
      </c>
      <c r="E7074" s="14" t="s">
        <v>53</v>
      </c>
      <c r="F7074" s="14" t="s">
        <v>98</v>
      </c>
      <c r="G7074" s="14" t="s">
        <v>99</v>
      </c>
      <c r="H7074" s="14" t="s">
        <v>65</v>
      </c>
      <c r="I7074" s="14" t="s">
        <v>91</v>
      </c>
      <c r="J7074" s="14" t="s">
        <v>2071</v>
      </c>
      <c r="K7074" s="15" t="n">
        <v>5.184</v>
      </c>
      <c r="L7074" s="0" t="n">
        <v>1</v>
      </c>
      <c r="M7074" s="16" t="n">
        <v>0.2</v>
      </c>
      <c r="N7074" s="17" t="n">
        <v>1.8144</v>
      </c>
      <c r="O7074" s="0" t="str">
        <f aca="false">TEXT(B7074,"YYYY-MM")</f>
        <v>2017-07</v>
      </c>
      <c r="P7074" s="18" t="n">
        <f aca="false">IFERROR(N7074/K7074,0)</f>
        <v>0.35</v>
      </c>
      <c r="Q7074" s="0" t="str">
        <f aca="false">IF(M7074=0,"No Discount",IF(M7074&lt;0.2,"Low (1-19%)",IF(M7074&lt;0.4,"Medium (20-39%)","High (40%+)")))</f>
        <v>Medium (20-39%)</v>
      </c>
      <c r="R7074" s="0" t="str">
        <f aca="false">INDEX('Lookup Tables'!$B$2:$B$5,MATCH(F7074,'Lookup Tables'!$A$2:$A$5,0))</f>
        <v>Manager A</v>
      </c>
    </row>
    <row r="7075" customFormat="false" ht="15" hidden="false" customHeight="false" outlineLevel="0" collapsed="false">
      <c r="A7075" s="0" t="s">
        <v>5444</v>
      </c>
      <c r="B7075" s="13" t="n">
        <v>42939</v>
      </c>
      <c r="C7075" s="13" t="n">
        <v>42944</v>
      </c>
      <c r="D7075" s="14" t="s">
        <v>69</v>
      </c>
      <c r="E7075" s="14" t="s">
        <v>53</v>
      </c>
      <c r="F7075" s="14" t="s">
        <v>98</v>
      </c>
      <c r="G7075" s="14" t="s">
        <v>99</v>
      </c>
      <c r="H7075" s="14" t="s">
        <v>65</v>
      </c>
      <c r="I7075" s="14" t="s">
        <v>78</v>
      </c>
      <c r="J7075" s="14" t="s">
        <v>725</v>
      </c>
      <c r="K7075" s="15" t="n">
        <v>175.92</v>
      </c>
      <c r="L7075" s="0" t="n">
        <v>5</v>
      </c>
      <c r="M7075" s="16" t="n">
        <v>0.2</v>
      </c>
      <c r="N7075" s="17" t="n">
        <v>15.393</v>
      </c>
      <c r="O7075" s="0" t="str">
        <f aca="false">TEXT(B7075,"YYYY-MM")</f>
        <v>2017-07</v>
      </c>
      <c r="P7075" s="18" t="n">
        <f aca="false">IFERROR(N7075/K7075,0)</f>
        <v>0.0875</v>
      </c>
      <c r="Q7075" s="0" t="str">
        <f aca="false">IF(M7075=0,"No Discount",IF(M7075&lt;0.2,"Low (1-19%)",IF(M7075&lt;0.4,"Medium (20-39%)","High (40%+)")))</f>
        <v>Medium (20-39%)</v>
      </c>
      <c r="R7075" s="0" t="str">
        <f aca="false">INDEX('Lookup Tables'!$B$2:$B$5,MATCH(F7075,'Lookup Tables'!$A$2:$A$5,0))</f>
        <v>Manager A</v>
      </c>
    </row>
    <row r="7076" customFormat="false" ht="15" hidden="false" customHeight="false" outlineLevel="0" collapsed="false">
      <c r="A7076" s="0" t="s">
        <v>5444</v>
      </c>
      <c r="B7076" s="13" t="n">
        <v>42939</v>
      </c>
      <c r="C7076" s="13" t="n">
        <v>42944</v>
      </c>
      <c r="D7076" s="14" t="s">
        <v>69</v>
      </c>
      <c r="E7076" s="14" t="s">
        <v>53</v>
      </c>
      <c r="F7076" s="14" t="s">
        <v>98</v>
      </c>
      <c r="G7076" s="14" t="s">
        <v>99</v>
      </c>
      <c r="H7076" s="14" t="s">
        <v>65</v>
      </c>
      <c r="I7076" s="14" t="s">
        <v>83</v>
      </c>
      <c r="J7076" s="14" t="s">
        <v>569</v>
      </c>
      <c r="K7076" s="15" t="n">
        <v>4.752</v>
      </c>
      <c r="L7076" s="0" t="n">
        <v>4</v>
      </c>
      <c r="M7076" s="16" t="n">
        <v>0.8</v>
      </c>
      <c r="N7076" s="17" t="n">
        <v>-8.316</v>
      </c>
      <c r="O7076" s="0" t="str">
        <f aca="false">TEXT(B7076,"YYYY-MM")</f>
        <v>2017-07</v>
      </c>
      <c r="P7076" s="18" t="n">
        <f aca="false">IFERROR(N7076/K7076,0)</f>
        <v>-1.75</v>
      </c>
      <c r="Q7076" s="0" t="str">
        <f aca="false">IF(M7076=0,"No Discount",IF(M7076&lt;0.2,"Low (1-19%)",IF(M7076&lt;0.4,"Medium (20-39%)","High (40%+)")))</f>
        <v>High (40%+)</v>
      </c>
      <c r="R7076" s="0" t="str">
        <f aca="false">INDEX('Lookup Tables'!$B$2:$B$5,MATCH(F7076,'Lookup Tables'!$A$2:$A$5,0))</f>
        <v>Manager A</v>
      </c>
    </row>
    <row r="7077" customFormat="false" ht="15" hidden="false" customHeight="false" outlineLevel="0" collapsed="false">
      <c r="A7077" s="0" t="s">
        <v>5444</v>
      </c>
      <c r="B7077" s="13" t="n">
        <v>42939</v>
      </c>
      <c r="C7077" s="13" t="n">
        <v>42944</v>
      </c>
      <c r="D7077" s="14" t="s">
        <v>69</v>
      </c>
      <c r="E7077" s="14" t="s">
        <v>53</v>
      </c>
      <c r="F7077" s="14" t="s">
        <v>98</v>
      </c>
      <c r="G7077" s="14" t="s">
        <v>99</v>
      </c>
      <c r="H7077" s="14" t="s">
        <v>65</v>
      </c>
      <c r="I7077" s="14" t="s">
        <v>303</v>
      </c>
      <c r="J7077" s="14" t="s">
        <v>1949</v>
      </c>
      <c r="K7077" s="15" t="n">
        <v>13.344</v>
      </c>
      <c r="L7077" s="0" t="n">
        <v>2</v>
      </c>
      <c r="M7077" s="16" t="n">
        <v>0.2</v>
      </c>
      <c r="N7077" s="17" t="n">
        <v>1.0008</v>
      </c>
      <c r="O7077" s="0" t="str">
        <f aca="false">TEXT(B7077,"YYYY-MM")</f>
        <v>2017-07</v>
      </c>
      <c r="P7077" s="18" t="n">
        <f aca="false">IFERROR(N7077/K7077,0)</f>
        <v>0.075</v>
      </c>
      <c r="Q7077" s="0" t="str">
        <f aca="false">IF(M7077=0,"No Discount",IF(M7077&lt;0.2,"Low (1-19%)",IF(M7077&lt;0.4,"Medium (20-39%)","High (40%+)")))</f>
        <v>Medium (20-39%)</v>
      </c>
      <c r="R7077" s="0" t="str">
        <f aca="false">INDEX('Lookup Tables'!$B$2:$B$5,MATCH(F7077,'Lookup Tables'!$A$2:$A$5,0))</f>
        <v>Manager A</v>
      </c>
    </row>
    <row r="7078" customFormat="false" ht="15" hidden="false" customHeight="false" outlineLevel="0" collapsed="false">
      <c r="A7078" s="0" t="s">
        <v>5445</v>
      </c>
      <c r="B7078" s="13" t="n">
        <v>42867</v>
      </c>
      <c r="C7078" s="13" t="n">
        <v>42872</v>
      </c>
      <c r="D7078" s="14" t="s">
        <v>69</v>
      </c>
      <c r="E7078" s="14" t="s">
        <v>53</v>
      </c>
      <c r="F7078" s="14" t="s">
        <v>63</v>
      </c>
      <c r="G7078" s="14" t="s">
        <v>94</v>
      </c>
      <c r="H7078" s="14" t="s">
        <v>65</v>
      </c>
      <c r="I7078" s="14" t="s">
        <v>129</v>
      </c>
      <c r="J7078" s="14" t="s">
        <v>1058</v>
      </c>
      <c r="K7078" s="15" t="n">
        <v>54.9</v>
      </c>
      <c r="L7078" s="0" t="n">
        <v>5</v>
      </c>
      <c r="M7078" s="16" t="n">
        <v>0</v>
      </c>
      <c r="N7078" s="17" t="n">
        <v>26.901</v>
      </c>
      <c r="O7078" s="0" t="str">
        <f aca="false">TEXT(B7078,"YYYY-MM")</f>
        <v>2017-05</v>
      </c>
      <c r="P7078" s="18" t="n">
        <f aca="false">IFERROR(N7078/K7078,0)</f>
        <v>0.49</v>
      </c>
      <c r="Q7078" s="0" t="str">
        <f aca="false">IF(M7078=0,"No Discount",IF(M7078&lt;0.2,"Low (1-19%)",IF(M7078&lt;0.4,"Medium (20-39%)","High (40%+)")))</f>
        <v>No Discount</v>
      </c>
      <c r="R7078" s="0" t="str">
        <f aca="false">INDEX('Lookup Tables'!$B$2:$B$5,MATCH(F7078,'Lookup Tables'!$A$2:$A$5,0))</f>
        <v>Manager D</v>
      </c>
    </row>
    <row r="7079" customFormat="false" ht="15" hidden="false" customHeight="false" outlineLevel="0" collapsed="false">
      <c r="A7079" s="0" t="s">
        <v>5446</v>
      </c>
      <c r="B7079" s="13" t="n">
        <v>42980</v>
      </c>
      <c r="C7079" s="13" t="n">
        <v>42984</v>
      </c>
      <c r="D7079" s="14" t="s">
        <v>69</v>
      </c>
      <c r="E7079" s="14" t="s">
        <v>53</v>
      </c>
      <c r="F7079" s="14" t="s">
        <v>54</v>
      </c>
      <c r="G7079" s="14" t="s">
        <v>90</v>
      </c>
      <c r="H7079" s="14" t="s">
        <v>65</v>
      </c>
      <c r="I7079" s="14" t="s">
        <v>83</v>
      </c>
      <c r="J7079" s="14" t="s">
        <v>1120</v>
      </c>
      <c r="K7079" s="15" t="n">
        <v>22.911</v>
      </c>
      <c r="L7079" s="0" t="n">
        <v>7</v>
      </c>
      <c r="M7079" s="16" t="n">
        <v>0.7</v>
      </c>
      <c r="N7079" s="17" t="n">
        <v>-17.5651</v>
      </c>
      <c r="O7079" s="0" t="str">
        <f aca="false">TEXT(B7079,"YYYY-MM")</f>
        <v>2017-09</v>
      </c>
      <c r="P7079" s="18" t="n">
        <f aca="false">IFERROR(N7079/K7079,0)</f>
        <v>-0.766666666666667</v>
      </c>
      <c r="Q7079" s="0" t="str">
        <f aca="false">IF(M7079=0,"No Discount",IF(M7079&lt;0.2,"Low (1-19%)",IF(M7079&lt;0.4,"Medium (20-39%)","High (40%+)")))</f>
        <v>High (40%+)</v>
      </c>
      <c r="R7079" s="0" t="str">
        <f aca="false">INDEX('Lookup Tables'!$B$2:$B$5,MATCH(F7079,'Lookup Tables'!$A$2:$A$5,0))</f>
        <v>Manager C</v>
      </c>
    </row>
    <row r="7080" customFormat="false" ht="15" hidden="false" customHeight="false" outlineLevel="0" collapsed="false">
      <c r="A7080" s="0" t="s">
        <v>5446</v>
      </c>
      <c r="B7080" s="13" t="n">
        <v>42980</v>
      </c>
      <c r="C7080" s="13" t="n">
        <v>42984</v>
      </c>
      <c r="D7080" s="14" t="s">
        <v>69</v>
      </c>
      <c r="E7080" s="14" t="s">
        <v>53</v>
      </c>
      <c r="F7080" s="14" t="s">
        <v>54</v>
      </c>
      <c r="G7080" s="14" t="s">
        <v>90</v>
      </c>
      <c r="H7080" s="14" t="s">
        <v>65</v>
      </c>
      <c r="I7080" s="14" t="s">
        <v>85</v>
      </c>
      <c r="J7080" s="14" t="s">
        <v>2906</v>
      </c>
      <c r="K7080" s="15" t="n">
        <v>309.456</v>
      </c>
      <c r="L7080" s="0" t="n">
        <v>9</v>
      </c>
      <c r="M7080" s="16" t="n">
        <v>0.2</v>
      </c>
      <c r="N7080" s="17" t="n">
        <v>34.8138</v>
      </c>
      <c r="O7080" s="0" t="str">
        <f aca="false">TEXT(B7080,"YYYY-MM")</f>
        <v>2017-09</v>
      </c>
      <c r="P7080" s="18" t="n">
        <f aca="false">IFERROR(N7080/K7080,0)</f>
        <v>0.1125</v>
      </c>
      <c r="Q7080" s="0" t="str">
        <f aca="false">IF(M7080=0,"No Discount",IF(M7080&lt;0.2,"Low (1-19%)",IF(M7080&lt;0.4,"Medium (20-39%)","High (40%+)")))</f>
        <v>Medium (20-39%)</v>
      </c>
      <c r="R7080" s="0" t="str">
        <f aca="false">INDEX('Lookup Tables'!$B$2:$B$5,MATCH(F7080,'Lookup Tables'!$A$2:$A$5,0))</f>
        <v>Manager C</v>
      </c>
    </row>
    <row r="7081" customFormat="false" ht="15" hidden="false" customHeight="false" outlineLevel="0" collapsed="false">
      <c r="A7081" s="0" t="s">
        <v>5446</v>
      </c>
      <c r="B7081" s="13" t="n">
        <v>42980</v>
      </c>
      <c r="C7081" s="13" t="n">
        <v>42984</v>
      </c>
      <c r="D7081" s="14" t="s">
        <v>69</v>
      </c>
      <c r="E7081" s="14" t="s">
        <v>53</v>
      </c>
      <c r="F7081" s="14" t="s">
        <v>54</v>
      </c>
      <c r="G7081" s="14" t="s">
        <v>90</v>
      </c>
      <c r="H7081" s="14" t="s">
        <v>65</v>
      </c>
      <c r="I7081" s="14" t="s">
        <v>78</v>
      </c>
      <c r="J7081" s="14" t="s">
        <v>869</v>
      </c>
      <c r="K7081" s="15" t="n">
        <v>19.456</v>
      </c>
      <c r="L7081" s="0" t="n">
        <v>4</v>
      </c>
      <c r="M7081" s="16" t="n">
        <v>0.2</v>
      </c>
      <c r="N7081" s="17" t="n">
        <v>3.4048</v>
      </c>
      <c r="O7081" s="0" t="str">
        <f aca="false">TEXT(B7081,"YYYY-MM")</f>
        <v>2017-09</v>
      </c>
      <c r="P7081" s="18" t="n">
        <f aca="false">IFERROR(N7081/K7081,0)</f>
        <v>0.175</v>
      </c>
      <c r="Q7081" s="0" t="str">
        <f aca="false">IF(M7081=0,"No Discount",IF(M7081&lt;0.2,"Low (1-19%)",IF(M7081&lt;0.4,"Medium (20-39%)","High (40%+)")))</f>
        <v>Medium (20-39%)</v>
      </c>
      <c r="R7081" s="0" t="str">
        <f aca="false">INDEX('Lookup Tables'!$B$2:$B$5,MATCH(F7081,'Lookup Tables'!$A$2:$A$5,0))</f>
        <v>Manager C</v>
      </c>
    </row>
    <row r="7082" customFormat="false" ht="15" hidden="false" customHeight="false" outlineLevel="0" collapsed="false">
      <c r="A7082" s="0" t="s">
        <v>5446</v>
      </c>
      <c r="B7082" s="13" t="n">
        <v>42980</v>
      </c>
      <c r="C7082" s="13" t="n">
        <v>42984</v>
      </c>
      <c r="D7082" s="14" t="s">
        <v>69</v>
      </c>
      <c r="E7082" s="14" t="s">
        <v>53</v>
      </c>
      <c r="F7082" s="14" t="s">
        <v>54</v>
      </c>
      <c r="G7082" s="14" t="s">
        <v>90</v>
      </c>
      <c r="H7082" s="14" t="s">
        <v>56</v>
      </c>
      <c r="I7082" s="14" t="s">
        <v>71</v>
      </c>
      <c r="J7082" s="14" t="s">
        <v>275</v>
      </c>
      <c r="K7082" s="15" t="n">
        <v>472.518</v>
      </c>
      <c r="L7082" s="0" t="n">
        <v>3</v>
      </c>
      <c r="M7082" s="16" t="n">
        <v>0.4</v>
      </c>
      <c r="N7082" s="17" t="n">
        <v>-149.6307</v>
      </c>
      <c r="O7082" s="0" t="str">
        <f aca="false">TEXT(B7082,"YYYY-MM")</f>
        <v>2017-09</v>
      </c>
      <c r="P7082" s="18" t="n">
        <f aca="false">IFERROR(N7082/K7082,0)</f>
        <v>-0.316666666666667</v>
      </c>
      <c r="Q7082" s="0" t="str">
        <f aca="false">IF(M7082=0,"No Discount",IF(M7082&lt;0.2,"Low (1-19%)",IF(M7082&lt;0.4,"Medium (20-39%)","High (40%+)")))</f>
        <v>High (40%+)</v>
      </c>
      <c r="R7082" s="0" t="str">
        <f aca="false">INDEX('Lookup Tables'!$B$2:$B$5,MATCH(F7082,'Lookup Tables'!$A$2:$A$5,0))</f>
        <v>Manager C</v>
      </c>
    </row>
    <row r="7083" customFormat="false" ht="15" hidden="false" customHeight="false" outlineLevel="0" collapsed="false">
      <c r="A7083" s="0" t="s">
        <v>5446</v>
      </c>
      <c r="B7083" s="13" t="n">
        <v>42980</v>
      </c>
      <c r="C7083" s="13" t="n">
        <v>42984</v>
      </c>
      <c r="D7083" s="14" t="s">
        <v>69</v>
      </c>
      <c r="E7083" s="14" t="s">
        <v>53</v>
      </c>
      <c r="F7083" s="14" t="s">
        <v>54</v>
      </c>
      <c r="G7083" s="14" t="s">
        <v>90</v>
      </c>
      <c r="H7083" s="14" t="s">
        <v>80</v>
      </c>
      <c r="I7083" s="14" t="s">
        <v>123</v>
      </c>
      <c r="J7083" s="14" t="s">
        <v>1974</v>
      </c>
      <c r="K7083" s="15" t="n">
        <v>1012.68</v>
      </c>
      <c r="L7083" s="0" t="n">
        <v>3</v>
      </c>
      <c r="M7083" s="16" t="n">
        <v>0.2</v>
      </c>
      <c r="N7083" s="17" t="n">
        <v>303.804</v>
      </c>
      <c r="O7083" s="0" t="str">
        <f aca="false">TEXT(B7083,"YYYY-MM")</f>
        <v>2017-09</v>
      </c>
      <c r="P7083" s="18" t="n">
        <f aca="false">IFERROR(N7083/K7083,0)</f>
        <v>0.3</v>
      </c>
      <c r="Q7083" s="0" t="str">
        <f aca="false">IF(M7083=0,"No Discount",IF(M7083&lt;0.2,"Low (1-19%)",IF(M7083&lt;0.4,"Medium (20-39%)","High (40%+)")))</f>
        <v>Medium (20-39%)</v>
      </c>
      <c r="R7083" s="0" t="str">
        <f aca="false">INDEX('Lookup Tables'!$B$2:$B$5,MATCH(F7083,'Lookup Tables'!$A$2:$A$5,0))</f>
        <v>Manager C</v>
      </c>
    </row>
    <row r="7084" customFormat="false" ht="15" hidden="false" customHeight="false" outlineLevel="0" collapsed="false">
      <c r="A7084" s="0" t="s">
        <v>5446</v>
      </c>
      <c r="B7084" s="13" t="n">
        <v>42980</v>
      </c>
      <c r="C7084" s="13" t="n">
        <v>42984</v>
      </c>
      <c r="D7084" s="14" t="s">
        <v>69</v>
      </c>
      <c r="E7084" s="14" t="s">
        <v>53</v>
      </c>
      <c r="F7084" s="14" t="s">
        <v>54</v>
      </c>
      <c r="G7084" s="14" t="s">
        <v>90</v>
      </c>
      <c r="H7084" s="14" t="s">
        <v>65</v>
      </c>
      <c r="I7084" s="14" t="s">
        <v>83</v>
      </c>
      <c r="J7084" s="14" t="s">
        <v>2903</v>
      </c>
      <c r="K7084" s="15" t="n">
        <v>17.22</v>
      </c>
      <c r="L7084" s="0" t="n">
        <v>5</v>
      </c>
      <c r="M7084" s="16" t="n">
        <v>0.7</v>
      </c>
      <c r="N7084" s="17" t="n">
        <v>-12.628</v>
      </c>
      <c r="O7084" s="0" t="str">
        <f aca="false">TEXT(B7084,"YYYY-MM")</f>
        <v>2017-09</v>
      </c>
      <c r="P7084" s="18" t="n">
        <f aca="false">IFERROR(N7084/K7084,0)</f>
        <v>-0.733333333333333</v>
      </c>
      <c r="Q7084" s="0" t="str">
        <f aca="false">IF(M7084=0,"No Discount",IF(M7084&lt;0.2,"Low (1-19%)",IF(M7084&lt;0.4,"Medium (20-39%)","High (40%+)")))</f>
        <v>High (40%+)</v>
      </c>
      <c r="R7084" s="0" t="str">
        <f aca="false">INDEX('Lookup Tables'!$B$2:$B$5,MATCH(F7084,'Lookup Tables'!$A$2:$A$5,0))</f>
        <v>Manager C</v>
      </c>
    </row>
    <row r="7085" customFormat="false" ht="15" hidden="false" customHeight="false" outlineLevel="0" collapsed="false">
      <c r="A7085" s="0" t="s">
        <v>5447</v>
      </c>
      <c r="B7085" s="13" t="n">
        <v>43302</v>
      </c>
      <c r="C7085" s="13" t="n">
        <v>43306</v>
      </c>
      <c r="D7085" s="14" t="s">
        <v>52</v>
      </c>
      <c r="E7085" s="14" t="s">
        <v>62</v>
      </c>
      <c r="F7085" s="14" t="s">
        <v>63</v>
      </c>
      <c r="G7085" s="14" t="s">
        <v>64</v>
      </c>
      <c r="H7085" s="14" t="s">
        <v>65</v>
      </c>
      <c r="I7085" s="14" t="s">
        <v>78</v>
      </c>
      <c r="J7085" s="14" t="s">
        <v>2467</v>
      </c>
      <c r="K7085" s="15" t="n">
        <v>3.52</v>
      </c>
      <c r="L7085" s="0" t="n">
        <v>2</v>
      </c>
      <c r="M7085" s="16" t="n">
        <v>0</v>
      </c>
      <c r="N7085" s="17" t="n">
        <v>1.6896</v>
      </c>
      <c r="O7085" s="0" t="str">
        <f aca="false">TEXT(B7085,"YYYY-MM")</f>
        <v>2018-07</v>
      </c>
      <c r="P7085" s="18" t="n">
        <f aca="false">IFERROR(N7085/K7085,0)</f>
        <v>0.48</v>
      </c>
      <c r="Q7085" s="0" t="str">
        <f aca="false">IF(M7085=0,"No Discount",IF(M7085&lt;0.2,"Low (1-19%)",IF(M7085&lt;0.4,"Medium (20-39%)","High (40%+)")))</f>
        <v>No Discount</v>
      </c>
      <c r="R7085" s="0" t="str">
        <f aca="false">INDEX('Lookup Tables'!$B$2:$B$5,MATCH(F7085,'Lookup Tables'!$A$2:$A$5,0))</f>
        <v>Manager D</v>
      </c>
    </row>
    <row r="7086" customFormat="false" ht="15" hidden="false" customHeight="false" outlineLevel="0" collapsed="false">
      <c r="A7086" s="0" t="s">
        <v>5447</v>
      </c>
      <c r="B7086" s="13" t="n">
        <v>43302</v>
      </c>
      <c r="C7086" s="13" t="n">
        <v>43306</v>
      </c>
      <c r="D7086" s="14" t="s">
        <v>52</v>
      </c>
      <c r="E7086" s="14" t="s">
        <v>62</v>
      </c>
      <c r="F7086" s="14" t="s">
        <v>63</v>
      </c>
      <c r="G7086" s="14" t="s">
        <v>64</v>
      </c>
      <c r="H7086" s="14" t="s">
        <v>80</v>
      </c>
      <c r="I7086" s="14" t="s">
        <v>81</v>
      </c>
      <c r="J7086" s="14" t="s">
        <v>1698</v>
      </c>
      <c r="K7086" s="15" t="n">
        <v>1626.192</v>
      </c>
      <c r="L7086" s="0" t="n">
        <v>9</v>
      </c>
      <c r="M7086" s="16" t="n">
        <v>0.2</v>
      </c>
      <c r="N7086" s="17" t="n">
        <v>121.9644</v>
      </c>
      <c r="O7086" s="0" t="str">
        <f aca="false">TEXT(B7086,"YYYY-MM")</f>
        <v>2018-07</v>
      </c>
      <c r="P7086" s="18" t="n">
        <f aca="false">IFERROR(N7086/K7086,0)</f>
        <v>0.075</v>
      </c>
      <c r="Q7086" s="0" t="str">
        <f aca="false">IF(M7086=0,"No Discount",IF(M7086&lt;0.2,"Low (1-19%)",IF(M7086&lt;0.4,"Medium (20-39%)","High (40%+)")))</f>
        <v>Medium (20-39%)</v>
      </c>
      <c r="R7086" s="0" t="str">
        <f aca="false">INDEX('Lookup Tables'!$B$2:$B$5,MATCH(F7086,'Lookup Tables'!$A$2:$A$5,0))</f>
        <v>Manager D</v>
      </c>
    </row>
    <row r="7087" customFormat="false" ht="15" hidden="false" customHeight="false" outlineLevel="0" collapsed="false">
      <c r="A7087" s="0" t="s">
        <v>5448</v>
      </c>
      <c r="B7087" s="13" t="n">
        <v>43368</v>
      </c>
      <c r="C7087" s="13" t="n">
        <v>43371</v>
      </c>
      <c r="D7087" s="14" t="s">
        <v>137</v>
      </c>
      <c r="E7087" s="14" t="s">
        <v>62</v>
      </c>
      <c r="F7087" s="14" t="s">
        <v>117</v>
      </c>
      <c r="G7087" s="14" t="s">
        <v>118</v>
      </c>
      <c r="H7087" s="14" t="s">
        <v>65</v>
      </c>
      <c r="I7087" s="14" t="s">
        <v>83</v>
      </c>
      <c r="J7087" s="14" t="s">
        <v>3413</v>
      </c>
      <c r="K7087" s="15" t="n">
        <v>8.595</v>
      </c>
      <c r="L7087" s="0" t="n">
        <v>5</v>
      </c>
      <c r="M7087" s="16" t="n">
        <v>0.7</v>
      </c>
      <c r="N7087" s="17" t="n">
        <v>-6.303</v>
      </c>
      <c r="O7087" s="0" t="str">
        <f aca="false">TEXT(B7087,"YYYY-MM")</f>
        <v>2018-09</v>
      </c>
      <c r="P7087" s="18" t="n">
        <f aca="false">IFERROR(N7087/K7087,0)</f>
        <v>-0.733333333333333</v>
      </c>
      <c r="Q7087" s="0" t="str">
        <f aca="false">IF(M7087=0,"No Discount",IF(M7087&lt;0.2,"Low (1-19%)",IF(M7087&lt;0.4,"Medium (20-39%)","High (40%+)")))</f>
        <v>High (40%+)</v>
      </c>
      <c r="R7087" s="0" t="str">
        <f aca="false">INDEX('Lookup Tables'!$B$2:$B$5,MATCH(F7087,'Lookup Tables'!$A$2:$A$5,0))</f>
        <v>Manager B</v>
      </c>
    </row>
    <row r="7088" customFormat="false" ht="15" hidden="false" customHeight="false" outlineLevel="0" collapsed="false">
      <c r="A7088" s="0" t="s">
        <v>5448</v>
      </c>
      <c r="B7088" s="13" t="n">
        <v>43368</v>
      </c>
      <c r="C7088" s="13" t="n">
        <v>43371</v>
      </c>
      <c r="D7088" s="14" t="s">
        <v>137</v>
      </c>
      <c r="E7088" s="14" t="s">
        <v>62</v>
      </c>
      <c r="F7088" s="14" t="s">
        <v>117</v>
      </c>
      <c r="G7088" s="14" t="s">
        <v>118</v>
      </c>
      <c r="H7088" s="14" t="s">
        <v>65</v>
      </c>
      <c r="I7088" s="14" t="s">
        <v>303</v>
      </c>
      <c r="J7088" s="14" t="s">
        <v>2881</v>
      </c>
      <c r="K7088" s="15" t="n">
        <v>190.896</v>
      </c>
      <c r="L7088" s="0" t="n">
        <v>2</v>
      </c>
      <c r="M7088" s="16" t="n">
        <v>0.2</v>
      </c>
      <c r="N7088" s="17" t="n">
        <v>-42.9516</v>
      </c>
      <c r="O7088" s="0" t="str">
        <f aca="false">TEXT(B7088,"YYYY-MM")</f>
        <v>2018-09</v>
      </c>
      <c r="P7088" s="18" t="n">
        <f aca="false">IFERROR(N7088/K7088,0)</f>
        <v>-0.225</v>
      </c>
      <c r="Q7088" s="0" t="str">
        <f aca="false">IF(M7088=0,"No Discount",IF(M7088&lt;0.2,"Low (1-19%)",IF(M7088&lt;0.4,"Medium (20-39%)","High (40%+)")))</f>
        <v>Medium (20-39%)</v>
      </c>
      <c r="R7088" s="0" t="str">
        <f aca="false">INDEX('Lookup Tables'!$B$2:$B$5,MATCH(F7088,'Lookup Tables'!$A$2:$A$5,0))</f>
        <v>Manager B</v>
      </c>
    </row>
    <row r="7089" customFormat="false" ht="15" hidden="false" customHeight="false" outlineLevel="0" collapsed="false">
      <c r="A7089" s="0" t="s">
        <v>5449</v>
      </c>
      <c r="B7089" s="13" t="n">
        <v>43315</v>
      </c>
      <c r="C7089" s="13" t="n">
        <v>43318</v>
      </c>
      <c r="D7089" s="14" t="s">
        <v>52</v>
      </c>
      <c r="E7089" s="14" t="s">
        <v>53</v>
      </c>
      <c r="F7089" s="14" t="s">
        <v>63</v>
      </c>
      <c r="G7089" s="14" t="s">
        <v>64</v>
      </c>
      <c r="H7089" s="14" t="s">
        <v>65</v>
      </c>
      <c r="I7089" s="14" t="s">
        <v>73</v>
      </c>
      <c r="J7089" s="14" t="s">
        <v>2519</v>
      </c>
      <c r="K7089" s="15" t="n">
        <v>99.87</v>
      </c>
      <c r="L7089" s="0" t="n">
        <v>3</v>
      </c>
      <c r="M7089" s="16" t="n">
        <v>0</v>
      </c>
      <c r="N7089" s="17" t="n">
        <v>23.9688</v>
      </c>
      <c r="O7089" s="0" t="str">
        <f aca="false">TEXT(B7089,"YYYY-MM")</f>
        <v>2018-08</v>
      </c>
      <c r="P7089" s="18" t="n">
        <f aca="false">IFERROR(N7089/K7089,0)</f>
        <v>0.24</v>
      </c>
      <c r="Q7089" s="0" t="str">
        <f aca="false">IF(M7089=0,"No Discount",IF(M7089&lt;0.2,"Low (1-19%)",IF(M7089&lt;0.4,"Medium (20-39%)","High (40%+)")))</f>
        <v>No Discount</v>
      </c>
      <c r="R7089" s="0" t="str">
        <f aca="false">INDEX('Lookup Tables'!$B$2:$B$5,MATCH(F7089,'Lookup Tables'!$A$2:$A$5,0))</f>
        <v>Manager D</v>
      </c>
    </row>
    <row r="7090" customFormat="false" ht="15" hidden="false" customHeight="false" outlineLevel="0" collapsed="false">
      <c r="A7090" s="0" t="s">
        <v>5450</v>
      </c>
      <c r="B7090" s="13" t="n">
        <v>42668</v>
      </c>
      <c r="C7090" s="13" t="n">
        <v>42670</v>
      </c>
      <c r="D7090" s="14" t="s">
        <v>52</v>
      </c>
      <c r="E7090" s="14" t="s">
        <v>53</v>
      </c>
      <c r="F7090" s="14" t="s">
        <v>63</v>
      </c>
      <c r="G7090" s="14" t="s">
        <v>646</v>
      </c>
      <c r="H7090" s="14" t="s">
        <v>65</v>
      </c>
      <c r="I7090" s="14" t="s">
        <v>78</v>
      </c>
      <c r="J7090" s="14" t="s">
        <v>1906</v>
      </c>
      <c r="K7090" s="15" t="n">
        <v>79.36</v>
      </c>
      <c r="L7090" s="0" t="n">
        <v>4</v>
      </c>
      <c r="M7090" s="16" t="n">
        <v>0</v>
      </c>
      <c r="N7090" s="17" t="n">
        <v>23.808</v>
      </c>
      <c r="O7090" s="0" t="str">
        <f aca="false">TEXT(B7090,"YYYY-MM")</f>
        <v>2016-10</v>
      </c>
      <c r="P7090" s="18" t="n">
        <f aca="false">IFERROR(N7090/K7090,0)</f>
        <v>0.3</v>
      </c>
      <c r="Q7090" s="0" t="str">
        <f aca="false">IF(M7090=0,"No Discount",IF(M7090&lt;0.2,"Low (1-19%)",IF(M7090&lt;0.4,"Medium (20-39%)","High (40%+)")))</f>
        <v>No Discount</v>
      </c>
      <c r="R7090" s="0" t="str">
        <f aca="false">INDEX('Lookup Tables'!$B$2:$B$5,MATCH(F7090,'Lookup Tables'!$A$2:$A$5,0))</f>
        <v>Manager D</v>
      </c>
    </row>
    <row r="7091" customFormat="false" ht="15" hidden="false" customHeight="false" outlineLevel="0" collapsed="false">
      <c r="A7091" s="0" t="s">
        <v>5451</v>
      </c>
      <c r="B7091" s="13" t="n">
        <v>43266</v>
      </c>
      <c r="C7091" s="13" t="n">
        <v>43270</v>
      </c>
      <c r="D7091" s="14" t="s">
        <v>52</v>
      </c>
      <c r="E7091" s="14" t="s">
        <v>62</v>
      </c>
      <c r="F7091" s="14" t="s">
        <v>63</v>
      </c>
      <c r="G7091" s="14" t="s">
        <v>64</v>
      </c>
      <c r="H7091" s="14" t="s">
        <v>80</v>
      </c>
      <c r="I7091" s="14" t="s">
        <v>81</v>
      </c>
      <c r="J7091" s="14" t="s">
        <v>2241</v>
      </c>
      <c r="K7091" s="15" t="n">
        <v>119.96</v>
      </c>
      <c r="L7091" s="0" t="n">
        <v>1</v>
      </c>
      <c r="M7091" s="16" t="n">
        <v>0.2</v>
      </c>
      <c r="N7091" s="17" t="n">
        <v>7.4975</v>
      </c>
      <c r="O7091" s="0" t="str">
        <f aca="false">TEXT(B7091,"YYYY-MM")</f>
        <v>2018-06</v>
      </c>
      <c r="P7091" s="18" t="n">
        <f aca="false">IFERROR(N7091/K7091,0)</f>
        <v>0.0625</v>
      </c>
      <c r="Q7091" s="0" t="str">
        <f aca="false">IF(M7091=0,"No Discount",IF(M7091&lt;0.2,"Low (1-19%)",IF(M7091&lt;0.4,"Medium (20-39%)","High (40%+)")))</f>
        <v>Medium (20-39%)</v>
      </c>
      <c r="R7091" s="0" t="str">
        <f aca="false">INDEX('Lookup Tables'!$B$2:$B$5,MATCH(F7091,'Lookup Tables'!$A$2:$A$5,0))</f>
        <v>Manager D</v>
      </c>
    </row>
    <row r="7092" customFormat="false" ht="15" hidden="false" customHeight="false" outlineLevel="0" collapsed="false">
      <c r="A7092" s="0" t="s">
        <v>5452</v>
      </c>
      <c r="B7092" s="13" t="n">
        <v>42378</v>
      </c>
      <c r="C7092" s="13" t="n">
        <v>42382</v>
      </c>
      <c r="D7092" s="14" t="s">
        <v>69</v>
      </c>
      <c r="E7092" s="14" t="s">
        <v>53</v>
      </c>
      <c r="F7092" s="14" t="s">
        <v>54</v>
      </c>
      <c r="G7092" s="14" t="s">
        <v>55</v>
      </c>
      <c r="H7092" s="14" t="s">
        <v>65</v>
      </c>
      <c r="I7092" s="14" t="s">
        <v>91</v>
      </c>
      <c r="J7092" s="14" t="s">
        <v>135</v>
      </c>
      <c r="K7092" s="15" t="n">
        <v>106.32</v>
      </c>
      <c r="L7092" s="0" t="n">
        <v>3</v>
      </c>
      <c r="M7092" s="16" t="n">
        <v>0</v>
      </c>
      <c r="N7092" s="17" t="n">
        <v>49.9704</v>
      </c>
      <c r="O7092" s="0" t="str">
        <f aca="false">TEXT(B7092,"YYYY-MM")</f>
        <v>2016-01</v>
      </c>
      <c r="P7092" s="18" t="n">
        <f aca="false">IFERROR(N7092/K7092,0)</f>
        <v>0.47</v>
      </c>
      <c r="Q7092" s="0" t="str">
        <f aca="false">IF(M7092=0,"No Discount",IF(M7092&lt;0.2,"Low (1-19%)",IF(M7092&lt;0.4,"Medium (20-39%)","High (40%+)")))</f>
        <v>No Discount</v>
      </c>
      <c r="R7092" s="0" t="str">
        <f aca="false">INDEX('Lookup Tables'!$B$2:$B$5,MATCH(F7092,'Lookup Tables'!$A$2:$A$5,0))</f>
        <v>Manager C</v>
      </c>
    </row>
    <row r="7093" customFormat="false" ht="15" hidden="false" customHeight="false" outlineLevel="0" collapsed="false">
      <c r="A7093" s="0" t="s">
        <v>5452</v>
      </c>
      <c r="B7093" s="13" t="n">
        <v>42378</v>
      </c>
      <c r="C7093" s="13" t="n">
        <v>42382</v>
      </c>
      <c r="D7093" s="14" t="s">
        <v>69</v>
      </c>
      <c r="E7093" s="14" t="s">
        <v>53</v>
      </c>
      <c r="F7093" s="14" t="s">
        <v>54</v>
      </c>
      <c r="G7093" s="14" t="s">
        <v>55</v>
      </c>
      <c r="H7093" s="14" t="s">
        <v>65</v>
      </c>
      <c r="I7093" s="14" t="s">
        <v>85</v>
      </c>
      <c r="J7093" s="14" t="s">
        <v>2576</v>
      </c>
      <c r="K7093" s="15" t="n">
        <v>163.44</v>
      </c>
      <c r="L7093" s="0" t="n">
        <v>3</v>
      </c>
      <c r="M7093" s="16" t="n">
        <v>0</v>
      </c>
      <c r="N7093" s="17" t="n">
        <v>45.7632</v>
      </c>
      <c r="O7093" s="0" t="str">
        <f aca="false">TEXT(B7093,"YYYY-MM")</f>
        <v>2016-01</v>
      </c>
      <c r="P7093" s="18" t="n">
        <f aca="false">IFERROR(N7093/K7093,0)</f>
        <v>0.28</v>
      </c>
      <c r="Q7093" s="0" t="str">
        <f aca="false">IF(M7093=0,"No Discount",IF(M7093&lt;0.2,"Low (1-19%)",IF(M7093&lt;0.4,"Medium (20-39%)","High (40%+)")))</f>
        <v>No Discount</v>
      </c>
      <c r="R7093" s="0" t="str">
        <f aca="false">INDEX('Lookup Tables'!$B$2:$B$5,MATCH(F7093,'Lookup Tables'!$A$2:$A$5,0))</f>
        <v>Manager C</v>
      </c>
    </row>
    <row r="7094" customFormat="false" ht="15" hidden="false" customHeight="false" outlineLevel="0" collapsed="false">
      <c r="A7094" s="0" t="s">
        <v>5452</v>
      </c>
      <c r="B7094" s="13" t="n">
        <v>42378</v>
      </c>
      <c r="C7094" s="13" t="n">
        <v>42382</v>
      </c>
      <c r="D7094" s="14" t="s">
        <v>69</v>
      </c>
      <c r="E7094" s="14" t="s">
        <v>53</v>
      </c>
      <c r="F7094" s="14" t="s">
        <v>54</v>
      </c>
      <c r="G7094" s="14" t="s">
        <v>55</v>
      </c>
      <c r="H7094" s="14" t="s">
        <v>65</v>
      </c>
      <c r="I7094" s="14" t="s">
        <v>78</v>
      </c>
      <c r="J7094" s="14" t="s">
        <v>2800</v>
      </c>
      <c r="K7094" s="15" t="n">
        <v>42.76</v>
      </c>
      <c r="L7094" s="0" t="n">
        <v>2</v>
      </c>
      <c r="M7094" s="16" t="n">
        <v>0</v>
      </c>
      <c r="N7094" s="17" t="n">
        <v>11.1176</v>
      </c>
      <c r="O7094" s="0" t="str">
        <f aca="false">TEXT(B7094,"YYYY-MM")</f>
        <v>2016-01</v>
      </c>
      <c r="P7094" s="18" t="n">
        <f aca="false">IFERROR(N7094/K7094,0)</f>
        <v>0.26</v>
      </c>
      <c r="Q7094" s="0" t="str">
        <f aca="false">IF(M7094=0,"No Discount",IF(M7094&lt;0.2,"Low (1-19%)",IF(M7094&lt;0.4,"Medium (20-39%)","High (40%+)")))</f>
        <v>No Discount</v>
      </c>
      <c r="R7094" s="0" t="str">
        <f aca="false">INDEX('Lookup Tables'!$B$2:$B$5,MATCH(F7094,'Lookup Tables'!$A$2:$A$5,0))</f>
        <v>Manager C</v>
      </c>
    </row>
    <row r="7095" customFormat="false" ht="15" hidden="false" customHeight="false" outlineLevel="0" collapsed="false">
      <c r="A7095" s="0" t="s">
        <v>5452</v>
      </c>
      <c r="B7095" s="13" t="n">
        <v>42378</v>
      </c>
      <c r="C7095" s="13" t="n">
        <v>42382</v>
      </c>
      <c r="D7095" s="14" t="s">
        <v>69</v>
      </c>
      <c r="E7095" s="14" t="s">
        <v>53</v>
      </c>
      <c r="F7095" s="14" t="s">
        <v>54</v>
      </c>
      <c r="G7095" s="14" t="s">
        <v>55</v>
      </c>
      <c r="H7095" s="14" t="s">
        <v>65</v>
      </c>
      <c r="I7095" s="14" t="s">
        <v>91</v>
      </c>
      <c r="J7095" s="14" t="s">
        <v>3371</v>
      </c>
      <c r="K7095" s="15" t="n">
        <v>51.55</v>
      </c>
      <c r="L7095" s="0" t="n">
        <v>5</v>
      </c>
      <c r="M7095" s="16" t="n">
        <v>0</v>
      </c>
      <c r="N7095" s="17" t="n">
        <v>24.2285</v>
      </c>
      <c r="O7095" s="0" t="str">
        <f aca="false">TEXT(B7095,"YYYY-MM")</f>
        <v>2016-01</v>
      </c>
      <c r="P7095" s="18" t="n">
        <f aca="false">IFERROR(N7095/K7095,0)</f>
        <v>0.47</v>
      </c>
      <c r="Q7095" s="0" t="str">
        <f aca="false">IF(M7095=0,"No Discount",IF(M7095&lt;0.2,"Low (1-19%)",IF(M7095&lt;0.4,"Medium (20-39%)","High (40%+)")))</f>
        <v>No Discount</v>
      </c>
      <c r="R7095" s="0" t="str">
        <f aca="false">INDEX('Lookup Tables'!$B$2:$B$5,MATCH(F7095,'Lookup Tables'!$A$2:$A$5,0))</f>
        <v>Manager C</v>
      </c>
    </row>
    <row r="7096" customFormat="false" ht="15" hidden="false" customHeight="false" outlineLevel="0" collapsed="false">
      <c r="A7096" s="0" t="s">
        <v>5453</v>
      </c>
      <c r="B7096" s="13" t="n">
        <v>42409</v>
      </c>
      <c r="C7096" s="13" t="n">
        <v>42413</v>
      </c>
      <c r="D7096" s="14" t="s">
        <v>52</v>
      </c>
      <c r="E7096" s="14" t="s">
        <v>53</v>
      </c>
      <c r="F7096" s="14" t="s">
        <v>98</v>
      </c>
      <c r="G7096" s="14" t="s">
        <v>146</v>
      </c>
      <c r="H7096" s="14" t="s">
        <v>80</v>
      </c>
      <c r="I7096" s="14" t="s">
        <v>123</v>
      </c>
      <c r="J7096" s="14" t="s">
        <v>555</v>
      </c>
      <c r="K7096" s="15" t="n">
        <v>479.952</v>
      </c>
      <c r="L7096" s="0" t="n">
        <v>6</v>
      </c>
      <c r="M7096" s="16" t="n">
        <v>0.2</v>
      </c>
      <c r="N7096" s="17" t="n">
        <v>89.991</v>
      </c>
      <c r="O7096" s="0" t="str">
        <f aca="false">TEXT(B7096,"YYYY-MM")</f>
        <v>2016-02</v>
      </c>
      <c r="P7096" s="18" t="n">
        <f aca="false">IFERROR(N7096/K7096,0)</f>
        <v>0.1875</v>
      </c>
      <c r="Q7096" s="0" t="str">
        <f aca="false">IF(M7096=0,"No Discount",IF(M7096&lt;0.2,"Low (1-19%)",IF(M7096&lt;0.4,"Medium (20-39%)","High (40%+)")))</f>
        <v>Medium (20-39%)</v>
      </c>
      <c r="R7096" s="0" t="str">
        <f aca="false">INDEX('Lookup Tables'!$B$2:$B$5,MATCH(F7096,'Lookup Tables'!$A$2:$A$5,0))</f>
        <v>Manager A</v>
      </c>
    </row>
    <row r="7097" customFormat="false" ht="15" hidden="false" customHeight="false" outlineLevel="0" collapsed="false">
      <c r="A7097" s="0" t="s">
        <v>5454</v>
      </c>
      <c r="B7097" s="13" t="n">
        <v>42966</v>
      </c>
      <c r="C7097" s="13" t="n">
        <v>42967</v>
      </c>
      <c r="D7097" s="14" t="s">
        <v>137</v>
      </c>
      <c r="E7097" s="14" t="s">
        <v>53</v>
      </c>
      <c r="F7097" s="14" t="s">
        <v>117</v>
      </c>
      <c r="G7097" s="14" t="s">
        <v>170</v>
      </c>
      <c r="H7097" s="14" t="s">
        <v>65</v>
      </c>
      <c r="I7097" s="14" t="s">
        <v>83</v>
      </c>
      <c r="J7097" s="14" t="s">
        <v>1800</v>
      </c>
      <c r="K7097" s="15" t="n">
        <v>146.688</v>
      </c>
      <c r="L7097" s="0" t="n">
        <v>6</v>
      </c>
      <c r="M7097" s="16" t="n">
        <v>0.2</v>
      </c>
      <c r="N7097" s="17" t="n">
        <v>55.008</v>
      </c>
      <c r="O7097" s="0" t="str">
        <f aca="false">TEXT(B7097,"YYYY-MM")</f>
        <v>2017-08</v>
      </c>
      <c r="P7097" s="18" t="n">
        <f aca="false">IFERROR(N7097/K7097,0)</f>
        <v>0.375</v>
      </c>
      <c r="Q7097" s="0" t="str">
        <f aca="false">IF(M7097=0,"No Discount",IF(M7097&lt;0.2,"Low (1-19%)",IF(M7097&lt;0.4,"Medium (20-39%)","High (40%+)")))</f>
        <v>Medium (20-39%)</v>
      </c>
      <c r="R7097" s="0" t="str">
        <f aca="false">INDEX('Lookup Tables'!$B$2:$B$5,MATCH(F7097,'Lookup Tables'!$A$2:$A$5,0))</f>
        <v>Manager B</v>
      </c>
    </row>
    <row r="7098" customFormat="false" ht="15" hidden="false" customHeight="false" outlineLevel="0" collapsed="false">
      <c r="A7098" s="0" t="s">
        <v>5454</v>
      </c>
      <c r="B7098" s="13" t="n">
        <v>42966</v>
      </c>
      <c r="C7098" s="13" t="n">
        <v>42967</v>
      </c>
      <c r="D7098" s="14" t="s">
        <v>137</v>
      </c>
      <c r="E7098" s="14" t="s">
        <v>53</v>
      </c>
      <c r="F7098" s="14" t="s">
        <v>117</v>
      </c>
      <c r="G7098" s="14" t="s">
        <v>170</v>
      </c>
      <c r="H7098" s="14" t="s">
        <v>65</v>
      </c>
      <c r="I7098" s="14" t="s">
        <v>83</v>
      </c>
      <c r="J7098" s="14" t="s">
        <v>3612</v>
      </c>
      <c r="K7098" s="15" t="n">
        <v>276.784</v>
      </c>
      <c r="L7098" s="0" t="n">
        <v>2</v>
      </c>
      <c r="M7098" s="16" t="n">
        <v>0.2</v>
      </c>
      <c r="N7098" s="17" t="n">
        <v>89.9548</v>
      </c>
      <c r="O7098" s="0" t="str">
        <f aca="false">TEXT(B7098,"YYYY-MM")</f>
        <v>2017-08</v>
      </c>
      <c r="P7098" s="18" t="n">
        <f aca="false">IFERROR(N7098/K7098,0)</f>
        <v>0.325</v>
      </c>
      <c r="Q7098" s="0" t="str">
        <f aca="false">IF(M7098=0,"No Discount",IF(M7098&lt;0.2,"Low (1-19%)",IF(M7098&lt;0.4,"Medium (20-39%)","High (40%+)")))</f>
        <v>Medium (20-39%)</v>
      </c>
      <c r="R7098" s="0" t="str">
        <f aca="false">INDEX('Lookup Tables'!$B$2:$B$5,MATCH(F7098,'Lookup Tables'!$A$2:$A$5,0))</f>
        <v>Manager B</v>
      </c>
    </row>
    <row r="7099" customFormat="false" ht="15" hidden="false" customHeight="false" outlineLevel="0" collapsed="false">
      <c r="A7099" s="0" t="s">
        <v>5454</v>
      </c>
      <c r="B7099" s="13" t="n">
        <v>42966</v>
      </c>
      <c r="C7099" s="13" t="n">
        <v>42967</v>
      </c>
      <c r="D7099" s="14" t="s">
        <v>137</v>
      </c>
      <c r="E7099" s="14" t="s">
        <v>53</v>
      </c>
      <c r="F7099" s="14" t="s">
        <v>117</v>
      </c>
      <c r="G7099" s="14" t="s">
        <v>170</v>
      </c>
      <c r="H7099" s="14" t="s">
        <v>65</v>
      </c>
      <c r="I7099" s="14" t="s">
        <v>83</v>
      </c>
      <c r="J7099" s="14" t="s">
        <v>1528</v>
      </c>
      <c r="K7099" s="15" t="n">
        <v>25.32</v>
      </c>
      <c r="L7099" s="0" t="n">
        <v>5</v>
      </c>
      <c r="M7099" s="16" t="n">
        <v>0.2</v>
      </c>
      <c r="N7099" s="17" t="n">
        <v>9.1785</v>
      </c>
      <c r="O7099" s="0" t="str">
        <f aca="false">TEXT(B7099,"YYYY-MM")</f>
        <v>2017-08</v>
      </c>
      <c r="P7099" s="18" t="n">
        <f aca="false">IFERROR(N7099/K7099,0)</f>
        <v>0.3625</v>
      </c>
      <c r="Q7099" s="0" t="str">
        <f aca="false">IF(M7099=0,"No Discount",IF(M7099&lt;0.2,"Low (1-19%)",IF(M7099&lt;0.4,"Medium (20-39%)","High (40%+)")))</f>
        <v>Medium (20-39%)</v>
      </c>
      <c r="R7099" s="0" t="str">
        <f aca="false">INDEX('Lookup Tables'!$B$2:$B$5,MATCH(F7099,'Lookup Tables'!$A$2:$A$5,0))</f>
        <v>Manager B</v>
      </c>
    </row>
    <row r="7100" customFormat="false" ht="15" hidden="false" customHeight="false" outlineLevel="0" collapsed="false">
      <c r="A7100" s="0" t="s">
        <v>5455</v>
      </c>
      <c r="B7100" s="13" t="n">
        <v>43410</v>
      </c>
      <c r="C7100" s="13" t="n">
        <v>43414</v>
      </c>
      <c r="D7100" s="14" t="s">
        <v>69</v>
      </c>
      <c r="E7100" s="14" t="s">
        <v>53</v>
      </c>
      <c r="F7100" s="14" t="s">
        <v>117</v>
      </c>
      <c r="G7100" s="14" t="s">
        <v>170</v>
      </c>
      <c r="H7100" s="14" t="s">
        <v>65</v>
      </c>
      <c r="I7100" s="14" t="s">
        <v>91</v>
      </c>
      <c r="J7100" s="14" t="s">
        <v>4522</v>
      </c>
      <c r="K7100" s="15" t="n">
        <v>318.96</v>
      </c>
      <c r="L7100" s="0" t="n">
        <v>9</v>
      </c>
      <c r="M7100" s="16" t="n">
        <v>0</v>
      </c>
      <c r="N7100" s="17" t="n">
        <v>149.9112</v>
      </c>
      <c r="O7100" s="0" t="str">
        <f aca="false">TEXT(B7100,"YYYY-MM")</f>
        <v>2018-11</v>
      </c>
      <c r="P7100" s="18" t="n">
        <f aca="false">IFERROR(N7100/K7100,0)</f>
        <v>0.47</v>
      </c>
      <c r="Q7100" s="0" t="str">
        <f aca="false">IF(M7100=0,"No Discount",IF(M7100&lt;0.2,"Low (1-19%)",IF(M7100&lt;0.4,"Medium (20-39%)","High (40%+)")))</f>
        <v>No Discount</v>
      </c>
      <c r="R7100" s="0" t="str">
        <f aca="false">INDEX('Lookup Tables'!$B$2:$B$5,MATCH(F7100,'Lookup Tables'!$A$2:$A$5,0))</f>
        <v>Manager B</v>
      </c>
    </row>
    <row r="7101" customFormat="false" ht="15" hidden="false" customHeight="false" outlineLevel="0" collapsed="false">
      <c r="A7101" s="0" t="s">
        <v>5456</v>
      </c>
      <c r="B7101" s="13" t="n">
        <v>42730</v>
      </c>
      <c r="C7101" s="13" t="n">
        <v>42734</v>
      </c>
      <c r="D7101" s="14" t="s">
        <v>52</v>
      </c>
      <c r="E7101" s="14" t="s">
        <v>53</v>
      </c>
      <c r="F7101" s="14" t="s">
        <v>117</v>
      </c>
      <c r="G7101" s="14" t="s">
        <v>170</v>
      </c>
      <c r="H7101" s="14" t="s">
        <v>65</v>
      </c>
      <c r="I7101" s="14" t="s">
        <v>91</v>
      </c>
      <c r="J7101" s="14" t="s">
        <v>4522</v>
      </c>
      <c r="K7101" s="15" t="n">
        <v>212.64</v>
      </c>
      <c r="L7101" s="0" t="n">
        <v>6</v>
      </c>
      <c r="M7101" s="16" t="n">
        <v>0</v>
      </c>
      <c r="N7101" s="17" t="n">
        <v>99.9408</v>
      </c>
      <c r="O7101" s="0" t="str">
        <f aca="false">TEXT(B7101,"YYYY-MM")</f>
        <v>2016-12</v>
      </c>
      <c r="P7101" s="18" t="n">
        <f aca="false">IFERROR(N7101/K7101,0)</f>
        <v>0.47</v>
      </c>
      <c r="Q7101" s="0" t="str">
        <f aca="false">IF(M7101=0,"No Discount",IF(M7101&lt;0.2,"Low (1-19%)",IF(M7101&lt;0.4,"Medium (20-39%)","High (40%+)")))</f>
        <v>No Discount</v>
      </c>
      <c r="R7101" s="0" t="str">
        <f aca="false">INDEX('Lookup Tables'!$B$2:$B$5,MATCH(F7101,'Lookup Tables'!$A$2:$A$5,0))</f>
        <v>Manager B</v>
      </c>
    </row>
    <row r="7102" customFormat="false" ht="15" hidden="false" customHeight="false" outlineLevel="0" collapsed="false">
      <c r="A7102" s="0" t="s">
        <v>5457</v>
      </c>
      <c r="B7102" s="13" t="n">
        <v>42331</v>
      </c>
      <c r="C7102" s="13" t="n">
        <v>42336</v>
      </c>
      <c r="D7102" s="14" t="s">
        <v>69</v>
      </c>
      <c r="E7102" s="14" t="s">
        <v>53</v>
      </c>
      <c r="F7102" s="14" t="s">
        <v>63</v>
      </c>
      <c r="G7102" s="14" t="s">
        <v>189</v>
      </c>
      <c r="H7102" s="14" t="s">
        <v>65</v>
      </c>
      <c r="I7102" s="14" t="s">
        <v>129</v>
      </c>
      <c r="J7102" s="14" t="s">
        <v>340</v>
      </c>
      <c r="K7102" s="15" t="n">
        <v>23.472</v>
      </c>
      <c r="L7102" s="0" t="n">
        <v>3</v>
      </c>
      <c r="M7102" s="16" t="n">
        <v>0.2</v>
      </c>
      <c r="N7102" s="17" t="n">
        <v>8.802</v>
      </c>
      <c r="O7102" s="0" t="str">
        <f aca="false">TEXT(B7102,"YYYY-MM")</f>
        <v>2015-11</v>
      </c>
      <c r="P7102" s="18" t="n">
        <f aca="false">IFERROR(N7102/K7102,0)</f>
        <v>0.375</v>
      </c>
      <c r="Q7102" s="0" t="str">
        <f aca="false">IF(M7102=0,"No Discount",IF(M7102&lt;0.2,"Low (1-19%)",IF(M7102&lt;0.4,"Medium (20-39%)","High (40%+)")))</f>
        <v>Medium (20-39%)</v>
      </c>
      <c r="R7102" s="0" t="str">
        <f aca="false">INDEX('Lookup Tables'!$B$2:$B$5,MATCH(F7102,'Lookup Tables'!$A$2:$A$5,0))</f>
        <v>Manager D</v>
      </c>
    </row>
    <row r="7103" customFormat="false" ht="15" hidden="false" customHeight="false" outlineLevel="0" collapsed="false">
      <c r="A7103" s="0" t="s">
        <v>5458</v>
      </c>
      <c r="B7103" s="13" t="n">
        <v>42948</v>
      </c>
      <c r="C7103" s="13" t="n">
        <v>42952</v>
      </c>
      <c r="D7103" s="14" t="s">
        <v>52</v>
      </c>
      <c r="E7103" s="14" t="s">
        <v>62</v>
      </c>
      <c r="F7103" s="14" t="s">
        <v>98</v>
      </c>
      <c r="G7103" s="14" t="s">
        <v>99</v>
      </c>
      <c r="H7103" s="14" t="s">
        <v>65</v>
      </c>
      <c r="I7103" s="14" t="s">
        <v>91</v>
      </c>
      <c r="J7103" s="14" t="s">
        <v>135</v>
      </c>
      <c r="K7103" s="15" t="n">
        <v>19.648</v>
      </c>
      <c r="L7103" s="0" t="n">
        <v>2</v>
      </c>
      <c r="M7103" s="16" t="n">
        <v>0.2</v>
      </c>
      <c r="N7103" s="17" t="n">
        <v>6.6312</v>
      </c>
      <c r="O7103" s="0" t="str">
        <f aca="false">TEXT(B7103,"YYYY-MM")</f>
        <v>2017-08</v>
      </c>
      <c r="P7103" s="18" t="n">
        <f aca="false">IFERROR(N7103/K7103,0)</f>
        <v>0.3375</v>
      </c>
      <c r="Q7103" s="0" t="str">
        <f aca="false">IF(M7103=0,"No Discount",IF(M7103&lt;0.2,"Low (1-19%)",IF(M7103&lt;0.4,"Medium (20-39%)","High (40%+)")))</f>
        <v>Medium (20-39%)</v>
      </c>
      <c r="R7103" s="0" t="str">
        <f aca="false">INDEX('Lookup Tables'!$B$2:$B$5,MATCH(F7103,'Lookup Tables'!$A$2:$A$5,0))</f>
        <v>Manager A</v>
      </c>
    </row>
    <row r="7104" customFormat="false" ht="15" hidden="false" customHeight="false" outlineLevel="0" collapsed="false">
      <c r="A7104" s="0" t="s">
        <v>5459</v>
      </c>
      <c r="B7104" s="13" t="n">
        <v>42268</v>
      </c>
      <c r="C7104" s="13" t="n">
        <v>42271</v>
      </c>
      <c r="D7104" s="14" t="s">
        <v>137</v>
      </c>
      <c r="E7104" s="14" t="s">
        <v>53</v>
      </c>
      <c r="F7104" s="14" t="s">
        <v>117</v>
      </c>
      <c r="G7104" s="14" t="s">
        <v>118</v>
      </c>
      <c r="H7104" s="14" t="s">
        <v>65</v>
      </c>
      <c r="I7104" s="14" t="s">
        <v>83</v>
      </c>
      <c r="J7104" s="14" t="s">
        <v>639</v>
      </c>
      <c r="K7104" s="15" t="n">
        <v>6.57</v>
      </c>
      <c r="L7104" s="0" t="n">
        <v>3</v>
      </c>
      <c r="M7104" s="16" t="n">
        <v>0.7</v>
      </c>
      <c r="N7104" s="17" t="n">
        <v>-5.037</v>
      </c>
      <c r="O7104" s="0" t="str">
        <f aca="false">TEXT(B7104,"YYYY-MM")</f>
        <v>2015-09</v>
      </c>
      <c r="P7104" s="18" t="n">
        <f aca="false">IFERROR(N7104/K7104,0)</f>
        <v>-0.766666666666667</v>
      </c>
      <c r="Q7104" s="0" t="str">
        <f aca="false">IF(M7104=0,"No Discount",IF(M7104&lt;0.2,"Low (1-19%)",IF(M7104&lt;0.4,"Medium (20-39%)","High (40%+)")))</f>
        <v>High (40%+)</v>
      </c>
      <c r="R7104" s="0" t="str">
        <f aca="false">INDEX('Lookup Tables'!$B$2:$B$5,MATCH(F7104,'Lookup Tables'!$A$2:$A$5,0))</f>
        <v>Manager B</v>
      </c>
    </row>
    <row r="7105" customFormat="false" ht="15" hidden="false" customHeight="false" outlineLevel="0" collapsed="false">
      <c r="A7105" s="0" t="s">
        <v>5460</v>
      </c>
      <c r="B7105" s="13" t="n">
        <v>43347</v>
      </c>
      <c r="C7105" s="13" t="n">
        <v>43351</v>
      </c>
      <c r="D7105" s="14" t="s">
        <v>69</v>
      </c>
      <c r="E7105" s="14" t="s">
        <v>53</v>
      </c>
      <c r="F7105" s="14" t="s">
        <v>63</v>
      </c>
      <c r="G7105" s="14" t="s">
        <v>64</v>
      </c>
      <c r="H7105" s="14" t="s">
        <v>65</v>
      </c>
      <c r="I7105" s="14" t="s">
        <v>73</v>
      </c>
      <c r="J7105" s="14" t="s">
        <v>4026</v>
      </c>
      <c r="K7105" s="15" t="n">
        <v>421.1</v>
      </c>
      <c r="L7105" s="0" t="n">
        <v>2</v>
      </c>
      <c r="M7105" s="16" t="n">
        <v>0</v>
      </c>
      <c r="N7105" s="17" t="n">
        <v>105.275</v>
      </c>
      <c r="O7105" s="0" t="str">
        <f aca="false">TEXT(B7105,"YYYY-MM")</f>
        <v>2018-09</v>
      </c>
      <c r="P7105" s="18" t="n">
        <f aca="false">IFERROR(N7105/K7105,0)</f>
        <v>0.25</v>
      </c>
      <c r="Q7105" s="0" t="str">
        <f aca="false">IF(M7105=0,"No Discount",IF(M7105&lt;0.2,"Low (1-19%)",IF(M7105&lt;0.4,"Medium (20-39%)","High (40%+)")))</f>
        <v>No Discount</v>
      </c>
      <c r="R7105" s="0" t="str">
        <f aca="false">INDEX('Lookup Tables'!$B$2:$B$5,MATCH(F7105,'Lookup Tables'!$A$2:$A$5,0))</f>
        <v>Manager D</v>
      </c>
    </row>
    <row r="7106" customFormat="false" ht="15" hidden="false" customHeight="false" outlineLevel="0" collapsed="false">
      <c r="A7106" s="0" t="s">
        <v>5461</v>
      </c>
      <c r="B7106" s="13" t="n">
        <v>43270</v>
      </c>
      <c r="C7106" s="13" t="n">
        <v>43272</v>
      </c>
      <c r="D7106" s="14" t="s">
        <v>52</v>
      </c>
      <c r="E7106" s="14" t="s">
        <v>62</v>
      </c>
      <c r="F7106" s="14" t="s">
        <v>117</v>
      </c>
      <c r="G7106" s="14" t="s">
        <v>269</v>
      </c>
      <c r="H7106" s="14" t="s">
        <v>56</v>
      </c>
      <c r="I7106" s="14" t="s">
        <v>59</v>
      </c>
      <c r="J7106" s="14" t="s">
        <v>601</v>
      </c>
      <c r="K7106" s="15" t="n">
        <v>760.116</v>
      </c>
      <c r="L7106" s="0" t="n">
        <v>6</v>
      </c>
      <c r="M7106" s="16" t="n">
        <v>0.3</v>
      </c>
      <c r="N7106" s="17" t="n">
        <v>-43.4352</v>
      </c>
      <c r="O7106" s="0" t="str">
        <f aca="false">TEXT(B7106,"YYYY-MM")</f>
        <v>2018-06</v>
      </c>
      <c r="P7106" s="18" t="n">
        <f aca="false">IFERROR(N7106/K7106,0)</f>
        <v>-0.0571428571428572</v>
      </c>
      <c r="Q7106" s="0" t="str">
        <f aca="false">IF(M7106=0,"No Discount",IF(M7106&lt;0.2,"Low (1-19%)",IF(M7106&lt;0.4,"Medium (20-39%)","High (40%+)")))</f>
        <v>Medium (20-39%)</v>
      </c>
      <c r="R7106" s="0" t="str">
        <f aca="false">INDEX('Lookup Tables'!$B$2:$B$5,MATCH(F7106,'Lookup Tables'!$A$2:$A$5,0))</f>
        <v>Manager B</v>
      </c>
    </row>
    <row r="7107" customFormat="false" ht="15" hidden="false" customHeight="false" outlineLevel="0" collapsed="false">
      <c r="A7107" s="0" t="s">
        <v>5461</v>
      </c>
      <c r="B7107" s="13" t="n">
        <v>43270</v>
      </c>
      <c r="C7107" s="13" t="n">
        <v>43272</v>
      </c>
      <c r="D7107" s="14" t="s">
        <v>52</v>
      </c>
      <c r="E7107" s="14" t="s">
        <v>62</v>
      </c>
      <c r="F7107" s="14" t="s">
        <v>117</v>
      </c>
      <c r="G7107" s="14" t="s">
        <v>269</v>
      </c>
      <c r="H7107" s="14" t="s">
        <v>56</v>
      </c>
      <c r="I7107" s="14" t="s">
        <v>76</v>
      </c>
      <c r="J7107" s="14" t="s">
        <v>2741</v>
      </c>
      <c r="K7107" s="15" t="n">
        <v>38.784</v>
      </c>
      <c r="L7107" s="0" t="n">
        <v>3</v>
      </c>
      <c r="M7107" s="16" t="n">
        <v>0.2</v>
      </c>
      <c r="N7107" s="17" t="n">
        <v>7.272</v>
      </c>
      <c r="O7107" s="0" t="str">
        <f aca="false">TEXT(B7107,"YYYY-MM")</f>
        <v>2018-06</v>
      </c>
      <c r="P7107" s="18" t="n">
        <f aca="false">IFERROR(N7107/K7107,0)</f>
        <v>0.1875</v>
      </c>
      <c r="Q7107" s="0" t="str">
        <f aca="false">IF(M7107=0,"No Discount",IF(M7107&lt;0.2,"Low (1-19%)",IF(M7107&lt;0.4,"Medium (20-39%)","High (40%+)")))</f>
        <v>Medium (20-39%)</v>
      </c>
      <c r="R7107" s="0" t="str">
        <f aca="false">INDEX('Lookup Tables'!$B$2:$B$5,MATCH(F7107,'Lookup Tables'!$A$2:$A$5,0))</f>
        <v>Manager B</v>
      </c>
    </row>
    <row r="7108" customFormat="false" ht="15" hidden="false" customHeight="false" outlineLevel="0" collapsed="false">
      <c r="A7108" s="0" t="s">
        <v>5461</v>
      </c>
      <c r="B7108" s="13" t="n">
        <v>43270</v>
      </c>
      <c r="C7108" s="13" t="n">
        <v>43272</v>
      </c>
      <c r="D7108" s="14" t="s">
        <v>52</v>
      </c>
      <c r="E7108" s="14" t="s">
        <v>62</v>
      </c>
      <c r="F7108" s="14" t="s">
        <v>117</v>
      </c>
      <c r="G7108" s="14" t="s">
        <v>269</v>
      </c>
      <c r="H7108" s="14" t="s">
        <v>80</v>
      </c>
      <c r="I7108" s="14" t="s">
        <v>123</v>
      </c>
      <c r="J7108" s="14" t="s">
        <v>3719</v>
      </c>
      <c r="K7108" s="15" t="n">
        <v>122.328</v>
      </c>
      <c r="L7108" s="0" t="n">
        <v>9</v>
      </c>
      <c r="M7108" s="16" t="n">
        <v>0.2</v>
      </c>
      <c r="N7108" s="17" t="n">
        <v>1.5291</v>
      </c>
      <c r="O7108" s="0" t="str">
        <f aca="false">TEXT(B7108,"YYYY-MM")</f>
        <v>2018-06</v>
      </c>
      <c r="P7108" s="18" t="n">
        <f aca="false">IFERROR(N7108/K7108,0)</f>
        <v>0.0125</v>
      </c>
      <c r="Q7108" s="0" t="str">
        <f aca="false">IF(M7108=0,"No Discount",IF(M7108&lt;0.2,"Low (1-19%)",IF(M7108&lt;0.4,"Medium (20-39%)","High (40%+)")))</f>
        <v>Medium (20-39%)</v>
      </c>
      <c r="R7108" s="0" t="str">
        <f aca="false">INDEX('Lookup Tables'!$B$2:$B$5,MATCH(F7108,'Lookup Tables'!$A$2:$A$5,0))</f>
        <v>Manager B</v>
      </c>
    </row>
    <row r="7109" customFormat="false" ht="15" hidden="false" customHeight="false" outlineLevel="0" collapsed="false">
      <c r="A7109" s="0" t="s">
        <v>5462</v>
      </c>
      <c r="B7109" s="13" t="n">
        <v>42844</v>
      </c>
      <c r="C7109" s="13" t="n">
        <v>42851</v>
      </c>
      <c r="D7109" s="14" t="s">
        <v>69</v>
      </c>
      <c r="E7109" s="14" t="s">
        <v>53</v>
      </c>
      <c r="F7109" s="14" t="s">
        <v>117</v>
      </c>
      <c r="G7109" s="14" t="s">
        <v>170</v>
      </c>
      <c r="H7109" s="14" t="s">
        <v>80</v>
      </c>
      <c r="I7109" s="14" t="s">
        <v>81</v>
      </c>
      <c r="J7109" s="14" t="s">
        <v>1268</v>
      </c>
      <c r="K7109" s="15" t="n">
        <v>25.98</v>
      </c>
      <c r="L7109" s="0" t="n">
        <v>2</v>
      </c>
      <c r="M7109" s="16" t="n">
        <v>0</v>
      </c>
      <c r="N7109" s="17" t="n">
        <v>0.7794</v>
      </c>
      <c r="O7109" s="0" t="str">
        <f aca="false">TEXT(B7109,"YYYY-MM")</f>
        <v>2017-04</v>
      </c>
      <c r="P7109" s="18" t="n">
        <f aca="false">IFERROR(N7109/K7109,0)</f>
        <v>0.03</v>
      </c>
      <c r="Q7109" s="0" t="str">
        <f aca="false">IF(M7109=0,"No Discount",IF(M7109&lt;0.2,"Low (1-19%)",IF(M7109&lt;0.4,"Medium (20-39%)","High (40%+)")))</f>
        <v>No Discount</v>
      </c>
      <c r="R7109" s="0" t="str">
        <f aca="false">INDEX('Lookup Tables'!$B$2:$B$5,MATCH(F7109,'Lookup Tables'!$A$2:$A$5,0))</f>
        <v>Manager B</v>
      </c>
    </row>
    <row r="7110" customFormat="false" ht="15" hidden="false" customHeight="false" outlineLevel="0" collapsed="false">
      <c r="A7110" s="0" t="s">
        <v>5462</v>
      </c>
      <c r="B7110" s="13" t="n">
        <v>42844</v>
      </c>
      <c r="C7110" s="13" t="n">
        <v>42851</v>
      </c>
      <c r="D7110" s="14" t="s">
        <v>69</v>
      </c>
      <c r="E7110" s="14" t="s">
        <v>53</v>
      </c>
      <c r="F7110" s="14" t="s">
        <v>117</v>
      </c>
      <c r="G7110" s="14" t="s">
        <v>170</v>
      </c>
      <c r="H7110" s="14" t="s">
        <v>65</v>
      </c>
      <c r="I7110" s="14" t="s">
        <v>78</v>
      </c>
      <c r="J7110" s="14" t="s">
        <v>2268</v>
      </c>
      <c r="K7110" s="15" t="n">
        <v>3.28</v>
      </c>
      <c r="L7110" s="0" t="n">
        <v>2</v>
      </c>
      <c r="M7110" s="16" t="n">
        <v>0</v>
      </c>
      <c r="N7110" s="17" t="n">
        <v>1.476</v>
      </c>
      <c r="O7110" s="0" t="str">
        <f aca="false">TEXT(B7110,"YYYY-MM")</f>
        <v>2017-04</v>
      </c>
      <c r="P7110" s="18" t="n">
        <f aca="false">IFERROR(N7110/K7110,0)</f>
        <v>0.45</v>
      </c>
      <c r="Q7110" s="0" t="str">
        <f aca="false">IF(M7110=0,"No Discount",IF(M7110&lt;0.2,"Low (1-19%)",IF(M7110&lt;0.4,"Medium (20-39%)","High (40%+)")))</f>
        <v>No Discount</v>
      </c>
      <c r="R7110" s="0" t="str">
        <f aca="false">INDEX('Lookup Tables'!$B$2:$B$5,MATCH(F7110,'Lookup Tables'!$A$2:$A$5,0))</f>
        <v>Manager B</v>
      </c>
    </row>
    <row r="7111" customFormat="false" ht="15" hidden="false" customHeight="false" outlineLevel="0" collapsed="false">
      <c r="A7111" s="0" t="s">
        <v>5462</v>
      </c>
      <c r="B7111" s="13" t="n">
        <v>42844</v>
      </c>
      <c r="C7111" s="13" t="n">
        <v>42851</v>
      </c>
      <c r="D7111" s="14" t="s">
        <v>69</v>
      </c>
      <c r="E7111" s="14" t="s">
        <v>53</v>
      </c>
      <c r="F7111" s="14" t="s">
        <v>117</v>
      </c>
      <c r="G7111" s="14" t="s">
        <v>170</v>
      </c>
      <c r="H7111" s="14" t="s">
        <v>65</v>
      </c>
      <c r="I7111" s="14" t="s">
        <v>73</v>
      </c>
      <c r="J7111" s="14" t="s">
        <v>347</v>
      </c>
      <c r="K7111" s="15" t="n">
        <v>459.88</v>
      </c>
      <c r="L7111" s="0" t="n">
        <v>4</v>
      </c>
      <c r="M7111" s="16" t="n">
        <v>0</v>
      </c>
      <c r="N7111" s="17" t="n">
        <v>13.7964</v>
      </c>
      <c r="O7111" s="0" t="str">
        <f aca="false">TEXT(B7111,"YYYY-MM")</f>
        <v>2017-04</v>
      </c>
      <c r="P7111" s="18" t="n">
        <f aca="false">IFERROR(N7111/K7111,0)</f>
        <v>0.03</v>
      </c>
      <c r="Q7111" s="0" t="str">
        <f aca="false">IF(M7111=0,"No Discount",IF(M7111&lt;0.2,"Low (1-19%)",IF(M7111&lt;0.4,"Medium (20-39%)","High (40%+)")))</f>
        <v>No Discount</v>
      </c>
      <c r="R7111" s="0" t="str">
        <f aca="false">INDEX('Lookup Tables'!$B$2:$B$5,MATCH(F7111,'Lookup Tables'!$A$2:$A$5,0))</f>
        <v>Manager B</v>
      </c>
    </row>
    <row r="7112" customFormat="false" ht="15" hidden="false" customHeight="false" outlineLevel="0" collapsed="false">
      <c r="A7112" s="0" t="s">
        <v>5462</v>
      </c>
      <c r="B7112" s="13" t="n">
        <v>42844</v>
      </c>
      <c r="C7112" s="13" t="n">
        <v>42851</v>
      </c>
      <c r="D7112" s="14" t="s">
        <v>69</v>
      </c>
      <c r="E7112" s="14" t="s">
        <v>53</v>
      </c>
      <c r="F7112" s="14" t="s">
        <v>117</v>
      </c>
      <c r="G7112" s="14" t="s">
        <v>170</v>
      </c>
      <c r="H7112" s="14" t="s">
        <v>65</v>
      </c>
      <c r="I7112" s="14" t="s">
        <v>303</v>
      </c>
      <c r="J7112" s="14" t="s">
        <v>3487</v>
      </c>
      <c r="K7112" s="15" t="n">
        <v>7.76</v>
      </c>
      <c r="L7112" s="0" t="n">
        <v>2</v>
      </c>
      <c r="M7112" s="16" t="n">
        <v>0</v>
      </c>
      <c r="N7112" s="17" t="n">
        <v>2.2504</v>
      </c>
      <c r="O7112" s="0" t="str">
        <f aca="false">TEXT(B7112,"YYYY-MM")</f>
        <v>2017-04</v>
      </c>
      <c r="P7112" s="18" t="n">
        <f aca="false">IFERROR(N7112/K7112,0)</f>
        <v>0.29</v>
      </c>
      <c r="Q7112" s="0" t="str">
        <f aca="false">IF(M7112=0,"No Discount",IF(M7112&lt;0.2,"Low (1-19%)",IF(M7112&lt;0.4,"Medium (20-39%)","High (40%+)")))</f>
        <v>No Discount</v>
      </c>
      <c r="R7112" s="0" t="str">
        <f aca="false">INDEX('Lookup Tables'!$B$2:$B$5,MATCH(F7112,'Lookup Tables'!$A$2:$A$5,0))</f>
        <v>Manager B</v>
      </c>
    </row>
    <row r="7113" customFormat="false" ht="15" hidden="false" customHeight="false" outlineLevel="0" collapsed="false">
      <c r="A7113" s="0" t="s">
        <v>5462</v>
      </c>
      <c r="B7113" s="13" t="n">
        <v>42844</v>
      </c>
      <c r="C7113" s="13" t="n">
        <v>42851</v>
      </c>
      <c r="D7113" s="14" t="s">
        <v>69</v>
      </c>
      <c r="E7113" s="14" t="s">
        <v>53</v>
      </c>
      <c r="F7113" s="14" t="s">
        <v>117</v>
      </c>
      <c r="G7113" s="14" t="s">
        <v>170</v>
      </c>
      <c r="H7113" s="14" t="s">
        <v>65</v>
      </c>
      <c r="I7113" s="14" t="s">
        <v>78</v>
      </c>
      <c r="J7113" s="14" t="s">
        <v>1630</v>
      </c>
      <c r="K7113" s="15" t="n">
        <v>71.96</v>
      </c>
      <c r="L7113" s="0" t="n">
        <v>2</v>
      </c>
      <c r="M7113" s="16" t="n">
        <v>0</v>
      </c>
      <c r="N7113" s="17" t="n">
        <v>17.99</v>
      </c>
      <c r="O7113" s="0" t="str">
        <f aca="false">TEXT(B7113,"YYYY-MM")</f>
        <v>2017-04</v>
      </c>
      <c r="P7113" s="18" t="n">
        <f aca="false">IFERROR(N7113/K7113,0)</f>
        <v>0.25</v>
      </c>
      <c r="Q7113" s="0" t="str">
        <f aca="false">IF(M7113=0,"No Discount",IF(M7113&lt;0.2,"Low (1-19%)",IF(M7113&lt;0.4,"Medium (20-39%)","High (40%+)")))</f>
        <v>No Discount</v>
      </c>
      <c r="R7113" s="0" t="str">
        <f aca="false">INDEX('Lookup Tables'!$B$2:$B$5,MATCH(F7113,'Lookup Tables'!$A$2:$A$5,0))</f>
        <v>Manager B</v>
      </c>
    </row>
    <row r="7114" customFormat="false" ht="15" hidden="false" customHeight="false" outlineLevel="0" collapsed="false">
      <c r="A7114" s="0" t="s">
        <v>5462</v>
      </c>
      <c r="B7114" s="13" t="n">
        <v>42844</v>
      </c>
      <c r="C7114" s="13" t="n">
        <v>42851</v>
      </c>
      <c r="D7114" s="14" t="s">
        <v>69</v>
      </c>
      <c r="E7114" s="14" t="s">
        <v>53</v>
      </c>
      <c r="F7114" s="14" t="s">
        <v>117</v>
      </c>
      <c r="G7114" s="14" t="s">
        <v>170</v>
      </c>
      <c r="H7114" s="14" t="s">
        <v>65</v>
      </c>
      <c r="I7114" s="14" t="s">
        <v>303</v>
      </c>
      <c r="J7114" s="14" t="s">
        <v>304</v>
      </c>
      <c r="K7114" s="15" t="n">
        <v>54.9</v>
      </c>
      <c r="L7114" s="0" t="n">
        <v>5</v>
      </c>
      <c r="M7114" s="16" t="n">
        <v>0</v>
      </c>
      <c r="N7114" s="17" t="n">
        <v>15.372</v>
      </c>
      <c r="O7114" s="0" t="str">
        <f aca="false">TEXT(B7114,"YYYY-MM")</f>
        <v>2017-04</v>
      </c>
      <c r="P7114" s="18" t="n">
        <f aca="false">IFERROR(N7114/K7114,0)</f>
        <v>0.28</v>
      </c>
      <c r="Q7114" s="0" t="str">
        <f aca="false">IF(M7114=0,"No Discount",IF(M7114&lt;0.2,"Low (1-19%)",IF(M7114&lt;0.4,"Medium (20-39%)","High (40%+)")))</f>
        <v>No Discount</v>
      </c>
      <c r="R7114" s="0" t="str">
        <f aca="false">INDEX('Lookup Tables'!$B$2:$B$5,MATCH(F7114,'Lookup Tables'!$A$2:$A$5,0))</f>
        <v>Manager B</v>
      </c>
    </row>
    <row r="7115" customFormat="false" ht="15" hidden="false" customHeight="false" outlineLevel="0" collapsed="false">
      <c r="A7115" s="0" t="s">
        <v>5462</v>
      </c>
      <c r="B7115" s="13" t="n">
        <v>42844</v>
      </c>
      <c r="C7115" s="13" t="n">
        <v>42851</v>
      </c>
      <c r="D7115" s="14" t="s">
        <v>69</v>
      </c>
      <c r="E7115" s="14" t="s">
        <v>53</v>
      </c>
      <c r="F7115" s="14" t="s">
        <v>117</v>
      </c>
      <c r="G7115" s="14" t="s">
        <v>170</v>
      </c>
      <c r="H7115" s="14" t="s">
        <v>65</v>
      </c>
      <c r="I7115" s="14" t="s">
        <v>83</v>
      </c>
      <c r="J7115" s="14" t="s">
        <v>3036</v>
      </c>
      <c r="K7115" s="15" t="n">
        <v>9.28</v>
      </c>
      <c r="L7115" s="0" t="n">
        <v>2</v>
      </c>
      <c r="M7115" s="16" t="n">
        <v>0.2</v>
      </c>
      <c r="N7115" s="17" t="n">
        <v>3.248</v>
      </c>
      <c r="O7115" s="0" t="str">
        <f aca="false">TEXT(B7115,"YYYY-MM")</f>
        <v>2017-04</v>
      </c>
      <c r="P7115" s="18" t="n">
        <f aca="false">IFERROR(N7115/K7115,0)</f>
        <v>0.35</v>
      </c>
      <c r="Q7115" s="0" t="str">
        <f aca="false">IF(M7115=0,"No Discount",IF(M7115&lt;0.2,"Low (1-19%)",IF(M7115&lt;0.4,"Medium (20-39%)","High (40%+)")))</f>
        <v>Medium (20-39%)</v>
      </c>
      <c r="R7115" s="0" t="str">
        <f aca="false">INDEX('Lookup Tables'!$B$2:$B$5,MATCH(F7115,'Lookup Tables'!$A$2:$A$5,0))</f>
        <v>Manager B</v>
      </c>
    </row>
    <row r="7116" customFormat="false" ht="15" hidden="false" customHeight="false" outlineLevel="0" collapsed="false">
      <c r="A7116" s="0" t="s">
        <v>5463</v>
      </c>
      <c r="B7116" s="13" t="n">
        <v>42860</v>
      </c>
      <c r="C7116" s="13" t="n">
        <v>42861</v>
      </c>
      <c r="D7116" s="14" t="s">
        <v>137</v>
      </c>
      <c r="E7116" s="14" t="s">
        <v>62</v>
      </c>
      <c r="F7116" s="14" t="s">
        <v>63</v>
      </c>
      <c r="G7116" s="14" t="s">
        <v>646</v>
      </c>
      <c r="H7116" s="14" t="s">
        <v>56</v>
      </c>
      <c r="I7116" s="14" t="s">
        <v>71</v>
      </c>
      <c r="J7116" s="14" t="s">
        <v>3979</v>
      </c>
      <c r="K7116" s="15" t="n">
        <v>1685.88</v>
      </c>
      <c r="L7116" s="0" t="n">
        <v>6</v>
      </c>
      <c r="M7116" s="16" t="n">
        <v>0</v>
      </c>
      <c r="N7116" s="17" t="n">
        <v>320.3172</v>
      </c>
      <c r="O7116" s="0" t="str">
        <f aca="false">TEXT(B7116,"YYYY-MM")</f>
        <v>2017-05</v>
      </c>
      <c r="P7116" s="18" t="n">
        <f aca="false">IFERROR(N7116/K7116,0)</f>
        <v>0.19</v>
      </c>
      <c r="Q7116" s="0" t="str">
        <f aca="false">IF(M7116=0,"No Discount",IF(M7116&lt;0.2,"Low (1-19%)",IF(M7116&lt;0.4,"Medium (20-39%)","High (40%+)")))</f>
        <v>No Discount</v>
      </c>
      <c r="R7116" s="0" t="str">
        <f aca="false">INDEX('Lookup Tables'!$B$2:$B$5,MATCH(F7116,'Lookup Tables'!$A$2:$A$5,0))</f>
        <v>Manager D</v>
      </c>
    </row>
    <row r="7117" customFormat="false" ht="15" hidden="false" customHeight="false" outlineLevel="0" collapsed="false">
      <c r="A7117" s="0" t="s">
        <v>5463</v>
      </c>
      <c r="B7117" s="13" t="n">
        <v>42860</v>
      </c>
      <c r="C7117" s="13" t="n">
        <v>42861</v>
      </c>
      <c r="D7117" s="14" t="s">
        <v>137</v>
      </c>
      <c r="E7117" s="14" t="s">
        <v>62</v>
      </c>
      <c r="F7117" s="14" t="s">
        <v>63</v>
      </c>
      <c r="G7117" s="14" t="s">
        <v>646</v>
      </c>
      <c r="H7117" s="14" t="s">
        <v>65</v>
      </c>
      <c r="I7117" s="14" t="s">
        <v>83</v>
      </c>
      <c r="J7117" s="14" t="s">
        <v>376</v>
      </c>
      <c r="K7117" s="15" t="n">
        <v>5.728</v>
      </c>
      <c r="L7117" s="0" t="n">
        <v>2</v>
      </c>
      <c r="M7117" s="16" t="n">
        <v>0.2</v>
      </c>
      <c r="N7117" s="17" t="n">
        <v>2.0048</v>
      </c>
      <c r="O7117" s="0" t="str">
        <f aca="false">TEXT(B7117,"YYYY-MM")</f>
        <v>2017-05</v>
      </c>
      <c r="P7117" s="18" t="n">
        <f aca="false">IFERROR(N7117/K7117,0)</f>
        <v>0.35</v>
      </c>
      <c r="Q7117" s="0" t="str">
        <f aca="false">IF(M7117=0,"No Discount",IF(M7117&lt;0.2,"Low (1-19%)",IF(M7117&lt;0.4,"Medium (20-39%)","High (40%+)")))</f>
        <v>Medium (20-39%)</v>
      </c>
      <c r="R7117" s="0" t="str">
        <f aca="false">INDEX('Lookup Tables'!$B$2:$B$5,MATCH(F7117,'Lookup Tables'!$A$2:$A$5,0))</f>
        <v>Manager D</v>
      </c>
    </row>
    <row r="7118" customFormat="false" ht="15" hidden="false" customHeight="false" outlineLevel="0" collapsed="false">
      <c r="A7118" s="0" t="s">
        <v>5464</v>
      </c>
      <c r="B7118" s="13" t="n">
        <v>42295</v>
      </c>
      <c r="C7118" s="13" t="n">
        <v>42300</v>
      </c>
      <c r="D7118" s="14" t="s">
        <v>52</v>
      </c>
      <c r="E7118" s="14" t="s">
        <v>53</v>
      </c>
      <c r="F7118" s="14" t="s">
        <v>63</v>
      </c>
      <c r="G7118" s="14" t="s">
        <v>94</v>
      </c>
      <c r="H7118" s="14" t="s">
        <v>65</v>
      </c>
      <c r="I7118" s="14" t="s">
        <v>91</v>
      </c>
      <c r="J7118" s="14" t="s">
        <v>2009</v>
      </c>
      <c r="K7118" s="15" t="n">
        <v>61.96</v>
      </c>
      <c r="L7118" s="0" t="n">
        <v>2</v>
      </c>
      <c r="M7118" s="16" t="n">
        <v>0</v>
      </c>
      <c r="N7118" s="17" t="n">
        <v>27.882</v>
      </c>
      <c r="O7118" s="0" t="str">
        <f aca="false">TEXT(B7118,"YYYY-MM")</f>
        <v>2015-10</v>
      </c>
      <c r="P7118" s="18" t="n">
        <f aca="false">IFERROR(N7118/K7118,0)</f>
        <v>0.45</v>
      </c>
      <c r="Q7118" s="0" t="str">
        <f aca="false">IF(M7118=0,"No Discount",IF(M7118&lt;0.2,"Low (1-19%)",IF(M7118&lt;0.4,"Medium (20-39%)","High (40%+)")))</f>
        <v>No Discount</v>
      </c>
      <c r="R7118" s="0" t="str">
        <f aca="false">INDEX('Lookup Tables'!$B$2:$B$5,MATCH(F7118,'Lookup Tables'!$A$2:$A$5,0))</f>
        <v>Manager D</v>
      </c>
    </row>
    <row r="7119" customFormat="false" ht="15" hidden="false" customHeight="false" outlineLevel="0" collapsed="false">
      <c r="A7119" s="0" t="s">
        <v>5464</v>
      </c>
      <c r="B7119" s="13" t="n">
        <v>42295</v>
      </c>
      <c r="C7119" s="13" t="n">
        <v>42300</v>
      </c>
      <c r="D7119" s="14" t="s">
        <v>52</v>
      </c>
      <c r="E7119" s="14" t="s">
        <v>53</v>
      </c>
      <c r="F7119" s="14" t="s">
        <v>63</v>
      </c>
      <c r="G7119" s="14" t="s">
        <v>94</v>
      </c>
      <c r="H7119" s="14" t="s">
        <v>65</v>
      </c>
      <c r="I7119" s="14" t="s">
        <v>83</v>
      </c>
      <c r="J7119" s="14" t="s">
        <v>2643</v>
      </c>
      <c r="K7119" s="15" t="n">
        <v>1.344</v>
      </c>
      <c r="L7119" s="0" t="n">
        <v>1</v>
      </c>
      <c r="M7119" s="16" t="n">
        <v>0.2</v>
      </c>
      <c r="N7119" s="17" t="n">
        <v>0.4704</v>
      </c>
      <c r="O7119" s="0" t="str">
        <f aca="false">TEXT(B7119,"YYYY-MM")</f>
        <v>2015-10</v>
      </c>
      <c r="P7119" s="18" t="n">
        <f aca="false">IFERROR(N7119/K7119,0)</f>
        <v>0.35</v>
      </c>
      <c r="Q7119" s="0" t="str">
        <f aca="false">IF(M7119=0,"No Discount",IF(M7119&lt;0.2,"Low (1-19%)",IF(M7119&lt;0.4,"Medium (20-39%)","High (40%+)")))</f>
        <v>Medium (20-39%)</v>
      </c>
      <c r="R7119" s="0" t="str">
        <f aca="false">INDEX('Lookup Tables'!$B$2:$B$5,MATCH(F7119,'Lookup Tables'!$A$2:$A$5,0))</f>
        <v>Manager D</v>
      </c>
    </row>
    <row r="7120" customFormat="false" ht="15" hidden="false" customHeight="false" outlineLevel="0" collapsed="false">
      <c r="A7120" s="0" t="s">
        <v>5465</v>
      </c>
      <c r="B7120" s="13" t="n">
        <v>43144</v>
      </c>
      <c r="C7120" s="13" t="n">
        <v>43148</v>
      </c>
      <c r="D7120" s="14" t="s">
        <v>69</v>
      </c>
      <c r="E7120" s="14" t="s">
        <v>62</v>
      </c>
      <c r="F7120" s="14" t="s">
        <v>117</v>
      </c>
      <c r="G7120" s="14" t="s">
        <v>170</v>
      </c>
      <c r="H7120" s="14" t="s">
        <v>65</v>
      </c>
      <c r="I7120" s="14" t="s">
        <v>91</v>
      </c>
      <c r="J7120" s="14" t="s">
        <v>2616</v>
      </c>
      <c r="K7120" s="15" t="n">
        <v>17.94</v>
      </c>
      <c r="L7120" s="0" t="n">
        <v>3</v>
      </c>
      <c r="M7120" s="16" t="n">
        <v>0</v>
      </c>
      <c r="N7120" s="17" t="n">
        <v>8.7906</v>
      </c>
      <c r="O7120" s="0" t="str">
        <f aca="false">TEXT(B7120,"YYYY-MM")</f>
        <v>2018-02</v>
      </c>
      <c r="P7120" s="18" t="n">
        <f aca="false">IFERROR(N7120/K7120,0)</f>
        <v>0.49</v>
      </c>
      <c r="Q7120" s="0" t="str">
        <f aca="false">IF(M7120=0,"No Discount",IF(M7120&lt;0.2,"Low (1-19%)",IF(M7120&lt;0.4,"Medium (20-39%)","High (40%+)")))</f>
        <v>No Discount</v>
      </c>
      <c r="R7120" s="0" t="str">
        <f aca="false">INDEX('Lookup Tables'!$B$2:$B$5,MATCH(F7120,'Lookup Tables'!$A$2:$A$5,0))</f>
        <v>Manager B</v>
      </c>
    </row>
    <row r="7121" customFormat="false" ht="15" hidden="false" customHeight="false" outlineLevel="0" collapsed="false">
      <c r="A7121" s="0" t="s">
        <v>5466</v>
      </c>
      <c r="B7121" s="13" t="n">
        <v>43421</v>
      </c>
      <c r="C7121" s="13" t="n">
        <v>43428</v>
      </c>
      <c r="D7121" s="14" t="s">
        <v>69</v>
      </c>
      <c r="E7121" s="14" t="s">
        <v>62</v>
      </c>
      <c r="F7121" s="14" t="s">
        <v>63</v>
      </c>
      <c r="G7121" s="14" t="s">
        <v>94</v>
      </c>
      <c r="H7121" s="14" t="s">
        <v>65</v>
      </c>
      <c r="I7121" s="14" t="s">
        <v>83</v>
      </c>
      <c r="J7121" s="14" t="s">
        <v>937</v>
      </c>
      <c r="K7121" s="15" t="n">
        <v>13.904</v>
      </c>
      <c r="L7121" s="0" t="n">
        <v>2</v>
      </c>
      <c r="M7121" s="16" t="n">
        <v>0.2</v>
      </c>
      <c r="N7121" s="17" t="n">
        <v>4.5188</v>
      </c>
      <c r="O7121" s="0" t="str">
        <f aca="false">TEXT(B7121,"YYYY-MM")</f>
        <v>2018-11</v>
      </c>
      <c r="P7121" s="18" t="n">
        <f aca="false">IFERROR(N7121/K7121,0)</f>
        <v>0.325</v>
      </c>
      <c r="Q7121" s="0" t="str">
        <f aca="false">IF(M7121=0,"No Discount",IF(M7121&lt;0.2,"Low (1-19%)",IF(M7121&lt;0.4,"Medium (20-39%)","High (40%+)")))</f>
        <v>Medium (20-39%)</v>
      </c>
      <c r="R7121" s="0" t="str">
        <f aca="false">INDEX('Lookup Tables'!$B$2:$B$5,MATCH(F7121,'Lookup Tables'!$A$2:$A$5,0))</f>
        <v>Manager D</v>
      </c>
    </row>
    <row r="7122" customFormat="false" ht="15" hidden="false" customHeight="false" outlineLevel="0" collapsed="false">
      <c r="A7122" s="0" t="s">
        <v>5467</v>
      </c>
      <c r="B7122" s="13" t="n">
        <v>42024</v>
      </c>
      <c r="C7122" s="13" t="n">
        <v>42030</v>
      </c>
      <c r="D7122" s="14" t="s">
        <v>69</v>
      </c>
      <c r="E7122" s="14" t="s">
        <v>62</v>
      </c>
      <c r="F7122" s="14" t="s">
        <v>54</v>
      </c>
      <c r="G7122" s="14" t="s">
        <v>200</v>
      </c>
      <c r="H7122" s="14" t="s">
        <v>65</v>
      </c>
      <c r="I7122" s="14" t="s">
        <v>83</v>
      </c>
      <c r="J7122" s="14" t="s">
        <v>2243</v>
      </c>
      <c r="K7122" s="15" t="n">
        <v>67.194</v>
      </c>
      <c r="L7122" s="0" t="n">
        <v>1</v>
      </c>
      <c r="M7122" s="16" t="n">
        <v>0.7</v>
      </c>
      <c r="N7122" s="17" t="n">
        <v>-51.5154</v>
      </c>
      <c r="O7122" s="0" t="str">
        <f aca="false">TEXT(B7122,"YYYY-MM")</f>
        <v>2015-01</v>
      </c>
      <c r="P7122" s="18" t="n">
        <f aca="false">IFERROR(N7122/K7122,0)</f>
        <v>-0.766666666666667</v>
      </c>
      <c r="Q7122" s="0" t="str">
        <f aca="false">IF(M7122=0,"No Discount",IF(M7122&lt;0.2,"Low (1-19%)",IF(M7122&lt;0.4,"Medium (20-39%)","High (40%+)")))</f>
        <v>High (40%+)</v>
      </c>
      <c r="R7122" s="0" t="str">
        <f aca="false">INDEX('Lookup Tables'!$B$2:$B$5,MATCH(F7122,'Lookup Tables'!$A$2:$A$5,0))</f>
        <v>Manager C</v>
      </c>
    </row>
    <row r="7123" customFormat="false" ht="15" hidden="false" customHeight="false" outlineLevel="0" collapsed="false">
      <c r="A7123" s="0" t="s">
        <v>5468</v>
      </c>
      <c r="B7123" s="13" t="n">
        <v>43435</v>
      </c>
      <c r="C7123" s="13" t="n">
        <v>43442</v>
      </c>
      <c r="D7123" s="14" t="s">
        <v>69</v>
      </c>
      <c r="E7123" s="14" t="s">
        <v>53</v>
      </c>
      <c r="F7123" s="14" t="s">
        <v>63</v>
      </c>
      <c r="G7123" s="14" t="s">
        <v>94</v>
      </c>
      <c r="H7123" s="14" t="s">
        <v>65</v>
      </c>
      <c r="I7123" s="14" t="s">
        <v>91</v>
      </c>
      <c r="J7123" s="14" t="s">
        <v>4942</v>
      </c>
      <c r="K7123" s="15" t="n">
        <v>41.86</v>
      </c>
      <c r="L7123" s="0" t="n">
        <v>7</v>
      </c>
      <c r="M7123" s="16" t="n">
        <v>0</v>
      </c>
      <c r="N7123" s="17" t="n">
        <v>18.837</v>
      </c>
      <c r="O7123" s="0" t="str">
        <f aca="false">TEXT(B7123,"YYYY-MM")</f>
        <v>2018-12</v>
      </c>
      <c r="P7123" s="18" t="n">
        <f aca="false">IFERROR(N7123/K7123,0)</f>
        <v>0.45</v>
      </c>
      <c r="Q7123" s="0" t="str">
        <f aca="false">IF(M7123=0,"No Discount",IF(M7123&lt;0.2,"Low (1-19%)",IF(M7123&lt;0.4,"Medium (20-39%)","High (40%+)")))</f>
        <v>No Discount</v>
      </c>
      <c r="R7123" s="0" t="str">
        <f aca="false">INDEX('Lookup Tables'!$B$2:$B$5,MATCH(F7123,'Lookup Tables'!$A$2:$A$5,0))</f>
        <v>Manager D</v>
      </c>
    </row>
    <row r="7124" customFormat="false" ht="15" hidden="false" customHeight="false" outlineLevel="0" collapsed="false">
      <c r="A7124" s="0" t="s">
        <v>5468</v>
      </c>
      <c r="B7124" s="13" t="n">
        <v>43435</v>
      </c>
      <c r="C7124" s="13" t="n">
        <v>43442</v>
      </c>
      <c r="D7124" s="14" t="s">
        <v>69</v>
      </c>
      <c r="E7124" s="14" t="s">
        <v>53</v>
      </c>
      <c r="F7124" s="14" t="s">
        <v>63</v>
      </c>
      <c r="G7124" s="14" t="s">
        <v>94</v>
      </c>
      <c r="H7124" s="14" t="s">
        <v>56</v>
      </c>
      <c r="I7124" s="14" t="s">
        <v>57</v>
      </c>
      <c r="J7124" s="14" t="s">
        <v>3317</v>
      </c>
      <c r="K7124" s="15" t="n">
        <v>141.96</v>
      </c>
      <c r="L7124" s="0" t="n">
        <v>2</v>
      </c>
      <c r="M7124" s="16" t="n">
        <v>0</v>
      </c>
      <c r="N7124" s="17" t="n">
        <v>41.1684</v>
      </c>
      <c r="O7124" s="0" t="str">
        <f aca="false">TEXT(B7124,"YYYY-MM")</f>
        <v>2018-12</v>
      </c>
      <c r="P7124" s="18" t="n">
        <f aca="false">IFERROR(N7124/K7124,0)</f>
        <v>0.29</v>
      </c>
      <c r="Q7124" s="0" t="str">
        <f aca="false">IF(M7124=0,"No Discount",IF(M7124&lt;0.2,"Low (1-19%)",IF(M7124&lt;0.4,"Medium (20-39%)","High (40%+)")))</f>
        <v>No Discount</v>
      </c>
      <c r="R7124" s="0" t="str">
        <f aca="false">INDEX('Lookup Tables'!$B$2:$B$5,MATCH(F7124,'Lookup Tables'!$A$2:$A$5,0))</f>
        <v>Manager D</v>
      </c>
    </row>
    <row r="7125" customFormat="false" ht="15" hidden="false" customHeight="false" outlineLevel="0" collapsed="false">
      <c r="A7125" s="0" t="s">
        <v>5469</v>
      </c>
      <c r="B7125" s="13" t="n">
        <v>42591</v>
      </c>
      <c r="C7125" s="13" t="n">
        <v>42598</v>
      </c>
      <c r="D7125" s="14" t="s">
        <v>69</v>
      </c>
      <c r="E7125" s="14" t="s">
        <v>62</v>
      </c>
      <c r="F7125" s="14" t="s">
        <v>117</v>
      </c>
      <c r="G7125" s="14" t="s">
        <v>170</v>
      </c>
      <c r="H7125" s="14" t="s">
        <v>56</v>
      </c>
      <c r="I7125" s="14" t="s">
        <v>76</v>
      </c>
      <c r="J7125" s="14" t="s">
        <v>3326</v>
      </c>
      <c r="K7125" s="15" t="n">
        <v>10.02</v>
      </c>
      <c r="L7125" s="0" t="n">
        <v>3</v>
      </c>
      <c r="M7125" s="16" t="n">
        <v>0</v>
      </c>
      <c r="N7125" s="17" t="n">
        <v>4.4088</v>
      </c>
      <c r="O7125" s="0" t="str">
        <f aca="false">TEXT(B7125,"YYYY-MM")</f>
        <v>2016-08</v>
      </c>
      <c r="P7125" s="18" t="n">
        <f aca="false">IFERROR(N7125/K7125,0)</f>
        <v>0.44</v>
      </c>
      <c r="Q7125" s="0" t="str">
        <f aca="false">IF(M7125=0,"No Discount",IF(M7125&lt;0.2,"Low (1-19%)",IF(M7125&lt;0.4,"Medium (20-39%)","High (40%+)")))</f>
        <v>No Discount</v>
      </c>
      <c r="R7125" s="0" t="str">
        <f aca="false">INDEX('Lookup Tables'!$B$2:$B$5,MATCH(F7125,'Lookup Tables'!$A$2:$A$5,0))</f>
        <v>Manager B</v>
      </c>
    </row>
    <row r="7126" customFormat="false" ht="15" hidden="false" customHeight="false" outlineLevel="0" collapsed="false">
      <c r="A7126" s="0" t="s">
        <v>5469</v>
      </c>
      <c r="B7126" s="13" t="n">
        <v>42591</v>
      </c>
      <c r="C7126" s="13" t="n">
        <v>42598</v>
      </c>
      <c r="D7126" s="14" t="s">
        <v>69</v>
      </c>
      <c r="E7126" s="14" t="s">
        <v>62</v>
      </c>
      <c r="F7126" s="14" t="s">
        <v>117</v>
      </c>
      <c r="G7126" s="14" t="s">
        <v>170</v>
      </c>
      <c r="H7126" s="14" t="s">
        <v>65</v>
      </c>
      <c r="I7126" s="14" t="s">
        <v>91</v>
      </c>
      <c r="J7126" s="14" t="s">
        <v>2854</v>
      </c>
      <c r="K7126" s="15" t="n">
        <v>144.12</v>
      </c>
      <c r="L7126" s="0" t="n">
        <v>3</v>
      </c>
      <c r="M7126" s="16" t="n">
        <v>0</v>
      </c>
      <c r="N7126" s="17" t="n">
        <v>69.1776</v>
      </c>
      <c r="O7126" s="0" t="str">
        <f aca="false">TEXT(B7126,"YYYY-MM")</f>
        <v>2016-08</v>
      </c>
      <c r="P7126" s="18" t="n">
        <f aca="false">IFERROR(N7126/K7126,0)</f>
        <v>0.48</v>
      </c>
      <c r="Q7126" s="0" t="str">
        <f aca="false">IF(M7126=0,"No Discount",IF(M7126&lt;0.2,"Low (1-19%)",IF(M7126&lt;0.4,"Medium (20-39%)","High (40%+)")))</f>
        <v>No Discount</v>
      </c>
      <c r="R7126" s="0" t="str">
        <f aca="false">INDEX('Lookup Tables'!$B$2:$B$5,MATCH(F7126,'Lookup Tables'!$A$2:$A$5,0))</f>
        <v>Manager B</v>
      </c>
    </row>
    <row r="7127" customFormat="false" ht="15" hidden="false" customHeight="false" outlineLevel="0" collapsed="false">
      <c r="A7127" s="0" t="s">
        <v>5470</v>
      </c>
      <c r="B7127" s="13" t="n">
        <v>43005</v>
      </c>
      <c r="C7127" s="13" t="n">
        <v>43007</v>
      </c>
      <c r="D7127" s="14" t="s">
        <v>52</v>
      </c>
      <c r="E7127" s="14" t="s">
        <v>53</v>
      </c>
      <c r="F7127" s="14" t="s">
        <v>54</v>
      </c>
      <c r="G7127" s="14" t="s">
        <v>597</v>
      </c>
      <c r="H7127" s="14" t="s">
        <v>65</v>
      </c>
      <c r="I7127" s="14" t="s">
        <v>91</v>
      </c>
      <c r="J7127" s="14" t="s">
        <v>2530</v>
      </c>
      <c r="K7127" s="15" t="n">
        <v>17.94</v>
      </c>
      <c r="L7127" s="0" t="n">
        <v>3</v>
      </c>
      <c r="M7127" s="16" t="n">
        <v>0</v>
      </c>
      <c r="N7127" s="17" t="n">
        <v>8.7906</v>
      </c>
      <c r="O7127" s="0" t="str">
        <f aca="false">TEXT(B7127,"YYYY-MM")</f>
        <v>2017-09</v>
      </c>
      <c r="P7127" s="18" t="n">
        <f aca="false">IFERROR(N7127/K7127,0)</f>
        <v>0.49</v>
      </c>
      <c r="Q7127" s="0" t="str">
        <f aca="false">IF(M7127=0,"No Discount",IF(M7127&lt;0.2,"Low (1-19%)",IF(M7127&lt;0.4,"Medium (20-39%)","High (40%+)")))</f>
        <v>No Discount</v>
      </c>
      <c r="R7127" s="0" t="str">
        <f aca="false">INDEX('Lookup Tables'!$B$2:$B$5,MATCH(F7127,'Lookup Tables'!$A$2:$A$5,0))</f>
        <v>Manager C</v>
      </c>
    </row>
    <row r="7128" customFormat="false" ht="15" hidden="false" customHeight="false" outlineLevel="0" collapsed="false">
      <c r="A7128" s="0" t="s">
        <v>5470</v>
      </c>
      <c r="B7128" s="13" t="n">
        <v>43005</v>
      </c>
      <c r="C7128" s="13" t="n">
        <v>43007</v>
      </c>
      <c r="D7128" s="14" t="s">
        <v>52</v>
      </c>
      <c r="E7128" s="14" t="s">
        <v>53</v>
      </c>
      <c r="F7128" s="14" t="s">
        <v>54</v>
      </c>
      <c r="G7128" s="14" t="s">
        <v>597</v>
      </c>
      <c r="H7128" s="14" t="s">
        <v>65</v>
      </c>
      <c r="I7128" s="14" t="s">
        <v>78</v>
      </c>
      <c r="J7128" s="14" t="s">
        <v>388</v>
      </c>
      <c r="K7128" s="15" t="n">
        <v>13.89</v>
      </c>
      <c r="L7128" s="0" t="n">
        <v>3</v>
      </c>
      <c r="M7128" s="16" t="n">
        <v>0</v>
      </c>
      <c r="N7128" s="17" t="n">
        <v>4.5837</v>
      </c>
      <c r="O7128" s="0" t="str">
        <f aca="false">TEXT(B7128,"YYYY-MM")</f>
        <v>2017-09</v>
      </c>
      <c r="P7128" s="18" t="n">
        <f aca="false">IFERROR(N7128/K7128,0)</f>
        <v>0.33</v>
      </c>
      <c r="Q7128" s="0" t="str">
        <f aca="false">IF(M7128=0,"No Discount",IF(M7128&lt;0.2,"Low (1-19%)",IF(M7128&lt;0.4,"Medium (20-39%)","High (40%+)")))</f>
        <v>No Discount</v>
      </c>
      <c r="R7128" s="0" t="str">
        <f aca="false">INDEX('Lookup Tables'!$B$2:$B$5,MATCH(F7128,'Lookup Tables'!$A$2:$A$5,0))</f>
        <v>Manager C</v>
      </c>
    </row>
    <row r="7129" customFormat="false" ht="15" hidden="false" customHeight="false" outlineLevel="0" collapsed="false">
      <c r="A7129" s="0" t="s">
        <v>5471</v>
      </c>
      <c r="B7129" s="13" t="n">
        <v>43053</v>
      </c>
      <c r="C7129" s="13" t="n">
        <v>43059</v>
      </c>
      <c r="D7129" s="14" t="s">
        <v>69</v>
      </c>
      <c r="E7129" s="14" t="s">
        <v>53</v>
      </c>
      <c r="F7129" s="14" t="s">
        <v>117</v>
      </c>
      <c r="G7129" s="14" t="s">
        <v>160</v>
      </c>
      <c r="H7129" s="14" t="s">
        <v>65</v>
      </c>
      <c r="I7129" s="14" t="s">
        <v>91</v>
      </c>
      <c r="J7129" s="14" t="s">
        <v>2103</v>
      </c>
      <c r="K7129" s="15" t="n">
        <v>16.45</v>
      </c>
      <c r="L7129" s="0" t="n">
        <v>5</v>
      </c>
      <c r="M7129" s="16" t="n">
        <v>0</v>
      </c>
      <c r="N7129" s="17" t="n">
        <v>7.567</v>
      </c>
      <c r="O7129" s="0" t="str">
        <f aca="false">TEXT(B7129,"YYYY-MM")</f>
        <v>2017-11</v>
      </c>
      <c r="P7129" s="18" t="n">
        <f aca="false">IFERROR(N7129/K7129,0)</f>
        <v>0.46</v>
      </c>
      <c r="Q7129" s="0" t="str">
        <f aca="false">IF(M7129=0,"No Discount",IF(M7129&lt;0.2,"Low (1-19%)",IF(M7129&lt;0.4,"Medium (20-39%)","High (40%+)")))</f>
        <v>No Discount</v>
      </c>
      <c r="R7129" s="0" t="str">
        <f aca="false">INDEX('Lookup Tables'!$B$2:$B$5,MATCH(F7129,'Lookup Tables'!$A$2:$A$5,0))</f>
        <v>Manager B</v>
      </c>
    </row>
    <row r="7130" customFormat="false" ht="15" hidden="false" customHeight="false" outlineLevel="0" collapsed="false">
      <c r="A7130" s="0" t="s">
        <v>5471</v>
      </c>
      <c r="B7130" s="13" t="n">
        <v>43053</v>
      </c>
      <c r="C7130" s="13" t="n">
        <v>43059</v>
      </c>
      <c r="D7130" s="14" t="s">
        <v>69</v>
      </c>
      <c r="E7130" s="14" t="s">
        <v>53</v>
      </c>
      <c r="F7130" s="14" t="s">
        <v>117</v>
      </c>
      <c r="G7130" s="14" t="s">
        <v>160</v>
      </c>
      <c r="H7130" s="14" t="s">
        <v>56</v>
      </c>
      <c r="I7130" s="14" t="s">
        <v>76</v>
      </c>
      <c r="J7130" s="14" t="s">
        <v>3070</v>
      </c>
      <c r="K7130" s="15" t="n">
        <v>19.92</v>
      </c>
      <c r="L7130" s="0" t="n">
        <v>4</v>
      </c>
      <c r="M7130" s="16" t="n">
        <v>0</v>
      </c>
      <c r="N7130" s="17" t="n">
        <v>6.5736</v>
      </c>
      <c r="O7130" s="0" t="str">
        <f aca="false">TEXT(B7130,"YYYY-MM")</f>
        <v>2017-11</v>
      </c>
      <c r="P7130" s="18" t="n">
        <f aca="false">IFERROR(N7130/K7130,0)</f>
        <v>0.33</v>
      </c>
      <c r="Q7130" s="0" t="str">
        <f aca="false">IF(M7130=0,"No Discount",IF(M7130&lt;0.2,"Low (1-19%)",IF(M7130&lt;0.4,"Medium (20-39%)","High (40%+)")))</f>
        <v>No Discount</v>
      </c>
      <c r="R7130" s="0" t="str">
        <f aca="false">INDEX('Lookup Tables'!$B$2:$B$5,MATCH(F7130,'Lookup Tables'!$A$2:$A$5,0))</f>
        <v>Manager B</v>
      </c>
    </row>
    <row r="7131" customFormat="false" ht="15" hidden="false" customHeight="false" outlineLevel="0" collapsed="false">
      <c r="A7131" s="0" t="s">
        <v>5472</v>
      </c>
      <c r="B7131" s="13" t="n">
        <v>42841</v>
      </c>
      <c r="C7131" s="13" t="n">
        <v>42847</v>
      </c>
      <c r="D7131" s="14" t="s">
        <v>69</v>
      </c>
      <c r="E7131" s="14" t="s">
        <v>53</v>
      </c>
      <c r="F7131" s="14" t="s">
        <v>54</v>
      </c>
      <c r="G7131" s="14" t="s">
        <v>200</v>
      </c>
      <c r="H7131" s="14" t="s">
        <v>80</v>
      </c>
      <c r="I7131" s="14" t="s">
        <v>123</v>
      </c>
      <c r="J7131" s="14" t="s">
        <v>1632</v>
      </c>
      <c r="K7131" s="15" t="n">
        <v>35.168</v>
      </c>
      <c r="L7131" s="0" t="n">
        <v>4</v>
      </c>
      <c r="M7131" s="16" t="n">
        <v>0.2</v>
      </c>
      <c r="N7131" s="17" t="n">
        <v>8.3524</v>
      </c>
      <c r="O7131" s="0" t="str">
        <f aca="false">TEXT(B7131,"YYYY-MM")</f>
        <v>2017-04</v>
      </c>
      <c r="P7131" s="18" t="n">
        <f aca="false">IFERROR(N7131/K7131,0)</f>
        <v>0.2375</v>
      </c>
      <c r="Q7131" s="0" t="str">
        <f aca="false">IF(M7131=0,"No Discount",IF(M7131&lt;0.2,"Low (1-19%)",IF(M7131&lt;0.4,"Medium (20-39%)","High (40%+)")))</f>
        <v>Medium (20-39%)</v>
      </c>
      <c r="R7131" s="0" t="str">
        <f aca="false">INDEX('Lookup Tables'!$B$2:$B$5,MATCH(F7131,'Lookup Tables'!$A$2:$A$5,0))</f>
        <v>Manager C</v>
      </c>
    </row>
    <row r="7132" customFormat="false" ht="15" hidden="false" customHeight="false" outlineLevel="0" collapsed="false">
      <c r="A7132" s="0" t="s">
        <v>5472</v>
      </c>
      <c r="B7132" s="13" t="n">
        <v>42841</v>
      </c>
      <c r="C7132" s="13" t="n">
        <v>42847</v>
      </c>
      <c r="D7132" s="14" t="s">
        <v>69</v>
      </c>
      <c r="E7132" s="14" t="s">
        <v>53</v>
      </c>
      <c r="F7132" s="14" t="s">
        <v>54</v>
      </c>
      <c r="G7132" s="14" t="s">
        <v>200</v>
      </c>
      <c r="H7132" s="14" t="s">
        <v>65</v>
      </c>
      <c r="I7132" s="14" t="s">
        <v>91</v>
      </c>
      <c r="J7132" s="14" t="s">
        <v>4544</v>
      </c>
      <c r="K7132" s="15" t="n">
        <v>123.088</v>
      </c>
      <c r="L7132" s="0" t="n">
        <v>7</v>
      </c>
      <c r="M7132" s="16" t="n">
        <v>0.2</v>
      </c>
      <c r="N7132" s="17" t="n">
        <v>40.0036</v>
      </c>
      <c r="O7132" s="0" t="str">
        <f aca="false">TEXT(B7132,"YYYY-MM")</f>
        <v>2017-04</v>
      </c>
      <c r="P7132" s="18" t="n">
        <f aca="false">IFERROR(N7132/K7132,0)</f>
        <v>0.325</v>
      </c>
      <c r="Q7132" s="0" t="str">
        <f aca="false">IF(M7132=0,"No Discount",IF(M7132&lt;0.2,"Low (1-19%)",IF(M7132&lt;0.4,"Medium (20-39%)","High (40%+)")))</f>
        <v>Medium (20-39%)</v>
      </c>
      <c r="R7132" s="0" t="str">
        <f aca="false">INDEX('Lookup Tables'!$B$2:$B$5,MATCH(F7132,'Lookup Tables'!$A$2:$A$5,0))</f>
        <v>Manager C</v>
      </c>
    </row>
    <row r="7133" customFormat="false" ht="15" hidden="false" customHeight="false" outlineLevel="0" collapsed="false">
      <c r="A7133" s="0" t="s">
        <v>5473</v>
      </c>
      <c r="B7133" s="13" t="n">
        <v>43430</v>
      </c>
      <c r="C7133" s="13" t="n">
        <v>43435</v>
      </c>
      <c r="D7133" s="14" t="s">
        <v>69</v>
      </c>
      <c r="E7133" s="14" t="s">
        <v>97</v>
      </c>
      <c r="F7133" s="14" t="s">
        <v>98</v>
      </c>
      <c r="G7133" s="14" t="s">
        <v>164</v>
      </c>
      <c r="H7133" s="14" t="s">
        <v>56</v>
      </c>
      <c r="I7133" s="14" t="s">
        <v>71</v>
      </c>
      <c r="J7133" s="14" t="s">
        <v>1495</v>
      </c>
      <c r="K7133" s="15" t="n">
        <v>257.94</v>
      </c>
      <c r="L7133" s="0" t="n">
        <v>3</v>
      </c>
      <c r="M7133" s="16" t="n">
        <v>0</v>
      </c>
      <c r="N7133" s="17" t="n">
        <v>67.0644</v>
      </c>
      <c r="O7133" s="0" t="str">
        <f aca="false">TEXT(B7133,"YYYY-MM")</f>
        <v>2018-11</v>
      </c>
      <c r="P7133" s="18" t="n">
        <f aca="false">IFERROR(N7133/K7133,0)</f>
        <v>0.26</v>
      </c>
      <c r="Q7133" s="0" t="str">
        <f aca="false">IF(M7133=0,"No Discount",IF(M7133&lt;0.2,"Low (1-19%)",IF(M7133&lt;0.4,"Medium (20-39%)","High (40%+)")))</f>
        <v>No Discount</v>
      </c>
      <c r="R7133" s="0" t="str">
        <f aca="false">INDEX('Lookup Tables'!$B$2:$B$5,MATCH(F7133,'Lookup Tables'!$A$2:$A$5,0))</f>
        <v>Manager A</v>
      </c>
    </row>
    <row r="7134" customFormat="false" ht="15" hidden="false" customHeight="false" outlineLevel="0" collapsed="false">
      <c r="A7134" s="0" t="s">
        <v>5473</v>
      </c>
      <c r="B7134" s="13" t="n">
        <v>43430</v>
      </c>
      <c r="C7134" s="13" t="n">
        <v>43435</v>
      </c>
      <c r="D7134" s="14" t="s">
        <v>69</v>
      </c>
      <c r="E7134" s="14" t="s">
        <v>97</v>
      </c>
      <c r="F7134" s="14" t="s">
        <v>98</v>
      </c>
      <c r="G7134" s="14" t="s">
        <v>164</v>
      </c>
      <c r="H7134" s="14" t="s">
        <v>80</v>
      </c>
      <c r="I7134" s="14" t="s">
        <v>81</v>
      </c>
      <c r="J7134" s="14" t="s">
        <v>2146</v>
      </c>
      <c r="K7134" s="15" t="n">
        <v>1879.96</v>
      </c>
      <c r="L7134" s="0" t="n">
        <v>4</v>
      </c>
      <c r="M7134" s="16" t="n">
        <v>0</v>
      </c>
      <c r="N7134" s="17" t="n">
        <v>545.1884</v>
      </c>
      <c r="O7134" s="0" t="str">
        <f aca="false">TEXT(B7134,"YYYY-MM")</f>
        <v>2018-11</v>
      </c>
      <c r="P7134" s="18" t="n">
        <f aca="false">IFERROR(N7134/K7134,0)</f>
        <v>0.29</v>
      </c>
      <c r="Q7134" s="0" t="str">
        <f aca="false">IF(M7134=0,"No Discount",IF(M7134&lt;0.2,"Low (1-19%)",IF(M7134&lt;0.4,"Medium (20-39%)","High (40%+)")))</f>
        <v>No Discount</v>
      </c>
      <c r="R7134" s="0" t="str">
        <f aca="false">INDEX('Lookup Tables'!$B$2:$B$5,MATCH(F7134,'Lookup Tables'!$A$2:$A$5,0))</f>
        <v>Manager A</v>
      </c>
    </row>
    <row r="7135" customFormat="false" ht="15" hidden="false" customHeight="false" outlineLevel="0" collapsed="false">
      <c r="A7135" s="0" t="s">
        <v>5473</v>
      </c>
      <c r="B7135" s="13" t="n">
        <v>43430</v>
      </c>
      <c r="C7135" s="13" t="n">
        <v>43435</v>
      </c>
      <c r="D7135" s="14" t="s">
        <v>69</v>
      </c>
      <c r="E7135" s="14" t="s">
        <v>97</v>
      </c>
      <c r="F7135" s="14" t="s">
        <v>98</v>
      </c>
      <c r="G7135" s="14" t="s">
        <v>164</v>
      </c>
      <c r="H7135" s="14" t="s">
        <v>56</v>
      </c>
      <c r="I7135" s="14" t="s">
        <v>76</v>
      </c>
      <c r="J7135" s="14" t="s">
        <v>1808</v>
      </c>
      <c r="K7135" s="15" t="n">
        <v>27.46</v>
      </c>
      <c r="L7135" s="0" t="n">
        <v>2</v>
      </c>
      <c r="M7135" s="16" t="n">
        <v>0</v>
      </c>
      <c r="N7135" s="17" t="n">
        <v>9.8856</v>
      </c>
      <c r="O7135" s="0" t="str">
        <f aca="false">TEXT(B7135,"YYYY-MM")</f>
        <v>2018-11</v>
      </c>
      <c r="P7135" s="18" t="n">
        <f aca="false">IFERROR(N7135/K7135,0)</f>
        <v>0.36</v>
      </c>
      <c r="Q7135" s="0" t="str">
        <f aca="false">IF(M7135=0,"No Discount",IF(M7135&lt;0.2,"Low (1-19%)",IF(M7135&lt;0.4,"Medium (20-39%)","High (40%+)")))</f>
        <v>No Discount</v>
      </c>
      <c r="R7135" s="0" t="str">
        <f aca="false">INDEX('Lookup Tables'!$B$2:$B$5,MATCH(F7135,'Lookup Tables'!$A$2:$A$5,0))</f>
        <v>Manager A</v>
      </c>
    </row>
    <row r="7136" customFormat="false" ht="15" hidden="false" customHeight="false" outlineLevel="0" collapsed="false">
      <c r="A7136" s="0" t="s">
        <v>5473</v>
      </c>
      <c r="B7136" s="13" t="n">
        <v>43430</v>
      </c>
      <c r="C7136" s="13" t="n">
        <v>43435</v>
      </c>
      <c r="D7136" s="14" t="s">
        <v>69</v>
      </c>
      <c r="E7136" s="14" t="s">
        <v>97</v>
      </c>
      <c r="F7136" s="14" t="s">
        <v>98</v>
      </c>
      <c r="G7136" s="14" t="s">
        <v>164</v>
      </c>
      <c r="H7136" s="14" t="s">
        <v>80</v>
      </c>
      <c r="I7136" s="14" t="s">
        <v>81</v>
      </c>
      <c r="J7136" s="14" t="s">
        <v>1462</v>
      </c>
      <c r="K7136" s="15" t="n">
        <v>89.98</v>
      </c>
      <c r="L7136" s="0" t="n">
        <v>2</v>
      </c>
      <c r="M7136" s="16" t="n">
        <v>0</v>
      </c>
      <c r="N7136" s="17" t="n">
        <v>43.1904</v>
      </c>
      <c r="O7136" s="0" t="str">
        <f aca="false">TEXT(B7136,"YYYY-MM")</f>
        <v>2018-11</v>
      </c>
      <c r="P7136" s="18" t="n">
        <f aca="false">IFERROR(N7136/K7136,0)</f>
        <v>0.48</v>
      </c>
      <c r="Q7136" s="0" t="str">
        <f aca="false">IF(M7136=0,"No Discount",IF(M7136&lt;0.2,"Low (1-19%)",IF(M7136&lt;0.4,"Medium (20-39%)","High (40%+)")))</f>
        <v>No Discount</v>
      </c>
      <c r="R7136" s="0" t="str">
        <f aca="false">INDEX('Lookup Tables'!$B$2:$B$5,MATCH(F7136,'Lookup Tables'!$A$2:$A$5,0))</f>
        <v>Manager A</v>
      </c>
    </row>
    <row r="7137" customFormat="false" ht="15" hidden="false" customHeight="false" outlineLevel="0" collapsed="false">
      <c r="A7137" s="0" t="s">
        <v>5473</v>
      </c>
      <c r="B7137" s="13" t="n">
        <v>43430</v>
      </c>
      <c r="C7137" s="13" t="n">
        <v>43435</v>
      </c>
      <c r="D7137" s="14" t="s">
        <v>69</v>
      </c>
      <c r="E7137" s="14" t="s">
        <v>97</v>
      </c>
      <c r="F7137" s="14" t="s">
        <v>98</v>
      </c>
      <c r="G7137" s="14" t="s">
        <v>164</v>
      </c>
      <c r="H7137" s="14" t="s">
        <v>56</v>
      </c>
      <c r="I7137" s="14" t="s">
        <v>59</v>
      </c>
      <c r="J7137" s="14" t="s">
        <v>348</v>
      </c>
      <c r="K7137" s="15" t="n">
        <v>828.6</v>
      </c>
      <c r="L7137" s="0" t="n">
        <v>3</v>
      </c>
      <c r="M7137" s="16" t="n">
        <v>0</v>
      </c>
      <c r="N7137" s="17" t="n">
        <v>240.294</v>
      </c>
      <c r="O7137" s="0" t="str">
        <f aca="false">TEXT(B7137,"YYYY-MM")</f>
        <v>2018-11</v>
      </c>
      <c r="P7137" s="18" t="n">
        <f aca="false">IFERROR(N7137/K7137,0)</f>
        <v>0.29</v>
      </c>
      <c r="Q7137" s="0" t="str">
        <f aca="false">IF(M7137=0,"No Discount",IF(M7137&lt;0.2,"Low (1-19%)",IF(M7137&lt;0.4,"Medium (20-39%)","High (40%+)")))</f>
        <v>No Discount</v>
      </c>
      <c r="R7137" s="0" t="str">
        <f aca="false">INDEX('Lookup Tables'!$B$2:$B$5,MATCH(F7137,'Lookup Tables'!$A$2:$A$5,0))</f>
        <v>Manager A</v>
      </c>
    </row>
    <row r="7138" customFormat="false" ht="15" hidden="false" customHeight="false" outlineLevel="0" collapsed="false">
      <c r="A7138" s="0" t="s">
        <v>5474</v>
      </c>
      <c r="B7138" s="13" t="n">
        <v>42694</v>
      </c>
      <c r="C7138" s="13" t="n">
        <v>42701</v>
      </c>
      <c r="D7138" s="14" t="s">
        <v>69</v>
      </c>
      <c r="E7138" s="14" t="s">
        <v>53</v>
      </c>
      <c r="F7138" s="14" t="s">
        <v>54</v>
      </c>
      <c r="G7138" s="14" t="s">
        <v>70</v>
      </c>
      <c r="H7138" s="14" t="s">
        <v>65</v>
      </c>
      <c r="I7138" s="14" t="s">
        <v>83</v>
      </c>
      <c r="J7138" s="14" t="s">
        <v>960</v>
      </c>
      <c r="K7138" s="15" t="n">
        <v>7.23</v>
      </c>
      <c r="L7138" s="0" t="n">
        <v>5</v>
      </c>
      <c r="M7138" s="16" t="n">
        <v>0.7</v>
      </c>
      <c r="N7138" s="17" t="n">
        <v>-5.784</v>
      </c>
      <c r="O7138" s="0" t="str">
        <f aca="false">TEXT(B7138,"YYYY-MM")</f>
        <v>2016-11</v>
      </c>
      <c r="P7138" s="18" t="n">
        <f aca="false">IFERROR(N7138/K7138,0)</f>
        <v>-0.8</v>
      </c>
      <c r="Q7138" s="0" t="str">
        <f aca="false">IF(M7138=0,"No Discount",IF(M7138&lt;0.2,"Low (1-19%)",IF(M7138&lt;0.4,"Medium (20-39%)","High (40%+)")))</f>
        <v>High (40%+)</v>
      </c>
      <c r="R7138" s="0" t="str">
        <f aca="false">INDEX('Lookup Tables'!$B$2:$B$5,MATCH(F7138,'Lookup Tables'!$A$2:$A$5,0))</f>
        <v>Manager C</v>
      </c>
    </row>
    <row r="7139" customFormat="false" ht="15" hidden="false" customHeight="false" outlineLevel="0" collapsed="false">
      <c r="A7139" s="0" t="s">
        <v>5474</v>
      </c>
      <c r="B7139" s="13" t="n">
        <v>42694</v>
      </c>
      <c r="C7139" s="13" t="n">
        <v>42701</v>
      </c>
      <c r="D7139" s="14" t="s">
        <v>69</v>
      </c>
      <c r="E7139" s="14" t="s">
        <v>53</v>
      </c>
      <c r="F7139" s="14" t="s">
        <v>54</v>
      </c>
      <c r="G7139" s="14" t="s">
        <v>70</v>
      </c>
      <c r="H7139" s="14" t="s">
        <v>65</v>
      </c>
      <c r="I7139" s="14" t="s">
        <v>73</v>
      </c>
      <c r="J7139" s="14" t="s">
        <v>688</v>
      </c>
      <c r="K7139" s="15" t="n">
        <v>17.44</v>
      </c>
      <c r="L7139" s="0" t="n">
        <v>2</v>
      </c>
      <c r="M7139" s="16" t="n">
        <v>0.2</v>
      </c>
      <c r="N7139" s="17" t="n">
        <v>1.308</v>
      </c>
      <c r="O7139" s="0" t="str">
        <f aca="false">TEXT(B7139,"YYYY-MM")</f>
        <v>2016-11</v>
      </c>
      <c r="P7139" s="18" t="n">
        <f aca="false">IFERROR(N7139/K7139,0)</f>
        <v>0.075</v>
      </c>
      <c r="Q7139" s="0" t="str">
        <f aca="false">IF(M7139=0,"No Discount",IF(M7139&lt;0.2,"Low (1-19%)",IF(M7139&lt;0.4,"Medium (20-39%)","High (40%+)")))</f>
        <v>Medium (20-39%)</v>
      </c>
      <c r="R7139" s="0" t="str">
        <f aca="false">INDEX('Lookup Tables'!$B$2:$B$5,MATCH(F7139,'Lookup Tables'!$A$2:$A$5,0))</f>
        <v>Manager C</v>
      </c>
    </row>
    <row r="7140" customFormat="false" ht="15" hidden="false" customHeight="false" outlineLevel="0" collapsed="false">
      <c r="A7140" s="0" t="s">
        <v>5474</v>
      </c>
      <c r="B7140" s="13" t="n">
        <v>42694</v>
      </c>
      <c r="C7140" s="13" t="n">
        <v>42701</v>
      </c>
      <c r="D7140" s="14" t="s">
        <v>69</v>
      </c>
      <c r="E7140" s="14" t="s">
        <v>53</v>
      </c>
      <c r="F7140" s="14" t="s">
        <v>54</v>
      </c>
      <c r="G7140" s="14" t="s">
        <v>70</v>
      </c>
      <c r="H7140" s="14" t="s">
        <v>65</v>
      </c>
      <c r="I7140" s="14" t="s">
        <v>83</v>
      </c>
      <c r="J7140" s="14" t="s">
        <v>517</v>
      </c>
      <c r="K7140" s="15" t="n">
        <v>62.88</v>
      </c>
      <c r="L7140" s="0" t="n">
        <v>4</v>
      </c>
      <c r="M7140" s="16" t="n">
        <v>0.7</v>
      </c>
      <c r="N7140" s="17" t="n">
        <v>-50.304</v>
      </c>
      <c r="O7140" s="0" t="str">
        <f aca="false">TEXT(B7140,"YYYY-MM")</f>
        <v>2016-11</v>
      </c>
      <c r="P7140" s="18" t="n">
        <f aca="false">IFERROR(N7140/K7140,0)</f>
        <v>-0.8</v>
      </c>
      <c r="Q7140" s="0" t="str">
        <f aca="false">IF(M7140=0,"No Discount",IF(M7140&lt;0.2,"Low (1-19%)",IF(M7140&lt;0.4,"Medium (20-39%)","High (40%+)")))</f>
        <v>High (40%+)</v>
      </c>
      <c r="R7140" s="0" t="str">
        <f aca="false">INDEX('Lookup Tables'!$B$2:$B$5,MATCH(F7140,'Lookup Tables'!$A$2:$A$5,0))</f>
        <v>Manager C</v>
      </c>
    </row>
    <row r="7141" customFormat="false" ht="15" hidden="false" customHeight="false" outlineLevel="0" collapsed="false">
      <c r="A7141" s="0" t="s">
        <v>5474</v>
      </c>
      <c r="B7141" s="13" t="n">
        <v>42694</v>
      </c>
      <c r="C7141" s="13" t="n">
        <v>42701</v>
      </c>
      <c r="D7141" s="14" t="s">
        <v>69</v>
      </c>
      <c r="E7141" s="14" t="s">
        <v>53</v>
      </c>
      <c r="F7141" s="14" t="s">
        <v>54</v>
      </c>
      <c r="G7141" s="14" t="s">
        <v>70</v>
      </c>
      <c r="H7141" s="14" t="s">
        <v>56</v>
      </c>
      <c r="I7141" s="14" t="s">
        <v>57</v>
      </c>
      <c r="J7141" s="14" t="s">
        <v>772</v>
      </c>
      <c r="K7141" s="15" t="n">
        <v>290.352</v>
      </c>
      <c r="L7141" s="0" t="n">
        <v>3</v>
      </c>
      <c r="M7141" s="16" t="n">
        <v>0.2</v>
      </c>
      <c r="N7141" s="17" t="n">
        <v>-36.294</v>
      </c>
      <c r="O7141" s="0" t="str">
        <f aca="false">TEXT(B7141,"YYYY-MM")</f>
        <v>2016-11</v>
      </c>
      <c r="P7141" s="18" t="n">
        <f aca="false">IFERROR(N7141/K7141,0)</f>
        <v>-0.125</v>
      </c>
      <c r="Q7141" s="0" t="str">
        <f aca="false">IF(M7141=0,"No Discount",IF(M7141&lt;0.2,"Low (1-19%)",IF(M7141&lt;0.4,"Medium (20-39%)","High (40%+)")))</f>
        <v>Medium (20-39%)</v>
      </c>
      <c r="R7141" s="0" t="str">
        <f aca="false">INDEX('Lookup Tables'!$B$2:$B$5,MATCH(F7141,'Lookup Tables'!$A$2:$A$5,0))</f>
        <v>Manager C</v>
      </c>
    </row>
    <row r="7142" customFormat="false" ht="15" hidden="false" customHeight="false" outlineLevel="0" collapsed="false">
      <c r="A7142" s="0" t="s">
        <v>5475</v>
      </c>
      <c r="B7142" s="13" t="n">
        <v>43350</v>
      </c>
      <c r="C7142" s="13" t="n">
        <v>43350</v>
      </c>
      <c r="D7142" s="14" t="s">
        <v>606</v>
      </c>
      <c r="E7142" s="14" t="s">
        <v>53</v>
      </c>
      <c r="F7142" s="14" t="s">
        <v>98</v>
      </c>
      <c r="G7142" s="14" t="s">
        <v>311</v>
      </c>
      <c r="H7142" s="14" t="s">
        <v>80</v>
      </c>
      <c r="I7142" s="14" t="s">
        <v>123</v>
      </c>
      <c r="J7142" s="14" t="s">
        <v>1282</v>
      </c>
      <c r="K7142" s="15" t="n">
        <v>113.52</v>
      </c>
      <c r="L7142" s="0" t="n">
        <v>4</v>
      </c>
      <c r="M7142" s="16" t="n">
        <v>0</v>
      </c>
      <c r="N7142" s="17" t="n">
        <v>46.5432</v>
      </c>
      <c r="O7142" s="0" t="str">
        <f aca="false">TEXT(B7142,"YYYY-MM")</f>
        <v>2018-09</v>
      </c>
      <c r="P7142" s="18" t="n">
        <f aca="false">IFERROR(N7142/K7142,0)</f>
        <v>0.41</v>
      </c>
      <c r="Q7142" s="0" t="str">
        <f aca="false">IF(M7142=0,"No Discount",IF(M7142&lt;0.2,"Low (1-19%)",IF(M7142&lt;0.4,"Medium (20-39%)","High (40%+)")))</f>
        <v>No Discount</v>
      </c>
      <c r="R7142" s="0" t="str">
        <f aca="false">INDEX('Lookup Tables'!$B$2:$B$5,MATCH(F7142,'Lookup Tables'!$A$2:$A$5,0))</f>
        <v>Manager A</v>
      </c>
    </row>
    <row r="7143" customFormat="false" ht="15" hidden="false" customHeight="false" outlineLevel="0" collapsed="false">
      <c r="A7143" s="0" t="s">
        <v>5475</v>
      </c>
      <c r="B7143" s="13" t="n">
        <v>43350</v>
      </c>
      <c r="C7143" s="13" t="n">
        <v>43350</v>
      </c>
      <c r="D7143" s="14" t="s">
        <v>606</v>
      </c>
      <c r="E7143" s="14" t="s">
        <v>53</v>
      </c>
      <c r="F7143" s="14" t="s">
        <v>98</v>
      </c>
      <c r="G7143" s="14" t="s">
        <v>311</v>
      </c>
      <c r="H7143" s="14" t="s">
        <v>56</v>
      </c>
      <c r="I7143" s="14" t="s">
        <v>76</v>
      </c>
      <c r="J7143" s="14" t="s">
        <v>2395</v>
      </c>
      <c r="K7143" s="15" t="n">
        <v>135.3</v>
      </c>
      <c r="L7143" s="0" t="n">
        <v>5</v>
      </c>
      <c r="M7143" s="16" t="n">
        <v>0</v>
      </c>
      <c r="N7143" s="17" t="n">
        <v>37.884</v>
      </c>
      <c r="O7143" s="0" t="str">
        <f aca="false">TEXT(B7143,"YYYY-MM")</f>
        <v>2018-09</v>
      </c>
      <c r="P7143" s="18" t="n">
        <f aca="false">IFERROR(N7143/K7143,0)</f>
        <v>0.28</v>
      </c>
      <c r="Q7143" s="0" t="str">
        <f aca="false">IF(M7143=0,"No Discount",IF(M7143&lt;0.2,"Low (1-19%)",IF(M7143&lt;0.4,"Medium (20-39%)","High (40%+)")))</f>
        <v>No Discount</v>
      </c>
      <c r="R7143" s="0" t="str">
        <f aca="false">INDEX('Lookup Tables'!$B$2:$B$5,MATCH(F7143,'Lookup Tables'!$A$2:$A$5,0))</f>
        <v>Manager A</v>
      </c>
    </row>
    <row r="7144" customFormat="false" ht="15" hidden="false" customHeight="false" outlineLevel="0" collapsed="false">
      <c r="A7144" s="0" t="s">
        <v>5476</v>
      </c>
      <c r="B7144" s="13" t="n">
        <v>42332</v>
      </c>
      <c r="C7144" s="13" t="n">
        <v>42337</v>
      </c>
      <c r="D7144" s="14" t="s">
        <v>69</v>
      </c>
      <c r="E7144" s="14" t="s">
        <v>97</v>
      </c>
      <c r="F7144" s="14" t="s">
        <v>54</v>
      </c>
      <c r="G7144" s="14" t="s">
        <v>193</v>
      </c>
      <c r="H7144" s="14" t="s">
        <v>56</v>
      </c>
      <c r="I7144" s="14" t="s">
        <v>76</v>
      </c>
      <c r="J7144" s="14" t="s">
        <v>2764</v>
      </c>
      <c r="K7144" s="15" t="n">
        <v>111.15</v>
      </c>
      <c r="L7144" s="0" t="n">
        <v>5</v>
      </c>
      <c r="M7144" s="16" t="n">
        <v>0</v>
      </c>
      <c r="N7144" s="17" t="n">
        <v>48.906</v>
      </c>
      <c r="O7144" s="0" t="str">
        <f aca="false">TEXT(B7144,"YYYY-MM")</f>
        <v>2015-11</v>
      </c>
      <c r="P7144" s="18" t="n">
        <f aca="false">IFERROR(N7144/K7144,0)</f>
        <v>0.44</v>
      </c>
      <c r="Q7144" s="0" t="str">
        <f aca="false">IF(M7144=0,"No Discount",IF(M7144&lt;0.2,"Low (1-19%)",IF(M7144&lt;0.4,"Medium (20-39%)","High (40%+)")))</f>
        <v>No Discount</v>
      </c>
      <c r="R7144" s="0" t="str">
        <f aca="false">INDEX('Lookup Tables'!$B$2:$B$5,MATCH(F7144,'Lookup Tables'!$A$2:$A$5,0))</f>
        <v>Manager C</v>
      </c>
    </row>
    <row r="7145" customFormat="false" ht="15" hidden="false" customHeight="false" outlineLevel="0" collapsed="false">
      <c r="A7145" s="0" t="s">
        <v>5477</v>
      </c>
      <c r="B7145" s="13" t="n">
        <v>43170</v>
      </c>
      <c r="C7145" s="13" t="n">
        <v>43175</v>
      </c>
      <c r="D7145" s="14" t="s">
        <v>69</v>
      </c>
      <c r="E7145" s="14" t="s">
        <v>97</v>
      </c>
      <c r="F7145" s="14" t="s">
        <v>117</v>
      </c>
      <c r="G7145" s="14" t="s">
        <v>118</v>
      </c>
      <c r="H7145" s="14" t="s">
        <v>80</v>
      </c>
      <c r="I7145" s="14" t="s">
        <v>81</v>
      </c>
      <c r="J7145" s="14" t="s">
        <v>2725</v>
      </c>
      <c r="K7145" s="15" t="n">
        <v>776.85</v>
      </c>
      <c r="L7145" s="0" t="n">
        <v>5</v>
      </c>
      <c r="M7145" s="16" t="n">
        <v>0.4</v>
      </c>
      <c r="N7145" s="17" t="n">
        <v>-181.265</v>
      </c>
      <c r="O7145" s="0" t="str">
        <f aca="false">TEXT(B7145,"YYYY-MM")</f>
        <v>2018-03</v>
      </c>
      <c r="P7145" s="18" t="n">
        <f aca="false">IFERROR(N7145/K7145,0)</f>
        <v>-0.233333333333333</v>
      </c>
      <c r="Q7145" s="0" t="str">
        <f aca="false">IF(M7145=0,"No Discount",IF(M7145&lt;0.2,"Low (1-19%)",IF(M7145&lt;0.4,"Medium (20-39%)","High (40%+)")))</f>
        <v>High (40%+)</v>
      </c>
      <c r="R7145" s="0" t="str">
        <f aca="false">INDEX('Lookup Tables'!$B$2:$B$5,MATCH(F7145,'Lookup Tables'!$A$2:$A$5,0))</f>
        <v>Manager B</v>
      </c>
    </row>
    <row r="7146" customFormat="false" ht="15" hidden="false" customHeight="false" outlineLevel="0" collapsed="false">
      <c r="A7146" s="0" t="s">
        <v>5477</v>
      </c>
      <c r="B7146" s="13" t="n">
        <v>43170</v>
      </c>
      <c r="C7146" s="13" t="n">
        <v>43175</v>
      </c>
      <c r="D7146" s="14" t="s">
        <v>69</v>
      </c>
      <c r="E7146" s="14" t="s">
        <v>97</v>
      </c>
      <c r="F7146" s="14" t="s">
        <v>117</v>
      </c>
      <c r="G7146" s="14" t="s">
        <v>118</v>
      </c>
      <c r="H7146" s="14" t="s">
        <v>65</v>
      </c>
      <c r="I7146" s="14" t="s">
        <v>83</v>
      </c>
      <c r="J7146" s="14" t="s">
        <v>255</v>
      </c>
      <c r="K7146" s="15" t="n">
        <v>12.294</v>
      </c>
      <c r="L7146" s="0" t="n">
        <v>1</v>
      </c>
      <c r="M7146" s="16" t="n">
        <v>0.7</v>
      </c>
      <c r="N7146" s="17" t="n">
        <v>-8.6058</v>
      </c>
      <c r="O7146" s="0" t="str">
        <f aca="false">TEXT(B7146,"YYYY-MM")</f>
        <v>2018-03</v>
      </c>
      <c r="P7146" s="18" t="n">
        <f aca="false">IFERROR(N7146/K7146,0)</f>
        <v>-0.7</v>
      </c>
      <c r="Q7146" s="0" t="str">
        <f aca="false">IF(M7146=0,"No Discount",IF(M7146&lt;0.2,"Low (1-19%)",IF(M7146&lt;0.4,"Medium (20-39%)","High (40%+)")))</f>
        <v>High (40%+)</v>
      </c>
      <c r="R7146" s="0" t="str">
        <f aca="false">INDEX('Lookup Tables'!$B$2:$B$5,MATCH(F7146,'Lookup Tables'!$A$2:$A$5,0))</f>
        <v>Manager B</v>
      </c>
    </row>
    <row r="7147" customFormat="false" ht="15" hidden="false" customHeight="false" outlineLevel="0" collapsed="false">
      <c r="A7147" s="0" t="s">
        <v>5477</v>
      </c>
      <c r="B7147" s="13" t="n">
        <v>43170</v>
      </c>
      <c r="C7147" s="13" t="n">
        <v>43175</v>
      </c>
      <c r="D7147" s="14" t="s">
        <v>69</v>
      </c>
      <c r="E7147" s="14" t="s">
        <v>97</v>
      </c>
      <c r="F7147" s="14" t="s">
        <v>117</v>
      </c>
      <c r="G7147" s="14" t="s">
        <v>118</v>
      </c>
      <c r="H7147" s="14" t="s">
        <v>56</v>
      </c>
      <c r="I7147" s="14" t="s">
        <v>71</v>
      </c>
      <c r="J7147" s="14" t="s">
        <v>1495</v>
      </c>
      <c r="K7147" s="15" t="n">
        <v>154.764</v>
      </c>
      <c r="L7147" s="0" t="n">
        <v>3</v>
      </c>
      <c r="M7147" s="16" t="n">
        <v>0.4</v>
      </c>
      <c r="N7147" s="17" t="n">
        <v>-46.4292</v>
      </c>
      <c r="O7147" s="0" t="str">
        <f aca="false">TEXT(B7147,"YYYY-MM")</f>
        <v>2018-03</v>
      </c>
      <c r="P7147" s="18" t="n">
        <f aca="false">IFERROR(N7147/K7147,0)</f>
        <v>-0.3</v>
      </c>
      <c r="Q7147" s="0" t="str">
        <f aca="false">IF(M7147=0,"No Discount",IF(M7147&lt;0.2,"Low (1-19%)",IF(M7147&lt;0.4,"Medium (20-39%)","High (40%+)")))</f>
        <v>High (40%+)</v>
      </c>
      <c r="R7147" s="0" t="str">
        <f aca="false">INDEX('Lookup Tables'!$B$2:$B$5,MATCH(F7147,'Lookup Tables'!$A$2:$A$5,0))</f>
        <v>Manager B</v>
      </c>
    </row>
    <row r="7148" customFormat="false" ht="15" hidden="false" customHeight="false" outlineLevel="0" collapsed="false">
      <c r="A7148" s="0" t="s">
        <v>5477</v>
      </c>
      <c r="B7148" s="13" t="n">
        <v>43170</v>
      </c>
      <c r="C7148" s="13" t="n">
        <v>43175</v>
      </c>
      <c r="D7148" s="14" t="s">
        <v>69</v>
      </c>
      <c r="E7148" s="14" t="s">
        <v>97</v>
      </c>
      <c r="F7148" s="14" t="s">
        <v>117</v>
      </c>
      <c r="G7148" s="14" t="s">
        <v>118</v>
      </c>
      <c r="H7148" s="14" t="s">
        <v>65</v>
      </c>
      <c r="I7148" s="14" t="s">
        <v>73</v>
      </c>
      <c r="J7148" s="14" t="s">
        <v>5157</v>
      </c>
      <c r="K7148" s="15" t="n">
        <v>43.28</v>
      </c>
      <c r="L7148" s="0" t="n">
        <v>1</v>
      </c>
      <c r="M7148" s="16" t="n">
        <v>0.2</v>
      </c>
      <c r="N7148" s="17" t="n">
        <v>3.246</v>
      </c>
      <c r="O7148" s="0" t="str">
        <f aca="false">TEXT(B7148,"YYYY-MM")</f>
        <v>2018-03</v>
      </c>
      <c r="P7148" s="18" t="n">
        <f aca="false">IFERROR(N7148/K7148,0)</f>
        <v>0.075</v>
      </c>
      <c r="Q7148" s="0" t="str">
        <f aca="false">IF(M7148=0,"No Discount",IF(M7148&lt;0.2,"Low (1-19%)",IF(M7148&lt;0.4,"Medium (20-39%)","High (40%+)")))</f>
        <v>Medium (20-39%)</v>
      </c>
      <c r="R7148" s="0" t="str">
        <f aca="false">INDEX('Lookup Tables'!$B$2:$B$5,MATCH(F7148,'Lookup Tables'!$A$2:$A$5,0))</f>
        <v>Manager B</v>
      </c>
    </row>
    <row r="7149" customFormat="false" ht="15" hidden="false" customHeight="false" outlineLevel="0" collapsed="false">
      <c r="A7149" s="0" t="s">
        <v>5478</v>
      </c>
      <c r="B7149" s="13" t="n">
        <v>42898</v>
      </c>
      <c r="C7149" s="13" t="n">
        <v>42903</v>
      </c>
      <c r="D7149" s="14" t="s">
        <v>69</v>
      </c>
      <c r="E7149" s="14" t="s">
        <v>53</v>
      </c>
      <c r="F7149" s="14" t="s">
        <v>117</v>
      </c>
      <c r="G7149" s="14" t="s">
        <v>170</v>
      </c>
      <c r="H7149" s="14" t="s">
        <v>65</v>
      </c>
      <c r="I7149" s="14" t="s">
        <v>91</v>
      </c>
      <c r="J7149" s="14" t="s">
        <v>2211</v>
      </c>
      <c r="K7149" s="15" t="n">
        <v>92.94</v>
      </c>
      <c r="L7149" s="0" t="n">
        <v>3</v>
      </c>
      <c r="M7149" s="16" t="n">
        <v>0</v>
      </c>
      <c r="N7149" s="17" t="n">
        <v>41.823</v>
      </c>
      <c r="O7149" s="0" t="str">
        <f aca="false">TEXT(B7149,"YYYY-MM")</f>
        <v>2017-06</v>
      </c>
      <c r="P7149" s="18" t="n">
        <f aca="false">IFERROR(N7149/K7149,0)</f>
        <v>0.45</v>
      </c>
      <c r="Q7149" s="0" t="str">
        <f aca="false">IF(M7149=0,"No Discount",IF(M7149&lt;0.2,"Low (1-19%)",IF(M7149&lt;0.4,"Medium (20-39%)","High (40%+)")))</f>
        <v>No Discount</v>
      </c>
      <c r="R7149" s="0" t="str">
        <f aca="false">INDEX('Lookup Tables'!$B$2:$B$5,MATCH(F7149,'Lookup Tables'!$A$2:$A$5,0))</f>
        <v>Manager B</v>
      </c>
    </row>
    <row r="7150" customFormat="false" ht="15" hidden="false" customHeight="false" outlineLevel="0" collapsed="false">
      <c r="A7150" s="0" t="s">
        <v>5478</v>
      </c>
      <c r="B7150" s="13" t="n">
        <v>42898</v>
      </c>
      <c r="C7150" s="13" t="n">
        <v>42903</v>
      </c>
      <c r="D7150" s="14" t="s">
        <v>69</v>
      </c>
      <c r="E7150" s="14" t="s">
        <v>53</v>
      </c>
      <c r="F7150" s="14" t="s">
        <v>117</v>
      </c>
      <c r="G7150" s="14" t="s">
        <v>170</v>
      </c>
      <c r="H7150" s="14" t="s">
        <v>65</v>
      </c>
      <c r="I7150" s="14" t="s">
        <v>85</v>
      </c>
      <c r="J7150" s="14" t="s">
        <v>2532</v>
      </c>
      <c r="K7150" s="15" t="n">
        <v>52.56</v>
      </c>
      <c r="L7150" s="0" t="n">
        <v>3</v>
      </c>
      <c r="M7150" s="16" t="n">
        <v>0</v>
      </c>
      <c r="N7150" s="17" t="n">
        <v>18.396</v>
      </c>
      <c r="O7150" s="0" t="str">
        <f aca="false">TEXT(B7150,"YYYY-MM")</f>
        <v>2017-06</v>
      </c>
      <c r="P7150" s="18" t="n">
        <f aca="false">IFERROR(N7150/K7150,0)</f>
        <v>0.35</v>
      </c>
      <c r="Q7150" s="0" t="str">
        <f aca="false">IF(M7150=0,"No Discount",IF(M7150&lt;0.2,"Low (1-19%)",IF(M7150&lt;0.4,"Medium (20-39%)","High (40%+)")))</f>
        <v>No Discount</v>
      </c>
      <c r="R7150" s="0" t="str">
        <f aca="false">INDEX('Lookup Tables'!$B$2:$B$5,MATCH(F7150,'Lookup Tables'!$A$2:$A$5,0))</f>
        <v>Manager B</v>
      </c>
    </row>
    <row r="7151" customFormat="false" ht="15" hidden="false" customHeight="false" outlineLevel="0" collapsed="false">
      <c r="A7151" s="0" t="s">
        <v>5479</v>
      </c>
      <c r="B7151" s="13" t="n">
        <v>42547</v>
      </c>
      <c r="C7151" s="13" t="n">
        <v>42551</v>
      </c>
      <c r="D7151" s="14" t="s">
        <v>69</v>
      </c>
      <c r="E7151" s="14" t="s">
        <v>53</v>
      </c>
      <c r="F7151" s="14" t="s">
        <v>98</v>
      </c>
      <c r="G7151" s="14" t="s">
        <v>99</v>
      </c>
      <c r="H7151" s="14" t="s">
        <v>80</v>
      </c>
      <c r="I7151" s="14" t="s">
        <v>81</v>
      </c>
      <c r="J7151" s="14" t="s">
        <v>2381</v>
      </c>
      <c r="K7151" s="15" t="n">
        <v>971.88</v>
      </c>
      <c r="L7151" s="0" t="n">
        <v>3</v>
      </c>
      <c r="M7151" s="16" t="n">
        <v>0.2</v>
      </c>
      <c r="N7151" s="17" t="n">
        <v>109.3365</v>
      </c>
      <c r="O7151" s="0" t="str">
        <f aca="false">TEXT(B7151,"YYYY-MM")</f>
        <v>2016-06</v>
      </c>
      <c r="P7151" s="18" t="n">
        <f aca="false">IFERROR(N7151/K7151,0)</f>
        <v>0.1125</v>
      </c>
      <c r="Q7151" s="0" t="str">
        <f aca="false">IF(M7151=0,"No Discount",IF(M7151&lt;0.2,"Low (1-19%)",IF(M7151&lt;0.4,"Medium (20-39%)","High (40%+)")))</f>
        <v>Medium (20-39%)</v>
      </c>
      <c r="R7151" s="0" t="str">
        <f aca="false">INDEX('Lookup Tables'!$B$2:$B$5,MATCH(F7151,'Lookup Tables'!$A$2:$A$5,0))</f>
        <v>Manager A</v>
      </c>
    </row>
    <row r="7152" customFormat="false" ht="15" hidden="false" customHeight="false" outlineLevel="0" collapsed="false">
      <c r="A7152" s="0" t="s">
        <v>5480</v>
      </c>
      <c r="B7152" s="13" t="n">
        <v>43456</v>
      </c>
      <c r="C7152" s="13" t="n">
        <v>43460</v>
      </c>
      <c r="D7152" s="14" t="s">
        <v>69</v>
      </c>
      <c r="E7152" s="14" t="s">
        <v>97</v>
      </c>
      <c r="F7152" s="14" t="s">
        <v>54</v>
      </c>
      <c r="G7152" s="14" t="s">
        <v>211</v>
      </c>
      <c r="H7152" s="14" t="s">
        <v>56</v>
      </c>
      <c r="I7152" s="14" t="s">
        <v>59</v>
      </c>
      <c r="J7152" s="14" t="s">
        <v>846</v>
      </c>
      <c r="K7152" s="15" t="n">
        <v>141.96</v>
      </c>
      <c r="L7152" s="0" t="n">
        <v>2</v>
      </c>
      <c r="M7152" s="16" t="n">
        <v>0</v>
      </c>
      <c r="N7152" s="17" t="n">
        <v>35.49</v>
      </c>
      <c r="O7152" s="0" t="str">
        <f aca="false">TEXT(B7152,"YYYY-MM")</f>
        <v>2018-12</v>
      </c>
      <c r="P7152" s="18" t="n">
        <f aca="false">IFERROR(N7152/K7152,0)</f>
        <v>0.25</v>
      </c>
      <c r="Q7152" s="0" t="str">
        <f aca="false">IF(M7152=0,"No Discount",IF(M7152&lt;0.2,"Low (1-19%)",IF(M7152&lt;0.4,"Medium (20-39%)","High (40%+)")))</f>
        <v>No Discount</v>
      </c>
      <c r="R7152" s="0" t="str">
        <f aca="false">INDEX('Lookup Tables'!$B$2:$B$5,MATCH(F7152,'Lookup Tables'!$A$2:$A$5,0))</f>
        <v>Manager C</v>
      </c>
    </row>
    <row r="7153" customFormat="false" ht="15" hidden="false" customHeight="false" outlineLevel="0" collapsed="false">
      <c r="A7153" s="0" t="s">
        <v>5481</v>
      </c>
      <c r="B7153" s="13" t="n">
        <v>43456</v>
      </c>
      <c r="C7153" s="13" t="n">
        <v>43459</v>
      </c>
      <c r="D7153" s="14" t="s">
        <v>52</v>
      </c>
      <c r="E7153" s="14" t="s">
        <v>53</v>
      </c>
      <c r="F7153" s="14" t="s">
        <v>63</v>
      </c>
      <c r="G7153" s="14" t="s">
        <v>189</v>
      </c>
      <c r="H7153" s="14" t="s">
        <v>56</v>
      </c>
      <c r="I7153" s="14" t="s">
        <v>71</v>
      </c>
      <c r="J7153" s="14" t="s">
        <v>1733</v>
      </c>
      <c r="K7153" s="15" t="n">
        <v>182.55</v>
      </c>
      <c r="L7153" s="0" t="n">
        <v>2</v>
      </c>
      <c r="M7153" s="16" t="n">
        <v>0.5</v>
      </c>
      <c r="N7153" s="17" t="n">
        <v>-135.087</v>
      </c>
      <c r="O7153" s="0" t="str">
        <f aca="false">TEXT(B7153,"YYYY-MM")</f>
        <v>2018-12</v>
      </c>
      <c r="P7153" s="18" t="n">
        <f aca="false">IFERROR(N7153/K7153,0)</f>
        <v>-0.74</v>
      </c>
      <c r="Q7153" s="0" t="str">
        <f aca="false">IF(M7153=0,"No Discount",IF(M7153&lt;0.2,"Low (1-19%)",IF(M7153&lt;0.4,"Medium (20-39%)","High (40%+)")))</f>
        <v>High (40%+)</v>
      </c>
      <c r="R7153" s="0" t="str">
        <f aca="false">INDEX('Lookup Tables'!$B$2:$B$5,MATCH(F7153,'Lookup Tables'!$A$2:$A$5,0))</f>
        <v>Manager D</v>
      </c>
    </row>
    <row r="7154" customFormat="false" ht="15" hidden="false" customHeight="false" outlineLevel="0" collapsed="false">
      <c r="A7154" s="0" t="s">
        <v>5482</v>
      </c>
      <c r="B7154" s="13" t="n">
        <v>42286</v>
      </c>
      <c r="C7154" s="13" t="n">
        <v>42292</v>
      </c>
      <c r="D7154" s="14" t="s">
        <v>69</v>
      </c>
      <c r="E7154" s="14" t="s">
        <v>62</v>
      </c>
      <c r="F7154" s="14" t="s">
        <v>54</v>
      </c>
      <c r="G7154" s="14" t="s">
        <v>90</v>
      </c>
      <c r="H7154" s="14" t="s">
        <v>65</v>
      </c>
      <c r="I7154" s="14" t="s">
        <v>91</v>
      </c>
      <c r="J7154" s="14" t="s">
        <v>752</v>
      </c>
      <c r="K7154" s="15" t="n">
        <v>88.768</v>
      </c>
      <c r="L7154" s="0" t="n">
        <v>2</v>
      </c>
      <c r="M7154" s="16" t="n">
        <v>0.2</v>
      </c>
      <c r="N7154" s="17" t="n">
        <v>31.0688</v>
      </c>
      <c r="O7154" s="0" t="str">
        <f aca="false">TEXT(B7154,"YYYY-MM")</f>
        <v>2015-10</v>
      </c>
      <c r="P7154" s="18" t="n">
        <f aca="false">IFERROR(N7154/K7154,0)</f>
        <v>0.35</v>
      </c>
      <c r="Q7154" s="0" t="str">
        <f aca="false">IF(M7154=0,"No Discount",IF(M7154&lt;0.2,"Low (1-19%)",IF(M7154&lt;0.4,"Medium (20-39%)","High (40%+)")))</f>
        <v>Medium (20-39%)</v>
      </c>
      <c r="R7154" s="0" t="str">
        <f aca="false">INDEX('Lookup Tables'!$B$2:$B$5,MATCH(F7154,'Lookup Tables'!$A$2:$A$5,0))</f>
        <v>Manager C</v>
      </c>
    </row>
    <row r="7155" customFormat="false" ht="15" hidden="false" customHeight="false" outlineLevel="0" collapsed="false">
      <c r="A7155" s="0" t="s">
        <v>5483</v>
      </c>
      <c r="B7155" s="13" t="n">
        <v>42714</v>
      </c>
      <c r="C7155" s="13" t="n">
        <v>42719</v>
      </c>
      <c r="D7155" s="14" t="s">
        <v>69</v>
      </c>
      <c r="E7155" s="14" t="s">
        <v>53</v>
      </c>
      <c r="F7155" s="14" t="s">
        <v>98</v>
      </c>
      <c r="G7155" s="14" t="s">
        <v>146</v>
      </c>
      <c r="H7155" s="14" t="s">
        <v>65</v>
      </c>
      <c r="I7155" s="14" t="s">
        <v>85</v>
      </c>
      <c r="J7155" s="14" t="s">
        <v>1771</v>
      </c>
      <c r="K7155" s="15" t="n">
        <v>53.088</v>
      </c>
      <c r="L7155" s="0" t="n">
        <v>7</v>
      </c>
      <c r="M7155" s="16" t="n">
        <v>0.8</v>
      </c>
      <c r="N7155" s="17" t="n">
        <v>-108.8304</v>
      </c>
      <c r="O7155" s="0" t="str">
        <f aca="false">TEXT(B7155,"YYYY-MM")</f>
        <v>2016-12</v>
      </c>
      <c r="P7155" s="18" t="n">
        <f aca="false">IFERROR(N7155/K7155,0)</f>
        <v>-2.05</v>
      </c>
      <c r="Q7155" s="0" t="str">
        <f aca="false">IF(M7155=0,"No Discount",IF(M7155&lt;0.2,"Low (1-19%)",IF(M7155&lt;0.4,"Medium (20-39%)","High (40%+)")))</f>
        <v>High (40%+)</v>
      </c>
      <c r="R7155" s="0" t="str">
        <f aca="false">INDEX('Lookup Tables'!$B$2:$B$5,MATCH(F7155,'Lookup Tables'!$A$2:$A$5,0))</f>
        <v>Manager A</v>
      </c>
    </row>
    <row r="7156" customFormat="false" ht="15" hidden="false" customHeight="false" outlineLevel="0" collapsed="false">
      <c r="A7156" s="0" t="s">
        <v>5484</v>
      </c>
      <c r="B7156" s="13" t="n">
        <v>42729</v>
      </c>
      <c r="C7156" s="13" t="n">
        <v>42731</v>
      </c>
      <c r="D7156" s="14" t="s">
        <v>52</v>
      </c>
      <c r="E7156" s="14" t="s">
        <v>53</v>
      </c>
      <c r="F7156" s="14" t="s">
        <v>54</v>
      </c>
      <c r="G7156" s="14" t="s">
        <v>597</v>
      </c>
      <c r="H7156" s="14" t="s">
        <v>56</v>
      </c>
      <c r="I7156" s="14" t="s">
        <v>76</v>
      </c>
      <c r="J7156" s="14" t="s">
        <v>4782</v>
      </c>
      <c r="K7156" s="15" t="n">
        <v>275.88</v>
      </c>
      <c r="L7156" s="0" t="n">
        <v>6</v>
      </c>
      <c r="M7156" s="16" t="n">
        <v>0</v>
      </c>
      <c r="N7156" s="17" t="n">
        <v>46.8996</v>
      </c>
      <c r="O7156" s="0" t="str">
        <f aca="false">TEXT(B7156,"YYYY-MM")</f>
        <v>2016-12</v>
      </c>
      <c r="P7156" s="18" t="n">
        <f aca="false">IFERROR(N7156/K7156,0)</f>
        <v>0.17</v>
      </c>
      <c r="Q7156" s="0" t="str">
        <f aca="false">IF(M7156=0,"No Discount",IF(M7156&lt;0.2,"Low (1-19%)",IF(M7156&lt;0.4,"Medium (20-39%)","High (40%+)")))</f>
        <v>No Discount</v>
      </c>
      <c r="R7156" s="0" t="str">
        <f aca="false">INDEX('Lookup Tables'!$B$2:$B$5,MATCH(F7156,'Lookup Tables'!$A$2:$A$5,0))</f>
        <v>Manager C</v>
      </c>
    </row>
    <row r="7157" customFormat="false" ht="15" hidden="false" customHeight="false" outlineLevel="0" collapsed="false">
      <c r="A7157" s="0" t="s">
        <v>5484</v>
      </c>
      <c r="B7157" s="13" t="n">
        <v>42729</v>
      </c>
      <c r="C7157" s="13" t="n">
        <v>42731</v>
      </c>
      <c r="D7157" s="14" t="s">
        <v>52</v>
      </c>
      <c r="E7157" s="14" t="s">
        <v>53</v>
      </c>
      <c r="F7157" s="14" t="s">
        <v>54</v>
      </c>
      <c r="G7157" s="14" t="s">
        <v>597</v>
      </c>
      <c r="H7157" s="14" t="s">
        <v>65</v>
      </c>
      <c r="I7157" s="14" t="s">
        <v>83</v>
      </c>
      <c r="J7157" s="14" t="s">
        <v>647</v>
      </c>
      <c r="K7157" s="15" t="n">
        <v>157.9</v>
      </c>
      <c r="L7157" s="0" t="n">
        <v>5</v>
      </c>
      <c r="M7157" s="16" t="n">
        <v>0</v>
      </c>
      <c r="N7157" s="17" t="n">
        <v>74.213</v>
      </c>
      <c r="O7157" s="0" t="str">
        <f aca="false">TEXT(B7157,"YYYY-MM")</f>
        <v>2016-12</v>
      </c>
      <c r="P7157" s="18" t="n">
        <f aca="false">IFERROR(N7157/K7157,0)</f>
        <v>0.47</v>
      </c>
      <c r="Q7157" s="0" t="str">
        <f aca="false">IF(M7157=0,"No Discount",IF(M7157&lt;0.2,"Low (1-19%)",IF(M7157&lt;0.4,"Medium (20-39%)","High (40%+)")))</f>
        <v>No Discount</v>
      </c>
      <c r="R7157" s="0" t="str">
        <f aca="false">INDEX('Lookup Tables'!$B$2:$B$5,MATCH(F7157,'Lookup Tables'!$A$2:$A$5,0))</f>
        <v>Manager C</v>
      </c>
    </row>
    <row r="7158" customFormat="false" ht="15" hidden="false" customHeight="false" outlineLevel="0" collapsed="false">
      <c r="A7158" s="0" t="s">
        <v>5485</v>
      </c>
      <c r="B7158" s="13" t="n">
        <v>43219</v>
      </c>
      <c r="C7158" s="13" t="n">
        <v>43224</v>
      </c>
      <c r="D7158" s="14" t="s">
        <v>69</v>
      </c>
      <c r="E7158" s="14" t="s">
        <v>53</v>
      </c>
      <c r="F7158" s="14" t="s">
        <v>117</v>
      </c>
      <c r="G7158" s="14" t="s">
        <v>391</v>
      </c>
      <c r="H7158" s="14" t="s">
        <v>65</v>
      </c>
      <c r="I7158" s="14" t="s">
        <v>66</v>
      </c>
      <c r="J7158" s="14" t="s">
        <v>1329</v>
      </c>
      <c r="K7158" s="15" t="n">
        <v>4.91</v>
      </c>
      <c r="L7158" s="0" t="n">
        <v>1</v>
      </c>
      <c r="M7158" s="16" t="n">
        <v>0</v>
      </c>
      <c r="N7158" s="17" t="n">
        <v>2.4059</v>
      </c>
      <c r="O7158" s="0" t="str">
        <f aca="false">TEXT(B7158,"YYYY-MM")</f>
        <v>2018-04</v>
      </c>
      <c r="P7158" s="18" t="n">
        <f aca="false">IFERROR(N7158/K7158,0)</f>
        <v>0.49</v>
      </c>
      <c r="Q7158" s="0" t="str">
        <f aca="false">IF(M7158=0,"No Discount",IF(M7158&lt;0.2,"Low (1-19%)",IF(M7158&lt;0.4,"Medium (20-39%)","High (40%+)")))</f>
        <v>No Discount</v>
      </c>
      <c r="R7158" s="0" t="str">
        <f aca="false">INDEX('Lookup Tables'!$B$2:$B$5,MATCH(F7158,'Lookup Tables'!$A$2:$A$5,0))</f>
        <v>Manager B</v>
      </c>
    </row>
    <row r="7159" customFormat="false" ht="15" hidden="false" customHeight="false" outlineLevel="0" collapsed="false">
      <c r="A7159" s="0" t="s">
        <v>5486</v>
      </c>
      <c r="B7159" s="13" t="n">
        <v>42822</v>
      </c>
      <c r="C7159" s="13" t="n">
        <v>42825</v>
      </c>
      <c r="D7159" s="14" t="s">
        <v>52</v>
      </c>
      <c r="E7159" s="14" t="s">
        <v>53</v>
      </c>
      <c r="F7159" s="14" t="s">
        <v>63</v>
      </c>
      <c r="G7159" s="14" t="s">
        <v>64</v>
      </c>
      <c r="H7159" s="14" t="s">
        <v>65</v>
      </c>
      <c r="I7159" s="14" t="s">
        <v>73</v>
      </c>
      <c r="J7159" s="14" t="s">
        <v>430</v>
      </c>
      <c r="K7159" s="15" t="n">
        <v>87.92</v>
      </c>
      <c r="L7159" s="0" t="n">
        <v>4</v>
      </c>
      <c r="M7159" s="16" t="n">
        <v>0</v>
      </c>
      <c r="N7159" s="17" t="n">
        <v>0.8792</v>
      </c>
      <c r="O7159" s="0" t="str">
        <f aca="false">TEXT(B7159,"YYYY-MM")</f>
        <v>2017-03</v>
      </c>
      <c r="P7159" s="18" t="n">
        <f aca="false">IFERROR(N7159/K7159,0)</f>
        <v>0.01</v>
      </c>
      <c r="Q7159" s="0" t="str">
        <f aca="false">IF(M7159=0,"No Discount",IF(M7159&lt;0.2,"Low (1-19%)",IF(M7159&lt;0.4,"Medium (20-39%)","High (40%+)")))</f>
        <v>No Discount</v>
      </c>
      <c r="R7159" s="0" t="str">
        <f aca="false">INDEX('Lookup Tables'!$B$2:$B$5,MATCH(F7159,'Lookup Tables'!$A$2:$A$5,0))</f>
        <v>Manager D</v>
      </c>
    </row>
    <row r="7160" customFormat="false" ht="15" hidden="false" customHeight="false" outlineLevel="0" collapsed="false">
      <c r="A7160" s="0" t="s">
        <v>5486</v>
      </c>
      <c r="B7160" s="13" t="n">
        <v>42822</v>
      </c>
      <c r="C7160" s="13" t="n">
        <v>42825</v>
      </c>
      <c r="D7160" s="14" t="s">
        <v>52</v>
      </c>
      <c r="E7160" s="14" t="s">
        <v>53</v>
      </c>
      <c r="F7160" s="14" t="s">
        <v>63</v>
      </c>
      <c r="G7160" s="14" t="s">
        <v>64</v>
      </c>
      <c r="H7160" s="14" t="s">
        <v>65</v>
      </c>
      <c r="I7160" s="14" t="s">
        <v>91</v>
      </c>
      <c r="J7160" s="14" t="s">
        <v>5487</v>
      </c>
      <c r="K7160" s="15" t="n">
        <v>5.98</v>
      </c>
      <c r="L7160" s="0" t="n">
        <v>1</v>
      </c>
      <c r="M7160" s="16" t="n">
        <v>0</v>
      </c>
      <c r="N7160" s="17" t="n">
        <v>2.9302</v>
      </c>
      <c r="O7160" s="0" t="str">
        <f aca="false">TEXT(B7160,"YYYY-MM")</f>
        <v>2017-03</v>
      </c>
      <c r="P7160" s="18" t="n">
        <f aca="false">IFERROR(N7160/K7160,0)</f>
        <v>0.49</v>
      </c>
      <c r="Q7160" s="0" t="str">
        <f aca="false">IF(M7160=0,"No Discount",IF(M7160&lt;0.2,"Low (1-19%)",IF(M7160&lt;0.4,"Medium (20-39%)","High (40%+)")))</f>
        <v>No Discount</v>
      </c>
      <c r="R7160" s="0" t="str">
        <f aca="false">INDEX('Lookup Tables'!$B$2:$B$5,MATCH(F7160,'Lookup Tables'!$A$2:$A$5,0))</f>
        <v>Manager D</v>
      </c>
    </row>
    <row r="7161" customFormat="false" ht="15" hidden="false" customHeight="false" outlineLevel="0" collapsed="false">
      <c r="A7161" s="0" t="s">
        <v>5488</v>
      </c>
      <c r="B7161" s="13" t="n">
        <v>42503</v>
      </c>
      <c r="C7161" s="13" t="n">
        <v>42508</v>
      </c>
      <c r="D7161" s="14" t="s">
        <v>52</v>
      </c>
      <c r="E7161" s="14" t="s">
        <v>97</v>
      </c>
      <c r="F7161" s="14" t="s">
        <v>98</v>
      </c>
      <c r="G7161" s="14" t="s">
        <v>146</v>
      </c>
      <c r="H7161" s="14" t="s">
        <v>80</v>
      </c>
      <c r="I7161" s="14" t="s">
        <v>81</v>
      </c>
      <c r="J7161" s="14" t="s">
        <v>1557</v>
      </c>
      <c r="K7161" s="15" t="n">
        <v>222.384</v>
      </c>
      <c r="L7161" s="0" t="n">
        <v>2</v>
      </c>
      <c r="M7161" s="16" t="n">
        <v>0.2</v>
      </c>
      <c r="N7161" s="17" t="n">
        <v>16.6788</v>
      </c>
      <c r="O7161" s="0" t="str">
        <f aca="false">TEXT(B7161,"YYYY-MM")</f>
        <v>2016-05</v>
      </c>
      <c r="P7161" s="18" t="n">
        <f aca="false">IFERROR(N7161/K7161,0)</f>
        <v>0.075</v>
      </c>
      <c r="Q7161" s="0" t="str">
        <f aca="false">IF(M7161=0,"No Discount",IF(M7161&lt;0.2,"Low (1-19%)",IF(M7161&lt;0.4,"Medium (20-39%)","High (40%+)")))</f>
        <v>Medium (20-39%)</v>
      </c>
      <c r="R7161" s="0" t="str">
        <f aca="false">INDEX('Lookup Tables'!$B$2:$B$5,MATCH(F7161,'Lookup Tables'!$A$2:$A$5,0))</f>
        <v>Manager A</v>
      </c>
    </row>
    <row r="7162" customFormat="false" ht="15" hidden="false" customHeight="false" outlineLevel="0" collapsed="false">
      <c r="A7162" s="0" t="s">
        <v>5488</v>
      </c>
      <c r="B7162" s="13" t="n">
        <v>42503</v>
      </c>
      <c r="C7162" s="13" t="n">
        <v>42508</v>
      </c>
      <c r="D7162" s="14" t="s">
        <v>52</v>
      </c>
      <c r="E7162" s="14" t="s">
        <v>97</v>
      </c>
      <c r="F7162" s="14" t="s">
        <v>98</v>
      </c>
      <c r="G7162" s="14" t="s">
        <v>146</v>
      </c>
      <c r="H7162" s="14" t="s">
        <v>65</v>
      </c>
      <c r="I7162" s="14" t="s">
        <v>171</v>
      </c>
      <c r="J7162" s="14" t="s">
        <v>1166</v>
      </c>
      <c r="K7162" s="15" t="n">
        <v>16</v>
      </c>
      <c r="L7162" s="0" t="n">
        <v>4</v>
      </c>
      <c r="M7162" s="16" t="n">
        <v>0.2</v>
      </c>
      <c r="N7162" s="17" t="n">
        <v>5.6</v>
      </c>
      <c r="O7162" s="0" t="str">
        <f aca="false">TEXT(B7162,"YYYY-MM")</f>
        <v>2016-05</v>
      </c>
      <c r="P7162" s="18" t="n">
        <f aca="false">IFERROR(N7162/K7162,0)</f>
        <v>0.35</v>
      </c>
      <c r="Q7162" s="0" t="str">
        <f aca="false">IF(M7162=0,"No Discount",IF(M7162&lt;0.2,"Low (1-19%)",IF(M7162&lt;0.4,"Medium (20-39%)","High (40%+)")))</f>
        <v>Medium (20-39%)</v>
      </c>
      <c r="R7162" s="0" t="str">
        <f aca="false">INDEX('Lookup Tables'!$B$2:$B$5,MATCH(F7162,'Lookup Tables'!$A$2:$A$5,0))</f>
        <v>Manager A</v>
      </c>
    </row>
    <row r="7163" customFormat="false" ht="15" hidden="false" customHeight="false" outlineLevel="0" collapsed="false">
      <c r="A7163" s="0" t="s">
        <v>5489</v>
      </c>
      <c r="B7163" s="13" t="n">
        <v>42189</v>
      </c>
      <c r="C7163" s="13" t="n">
        <v>42194</v>
      </c>
      <c r="D7163" s="14" t="s">
        <v>69</v>
      </c>
      <c r="E7163" s="14" t="s">
        <v>53</v>
      </c>
      <c r="F7163" s="14" t="s">
        <v>54</v>
      </c>
      <c r="G7163" s="14" t="s">
        <v>193</v>
      </c>
      <c r="H7163" s="14" t="s">
        <v>65</v>
      </c>
      <c r="I7163" s="14" t="s">
        <v>91</v>
      </c>
      <c r="J7163" s="14" t="s">
        <v>626</v>
      </c>
      <c r="K7163" s="15" t="n">
        <v>21.84</v>
      </c>
      <c r="L7163" s="0" t="n">
        <v>3</v>
      </c>
      <c r="M7163" s="16" t="n">
        <v>0</v>
      </c>
      <c r="N7163" s="17" t="n">
        <v>10.92</v>
      </c>
      <c r="O7163" s="0" t="str">
        <f aca="false">TEXT(B7163,"YYYY-MM")</f>
        <v>2015-07</v>
      </c>
      <c r="P7163" s="18" t="n">
        <f aca="false">IFERROR(N7163/K7163,0)</f>
        <v>0.5</v>
      </c>
      <c r="Q7163" s="0" t="str">
        <f aca="false">IF(M7163=0,"No Discount",IF(M7163&lt;0.2,"Low (1-19%)",IF(M7163&lt;0.4,"Medium (20-39%)","High (40%+)")))</f>
        <v>No Discount</v>
      </c>
      <c r="R7163" s="0" t="str">
        <f aca="false">INDEX('Lookup Tables'!$B$2:$B$5,MATCH(F7163,'Lookup Tables'!$A$2:$A$5,0))</f>
        <v>Manager C</v>
      </c>
    </row>
    <row r="7164" customFormat="false" ht="15" hidden="false" customHeight="false" outlineLevel="0" collapsed="false">
      <c r="A7164" s="0" t="s">
        <v>5489</v>
      </c>
      <c r="B7164" s="13" t="n">
        <v>42189</v>
      </c>
      <c r="C7164" s="13" t="n">
        <v>42194</v>
      </c>
      <c r="D7164" s="14" t="s">
        <v>69</v>
      </c>
      <c r="E7164" s="14" t="s">
        <v>53</v>
      </c>
      <c r="F7164" s="14" t="s">
        <v>54</v>
      </c>
      <c r="G7164" s="14" t="s">
        <v>193</v>
      </c>
      <c r="H7164" s="14" t="s">
        <v>65</v>
      </c>
      <c r="I7164" s="14" t="s">
        <v>83</v>
      </c>
      <c r="J7164" s="14" t="s">
        <v>1324</v>
      </c>
      <c r="K7164" s="15" t="n">
        <v>15.6</v>
      </c>
      <c r="L7164" s="0" t="n">
        <v>5</v>
      </c>
      <c r="M7164" s="16" t="n">
        <v>0</v>
      </c>
      <c r="N7164" s="17" t="n">
        <v>7.644</v>
      </c>
      <c r="O7164" s="0" t="str">
        <f aca="false">TEXT(B7164,"YYYY-MM")</f>
        <v>2015-07</v>
      </c>
      <c r="P7164" s="18" t="n">
        <f aca="false">IFERROR(N7164/K7164,0)</f>
        <v>0.49</v>
      </c>
      <c r="Q7164" s="0" t="str">
        <f aca="false">IF(M7164=0,"No Discount",IF(M7164&lt;0.2,"Low (1-19%)",IF(M7164&lt;0.4,"Medium (20-39%)","High (40%+)")))</f>
        <v>No Discount</v>
      </c>
      <c r="R7164" s="0" t="str">
        <f aca="false">INDEX('Lookup Tables'!$B$2:$B$5,MATCH(F7164,'Lookup Tables'!$A$2:$A$5,0))</f>
        <v>Manager C</v>
      </c>
    </row>
    <row r="7165" customFormat="false" ht="15" hidden="false" customHeight="false" outlineLevel="0" collapsed="false">
      <c r="A7165" s="0" t="s">
        <v>5490</v>
      </c>
      <c r="B7165" s="13" t="n">
        <v>42116</v>
      </c>
      <c r="C7165" s="13" t="n">
        <v>42118</v>
      </c>
      <c r="D7165" s="14" t="s">
        <v>52</v>
      </c>
      <c r="E7165" s="14" t="s">
        <v>62</v>
      </c>
      <c r="F7165" s="14" t="s">
        <v>117</v>
      </c>
      <c r="G7165" s="14" t="s">
        <v>170</v>
      </c>
      <c r="H7165" s="14" t="s">
        <v>65</v>
      </c>
      <c r="I7165" s="14" t="s">
        <v>129</v>
      </c>
      <c r="J7165" s="14" t="s">
        <v>340</v>
      </c>
      <c r="K7165" s="15" t="n">
        <v>247.84</v>
      </c>
      <c r="L7165" s="0" t="n">
        <v>8</v>
      </c>
      <c r="M7165" s="16" t="n">
        <v>0</v>
      </c>
      <c r="N7165" s="17" t="n">
        <v>121.4416</v>
      </c>
      <c r="O7165" s="0" t="str">
        <f aca="false">TEXT(B7165,"YYYY-MM")</f>
        <v>2015-04</v>
      </c>
      <c r="P7165" s="18" t="n">
        <f aca="false">IFERROR(N7165/K7165,0)</f>
        <v>0.49</v>
      </c>
      <c r="Q7165" s="0" t="str">
        <f aca="false">IF(M7165=0,"No Discount",IF(M7165&lt;0.2,"Low (1-19%)",IF(M7165&lt;0.4,"Medium (20-39%)","High (40%+)")))</f>
        <v>No Discount</v>
      </c>
      <c r="R7165" s="0" t="str">
        <f aca="false">INDEX('Lookup Tables'!$B$2:$B$5,MATCH(F7165,'Lookup Tables'!$A$2:$A$5,0))</f>
        <v>Manager B</v>
      </c>
    </row>
    <row r="7166" customFormat="false" ht="15" hidden="false" customHeight="false" outlineLevel="0" collapsed="false">
      <c r="A7166" s="0" t="s">
        <v>5490</v>
      </c>
      <c r="B7166" s="13" t="n">
        <v>42116</v>
      </c>
      <c r="C7166" s="13" t="n">
        <v>42118</v>
      </c>
      <c r="D7166" s="14" t="s">
        <v>52</v>
      </c>
      <c r="E7166" s="14" t="s">
        <v>62</v>
      </c>
      <c r="F7166" s="14" t="s">
        <v>117</v>
      </c>
      <c r="G7166" s="14" t="s">
        <v>170</v>
      </c>
      <c r="H7166" s="14" t="s">
        <v>65</v>
      </c>
      <c r="I7166" s="14" t="s">
        <v>83</v>
      </c>
      <c r="J7166" s="14" t="s">
        <v>1648</v>
      </c>
      <c r="K7166" s="15" t="n">
        <v>9.912</v>
      </c>
      <c r="L7166" s="0" t="n">
        <v>3</v>
      </c>
      <c r="M7166" s="16" t="n">
        <v>0.2</v>
      </c>
      <c r="N7166" s="17" t="n">
        <v>3.3453</v>
      </c>
      <c r="O7166" s="0" t="str">
        <f aca="false">TEXT(B7166,"YYYY-MM")</f>
        <v>2015-04</v>
      </c>
      <c r="P7166" s="18" t="n">
        <f aca="false">IFERROR(N7166/K7166,0)</f>
        <v>0.3375</v>
      </c>
      <c r="Q7166" s="0" t="str">
        <f aca="false">IF(M7166=0,"No Discount",IF(M7166&lt;0.2,"Low (1-19%)",IF(M7166&lt;0.4,"Medium (20-39%)","High (40%+)")))</f>
        <v>Medium (20-39%)</v>
      </c>
      <c r="R7166" s="0" t="str">
        <f aca="false">INDEX('Lookup Tables'!$B$2:$B$5,MATCH(F7166,'Lookup Tables'!$A$2:$A$5,0))</f>
        <v>Manager B</v>
      </c>
    </row>
    <row r="7167" customFormat="false" ht="15" hidden="false" customHeight="false" outlineLevel="0" collapsed="false">
      <c r="A7167" s="0" t="s">
        <v>5491</v>
      </c>
      <c r="B7167" s="13" t="n">
        <v>42997</v>
      </c>
      <c r="C7167" s="13" t="n">
        <v>43000</v>
      </c>
      <c r="D7167" s="14" t="s">
        <v>137</v>
      </c>
      <c r="E7167" s="14" t="s">
        <v>53</v>
      </c>
      <c r="F7167" s="14" t="s">
        <v>117</v>
      </c>
      <c r="G7167" s="14" t="s">
        <v>649</v>
      </c>
      <c r="H7167" s="14" t="s">
        <v>65</v>
      </c>
      <c r="I7167" s="14" t="s">
        <v>73</v>
      </c>
      <c r="J7167" s="14" t="s">
        <v>175</v>
      </c>
      <c r="K7167" s="15" t="n">
        <v>69.52</v>
      </c>
      <c r="L7167" s="0" t="n">
        <v>2</v>
      </c>
      <c r="M7167" s="16" t="n">
        <v>0</v>
      </c>
      <c r="N7167" s="17" t="n">
        <v>17.38</v>
      </c>
      <c r="O7167" s="0" t="str">
        <f aca="false">TEXT(B7167,"YYYY-MM")</f>
        <v>2017-09</v>
      </c>
      <c r="P7167" s="18" t="n">
        <f aca="false">IFERROR(N7167/K7167,0)</f>
        <v>0.25</v>
      </c>
      <c r="Q7167" s="0" t="str">
        <f aca="false">IF(M7167=0,"No Discount",IF(M7167&lt;0.2,"Low (1-19%)",IF(M7167&lt;0.4,"Medium (20-39%)","High (40%+)")))</f>
        <v>No Discount</v>
      </c>
      <c r="R7167" s="0" t="str">
        <f aca="false">INDEX('Lookup Tables'!$B$2:$B$5,MATCH(F7167,'Lookup Tables'!$A$2:$A$5,0))</f>
        <v>Manager B</v>
      </c>
    </row>
    <row r="7168" customFormat="false" ht="15" hidden="false" customHeight="false" outlineLevel="0" collapsed="false">
      <c r="A7168" s="0" t="s">
        <v>5492</v>
      </c>
      <c r="B7168" s="13" t="n">
        <v>42207</v>
      </c>
      <c r="C7168" s="13" t="n">
        <v>42209</v>
      </c>
      <c r="D7168" s="14" t="s">
        <v>52</v>
      </c>
      <c r="E7168" s="14" t="s">
        <v>53</v>
      </c>
      <c r="F7168" s="14" t="s">
        <v>63</v>
      </c>
      <c r="G7168" s="14" t="s">
        <v>64</v>
      </c>
      <c r="H7168" s="14" t="s">
        <v>65</v>
      </c>
      <c r="I7168" s="14" t="s">
        <v>78</v>
      </c>
      <c r="J7168" s="14" t="s">
        <v>1149</v>
      </c>
      <c r="K7168" s="15" t="n">
        <v>11.52</v>
      </c>
      <c r="L7168" s="0" t="n">
        <v>4</v>
      </c>
      <c r="M7168" s="16" t="n">
        <v>0</v>
      </c>
      <c r="N7168" s="17" t="n">
        <v>3.2256</v>
      </c>
      <c r="O7168" s="0" t="str">
        <f aca="false">TEXT(B7168,"YYYY-MM")</f>
        <v>2015-07</v>
      </c>
      <c r="P7168" s="18" t="n">
        <f aca="false">IFERROR(N7168/K7168,0)</f>
        <v>0.28</v>
      </c>
      <c r="Q7168" s="0" t="str">
        <f aca="false">IF(M7168=0,"No Discount",IF(M7168&lt;0.2,"Low (1-19%)",IF(M7168&lt;0.4,"Medium (20-39%)","High (40%+)")))</f>
        <v>No Discount</v>
      </c>
      <c r="R7168" s="0" t="str">
        <f aca="false">INDEX('Lookup Tables'!$B$2:$B$5,MATCH(F7168,'Lookup Tables'!$A$2:$A$5,0))</f>
        <v>Manager D</v>
      </c>
    </row>
    <row r="7169" customFormat="false" ht="15" hidden="false" customHeight="false" outlineLevel="0" collapsed="false">
      <c r="A7169" s="0" t="s">
        <v>5492</v>
      </c>
      <c r="B7169" s="13" t="n">
        <v>42207</v>
      </c>
      <c r="C7169" s="13" t="n">
        <v>42209</v>
      </c>
      <c r="D7169" s="14" t="s">
        <v>52</v>
      </c>
      <c r="E7169" s="14" t="s">
        <v>53</v>
      </c>
      <c r="F7169" s="14" t="s">
        <v>63</v>
      </c>
      <c r="G7169" s="14" t="s">
        <v>64</v>
      </c>
      <c r="H7169" s="14" t="s">
        <v>56</v>
      </c>
      <c r="I7169" s="14" t="s">
        <v>59</v>
      </c>
      <c r="J7169" s="14" t="s">
        <v>2224</v>
      </c>
      <c r="K7169" s="15" t="n">
        <v>717.72</v>
      </c>
      <c r="L7169" s="0" t="n">
        <v>3</v>
      </c>
      <c r="M7169" s="16" t="n">
        <v>0.2</v>
      </c>
      <c r="N7169" s="17" t="n">
        <v>71.772</v>
      </c>
      <c r="O7169" s="0" t="str">
        <f aca="false">TEXT(B7169,"YYYY-MM")</f>
        <v>2015-07</v>
      </c>
      <c r="P7169" s="18" t="n">
        <f aca="false">IFERROR(N7169/K7169,0)</f>
        <v>0.1</v>
      </c>
      <c r="Q7169" s="0" t="str">
        <f aca="false">IF(M7169=0,"No Discount",IF(M7169&lt;0.2,"Low (1-19%)",IF(M7169&lt;0.4,"Medium (20-39%)","High (40%+)")))</f>
        <v>Medium (20-39%)</v>
      </c>
      <c r="R7169" s="0" t="str">
        <f aca="false">INDEX('Lookup Tables'!$B$2:$B$5,MATCH(F7169,'Lookup Tables'!$A$2:$A$5,0))</f>
        <v>Manager D</v>
      </c>
    </row>
    <row r="7170" customFormat="false" ht="15" hidden="false" customHeight="false" outlineLevel="0" collapsed="false">
      <c r="A7170" s="0" t="s">
        <v>5492</v>
      </c>
      <c r="B7170" s="13" t="n">
        <v>42207</v>
      </c>
      <c r="C7170" s="13" t="n">
        <v>42209</v>
      </c>
      <c r="D7170" s="14" t="s">
        <v>52</v>
      </c>
      <c r="E7170" s="14" t="s">
        <v>53</v>
      </c>
      <c r="F7170" s="14" t="s">
        <v>63</v>
      </c>
      <c r="G7170" s="14" t="s">
        <v>64</v>
      </c>
      <c r="H7170" s="14" t="s">
        <v>65</v>
      </c>
      <c r="I7170" s="14" t="s">
        <v>73</v>
      </c>
      <c r="J7170" s="14" t="s">
        <v>716</v>
      </c>
      <c r="K7170" s="15" t="n">
        <v>236.5</v>
      </c>
      <c r="L7170" s="0" t="n">
        <v>10</v>
      </c>
      <c r="M7170" s="16" t="n">
        <v>0</v>
      </c>
      <c r="N7170" s="17" t="n">
        <v>68.585</v>
      </c>
      <c r="O7170" s="0" t="str">
        <f aca="false">TEXT(B7170,"YYYY-MM")</f>
        <v>2015-07</v>
      </c>
      <c r="P7170" s="18" t="n">
        <f aca="false">IFERROR(N7170/K7170,0)</f>
        <v>0.29</v>
      </c>
      <c r="Q7170" s="0" t="str">
        <f aca="false">IF(M7170=0,"No Discount",IF(M7170&lt;0.2,"Low (1-19%)",IF(M7170&lt;0.4,"Medium (20-39%)","High (40%+)")))</f>
        <v>No Discount</v>
      </c>
      <c r="R7170" s="0" t="str">
        <f aca="false">INDEX('Lookup Tables'!$B$2:$B$5,MATCH(F7170,'Lookup Tables'!$A$2:$A$5,0))</f>
        <v>Manager D</v>
      </c>
    </row>
    <row r="7171" customFormat="false" ht="15" hidden="false" customHeight="false" outlineLevel="0" collapsed="false">
      <c r="A7171" s="0" t="s">
        <v>5492</v>
      </c>
      <c r="B7171" s="13" t="n">
        <v>42207</v>
      </c>
      <c r="C7171" s="13" t="n">
        <v>42209</v>
      </c>
      <c r="D7171" s="14" t="s">
        <v>52</v>
      </c>
      <c r="E7171" s="14" t="s">
        <v>53</v>
      </c>
      <c r="F7171" s="14" t="s">
        <v>63</v>
      </c>
      <c r="G7171" s="14" t="s">
        <v>64</v>
      </c>
      <c r="H7171" s="14" t="s">
        <v>56</v>
      </c>
      <c r="I7171" s="14" t="s">
        <v>71</v>
      </c>
      <c r="J7171" s="14" t="s">
        <v>2193</v>
      </c>
      <c r="K7171" s="15" t="n">
        <v>170.352</v>
      </c>
      <c r="L7171" s="0" t="n">
        <v>3</v>
      </c>
      <c r="M7171" s="16" t="n">
        <v>0.2</v>
      </c>
      <c r="N7171" s="17" t="n">
        <v>19.1646</v>
      </c>
      <c r="O7171" s="0" t="str">
        <f aca="false">TEXT(B7171,"YYYY-MM")</f>
        <v>2015-07</v>
      </c>
      <c r="P7171" s="18" t="n">
        <f aca="false">IFERROR(N7171/K7171,0)</f>
        <v>0.1125</v>
      </c>
      <c r="Q7171" s="0" t="str">
        <f aca="false">IF(M7171=0,"No Discount",IF(M7171&lt;0.2,"Low (1-19%)",IF(M7171&lt;0.4,"Medium (20-39%)","High (40%+)")))</f>
        <v>Medium (20-39%)</v>
      </c>
      <c r="R7171" s="0" t="str">
        <f aca="false">INDEX('Lookup Tables'!$B$2:$B$5,MATCH(F7171,'Lookup Tables'!$A$2:$A$5,0))</f>
        <v>Manager D</v>
      </c>
    </row>
    <row r="7172" customFormat="false" ht="15" hidden="false" customHeight="false" outlineLevel="0" collapsed="false">
      <c r="A7172" s="0" t="s">
        <v>5493</v>
      </c>
      <c r="B7172" s="13" t="n">
        <v>43381</v>
      </c>
      <c r="C7172" s="13" t="n">
        <v>43387</v>
      </c>
      <c r="D7172" s="14" t="s">
        <v>69</v>
      </c>
      <c r="E7172" s="14" t="s">
        <v>53</v>
      </c>
      <c r="F7172" s="14" t="s">
        <v>117</v>
      </c>
      <c r="G7172" s="14" t="s">
        <v>170</v>
      </c>
      <c r="H7172" s="14" t="s">
        <v>56</v>
      </c>
      <c r="I7172" s="14" t="s">
        <v>59</v>
      </c>
      <c r="J7172" s="14" t="s">
        <v>718</v>
      </c>
      <c r="K7172" s="15" t="n">
        <v>145.764</v>
      </c>
      <c r="L7172" s="0" t="n">
        <v>2</v>
      </c>
      <c r="M7172" s="16" t="n">
        <v>0.1</v>
      </c>
      <c r="N7172" s="17" t="n">
        <v>3.2392</v>
      </c>
      <c r="O7172" s="0" t="str">
        <f aca="false">TEXT(B7172,"YYYY-MM")</f>
        <v>2018-10</v>
      </c>
      <c r="P7172" s="18" t="n">
        <f aca="false">IFERROR(N7172/K7172,0)</f>
        <v>0.0222222222222222</v>
      </c>
      <c r="Q7172" s="0" t="str">
        <f aca="false">IF(M7172=0,"No Discount",IF(M7172&lt;0.2,"Low (1-19%)",IF(M7172&lt;0.4,"Medium (20-39%)","High (40%+)")))</f>
        <v>Low (1-19%)</v>
      </c>
      <c r="R7172" s="0" t="str">
        <f aca="false">INDEX('Lookup Tables'!$B$2:$B$5,MATCH(F7172,'Lookup Tables'!$A$2:$A$5,0))</f>
        <v>Manager B</v>
      </c>
    </row>
    <row r="7173" customFormat="false" ht="15" hidden="false" customHeight="false" outlineLevel="0" collapsed="false">
      <c r="A7173" s="0" t="s">
        <v>5494</v>
      </c>
      <c r="B7173" s="13" t="n">
        <v>43215</v>
      </c>
      <c r="C7173" s="13" t="n">
        <v>43217</v>
      </c>
      <c r="D7173" s="14" t="s">
        <v>52</v>
      </c>
      <c r="E7173" s="14" t="s">
        <v>53</v>
      </c>
      <c r="F7173" s="14" t="s">
        <v>63</v>
      </c>
      <c r="G7173" s="14" t="s">
        <v>64</v>
      </c>
      <c r="H7173" s="14" t="s">
        <v>80</v>
      </c>
      <c r="I7173" s="14" t="s">
        <v>123</v>
      </c>
      <c r="J7173" s="14" t="s">
        <v>657</v>
      </c>
      <c r="K7173" s="15" t="n">
        <v>107.97</v>
      </c>
      <c r="L7173" s="0" t="n">
        <v>3</v>
      </c>
      <c r="M7173" s="16" t="n">
        <v>0</v>
      </c>
      <c r="N7173" s="17" t="n">
        <v>22.6737</v>
      </c>
      <c r="O7173" s="0" t="str">
        <f aca="false">TEXT(B7173,"YYYY-MM")</f>
        <v>2018-04</v>
      </c>
      <c r="P7173" s="18" t="n">
        <f aca="false">IFERROR(N7173/K7173,0)</f>
        <v>0.21</v>
      </c>
      <c r="Q7173" s="0" t="str">
        <f aca="false">IF(M7173=0,"No Discount",IF(M7173&lt;0.2,"Low (1-19%)",IF(M7173&lt;0.4,"Medium (20-39%)","High (40%+)")))</f>
        <v>No Discount</v>
      </c>
      <c r="R7173" s="0" t="str">
        <f aca="false">INDEX('Lookup Tables'!$B$2:$B$5,MATCH(F7173,'Lookup Tables'!$A$2:$A$5,0))</f>
        <v>Manager D</v>
      </c>
    </row>
    <row r="7174" customFormat="false" ht="15" hidden="false" customHeight="false" outlineLevel="0" collapsed="false">
      <c r="A7174" s="0" t="s">
        <v>5495</v>
      </c>
      <c r="B7174" s="13" t="n">
        <v>43185</v>
      </c>
      <c r="C7174" s="13" t="n">
        <v>43189</v>
      </c>
      <c r="D7174" s="14" t="s">
        <v>69</v>
      </c>
      <c r="E7174" s="14" t="s">
        <v>62</v>
      </c>
      <c r="F7174" s="14" t="s">
        <v>98</v>
      </c>
      <c r="G7174" s="14" t="s">
        <v>99</v>
      </c>
      <c r="H7174" s="14" t="s">
        <v>80</v>
      </c>
      <c r="I7174" s="14" t="s">
        <v>123</v>
      </c>
      <c r="J7174" s="14" t="s">
        <v>657</v>
      </c>
      <c r="K7174" s="15" t="n">
        <v>143.96</v>
      </c>
      <c r="L7174" s="0" t="n">
        <v>5</v>
      </c>
      <c r="M7174" s="16" t="n">
        <v>0.2</v>
      </c>
      <c r="N7174" s="17" t="n">
        <v>1.7995</v>
      </c>
      <c r="O7174" s="0" t="str">
        <f aca="false">TEXT(B7174,"YYYY-MM")</f>
        <v>2018-03</v>
      </c>
      <c r="P7174" s="18" t="n">
        <f aca="false">IFERROR(N7174/K7174,0)</f>
        <v>0.0125</v>
      </c>
      <c r="Q7174" s="0" t="str">
        <f aca="false">IF(M7174=0,"No Discount",IF(M7174&lt;0.2,"Low (1-19%)",IF(M7174&lt;0.4,"Medium (20-39%)","High (40%+)")))</f>
        <v>Medium (20-39%)</v>
      </c>
      <c r="R7174" s="0" t="str">
        <f aca="false">INDEX('Lookup Tables'!$B$2:$B$5,MATCH(F7174,'Lookup Tables'!$A$2:$A$5,0))</f>
        <v>Manager A</v>
      </c>
    </row>
    <row r="7175" customFormat="false" ht="15" hidden="false" customHeight="false" outlineLevel="0" collapsed="false">
      <c r="A7175" s="0" t="s">
        <v>5495</v>
      </c>
      <c r="B7175" s="13" t="n">
        <v>43185</v>
      </c>
      <c r="C7175" s="13" t="n">
        <v>43189</v>
      </c>
      <c r="D7175" s="14" t="s">
        <v>69</v>
      </c>
      <c r="E7175" s="14" t="s">
        <v>62</v>
      </c>
      <c r="F7175" s="14" t="s">
        <v>98</v>
      </c>
      <c r="G7175" s="14" t="s">
        <v>99</v>
      </c>
      <c r="H7175" s="14" t="s">
        <v>80</v>
      </c>
      <c r="I7175" s="14" t="s">
        <v>570</v>
      </c>
      <c r="J7175" s="14" t="s">
        <v>642</v>
      </c>
      <c r="K7175" s="15" t="n">
        <v>2399.96</v>
      </c>
      <c r="L7175" s="0" t="n">
        <v>5</v>
      </c>
      <c r="M7175" s="16" t="n">
        <v>0.2</v>
      </c>
      <c r="N7175" s="17" t="n">
        <v>569.9905</v>
      </c>
      <c r="O7175" s="0" t="str">
        <f aca="false">TEXT(B7175,"YYYY-MM")</f>
        <v>2018-03</v>
      </c>
      <c r="P7175" s="18" t="n">
        <f aca="false">IFERROR(N7175/K7175,0)</f>
        <v>0.2375</v>
      </c>
      <c r="Q7175" s="0" t="str">
        <f aca="false">IF(M7175=0,"No Discount",IF(M7175&lt;0.2,"Low (1-19%)",IF(M7175&lt;0.4,"Medium (20-39%)","High (40%+)")))</f>
        <v>Medium (20-39%)</v>
      </c>
      <c r="R7175" s="0" t="str">
        <f aca="false">INDEX('Lookup Tables'!$B$2:$B$5,MATCH(F7175,'Lookup Tables'!$A$2:$A$5,0))</f>
        <v>Manager A</v>
      </c>
    </row>
    <row r="7176" customFormat="false" ht="15" hidden="false" customHeight="false" outlineLevel="0" collapsed="false">
      <c r="A7176" s="0" t="s">
        <v>5495</v>
      </c>
      <c r="B7176" s="13" t="n">
        <v>43185</v>
      </c>
      <c r="C7176" s="13" t="n">
        <v>43189</v>
      </c>
      <c r="D7176" s="14" t="s">
        <v>69</v>
      </c>
      <c r="E7176" s="14" t="s">
        <v>62</v>
      </c>
      <c r="F7176" s="14" t="s">
        <v>98</v>
      </c>
      <c r="G7176" s="14" t="s">
        <v>99</v>
      </c>
      <c r="H7176" s="14" t="s">
        <v>65</v>
      </c>
      <c r="I7176" s="14" t="s">
        <v>91</v>
      </c>
      <c r="J7176" s="14" t="s">
        <v>2606</v>
      </c>
      <c r="K7176" s="15" t="n">
        <v>74.352</v>
      </c>
      <c r="L7176" s="0" t="n">
        <v>3</v>
      </c>
      <c r="M7176" s="16" t="n">
        <v>0.2</v>
      </c>
      <c r="N7176" s="17" t="n">
        <v>23.235</v>
      </c>
      <c r="O7176" s="0" t="str">
        <f aca="false">TEXT(B7176,"YYYY-MM")</f>
        <v>2018-03</v>
      </c>
      <c r="P7176" s="18" t="n">
        <f aca="false">IFERROR(N7176/K7176,0)</f>
        <v>0.3125</v>
      </c>
      <c r="Q7176" s="0" t="str">
        <f aca="false">IF(M7176=0,"No Discount",IF(M7176&lt;0.2,"Low (1-19%)",IF(M7176&lt;0.4,"Medium (20-39%)","High (40%+)")))</f>
        <v>Medium (20-39%)</v>
      </c>
      <c r="R7176" s="0" t="str">
        <f aca="false">INDEX('Lookup Tables'!$B$2:$B$5,MATCH(F7176,'Lookup Tables'!$A$2:$A$5,0))</f>
        <v>Manager A</v>
      </c>
    </row>
    <row r="7177" customFormat="false" ht="15" hidden="false" customHeight="false" outlineLevel="0" collapsed="false">
      <c r="A7177" s="0" t="s">
        <v>5495</v>
      </c>
      <c r="B7177" s="13" t="n">
        <v>43185</v>
      </c>
      <c r="C7177" s="13" t="n">
        <v>43189</v>
      </c>
      <c r="D7177" s="14" t="s">
        <v>69</v>
      </c>
      <c r="E7177" s="14" t="s">
        <v>62</v>
      </c>
      <c r="F7177" s="14" t="s">
        <v>98</v>
      </c>
      <c r="G7177" s="14" t="s">
        <v>99</v>
      </c>
      <c r="H7177" s="14" t="s">
        <v>65</v>
      </c>
      <c r="I7177" s="14" t="s">
        <v>85</v>
      </c>
      <c r="J7177" s="14" t="s">
        <v>2576</v>
      </c>
      <c r="K7177" s="15" t="n">
        <v>87.168</v>
      </c>
      <c r="L7177" s="0" t="n">
        <v>8</v>
      </c>
      <c r="M7177" s="16" t="n">
        <v>0.8</v>
      </c>
      <c r="N7177" s="17" t="n">
        <v>-226.6368</v>
      </c>
      <c r="O7177" s="0" t="str">
        <f aca="false">TEXT(B7177,"YYYY-MM")</f>
        <v>2018-03</v>
      </c>
      <c r="P7177" s="18" t="n">
        <f aca="false">IFERROR(N7177/K7177,0)</f>
        <v>-2.6</v>
      </c>
      <c r="Q7177" s="0" t="str">
        <f aca="false">IF(M7177=0,"No Discount",IF(M7177&lt;0.2,"Low (1-19%)",IF(M7177&lt;0.4,"Medium (20-39%)","High (40%+)")))</f>
        <v>High (40%+)</v>
      </c>
      <c r="R7177" s="0" t="str">
        <f aca="false">INDEX('Lookup Tables'!$B$2:$B$5,MATCH(F7177,'Lookup Tables'!$A$2:$A$5,0))</f>
        <v>Manager A</v>
      </c>
    </row>
    <row r="7178" customFormat="false" ht="15" hidden="false" customHeight="false" outlineLevel="0" collapsed="false">
      <c r="A7178" s="0" t="s">
        <v>5495</v>
      </c>
      <c r="B7178" s="13" t="n">
        <v>43185</v>
      </c>
      <c r="C7178" s="13" t="n">
        <v>43189</v>
      </c>
      <c r="D7178" s="14" t="s">
        <v>69</v>
      </c>
      <c r="E7178" s="14" t="s">
        <v>62</v>
      </c>
      <c r="F7178" s="14" t="s">
        <v>98</v>
      </c>
      <c r="G7178" s="14" t="s">
        <v>99</v>
      </c>
      <c r="H7178" s="14" t="s">
        <v>65</v>
      </c>
      <c r="I7178" s="14" t="s">
        <v>73</v>
      </c>
      <c r="J7178" s="14" t="s">
        <v>1882</v>
      </c>
      <c r="K7178" s="15" t="n">
        <v>32.232</v>
      </c>
      <c r="L7178" s="0" t="n">
        <v>3</v>
      </c>
      <c r="M7178" s="16" t="n">
        <v>0.2</v>
      </c>
      <c r="N7178" s="17" t="n">
        <v>2.4174</v>
      </c>
      <c r="O7178" s="0" t="str">
        <f aca="false">TEXT(B7178,"YYYY-MM")</f>
        <v>2018-03</v>
      </c>
      <c r="P7178" s="18" t="n">
        <f aca="false">IFERROR(N7178/K7178,0)</f>
        <v>0.075</v>
      </c>
      <c r="Q7178" s="0" t="str">
        <f aca="false">IF(M7178=0,"No Discount",IF(M7178&lt;0.2,"Low (1-19%)",IF(M7178&lt;0.4,"Medium (20-39%)","High (40%+)")))</f>
        <v>Medium (20-39%)</v>
      </c>
      <c r="R7178" s="0" t="str">
        <f aca="false">INDEX('Lookup Tables'!$B$2:$B$5,MATCH(F7178,'Lookup Tables'!$A$2:$A$5,0))</f>
        <v>Manager A</v>
      </c>
    </row>
    <row r="7179" customFormat="false" ht="15" hidden="false" customHeight="false" outlineLevel="0" collapsed="false">
      <c r="A7179" s="0" t="s">
        <v>5496</v>
      </c>
      <c r="B7179" s="13" t="n">
        <v>43224</v>
      </c>
      <c r="C7179" s="13" t="n">
        <v>43230</v>
      </c>
      <c r="D7179" s="14" t="s">
        <v>69</v>
      </c>
      <c r="E7179" s="14" t="s">
        <v>62</v>
      </c>
      <c r="F7179" s="14" t="s">
        <v>117</v>
      </c>
      <c r="G7179" s="14" t="s">
        <v>118</v>
      </c>
      <c r="H7179" s="14" t="s">
        <v>65</v>
      </c>
      <c r="I7179" s="14" t="s">
        <v>83</v>
      </c>
      <c r="J7179" s="14" t="s">
        <v>5434</v>
      </c>
      <c r="K7179" s="15" t="n">
        <v>2.202</v>
      </c>
      <c r="L7179" s="0" t="n">
        <v>2</v>
      </c>
      <c r="M7179" s="16" t="n">
        <v>0.7</v>
      </c>
      <c r="N7179" s="17" t="n">
        <v>-1.5414</v>
      </c>
      <c r="O7179" s="0" t="str">
        <f aca="false">TEXT(B7179,"YYYY-MM")</f>
        <v>2018-05</v>
      </c>
      <c r="P7179" s="18" t="n">
        <f aca="false">IFERROR(N7179/K7179,0)</f>
        <v>-0.7</v>
      </c>
      <c r="Q7179" s="0" t="str">
        <f aca="false">IF(M7179=0,"No Discount",IF(M7179&lt;0.2,"Low (1-19%)",IF(M7179&lt;0.4,"Medium (20-39%)","High (40%+)")))</f>
        <v>High (40%+)</v>
      </c>
      <c r="R7179" s="0" t="str">
        <f aca="false">INDEX('Lookup Tables'!$B$2:$B$5,MATCH(F7179,'Lookup Tables'!$A$2:$A$5,0))</f>
        <v>Manager B</v>
      </c>
    </row>
    <row r="7180" customFormat="false" ht="15" hidden="false" customHeight="false" outlineLevel="0" collapsed="false">
      <c r="A7180" s="0" t="s">
        <v>5496</v>
      </c>
      <c r="B7180" s="13" t="n">
        <v>43224</v>
      </c>
      <c r="C7180" s="13" t="n">
        <v>43230</v>
      </c>
      <c r="D7180" s="14" t="s">
        <v>69</v>
      </c>
      <c r="E7180" s="14" t="s">
        <v>62</v>
      </c>
      <c r="F7180" s="14" t="s">
        <v>117</v>
      </c>
      <c r="G7180" s="14" t="s">
        <v>118</v>
      </c>
      <c r="H7180" s="14" t="s">
        <v>65</v>
      </c>
      <c r="I7180" s="14" t="s">
        <v>83</v>
      </c>
      <c r="J7180" s="14" t="s">
        <v>1541</v>
      </c>
      <c r="K7180" s="15" t="n">
        <v>9.396</v>
      </c>
      <c r="L7180" s="0" t="n">
        <v>3</v>
      </c>
      <c r="M7180" s="16" t="n">
        <v>0.7</v>
      </c>
      <c r="N7180" s="17" t="n">
        <v>-7.5168</v>
      </c>
      <c r="O7180" s="0" t="str">
        <f aca="false">TEXT(B7180,"YYYY-MM")</f>
        <v>2018-05</v>
      </c>
      <c r="P7180" s="18" t="n">
        <f aca="false">IFERROR(N7180/K7180,0)</f>
        <v>-0.8</v>
      </c>
      <c r="Q7180" s="0" t="str">
        <f aca="false">IF(M7180=0,"No Discount",IF(M7180&lt;0.2,"Low (1-19%)",IF(M7180&lt;0.4,"Medium (20-39%)","High (40%+)")))</f>
        <v>High (40%+)</v>
      </c>
      <c r="R7180" s="0" t="str">
        <f aca="false">INDEX('Lookup Tables'!$B$2:$B$5,MATCH(F7180,'Lookup Tables'!$A$2:$A$5,0))</f>
        <v>Manager B</v>
      </c>
    </row>
    <row r="7181" customFormat="false" ht="15" hidden="false" customHeight="false" outlineLevel="0" collapsed="false">
      <c r="A7181" s="0" t="s">
        <v>5497</v>
      </c>
      <c r="B7181" s="13" t="n">
        <v>43053</v>
      </c>
      <c r="C7181" s="13" t="n">
        <v>43057</v>
      </c>
      <c r="D7181" s="14" t="s">
        <v>69</v>
      </c>
      <c r="E7181" s="14" t="s">
        <v>53</v>
      </c>
      <c r="F7181" s="14" t="s">
        <v>117</v>
      </c>
      <c r="G7181" s="14" t="s">
        <v>1243</v>
      </c>
      <c r="H7181" s="14" t="s">
        <v>80</v>
      </c>
      <c r="I7181" s="14" t="s">
        <v>81</v>
      </c>
      <c r="J7181" s="14" t="s">
        <v>3211</v>
      </c>
      <c r="K7181" s="15" t="n">
        <v>89.97</v>
      </c>
      <c r="L7181" s="0" t="n">
        <v>3</v>
      </c>
      <c r="M7181" s="16" t="n">
        <v>0</v>
      </c>
      <c r="N7181" s="17" t="n">
        <v>25.1916</v>
      </c>
      <c r="O7181" s="0" t="str">
        <f aca="false">TEXT(B7181,"YYYY-MM")</f>
        <v>2017-11</v>
      </c>
      <c r="P7181" s="18" t="n">
        <f aca="false">IFERROR(N7181/K7181,0)</f>
        <v>0.28</v>
      </c>
      <c r="Q7181" s="0" t="str">
        <f aca="false">IF(M7181=0,"No Discount",IF(M7181&lt;0.2,"Low (1-19%)",IF(M7181&lt;0.4,"Medium (20-39%)","High (40%+)")))</f>
        <v>No Discount</v>
      </c>
      <c r="R7181" s="0" t="str">
        <f aca="false">INDEX('Lookup Tables'!$B$2:$B$5,MATCH(F7181,'Lookup Tables'!$A$2:$A$5,0))</f>
        <v>Manager B</v>
      </c>
    </row>
    <row r="7182" customFormat="false" ht="15" hidden="false" customHeight="false" outlineLevel="0" collapsed="false">
      <c r="A7182" s="0" t="s">
        <v>5498</v>
      </c>
      <c r="B7182" s="13" t="n">
        <v>42010</v>
      </c>
      <c r="C7182" s="13" t="n">
        <v>42011</v>
      </c>
      <c r="D7182" s="14" t="s">
        <v>137</v>
      </c>
      <c r="E7182" s="14" t="s">
        <v>62</v>
      </c>
      <c r="F7182" s="14" t="s">
        <v>54</v>
      </c>
      <c r="G7182" s="14" t="s">
        <v>597</v>
      </c>
      <c r="H7182" s="14" t="s">
        <v>65</v>
      </c>
      <c r="I7182" s="14" t="s">
        <v>78</v>
      </c>
      <c r="J7182" s="14" t="s">
        <v>593</v>
      </c>
      <c r="K7182" s="15" t="n">
        <v>12.78</v>
      </c>
      <c r="L7182" s="0" t="n">
        <v>3</v>
      </c>
      <c r="M7182" s="16" t="n">
        <v>0</v>
      </c>
      <c r="N7182" s="17" t="n">
        <v>5.2398</v>
      </c>
      <c r="O7182" s="0" t="str">
        <f aca="false">TEXT(B7182,"YYYY-MM")</f>
        <v>2015-01</v>
      </c>
      <c r="P7182" s="18" t="n">
        <f aca="false">IFERROR(N7182/K7182,0)</f>
        <v>0.41</v>
      </c>
      <c r="Q7182" s="0" t="str">
        <f aca="false">IF(M7182=0,"No Discount",IF(M7182&lt;0.2,"Low (1-19%)",IF(M7182&lt;0.4,"Medium (20-39%)","High (40%+)")))</f>
        <v>No Discount</v>
      </c>
      <c r="R7182" s="0" t="str">
        <f aca="false">INDEX('Lookup Tables'!$B$2:$B$5,MATCH(F7182,'Lookup Tables'!$A$2:$A$5,0))</f>
        <v>Manager C</v>
      </c>
    </row>
    <row r="7183" customFormat="false" ht="15" hidden="false" customHeight="false" outlineLevel="0" collapsed="false">
      <c r="A7183" s="0" t="s">
        <v>5499</v>
      </c>
      <c r="B7183" s="13" t="n">
        <v>43096</v>
      </c>
      <c r="C7183" s="13" t="n">
        <v>43099</v>
      </c>
      <c r="D7183" s="14" t="s">
        <v>52</v>
      </c>
      <c r="E7183" s="14" t="s">
        <v>53</v>
      </c>
      <c r="F7183" s="14" t="s">
        <v>117</v>
      </c>
      <c r="G7183" s="14" t="s">
        <v>269</v>
      </c>
      <c r="H7183" s="14" t="s">
        <v>80</v>
      </c>
      <c r="I7183" s="14" t="s">
        <v>123</v>
      </c>
      <c r="J7183" s="14" t="s">
        <v>1972</v>
      </c>
      <c r="K7183" s="15" t="n">
        <v>40</v>
      </c>
      <c r="L7183" s="0" t="n">
        <v>2</v>
      </c>
      <c r="M7183" s="16" t="n">
        <v>0.2</v>
      </c>
      <c r="N7183" s="17" t="n">
        <v>0.5</v>
      </c>
      <c r="O7183" s="0" t="str">
        <f aca="false">TEXT(B7183,"YYYY-MM")</f>
        <v>2017-12</v>
      </c>
      <c r="P7183" s="18" t="n">
        <f aca="false">IFERROR(N7183/K7183,0)</f>
        <v>0.0125</v>
      </c>
      <c r="Q7183" s="0" t="str">
        <f aca="false">IF(M7183=0,"No Discount",IF(M7183&lt;0.2,"Low (1-19%)",IF(M7183&lt;0.4,"Medium (20-39%)","High (40%+)")))</f>
        <v>Medium (20-39%)</v>
      </c>
      <c r="R7183" s="0" t="str">
        <f aca="false">INDEX('Lookup Tables'!$B$2:$B$5,MATCH(F7183,'Lookup Tables'!$A$2:$A$5,0))</f>
        <v>Manager B</v>
      </c>
    </row>
    <row r="7184" customFormat="false" ht="15" hidden="false" customHeight="false" outlineLevel="0" collapsed="false">
      <c r="A7184" s="0" t="s">
        <v>5500</v>
      </c>
      <c r="B7184" s="13" t="n">
        <v>43220</v>
      </c>
      <c r="C7184" s="13" t="n">
        <v>43224</v>
      </c>
      <c r="D7184" s="14" t="s">
        <v>69</v>
      </c>
      <c r="E7184" s="14" t="s">
        <v>97</v>
      </c>
      <c r="F7184" s="14" t="s">
        <v>63</v>
      </c>
      <c r="G7184" s="14" t="s">
        <v>64</v>
      </c>
      <c r="H7184" s="14" t="s">
        <v>65</v>
      </c>
      <c r="I7184" s="14" t="s">
        <v>83</v>
      </c>
      <c r="J7184" s="14" t="s">
        <v>1239</v>
      </c>
      <c r="K7184" s="15" t="n">
        <v>23.24</v>
      </c>
      <c r="L7184" s="0" t="n">
        <v>5</v>
      </c>
      <c r="M7184" s="16" t="n">
        <v>0.2</v>
      </c>
      <c r="N7184" s="17" t="n">
        <v>7.553</v>
      </c>
      <c r="O7184" s="0" t="str">
        <f aca="false">TEXT(B7184,"YYYY-MM")</f>
        <v>2018-04</v>
      </c>
      <c r="P7184" s="18" t="n">
        <f aca="false">IFERROR(N7184/K7184,0)</f>
        <v>0.325</v>
      </c>
      <c r="Q7184" s="0" t="str">
        <f aca="false">IF(M7184=0,"No Discount",IF(M7184&lt;0.2,"Low (1-19%)",IF(M7184&lt;0.4,"Medium (20-39%)","High (40%+)")))</f>
        <v>Medium (20-39%)</v>
      </c>
      <c r="R7184" s="0" t="str">
        <f aca="false">INDEX('Lookup Tables'!$B$2:$B$5,MATCH(F7184,'Lookup Tables'!$A$2:$A$5,0))</f>
        <v>Manager D</v>
      </c>
    </row>
    <row r="7185" customFormat="false" ht="15" hidden="false" customHeight="false" outlineLevel="0" collapsed="false">
      <c r="A7185" s="0" t="s">
        <v>5501</v>
      </c>
      <c r="B7185" s="13" t="n">
        <v>43211</v>
      </c>
      <c r="C7185" s="13" t="n">
        <v>43213</v>
      </c>
      <c r="D7185" s="14" t="s">
        <v>137</v>
      </c>
      <c r="E7185" s="14" t="s">
        <v>53</v>
      </c>
      <c r="F7185" s="14" t="s">
        <v>117</v>
      </c>
      <c r="G7185" s="14" t="s">
        <v>1243</v>
      </c>
      <c r="H7185" s="14" t="s">
        <v>56</v>
      </c>
      <c r="I7185" s="14" t="s">
        <v>59</v>
      </c>
      <c r="J7185" s="14" t="s">
        <v>143</v>
      </c>
      <c r="K7185" s="15" t="n">
        <v>908.82</v>
      </c>
      <c r="L7185" s="0" t="n">
        <v>9</v>
      </c>
      <c r="M7185" s="16" t="n">
        <v>0</v>
      </c>
      <c r="N7185" s="17" t="n">
        <v>227.205</v>
      </c>
      <c r="O7185" s="0" t="str">
        <f aca="false">TEXT(B7185,"YYYY-MM")</f>
        <v>2018-04</v>
      </c>
      <c r="P7185" s="18" t="n">
        <f aca="false">IFERROR(N7185/K7185,0)</f>
        <v>0.25</v>
      </c>
      <c r="Q7185" s="0" t="str">
        <f aca="false">IF(M7185=0,"No Discount",IF(M7185&lt;0.2,"Low (1-19%)",IF(M7185&lt;0.4,"Medium (20-39%)","High (40%+)")))</f>
        <v>No Discount</v>
      </c>
      <c r="R7185" s="0" t="str">
        <f aca="false">INDEX('Lookup Tables'!$B$2:$B$5,MATCH(F7185,'Lookup Tables'!$A$2:$A$5,0))</f>
        <v>Manager B</v>
      </c>
    </row>
    <row r="7186" customFormat="false" ht="15" hidden="false" customHeight="false" outlineLevel="0" collapsed="false">
      <c r="A7186" s="0" t="s">
        <v>5502</v>
      </c>
      <c r="B7186" s="13" t="n">
        <v>43329</v>
      </c>
      <c r="C7186" s="13" t="n">
        <v>43336</v>
      </c>
      <c r="D7186" s="14" t="s">
        <v>69</v>
      </c>
      <c r="E7186" s="14" t="s">
        <v>97</v>
      </c>
      <c r="F7186" s="14" t="s">
        <v>98</v>
      </c>
      <c r="G7186" s="14" t="s">
        <v>99</v>
      </c>
      <c r="H7186" s="14" t="s">
        <v>65</v>
      </c>
      <c r="I7186" s="14" t="s">
        <v>303</v>
      </c>
      <c r="J7186" s="14" t="s">
        <v>3502</v>
      </c>
      <c r="K7186" s="15" t="n">
        <v>5.552</v>
      </c>
      <c r="L7186" s="0" t="n">
        <v>2</v>
      </c>
      <c r="M7186" s="16" t="n">
        <v>0.2</v>
      </c>
      <c r="N7186" s="17" t="n">
        <v>-1.041</v>
      </c>
      <c r="O7186" s="0" t="str">
        <f aca="false">TEXT(B7186,"YYYY-MM")</f>
        <v>2018-08</v>
      </c>
      <c r="P7186" s="18" t="n">
        <f aca="false">IFERROR(N7186/K7186,0)</f>
        <v>-0.1875</v>
      </c>
      <c r="Q7186" s="0" t="str">
        <f aca="false">IF(M7186=0,"No Discount",IF(M7186&lt;0.2,"Low (1-19%)",IF(M7186&lt;0.4,"Medium (20-39%)","High (40%+)")))</f>
        <v>Medium (20-39%)</v>
      </c>
      <c r="R7186" s="0" t="str">
        <f aca="false">INDEX('Lookup Tables'!$B$2:$B$5,MATCH(F7186,'Lookup Tables'!$A$2:$A$5,0))</f>
        <v>Manager A</v>
      </c>
    </row>
    <row r="7187" customFormat="false" ht="15" hidden="false" customHeight="false" outlineLevel="0" collapsed="false">
      <c r="A7187" s="0" t="s">
        <v>5502</v>
      </c>
      <c r="B7187" s="13" t="n">
        <v>43329</v>
      </c>
      <c r="C7187" s="13" t="n">
        <v>43336</v>
      </c>
      <c r="D7187" s="14" t="s">
        <v>69</v>
      </c>
      <c r="E7187" s="14" t="s">
        <v>97</v>
      </c>
      <c r="F7187" s="14" t="s">
        <v>98</v>
      </c>
      <c r="G7187" s="14" t="s">
        <v>99</v>
      </c>
      <c r="H7187" s="14" t="s">
        <v>65</v>
      </c>
      <c r="I7187" s="14" t="s">
        <v>78</v>
      </c>
      <c r="J7187" s="14" t="s">
        <v>2848</v>
      </c>
      <c r="K7187" s="15" t="n">
        <v>8.016</v>
      </c>
      <c r="L7187" s="0" t="n">
        <v>3</v>
      </c>
      <c r="M7187" s="16" t="n">
        <v>0.2</v>
      </c>
      <c r="N7187" s="17" t="n">
        <v>1.002</v>
      </c>
      <c r="O7187" s="0" t="str">
        <f aca="false">TEXT(B7187,"YYYY-MM")</f>
        <v>2018-08</v>
      </c>
      <c r="P7187" s="18" t="n">
        <f aca="false">IFERROR(N7187/K7187,0)</f>
        <v>0.125</v>
      </c>
      <c r="Q7187" s="0" t="str">
        <f aca="false">IF(M7187=0,"No Discount",IF(M7187&lt;0.2,"Low (1-19%)",IF(M7187&lt;0.4,"Medium (20-39%)","High (40%+)")))</f>
        <v>Medium (20-39%)</v>
      </c>
      <c r="R7187" s="0" t="str">
        <f aca="false">INDEX('Lookup Tables'!$B$2:$B$5,MATCH(F7187,'Lookup Tables'!$A$2:$A$5,0))</f>
        <v>Manager A</v>
      </c>
    </row>
    <row r="7188" customFormat="false" ht="15" hidden="false" customHeight="false" outlineLevel="0" collapsed="false">
      <c r="A7188" s="0" t="s">
        <v>5502</v>
      </c>
      <c r="B7188" s="13" t="n">
        <v>43329</v>
      </c>
      <c r="C7188" s="13" t="n">
        <v>43336</v>
      </c>
      <c r="D7188" s="14" t="s">
        <v>69</v>
      </c>
      <c r="E7188" s="14" t="s">
        <v>97</v>
      </c>
      <c r="F7188" s="14" t="s">
        <v>98</v>
      </c>
      <c r="G7188" s="14" t="s">
        <v>99</v>
      </c>
      <c r="H7188" s="14" t="s">
        <v>56</v>
      </c>
      <c r="I7188" s="14" t="s">
        <v>59</v>
      </c>
      <c r="J7188" s="14" t="s">
        <v>2794</v>
      </c>
      <c r="K7188" s="15" t="n">
        <v>74.592</v>
      </c>
      <c r="L7188" s="0" t="n">
        <v>4</v>
      </c>
      <c r="M7188" s="16" t="n">
        <v>0.3</v>
      </c>
      <c r="N7188" s="17" t="n">
        <v>-2.1312</v>
      </c>
      <c r="O7188" s="0" t="str">
        <f aca="false">TEXT(B7188,"YYYY-MM")</f>
        <v>2018-08</v>
      </c>
      <c r="P7188" s="18" t="n">
        <f aca="false">IFERROR(N7188/K7188,0)</f>
        <v>-0.0285714285714286</v>
      </c>
      <c r="Q7188" s="0" t="str">
        <f aca="false">IF(M7188=0,"No Discount",IF(M7188&lt;0.2,"Low (1-19%)",IF(M7188&lt;0.4,"Medium (20-39%)","High (40%+)")))</f>
        <v>Medium (20-39%)</v>
      </c>
      <c r="R7188" s="0" t="str">
        <f aca="false">INDEX('Lookup Tables'!$B$2:$B$5,MATCH(F7188,'Lookup Tables'!$A$2:$A$5,0))</f>
        <v>Manager A</v>
      </c>
    </row>
    <row r="7189" customFormat="false" ht="15" hidden="false" customHeight="false" outlineLevel="0" collapsed="false">
      <c r="A7189" s="0" t="s">
        <v>5502</v>
      </c>
      <c r="B7189" s="13" t="n">
        <v>43329</v>
      </c>
      <c r="C7189" s="13" t="n">
        <v>43336</v>
      </c>
      <c r="D7189" s="14" t="s">
        <v>69</v>
      </c>
      <c r="E7189" s="14" t="s">
        <v>97</v>
      </c>
      <c r="F7189" s="14" t="s">
        <v>98</v>
      </c>
      <c r="G7189" s="14" t="s">
        <v>99</v>
      </c>
      <c r="H7189" s="14" t="s">
        <v>56</v>
      </c>
      <c r="I7189" s="14" t="s">
        <v>76</v>
      </c>
      <c r="J7189" s="14" t="s">
        <v>3112</v>
      </c>
      <c r="K7189" s="15" t="n">
        <v>16.784</v>
      </c>
      <c r="L7189" s="0" t="n">
        <v>2</v>
      </c>
      <c r="M7189" s="16" t="n">
        <v>0.6</v>
      </c>
      <c r="N7189" s="17" t="n">
        <v>-22.2388</v>
      </c>
      <c r="O7189" s="0" t="str">
        <f aca="false">TEXT(B7189,"YYYY-MM")</f>
        <v>2018-08</v>
      </c>
      <c r="P7189" s="18" t="n">
        <f aca="false">IFERROR(N7189/K7189,0)</f>
        <v>-1.325</v>
      </c>
      <c r="Q7189" s="0" t="str">
        <f aca="false">IF(M7189=0,"No Discount",IF(M7189&lt;0.2,"Low (1-19%)",IF(M7189&lt;0.4,"Medium (20-39%)","High (40%+)")))</f>
        <v>High (40%+)</v>
      </c>
      <c r="R7189" s="0" t="str">
        <f aca="false">INDEX('Lookup Tables'!$B$2:$B$5,MATCH(F7189,'Lookup Tables'!$A$2:$A$5,0))</f>
        <v>Manager A</v>
      </c>
    </row>
    <row r="7190" customFormat="false" ht="15" hidden="false" customHeight="false" outlineLevel="0" collapsed="false">
      <c r="A7190" s="0" t="s">
        <v>5502</v>
      </c>
      <c r="B7190" s="13" t="n">
        <v>43329</v>
      </c>
      <c r="C7190" s="13" t="n">
        <v>43336</v>
      </c>
      <c r="D7190" s="14" t="s">
        <v>69</v>
      </c>
      <c r="E7190" s="14" t="s">
        <v>97</v>
      </c>
      <c r="F7190" s="14" t="s">
        <v>98</v>
      </c>
      <c r="G7190" s="14" t="s">
        <v>99</v>
      </c>
      <c r="H7190" s="14" t="s">
        <v>65</v>
      </c>
      <c r="I7190" s="14" t="s">
        <v>85</v>
      </c>
      <c r="J7190" s="14" t="s">
        <v>945</v>
      </c>
      <c r="K7190" s="15" t="n">
        <v>38.864</v>
      </c>
      <c r="L7190" s="0" t="n">
        <v>4</v>
      </c>
      <c r="M7190" s="16" t="n">
        <v>0.8</v>
      </c>
      <c r="N7190" s="17" t="n">
        <v>-99.1032</v>
      </c>
      <c r="O7190" s="0" t="str">
        <f aca="false">TEXT(B7190,"YYYY-MM")</f>
        <v>2018-08</v>
      </c>
      <c r="P7190" s="18" t="n">
        <f aca="false">IFERROR(N7190/K7190,0)</f>
        <v>-2.55</v>
      </c>
      <c r="Q7190" s="0" t="str">
        <f aca="false">IF(M7190=0,"No Discount",IF(M7190&lt;0.2,"Low (1-19%)",IF(M7190&lt;0.4,"Medium (20-39%)","High (40%+)")))</f>
        <v>High (40%+)</v>
      </c>
      <c r="R7190" s="0" t="str">
        <f aca="false">INDEX('Lookup Tables'!$B$2:$B$5,MATCH(F7190,'Lookup Tables'!$A$2:$A$5,0))</f>
        <v>Manager A</v>
      </c>
    </row>
    <row r="7191" customFormat="false" ht="15" hidden="false" customHeight="false" outlineLevel="0" collapsed="false">
      <c r="A7191" s="0" t="s">
        <v>5503</v>
      </c>
      <c r="B7191" s="13" t="n">
        <v>43051</v>
      </c>
      <c r="C7191" s="13" t="n">
        <v>43054</v>
      </c>
      <c r="D7191" s="14" t="s">
        <v>137</v>
      </c>
      <c r="E7191" s="14" t="s">
        <v>97</v>
      </c>
      <c r="F7191" s="14" t="s">
        <v>63</v>
      </c>
      <c r="G7191" s="14" t="s">
        <v>64</v>
      </c>
      <c r="H7191" s="14" t="s">
        <v>80</v>
      </c>
      <c r="I7191" s="14" t="s">
        <v>81</v>
      </c>
      <c r="J7191" s="14" t="s">
        <v>3165</v>
      </c>
      <c r="K7191" s="15" t="n">
        <v>203.976</v>
      </c>
      <c r="L7191" s="0" t="n">
        <v>3</v>
      </c>
      <c r="M7191" s="16" t="n">
        <v>0.2</v>
      </c>
      <c r="N7191" s="17" t="n">
        <v>25.497</v>
      </c>
      <c r="O7191" s="0" t="str">
        <f aca="false">TEXT(B7191,"YYYY-MM")</f>
        <v>2017-11</v>
      </c>
      <c r="P7191" s="18" t="n">
        <f aca="false">IFERROR(N7191/K7191,0)</f>
        <v>0.125</v>
      </c>
      <c r="Q7191" s="0" t="str">
        <f aca="false">IF(M7191=0,"No Discount",IF(M7191&lt;0.2,"Low (1-19%)",IF(M7191&lt;0.4,"Medium (20-39%)","High (40%+)")))</f>
        <v>Medium (20-39%)</v>
      </c>
      <c r="R7191" s="0" t="str">
        <f aca="false">INDEX('Lookup Tables'!$B$2:$B$5,MATCH(F7191,'Lookup Tables'!$A$2:$A$5,0))</f>
        <v>Manager D</v>
      </c>
    </row>
    <row r="7192" customFormat="false" ht="15" hidden="false" customHeight="false" outlineLevel="0" collapsed="false">
      <c r="A7192" s="0" t="s">
        <v>5503</v>
      </c>
      <c r="B7192" s="13" t="n">
        <v>43051</v>
      </c>
      <c r="C7192" s="13" t="n">
        <v>43054</v>
      </c>
      <c r="D7192" s="14" t="s">
        <v>137</v>
      </c>
      <c r="E7192" s="14" t="s">
        <v>97</v>
      </c>
      <c r="F7192" s="14" t="s">
        <v>63</v>
      </c>
      <c r="G7192" s="14" t="s">
        <v>64</v>
      </c>
      <c r="H7192" s="14" t="s">
        <v>56</v>
      </c>
      <c r="I7192" s="14" t="s">
        <v>71</v>
      </c>
      <c r="J7192" s="14" t="s">
        <v>3979</v>
      </c>
      <c r="K7192" s="15" t="n">
        <v>674.352</v>
      </c>
      <c r="L7192" s="0" t="n">
        <v>3</v>
      </c>
      <c r="M7192" s="16" t="n">
        <v>0.2</v>
      </c>
      <c r="N7192" s="17" t="n">
        <v>-8.4294</v>
      </c>
      <c r="O7192" s="0" t="str">
        <f aca="false">TEXT(B7192,"YYYY-MM")</f>
        <v>2017-11</v>
      </c>
      <c r="P7192" s="18" t="n">
        <f aca="false">IFERROR(N7192/K7192,0)</f>
        <v>-0.0125</v>
      </c>
      <c r="Q7192" s="0" t="str">
        <f aca="false">IF(M7192=0,"No Discount",IF(M7192&lt;0.2,"Low (1-19%)",IF(M7192&lt;0.4,"Medium (20-39%)","High (40%+)")))</f>
        <v>Medium (20-39%)</v>
      </c>
      <c r="R7192" s="0" t="str">
        <f aca="false">INDEX('Lookup Tables'!$B$2:$B$5,MATCH(F7192,'Lookup Tables'!$A$2:$A$5,0))</f>
        <v>Manager D</v>
      </c>
    </row>
    <row r="7193" customFormat="false" ht="15" hidden="false" customHeight="false" outlineLevel="0" collapsed="false">
      <c r="A7193" s="0" t="s">
        <v>5504</v>
      </c>
      <c r="B7193" s="13" t="n">
        <v>43009</v>
      </c>
      <c r="C7193" s="13" t="n">
        <v>43014</v>
      </c>
      <c r="D7193" s="14" t="s">
        <v>52</v>
      </c>
      <c r="E7193" s="14" t="s">
        <v>53</v>
      </c>
      <c r="F7193" s="14" t="s">
        <v>54</v>
      </c>
      <c r="G7193" s="14" t="s">
        <v>70</v>
      </c>
      <c r="H7193" s="14" t="s">
        <v>65</v>
      </c>
      <c r="I7193" s="14" t="s">
        <v>83</v>
      </c>
      <c r="J7193" s="14" t="s">
        <v>572</v>
      </c>
      <c r="K7193" s="15" t="n">
        <v>5.388</v>
      </c>
      <c r="L7193" s="0" t="n">
        <v>4</v>
      </c>
      <c r="M7193" s="16" t="n">
        <v>0.7</v>
      </c>
      <c r="N7193" s="17" t="n">
        <v>-4.49</v>
      </c>
      <c r="O7193" s="0" t="str">
        <f aca="false">TEXT(B7193,"YYYY-MM")</f>
        <v>2017-10</v>
      </c>
      <c r="P7193" s="18" t="n">
        <f aca="false">IFERROR(N7193/K7193,0)</f>
        <v>-0.833333333333333</v>
      </c>
      <c r="Q7193" s="0" t="str">
        <f aca="false">IF(M7193=0,"No Discount",IF(M7193&lt;0.2,"Low (1-19%)",IF(M7193&lt;0.4,"Medium (20-39%)","High (40%+)")))</f>
        <v>High (40%+)</v>
      </c>
      <c r="R7193" s="0" t="str">
        <f aca="false">INDEX('Lookup Tables'!$B$2:$B$5,MATCH(F7193,'Lookup Tables'!$A$2:$A$5,0))</f>
        <v>Manager C</v>
      </c>
    </row>
    <row r="7194" customFormat="false" ht="15" hidden="false" customHeight="false" outlineLevel="0" collapsed="false">
      <c r="A7194" s="0" t="s">
        <v>5504</v>
      </c>
      <c r="B7194" s="13" t="n">
        <v>43009</v>
      </c>
      <c r="C7194" s="13" t="n">
        <v>43014</v>
      </c>
      <c r="D7194" s="14" t="s">
        <v>52</v>
      </c>
      <c r="E7194" s="14" t="s">
        <v>53</v>
      </c>
      <c r="F7194" s="14" t="s">
        <v>54</v>
      </c>
      <c r="G7194" s="14" t="s">
        <v>70</v>
      </c>
      <c r="H7194" s="14" t="s">
        <v>65</v>
      </c>
      <c r="I7194" s="14" t="s">
        <v>78</v>
      </c>
      <c r="J7194" s="14" t="s">
        <v>1387</v>
      </c>
      <c r="K7194" s="15" t="n">
        <v>30.976</v>
      </c>
      <c r="L7194" s="0" t="n">
        <v>8</v>
      </c>
      <c r="M7194" s="16" t="n">
        <v>0.2</v>
      </c>
      <c r="N7194" s="17" t="n">
        <v>5.0336</v>
      </c>
      <c r="O7194" s="0" t="str">
        <f aca="false">TEXT(B7194,"YYYY-MM")</f>
        <v>2017-10</v>
      </c>
      <c r="P7194" s="18" t="n">
        <f aca="false">IFERROR(N7194/K7194,0)</f>
        <v>0.1625</v>
      </c>
      <c r="Q7194" s="0" t="str">
        <f aca="false">IF(M7194=0,"No Discount",IF(M7194&lt;0.2,"Low (1-19%)",IF(M7194&lt;0.4,"Medium (20-39%)","High (40%+)")))</f>
        <v>Medium (20-39%)</v>
      </c>
      <c r="R7194" s="0" t="str">
        <f aca="false">INDEX('Lookup Tables'!$B$2:$B$5,MATCH(F7194,'Lookup Tables'!$A$2:$A$5,0))</f>
        <v>Manager C</v>
      </c>
    </row>
    <row r="7195" customFormat="false" ht="15" hidden="false" customHeight="false" outlineLevel="0" collapsed="false">
      <c r="A7195" s="0" t="s">
        <v>5505</v>
      </c>
      <c r="B7195" s="13" t="n">
        <v>42778</v>
      </c>
      <c r="C7195" s="13" t="n">
        <v>42780</v>
      </c>
      <c r="D7195" s="14" t="s">
        <v>137</v>
      </c>
      <c r="E7195" s="14" t="s">
        <v>53</v>
      </c>
      <c r="F7195" s="14" t="s">
        <v>54</v>
      </c>
      <c r="G7195" s="14" t="s">
        <v>597</v>
      </c>
      <c r="H7195" s="14" t="s">
        <v>65</v>
      </c>
      <c r="I7195" s="14" t="s">
        <v>73</v>
      </c>
      <c r="J7195" s="14" t="s">
        <v>1610</v>
      </c>
      <c r="K7195" s="15" t="n">
        <v>1350.12</v>
      </c>
      <c r="L7195" s="0" t="n">
        <v>6</v>
      </c>
      <c r="M7195" s="16" t="n">
        <v>0</v>
      </c>
      <c r="N7195" s="17" t="n">
        <v>175.5156</v>
      </c>
      <c r="O7195" s="0" t="str">
        <f aca="false">TEXT(B7195,"YYYY-MM")</f>
        <v>2017-02</v>
      </c>
      <c r="P7195" s="18" t="n">
        <f aca="false">IFERROR(N7195/K7195,0)</f>
        <v>0.13</v>
      </c>
      <c r="Q7195" s="0" t="str">
        <f aca="false">IF(M7195=0,"No Discount",IF(M7195&lt;0.2,"Low (1-19%)",IF(M7195&lt;0.4,"Medium (20-39%)","High (40%+)")))</f>
        <v>No Discount</v>
      </c>
      <c r="R7195" s="0" t="str">
        <f aca="false">INDEX('Lookup Tables'!$B$2:$B$5,MATCH(F7195,'Lookup Tables'!$A$2:$A$5,0))</f>
        <v>Manager C</v>
      </c>
    </row>
    <row r="7196" customFormat="false" ht="15" hidden="false" customHeight="false" outlineLevel="0" collapsed="false">
      <c r="A7196" s="0" t="s">
        <v>5505</v>
      </c>
      <c r="B7196" s="13" t="n">
        <v>42778</v>
      </c>
      <c r="C7196" s="13" t="n">
        <v>42780</v>
      </c>
      <c r="D7196" s="14" t="s">
        <v>137</v>
      </c>
      <c r="E7196" s="14" t="s">
        <v>53</v>
      </c>
      <c r="F7196" s="14" t="s">
        <v>54</v>
      </c>
      <c r="G7196" s="14" t="s">
        <v>597</v>
      </c>
      <c r="H7196" s="14" t="s">
        <v>65</v>
      </c>
      <c r="I7196" s="14" t="s">
        <v>83</v>
      </c>
      <c r="J7196" s="14" t="s">
        <v>288</v>
      </c>
      <c r="K7196" s="15" t="n">
        <v>15.92</v>
      </c>
      <c r="L7196" s="0" t="n">
        <v>4</v>
      </c>
      <c r="M7196" s="16" t="n">
        <v>0</v>
      </c>
      <c r="N7196" s="17" t="n">
        <v>7.4824</v>
      </c>
      <c r="O7196" s="0" t="str">
        <f aca="false">TEXT(B7196,"YYYY-MM")</f>
        <v>2017-02</v>
      </c>
      <c r="P7196" s="18" t="n">
        <f aca="false">IFERROR(N7196/K7196,0)</f>
        <v>0.47</v>
      </c>
      <c r="Q7196" s="0" t="str">
        <f aca="false">IF(M7196=0,"No Discount",IF(M7196&lt;0.2,"Low (1-19%)",IF(M7196&lt;0.4,"Medium (20-39%)","High (40%+)")))</f>
        <v>No Discount</v>
      </c>
      <c r="R7196" s="0" t="str">
        <f aca="false">INDEX('Lookup Tables'!$B$2:$B$5,MATCH(F7196,'Lookup Tables'!$A$2:$A$5,0))</f>
        <v>Manager C</v>
      </c>
    </row>
    <row r="7197" customFormat="false" ht="15" hidden="false" customHeight="false" outlineLevel="0" collapsed="false">
      <c r="A7197" s="0" t="s">
        <v>5506</v>
      </c>
      <c r="B7197" s="13" t="n">
        <v>43052</v>
      </c>
      <c r="C7197" s="13" t="n">
        <v>43056</v>
      </c>
      <c r="D7197" s="14" t="s">
        <v>69</v>
      </c>
      <c r="E7197" s="14" t="s">
        <v>97</v>
      </c>
      <c r="F7197" s="14" t="s">
        <v>63</v>
      </c>
      <c r="G7197" s="14" t="s">
        <v>94</v>
      </c>
      <c r="H7197" s="14" t="s">
        <v>56</v>
      </c>
      <c r="I7197" s="14" t="s">
        <v>76</v>
      </c>
      <c r="J7197" s="14" t="s">
        <v>2607</v>
      </c>
      <c r="K7197" s="15" t="n">
        <v>19.54</v>
      </c>
      <c r="L7197" s="0" t="n">
        <v>2</v>
      </c>
      <c r="M7197" s="16" t="n">
        <v>0</v>
      </c>
      <c r="N7197" s="17" t="n">
        <v>7.2298</v>
      </c>
      <c r="O7197" s="0" t="str">
        <f aca="false">TEXT(B7197,"YYYY-MM")</f>
        <v>2017-11</v>
      </c>
      <c r="P7197" s="18" t="n">
        <f aca="false">IFERROR(N7197/K7197,0)</f>
        <v>0.37</v>
      </c>
      <c r="Q7197" s="0" t="str">
        <f aca="false">IF(M7197=0,"No Discount",IF(M7197&lt;0.2,"Low (1-19%)",IF(M7197&lt;0.4,"Medium (20-39%)","High (40%+)")))</f>
        <v>No Discount</v>
      </c>
      <c r="R7197" s="0" t="str">
        <f aca="false">INDEX('Lookup Tables'!$B$2:$B$5,MATCH(F7197,'Lookup Tables'!$A$2:$A$5,0))</f>
        <v>Manager D</v>
      </c>
    </row>
    <row r="7198" customFormat="false" ht="15" hidden="false" customHeight="false" outlineLevel="0" collapsed="false">
      <c r="A7198" s="0" t="s">
        <v>5507</v>
      </c>
      <c r="B7198" s="13" t="n">
        <v>42120</v>
      </c>
      <c r="C7198" s="13" t="n">
        <v>42124</v>
      </c>
      <c r="D7198" s="14" t="s">
        <v>69</v>
      </c>
      <c r="E7198" s="14" t="s">
        <v>97</v>
      </c>
      <c r="F7198" s="14" t="s">
        <v>63</v>
      </c>
      <c r="G7198" s="14" t="s">
        <v>64</v>
      </c>
      <c r="H7198" s="14" t="s">
        <v>65</v>
      </c>
      <c r="I7198" s="14" t="s">
        <v>78</v>
      </c>
      <c r="J7198" s="14" t="s">
        <v>1922</v>
      </c>
      <c r="K7198" s="15" t="n">
        <v>21.4</v>
      </c>
      <c r="L7198" s="0" t="n">
        <v>5</v>
      </c>
      <c r="M7198" s="16" t="n">
        <v>0</v>
      </c>
      <c r="N7198" s="17" t="n">
        <v>6.206</v>
      </c>
      <c r="O7198" s="0" t="str">
        <f aca="false">TEXT(B7198,"YYYY-MM")</f>
        <v>2015-04</v>
      </c>
      <c r="P7198" s="18" t="n">
        <f aca="false">IFERROR(N7198/K7198,0)</f>
        <v>0.29</v>
      </c>
      <c r="Q7198" s="0" t="str">
        <f aca="false">IF(M7198=0,"No Discount",IF(M7198&lt;0.2,"Low (1-19%)",IF(M7198&lt;0.4,"Medium (20-39%)","High (40%+)")))</f>
        <v>No Discount</v>
      </c>
      <c r="R7198" s="0" t="str">
        <f aca="false">INDEX('Lookup Tables'!$B$2:$B$5,MATCH(F7198,'Lookup Tables'!$A$2:$A$5,0))</f>
        <v>Manager D</v>
      </c>
    </row>
    <row r="7199" customFormat="false" ht="15" hidden="false" customHeight="false" outlineLevel="0" collapsed="false">
      <c r="A7199" s="0" t="s">
        <v>5507</v>
      </c>
      <c r="B7199" s="13" t="n">
        <v>42120</v>
      </c>
      <c r="C7199" s="13" t="n">
        <v>42124</v>
      </c>
      <c r="D7199" s="14" t="s">
        <v>69</v>
      </c>
      <c r="E7199" s="14" t="s">
        <v>97</v>
      </c>
      <c r="F7199" s="14" t="s">
        <v>63</v>
      </c>
      <c r="G7199" s="14" t="s">
        <v>64</v>
      </c>
      <c r="H7199" s="14" t="s">
        <v>65</v>
      </c>
      <c r="I7199" s="14" t="s">
        <v>66</v>
      </c>
      <c r="J7199" s="14" t="s">
        <v>4477</v>
      </c>
      <c r="K7199" s="15" t="n">
        <v>12.6</v>
      </c>
      <c r="L7199" s="0" t="n">
        <v>2</v>
      </c>
      <c r="M7199" s="16" t="n">
        <v>0</v>
      </c>
      <c r="N7199" s="17" t="n">
        <v>5.796</v>
      </c>
      <c r="O7199" s="0" t="str">
        <f aca="false">TEXT(B7199,"YYYY-MM")</f>
        <v>2015-04</v>
      </c>
      <c r="P7199" s="18" t="n">
        <f aca="false">IFERROR(N7199/K7199,0)</f>
        <v>0.46</v>
      </c>
      <c r="Q7199" s="0" t="str">
        <f aca="false">IF(M7199=0,"No Discount",IF(M7199&lt;0.2,"Low (1-19%)",IF(M7199&lt;0.4,"Medium (20-39%)","High (40%+)")))</f>
        <v>No Discount</v>
      </c>
      <c r="R7199" s="0" t="str">
        <f aca="false">INDEX('Lookup Tables'!$B$2:$B$5,MATCH(F7199,'Lookup Tables'!$A$2:$A$5,0))</f>
        <v>Manager D</v>
      </c>
    </row>
    <row r="7200" customFormat="false" ht="15" hidden="false" customHeight="false" outlineLevel="0" collapsed="false">
      <c r="A7200" s="0" t="s">
        <v>5508</v>
      </c>
      <c r="B7200" s="13" t="n">
        <v>42593</v>
      </c>
      <c r="C7200" s="13" t="n">
        <v>42597</v>
      </c>
      <c r="D7200" s="14" t="s">
        <v>69</v>
      </c>
      <c r="E7200" s="14" t="s">
        <v>97</v>
      </c>
      <c r="F7200" s="14" t="s">
        <v>117</v>
      </c>
      <c r="G7200" s="14" t="s">
        <v>170</v>
      </c>
      <c r="H7200" s="14" t="s">
        <v>65</v>
      </c>
      <c r="I7200" s="14" t="s">
        <v>78</v>
      </c>
      <c r="J7200" s="14" t="s">
        <v>491</v>
      </c>
      <c r="K7200" s="15" t="n">
        <v>11.96</v>
      </c>
      <c r="L7200" s="0" t="n">
        <v>2</v>
      </c>
      <c r="M7200" s="16" t="n">
        <v>0</v>
      </c>
      <c r="N7200" s="17" t="n">
        <v>3.1096</v>
      </c>
      <c r="O7200" s="0" t="str">
        <f aca="false">TEXT(B7200,"YYYY-MM")</f>
        <v>2016-08</v>
      </c>
      <c r="P7200" s="18" t="n">
        <f aca="false">IFERROR(N7200/K7200,0)</f>
        <v>0.26</v>
      </c>
      <c r="Q7200" s="0" t="str">
        <f aca="false">IF(M7200=0,"No Discount",IF(M7200&lt;0.2,"Low (1-19%)",IF(M7200&lt;0.4,"Medium (20-39%)","High (40%+)")))</f>
        <v>No Discount</v>
      </c>
      <c r="R7200" s="0" t="str">
        <f aca="false">INDEX('Lookup Tables'!$B$2:$B$5,MATCH(F7200,'Lookup Tables'!$A$2:$A$5,0))</f>
        <v>Manager B</v>
      </c>
    </row>
    <row r="7201" customFormat="false" ht="15" hidden="false" customHeight="false" outlineLevel="0" collapsed="false">
      <c r="A7201" s="0" t="s">
        <v>5508</v>
      </c>
      <c r="B7201" s="13" t="n">
        <v>42593</v>
      </c>
      <c r="C7201" s="13" t="n">
        <v>42597</v>
      </c>
      <c r="D7201" s="14" t="s">
        <v>69</v>
      </c>
      <c r="E7201" s="14" t="s">
        <v>97</v>
      </c>
      <c r="F7201" s="14" t="s">
        <v>117</v>
      </c>
      <c r="G7201" s="14" t="s">
        <v>170</v>
      </c>
      <c r="H7201" s="14" t="s">
        <v>80</v>
      </c>
      <c r="I7201" s="14" t="s">
        <v>81</v>
      </c>
      <c r="J7201" s="14" t="s">
        <v>565</v>
      </c>
      <c r="K7201" s="15" t="n">
        <v>138</v>
      </c>
      <c r="L7201" s="0" t="n">
        <v>2</v>
      </c>
      <c r="M7201" s="16" t="n">
        <v>0</v>
      </c>
      <c r="N7201" s="17" t="n">
        <v>34.5</v>
      </c>
      <c r="O7201" s="0" t="str">
        <f aca="false">TEXT(B7201,"YYYY-MM")</f>
        <v>2016-08</v>
      </c>
      <c r="P7201" s="18" t="n">
        <f aca="false">IFERROR(N7201/K7201,0)</f>
        <v>0.25</v>
      </c>
      <c r="Q7201" s="0" t="str">
        <f aca="false">IF(M7201=0,"No Discount",IF(M7201&lt;0.2,"Low (1-19%)",IF(M7201&lt;0.4,"Medium (20-39%)","High (40%+)")))</f>
        <v>No Discount</v>
      </c>
      <c r="R7201" s="0" t="str">
        <f aca="false">INDEX('Lookup Tables'!$B$2:$B$5,MATCH(F7201,'Lookup Tables'!$A$2:$A$5,0))</f>
        <v>Manager B</v>
      </c>
    </row>
    <row r="7202" customFormat="false" ht="15" hidden="false" customHeight="false" outlineLevel="0" collapsed="false">
      <c r="A7202" s="0" t="s">
        <v>5509</v>
      </c>
      <c r="B7202" s="13" t="n">
        <v>43066</v>
      </c>
      <c r="C7202" s="13" t="n">
        <v>43072</v>
      </c>
      <c r="D7202" s="14" t="s">
        <v>69</v>
      </c>
      <c r="E7202" s="14" t="s">
        <v>53</v>
      </c>
      <c r="F7202" s="14" t="s">
        <v>54</v>
      </c>
      <c r="G7202" s="14" t="s">
        <v>70</v>
      </c>
      <c r="H7202" s="14" t="s">
        <v>80</v>
      </c>
      <c r="I7202" s="14" t="s">
        <v>81</v>
      </c>
      <c r="J7202" s="14" t="s">
        <v>2503</v>
      </c>
      <c r="K7202" s="15" t="n">
        <v>116.76</v>
      </c>
      <c r="L7202" s="0" t="n">
        <v>1</v>
      </c>
      <c r="M7202" s="16" t="n">
        <v>0.2</v>
      </c>
      <c r="N7202" s="17" t="n">
        <v>14.595</v>
      </c>
      <c r="O7202" s="0" t="str">
        <f aca="false">TEXT(B7202,"YYYY-MM")</f>
        <v>2017-11</v>
      </c>
      <c r="P7202" s="18" t="n">
        <f aca="false">IFERROR(N7202/K7202,0)</f>
        <v>0.125</v>
      </c>
      <c r="Q7202" s="0" t="str">
        <f aca="false">IF(M7202=0,"No Discount",IF(M7202&lt;0.2,"Low (1-19%)",IF(M7202&lt;0.4,"Medium (20-39%)","High (40%+)")))</f>
        <v>Medium (20-39%)</v>
      </c>
      <c r="R7202" s="0" t="str">
        <f aca="false">INDEX('Lookup Tables'!$B$2:$B$5,MATCH(F7202,'Lookup Tables'!$A$2:$A$5,0))</f>
        <v>Manager C</v>
      </c>
    </row>
    <row r="7203" customFormat="false" ht="15" hidden="false" customHeight="false" outlineLevel="0" collapsed="false">
      <c r="A7203" s="0" t="s">
        <v>5509</v>
      </c>
      <c r="B7203" s="13" t="n">
        <v>43066</v>
      </c>
      <c r="C7203" s="13" t="n">
        <v>43072</v>
      </c>
      <c r="D7203" s="14" t="s">
        <v>69</v>
      </c>
      <c r="E7203" s="14" t="s">
        <v>53</v>
      </c>
      <c r="F7203" s="14" t="s">
        <v>54</v>
      </c>
      <c r="G7203" s="14" t="s">
        <v>70</v>
      </c>
      <c r="H7203" s="14" t="s">
        <v>56</v>
      </c>
      <c r="I7203" s="14" t="s">
        <v>71</v>
      </c>
      <c r="J7203" s="14" t="s">
        <v>1495</v>
      </c>
      <c r="K7203" s="15" t="n">
        <v>331.023</v>
      </c>
      <c r="L7203" s="0" t="n">
        <v>7</v>
      </c>
      <c r="M7203" s="16" t="n">
        <v>0.45</v>
      </c>
      <c r="N7203" s="17" t="n">
        <v>-114.3534</v>
      </c>
      <c r="O7203" s="0" t="str">
        <f aca="false">TEXT(B7203,"YYYY-MM")</f>
        <v>2017-11</v>
      </c>
      <c r="P7203" s="18" t="n">
        <f aca="false">IFERROR(N7203/K7203,0)</f>
        <v>-0.345454545454545</v>
      </c>
      <c r="Q7203" s="0" t="str">
        <f aca="false">IF(M7203=0,"No Discount",IF(M7203&lt;0.2,"Low (1-19%)",IF(M7203&lt;0.4,"Medium (20-39%)","High (40%+)")))</f>
        <v>High (40%+)</v>
      </c>
      <c r="R7203" s="0" t="str">
        <f aca="false">INDEX('Lookup Tables'!$B$2:$B$5,MATCH(F7203,'Lookup Tables'!$A$2:$A$5,0))</f>
        <v>Manager C</v>
      </c>
    </row>
    <row r="7204" customFormat="false" ht="15" hidden="false" customHeight="false" outlineLevel="0" collapsed="false">
      <c r="A7204" s="0" t="s">
        <v>5510</v>
      </c>
      <c r="B7204" s="13" t="n">
        <v>43036</v>
      </c>
      <c r="C7204" s="13" t="n">
        <v>43036</v>
      </c>
      <c r="D7204" s="14" t="s">
        <v>606</v>
      </c>
      <c r="E7204" s="14" t="s">
        <v>62</v>
      </c>
      <c r="F7204" s="14" t="s">
        <v>117</v>
      </c>
      <c r="G7204" s="14" t="s">
        <v>170</v>
      </c>
      <c r="H7204" s="14" t="s">
        <v>56</v>
      </c>
      <c r="I7204" s="14" t="s">
        <v>76</v>
      </c>
      <c r="J7204" s="14" t="s">
        <v>5511</v>
      </c>
      <c r="K7204" s="15" t="n">
        <v>756.8</v>
      </c>
      <c r="L7204" s="0" t="n">
        <v>5</v>
      </c>
      <c r="M7204" s="16" t="n">
        <v>0</v>
      </c>
      <c r="N7204" s="17" t="n">
        <v>75.68</v>
      </c>
      <c r="O7204" s="0" t="str">
        <f aca="false">TEXT(B7204,"YYYY-MM")</f>
        <v>2017-10</v>
      </c>
      <c r="P7204" s="18" t="n">
        <f aca="false">IFERROR(N7204/K7204,0)</f>
        <v>0.1</v>
      </c>
      <c r="Q7204" s="0" t="str">
        <f aca="false">IF(M7204=0,"No Discount",IF(M7204&lt;0.2,"Low (1-19%)",IF(M7204&lt;0.4,"Medium (20-39%)","High (40%+)")))</f>
        <v>No Discount</v>
      </c>
      <c r="R7204" s="0" t="str">
        <f aca="false">INDEX('Lookup Tables'!$B$2:$B$5,MATCH(F7204,'Lookup Tables'!$A$2:$A$5,0))</f>
        <v>Manager B</v>
      </c>
    </row>
    <row r="7205" customFormat="false" ht="15" hidden="false" customHeight="false" outlineLevel="0" collapsed="false">
      <c r="A7205" s="0" t="s">
        <v>5512</v>
      </c>
      <c r="B7205" s="13" t="n">
        <v>42367</v>
      </c>
      <c r="C7205" s="13" t="n">
        <v>42371</v>
      </c>
      <c r="D7205" s="14" t="s">
        <v>69</v>
      </c>
      <c r="E7205" s="14" t="s">
        <v>97</v>
      </c>
      <c r="F7205" s="14" t="s">
        <v>98</v>
      </c>
      <c r="G7205" s="14" t="s">
        <v>146</v>
      </c>
      <c r="H7205" s="14" t="s">
        <v>56</v>
      </c>
      <c r="I7205" s="14" t="s">
        <v>76</v>
      </c>
      <c r="J7205" s="14" t="s">
        <v>4054</v>
      </c>
      <c r="K7205" s="15" t="n">
        <v>8.736</v>
      </c>
      <c r="L7205" s="0" t="n">
        <v>3</v>
      </c>
      <c r="M7205" s="16" t="n">
        <v>0.6</v>
      </c>
      <c r="N7205" s="17" t="n">
        <v>-4.8048</v>
      </c>
      <c r="O7205" s="0" t="str">
        <f aca="false">TEXT(B7205,"YYYY-MM")</f>
        <v>2015-12</v>
      </c>
      <c r="P7205" s="18" t="n">
        <f aca="false">IFERROR(N7205/K7205,0)</f>
        <v>-0.55</v>
      </c>
      <c r="Q7205" s="0" t="str">
        <f aca="false">IF(M7205=0,"No Discount",IF(M7205&lt;0.2,"Low (1-19%)",IF(M7205&lt;0.4,"Medium (20-39%)","High (40%+)")))</f>
        <v>High (40%+)</v>
      </c>
      <c r="R7205" s="0" t="str">
        <f aca="false">INDEX('Lookup Tables'!$B$2:$B$5,MATCH(F7205,'Lookup Tables'!$A$2:$A$5,0))</f>
        <v>Manager A</v>
      </c>
    </row>
    <row r="7206" customFormat="false" ht="15" hidden="false" customHeight="false" outlineLevel="0" collapsed="false">
      <c r="A7206" s="0" t="s">
        <v>5513</v>
      </c>
      <c r="B7206" s="13" t="n">
        <v>42623</v>
      </c>
      <c r="C7206" s="13" t="n">
        <v>42630</v>
      </c>
      <c r="D7206" s="14" t="s">
        <v>69</v>
      </c>
      <c r="E7206" s="14" t="s">
        <v>53</v>
      </c>
      <c r="F7206" s="14" t="s">
        <v>117</v>
      </c>
      <c r="G7206" s="14" t="s">
        <v>170</v>
      </c>
      <c r="H7206" s="14" t="s">
        <v>65</v>
      </c>
      <c r="I7206" s="14" t="s">
        <v>78</v>
      </c>
      <c r="J7206" s="14" t="s">
        <v>2486</v>
      </c>
      <c r="K7206" s="15" t="n">
        <v>6.08</v>
      </c>
      <c r="L7206" s="0" t="n">
        <v>2</v>
      </c>
      <c r="M7206" s="16" t="n">
        <v>0</v>
      </c>
      <c r="N7206" s="17" t="n">
        <v>2.0672</v>
      </c>
      <c r="O7206" s="0" t="str">
        <f aca="false">TEXT(B7206,"YYYY-MM")</f>
        <v>2016-09</v>
      </c>
      <c r="P7206" s="18" t="n">
        <f aca="false">IFERROR(N7206/K7206,0)</f>
        <v>0.34</v>
      </c>
      <c r="Q7206" s="0" t="str">
        <f aca="false">IF(M7206=0,"No Discount",IF(M7206&lt;0.2,"Low (1-19%)",IF(M7206&lt;0.4,"Medium (20-39%)","High (40%+)")))</f>
        <v>No Discount</v>
      </c>
      <c r="R7206" s="0" t="str">
        <f aca="false">INDEX('Lookup Tables'!$B$2:$B$5,MATCH(F7206,'Lookup Tables'!$A$2:$A$5,0))</f>
        <v>Manager B</v>
      </c>
    </row>
    <row r="7207" customFormat="false" ht="15" hidden="false" customHeight="false" outlineLevel="0" collapsed="false">
      <c r="A7207" s="0" t="s">
        <v>5514</v>
      </c>
      <c r="B7207" s="13" t="n">
        <v>43375</v>
      </c>
      <c r="C7207" s="13" t="n">
        <v>43379</v>
      </c>
      <c r="D7207" s="14" t="s">
        <v>69</v>
      </c>
      <c r="E7207" s="14" t="s">
        <v>53</v>
      </c>
      <c r="F7207" s="14" t="s">
        <v>63</v>
      </c>
      <c r="G7207" s="14" t="s">
        <v>64</v>
      </c>
      <c r="H7207" s="14" t="s">
        <v>56</v>
      </c>
      <c r="I7207" s="14" t="s">
        <v>76</v>
      </c>
      <c r="J7207" s="14" t="s">
        <v>1237</v>
      </c>
      <c r="K7207" s="15" t="n">
        <v>17.46</v>
      </c>
      <c r="L7207" s="0" t="n">
        <v>2</v>
      </c>
      <c r="M7207" s="16" t="n">
        <v>0</v>
      </c>
      <c r="N7207" s="17" t="n">
        <v>5.9364</v>
      </c>
      <c r="O7207" s="0" t="str">
        <f aca="false">TEXT(B7207,"YYYY-MM")</f>
        <v>2018-10</v>
      </c>
      <c r="P7207" s="18" t="n">
        <f aca="false">IFERROR(N7207/K7207,0)</f>
        <v>0.34</v>
      </c>
      <c r="Q7207" s="0" t="str">
        <f aca="false">IF(M7207=0,"No Discount",IF(M7207&lt;0.2,"Low (1-19%)",IF(M7207&lt;0.4,"Medium (20-39%)","High (40%+)")))</f>
        <v>No Discount</v>
      </c>
      <c r="R7207" s="0" t="str">
        <f aca="false">INDEX('Lookup Tables'!$B$2:$B$5,MATCH(F7207,'Lookup Tables'!$A$2:$A$5,0))</f>
        <v>Manager D</v>
      </c>
    </row>
    <row r="7208" customFormat="false" ht="15" hidden="false" customHeight="false" outlineLevel="0" collapsed="false">
      <c r="A7208" s="0" t="s">
        <v>5514</v>
      </c>
      <c r="B7208" s="13" t="n">
        <v>43375</v>
      </c>
      <c r="C7208" s="13" t="n">
        <v>43379</v>
      </c>
      <c r="D7208" s="14" t="s">
        <v>69</v>
      </c>
      <c r="E7208" s="14" t="s">
        <v>53</v>
      </c>
      <c r="F7208" s="14" t="s">
        <v>63</v>
      </c>
      <c r="G7208" s="14" t="s">
        <v>64</v>
      </c>
      <c r="H7208" s="14" t="s">
        <v>80</v>
      </c>
      <c r="I7208" s="14" t="s">
        <v>345</v>
      </c>
      <c r="J7208" s="14" t="s">
        <v>5228</v>
      </c>
      <c r="K7208" s="15" t="n">
        <v>369.16</v>
      </c>
      <c r="L7208" s="0" t="n">
        <v>11</v>
      </c>
      <c r="M7208" s="16" t="n">
        <v>0.2</v>
      </c>
      <c r="N7208" s="17" t="n">
        <v>32.3015</v>
      </c>
      <c r="O7208" s="0" t="str">
        <f aca="false">TEXT(B7208,"YYYY-MM")</f>
        <v>2018-10</v>
      </c>
      <c r="P7208" s="18" t="n">
        <f aca="false">IFERROR(N7208/K7208,0)</f>
        <v>0.0875</v>
      </c>
      <c r="Q7208" s="0" t="str">
        <f aca="false">IF(M7208=0,"No Discount",IF(M7208&lt;0.2,"Low (1-19%)",IF(M7208&lt;0.4,"Medium (20-39%)","High (40%+)")))</f>
        <v>Medium (20-39%)</v>
      </c>
      <c r="R7208" s="0" t="str">
        <f aca="false">INDEX('Lookup Tables'!$B$2:$B$5,MATCH(F7208,'Lookup Tables'!$A$2:$A$5,0))</f>
        <v>Manager D</v>
      </c>
    </row>
    <row r="7209" customFormat="false" ht="15" hidden="false" customHeight="false" outlineLevel="0" collapsed="false">
      <c r="A7209" s="0" t="s">
        <v>5515</v>
      </c>
      <c r="B7209" s="13" t="n">
        <v>42989</v>
      </c>
      <c r="C7209" s="13" t="n">
        <v>42991</v>
      </c>
      <c r="D7209" s="14" t="s">
        <v>137</v>
      </c>
      <c r="E7209" s="14" t="s">
        <v>62</v>
      </c>
      <c r="F7209" s="14" t="s">
        <v>63</v>
      </c>
      <c r="G7209" s="14" t="s">
        <v>189</v>
      </c>
      <c r="H7209" s="14" t="s">
        <v>65</v>
      </c>
      <c r="I7209" s="14" t="s">
        <v>78</v>
      </c>
      <c r="J7209" s="14" t="s">
        <v>1517</v>
      </c>
      <c r="K7209" s="15" t="n">
        <v>2.912</v>
      </c>
      <c r="L7209" s="0" t="n">
        <v>2</v>
      </c>
      <c r="M7209" s="16" t="n">
        <v>0.2</v>
      </c>
      <c r="N7209" s="17" t="n">
        <v>0.91</v>
      </c>
      <c r="O7209" s="0" t="str">
        <f aca="false">TEXT(B7209,"YYYY-MM")</f>
        <v>2017-09</v>
      </c>
      <c r="P7209" s="18" t="n">
        <f aca="false">IFERROR(N7209/K7209,0)</f>
        <v>0.3125</v>
      </c>
      <c r="Q7209" s="0" t="str">
        <f aca="false">IF(M7209=0,"No Discount",IF(M7209&lt;0.2,"Low (1-19%)",IF(M7209&lt;0.4,"Medium (20-39%)","High (40%+)")))</f>
        <v>Medium (20-39%)</v>
      </c>
      <c r="R7209" s="0" t="str">
        <f aca="false">INDEX('Lookup Tables'!$B$2:$B$5,MATCH(F7209,'Lookup Tables'!$A$2:$A$5,0))</f>
        <v>Manager D</v>
      </c>
    </row>
    <row r="7210" customFormat="false" ht="15" hidden="false" customHeight="false" outlineLevel="0" collapsed="false">
      <c r="A7210" s="0" t="s">
        <v>5515</v>
      </c>
      <c r="B7210" s="13" t="n">
        <v>42989</v>
      </c>
      <c r="C7210" s="13" t="n">
        <v>42991</v>
      </c>
      <c r="D7210" s="14" t="s">
        <v>137</v>
      </c>
      <c r="E7210" s="14" t="s">
        <v>62</v>
      </c>
      <c r="F7210" s="14" t="s">
        <v>63</v>
      </c>
      <c r="G7210" s="14" t="s">
        <v>189</v>
      </c>
      <c r="H7210" s="14" t="s">
        <v>65</v>
      </c>
      <c r="I7210" s="14" t="s">
        <v>91</v>
      </c>
      <c r="J7210" s="14" t="s">
        <v>5418</v>
      </c>
      <c r="K7210" s="15" t="n">
        <v>20.736</v>
      </c>
      <c r="L7210" s="0" t="n">
        <v>4</v>
      </c>
      <c r="M7210" s="16" t="n">
        <v>0.2</v>
      </c>
      <c r="N7210" s="17" t="n">
        <v>7.2576</v>
      </c>
      <c r="O7210" s="0" t="str">
        <f aca="false">TEXT(B7210,"YYYY-MM")</f>
        <v>2017-09</v>
      </c>
      <c r="P7210" s="18" t="n">
        <f aca="false">IFERROR(N7210/K7210,0)</f>
        <v>0.35</v>
      </c>
      <c r="Q7210" s="0" t="str">
        <f aca="false">IF(M7210=0,"No Discount",IF(M7210&lt;0.2,"Low (1-19%)",IF(M7210&lt;0.4,"Medium (20-39%)","High (40%+)")))</f>
        <v>Medium (20-39%)</v>
      </c>
      <c r="R7210" s="0" t="str">
        <f aca="false">INDEX('Lookup Tables'!$B$2:$B$5,MATCH(F7210,'Lookup Tables'!$A$2:$A$5,0))</f>
        <v>Manager D</v>
      </c>
    </row>
    <row r="7211" customFormat="false" ht="15" hidden="false" customHeight="false" outlineLevel="0" collapsed="false">
      <c r="A7211" s="0" t="s">
        <v>5515</v>
      </c>
      <c r="B7211" s="13" t="n">
        <v>42989</v>
      </c>
      <c r="C7211" s="13" t="n">
        <v>42991</v>
      </c>
      <c r="D7211" s="14" t="s">
        <v>137</v>
      </c>
      <c r="E7211" s="14" t="s">
        <v>62</v>
      </c>
      <c r="F7211" s="14" t="s">
        <v>63</v>
      </c>
      <c r="G7211" s="14" t="s">
        <v>189</v>
      </c>
      <c r="H7211" s="14" t="s">
        <v>65</v>
      </c>
      <c r="I7211" s="14" t="s">
        <v>91</v>
      </c>
      <c r="J7211" s="14" t="s">
        <v>816</v>
      </c>
      <c r="K7211" s="15" t="n">
        <v>9.568</v>
      </c>
      <c r="L7211" s="0" t="n">
        <v>2</v>
      </c>
      <c r="M7211" s="16" t="n">
        <v>0.2</v>
      </c>
      <c r="N7211" s="17" t="n">
        <v>2.99</v>
      </c>
      <c r="O7211" s="0" t="str">
        <f aca="false">TEXT(B7211,"YYYY-MM")</f>
        <v>2017-09</v>
      </c>
      <c r="P7211" s="18" t="n">
        <f aca="false">IFERROR(N7211/K7211,0)</f>
        <v>0.3125</v>
      </c>
      <c r="Q7211" s="0" t="str">
        <f aca="false">IF(M7211=0,"No Discount",IF(M7211&lt;0.2,"Low (1-19%)",IF(M7211&lt;0.4,"Medium (20-39%)","High (40%+)")))</f>
        <v>Medium (20-39%)</v>
      </c>
      <c r="R7211" s="0" t="str">
        <f aca="false">INDEX('Lookup Tables'!$B$2:$B$5,MATCH(F7211,'Lookup Tables'!$A$2:$A$5,0))</f>
        <v>Manager D</v>
      </c>
    </row>
    <row r="7212" customFormat="false" ht="15" hidden="false" customHeight="false" outlineLevel="0" collapsed="false">
      <c r="A7212" s="0" t="s">
        <v>5516</v>
      </c>
      <c r="B7212" s="13" t="n">
        <v>42888</v>
      </c>
      <c r="C7212" s="13" t="n">
        <v>42892</v>
      </c>
      <c r="D7212" s="14" t="s">
        <v>69</v>
      </c>
      <c r="E7212" s="14" t="s">
        <v>62</v>
      </c>
      <c r="F7212" s="14" t="s">
        <v>63</v>
      </c>
      <c r="G7212" s="14" t="s">
        <v>94</v>
      </c>
      <c r="H7212" s="14" t="s">
        <v>65</v>
      </c>
      <c r="I7212" s="14" t="s">
        <v>91</v>
      </c>
      <c r="J7212" s="14" t="s">
        <v>3659</v>
      </c>
      <c r="K7212" s="15" t="n">
        <v>30.18</v>
      </c>
      <c r="L7212" s="0" t="n">
        <v>3</v>
      </c>
      <c r="M7212" s="16" t="n">
        <v>0</v>
      </c>
      <c r="N7212" s="17" t="n">
        <v>13.8828</v>
      </c>
      <c r="O7212" s="0" t="str">
        <f aca="false">TEXT(B7212,"YYYY-MM")</f>
        <v>2017-06</v>
      </c>
      <c r="P7212" s="18" t="n">
        <f aca="false">IFERROR(N7212/K7212,0)</f>
        <v>0.46</v>
      </c>
      <c r="Q7212" s="0" t="str">
        <f aca="false">IF(M7212=0,"No Discount",IF(M7212&lt;0.2,"Low (1-19%)",IF(M7212&lt;0.4,"Medium (20-39%)","High (40%+)")))</f>
        <v>No Discount</v>
      </c>
      <c r="R7212" s="0" t="str">
        <f aca="false">INDEX('Lookup Tables'!$B$2:$B$5,MATCH(F7212,'Lookup Tables'!$A$2:$A$5,0))</f>
        <v>Manager D</v>
      </c>
    </row>
    <row r="7213" customFormat="false" ht="15" hidden="false" customHeight="false" outlineLevel="0" collapsed="false">
      <c r="A7213" s="0" t="s">
        <v>5516</v>
      </c>
      <c r="B7213" s="13" t="n">
        <v>42888</v>
      </c>
      <c r="C7213" s="13" t="n">
        <v>42892</v>
      </c>
      <c r="D7213" s="14" t="s">
        <v>69</v>
      </c>
      <c r="E7213" s="14" t="s">
        <v>62</v>
      </c>
      <c r="F7213" s="14" t="s">
        <v>63</v>
      </c>
      <c r="G7213" s="14" t="s">
        <v>94</v>
      </c>
      <c r="H7213" s="14" t="s">
        <v>65</v>
      </c>
      <c r="I7213" s="14" t="s">
        <v>83</v>
      </c>
      <c r="J7213" s="14" t="s">
        <v>183</v>
      </c>
      <c r="K7213" s="15" t="n">
        <v>51.648</v>
      </c>
      <c r="L7213" s="0" t="n">
        <v>12</v>
      </c>
      <c r="M7213" s="16" t="n">
        <v>0.2</v>
      </c>
      <c r="N7213" s="17" t="n">
        <v>18.7224</v>
      </c>
      <c r="O7213" s="0" t="str">
        <f aca="false">TEXT(B7213,"YYYY-MM")</f>
        <v>2017-06</v>
      </c>
      <c r="P7213" s="18" t="n">
        <f aca="false">IFERROR(N7213/K7213,0)</f>
        <v>0.3625</v>
      </c>
      <c r="Q7213" s="0" t="str">
        <f aca="false">IF(M7213=0,"No Discount",IF(M7213&lt;0.2,"Low (1-19%)",IF(M7213&lt;0.4,"Medium (20-39%)","High (40%+)")))</f>
        <v>Medium (20-39%)</v>
      </c>
      <c r="R7213" s="0" t="str">
        <f aca="false">INDEX('Lookup Tables'!$B$2:$B$5,MATCH(F7213,'Lookup Tables'!$A$2:$A$5,0))</f>
        <v>Manager D</v>
      </c>
    </row>
    <row r="7214" customFormat="false" ht="15" hidden="false" customHeight="false" outlineLevel="0" collapsed="false">
      <c r="A7214" s="0" t="s">
        <v>5516</v>
      </c>
      <c r="B7214" s="13" t="n">
        <v>42888</v>
      </c>
      <c r="C7214" s="13" t="n">
        <v>42892</v>
      </c>
      <c r="D7214" s="14" t="s">
        <v>69</v>
      </c>
      <c r="E7214" s="14" t="s">
        <v>62</v>
      </c>
      <c r="F7214" s="14" t="s">
        <v>63</v>
      </c>
      <c r="G7214" s="14" t="s">
        <v>94</v>
      </c>
      <c r="H7214" s="14" t="s">
        <v>65</v>
      </c>
      <c r="I7214" s="14" t="s">
        <v>83</v>
      </c>
      <c r="J7214" s="14" t="s">
        <v>1067</v>
      </c>
      <c r="K7214" s="15" t="n">
        <v>11.232</v>
      </c>
      <c r="L7214" s="0" t="n">
        <v>3</v>
      </c>
      <c r="M7214" s="16" t="n">
        <v>0.2</v>
      </c>
      <c r="N7214" s="17" t="n">
        <v>3.9312</v>
      </c>
      <c r="O7214" s="0" t="str">
        <f aca="false">TEXT(B7214,"YYYY-MM")</f>
        <v>2017-06</v>
      </c>
      <c r="P7214" s="18" t="n">
        <f aca="false">IFERROR(N7214/K7214,0)</f>
        <v>0.35</v>
      </c>
      <c r="Q7214" s="0" t="str">
        <f aca="false">IF(M7214=0,"No Discount",IF(M7214&lt;0.2,"Low (1-19%)",IF(M7214&lt;0.4,"Medium (20-39%)","High (40%+)")))</f>
        <v>Medium (20-39%)</v>
      </c>
      <c r="R7214" s="0" t="str">
        <f aca="false">INDEX('Lookup Tables'!$B$2:$B$5,MATCH(F7214,'Lookup Tables'!$A$2:$A$5,0))</f>
        <v>Manager D</v>
      </c>
    </row>
    <row r="7215" customFormat="false" ht="15" hidden="false" customHeight="false" outlineLevel="0" collapsed="false">
      <c r="A7215" s="0" t="s">
        <v>5517</v>
      </c>
      <c r="B7215" s="13" t="n">
        <v>43388</v>
      </c>
      <c r="C7215" s="13" t="n">
        <v>43392</v>
      </c>
      <c r="D7215" s="14" t="s">
        <v>69</v>
      </c>
      <c r="E7215" s="14" t="s">
        <v>53</v>
      </c>
      <c r="F7215" s="14" t="s">
        <v>63</v>
      </c>
      <c r="G7215" s="14" t="s">
        <v>64</v>
      </c>
      <c r="H7215" s="14" t="s">
        <v>65</v>
      </c>
      <c r="I7215" s="14" t="s">
        <v>66</v>
      </c>
      <c r="J7215" s="14" t="s">
        <v>2091</v>
      </c>
      <c r="K7215" s="15" t="n">
        <v>14.73</v>
      </c>
      <c r="L7215" s="0" t="n">
        <v>3</v>
      </c>
      <c r="M7215" s="16" t="n">
        <v>0</v>
      </c>
      <c r="N7215" s="17" t="n">
        <v>7.2177</v>
      </c>
      <c r="O7215" s="0" t="str">
        <f aca="false">TEXT(B7215,"YYYY-MM")</f>
        <v>2018-10</v>
      </c>
      <c r="P7215" s="18" t="n">
        <f aca="false">IFERROR(N7215/K7215,0)</f>
        <v>0.49</v>
      </c>
      <c r="Q7215" s="0" t="str">
        <f aca="false">IF(M7215=0,"No Discount",IF(M7215&lt;0.2,"Low (1-19%)",IF(M7215&lt;0.4,"Medium (20-39%)","High (40%+)")))</f>
        <v>No Discount</v>
      </c>
      <c r="R7215" s="0" t="str">
        <f aca="false">INDEX('Lookup Tables'!$B$2:$B$5,MATCH(F7215,'Lookup Tables'!$A$2:$A$5,0))</f>
        <v>Manager D</v>
      </c>
    </row>
    <row r="7216" customFormat="false" ht="15" hidden="false" customHeight="false" outlineLevel="0" collapsed="false">
      <c r="A7216" s="0" t="s">
        <v>5518</v>
      </c>
      <c r="B7216" s="13" t="n">
        <v>42640</v>
      </c>
      <c r="C7216" s="13" t="n">
        <v>42643</v>
      </c>
      <c r="D7216" s="14" t="s">
        <v>52</v>
      </c>
      <c r="E7216" s="14" t="s">
        <v>62</v>
      </c>
      <c r="F7216" s="14" t="s">
        <v>98</v>
      </c>
      <c r="G7216" s="14" t="s">
        <v>157</v>
      </c>
      <c r="H7216" s="14" t="s">
        <v>65</v>
      </c>
      <c r="I7216" s="14" t="s">
        <v>78</v>
      </c>
      <c r="J7216" s="14" t="s">
        <v>2286</v>
      </c>
      <c r="K7216" s="15" t="n">
        <v>16.4</v>
      </c>
      <c r="L7216" s="0" t="n">
        <v>5</v>
      </c>
      <c r="M7216" s="16" t="n">
        <v>0</v>
      </c>
      <c r="N7216" s="17" t="n">
        <v>4.756</v>
      </c>
      <c r="O7216" s="0" t="str">
        <f aca="false">TEXT(B7216,"YYYY-MM")</f>
        <v>2016-09</v>
      </c>
      <c r="P7216" s="18" t="n">
        <f aca="false">IFERROR(N7216/K7216,0)</f>
        <v>0.29</v>
      </c>
      <c r="Q7216" s="0" t="str">
        <f aca="false">IF(M7216=0,"No Discount",IF(M7216&lt;0.2,"Low (1-19%)",IF(M7216&lt;0.4,"Medium (20-39%)","High (40%+)")))</f>
        <v>No Discount</v>
      </c>
      <c r="R7216" s="0" t="str">
        <f aca="false">INDEX('Lookup Tables'!$B$2:$B$5,MATCH(F7216,'Lookup Tables'!$A$2:$A$5,0))</f>
        <v>Manager A</v>
      </c>
    </row>
    <row r="7217" customFormat="false" ht="15" hidden="false" customHeight="false" outlineLevel="0" collapsed="false">
      <c r="A7217" s="0" t="s">
        <v>5518</v>
      </c>
      <c r="B7217" s="13" t="n">
        <v>42640</v>
      </c>
      <c r="C7217" s="13" t="n">
        <v>42643</v>
      </c>
      <c r="D7217" s="14" t="s">
        <v>52</v>
      </c>
      <c r="E7217" s="14" t="s">
        <v>62</v>
      </c>
      <c r="F7217" s="14" t="s">
        <v>98</v>
      </c>
      <c r="G7217" s="14" t="s">
        <v>157</v>
      </c>
      <c r="H7217" s="14" t="s">
        <v>65</v>
      </c>
      <c r="I7217" s="14" t="s">
        <v>91</v>
      </c>
      <c r="J7217" s="14" t="s">
        <v>1533</v>
      </c>
      <c r="K7217" s="15" t="n">
        <v>25.92</v>
      </c>
      <c r="L7217" s="0" t="n">
        <v>4</v>
      </c>
      <c r="M7217" s="16" t="n">
        <v>0</v>
      </c>
      <c r="N7217" s="17" t="n">
        <v>12.4416</v>
      </c>
      <c r="O7217" s="0" t="str">
        <f aca="false">TEXT(B7217,"YYYY-MM")</f>
        <v>2016-09</v>
      </c>
      <c r="P7217" s="18" t="n">
        <f aca="false">IFERROR(N7217/K7217,0)</f>
        <v>0.48</v>
      </c>
      <c r="Q7217" s="0" t="str">
        <f aca="false">IF(M7217=0,"No Discount",IF(M7217&lt;0.2,"Low (1-19%)",IF(M7217&lt;0.4,"Medium (20-39%)","High (40%+)")))</f>
        <v>No Discount</v>
      </c>
      <c r="R7217" s="0" t="str">
        <f aca="false">INDEX('Lookup Tables'!$B$2:$B$5,MATCH(F7217,'Lookup Tables'!$A$2:$A$5,0))</f>
        <v>Manager A</v>
      </c>
    </row>
    <row r="7218" customFormat="false" ht="15" hidden="false" customHeight="false" outlineLevel="0" collapsed="false">
      <c r="A7218" s="0" t="s">
        <v>5519</v>
      </c>
      <c r="B7218" s="13" t="n">
        <v>42493</v>
      </c>
      <c r="C7218" s="13" t="n">
        <v>42496</v>
      </c>
      <c r="D7218" s="14" t="s">
        <v>137</v>
      </c>
      <c r="E7218" s="14" t="s">
        <v>53</v>
      </c>
      <c r="F7218" s="14" t="s">
        <v>63</v>
      </c>
      <c r="G7218" s="14" t="s">
        <v>64</v>
      </c>
      <c r="H7218" s="14" t="s">
        <v>65</v>
      </c>
      <c r="I7218" s="14" t="s">
        <v>78</v>
      </c>
      <c r="J7218" s="14" t="s">
        <v>811</v>
      </c>
      <c r="K7218" s="15" t="n">
        <v>8.82</v>
      </c>
      <c r="L7218" s="0" t="n">
        <v>3</v>
      </c>
      <c r="M7218" s="16" t="n">
        <v>0</v>
      </c>
      <c r="N7218" s="17" t="n">
        <v>2.5578</v>
      </c>
      <c r="O7218" s="0" t="str">
        <f aca="false">TEXT(B7218,"YYYY-MM")</f>
        <v>2016-05</v>
      </c>
      <c r="P7218" s="18" t="n">
        <f aca="false">IFERROR(N7218/K7218,0)</f>
        <v>0.29</v>
      </c>
      <c r="Q7218" s="0" t="str">
        <f aca="false">IF(M7218=0,"No Discount",IF(M7218&lt;0.2,"Low (1-19%)",IF(M7218&lt;0.4,"Medium (20-39%)","High (40%+)")))</f>
        <v>No Discount</v>
      </c>
      <c r="R7218" s="0" t="str">
        <f aca="false">INDEX('Lookup Tables'!$B$2:$B$5,MATCH(F7218,'Lookup Tables'!$A$2:$A$5,0))</f>
        <v>Manager D</v>
      </c>
    </row>
    <row r="7219" customFormat="false" ht="15" hidden="false" customHeight="false" outlineLevel="0" collapsed="false">
      <c r="A7219" s="0" t="s">
        <v>5519</v>
      </c>
      <c r="B7219" s="13" t="n">
        <v>42493</v>
      </c>
      <c r="C7219" s="13" t="n">
        <v>42496</v>
      </c>
      <c r="D7219" s="14" t="s">
        <v>137</v>
      </c>
      <c r="E7219" s="14" t="s">
        <v>53</v>
      </c>
      <c r="F7219" s="14" t="s">
        <v>63</v>
      </c>
      <c r="G7219" s="14" t="s">
        <v>64</v>
      </c>
      <c r="H7219" s="14" t="s">
        <v>65</v>
      </c>
      <c r="I7219" s="14" t="s">
        <v>83</v>
      </c>
      <c r="J7219" s="14" t="s">
        <v>4853</v>
      </c>
      <c r="K7219" s="15" t="n">
        <v>62.496</v>
      </c>
      <c r="L7219" s="0" t="n">
        <v>2</v>
      </c>
      <c r="M7219" s="16" t="n">
        <v>0.2</v>
      </c>
      <c r="N7219" s="17" t="n">
        <v>21.8736</v>
      </c>
      <c r="O7219" s="0" t="str">
        <f aca="false">TEXT(B7219,"YYYY-MM")</f>
        <v>2016-05</v>
      </c>
      <c r="P7219" s="18" t="n">
        <f aca="false">IFERROR(N7219/K7219,0)</f>
        <v>0.35</v>
      </c>
      <c r="Q7219" s="0" t="str">
        <f aca="false">IF(M7219=0,"No Discount",IF(M7219&lt;0.2,"Low (1-19%)",IF(M7219&lt;0.4,"Medium (20-39%)","High (40%+)")))</f>
        <v>Medium (20-39%)</v>
      </c>
      <c r="R7219" s="0" t="str">
        <f aca="false">INDEX('Lookup Tables'!$B$2:$B$5,MATCH(F7219,'Lookup Tables'!$A$2:$A$5,0))</f>
        <v>Manager D</v>
      </c>
    </row>
    <row r="7220" customFormat="false" ht="15" hidden="false" customHeight="false" outlineLevel="0" collapsed="false">
      <c r="A7220" s="0" t="s">
        <v>5519</v>
      </c>
      <c r="B7220" s="13" t="n">
        <v>42493</v>
      </c>
      <c r="C7220" s="13" t="n">
        <v>42496</v>
      </c>
      <c r="D7220" s="14" t="s">
        <v>137</v>
      </c>
      <c r="E7220" s="14" t="s">
        <v>53</v>
      </c>
      <c r="F7220" s="14" t="s">
        <v>63</v>
      </c>
      <c r="G7220" s="14" t="s">
        <v>64</v>
      </c>
      <c r="H7220" s="14" t="s">
        <v>80</v>
      </c>
      <c r="I7220" s="14" t="s">
        <v>123</v>
      </c>
      <c r="J7220" s="14" t="s">
        <v>261</v>
      </c>
      <c r="K7220" s="15" t="n">
        <v>339.96</v>
      </c>
      <c r="L7220" s="0" t="n">
        <v>4</v>
      </c>
      <c r="M7220" s="16" t="n">
        <v>0</v>
      </c>
      <c r="N7220" s="17" t="n">
        <v>122.3856</v>
      </c>
      <c r="O7220" s="0" t="str">
        <f aca="false">TEXT(B7220,"YYYY-MM")</f>
        <v>2016-05</v>
      </c>
      <c r="P7220" s="18" t="n">
        <f aca="false">IFERROR(N7220/K7220,0)</f>
        <v>0.36</v>
      </c>
      <c r="Q7220" s="0" t="str">
        <f aca="false">IF(M7220=0,"No Discount",IF(M7220&lt;0.2,"Low (1-19%)",IF(M7220&lt;0.4,"Medium (20-39%)","High (40%+)")))</f>
        <v>No Discount</v>
      </c>
      <c r="R7220" s="0" t="str">
        <f aca="false">INDEX('Lookup Tables'!$B$2:$B$5,MATCH(F7220,'Lookup Tables'!$A$2:$A$5,0))</f>
        <v>Manager D</v>
      </c>
    </row>
    <row r="7221" customFormat="false" ht="15" hidden="false" customHeight="false" outlineLevel="0" collapsed="false">
      <c r="A7221" s="0" t="s">
        <v>5519</v>
      </c>
      <c r="B7221" s="13" t="n">
        <v>42493</v>
      </c>
      <c r="C7221" s="13" t="n">
        <v>42496</v>
      </c>
      <c r="D7221" s="14" t="s">
        <v>137</v>
      </c>
      <c r="E7221" s="14" t="s">
        <v>53</v>
      </c>
      <c r="F7221" s="14" t="s">
        <v>63</v>
      </c>
      <c r="G7221" s="14" t="s">
        <v>64</v>
      </c>
      <c r="H7221" s="14" t="s">
        <v>65</v>
      </c>
      <c r="I7221" s="14" t="s">
        <v>83</v>
      </c>
      <c r="J7221" s="14" t="s">
        <v>1025</v>
      </c>
      <c r="K7221" s="15" t="n">
        <v>49.568</v>
      </c>
      <c r="L7221" s="0" t="n">
        <v>2</v>
      </c>
      <c r="M7221" s="16" t="n">
        <v>0.2</v>
      </c>
      <c r="N7221" s="17" t="n">
        <v>17.3488</v>
      </c>
      <c r="O7221" s="0" t="str">
        <f aca="false">TEXT(B7221,"YYYY-MM")</f>
        <v>2016-05</v>
      </c>
      <c r="P7221" s="18" t="n">
        <f aca="false">IFERROR(N7221/K7221,0)</f>
        <v>0.35</v>
      </c>
      <c r="Q7221" s="0" t="str">
        <f aca="false">IF(M7221=0,"No Discount",IF(M7221&lt;0.2,"Low (1-19%)",IF(M7221&lt;0.4,"Medium (20-39%)","High (40%+)")))</f>
        <v>Medium (20-39%)</v>
      </c>
      <c r="R7221" s="0" t="str">
        <f aca="false">INDEX('Lookup Tables'!$B$2:$B$5,MATCH(F7221,'Lookup Tables'!$A$2:$A$5,0))</f>
        <v>Manager D</v>
      </c>
    </row>
    <row r="7222" customFormat="false" ht="15" hidden="false" customHeight="false" outlineLevel="0" collapsed="false">
      <c r="A7222" s="0" t="s">
        <v>5520</v>
      </c>
      <c r="B7222" s="13" t="n">
        <v>43109</v>
      </c>
      <c r="C7222" s="13" t="n">
        <v>43113</v>
      </c>
      <c r="D7222" s="14" t="s">
        <v>69</v>
      </c>
      <c r="E7222" s="14" t="s">
        <v>53</v>
      </c>
      <c r="F7222" s="14" t="s">
        <v>117</v>
      </c>
      <c r="G7222" s="14" t="s">
        <v>118</v>
      </c>
      <c r="H7222" s="14" t="s">
        <v>65</v>
      </c>
      <c r="I7222" s="14" t="s">
        <v>83</v>
      </c>
      <c r="J7222" s="14" t="s">
        <v>1005</v>
      </c>
      <c r="K7222" s="15" t="n">
        <v>274.491</v>
      </c>
      <c r="L7222" s="0" t="n">
        <v>3</v>
      </c>
      <c r="M7222" s="16" t="n">
        <v>0.7</v>
      </c>
      <c r="N7222" s="17" t="n">
        <v>-228.7425</v>
      </c>
      <c r="O7222" s="0" t="str">
        <f aca="false">TEXT(B7222,"YYYY-MM")</f>
        <v>2018-01</v>
      </c>
      <c r="P7222" s="18" t="n">
        <f aca="false">IFERROR(N7222/K7222,0)</f>
        <v>-0.833333333333333</v>
      </c>
      <c r="Q7222" s="0" t="str">
        <f aca="false">IF(M7222=0,"No Discount",IF(M7222&lt;0.2,"Low (1-19%)",IF(M7222&lt;0.4,"Medium (20-39%)","High (40%+)")))</f>
        <v>High (40%+)</v>
      </c>
      <c r="R7222" s="0" t="str">
        <f aca="false">INDEX('Lookup Tables'!$B$2:$B$5,MATCH(F7222,'Lookup Tables'!$A$2:$A$5,0))</f>
        <v>Manager B</v>
      </c>
    </row>
    <row r="7223" customFormat="false" ht="15" hidden="false" customHeight="false" outlineLevel="0" collapsed="false">
      <c r="A7223" s="0" t="s">
        <v>5521</v>
      </c>
      <c r="B7223" s="13" t="n">
        <v>43127</v>
      </c>
      <c r="C7223" s="13" t="n">
        <v>43131</v>
      </c>
      <c r="D7223" s="14" t="s">
        <v>69</v>
      </c>
      <c r="E7223" s="14" t="s">
        <v>53</v>
      </c>
      <c r="F7223" s="14" t="s">
        <v>117</v>
      </c>
      <c r="G7223" s="14" t="s">
        <v>170</v>
      </c>
      <c r="H7223" s="14" t="s">
        <v>80</v>
      </c>
      <c r="I7223" s="14" t="s">
        <v>81</v>
      </c>
      <c r="J7223" s="14" t="s">
        <v>4053</v>
      </c>
      <c r="K7223" s="15" t="n">
        <v>137.94</v>
      </c>
      <c r="L7223" s="0" t="n">
        <v>3</v>
      </c>
      <c r="M7223" s="16" t="n">
        <v>0</v>
      </c>
      <c r="N7223" s="17" t="n">
        <v>35.8644</v>
      </c>
      <c r="O7223" s="0" t="str">
        <f aca="false">TEXT(B7223,"YYYY-MM")</f>
        <v>2018-01</v>
      </c>
      <c r="P7223" s="18" t="n">
        <f aca="false">IFERROR(N7223/K7223,0)</f>
        <v>0.26</v>
      </c>
      <c r="Q7223" s="0" t="str">
        <f aca="false">IF(M7223=0,"No Discount",IF(M7223&lt;0.2,"Low (1-19%)",IF(M7223&lt;0.4,"Medium (20-39%)","High (40%+)")))</f>
        <v>No Discount</v>
      </c>
      <c r="R7223" s="0" t="str">
        <f aca="false">INDEX('Lookup Tables'!$B$2:$B$5,MATCH(F7223,'Lookup Tables'!$A$2:$A$5,0))</f>
        <v>Manager B</v>
      </c>
    </row>
    <row r="7224" customFormat="false" ht="15" hidden="false" customHeight="false" outlineLevel="0" collapsed="false">
      <c r="A7224" s="0" t="s">
        <v>5522</v>
      </c>
      <c r="B7224" s="13" t="n">
        <v>43345</v>
      </c>
      <c r="C7224" s="13" t="n">
        <v>43349</v>
      </c>
      <c r="D7224" s="14" t="s">
        <v>69</v>
      </c>
      <c r="E7224" s="14" t="s">
        <v>53</v>
      </c>
      <c r="F7224" s="14" t="s">
        <v>98</v>
      </c>
      <c r="G7224" s="14" t="s">
        <v>146</v>
      </c>
      <c r="H7224" s="14" t="s">
        <v>80</v>
      </c>
      <c r="I7224" s="14" t="s">
        <v>123</v>
      </c>
      <c r="J7224" s="14" t="s">
        <v>1164</v>
      </c>
      <c r="K7224" s="15" t="n">
        <v>40.68</v>
      </c>
      <c r="L7224" s="0" t="n">
        <v>3</v>
      </c>
      <c r="M7224" s="16" t="n">
        <v>0.2</v>
      </c>
      <c r="N7224" s="17" t="n">
        <v>-7.119</v>
      </c>
      <c r="O7224" s="0" t="str">
        <f aca="false">TEXT(B7224,"YYYY-MM")</f>
        <v>2018-09</v>
      </c>
      <c r="P7224" s="18" t="n">
        <f aca="false">IFERROR(N7224/K7224,0)</f>
        <v>-0.175</v>
      </c>
      <c r="Q7224" s="0" t="str">
        <f aca="false">IF(M7224=0,"No Discount",IF(M7224&lt;0.2,"Low (1-19%)",IF(M7224&lt;0.4,"Medium (20-39%)","High (40%+)")))</f>
        <v>Medium (20-39%)</v>
      </c>
      <c r="R7224" s="0" t="str">
        <f aca="false">INDEX('Lookup Tables'!$B$2:$B$5,MATCH(F7224,'Lookup Tables'!$A$2:$A$5,0))</f>
        <v>Manager A</v>
      </c>
    </row>
    <row r="7225" customFormat="false" ht="15" hidden="false" customHeight="false" outlineLevel="0" collapsed="false">
      <c r="A7225" s="0" t="s">
        <v>5523</v>
      </c>
      <c r="B7225" s="13" t="n">
        <v>42930</v>
      </c>
      <c r="C7225" s="13" t="n">
        <v>42934</v>
      </c>
      <c r="D7225" s="14" t="s">
        <v>69</v>
      </c>
      <c r="E7225" s="14" t="s">
        <v>53</v>
      </c>
      <c r="F7225" s="14" t="s">
        <v>63</v>
      </c>
      <c r="G7225" s="14" t="s">
        <v>64</v>
      </c>
      <c r="H7225" s="14" t="s">
        <v>80</v>
      </c>
      <c r="I7225" s="14" t="s">
        <v>81</v>
      </c>
      <c r="J7225" s="14" t="s">
        <v>147</v>
      </c>
      <c r="K7225" s="15" t="n">
        <v>110.376</v>
      </c>
      <c r="L7225" s="0" t="n">
        <v>3</v>
      </c>
      <c r="M7225" s="16" t="n">
        <v>0.2</v>
      </c>
      <c r="N7225" s="17" t="n">
        <v>12.4173</v>
      </c>
      <c r="O7225" s="0" t="str">
        <f aca="false">TEXT(B7225,"YYYY-MM")</f>
        <v>2017-07</v>
      </c>
      <c r="P7225" s="18" t="n">
        <f aca="false">IFERROR(N7225/K7225,0)</f>
        <v>0.1125</v>
      </c>
      <c r="Q7225" s="0" t="str">
        <f aca="false">IF(M7225=0,"No Discount",IF(M7225&lt;0.2,"Low (1-19%)",IF(M7225&lt;0.4,"Medium (20-39%)","High (40%+)")))</f>
        <v>Medium (20-39%)</v>
      </c>
      <c r="R7225" s="0" t="str">
        <f aca="false">INDEX('Lookup Tables'!$B$2:$B$5,MATCH(F7225,'Lookup Tables'!$A$2:$A$5,0))</f>
        <v>Manager D</v>
      </c>
    </row>
    <row r="7226" customFormat="false" ht="15" hidden="false" customHeight="false" outlineLevel="0" collapsed="false">
      <c r="A7226" s="0" t="s">
        <v>5523</v>
      </c>
      <c r="B7226" s="13" t="n">
        <v>42930</v>
      </c>
      <c r="C7226" s="13" t="n">
        <v>42934</v>
      </c>
      <c r="D7226" s="14" t="s">
        <v>69</v>
      </c>
      <c r="E7226" s="14" t="s">
        <v>53</v>
      </c>
      <c r="F7226" s="14" t="s">
        <v>63</v>
      </c>
      <c r="G7226" s="14" t="s">
        <v>64</v>
      </c>
      <c r="H7226" s="14" t="s">
        <v>65</v>
      </c>
      <c r="I7226" s="14" t="s">
        <v>85</v>
      </c>
      <c r="J7226" s="14" t="s">
        <v>3946</v>
      </c>
      <c r="K7226" s="15" t="n">
        <v>151.62</v>
      </c>
      <c r="L7226" s="0" t="n">
        <v>7</v>
      </c>
      <c r="M7226" s="16" t="n">
        <v>0</v>
      </c>
      <c r="N7226" s="17" t="n">
        <v>50.0346</v>
      </c>
      <c r="O7226" s="0" t="str">
        <f aca="false">TEXT(B7226,"YYYY-MM")</f>
        <v>2017-07</v>
      </c>
      <c r="P7226" s="18" t="n">
        <f aca="false">IFERROR(N7226/K7226,0)</f>
        <v>0.33</v>
      </c>
      <c r="Q7226" s="0" t="str">
        <f aca="false">IF(M7226=0,"No Discount",IF(M7226&lt;0.2,"Low (1-19%)",IF(M7226&lt;0.4,"Medium (20-39%)","High (40%+)")))</f>
        <v>No Discount</v>
      </c>
      <c r="R7226" s="0" t="str">
        <f aca="false">INDEX('Lookup Tables'!$B$2:$B$5,MATCH(F7226,'Lookup Tables'!$A$2:$A$5,0))</f>
        <v>Manager D</v>
      </c>
    </row>
    <row r="7227" customFormat="false" ht="15" hidden="false" customHeight="false" outlineLevel="0" collapsed="false">
      <c r="A7227" s="0" t="s">
        <v>5523</v>
      </c>
      <c r="B7227" s="13" t="n">
        <v>42930</v>
      </c>
      <c r="C7227" s="13" t="n">
        <v>42934</v>
      </c>
      <c r="D7227" s="14" t="s">
        <v>69</v>
      </c>
      <c r="E7227" s="14" t="s">
        <v>53</v>
      </c>
      <c r="F7227" s="14" t="s">
        <v>63</v>
      </c>
      <c r="G7227" s="14" t="s">
        <v>64</v>
      </c>
      <c r="H7227" s="14" t="s">
        <v>56</v>
      </c>
      <c r="I7227" s="14" t="s">
        <v>76</v>
      </c>
      <c r="J7227" s="14" t="s">
        <v>792</v>
      </c>
      <c r="K7227" s="15" t="n">
        <v>30.8</v>
      </c>
      <c r="L7227" s="0" t="n">
        <v>4</v>
      </c>
      <c r="M7227" s="16" t="n">
        <v>0</v>
      </c>
      <c r="N7227" s="17" t="n">
        <v>10.164</v>
      </c>
      <c r="O7227" s="0" t="str">
        <f aca="false">TEXT(B7227,"YYYY-MM")</f>
        <v>2017-07</v>
      </c>
      <c r="P7227" s="18" t="n">
        <f aca="false">IFERROR(N7227/K7227,0)</f>
        <v>0.33</v>
      </c>
      <c r="Q7227" s="0" t="str">
        <f aca="false">IF(M7227=0,"No Discount",IF(M7227&lt;0.2,"Low (1-19%)",IF(M7227&lt;0.4,"Medium (20-39%)","High (40%+)")))</f>
        <v>No Discount</v>
      </c>
      <c r="R7227" s="0" t="str">
        <f aca="false">INDEX('Lookup Tables'!$B$2:$B$5,MATCH(F7227,'Lookup Tables'!$A$2:$A$5,0))</f>
        <v>Manager D</v>
      </c>
    </row>
    <row r="7228" customFormat="false" ht="15" hidden="false" customHeight="false" outlineLevel="0" collapsed="false">
      <c r="A7228" s="0" t="s">
        <v>5524</v>
      </c>
      <c r="B7228" s="13" t="n">
        <v>43155</v>
      </c>
      <c r="C7228" s="13" t="n">
        <v>43159</v>
      </c>
      <c r="D7228" s="14" t="s">
        <v>69</v>
      </c>
      <c r="E7228" s="14" t="s">
        <v>62</v>
      </c>
      <c r="F7228" s="14" t="s">
        <v>117</v>
      </c>
      <c r="G7228" s="14" t="s">
        <v>118</v>
      </c>
      <c r="H7228" s="14" t="s">
        <v>65</v>
      </c>
      <c r="I7228" s="14" t="s">
        <v>91</v>
      </c>
      <c r="J7228" s="14" t="s">
        <v>1880</v>
      </c>
      <c r="K7228" s="15" t="n">
        <v>123.92</v>
      </c>
      <c r="L7228" s="0" t="n">
        <v>5</v>
      </c>
      <c r="M7228" s="16" t="n">
        <v>0.2</v>
      </c>
      <c r="N7228" s="17" t="n">
        <v>38.725</v>
      </c>
      <c r="O7228" s="0" t="str">
        <f aca="false">TEXT(B7228,"YYYY-MM")</f>
        <v>2018-02</v>
      </c>
      <c r="P7228" s="18" t="n">
        <f aca="false">IFERROR(N7228/K7228,0)</f>
        <v>0.3125</v>
      </c>
      <c r="Q7228" s="0" t="str">
        <f aca="false">IF(M7228=0,"No Discount",IF(M7228&lt;0.2,"Low (1-19%)",IF(M7228&lt;0.4,"Medium (20-39%)","High (40%+)")))</f>
        <v>Medium (20-39%)</v>
      </c>
      <c r="R7228" s="0" t="str">
        <f aca="false">INDEX('Lookup Tables'!$B$2:$B$5,MATCH(F7228,'Lookup Tables'!$A$2:$A$5,0))</f>
        <v>Manager B</v>
      </c>
    </row>
    <row r="7229" customFormat="false" ht="15" hidden="false" customHeight="false" outlineLevel="0" collapsed="false">
      <c r="A7229" s="0" t="s">
        <v>5524</v>
      </c>
      <c r="B7229" s="13" t="n">
        <v>43155</v>
      </c>
      <c r="C7229" s="13" t="n">
        <v>43159</v>
      </c>
      <c r="D7229" s="14" t="s">
        <v>69</v>
      </c>
      <c r="E7229" s="14" t="s">
        <v>62</v>
      </c>
      <c r="F7229" s="14" t="s">
        <v>117</v>
      </c>
      <c r="G7229" s="14" t="s">
        <v>118</v>
      </c>
      <c r="H7229" s="14" t="s">
        <v>80</v>
      </c>
      <c r="I7229" s="14" t="s">
        <v>123</v>
      </c>
      <c r="J7229" s="14" t="s">
        <v>1366</v>
      </c>
      <c r="K7229" s="15" t="n">
        <v>1319.8</v>
      </c>
      <c r="L7229" s="0" t="n">
        <v>5</v>
      </c>
      <c r="M7229" s="16" t="n">
        <v>0.2</v>
      </c>
      <c r="N7229" s="17" t="n">
        <v>214.4675</v>
      </c>
      <c r="O7229" s="0" t="str">
        <f aca="false">TEXT(B7229,"YYYY-MM")</f>
        <v>2018-02</v>
      </c>
      <c r="P7229" s="18" t="n">
        <f aca="false">IFERROR(N7229/K7229,0)</f>
        <v>0.1625</v>
      </c>
      <c r="Q7229" s="0" t="str">
        <f aca="false">IF(M7229=0,"No Discount",IF(M7229&lt;0.2,"Low (1-19%)",IF(M7229&lt;0.4,"Medium (20-39%)","High (40%+)")))</f>
        <v>Medium (20-39%)</v>
      </c>
      <c r="R7229" s="0" t="str">
        <f aca="false">INDEX('Lookup Tables'!$B$2:$B$5,MATCH(F7229,'Lookup Tables'!$A$2:$A$5,0))</f>
        <v>Manager B</v>
      </c>
    </row>
    <row r="7230" customFormat="false" ht="15" hidden="false" customHeight="false" outlineLevel="0" collapsed="false">
      <c r="A7230" s="0" t="s">
        <v>5525</v>
      </c>
      <c r="B7230" s="13" t="n">
        <v>42205</v>
      </c>
      <c r="C7230" s="13" t="n">
        <v>42207</v>
      </c>
      <c r="D7230" s="14" t="s">
        <v>137</v>
      </c>
      <c r="E7230" s="14" t="s">
        <v>53</v>
      </c>
      <c r="F7230" s="14" t="s">
        <v>63</v>
      </c>
      <c r="G7230" s="14" t="s">
        <v>64</v>
      </c>
      <c r="H7230" s="14" t="s">
        <v>65</v>
      </c>
      <c r="I7230" s="14" t="s">
        <v>83</v>
      </c>
      <c r="J7230" s="14" t="s">
        <v>790</v>
      </c>
      <c r="K7230" s="15" t="n">
        <v>89.712</v>
      </c>
      <c r="L7230" s="0" t="n">
        <v>6</v>
      </c>
      <c r="M7230" s="16" t="n">
        <v>0.2</v>
      </c>
      <c r="N7230" s="17" t="n">
        <v>30.2778</v>
      </c>
      <c r="O7230" s="0" t="str">
        <f aca="false">TEXT(B7230,"YYYY-MM")</f>
        <v>2015-07</v>
      </c>
      <c r="P7230" s="18" t="n">
        <f aca="false">IFERROR(N7230/K7230,0)</f>
        <v>0.3375</v>
      </c>
      <c r="Q7230" s="0" t="str">
        <f aca="false">IF(M7230=0,"No Discount",IF(M7230&lt;0.2,"Low (1-19%)",IF(M7230&lt;0.4,"Medium (20-39%)","High (40%+)")))</f>
        <v>Medium (20-39%)</v>
      </c>
      <c r="R7230" s="0" t="str">
        <f aca="false">INDEX('Lookup Tables'!$B$2:$B$5,MATCH(F7230,'Lookup Tables'!$A$2:$A$5,0))</f>
        <v>Manager D</v>
      </c>
    </row>
    <row r="7231" customFormat="false" ht="15" hidden="false" customHeight="false" outlineLevel="0" collapsed="false">
      <c r="A7231" s="0" t="s">
        <v>5525</v>
      </c>
      <c r="B7231" s="13" t="n">
        <v>42205</v>
      </c>
      <c r="C7231" s="13" t="n">
        <v>42207</v>
      </c>
      <c r="D7231" s="14" t="s">
        <v>137</v>
      </c>
      <c r="E7231" s="14" t="s">
        <v>53</v>
      </c>
      <c r="F7231" s="14" t="s">
        <v>63</v>
      </c>
      <c r="G7231" s="14" t="s">
        <v>64</v>
      </c>
      <c r="H7231" s="14" t="s">
        <v>65</v>
      </c>
      <c r="I7231" s="14" t="s">
        <v>91</v>
      </c>
      <c r="J7231" s="14" t="s">
        <v>457</v>
      </c>
      <c r="K7231" s="15" t="n">
        <v>22.83</v>
      </c>
      <c r="L7231" s="0" t="n">
        <v>3</v>
      </c>
      <c r="M7231" s="16" t="n">
        <v>0</v>
      </c>
      <c r="N7231" s="17" t="n">
        <v>10.7301</v>
      </c>
      <c r="O7231" s="0" t="str">
        <f aca="false">TEXT(B7231,"YYYY-MM")</f>
        <v>2015-07</v>
      </c>
      <c r="P7231" s="18" t="n">
        <f aca="false">IFERROR(N7231/K7231,0)</f>
        <v>0.47</v>
      </c>
      <c r="Q7231" s="0" t="str">
        <f aca="false">IF(M7231=0,"No Discount",IF(M7231&lt;0.2,"Low (1-19%)",IF(M7231&lt;0.4,"Medium (20-39%)","High (40%+)")))</f>
        <v>No Discount</v>
      </c>
      <c r="R7231" s="0" t="str">
        <f aca="false">INDEX('Lookup Tables'!$B$2:$B$5,MATCH(F7231,'Lookup Tables'!$A$2:$A$5,0))</f>
        <v>Manager D</v>
      </c>
    </row>
    <row r="7232" customFormat="false" ht="15" hidden="false" customHeight="false" outlineLevel="0" collapsed="false">
      <c r="A7232" s="0" t="s">
        <v>5526</v>
      </c>
      <c r="B7232" s="13" t="n">
        <v>43172</v>
      </c>
      <c r="C7232" s="13" t="n">
        <v>43174</v>
      </c>
      <c r="D7232" s="14" t="s">
        <v>137</v>
      </c>
      <c r="E7232" s="14" t="s">
        <v>53</v>
      </c>
      <c r="F7232" s="14" t="s">
        <v>117</v>
      </c>
      <c r="G7232" s="14" t="s">
        <v>375</v>
      </c>
      <c r="H7232" s="14" t="s">
        <v>65</v>
      </c>
      <c r="I7232" s="14" t="s">
        <v>83</v>
      </c>
      <c r="J7232" s="14" t="s">
        <v>2005</v>
      </c>
      <c r="K7232" s="15" t="n">
        <v>30.88</v>
      </c>
      <c r="L7232" s="0" t="n">
        <v>2</v>
      </c>
      <c r="M7232" s="16" t="n">
        <v>0</v>
      </c>
      <c r="N7232" s="17" t="n">
        <v>15.44</v>
      </c>
      <c r="O7232" s="0" t="str">
        <f aca="false">TEXT(B7232,"YYYY-MM")</f>
        <v>2018-03</v>
      </c>
      <c r="P7232" s="18" t="n">
        <f aca="false">IFERROR(N7232/K7232,0)</f>
        <v>0.5</v>
      </c>
      <c r="Q7232" s="0" t="str">
        <f aca="false">IF(M7232=0,"No Discount",IF(M7232&lt;0.2,"Low (1-19%)",IF(M7232&lt;0.4,"Medium (20-39%)","High (40%+)")))</f>
        <v>No Discount</v>
      </c>
      <c r="R7232" s="0" t="str">
        <f aca="false">INDEX('Lookup Tables'!$B$2:$B$5,MATCH(F7232,'Lookup Tables'!$A$2:$A$5,0))</f>
        <v>Manager B</v>
      </c>
    </row>
    <row r="7233" customFormat="false" ht="15" hidden="false" customHeight="false" outlineLevel="0" collapsed="false">
      <c r="A7233" s="0" t="s">
        <v>5526</v>
      </c>
      <c r="B7233" s="13" t="n">
        <v>43172</v>
      </c>
      <c r="C7233" s="13" t="n">
        <v>43174</v>
      </c>
      <c r="D7233" s="14" t="s">
        <v>137</v>
      </c>
      <c r="E7233" s="14" t="s">
        <v>53</v>
      </c>
      <c r="F7233" s="14" t="s">
        <v>117</v>
      </c>
      <c r="G7233" s="14" t="s">
        <v>375</v>
      </c>
      <c r="H7233" s="14" t="s">
        <v>65</v>
      </c>
      <c r="I7233" s="14" t="s">
        <v>85</v>
      </c>
      <c r="J7233" s="14" t="s">
        <v>5013</v>
      </c>
      <c r="K7233" s="15" t="n">
        <v>465.16</v>
      </c>
      <c r="L7233" s="0" t="n">
        <v>2</v>
      </c>
      <c r="M7233" s="16" t="n">
        <v>0</v>
      </c>
      <c r="N7233" s="17" t="n">
        <v>120.9416</v>
      </c>
      <c r="O7233" s="0" t="str">
        <f aca="false">TEXT(B7233,"YYYY-MM")</f>
        <v>2018-03</v>
      </c>
      <c r="P7233" s="18" t="n">
        <f aca="false">IFERROR(N7233/K7233,0)</f>
        <v>0.26</v>
      </c>
      <c r="Q7233" s="0" t="str">
        <f aca="false">IF(M7233=0,"No Discount",IF(M7233&lt;0.2,"Low (1-19%)",IF(M7233&lt;0.4,"Medium (20-39%)","High (40%+)")))</f>
        <v>No Discount</v>
      </c>
      <c r="R7233" s="0" t="str">
        <f aca="false">INDEX('Lookup Tables'!$B$2:$B$5,MATCH(F7233,'Lookup Tables'!$A$2:$A$5,0))</f>
        <v>Manager B</v>
      </c>
    </row>
    <row r="7234" customFormat="false" ht="15" hidden="false" customHeight="false" outlineLevel="0" collapsed="false">
      <c r="A7234" s="0" t="s">
        <v>5526</v>
      </c>
      <c r="B7234" s="13" t="n">
        <v>43172</v>
      </c>
      <c r="C7234" s="13" t="n">
        <v>43174</v>
      </c>
      <c r="D7234" s="14" t="s">
        <v>137</v>
      </c>
      <c r="E7234" s="14" t="s">
        <v>53</v>
      </c>
      <c r="F7234" s="14" t="s">
        <v>117</v>
      </c>
      <c r="G7234" s="14" t="s">
        <v>375</v>
      </c>
      <c r="H7234" s="14" t="s">
        <v>65</v>
      </c>
      <c r="I7234" s="14" t="s">
        <v>91</v>
      </c>
      <c r="J7234" s="14" t="s">
        <v>1779</v>
      </c>
      <c r="K7234" s="15" t="n">
        <v>27.12</v>
      </c>
      <c r="L7234" s="0" t="n">
        <v>4</v>
      </c>
      <c r="M7234" s="16" t="n">
        <v>0</v>
      </c>
      <c r="N7234" s="17" t="n">
        <v>12.4752</v>
      </c>
      <c r="O7234" s="0" t="str">
        <f aca="false">TEXT(B7234,"YYYY-MM")</f>
        <v>2018-03</v>
      </c>
      <c r="P7234" s="18" t="n">
        <f aca="false">IFERROR(N7234/K7234,0)</f>
        <v>0.46</v>
      </c>
      <c r="Q7234" s="0" t="str">
        <f aca="false">IF(M7234=0,"No Discount",IF(M7234&lt;0.2,"Low (1-19%)",IF(M7234&lt;0.4,"Medium (20-39%)","High (40%+)")))</f>
        <v>No Discount</v>
      </c>
      <c r="R7234" s="0" t="str">
        <f aca="false">INDEX('Lookup Tables'!$B$2:$B$5,MATCH(F7234,'Lookup Tables'!$A$2:$A$5,0))</f>
        <v>Manager B</v>
      </c>
    </row>
    <row r="7235" customFormat="false" ht="15" hidden="false" customHeight="false" outlineLevel="0" collapsed="false">
      <c r="A7235" s="0" t="s">
        <v>5527</v>
      </c>
      <c r="B7235" s="13" t="n">
        <v>42802</v>
      </c>
      <c r="C7235" s="13" t="n">
        <v>42806</v>
      </c>
      <c r="D7235" s="14" t="s">
        <v>69</v>
      </c>
      <c r="E7235" s="14" t="s">
        <v>53</v>
      </c>
      <c r="F7235" s="14" t="s">
        <v>117</v>
      </c>
      <c r="G7235" s="14" t="s">
        <v>170</v>
      </c>
      <c r="H7235" s="14" t="s">
        <v>56</v>
      </c>
      <c r="I7235" s="14" t="s">
        <v>76</v>
      </c>
      <c r="J7235" s="14" t="s">
        <v>693</v>
      </c>
      <c r="K7235" s="15" t="n">
        <v>113.6</v>
      </c>
      <c r="L7235" s="0" t="n">
        <v>8</v>
      </c>
      <c r="M7235" s="16" t="n">
        <v>0</v>
      </c>
      <c r="N7235" s="17" t="n">
        <v>44.304</v>
      </c>
      <c r="O7235" s="0" t="str">
        <f aca="false">TEXT(B7235,"YYYY-MM")</f>
        <v>2017-03</v>
      </c>
      <c r="P7235" s="18" t="n">
        <f aca="false">IFERROR(N7235/K7235,0)</f>
        <v>0.39</v>
      </c>
      <c r="Q7235" s="0" t="str">
        <f aca="false">IF(M7235=0,"No Discount",IF(M7235&lt;0.2,"Low (1-19%)",IF(M7235&lt;0.4,"Medium (20-39%)","High (40%+)")))</f>
        <v>No Discount</v>
      </c>
      <c r="R7235" s="0" t="str">
        <f aca="false">INDEX('Lookup Tables'!$B$2:$B$5,MATCH(F7235,'Lookup Tables'!$A$2:$A$5,0))</f>
        <v>Manager B</v>
      </c>
    </row>
    <row r="7236" customFormat="false" ht="15" hidden="false" customHeight="false" outlineLevel="0" collapsed="false">
      <c r="A7236" s="0" t="s">
        <v>5527</v>
      </c>
      <c r="B7236" s="13" t="n">
        <v>42802</v>
      </c>
      <c r="C7236" s="13" t="n">
        <v>42806</v>
      </c>
      <c r="D7236" s="14" t="s">
        <v>69</v>
      </c>
      <c r="E7236" s="14" t="s">
        <v>53</v>
      </c>
      <c r="F7236" s="14" t="s">
        <v>117</v>
      </c>
      <c r="G7236" s="14" t="s">
        <v>170</v>
      </c>
      <c r="H7236" s="14" t="s">
        <v>65</v>
      </c>
      <c r="I7236" s="14" t="s">
        <v>91</v>
      </c>
      <c r="J7236" s="14" t="s">
        <v>968</v>
      </c>
      <c r="K7236" s="15" t="n">
        <v>12.96</v>
      </c>
      <c r="L7236" s="0" t="n">
        <v>2</v>
      </c>
      <c r="M7236" s="16" t="n">
        <v>0</v>
      </c>
      <c r="N7236" s="17" t="n">
        <v>6.3504</v>
      </c>
      <c r="O7236" s="0" t="str">
        <f aca="false">TEXT(B7236,"YYYY-MM")</f>
        <v>2017-03</v>
      </c>
      <c r="P7236" s="18" t="n">
        <f aca="false">IFERROR(N7236/K7236,0)</f>
        <v>0.49</v>
      </c>
      <c r="Q7236" s="0" t="str">
        <f aca="false">IF(M7236=0,"No Discount",IF(M7236&lt;0.2,"Low (1-19%)",IF(M7236&lt;0.4,"Medium (20-39%)","High (40%+)")))</f>
        <v>No Discount</v>
      </c>
      <c r="R7236" s="0" t="str">
        <f aca="false">INDEX('Lookup Tables'!$B$2:$B$5,MATCH(F7236,'Lookup Tables'!$A$2:$A$5,0))</f>
        <v>Manager B</v>
      </c>
    </row>
    <row r="7237" customFormat="false" ht="15" hidden="false" customHeight="false" outlineLevel="0" collapsed="false">
      <c r="A7237" s="0" t="s">
        <v>5527</v>
      </c>
      <c r="B7237" s="13" t="n">
        <v>42802</v>
      </c>
      <c r="C7237" s="13" t="n">
        <v>42806</v>
      </c>
      <c r="D7237" s="14" t="s">
        <v>69</v>
      </c>
      <c r="E7237" s="14" t="s">
        <v>53</v>
      </c>
      <c r="F7237" s="14" t="s">
        <v>117</v>
      </c>
      <c r="G7237" s="14" t="s">
        <v>170</v>
      </c>
      <c r="H7237" s="14" t="s">
        <v>65</v>
      </c>
      <c r="I7237" s="14" t="s">
        <v>83</v>
      </c>
      <c r="J7237" s="14" t="s">
        <v>2581</v>
      </c>
      <c r="K7237" s="15" t="n">
        <v>69.456</v>
      </c>
      <c r="L7237" s="0" t="n">
        <v>2</v>
      </c>
      <c r="M7237" s="16" t="n">
        <v>0.2</v>
      </c>
      <c r="N7237" s="17" t="n">
        <v>22.5732</v>
      </c>
      <c r="O7237" s="0" t="str">
        <f aca="false">TEXT(B7237,"YYYY-MM")</f>
        <v>2017-03</v>
      </c>
      <c r="P7237" s="18" t="n">
        <f aca="false">IFERROR(N7237/K7237,0)</f>
        <v>0.325</v>
      </c>
      <c r="Q7237" s="0" t="str">
        <f aca="false">IF(M7237=0,"No Discount",IF(M7237&lt;0.2,"Low (1-19%)",IF(M7237&lt;0.4,"Medium (20-39%)","High (40%+)")))</f>
        <v>Medium (20-39%)</v>
      </c>
      <c r="R7237" s="0" t="str">
        <f aca="false">INDEX('Lookup Tables'!$B$2:$B$5,MATCH(F7237,'Lookup Tables'!$A$2:$A$5,0))</f>
        <v>Manager B</v>
      </c>
    </row>
    <row r="7238" customFormat="false" ht="15" hidden="false" customHeight="false" outlineLevel="0" collapsed="false">
      <c r="A7238" s="0" t="s">
        <v>5528</v>
      </c>
      <c r="B7238" s="13" t="n">
        <v>42345</v>
      </c>
      <c r="C7238" s="13" t="n">
        <v>42348</v>
      </c>
      <c r="D7238" s="14" t="s">
        <v>137</v>
      </c>
      <c r="E7238" s="14" t="s">
        <v>53</v>
      </c>
      <c r="F7238" s="14" t="s">
        <v>63</v>
      </c>
      <c r="G7238" s="14" t="s">
        <v>64</v>
      </c>
      <c r="H7238" s="14" t="s">
        <v>65</v>
      </c>
      <c r="I7238" s="14" t="s">
        <v>78</v>
      </c>
      <c r="J7238" s="14" t="s">
        <v>1149</v>
      </c>
      <c r="K7238" s="15" t="n">
        <v>8.64</v>
      </c>
      <c r="L7238" s="0" t="n">
        <v>3</v>
      </c>
      <c r="M7238" s="16" t="n">
        <v>0</v>
      </c>
      <c r="N7238" s="17" t="n">
        <v>2.4192</v>
      </c>
      <c r="O7238" s="0" t="str">
        <f aca="false">TEXT(B7238,"YYYY-MM")</f>
        <v>2015-12</v>
      </c>
      <c r="P7238" s="18" t="n">
        <f aca="false">IFERROR(N7238/K7238,0)</f>
        <v>0.28</v>
      </c>
      <c r="Q7238" s="0" t="str">
        <f aca="false">IF(M7238=0,"No Discount",IF(M7238&lt;0.2,"Low (1-19%)",IF(M7238&lt;0.4,"Medium (20-39%)","High (40%+)")))</f>
        <v>No Discount</v>
      </c>
      <c r="R7238" s="0" t="str">
        <f aca="false">INDEX('Lookup Tables'!$B$2:$B$5,MATCH(F7238,'Lookup Tables'!$A$2:$A$5,0))</f>
        <v>Manager D</v>
      </c>
    </row>
    <row r="7239" customFormat="false" ht="15" hidden="false" customHeight="false" outlineLevel="0" collapsed="false">
      <c r="A7239" s="0" t="s">
        <v>5529</v>
      </c>
      <c r="B7239" s="13" t="n">
        <v>42926</v>
      </c>
      <c r="C7239" s="13" t="n">
        <v>42926</v>
      </c>
      <c r="D7239" s="14" t="s">
        <v>606</v>
      </c>
      <c r="E7239" s="14" t="s">
        <v>62</v>
      </c>
      <c r="F7239" s="14" t="s">
        <v>117</v>
      </c>
      <c r="G7239" s="14" t="s">
        <v>118</v>
      </c>
      <c r="H7239" s="14" t="s">
        <v>80</v>
      </c>
      <c r="I7239" s="14" t="s">
        <v>345</v>
      </c>
      <c r="J7239" s="14" t="s">
        <v>5530</v>
      </c>
      <c r="K7239" s="15" t="n">
        <v>341.991</v>
      </c>
      <c r="L7239" s="0" t="n">
        <v>3</v>
      </c>
      <c r="M7239" s="16" t="n">
        <v>0.7</v>
      </c>
      <c r="N7239" s="17" t="n">
        <v>-319.1916</v>
      </c>
      <c r="O7239" s="0" t="str">
        <f aca="false">TEXT(B7239,"YYYY-MM")</f>
        <v>2017-07</v>
      </c>
      <c r="P7239" s="18" t="n">
        <f aca="false">IFERROR(N7239/K7239,0)</f>
        <v>-0.933333333333333</v>
      </c>
      <c r="Q7239" s="0" t="str">
        <f aca="false">IF(M7239=0,"No Discount",IF(M7239&lt;0.2,"Low (1-19%)",IF(M7239&lt;0.4,"Medium (20-39%)","High (40%+)")))</f>
        <v>High (40%+)</v>
      </c>
      <c r="R7239" s="0" t="str">
        <f aca="false">INDEX('Lookup Tables'!$B$2:$B$5,MATCH(F7239,'Lookup Tables'!$A$2:$A$5,0))</f>
        <v>Manager B</v>
      </c>
    </row>
    <row r="7240" customFormat="false" ht="15" hidden="false" customHeight="false" outlineLevel="0" collapsed="false">
      <c r="A7240" s="0" t="s">
        <v>5531</v>
      </c>
      <c r="B7240" s="13" t="n">
        <v>43093</v>
      </c>
      <c r="C7240" s="13" t="n">
        <v>43099</v>
      </c>
      <c r="D7240" s="14" t="s">
        <v>69</v>
      </c>
      <c r="E7240" s="14" t="s">
        <v>53</v>
      </c>
      <c r="F7240" s="14" t="s">
        <v>63</v>
      </c>
      <c r="G7240" s="14" t="s">
        <v>64</v>
      </c>
      <c r="H7240" s="14" t="s">
        <v>56</v>
      </c>
      <c r="I7240" s="14" t="s">
        <v>76</v>
      </c>
      <c r="J7240" s="14" t="s">
        <v>2998</v>
      </c>
      <c r="K7240" s="15" t="n">
        <v>43.96</v>
      </c>
      <c r="L7240" s="0" t="n">
        <v>7</v>
      </c>
      <c r="M7240" s="16" t="n">
        <v>0</v>
      </c>
      <c r="N7240" s="17" t="n">
        <v>18.4632</v>
      </c>
      <c r="O7240" s="0" t="str">
        <f aca="false">TEXT(B7240,"YYYY-MM")</f>
        <v>2017-12</v>
      </c>
      <c r="P7240" s="18" t="n">
        <f aca="false">IFERROR(N7240/K7240,0)</f>
        <v>0.42</v>
      </c>
      <c r="Q7240" s="0" t="str">
        <f aca="false">IF(M7240=0,"No Discount",IF(M7240&lt;0.2,"Low (1-19%)",IF(M7240&lt;0.4,"Medium (20-39%)","High (40%+)")))</f>
        <v>No Discount</v>
      </c>
      <c r="R7240" s="0" t="str">
        <f aca="false">INDEX('Lookup Tables'!$B$2:$B$5,MATCH(F7240,'Lookup Tables'!$A$2:$A$5,0))</f>
        <v>Manager D</v>
      </c>
    </row>
    <row r="7241" customFormat="false" ht="15" hidden="false" customHeight="false" outlineLevel="0" collapsed="false">
      <c r="A7241" s="0" t="s">
        <v>5531</v>
      </c>
      <c r="B7241" s="13" t="n">
        <v>43093</v>
      </c>
      <c r="C7241" s="13" t="n">
        <v>43099</v>
      </c>
      <c r="D7241" s="14" t="s">
        <v>69</v>
      </c>
      <c r="E7241" s="14" t="s">
        <v>53</v>
      </c>
      <c r="F7241" s="14" t="s">
        <v>63</v>
      </c>
      <c r="G7241" s="14" t="s">
        <v>64</v>
      </c>
      <c r="H7241" s="14" t="s">
        <v>65</v>
      </c>
      <c r="I7241" s="14" t="s">
        <v>129</v>
      </c>
      <c r="J7241" s="14" t="s">
        <v>340</v>
      </c>
      <c r="K7241" s="15" t="n">
        <v>39.76</v>
      </c>
      <c r="L7241" s="0" t="n">
        <v>7</v>
      </c>
      <c r="M7241" s="16" t="n">
        <v>0</v>
      </c>
      <c r="N7241" s="17" t="n">
        <v>18.6872</v>
      </c>
      <c r="O7241" s="0" t="str">
        <f aca="false">TEXT(B7241,"YYYY-MM")</f>
        <v>2017-12</v>
      </c>
      <c r="P7241" s="18" t="n">
        <f aca="false">IFERROR(N7241/K7241,0)</f>
        <v>0.47</v>
      </c>
      <c r="Q7241" s="0" t="str">
        <f aca="false">IF(M7241=0,"No Discount",IF(M7241&lt;0.2,"Low (1-19%)",IF(M7241&lt;0.4,"Medium (20-39%)","High (40%+)")))</f>
        <v>No Discount</v>
      </c>
      <c r="R7241" s="0" t="str">
        <f aca="false">INDEX('Lookup Tables'!$B$2:$B$5,MATCH(F7241,'Lookup Tables'!$A$2:$A$5,0))</f>
        <v>Manager D</v>
      </c>
    </row>
    <row r="7242" customFormat="false" ht="15" hidden="false" customHeight="false" outlineLevel="0" collapsed="false">
      <c r="A7242" s="0" t="s">
        <v>5532</v>
      </c>
      <c r="B7242" s="13" t="n">
        <v>43213</v>
      </c>
      <c r="C7242" s="13" t="n">
        <v>43215</v>
      </c>
      <c r="D7242" s="14" t="s">
        <v>52</v>
      </c>
      <c r="E7242" s="14" t="s">
        <v>53</v>
      </c>
      <c r="F7242" s="14" t="s">
        <v>63</v>
      </c>
      <c r="G7242" s="14" t="s">
        <v>64</v>
      </c>
      <c r="H7242" s="14" t="s">
        <v>56</v>
      </c>
      <c r="I7242" s="14" t="s">
        <v>76</v>
      </c>
      <c r="J7242" s="14" t="s">
        <v>3047</v>
      </c>
      <c r="K7242" s="15" t="n">
        <v>66.36</v>
      </c>
      <c r="L7242" s="0" t="n">
        <v>7</v>
      </c>
      <c r="M7242" s="16" t="n">
        <v>0</v>
      </c>
      <c r="N7242" s="17" t="n">
        <v>26.544</v>
      </c>
      <c r="O7242" s="0" t="str">
        <f aca="false">TEXT(B7242,"YYYY-MM")</f>
        <v>2018-04</v>
      </c>
      <c r="P7242" s="18" t="n">
        <f aca="false">IFERROR(N7242/K7242,0)</f>
        <v>0.4</v>
      </c>
      <c r="Q7242" s="0" t="str">
        <f aca="false">IF(M7242=0,"No Discount",IF(M7242&lt;0.2,"Low (1-19%)",IF(M7242&lt;0.4,"Medium (20-39%)","High (40%+)")))</f>
        <v>No Discount</v>
      </c>
      <c r="R7242" s="0" t="str">
        <f aca="false">INDEX('Lookup Tables'!$B$2:$B$5,MATCH(F7242,'Lookup Tables'!$A$2:$A$5,0))</f>
        <v>Manager D</v>
      </c>
    </row>
    <row r="7243" customFormat="false" ht="15" hidden="false" customHeight="false" outlineLevel="0" collapsed="false">
      <c r="A7243" s="0" t="s">
        <v>5532</v>
      </c>
      <c r="B7243" s="13" t="n">
        <v>43213</v>
      </c>
      <c r="C7243" s="13" t="n">
        <v>43215</v>
      </c>
      <c r="D7243" s="14" t="s">
        <v>52</v>
      </c>
      <c r="E7243" s="14" t="s">
        <v>53</v>
      </c>
      <c r="F7243" s="14" t="s">
        <v>63</v>
      </c>
      <c r="G7243" s="14" t="s">
        <v>64</v>
      </c>
      <c r="H7243" s="14" t="s">
        <v>65</v>
      </c>
      <c r="I7243" s="14" t="s">
        <v>83</v>
      </c>
      <c r="J7243" s="14" t="s">
        <v>1080</v>
      </c>
      <c r="K7243" s="15" t="n">
        <v>92.88</v>
      </c>
      <c r="L7243" s="0" t="n">
        <v>6</v>
      </c>
      <c r="M7243" s="16" t="n">
        <v>0.2</v>
      </c>
      <c r="N7243" s="17" t="n">
        <v>30.186</v>
      </c>
      <c r="O7243" s="0" t="str">
        <f aca="false">TEXT(B7243,"YYYY-MM")</f>
        <v>2018-04</v>
      </c>
      <c r="P7243" s="18" t="n">
        <f aca="false">IFERROR(N7243/K7243,0)</f>
        <v>0.325</v>
      </c>
      <c r="Q7243" s="0" t="str">
        <f aca="false">IF(M7243=0,"No Discount",IF(M7243&lt;0.2,"Low (1-19%)",IF(M7243&lt;0.4,"Medium (20-39%)","High (40%+)")))</f>
        <v>Medium (20-39%)</v>
      </c>
      <c r="R7243" s="0" t="str">
        <f aca="false">INDEX('Lookup Tables'!$B$2:$B$5,MATCH(F7243,'Lookup Tables'!$A$2:$A$5,0))</f>
        <v>Manager D</v>
      </c>
    </row>
    <row r="7244" customFormat="false" ht="15" hidden="false" customHeight="false" outlineLevel="0" collapsed="false">
      <c r="A7244" s="0" t="s">
        <v>5532</v>
      </c>
      <c r="B7244" s="13" t="n">
        <v>43213</v>
      </c>
      <c r="C7244" s="13" t="n">
        <v>43215</v>
      </c>
      <c r="D7244" s="14" t="s">
        <v>52</v>
      </c>
      <c r="E7244" s="14" t="s">
        <v>53</v>
      </c>
      <c r="F7244" s="14" t="s">
        <v>63</v>
      </c>
      <c r="G7244" s="14" t="s">
        <v>64</v>
      </c>
      <c r="H7244" s="14" t="s">
        <v>56</v>
      </c>
      <c r="I7244" s="14" t="s">
        <v>76</v>
      </c>
      <c r="J7244" s="14" t="s">
        <v>4492</v>
      </c>
      <c r="K7244" s="15" t="n">
        <v>24.14</v>
      </c>
      <c r="L7244" s="0" t="n">
        <v>2</v>
      </c>
      <c r="M7244" s="16" t="n">
        <v>0</v>
      </c>
      <c r="N7244" s="17" t="n">
        <v>7.9662</v>
      </c>
      <c r="O7244" s="0" t="str">
        <f aca="false">TEXT(B7244,"YYYY-MM")</f>
        <v>2018-04</v>
      </c>
      <c r="P7244" s="18" t="n">
        <f aca="false">IFERROR(N7244/K7244,0)</f>
        <v>0.33</v>
      </c>
      <c r="Q7244" s="0" t="str">
        <f aca="false">IF(M7244=0,"No Discount",IF(M7244&lt;0.2,"Low (1-19%)",IF(M7244&lt;0.4,"Medium (20-39%)","High (40%+)")))</f>
        <v>No Discount</v>
      </c>
      <c r="R7244" s="0" t="str">
        <f aca="false">INDEX('Lookup Tables'!$B$2:$B$5,MATCH(F7244,'Lookup Tables'!$A$2:$A$5,0))</f>
        <v>Manager D</v>
      </c>
    </row>
    <row r="7245" customFormat="false" ht="15" hidden="false" customHeight="false" outlineLevel="0" collapsed="false">
      <c r="A7245" s="0" t="s">
        <v>5533</v>
      </c>
      <c r="B7245" s="13" t="n">
        <v>43329</v>
      </c>
      <c r="C7245" s="13" t="n">
        <v>43334</v>
      </c>
      <c r="D7245" s="14" t="s">
        <v>52</v>
      </c>
      <c r="E7245" s="14" t="s">
        <v>53</v>
      </c>
      <c r="F7245" s="14" t="s">
        <v>117</v>
      </c>
      <c r="G7245" s="14" t="s">
        <v>118</v>
      </c>
      <c r="H7245" s="14" t="s">
        <v>56</v>
      </c>
      <c r="I7245" s="14" t="s">
        <v>59</v>
      </c>
      <c r="J7245" s="14" t="s">
        <v>861</v>
      </c>
      <c r="K7245" s="15" t="n">
        <v>4416.174</v>
      </c>
      <c r="L7245" s="0" t="n">
        <v>9</v>
      </c>
      <c r="M7245" s="16" t="n">
        <v>0.3</v>
      </c>
      <c r="N7245" s="17" t="n">
        <v>-630.882</v>
      </c>
      <c r="O7245" s="0" t="str">
        <f aca="false">TEXT(B7245,"YYYY-MM")</f>
        <v>2018-08</v>
      </c>
      <c r="P7245" s="18" t="n">
        <f aca="false">IFERROR(N7245/K7245,0)</f>
        <v>-0.142857142857143</v>
      </c>
      <c r="Q7245" s="0" t="str">
        <f aca="false">IF(M7245=0,"No Discount",IF(M7245&lt;0.2,"Low (1-19%)",IF(M7245&lt;0.4,"Medium (20-39%)","High (40%+)")))</f>
        <v>Medium (20-39%)</v>
      </c>
      <c r="R7245" s="0" t="str">
        <f aca="false">INDEX('Lookup Tables'!$B$2:$B$5,MATCH(F7245,'Lookup Tables'!$A$2:$A$5,0))</f>
        <v>Manager B</v>
      </c>
    </row>
    <row r="7246" customFormat="false" ht="15" hidden="false" customHeight="false" outlineLevel="0" collapsed="false">
      <c r="A7246" s="0" t="s">
        <v>5534</v>
      </c>
      <c r="B7246" s="13" t="n">
        <v>43242</v>
      </c>
      <c r="C7246" s="13" t="n">
        <v>43245</v>
      </c>
      <c r="D7246" s="14" t="s">
        <v>137</v>
      </c>
      <c r="E7246" s="14" t="s">
        <v>53</v>
      </c>
      <c r="F7246" s="14" t="s">
        <v>63</v>
      </c>
      <c r="G7246" s="14" t="s">
        <v>64</v>
      </c>
      <c r="H7246" s="14" t="s">
        <v>65</v>
      </c>
      <c r="I7246" s="14" t="s">
        <v>78</v>
      </c>
      <c r="J7246" s="14" t="s">
        <v>3960</v>
      </c>
      <c r="K7246" s="15" t="n">
        <v>49.56</v>
      </c>
      <c r="L7246" s="0" t="n">
        <v>7</v>
      </c>
      <c r="M7246" s="16" t="n">
        <v>0</v>
      </c>
      <c r="N7246" s="17" t="n">
        <v>18.8328</v>
      </c>
      <c r="O7246" s="0" t="str">
        <f aca="false">TEXT(B7246,"YYYY-MM")</f>
        <v>2018-05</v>
      </c>
      <c r="P7246" s="18" t="n">
        <f aca="false">IFERROR(N7246/K7246,0)</f>
        <v>0.38</v>
      </c>
      <c r="Q7246" s="0" t="str">
        <f aca="false">IF(M7246=0,"No Discount",IF(M7246&lt;0.2,"Low (1-19%)",IF(M7246&lt;0.4,"Medium (20-39%)","High (40%+)")))</f>
        <v>No Discount</v>
      </c>
      <c r="R7246" s="0" t="str">
        <f aca="false">INDEX('Lookup Tables'!$B$2:$B$5,MATCH(F7246,'Lookup Tables'!$A$2:$A$5,0))</f>
        <v>Manager D</v>
      </c>
    </row>
    <row r="7247" customFormat="false" ht="15" hidden="false" customHeight="false" outlineLevel="0" collapsed="false">
      <c r="A7247" s="0" t="s">
        <v>5535</v>
      </c>
      <c r="B7247" s="13" t="n">
        <v>43140</v>
      </c>
      <c r="C7247" s="13" t="n">
        <v>43144</v>
      </c>
      <c r="D7247" s="14" t="s">
        <v>69</v>
      </c>
      <c r="E7247" s="14" t="s">
        <v>53</v>
      </c>
      <c r="F7247" s="14" t="s">
        <v>63</v>
      </c>
      <c r="G7247" s="14" t="s">
        <v>64</v>
      </c>
      <c r="H7247" s="14" t="s">
        <v>65</v>
      </c>
      <c r="I7247" s="14" t="s">
        <v>73</v>
      </c>
      <c r="J7247" s="14" t="s">
        <v>1915</v>
      </c>
      <c r="K7247" s="15" t="n">
        <v>354.9</v>
      </c>
      <c r="L7247" s="0" t="n">
        <v>5</v>
      </c>
      <c r="M7247" s="16" t="n">
        <v>0</v>
      </c>
      <c r="N7247" s="17" t="n">
        <v>17.745</v>
      </c>
      <c r="O7247" s="0" t="str">
        <f aca="false">TEXT(B7247,"YYYY-MM")</f>
        <v>2018-02</v>
      </c>
      <c r="P7247" s="18" t="n">
        <f aca="false">IFERROR(N7247/K7247,0)</f>
        <v>0.05</v>
      </c>
      <c r="Q7247" s="0" t="str">
        <f aca="false">IF(M7247=0,"No Discount",IF(M7247&lt;0.2,"Low (1-19%)",IF(M7247&lt;0.4,"Medium (20-39%)","High (40%+)")))</f>
        <v>No Discount</v>
      </c>
      <c r="R7247" s="0" t="str">
        <f aca="false">INDEX('Lookup Tables'!$B$2:$B$5,MATCH(F7247,'Lookup Tables'!$A$2:$A$5,0))</f>
        <v>Manager D</v>
      </c>
    </row>
    <row r="7248" customFormat="false" ht="15" hidden="false" customHeight="false" outlineLevel="0" collapsed="false">
      <c r="A7248" s="0" t="s">
        <v>5536</v>
      </c>
      <c r="B7248" s="13" t="n">
        <v>42066</v>
      </c>
      <c r="C7248" s="13" t="n">
        <v>42071</v>
      </c>
      <c r="D7248" s="14" t="s">
        <v>69</v>
      </c>
      <c r="E7248" s="14" t="s">
        <v>62</v>
      </c>
      <c r="F7248" s="14" t="s">
        <v>117</v>
      </c>
      <c r="G7248" s="14" t="s">
        <v>269</v>
      </c>
      <c r="H7248" s="14" t="s">
        <v>65</v>
      </c>
      <c r="I7248" s="14" t="s">
        <v>66</v>
      </c>
      <c r="J7248" s="14" t="s">
        <v>4477</v>
      </c>
      <c r="K7248" s="15" t="n">
        <v>15.12</v>
      </c>
      <c r="L7248" s="0" t="n">
        <v>3</v>
      </c>
      <c r="M7248" s="16" t="n">
        <v>0.2</v>
      </c>
      <c r="N7248" s="17" t="n">
        <v>4.914</v>
      </c>
      <c r="O7248" s="0" t="str">
        <f aca="false">TEXT(B7248,"YYYY-MM")</f>
        <v>2015-03</v>
      </c>
      <c r="P7248" s="18" t="n">
        <f aca="false">IFERROR(N7248/K7248,0)</f>
        <v>0.325</v>
      </c>
      <c r="Q7248" s="0" t="str">
        <f aca="false">IF(M7248=0,"No Discount",IF(M7248&lt;0.2,"Low (1-19%)",IF(M7248&lt;0.4,"Medium (20-39%)","High (40%+)")))</f>
        <v>Medium (20-39%)</v>
      </c>
      <c r="R7248" s="0" t="str">
        <f aca="false">INDEX('Lookup Tables'!$B$2:$B$5,MATCH(F7248,'Lookup Tables'!$A$2:$A$5,0))</f>
        <v>Manager B</v>
      </c>
    </row>
    <row r="7249" customFormat="false" ht="15" hidden="false" customHeight="false" outlineLevel="0" collapsed="false">
      <c r="A7249" s="0" t="s">
        <v>5536</v>
      </c>
      <c r="B7249" s="13" t="n">
        <v>42066</v>
      </c>
      <c r="C7249" s="13" t="n">
        <v>42071</v>
      </c>
      <c r="D7249" s="14" t="s">
        <v>69</v>
      </c>
      <c r="E7249" s="14" t="s">
        <v>62</v>
      </c>
      <c r="F7249" s="14" t="s">
        <v>117</v>
      </c>
      <c r="G7249" s="14" t="s">
        <v>269</v>
      </c>
      <c r="H7249" s="14" t="s">
        <v>56</v>
      </c>
      <c r="I7249" s="14" t="s">
        <v>57</v>
      </c>
      <c r="J7249" s="14" t="s">
        <v>671</v>
      </c>
      <c r="K7249" s="15" t="n">
        <v>302.45</v>
      </c>
      <c r="L7249" s="0" t="n">
        <v>5</v>
      </c>
      <c r="M7249" s="16" t="n">
        <v>0.5</v>
      </c>
      <c r="N7249" s="17" t="n">
        <v>-199.617</v>
      </c>
      <c r="O7249" s="0" t="str">
        <f aca="false">TEXT(B7249,"YYYY-MM")</f>
        <v>2015-03</v>
      </c>
      <c r="P7249" s="18" t="n">
        <f aca="false">IFERROR(N7249/K7249,0)</f>
        <v>-0.66</v>
      </c>
      <c r="Q7249" s="0" t="str">
        <f aca="false">IF(M7249=0,"No Discount",IF(M7249&lt;0.2,"Low (1-19%)",IF(M7249&lt;0.4,"Medium (20-39%)","High (40%+)")))</f>
        <v>High (40%+)</v>
      </c>
      <c r="R7249" s="0" t="str">
        <f aca="false">INDEX('Lookup Tables'!$B$2:$B$5,MATCH(F7249,'Lookup Tables'!$A$2:$A$5,0))</f>
        <v>Manager B</v>
      </c>
    </row>
    <row r="7250" customFormat="false" ht="15" hidden="false" customHeight="false" outlineLevel="0" collapsed="false">
      <c r="A7250" s="0" t="s">
        <v>5536</v>
      </c>
      <c r="B7250" s="13" t="n">
        <v>42066</v>
      </c>
      <c r="C7250" s="13" t="n">
        <v>42071</v>
      </c>
      <c r="D7250" s="14" t="s">
        <v>69</v>
      </c>
      <c r="E7250" s="14" t="s">
        <v>62</v>
      </c>
      <c r="F7250" s="14" t="s">
        <v>117</v>
      </c>
      <c r="G7250" s="14" t="s">
        <v>269</v>
      </c>
      <c r="H7250" s="14" t="s">
        <v>65</v>
      </c>
      <c r="I7250" s="14" t="s">
        <v>73</v>
      </c>
      <c r="J7250" s="14" t="s">
        <v>1241</v>
      </c>
      <c r="K7250" s="15" t="n">
        <v>44.672</v>
      </c>
      <c r="L7250" s="0" t="n">
        <v>8</v>
      </c>
      <c r="M7250" s="16" t="n">
        <v>0.2</v>
      </c>
      <c r="N7250" s="17" t="n">
        <v>-10.0512</v>
      </c>
      <c r="O7250" s="0" t="str">
        <f aca="false">TEXT(B7250,"YYYY-MM")</f>
        <v>2015-03</v>
      </c>
      <c r="P7250" s="18" t="n">
        <f aca="false">IFERROR(N7250/K7250,0)</f>
        <v>-0.225</v>
      </c>
      <c r="Q7250" s="0" t="str">
        <f aca="false">IF(M7250=0,"No Discount",IF(M7250&lt;0.2,"Low (1-19%)",IF(M7250&lt;0.4,"Medium (20-39%)","High (40%+)")))</f>
        <v>Medium (20-39%)</v>
      </c>
      <c r="R7250" s="0" t="str">
        <f aca="false">INDEX('Lookup Tables'!$B$2:$B$5,MATCH(F7250,'Lookup Tables'!$A$2:$A$5,0))</f>
        <v>Manager B</v>
      </c>
    </row>
    <row r="7251" customFormat="false" ht="15" hidden="false" customHeight="false" outlineLevel="0" collapsed="false">
      <c r="A7251" s="0" t="s">
        <v>5537</v>
      </c>
      <c r="B7251" s="13" t="n">
        <v>42525</v>
      </c>
      <c r="C7251" s="13" t="n">
        <v>42530</v>
      </c>
      <c r="D7251" s="14" t="s">
        <v>52</v>
      </c>
      <c r="E7251" s="14" t="s">
        <v>53</v>
      </c>
      <c r="F7251" s="14" t="s">
        <v>63</v>
      </c>
      <c r="G7251" s="14" t="s">
        <v>64</v>
      </c>
      <c r="H7251" s="14" t="s">
        <v>80</v>
      </c>
      <c r="I7251" s="14" t="s">
        <v>123</v>
      </c>
      <c r="J7251" s="14" t="s">
        <v>3565</v>
      </c>
      <c r="K7251" s="15" t="n">
        <v>119.98</v>
      </c>
      <c r="L7251" s="0" t="n">
        <v>2</v>
      </c>
      <c r="M7251" s="16" t="n">
        <v>0</v>
      </c>
      <c r="N7251" s="17" t="n">
        <v>35.994</v>
      </c>
      <c r="O7251" s="0" t="str">
        <f aca="false">TEXT(B7251,"YYYY-MM")</f>
        <v>2016-06</v>
      </c>
      <c r="P7251" s="18" t="n">
        <f aca="false">IFERROR(N7251/K7251,0)</f>
        <v>0.3</v>
      </c>
      <c r="Q7251" s="0" t="str">
        <f aca="false">IF(M7251=0,"No Discount",IF(M7251&lt;0.2,"Low (1-19%)",IF(M7251&lt;0.4,"Medium (20-39%)","High (40%+)")))</f>
        <v>No Discount</v>
      </c>
      <c r="R7251" s="0" t="str">
        <f aca="false">INDEX('Lookup Tables'!$B$2:$B$5,MATCH(F7251,'Lookup Tables'!$A$2:$A$5,0))</f>
        <v>Manager D</v>
      </c>
    </row>
    <row r="7252" customFormat="false" ht="15" hidden="false" customHeight="false" outlineLevel="0" collapsed="false">
      <c r="A7252" s="0" t="s">
        <v>5537</v>
      </c>
      <c r="B7252" s="13" t="n">
        <v>42525</v>
      </c>
      <c r="C7252" s="13" t="n">
        <v>42530</v>
      </c>
      <c r="D7252" s="14" t="s">
        <v>52</v>
      </c>
      <c r="E7252" s="14" t="s">
        <v>53</v>
      </c>
      <c r="F7252" s="14" t="s">
        <v>63</v>
      </c>
      <c r="G7252" s="14" t="s">
        <v>64</v>
      </c>
      <c r="H7252" s="14" t="s">
        <v>80</v>
      </c>
      <c r="I7252" s="14" t="s">
        <v>123</v>
      </c>
      <c r="J7252" s="14" t="s">
        <v>4558</v>
      </c>
      <c r="K7252" s="15" t="n">
        <v>989.97</v>
      </c>
      <c r="L7252" s="0" t="n">
        <v>3</v>
      </c>
      <c r="M7252" s="16" t="n">
        <v>0</v>
      </c>
      <c r="N7252" s="17" t="n">
        <v>395.988</v>
      </c>
      <c r="O7252" s="0" t="str">
        <f aca="false">TEXT(B7252,"YYYY-MM")</f>
        <v>2016-06</v>
      </c>
      <c r="P7252" s="18" t="n">
        <f aca="false">IFERROR(N7252/K7252,0)</f>
        <v>0.4</v>
      </c>
      <c r="Q7252" s="0" t="str">
        <f aca="false">IF(M7252=0,"No Discount",IF(M7252&lt;0.2,"Low (1-19%)",IF(M7252&lt;0.4,"Medium (20-39%)","High (40%+)")))</f>
        <v>No Discount</v>
      </c>
      <c r="R7252" s="0" t="str">
        <f aca="false">INDEX('Lookup Tables'!$B$2:$B$5,MATCH(F7252,'Lookup Tables'!$A$2:$A$5,0))</f>
        <v>Manager D</v>
      </c>
    </row>
    <row r="7253" customFormat="false" ht="15" hidden="false" customHeight="false" outlineLevel="0" collapsed="false">
      <c r="A7253" s="0" t="s">
        <v>5538</v>
      </c>
      <c r="B7253" s="13" t="n">
        <v>42974</v>
      </c>
      <c r="C7253" s="13" t="n">
        <v>42980</v>
      </c>
      <c r="D7253" s="14" t="s">
        <v>69</v>
      </c>
      <c r="E7253" s="14" t="s">
        <v>62</v>
      </c>
      <c r="F7253" s="14" t="s">
        <v>54</v>
      </c>
      <c r="G7253" s="14" t="s">
        <v>70</v>
      </c>
      <c r="H7253" s="14" t="s">
        <v>65</v>
      </c>
      <c r="I7253" s="14" t="s">
        <v>66</v>
      </c>
      <c r="J7253" s="14" t="s">
        <v>5539</v>
      </c>
      <c r="K7253" s="15" t="n">
        <v>9.216</v>
      </c>
      <c r="L7253" s="0" t="n">
        <v>4</v>
      </c>
      <c r="M7253" s="16" t="n">
        <v>0.2</v>
      </c>
      <c r="N7253" s="17" t="n">
        <v>3.3408</v>
      </c>
      <c r="O7253" s="0" t="str">
        <f aca="false">TEXT(B7253,"YYYY-MM")</f>
        <v>2017-08</v>
      </c>
      <c r="P7253" s="18" t="n">
        <f aca="false">IFERROR(N7253/K7253,0)</f>
        <v>0.3625</v>
      </c>
      <c r="Q7253" s="0" t="str">
        <f aca="false">IF(M7253=0,"No Discount",IF(M7253&lt;0.2,"Low (1-19%)",IF(M7253&lt;0.4,"Medium (20-39%)","High (40%+)")))</f>
        <v>Medium (20-39%)</v>
      </c>
      <c r="R7253" s="0" t="str">
        <f aca="false">INDEX('Lookup Tables'!$B$2:$B$5,MATCH(F7253,'Lookup Tables'!$A$2:$A$5,0))</f>
        <v>Manager C</v>
      </c>
    </row>
    <row r="7254" customFormat="false" ht="15" hidden="false" customHeight="false" outlineLevel="0" collapsed="false">
      <c r="A7254" s="0" t="s">
        <v>5540</v>
      </c>
      <c r="B7254" s="13" t="n">
        <v>42990</v>
      </c>
      <c r="C7254" s="13" t="n">
        <v>42996</v>
      </c>
      <c r="D7254" s="14" t="s">
        <v>69</v>
      </c>
      <c r="E7254" s="14" t="s">
        <v>62</v>
      </c>
      <c r="F7254" s="14" t="s">
        <v>98</v>
      </c>
      <c r="G7254" s="14" t="s">
        <v>157</v>
      </c>
      <c r="H7254" s="14" t="s">
        <v>65</v>
      </c>
      <c r="I7254" s="14" t="s">
        <v>91</v>
      </c>
      <c r="J7254" s="14" t="s">
        <v>2471</v>
      </c>
      <c r="K7254" s="15" t="n">
        <v>68.52</v>
      </c>
      <c r="L7254" s="0" t="n">
        <v>3</v>
      </c>
      <c r="M7254" s="16" t="n">
        <v>0</v>
      </c>
      <c r="N7254" s="17" t="n">
        <v>31.5192</v>
      </c>
      <c r="O7254" s="0" t="str">
        <f aca="false">TEXT(B7254,"YYYY-MM")</f>
        <v>2017-09</v>
      </c>
      <c r="P7254" s="18" t="n">
        <f aca="false">IFERROR(N7254/K7254,0)</f>
        <v>0.46</v>
      </c>
      <c r="Q7254" s="0" t="str">
        <f aca="false">IF(M7254=0,"No Discount",IF(M7254&lt;0.2,"Low (1-19%)",IF(M7254&lt;0.4,"Medium (20-39%)","High (40%+)")))</f>
        <v>No Discount</v>
      </c>
      <c r="R7254" s="0" t="str">
        <f aca="false">INDEX('Lookup Tables'!$B$2:$B$5,MATCH(F7254,'Lookup Tables'!$A$2:$A$5,0))</f>
        <v>Manager A</v>
      </c>
    </row>
    <row r="7255" customFormat="false" ht="15" hidden="false" customHeight="false" outlineLevel="0" collapsed="false">
      <c r="A7255" s="0" t="s">
        <v>5541</v>
      </c>
      <c r="B7255" s="13" t="n">
        <v>42885</v>
      </c>
      <c r="C7255" s="13" t="n">
        <v>42890</v>
      </c>
      <c r="D7255" s="14" t="s">
        <v>69</v>
      </c>
      <c r="E7255" s="14" t="s">
        <v>97</v>
      </c>
      <c r="F7255" s="14" t="s">
        <v>98</v>
      </c>
      <c r="G7255" s="14" t="s">
        <v>103</v>
      </c>
      <c r="H7255" s="14" t="s">
        <v>65</v>
      </c>
      <c r="I7255" s="14" t="s">
        <v>85</v>
      </c>
      <c r="J7255" s="14" t="s">
        <v>360</v>
      </c>
      <c r="K7255" s="15" t="n">
        <v>364.74</v>
      </c>
      <c r="L7255" s="0" t="n">
        <v>3</v>
      </c>
      <c r="M7255" s="16" t="n">
        <v>0</v>
      </c>
      <c r="N7255" s="17" t="n">
        <v>109.422</v>
      </c>
      <c r="O7255" s="0" t="str">
        <f aca="false">TEXT(B7255,"YYYY-MM")</f>
        <v>2017-05</v>
      </c>
      <c r="P7255" s="18" t="n">
        <f aca="false">IFERROR(N7255/K7255,0)</f>
        <v>0.3</v>
      </c>
      <c r="Q7255" s="0" t="str">
        <f aca="false">IF(M7255=0,"No Discount",IF(M7255&lt;0.2,"Low (1-19%)",IF(M7255&lt;0.4,"Medium (20-39%)","High (40%+)")))</f>
        <v>No Discount</v>
      </c>
      <c r="R7255" s="0" t="str">
        <f aca="false">INDEX('Lookup Tables'!$B$2:$B$5,MATCH(F7255,'Lookup Tables'!$A$2:$A$5,0))</f>
        <v>Manager A</v>
      </c>
    </row>
    <row r="7256" customFormat="false" ht="15" hidden="false" customHeight="false" outlineLevel="0" collapsed="false">
      <c r="A7256" s="0" t="s">
        <v>5541</v>
      </c>
      <c r="B7256" s="13" t="n">
        <v>42885</v>
      </c>
      <c r="C7256" s="13" t="n">
        <v>42890</v>
      </c>
      <c r="D7256" s="14" t="s">
        <v>69</v>
      </c>
      <c r="E7256" s="14" t="s">
        <v>97</v>
      </c>
      <c r="F7256" s="14" t="s">
        <v>98</v>
      </c>
      <c r="G7256" s="14" t="s">
        <v>103</v>
      </c>
      <c r="H7256" s="14" t="s">
        <v>56</v>
      </c>
      <c r="I7256" s="14" t="s">
        <v>76</v>
      </c>
      <c r="J7256" s="14" t="s">
        <v>2231</v>
      </c>
      <c r="K7256" s="15" t="n">
        <v>47.4</v>
      </c>
      <c r="L7256" s="0" t="n">
        <v>5</v>
      </c>
      <c r="M7256" s="16" t="n">
        <v>0</v>
      </c>
      <c r="N7256" s="17" t="n">
        <v>21.33</v>
      </c>
      <c r="O7256" s="0" t="str">
        <f aca="false">TEXT(B7256,"YYYY-MM")</f>
        <v>2017-05</v>
      </c>
      <c r="P7256" s="18" t="n">
        <f aca="false">IFERROR(N7256/K7256,0)</f>
        <v>0.45</v>
      </c>
      <c r="Q7256" s="0" t="str">
        <f aca="false">IF(M7256=0,"No Discount",IF(M7256&lt;0.2,"Low (1-19%)",IF(M7256&lt;0.4,"Medium (20-39%)","High (40%+)")))</f>
        <v>No Discount</v>
      </c>
      <c r="R7256" s="0" t="str">
        <f aca="false">INDEX('Lookup Tables'!$B$2:$B$5,MATCH(F7256,'Lookup Tables'!$A$2:$A$5,0))</f>
        <v>Manager A</v>
      </c>
    </row>
    <row r="7257" customFormat="false" ht="15" hidden="false" customHeight="false" outlineLevel="0" collapsed="false">
      <c r="A7257" s="0" t="s">
        <v>5541</v>
      </c>
      <c r="B7257" s="13" t="n">
        <v>42885</v>
      </c>
      <c r="C7257" s="13" t="n">
        <v>42890</v>
      </c>
      <c r="D7257" s="14" t="s">
        <v>69</v>
      </c>
      <c r="E7257" s="14" t="s">
        <v>97</v>
      </c>
      <c r="F7257" s="14" t="s">
        <v>98</v>
      </c>
      <c r="G7257" s="14" t="s">
        <v>103</v>
      </c>
      <c r="H7257" s="14" t="s">
        <v>65</v>
      </c>
      <c r="I7257" s="14" t="s">
        <v>73</v>
      </c>
      <c r="J7257" s="14" t="s">
        <v>495</v>
      </c>
      <c r="K7257" s="15" t="n">
        <v>49.76</v>
      </c>
      <c r="L7257" s="0" t="n">
        <v>4</v>
      </c>
      <c r="M7257" s="16" t="n">
        <v>0</v>
      </c>
      <c r="N7257" s="17" t="n">
        <v>13.9328</v>
      </c>
      <c r="O7257" s="0" t="str">
        <f aca="false">TEXT(B7257,"YYYY-MM")</f>
        <v>2017-05</v>
      </c>
      <c r="P7257" s="18" t="n">
        <f aca="false">IFERROR(N7257/K7257,0)</f>
        <v>0.28</v>
      </c>
      <c r="Q7257" s="0" t="str">
        <f aca="false">IF(M7257=0,"No Discount",IF(M7257&lt;0.2,"Low (1-19%)",IF(M7257&lt;0.4,"Medium (20-39%)","High (40%+)")))</f>
        <v>No Discount</v>
      </c>
      <c r="R7257" s="0" t="str">
        <f aca="false">INDEX('Lookup Tables'!$B$2:$B$5,MATCH(F7257,'Lookup Tables'!$A$2:$A$5,0))</f>
        <v>Manager A</v>
      </c>
    </row>
    <row r="7258" customFormat="false" ht="15" hidden="false" customHeight="false" outlineLevel="0" collapsed="false">
      <c r="A7258" s="0" t="s">
        <v>5541</v>
      </c>
      <c r="B7258" s="13" t="n">
        <v>42885</v>
      </c>
      <c r="C7258" s="13" t="n">
        <v>42890</v>
      </c>
      <c r="D7258" s="14" t="s">
        <v>69</v>
      </c>
      <c r="E7258" s="14" t="s">
        <v>97</v>
      </c>
      <c r="F7258" s="14" t="s">
        <v>98</v>
      </c>
      <c r="G7258" s="14" t="s">
        <v>103</v>
      </c>
      <c r="H7258" s="14" t="s">
        <v>65</v>
      </c>
      <c r="I7258" s="14" t="s">
        <v>78</v>
      </c>
      <c r="J7258" s="14" t="s">
        <v>602</v>
      </c>
      <c r="K7258" s="15" t="n">
        <v>5.56</v>
      </c>
      <c r="L7258" s="0" t="n">
        <v>2</v>
      </c>
      <c r="M7258" s="16" t="n">
        <v>0</v>
      </c>
      <c r="N7258" s="17" t="n">
        <v>1.4456</v>
      </c>
      <c r="O7258" s="0" t="str">
        <f aca="false">TEXT(B7258,"YYYY-MM")</f>
        <v>2017-05</v>
      </c>
      <c r="P7258" s="18" t="n">
        <f aca="false">IFERROR(N7258/K7258,0)</f>
        <v>0.26</v>
      </c>
      <c r="Q7258" s="0" t="str">
        <f aca="false">IF(M7258=0,"No Discount",IF(M7258&lt;0.2,"Low (1-19%)",IF(M7258&lt;0.4,"Medium (20-39%)","High (40%+)")))</f>
        <v>No Discount</v>
      </c>
      <c r="R7258" s="0" t="str">
        <f aca="false">INDEX('Lookup Tables'!$B$2:$B$5,MATCH(F7258,'Lookup Tables'!$A$2:$A$5,0))</f>
        <v>Manager A</v>
      </c>
    </row>
    <row r="7259" customFormat="false" ht="15" hidden="false" customHeight="false" outlineLevel="0" collapsed="false">
      <c r="A7259" s="0" t="s">
        <v>5541</v>
      </c>
      <c r="B7259" s="13" t="n">
        <v>42885</v>
      </c>
      <c r="C7259" s="13" t="n">
        <v>42890</v>
      </c>
      <c r="D7259" s="14" t="s">
        <v>69</v>
      </c>
      <c r="E7259" s="14" t="s">
        <v>97</v>
      </c>
      <c r="F7259" s="14" t="s">
        <v>98</v>
      </c>
      <c r="G7259" s="14" t="s">
        <v>103</v>
      </c>
      <c r="H7259" s="14" t="s">
        <v>65</v>
      </c>
      <c r="I7259" s="14" t="s">
        <v>91</v>
      </c>
      <c r="J7259" s="14" t="s">
        <v>1639</v>
      </c>
      <c r="K7259" s="15" t="n">
        <v>629.1</v>
      </c>
      <c r="L7259" s="0" t="n">
        <v>6</v>
      </c>
      <c r="M7259" s="16" t="n">
        <v>0</v>
      </c>
      <c r="N7259" s="17" t="n">
        <v>301.968</v>
      </c>
      <c r="O7259" s="0" t="str">
        <f aca="false">TEXT(B7259,"YYYY-MM")</f>
        <v>2017-05</v>
      </c>
      <c r="P7259" s="18" t="n">
        <f aca="false">IFERROR(N7259/K7259,0)</f>
        <v>0.48</v>
      </c>
      <c r="Q7259" s="0" t="str">
        <f aca="false">IF(M7259=0,"No Discount",IF(M7259&lt;0.2,"Low (1-19%)",IF(M7259&lt;0.4,"Medium (20-39%)","High (40%+)")))</f>
        <v>No Discount</v>
      </c>
      <c r="R7259" s="0" t="str">
        <f aca="false">INDEX('Lookup Tables'!$B$2:$B$5,MATCH(F7259,'Lookup Tables'!$A$2:$A$5,0))</f>
        <v>Manager A</v>
      </c>
    </row>
    <row r="7260" customFormat="false" ht="15" hidden="false" customHeight="false" outlineLevel="0" collapsed="false">
      <c r="A7260" s="0" t="s">
        <v>5541</v>
      </c>
      <c r="B7260" s="13" t="n">
        <v>42885</v>
      </c>
      <c r="C7260" s="13" t="n">
        <v>42890</v>
      </c>
      <c r="D7260" s="14" t="s">
        <v>69</v>
      </c>
      <c r="E7260" s="14" t="s">
        <v>97</v>
      </c>
      <c r="F7260" s="14" t="s">
        <v>98</v>
      </c>
      <c r="G7260" s="14" t="s">
        <v>103</v>
      </c>
      <c r="H7260" s="14" t="s">
        <v>65</v>
      </c>
      <c r="I7260" s="14" t="s">
        <v>78</v>
      </c>
      <c r="J7260" s="14" t="s">
        <v>307</v>
      </c>
      <c r="K7260" s="15" t="n">
        <v>14.7</v>
      </c>
      <c r="L7260" s="0" t="n">
        <v>5</v>
      </c>
      <c r="M7260" s="16" t="n">
        <v>0</v>
      </c>
      <c r="N7260" s="17" t="n">
        <v>3.969</v>
      </c>
      <c r="O7260" s="0" t="str">
        <f aca="false">TEXT(B7260,"YYYY-MM")</f>
        <v>2017-05</v>
      </c>
      <c r="P7260" s="18" t="n">
        <f aca="false">IFERROR(N7260/K7260,0)</f>
        <v>0.27</v>
      </c>
      <c r="Q7260" s="0" t="str">
        <f aca="false">IF(M7260=0,"No Discount",IF(M7260&lt;0.2,"Low (1-19%)",IF(M7260&lt;0.4,"Medium (20-39%)","High (40%+)")))</f>
        <v>No Discount</v>
      </c>
      <c r="R7260" s="0" t="str">
        <f aca="false">INDEX('Lookup Tables'!$B$2:$B$5,MATCH(F7260,'Lookup Tables'!$A$2:$A$5,0))</f>
        <v>Manager A</v>
      </c>
    </row>
    <row r="7261" customFormat="false" ht="15" hidden="false" customHeight="false" outlineLevel="0" collapsed="false">
      <c r="A7261" s="0" t="s">
        <v>5541</v>
      </c>
      <c r="B7261" s="13" t="n">
        <v>42885</v>
      </c>
      <c r="C7261" s="13" t="n">
        <v>42890</v>
      </c>
      <c r="D7261" s="14" t="s">
        <v>69</v>
      </c>
      <c r="E7261" s="14" t="s">
        <v>97</v>
      </c>
      <c r="F7261" s="14" t="s">
        <v>98</v>
      </c>
      <c r="G7261" s="14" t="s">
        <v>103</v>
      </c>
      <c r="H7261" s="14" t="s">
        <v>65</v>
      </c>
      <c r="I7261" s="14" t="s">
        <v>91</v>
      </c>
      <c r="J7261" s="14" t="s">
        <v>1752</v>
      </c>
      <c r="K7261" s="15" t="n">
        <v>45.36</v>
      </c>
      <c r="L7261" s="0" t="n">
        <v>7</v>
      </c>
      <c r="M7261" s="16" t="n">
        <v>0</v>
      </c>
      <c r="N7261" s="17" t="n">
        <v>21.7728</v>
      </c>
      <c r="O7261" s="0" t="str">
        <f aca="false">TEXT(B7261,"YYYY-MM")</f>
        <v>2017-05</v>
      </c>
      <c r="P7261" s="18" t="n">
        <f aca="false">IFERROR(N7261/K7261,0)</f>
        <v>0.48</v>
      </c>
      <c r="Q7261" s="0" t="str">
        <f aca="false">IF(M7261=0,"No Discount",IF(M7261&lt;0.2,"Low (1-19%)",IF(M7261&lt;0.4,"Medium (20-39%)","High (40%+)")))</f>
        <v>No Discount</v>
      </c>
      <c r="R7261" s="0" t="str">
        <f aca="false">INDEX('Lookup Tables'!$B$2:$B$5,MATCH(F7261,'Lookup Tables'!$A$2:$A$5,0))</f>
        <v>Manager A</v>
      </c>
    </row>
    <row r="7262" customFormat="false" ht="15" hidden="false" customHeight="false" outlineLevel="0" collapsed="false">
      <c r="A7262" s="0" t="s">
        <v>5541</v>
      </c>
      <c r="B7262" s="13" t="n">
        <v>42885</v>
      </c>
      <c r="C7262" s="13" t="n">
        <v>42890</v>
      </c>
      <c r="D7262" s="14" t="s">
        <v>69</v>
      </c>
      <c r="E7262" s="14" t="s">
        <v>97</v>
      </c>
      <c r="F7262" s="14" t="s">
        <v>98</v>
      </c>
      <c r="G7262" s="14" t="s">
        <v>103</v>
      </c>
      <c r="H7262" s="14" t="s">
        <v>80</v>
      </c>
      <c r="I7262" s="14" t="s">
        <v>81</v>
      </c>
      <c r="J7262" s="14" t="s">
        <v>1961</v>
      </c>
      <c r="K7262" s="15" t="n">
        <v>125.99</v>
      </c>
      <c r="L7262" s="0" t="n">
        <v>1</v>
      </c>
      <c r="M7262" s="16" t="n">
        <v>0</v>
      </c>
      <c r="N7262" s="17" t="n">
        <v>35.2772</v>
      </c>
      <c r="O7262" s="0" t="str">
        <f aca="false">TEXT(B7262,"YYYY-MM")</f>
        <v>2017-05</v>
      </c>
      <c r="P7262" s="18" t="n">
        <f aca="false">IFERROR(N7262/K7262,0)</f>
        <v>0.28</v>
      </c>
      <c r="Q7262" s="0" t="str">
        <f aca="false">IF(M7262=0,"No Discount",IF(M7262&lt;0.2,"Low (1-19%)",IF(M7262&lt;0.4,"Medium (20-39%)","High (40%+)")))</f>
        <v>No Discount</v>
      </c>
      <c r="R7262" s="0" t="str">
        <f aca="false">INDEX('Lookup Tables'!$B$2:$B$5,MATCH(F7262,'Lookup Tables'!$A$2:$A$5,0))</f>
        <v>Manager A</v>
      </c>
    </row>
    <row r="7263" customFormat="false" ht="15" hidden="false" customHeight="false" outlineLevel="0" collapsed="false">
      <c r="A7263" s="0" t="s">
        <v>5542</v>
      </c>
      <c r="B7263" s="13" t="n">
        <v>43261</v>
      </c>
      <c r="C7263" s="13" t="n">
        <v>43264</v>
      </c>
      <c r="D7263" s="14" t="s">
        <v>52</v>
      </c>
      <c r="E7263" s="14" t="s">
        <v>62</v>
      </c>
      <c r="F7263" s="14" t="s">
        <v>63</v>
      </c>
      <c r="G7263" s="14" t="s">
        <v>64</v>
      </c>
      <c r="H7263" s="14" t="s">
        <v>65</v>
      </c>
      <c r="I7263" s="14" t="s">
        <v>78</v>
      </c>
      <c r="J7263" s="14" t="s">
        <v>4245</v>
      </c>
      <c r="K7263" s="15" t="n">
        <v>14.7</v>
      </c>
      <c r="L7263" s="0" t="n">
        <v>7</v>
      </c>
      <c r="M7263" s="16" t="n">
        <v>0</v>
      </c>
      <c r="N7263" s="17" t="n">
        <v>4.116</v>
      </c>
      <c r="O7263" s="0" t="str">
        <f aca="false">TEXT(B7263,"YYYY-MM")</f>
        <v>2018-06</v>
      </c>
      <c r="P7263" s="18" t="n">
        <f aca="false">IFERROR(N7263/K7263,0)</f>
        <v>0.28</v>
      </c>
      <c r="Q7263" s="0" t="str">
        <f aca="false">IF(M7263=0,"No Discount",IF(M7263&lt;0.2,"Low (1-19%)",IF(M7263&lt;0.4,"Medium (20-39%)","High (40%+)")))</f>
        <v>No Discount</v>
      </c>
      <c r="R7263" s="0" t="str">
        <f aca="false">INDEX('Lookup Tables'!$B$2:$B$5,MATCH(F7263,'Lookup Tables'!$A$2:$A$5,0))</f>
        <v>Manager D</v>
      </c>
    </row>
    <row r="7264" customFormat="false" ht="15" hidden="false" customHeight="false" outlineLevel="0" collapsed="false">
      <c r="A7264" s="0" t="s">
        <v>5543</v>
      </c>
      <c r="B7264" s="13" t="n">
        <v>43395</v>
      </c>
      <c r="C7264" s="13" t="n">
        <v>43401</v>
      </c>
      <c r="D7264" s="14" t="s">
        <v>69</v>
      </c>
      <c r="E7264" s="14" t="s">
        <v>62</v>
      </c>
      <c r="F7264" s="14" t="s">
        <v>117</v>
      </c>
      <c r="G7264" s="14" t="s">
        <v>118</v>
      </c>
      <c r="H7264" s="14" t="s">
        <v>80</v>
      </c>
      <c r="I7264" s="14" t="s">
        <v>81</v>
      </c>
      <c r="J7264" s="14" t="s">
        <v>162</v>
      </c>
      <c r="K7264" s="15" t="n">
        <v>32.7</v>
      </c>
      <c r="L7264" s="0" t="n">
        <v>5</v>
      </c>
      <c r="M7264" s="16" t="n">
        <v>0.4</v>
      </c>
      <c r="N7264" s="17" t="n">
        <v>-6.54</v>
      </c>
      <c r="O7264" s="0" t="str">
        <f aca="false">TEXT(B7264,"YYYY-MM")</f>
        <v>2018-10</v>
      </c>
      <c r="P7264" s="18" t="n">
        <f aca="false">IFERROR(N7264/K7264,0)</f>
        <v>-0.2</v>
      </c>
      <c r="Q7264" s="0" t="str">
        <f aca="false">IF(M7264=0,"No Discount",IF(M7264&lt;0.2,"Low (1-19%)",IF(M7264&lt;0.4,"Medium (20-39%)","High (40%+)")))</f>
        <v>High (40%+)</v>
      </c>
      <c r="R7264" s="0" t="str">
        <f aca="false">INDEX('Lookup Tables'!$B$2:$B$5,MATCH(F7264,'Lookup Tables'!$A$2:$A$5,0))</f>
        <v>Manager B</v>
      </c>
    </row>
    <row r="7265" customFormat="false" ht="15" hidden="false" customHeight="false" outlineLevel="0" collapsed="false">
      <c r="A7265" s="0" t="s">
        <v>5543</v>
      </c>
      <c r="B7265" s="13" t="n">
        <v>43395</v>
      </c>
      <c r="C7265" s="13" t="n">
        <v>43401</v>
      </c>
      <c r="D7265" s="14" t="s">
        <v>69</v>
      </c>
      <c r="E7265" s="14" t="s">
        <v>62</v>
      </c>
      <c r="F7265" s="14" t="s">
        <v>117</v>
      </c>
      <c r="G7265" s="14" t="s">
        <v>118</v>
      </c>
      <c r="H7265" s="14" t="s">
        <v>65</v>
      </c>
      <c r="I7265" s="14" t="s">
        <v>129</v>
      </c>
      <c r="J7265" s="14" t="s">
        <v>3923</v>
      </c>
      <c r="K7265" s="15" t="n">
        <v>31.68</v>
      </c>
      <c r="L7265" s="0" t="n">
        <v>4</v>
      </c>
      <c r="M7265" s="16" t="n">
        <v>0.2</v>
      </c>
      <c r="N7265" s="17" t="n">
        <v>11.088</v>
      </c>
      <c r="O7265" s="0" t="str">
        <f aca="false">TEXT(B7265,"YYYY-MM")</f>
        <v>2018-10</v>
      </c>
      <c r="P7265" s="18" t="n">
        <f aca="false">IFERROR(N7265/K7265,0)</f>
        <v>0.35</v>
      </c>
      <c r="Q7265" s="0" t="str">
        <f aca="false">IF(M7265=0,"No Discount",IF(M7265&lt;0.2,"Low (1-19%)",IF(M7265&lt;0.4,"Medium (20-39%)","High (40%+)")))</f>
        <v>Medium (20-39%)</v>
      </c>
      <c r="R7265" s="0" t="str">
        <f aca="false">INDEX('Lookup Tables'!$B$2:$B$5,MATCH(F7265,'Lookup Tables'!$A$2:$A$5,0))</f>
        <v>Manager B</v>
      </c>
    </row>
    <row r="7266" customFormat="false" ht="15" hidden="false" customHeight="false" outlineLevel="0" collapsed="false">
      <c r="A7266" s="0" t="s">
        <v>5544</v>
      </c>
      <c r="B7266" s="13" t="n">
        <v>43264</v>
      </c>
      <c r="C7266" s="13" t="n">
        <v>43268</v>
      </c>
      <c r="D7266" s="14" t="s">
        <v>69</v>
      </c>
      <c r="E7266" s="14" t="s">
        <v>53</v>
      </c>
      <c r="F7266" s="14" t="s">
        <v>54</v>
      </c>
      <c r="G7266" s="14" t="s">
        <v>193</v>
      </c>
      <c r="H7266" s="14" t="s">
        <v>65</v>
      </c>
      <c r="I7266" s="14" t="s">
        <v>78</v>
      </c>
      <c r="J7266" s="14" t="s">
        <v>3192</v>
      </c>
      <c r="K7266" s="15" t="n">
        <v>181.86</v>
      </c>
      <c r="L7266" s="0" t="n">
        <v>7</v>
      </c>
      <c r="M7266" s="16" t="n">
        <v>0</v>
      </c>
      <c r="N7266" s="17" t="n">
        <v>50.9208</v>
      </c>
      <c r="O7266" s="0" t="str">
        <f aca="false">TEXT(B7266,"YYYY-MM")</f>
        <v>2018-06</v>
      </c>
      <c r="P7266" s="18" t="n">
        <f aca="false">IFERROR(N7266/K7266,0)</f>
        <v>0.28</v>
      </c>
      <c r="Q7266" s="0" t="str">
        <f aca="false">IF(M7266=0,"No Discount",IF(M7266&lt;0.2,"Low (1-19%)",IF(M7266&lt;0.4,"Medium (20-39%)","High (40%+)")))</f>
        <v>No Discount</v>
      </c>
      <c r="R7266" s="0" t="str">
        <f aca="false">INDEX('Lookup Tables'!$B$2:$B$5,MATCH(F7266,'Lookup Tables'!$A$2:$A$5,0))</f>
        <v>Manager C</v>
      </c>
    </row>
    <row r="7267" customFormat="false" ht="15" hidden="false" customHeight="false" outlineLevel="0" collapsed="false">
      <c r="A7267" s="0" t="s">
        <v>5545</v>
      </c>
      <c r="B7267" s="13" t="n">
        <v>42331</v>
      </c>
      <c r="C7267" s="13" t="n">
        <v>42334</v>
      </c>
      <c r="D7267" s="14" t="s">
        <v>52</v>
      </c>
      <c r="E7267" s="14" t="s">
        <v>62</v>
      </c>
      <c r="F7267" s="14" t="s">
        <v>98</v>
      </c>
      <c r="G7267" s="14" t="s">
        <v>99</v>
      </c>
      <c r="H7267" s="14" t="s">
        <v>56</v>
      </c>
      <c r="I7267" s="14" t="s">
        <v>59</v>
      </c>
      <c r="J7267" s="14" t="s">
        <v>1627</v>
      </c>
      <c r="K7267" s="15" t="n">
        <v>155.372</v>
      </c>
      <c r="L7267" s="0" t="n">
        <v>2</v>
      </c>
      <c r="M7267" s="16" t="n">
        <v>0.3</v>
      </c>
      <c r="N7267" s="17" t="n">
        <v>-35.5136</v>
      </c>
      <c r="O7267" s="0" t="str">
        <f aca="false">TEXT(B7267,"YYYY-MM")</f>
        <v>2015-11</v>
      </c>
      <c r="P7267" s="18" t="n">
        <f aca="false">IFERROR(N7267/K7267,0)</f>
        <v>-0.228571428571429</v>
      </c>
      <c r="Q7267" s="0" t="str">
        <f aca="false">IF(M7267=0,"No Discount",IF(M7267&lt;0.2,"Low (1-19%)",IF(M7267&lt;0.4,"Medium (20-39%)","High (40%+)")))</f>
        <v>Medium (20-39%)</v>
      </c>
      <c r="R7267" s="0" t="str">
        <f aca="false">INDEX('Lookup Tables'!$B$2:$B$5,MATCH(F7267,'Lookup Tables'!$A$2:$A$5,0))</f>
        <v>Manager A</v>
      </c>
    </row>
    <row r="7268" customFormat="false" ht="15" hidden="false" customHeight="false" outlineLevel="0" collapsed="false">
      <c r="A7268" s="0" t="s">
        <v>5546</v>
      </c>
      <c r="B7268" s="13" t="n">
        <v>43328</v>
      </c>
      <c r="C7268" s="13" t="n">
        <v>43328</v>
      </c>
      <c r="D7268" s="14" t="s">
        <v>606</v>
      </c>
      <c r="E7268" s="14" t="s">
        <v>53</v>
      </c>
      <c r="F7268" s="14" t="s">
        <v>54</v>
      </c>
      <c r="G7268" s="14" t="s">
        <v>200</v>
      </c>
      <c r="H7268" s="14" t="s">
        <v>65</v>
      </c>
      <c r="I7268" s="14" t="s">
        <v>83</v>
      </c>
      <c r="J7268" s="14" t="s">
        <v>934</v>
      </c>
      <c r="K7268" s="15" t="n">
        <v>13.428</v>
      </c>
      <c r="L7268" s="0" t="n">
        <v>3</v>
      </c>
      <c r="M7268" s="16" t="n">
        <v>0.7</v>
      </c>
      <c r="N7268" s="17" t="n">
        <v>-11.19</v>
      </c>
      <c r="O7268" s="0" t="str">
        <f aca="false">TEXT(B7268,"YYYY-MM")</f>
        <v>2018-08</v>
      </c>
      <c r="P7268" s="18" t="n">
        <f aca="false">IFERROR(N7268/K7268,0)</f>
        <v>-0.833333333333333</v>
      </c>
      <c r="Q7268" s="0" t="str">
        <f aca="false">IF(M7268=0,"No Discount",IF(M7268&lt;0.2,"Low (1-19%)",IF(M7268&lt;0.4,"Medium (20-39%)","High (40%+)")))</f>
        <v>High (40%+)</v>
      </c>
      <c r="R7268" s="0" t="str">
        <f aca="false">INDEX('Lookup Tables'!$B$2:$B$5,MATCH(F7268,'Lookup Tables'!$A$2:$A$5,0))</f>
        <v>Manager C</v>
      </c>
    </row>
    <row r="7269" customFormat="false" ht="15" hidden="false" customHeight="false" outlineLevel="0" collapsed="false">
      <c r="A7269" s="0" t="s">
        <v>5546</v>
      </c>
      <c r="B7269" s="13" t="n">
        <v>43328</v>
      </c>
      <c r="C7269" s="13" t="n">
        <v>43328</v>
      </c>
      <c r="D7269" s="14" t="s">
        <v>606</v>
      </c>
      <c r="E7269" s="14" t="s">
        <v>53</v>
      </c>
      <c r="F7269" s="14" t="s">
        <v>54</v>
      </c>
      <c r="G7269" s="14" t="s">
        <v>200</v>
      </c>
      <c r="H7269" s="14" t="s">
        <v>65</v>
      </c>
      <c r="I7269" s="14" t="s">
        <v>73</v>
      </c>
      <c r="J7269" s="14" t="s">
        <v>1849</v>
      </c>
      <c r="K7269" s="15" t="n">
        <v>67.136</v>
      </c>
      <c r="L7269" s="0" t="n">
        <v>4</v>
      </c>
      <c r="M7269" s="16" t="n">
        <v>0.2</v>
      </c>
      <c r="N7269" s="17" t="n">
        <v>-0.8392</v>
      </c>
      <c r="O7269" s="0" t="str">
        <f aca="false">TEXT(B7269,"YYYY-MM")</f>
        <v>2018-08</v>
      </c>
      <c r="P7269" s="18" t="n">
        <f aca="false">IFERROR(N7269/K7269,0)</f>
        <v>-0.0125</v>
      </c>
      <c r="Q7269" s="0" t="str">
        <f aca="false">IF(M7269=0,"No Discount",IF(M7269&lt;0.2,"Low (1-19%)",IF(M7269&lt;0.4,"Medium (20-39%)","High (40%+)")))</f>
        <v>Medium (20-39%)</v>
      </c>
      <c r="R7269" s="0" t="str">
        <f aca="false">INDEX('Lookup Tables'!$B$2:$B$5,MATCH(F7269,'Lookup Tables'!$A$2:$A$5,0))</f>
        <v>Manager C</v>
      </c>
    </row>
    <row r="7270" customFormat="false" ht="15" hidden="false" customHeight="false" outlineLevel="0" collapsed="false">
      <c r="A7270" s="0" t="s">
        <v>5547</v>
      </c>
      <c r="B7270" s="13" t="n">
        <v>42749</v>
      </c>
      <c r="C7270" s="13" t="n">
        <v>42755</v>
      </c>
      <c r="D7270" s="14" t="s">
        <v>69</v>
      </c>
      <c r="E7270" s="14" t="s">
        <v>53</v>
      </c>
      <c r="F7270" s="14" t="s">
        <v>54</v>
      </c>
      <c r="G7270" s="14" t="s">
        <v>90</v>
      </c>
      <c r="H7270" s="14" t="s">
        <v>65</v>
      </c>
      <c r="I7270" s="14" t="s">
        <v>91</v>
      </c>
      <c r="J7270" s="14" t="s">
        <v>3479</v>
      </c>
      <c r="K7270" s="15" t="n">
        <v>89.568</v>
      </c>
      <c r="L7270" s="0" t="n">
        <v>2</v>
      </c>
      <c r="M7270" s="16" t="n">
        <v>0.2</v>
      </c>
      <c r="N7270" s="17" t="n">
        <v>32.4684</v>
      </c>
      <c r="O7270" s="0" t="str">
        <f aca="false">TEXT(B7270,"YYYY-MM")</f>
        <v>2017-01</v>
      </c>
      <c r="P7270" s="18" t="n">
        <f aca="false">IFERROR(N7270/K7270,0)</f>
        <v>0.3625</v>
      </c>
      <c r="Q7270" s="0" t="str">
        <f aca="false">IF(M7270=0,"No Discount",IF(M7270&lt;0.2,"Low (1-19%)",IF(M7270&lt;0.4,"Medium (20-39%)","High (40%+)")))</f>
        <v>Medium (20-39%)</v>
      </c>
      <c r="R7270" s="0" t="str">
        <f aca="false">INDEX('Lookup Tables'!$B$2:$B$5,MATCH(F7270,'Lookup Tables'!$A$2:$A$5,0))</f>
        <v>Manager C</v>
      </c>
    </row>
    <row r="7271" customFormat="false" ht="15" hidden="false" customHeight="false" outlineLevel="0" collapsed="false">
      <c r="A7271" s="0" t="s">
        <v>5547</v>
      </c>
      <c r="B7271" s="13" t="n">
        <v>42749</v>
      </c>
      <c r="C7271" s="13" t="n">
        <v>42755</v>
      </c>
      <c r="D7271" s="14" t="s">
        <v>69</v>
      </c>
      <c r="E7271" s="14" t="s">
        <v>53</v>
      </c>
      <c r="F7271" s="14" t="s">
        <v>54</v>
      </c>
      <c r="G7271" s="14" t="s">
        <v>90</v>
      </c>
      <c r="H7271" s="14" t="s">
        <v>56</v>
      </c>
      <c r="I7271" s="14" t="s">
        <v>76</v>
      </c>
      <c r="J7271" s="14" t="s">
        <v>5548</v>
      </c>
      <c r="K7271" s="15" t="n">
        <v>315.776</v>
      </c>
      <c r="L7271" s="0" t="n">
        <v>8</v>
      </c>
      <c r="M7271" s="16" t="n">
        <v>0.2</v>
      </c>
      <c r="N7271" s="17" t="n">
        <v>31.5776</v>
      </c>
      <c r="O7271" s="0" t="str">
        <f aca="false">TEXT(B7271,"YYYY-MM")</f>
        <v>2017-01</v>
      </c>
      <c r="P7271" s="18" t="n">
        <f aca="false">IFERROR(N7271/K7271,0)</f>
        <v>0.1</v>
      </c>
      <c r="Q7271" s="0" t="str">
        <f aca="false">IF(M7271=0,"No Discount",IF(M7271&lt;0.2,"Low (1-19%)",IF(M7271&lt;0.4,"Medium (20-39%)","High (40%+)")))</f>
        <v>Medium (20-39%)</v>
      </c>
      <c r="R7271" s="0" t="str">
        <f aca="false">INDEX('Lookup Tables'!$B$2:$B$5,MATCH(F7271,'Lookup Tables'!$A$2:$A$5,0))</f>
        <v>Manager C</v>
      </c>
    </row>
    <row r="7272" customFormat="false" ht="15" hidden="false" customHeight="false" outlineLevel="0" collapsed="false">
      <c r="A7272" s="0" t="s">
        <v>5549</v>
      </c>
      <c r="B7272" s="13" t="n">
        <v>42994</v>
      </c>
      <c r="C7272" s="13" t="n">
        <v>43000</v>
      </c>
      <c r="D7272" s="14" t="s">
        <v>69</v>
      </c>
      <c r="E7272" s="14" t="s">
        <v>62</v>
      </c>
      <c r="F7272" s="14" t="s">
        <v>63</v>
      </c>
      <c r="G7272" s="14" t="s">
        <v>64</v>
      </c>
      <c r="H7272" s="14" t="s">
        <v>56</v>
      </c>
      <c r="I7272" s="14" t="s">
        <v>57</v>
      </c>
      <c r="J7272" s="14" t="s">
        <v>2178</v>
      </c>
      <c r="K7272" s="15" t="n">
        <v>273.666</v>
      </c>
      <c r="L7272" s="0" t="n">
        <v>2</v>
      </c>
      <c r="M7272" s="16" t="n">
        <v>0.15</v>
      </c>
      <c r="N7272" s="17" t="n">
        <v>-12.8784</v>
      </c>
      <c r="O7272" s="0" t="str">
        <f aca="false">TEXT(B7272,"YYYY-MM")</f>
        <v>2017-09</v>
      </c>
      <c r="P7272" s="18" t="n">
        <f aca="false">IFERROR(N7272/K7272,0)</f>
        <v>-0.0470588235294118</v>
      </c>
      <c r="Q7272" s="0" t="str">
        <f aca="false">IF(M7272=0,"No Discount",IF(M7272&lt;0.2,"Low (1-19%)",IF(M7272&lt;0.4,"Medium (20-39%)","High (40%+)")))</f>
        <v>Low (1-19%)</v>
      </c>
      <c r="R7272" s="0" t="str">
        <f aca="false">INDEX('Lookup Tables'!$B$2:$B$5,MATCH(F7272,'Lookup Tables'!$A$2:$A$5,0))</f>
        <v>Manager D</v>
      </c>
    </row>
    <row r="7273" customFormat="false" ht="15" hidden="false" customHeight="false" outlineLevel="0" collapsed="false">
      <c r="A7273" s="0" t="s">
        <v>5549</v>
      </c>
      <c r="B7273" s="13" t="n">
        <v>42994</v>
      </c>
      <c r="C7273" s="13" t="n">
        <v>43000</v>
      </c>
      <c r="D7273" s="14" t="s">
        <v>69</v>
      </c>
      <c r="E7273" s="14" t="s">
        <v>62</v>
      </c>
      <c r="F7273" s="14" t="s">
        <v>63</v>
      </c>
      <c r="G7273" s="14" t="s">
        <v>64</v>
      </c>
      <c r="H7273" s="14" t="s">
        <v>65</v>
      </c>
      <c r="I7273" s="14" t="s">
        <v>85</v>
      </c>
      <c r="J7273" s="14" t="s">
        <v>2534</v>
      </c>
      <c r="K7273" s="15" t="n">
        <v>17.48</v>
      </c>
      <c r="L7273" s="0" t="n">
        <v>4</v>
      </c>
      <c r="M7273" s="16" t="n">
        <v>0</v>
      </c>
      <c r="N7273" s="17" t="n">
        <v>4.5448</v>
      </c>
      <c r="O7273" s="0" t="str">
        <f aca="false">TEXT(B7273,"YYYY-MM")</f>
        <v>2017-09</v>
      </c>
      <c r="P7273" s="18" t="n">
        <f aca="false">IFERROR(N7273/K7273,0)</f>
        <v>0.26</v>
      </c>
      <c r="Q7273" s="0" t="str">
        <f aca="false">IF(M7273=0,"No Discount",IF(M7273&lt;0.2,"Low (1-19%)",IF(M7273&lt;0.4,"Medium (20-39%)","High (40%+)")))</f>
        <v>No Discount</v>
      </c>
      <c r="R7273" s="0" t="str">
        <f aca="false">INDEX('Lookup Tables'!$B$2:$B$5,MATCH(F7273,'Lookup Tables'!$A$2:$A$5,0))</f>
        <v>Manager D</v>
      </c>
    </row>
    <row r="7274" customFormat="false" ht="15" hidden="false" customHeight="false" outlineLevel="0" collapsed="false">
      <c r="A7274" s="0" t="s">
        <v>5550</v>
      </c>
      <c r="B7274" s="13" t="n">
        <v>43018</v>
      </c>
      <c r="C7274" s="13" t="n">
        <v>43022</v>
      </c>
      <c r="D7274" s="14" t="s">
        <v>69</v>
      </c>
      <c r="E7274" s="14" t="s">
        <v>62</v>
      </c>
      <c r="F7274" s="14" t="s">
        <v>54</v>
      </c>
      <c r="G7274" s="14" t="s">
        <v>90</v>
      </c>
      <c r="H7274" s="14" t="s">
        <v>65</v>
      </c>
      <c r="I7274" s="14" t="s">
        <v>303</v>
      </c>
      <c r="J7274" s="14" t="s">
        <v>898</v>
      </c>
      <c r="K7274" s="15" t="n">
        <v>20.608</v>
      </c>
      <c r="L7274" s="0" t="n">
        <v>2</v>
      </c>
      <c r="M7274" s="16" t="n">
        <v>0.2</v>
      </c>
      <c r="N7274" s="17" t="n">
        <v>-4.3792</v>
      </c>
      <c r="O7274" s="0" t="str">
        <f aca="false">TEXT(B7274,"YYYY-MM")</f>
        <v>2017-10</v>
      </c>
      <c r="P7274" s="18" t="n">
        <f aca="false">IFERROR(N7274/K7274,0)</f>
        <v>-0.2125</v>
      </c>
      <c r="Q7274" s="0" t="str">
        <f aca="false">IF(M7274=0,"No Discount",IF(M7274&lt;0.2,"Low (1-19%)",IF(M7274&lt;0.4,"Medium (20-39%)","High (40%+)")))</f>
        <v>Medium (20-39%)</v>
      </c>
      <c r="R7274" s="0" t="str">
        <f aca="false">INDEX('Lookup Tables'!$B$2:$B$5,MATCH(F7274,'Lookup Tables'!$A$2:$A$5,0))</f>
        <v>Manager C</v>
      </c>
    </row>
    <row r="7275" customFormat="false" ht="15" hidden="false" customHeight="false" outlineLevel="0" collapsed="false">
      <c r="A7275" s="0" t="s">
        <v>5550</v>
      </c>
      <c r="B7275" s="13" t="n">
        <v>43018</v>
      </c>
      <c r="C7275" s="13" t="n">
        <v>43022</v>
      </c>
      <c r="D7275" s="14" t="s">
        <v>69</v>
      </c>
      <c r="E7275" s="14" t="s">
        <v>62</v>
      </c>
      <c r="F7275" s="14" t="s">
        <v>54</v>
      </c>
      <c r="G7275" s="14" t="s">
        <v>90</v>
      </c>
      <c r="H7275" s="14" t="s">
        <v>65</v>
      </c>
      <c r="I7275" s="14" t="s">
        <v>83</v>
      </c>
      <c r="J7275" s="14" t="s">
        <v>488</v>
      </c>
      <c r="K7275" s="15" t="n">
        <v>4.095</v>
      </c>
      <c r="L7275" s="0" t="n">
        <v>3</v>
      </c>
      <c r="M7275" s="16" t="n">
        <v>0.7</v>
      </c>
      <c r="N7275" s="17" t="n">
        <v>-2.73</v>
      </c>
      <c r="O7275" s="0" t="str">
        <f aca="false">TEXT(B7275,"YYYY-MM")</f>
        <v>2017-10</v>
      </c>
      <c r="P7275" s="18" t="n">
        <f aca="false">IFERROR(N7275/K7275,0)</f>
        <v>-0.666666666666667</v>
      </c>
      <c r="Q7275" s="0" t="str">
        <f aca="false">IF(M7275=0,"No Discount",IF(M7275&lt;0.2,"Low (1-19%)",IF(M7275&lt;0.4,"Medium (20-39%)","High (40%+)")))</f>
        <v>High (40%+)</v>
      </c>
      <c r="R7275" s="0" t="str">
        <f aca="false">INDEX('Lookup Tables'!$B$2:$B$5,MATCH(F7275,'Lookup Tables'!$A$2:$A$5,0))</f>
        <v>Manager C</v>
      </c>
    </row>
    <row r="7276" customFormat="false" ht="15" hidden="false" customHeight="false" outlineLevel="0" collapsed="false">
      <c r="A7276" s="0" t="s">
        <v>5551</v>
      </c>
      <c r="B7276" s="13" t="n">
        <v>42687</v>
      </c>
      <c r="C7276" s="13" t="n">
        <v>42691</v>
      </c>
      <c r="D7276" s="14" t="s">
        <v>69</v>
      </c>
      <c r="E7276" s="14" t="s">
        <v>97</v>
      </c>
      <c r="F7276" s="14" t="s">
        <v>63</v>
      </c>
      <c r="G7276" s="14" t="s">
        <v>813</v>
      </c>
      <c r="H7276" s="14" t="s">
        <v>80</v>
      </c>
      <c r="I7276" s="14" t="s">
        <v>81</v>
      </c>
      <c r="J7276" s="14" t="s">
        <v>3165</v>
      </c>
      <c r="K7276" s="15" t="n">
        <v>339.96</v>
      </c>
      <c r="L7276" s="0" t="n">
        <v>5</v>
      </c>
      <c r="M7276" s="16" t="n">
        <v>0.2</v>
      </c>
      <c r="N7276" s="17" t="n">
        <v>42.495</v>
      </c>
      <c r="O7276" s="0" t="str">
        <f aca="false">TEXT(B7276,"YYYY-MM")</f>
        <v>2016-11</v>
      </c>
      <c r="P7276" s="18" t="n">
        <f aca="false">IFERROR(N7276/K7276,0)</f>
        <v>0.125</v>
      </c>
      <c r="Q7276" s="0" t="str">
        <f aca="false">IF(M7276=0,"No Discount",IF(M7276&lt;0.2,"Low (1-19%)",IF(M7276&lt;0.4,"Medium (20-39%)","High (40%+)")))</f>
        <v>Medium (20-39%)</v>
      </c>
      <c r="R7276" s="0" t="str">
        <f aca="false">INDEX('Lookup Tables'!$B$2:$B$5,MATCH(F7276,'Lookup Tables'!$A$2:$A$5,0))</f>
        <v>Manager D</v>
      </c>
    </row>
    <row r="7277" customFormat="false" ht="15" hidden="false" customHeight="false" outlineLevel="0" collapsed="false">
      <c r="A7277" s="0" t="s">
        <v>5551</v>
      </c>
      <c r="B7277" s="13" t="n">
        <v>42687</v>
      </c>
      <c r="C7277" s="13" t="n">
        <v>42691</v>
      </c>
      <c r="D7277" s="14" t="s">
        <v>69</v>
      </c>
      <c r="E7277" s="14" t="s">
        <v>97</v>
      </c>
      <c r="F7277" s="14" t="s">
        <v>63</v>
      </c>
      <c r="G7277" s="14" t="s">
        <v>813</v>
      </c>
      <c r="H7277" s="14" t="s">
        <v>56</v>
      </c>
      <c r="I7277" s="14" t="s">
        <v>76</v>
      </c>
      <c r="J7277" s="14" t="s">
        <v>1142</v>
      </c>
      <c r="K7277" s="15" t="n">
        <v>63.98</v>
      </c>
      <c r="L7277" s="0" t="n">
        <v>7</v>
      </c>
      <c r="M7277" s="16" t="n">
        <v>0</v>
      </c>
      <c r="N7277" s="17" t="n">
        <v>21.7532</v>
      </c>
      <c r="O7277" s="0" t="str">
        <f aca="false">TEXT(B7277,"YYYY-MM")</f>
        <v>2016-11</v>
      </c>
      <c r="P7277" s="18" t="n">
        <f aca="false">IFERROR(N7277/K7277,0)</f>
        <v>0.34</v>
      </c>
      <c r="Q7277" s="0" t="str">
        <f aca="false">IF(M7277=0,"No Discount",IF(M7277&lt;0.2,"Low (1-19%)",IF(M7277&lt;0.4,"Medium (20-39%)","High (40%+)")))</f>
        <v>No Discount</v>
      </c>
      <c r="R7277" s="0" t="str">
        <f aca="false">INDEX('Lookup Tables'!$B$2:$B$5,MATCH(F7277,'Lookup Tables'!$A$2:$A$5,0))</f>
        <v>Manager D</v>
      </c>
    </row>
    <row r="7278" customFormat="false" ht="15" hidden="false" customHeight="false" outlineLevel="0" collapsed="false">
      <c r="A7278" s="0" t="s">
        <v>5552</v>
      </c>
      <c r="B7278" s="13" t="n">
        <v>42310</v>
      </c>
      <c r="C7278" s="13" t="n">
        <v>42314</v>
      </c>
      <c r="D7278" s="14" t="s">
        <v>69</v>
      </c>
      <c r="E7278" s="14" t="s">
        <v>97</v>
      </c>
      <c r="F7278" s="14" t="s">
        <v>54</v>
      </c>
      <c r="G7278" s="14" t="s">
        <v>70</v>
      </c>
      <c r="H7278" s="14" t="s">
        <v>80</v>
      </c>
      <c r="I7278" s="14" t="s">
        <v>123</v>
      </c>
      <c r="J7278" s="14" t="s">
        <v>2638</v>
      </c>
      <c r="K7278" s="15" t="n">
        <v>799.92</v>
      </c>
      <c r="L7278" s="0" t="n">
        <v>10</v>
      </c>
      <c r="M7278" s="16" t="n">
        <v>0.2</v>
      </c>
      <c r="N7278" s="17" t="n">
        <v>239.976</v>
      </c>
      <c r="O7278" s="0" t="str">
        <f aca="false">TEXT(B7278,"YYYY-MM")</f>
        <v>2015-11</v>
      </c>
      <c r="P7278" s="18" t="n">
        <f aca="false">IFERROR(N7278/K7278,0)</f>
        <v>0.3</v>
      </c>
      <c r="Q7278" s="0" t="str">
        <f aca="false">IF(M7278=0,"No Discount",IF(M7278&lt;0.2,"Low (1-19%)",IF(M7278&lt;0.4,"Medium (20-39%)","High (40%+)")))</f>
        <v>Medium (20-39%)</v>
      </c>
      <c r="R7278" s="0" t="str">
        <f aca="false">INDEX('Lookup Tables'!$B$2:$B$5,MATCH(F7278,'Lookup Tables'!$A$2:$A$5,0))</f>
        <v>Manager C</v>
      </c>
    </row>
    <row r="7279" customFormat="false" ht="15" hidden="false" customHeight="false" outlineLevel="0" collapsed="false">
      <c r="A7279" s="0" t="s">
        <v>5553</v>
      </c>
      <c r="B7279" s="13" t="n">
        <v>42935</v>
      </c>
      <c r="C7279" s="13" t="n">
        <v>42937</v>
      </c>
      <c r="D7279" s="14" t="s">
        <v>137</v>
      </c>
      <c r="E7279" s="14" t="s">
        <v>97</v>
      </c>
      <c r="F7279" s="14" t="s">
        <v>63</v>
      </c>
      <c r="G7279" s="14" t="s">
        <v>64</v>
      </c>
      <c r="H7279" s="14" t="s">
        <v>80</v>
      </c>
      <c r="I7279" s="14" t="s">
        <v>81</v>
      </c>
      <c r="J7279" s="14" t="s">
        <v>5366</v>
      </c>
      <c r="K7279" s="15" t="n">
        <v>35.984</v>
      </c>
      <c r="L7279" s="0" t="n">
        <v>2</v>
      </c>
      <c r="M7279" s="16" t="n">
        <v>0.2</v>
      </c>
      <c r="N7279" s="17" t="n">
        <v>4.498</v>
      </c>
      <c r="O7279" s="0" t="str">
        <f aca="false">TEXT(B7279,"YYYY-MM")</f>
        <v>2017-07</v>
      </c>
      <c r="P7279" s="18" t="n">
        <f aca="false">IFERROR(N7279/K7279,0)</f>
        <v>0.125</v>
      </c>
      <c r="Q7279" s="0" t="str">
        <f aca="false">IF(M7279=0,"No Discount",IF(M7279&lt;0.2,"Low (1-19%)",IF(M7279&lt;0.4,"Medium (20-39%)","High (40%+)")))</f>
        <v>Medium (20-39%)</v>
      </c>
      <c r="R7279" s="0" t="str">
        <f aca="false">INDEX('Lookup Tables'!$B$2:$B$5,MATCH(F7279,'Lookup Tables'!$A$2:$A$5,0))</f>
        <v>Manager D</v>
      </c>
    </row>
    <row r="7280" customFormat="false" ht="15" hidden="false" customHeight="false" outlineLevel="0" collapsed="false">
      <c r="A7280" s="0" t="s">
        <v>5553</v>
      </c>
      <c r="B7280" s="13" t="n">
        <v>42935</v>
      </c>
      <c r="C7280" s="13" t="n">
        <v>42937</v>
      </c>
      <c r="D7280" s="14" t="s">
        <v>137</v>
      </c>
      <c r="E7280" s="14" t="s">
        <v>97</v>
      </c>
      <c r="F7280" s="14" t="s">
        <v>63</v>
      </c>
      <c r="G7280" s="14" t="s">
        <v>64</v>
      </c>
      <c r="H7280" s="14" t="s">
        <v>80</v>
      </c>
      <c r="I7280" s="14" t="s">
        <v>123</v>
      </c>
      <c r="J7280" s="14" t="s">
        <v>2552</v>
      </c>
      <c r="K7280" s="15" t="n">
        <v>389.97</v>
      </c>
      <c r="L7280" s="0" t="n">
        <v>3</v>
      </c>
      <c r="M7280" s="16" t="n">
        <v>0</v>
      </c>
      <c r="N7280" s="17" t="n">
        <v>132.5898</v>
      </c>
      <c r="O7280" s="0" t="str">
        <f aca="false">TEXT(B7280,"YYYY-MM")</f>
        <v>2017-07</v>
      </c>
      <c r="P7280" s="18" t="n">
        <f aca="false">IFERROR(N7280/K7280,0)</f>
        <v>0.34</v>
      </c>
      <c r="Q7280" s="0" t="str">
        <f aca="false">IF(M7280=0,"No Discount",IF(M7280&lt;0.2,"Low (1-19%)",IF(M7280&lt;0.4,"Medium (20-39%)","High (40%+)")))</f>
        <v>No Discount</v>
      </c>
      <c r="R7280" s="0" t="str">
        <f aca="false">INDEX('Lookup Tables'!$B$2:$B$5,MATCH(F7280,'Lookup Tables'!$A$2:$A$5,0))</f>
        <v>Manager D</v>
      </c>
    </row>
    <row r="7281" customFormat="false" ht="15" hidden="false" customHeight="false" outlineLevel="0" collapsed="false">
      <c r="A7281" s="0" t="s">
        <v>5554</v>
      </c>
      <c r="B7281" s="13" t="n">
        <v>42869</v>
      </c>
      <c r="C7281" s="13" t="n">
        <v>42869</v>
      </c>
      <c r="D7281" s="14" t="s">
        <v>606</v>
      </c>
      <c r="E7281" s="14" t="s">
        <v>62</v>
      </c>
      <c r="F7281" s="14" t="s">
        <v>63</v>
      </c>
      <c r="G7281" s="14" t="s">
        <v>189</v>
      </c>
      <c r="H7281" s="14" t="s">
        <v>80</v>
      </c>
      <c r="I7281" s="14" t="s">
        <v>123</v>
      </c>
      <c r="J7281" s="14" t="s">
        <v>824</v>
      </c>
      <c r="K7281" s="15" t="n">
        <v>185.528</v>
      </c>
      <c r="L7281" s="0" t="n">
        <v>7</v>
      </c>
      <c r="M7281" s="16" t="n">
        <v>0.2</v>
      </c>
      <c r="N7281" s="17" t="n">
        <v>48.7011</v>
      </c>
      <c r="O7281" s="0" t="str">
        <f aca="false">TEXT(B7281,"YYYY-MM")</f>
        <v>2017-05</v>
      </c>
      <c r="P7281" s="18" t="n">
        <f aca="false">IFERROR(N7281/K7281,0)</f>
        <v>0.2625</v>
      </c>
      <c r="Q7281" s="0" t="str">
        <f aca="false">IF(M7281=0,"No Discount",IF(M7281&lt;0.2,"Low (1-19%)",IF(M7281&lt;0.4,"Medium (20-39%)","High (40%+)")))</f>
        <v>Medium (20-39%)</v>
      </c>
      <c r="R7281" s="0" t="str">
        <f aca="false">INDEX('Lookup Tables'!$B$2:$B$5,MATCH(F7281,'Lookup Tables'!$A$2:$A$5,0))</f>
        <v>Manager D</v>
      </c>
    </row>
    <row r="7282" customFormat="false" ht="15" hidden="false" customHeight="false" outlineLevel="0" collapsed="false">
      <c r="A7282" s="0" t="s">
        <v>5555</v>
      </c>
      <c r="B7282" s="13" t="n">
        <v>42421</v>
      </c>
      <c r="C7282" s="13" t="n">
        <v>42427</v>
      </c>
      <c r="D7282" s="14" t="s">
        <v>69</v>
      </c>
      <c r="E7282" s="14" t="s">
        <v>53</v>
      </c>
      <c r="F7282" s="14" t="s">
        <v>117</v>
      </c>
      <c r="G7282" s="14" t="s">
        <v>1243</v>
      </c>
      <c r="H7282" s="14" t="s">
        <v>65</v>
      </c>
      <c r="I7282" s="14" t="s">
        <v>83</v>
      </c>
      <c r="J7282" s="14" t="s">
        <v>804</v>
      </c>
      <c r="K7282" s="15" t="n">
        <v>2541.98</v>
      </c>
      <c r="L7282" s="0" t="n">
        <v>2</v>
      </c>
      <c r="M7282" s="16" t="n">
        <v>0</v>
      </c>
      <c r="N7282" s="17" t="n">
        <v>1270.99</v>
      </c>
      <c r="O7282" s="0" t="str">
        <f aca="false">TEXT(B7282,"YYYY-MM")</f>
        <v>2016-02</v>
      </c>
      <c r="P7282" s="18" t="n">
        <f aca="false">IFERROR(N7282/K7282,0)</f>
        <v>0.5</v>
      </c>
      <c r="Q7282" s="0" t="str">
        <f aca="false">IF(M7282=0,"No Discount",IF(M7282&lt;0.2,"Low (1-19%)",IF(M7282&lt;0.4,"Medium (20-39%)","High (40%+)")))</f>
        <v>No Discount</v>
      </c>
      <c r="R7282" s="0" t="str">
        <f aca="false">INDEX('Lookup Tables'!$B$2:$B$5,MATCH(F7282,'Lookup Tables'!$A$2:$A$5,0))</f>
        <v>Manager B</v>
      </c>
    </row>
    <row r="7283" customFormat="false" ht="15" hidden="false" customHeight="false" outlineLevel="0" collapsed="false">
      <c r="A7283" s="0" t="s">
        <v>5556</v>
      </c>
      <c r="B7283" s="13" t="n">
        <v>43389</v>
      </c>
      <c r="C7283" s="13" t="n">
        <v>43394</v>
      </c>
      <c r="D7283" s="14" t="s">
        <v>69</v>
      </c>
      <c r="E7283" s="14" t="s">
        <v>97</v>
      </c>
      <c r="F7283" s="14" t="s">
        <v>63</v>
      </c>
      <c r="G7283" s="14" t="s">
        <v>189</v>
      </c>
      <c r="H7283" s="14" t="s">
        <v>80</v>
      </c>
      <c r="I7283" s="14" t="s">
        <v>345</v>
      </c>
      <c r="J7283" s="14" t="s">
        <v>425</v>
      </c>
      <c r="K7283" s="15" t="n">
        <v>599.985</v>
      </c>
      <c r="L7283" s="0" t="n">
        <v>5</v>
      </c>
      <c r="M7283" s="16" t="n">
        <v>0.7</v>
      </c>
      <c r="N7283" s="17" t="n">
        <v>-479.988</v>
      </c>
      <c r="O7283" s="0" t="str">
        <f aca="false">TEXT(B7283,"YYYY-MM")</f>
        <v>2018-10</v>
      </c>
      <c r="P7283" s="18" t="n">
        <f aca="false">IFERROR(N7283/K7283,0)</f>
        <v>-0.8</v>
      </c>
      <c r="Q7283" s="0" t="str">
        <f aca="false">IF(M7283=0,"No Discount",IF(M7283&lt;0.2,"Low (1-19%)",IF(M7283&lt;0.4,"Medium (20-39%)","High (40%+)")))</f>
        <v>High (40%+)</v>
      </c>
      <c r="R7283" s="0" t="str">
        <f aca="false">INDEX('Lookup Tables'!$B$2:$B$5,MATCH(F7283,'Lookup Tables'!$A$2:$A$5,0))</f>
        <v>Manager D</v>
      </c>
    </row>
    <row r="7284" customFormat="false" ht="15" hidden="false" customHeight="false" outlineLevel="0" collapsed="false">
      <c r="A7284" s="0" t="s">
        <v>5557</v>
      </c>
      <c r="B7284" s="13" t="n">
        <v>43273</v>
      </c>
      <c r="C7284" s="13" t="n">
        <v>43280</v>
      </c>
      <c r="D7284" s="14" t="s">
        <v>69</v>
      </c>
      <c r="E7284" s="14" t="s">
        <v>53</v>
      </c>
      <c r="F7284" s="14" t="s">
        <v>98</v>
      </c>
      <c r="G7284" s="14" t="s">
        <v>146</v>
      </c>
      <c r="H7284" s="14" t="s">
        <v>65</v>
      </c>
      <c r="I7284" s="14" t="s">
        <v>83</v>
      </c>
      <c r="J7284" s="14" t="s">
        <v>1572</v>
      </c>
      <c r="K7284" s="15" t="n">
        <v>3.036</v>
      </c>
      <c r="L7284" s="0" t="n">
        <v>3</v>
      </c>
      <c r="M7284" s="16" t="n">
        <v>0.8</v>
      </c>
      <c r="N7284" s="17" t="n">
        <v>-5.0094</v>
      </c>
      <c r="O7284" s="0" t="str">
        <f aca="false">TEXT(B7284,"YYYY-MM")</f>
        <v>2018-06</v>
      </c>
      <c r="P7284" s="18" t="n">
        <f aca="false">IFERROR(N7284/K7284,0)</f>
        <v>-1.65</v>
      </c>
      <c r="Q7284" s="0" t="str">
        <f aca="false">IF(M7284=0,"No Discount",IF(M7284&lt;0.2,"Low (1-19%)",IF(M7284&lt;0.4,"Medium (20-39%)","High (40%+)")))</f>
        <v>High (40%+)</v>
      </c>
      <c r="R7284" s="0" t="str">
        <f aca="false">INDEX('Lookup Tables'!$B$2:$B$5,MATCH(F7284,'Lookup Tables'!$A$2:$A$5,0))</f>
        <v>Manager A</v>
      </c>
    </row>
    <row r="7285" customFormat="false" ht="15" hidden="false" customHeight="false" outlineLevel="0" collapsed="false">
      <c r="A7285" s="0" t="s">
        <v>5558</v>
      </c>
      <c r="B7285" s="13" t="n">
        <v>43352</v>
      </c>
      <c r="C7285" s="13" t="n">
        <v>43356</v>
      </c>
      <c r="D7285" s="14" t="s">
        <v>69</v>
      </c>
      <c r="E7285" s="14" t="s">
        <v>53</v>
      </c>
      <c r="F7285" s="14" t="s">
        <v>117</v>
      </c>
      <c r="G7285" s="14" t="s">
        <v>269</v>
      </c>
      <c r="H7285" s="14" t="s">
        <v>65</v>
      </c>
      <c r="I7285" s="14" t="s">
        <v>78</v>
      </c>
      <c r="J7285" s="14" t="s">
        <v>585</v>
      </c>
      <c r="K7285" s="15" t="n">
        <v>25.92</v>
      </c>
      <c r="L7285" s="0" t="n">
        <v>5</v>
      </c>
      <c r="M7285" s="16" t="n">
        <v>0.2</v>
      </c>
      <c r="N7285" s="17" t="n">
        <v>3.888</v>
      </c>
      <c r="O7285" s="0" t="str">
        <f aca="false">TEXT(B7285,"YYYY-MM")</f>
        <v>2018-09</v>
      </c>
      <c r="P7285" s="18" t="n">
        <f aca="false">IFERROR(N7285/K7285,0)</f>
        <v>0.15</v>
      </c>
      <c r="Q7285" s="0" t="str">
        <f aca="false">IF(M7285=0,"No Discount",IF(M7285&lt;0.2,"Low (1-19%)",IF(M7285&lt;0.4,"Medium (20-39%)","High (40%+)")))</f>
        <v>Medium (20-39%)</v>
      </c>
      <c r="R7285" s="0" t="str">
        <f aca="false">INDEX('Lookup Tables'!$B$2:$B$5,MATCH(F7285,'Lookup Tables'!$A$2:$A$5,0))</f>
        <v>Manager B</v>
      </c>
    </row>
    <row r="7286" customFormat="false" ht="15" hidden="false" customHeight="false" outlineLevel="0" collapsed="false">
      <c r="A7286" s="0" t="s">
        <v>5558</v>
      </c>
      <c r="B7286" s="13" t="n">
        <v>43352</v>
      </c>
      <c r="C7286" s="13" t="n">
        <v>43356</v>
      </c>
      <c r="D7286" s="14" t="s">
        <v>69</v>
      </c>
      <c r="E7286" s="14" t="s">
        <v>53</v>
      </c>
      <c r="F7286" s="14" t="s">
        <v>117</v>
      </c>
      <c r="G7286" s="14" t="s">
        <v>269</v>
      </c>
      <c r="H7286" s="14" t="s">
        <v>56</v>
      </c>
      <c r="I7286" s="14" t="s">
        <v>76</v>
      </c>
      <c r="J7286" s="14" t="s">
        <v>855</v>
      </c>
      <c r="K7286" s="15" t="n">
        <v>66.112</v>
      </c>
      <c r="L7286" s="0" t="n">
        <v>2</v>
      </c>
      <c r="M7286" s="16" t="n">
        <v>0.2</v>
      </c>
      <c r="N7286" s="17" t="n">
        <v>-9.0904</v>
      </c>
      <c r="O7286" s="0" t="str">
        <f aca="false">TEXT(B7286,"YYYY-MM")</f>
        <v>2018-09</v>
      </c>
      <c r="P7286" s="18" t="n">
        <f aca="false">IFERROR(N7286/K7286,0)</f>
        <v>-0.1375</v>
      </c>
      <c r="Q7286" s="0" t="str">
        <f aca="false">IF(M7286=0,"No Discount",IF(M7286&lt;0.2,"Low (1-19%)",IF(M7286&lt;0.4,"Medium (20-39%)","High (40%+)")))</f>
        <v>Medium (20-39%)</v>
      </c>
      <c r="R7286" s="0" t="str">
        <f aca="false">INDEX('Lookup Tables'!$B$2:$B$5,MATCH(F7286,'Lookup Tables'!$A$2:$A$5,0))</f>
        <v>Manager B</v>
      </c>
    </row>
    <row r="7287" customFormat="false" ht="15" hidden="false" customHeight="false" outlineLevel="0" collapsed="false">
      <c r="A7287" s="0" t="s">
        <v>5559</v>
      </c>
      <c r="B7287" s="13" t="n">
        <v>43387</v>
      </c>
      <c r="C7287" s="13" t="n">
        <v>43392</v>
      </c>
      <c r="D7287" s="14" t="s">
        <v>69</v>
      </c>
      <c r="E7287" s="14" t="s">
        <v>53</v>
      </c>
      <c r="F7287" s="14" t="s">
        <v>63</v>
      </c>
      <c r="G7287" s="14" t="s">
        <v>64</v>
      </c>
      <c r="H7287" s="14" t="s">
        <v>80</v>
      </c>
      <c r="I7287" s="14" t="s">
        <v>123</v>
      </c>
      <c r="J7287" s="14" t="s">
        <v>1003</v>
      </c>
      <c r="K7287" s="15" t="n">
        <v>46.36</v>
      </c>
      <c r="L7287" s="0" t="n">
        <v>4</v>
      </c>
      <c r="M7287" s="16" t="n">
        <v>0</v>
      </c>
      <c r="N7287" s="17" t="n">
        <v>15.2988</v>
      </c>
      <c r="O7287" s="0" t="str">
        <f aca="false">TEXT(B7287,"YYYY-MM")</f>
        <v>2018-10</v>
      </c>
      <c r="P7287" s="18" t="n">
        <f aca="false">IFERROR(N7287/K7287,0)</f>
        <v>0.33</v>
      </c>
      <c r="Q7287" s="0" t="str">
        <f aca="false">IF(M7287=0,"No Discount",IF(M7287&lt;0.2,"Low (1-19%)",IF(M7287&lt;0.4,"Medium (20-39%)","High (40%+)")))</f>
        <v>No Discount</v>
      </c>
      <c r="R7287" s="0" t="str">
        <f aca="false">INDEX('Lookup Tables'!$B$2:$B$5,MATCH(F7287,'Lookup Tables'!$A$2:$A$5,0))</f>
        <v>Manager D</v>
      </c>
    </row>
    <row r="7288" customFormat="false" ht="15" hidden="false" customHeight="false" outlineLevel="0" collapsed="false">
      <c r="A7288" s="0" t="s">
        <v>5560</v>
      </c>
      <c r="B7288" s="13" t="n">
        <v>42906</v>
      </c>
      <c r="C7288" s="13" t="n">
        <v>42911</v>
      </c>
      <c r="D7288" s="14" t="s">
        <v>69</v>
      </c>
      <c r="E7288" s="14" t="s">
        <v>62</v>
      </c>
      <c r="F7288" s="14" t="s">
        <v>98</v>
      </c>
      <c r="G7288" s="14" t="s">
        <v>331</v>
      </c>
      <c r="H7288" s="14" t="s">
        <v>80</v>
      </c>
      <c r="I7288" s="14" t="s">
        <v>123</v>
      </c>
      <c r="J7288" s="14" t="s">
        <v>4124</v>
      </c>
      <c r="K7288" s="15" t="n">
        <v>6.9</v>
      </c>
      <c r="L7288" s="0" t="n">
        <v>1</v>
      </c>
      <c r="M7288" s="16" t="n">
        <v>0</v>
      </c>
      <c r="N7288" s="17" t="n">
        <v>0.552</v>
      </c>
      <c r="O7288" s="0" t="str">
        <f aca="false">TEXT(B7288,"YYYY-MM")</f>
        <v>2017-06</v>
      </c>
      <c r="P7288" s="18" t="n">
        <f aca="false">IFERROR(N7288/K7288,0)</f>
        <v>0.08</v>
      </c>
      <c r="Q7288" s="0" t="str">
        <f aca="false">IF(M7288=0,"No Discount",IF(M7288&lt;0.2,"Low (1-19%)",IF(M7288&lt;0.4,"Medium (20-39%)","High (40%+)")))</f>
        <v>No Discount</v>
      </c>
      <c r="R7288" s="0" t="str">
        <f aca="false">INDEX('Lookup Tables'!$B$2:$B$5,MATCH(F7288,'Lookup Tables'!$A$2:$A$5,0))</f>
        <v>Manager A</v>
      </c>
    </row>
    <row r="7289" customFormat="false" ht="15" hidden="false" customHeight="false" outlineLevel="0" collapsed="false">
      <c r="A7289" s="0" t="s">
        <v>5560</v>
      </c>
      <c r="B7289" s="13" t="n">
        <v>42906</v>
      </c>
      <c r="C7289" s="13" t="n">
        <v>42911</v>
      </c>
      <c r="D7289" s="14" t="s">
        <v>69</v>
      </c>
      <c r="E7289" s="14" t="s">
        <v>62</v>
      </c>
      <c r="F7289" s="14" t="s">
        <v>98</v>
      </c>
      <c r="G7289" s="14" t="s">
        <v>331</v>
      </c>
      <c r="H7289" s="14" t="s">
        <v>56</v>
      </c>
      <c r="I7289" s="14" t="s">
        <v>76</v>
      </c>
      <c r="J7289" s="14" t="s">
        <v>2805</v>
      </c>
      <c r="K7289" s="15" t="n">
        <v>57.69</v>
      </c>
      <c r="L7289" s="0" t="n">
        <v>3</v>
      </c>
      <c r="M7289" s="16" t="n">
        <v>0</v>
      </c>
      <c r="N7289" s="17" t="n">
        <v>23.6529</v>
      </c>
      <c r="O7289" s="0" t="str">
        <f aca="false">TEXT(B7289,"YYYY-MM")</f>
        <v>2017-06</v>
      </c>
      <c r="P7289" s="18" t="n">
        <f aca="false">IFERROR(N7289/K7289,0)</f>
        <v>0.41</v>
      </c>
      <c r="Q7289" s="0" t="str">
        <f aca="false">IF(M7289=0,"No Discount",IF(M7289&lt;0.2,"Low (1-19%)",IF(M7289&lt;0.4,"Medium (20-39%)","High (40%+)")))</f>
        <v>No Discount</v>
      </c>
      <c r="R7289" s="0" t="str">
        <f aca="false">INDEX('Lookup Tables'!$B$2:$B$5,MATCH(F7289,'Lookup Tables'!$A$2:$A$5,0))</f>
        <v>Manager A</v>
      </c>
    </row>
    <row r="7290" customFormat="false" ht="15" hidden="false" customHeight="false" outlineLevel="0" collapsed="false">
      <c r="A7290" s="0" t="s">
        <v>5561</v>
      </c>
      <c r="B7290" s="13" t="n">
        <v>42249</v>
      </c>
      <c r="C7290" s="13" t="n">
        <v>42254</v>
      </c>
      <c r="D7290" s="14" t="s">
        <v>69</v>
      </c>
      <c r="E7290" s="14" t="s">
        <v>62</v>
      </c>
      <c r="F7290" s="14" t="s">
        <v>98</v>
      </c>
      <c r="G7290" s="14" t="s">
        <v>99</v>
      </c>
      <c r="H7290" s="14" t="s">
        <v>80</v>
      </c>
      <c r="I7290" s="14" t="s">
        <v>345</v>
      </c>
      <c r="J7290" s="14" t="s">
        <v>2790</v>
      </c>
      <c r="K7290" s="15" t="n">
        <v>559.71</v>
      </c>
      <c r="L7290" s="0" t="n">
        <v>3</v>
      </c>
      <c r="M7290" s="16" t="n">
        <v>0.4</v>
      </c>
      <c r="N7290" s="17" t="n">
        <v>-121.2705</v>
      </c>
      <c r="O7290" s="0" t="str">
        <f aca="false">TEXT(B7290,"YYYY-MM")</f>
        <v>2015-09</v>
      </c>
      <c r="P7290" s="18" t="n">
        <f aca="false">IFERROR(N7290/K7290,0)</f>
        <v>-0.216666666666667</v>
      </c>
      <c r="Q7290" s="0" t="str">
        <f aca="false">IF(M7290=0,"No Discount",IF(M7290&lt;0.2,"Low (1-19%)",IF(M7290&lt;0.4,"Medium (20-39%)","High (40%+)")))</f>
        <v>High (40%+)</v>
      </c>
      <c r="R7290" s="0" t="str">
        <f aca="false">INDEX('Lookup Tables'!$B$2:$B$5,MATCH(F7290,'Lookup Tables'!$A$2:$A$5,0))</f>
        <v>Manager A</v>
      </c>
    </row>
    <row r="7291" customFormat="false" ht="15" hidden="false" customHeight="false" outlineLevel="0" collapsed="false">
      <c r="A7291" s="0" t="s">
        <v>5562</v>
      </c>
      <c r="B7291" s="13" t="n">
        <v>42765</v>
      </c>
      <c r="C7291" s="13" t="n">
        <v>42766</v>
      </c>
      <c r="D7291" s="14" t="s">
        <v>137</v>
      </c>
      <c r="E7291" s="14" t="s">
        <v>53</v>
      </c>
      <c r="F7291" s="14" t="s">
        <v>63</v>
      </c>
      <c r="G7291" s="14" t="s">
        <v>64</v>
      </c>
      <c r="H7291" s="14" t="s">
        <v>65</v>
      </c>
      <c r="I7291" s="14" t="s">
        <v>73</v>
      </c>
      <c r="J7291" s="14" t="s">
        <v>560</v>
      </c>
      <c r="K7291" s="15" t="n">
        <v>305.01</v>
      </c>
      <c r="L7291" s="0" t="n">
        <v>9</v>
      </c>
      <c r="M7291" s="16" t="n">
        <v>0</v>
      </c>
      <c r="N7291" s="17" t="n">
        <v>76.2525</v>
      </c>
      <c r="O7291" s="0" t="str">
        <f aca="false">TEXT(B7291,"YYYY-MM")</f>
        <v>2017-01</v>
      </c>
      <c r="P7291" s="18" t="n">
        <f aca="false">IFERROR(N7291/K7291,0)</f>
        <v>0.25</v>
      </c>
      <c r="Q7291" s="0" t="str">
        <f aca="false">IF(M7291=0,"No Discount",IF(M7291&lt;0.2,"Low (1-19%)",IF(M7291&lt;0.4,"Medium (20-39%)","High (40%+)")))</f>
        <v>No Discount</v>
      </c>
      <c r="R7291" s="0" t="str">
        <f aca="false">INDEX('Lookup Tables'!$B$2:$B$5,MATCH(F7291,'Lookup Tables'!$A$2:$A$5,0))</f>
        <v>Manager D</v>
      </c>
    </row>
    <row r="7292" customFormat="false" ht="15" hidden="false" customHeight="false" outlineLevel="0" collapsed="false">
      <c r="A7292" s="0" t="s">
        <v>5562</v>
      </c>
      <c r="B7292" s="13" t="n">
        <v>42765</v>
      </c>
      <c r="C7292" s="13" t="n">
        <v>42766</v>
      </c>
      <c r="D7292" s="14" t="s">
        <v>137</v>
      </c>
      <c r="E7292" s="14" t="s">
        <v>53</v>
      </c>
      <c r="F7292" s="14" t="s">
        <v>63</v>
      </c>
      <c r="G7292" s="14" t="s">
        <v>64</v>
      </c>
      <c r="H7292" s="14" t="s">
        <v>65</v>
      </c>
      <c r="I7292" s="14" t="s">
        <v>83</v>
      </c>
      <c r="J7292" s="14" t="s">
        <v>302</v>
      </c>
      <c r="K7292" s="15" t="n">
        <v>50.784</v>
      </c>
      <c r="L7292" s="0" t="n">
        <v>2</v>
      </c>
      <c r="M7292" s="16" t="n">
        <v>0.2</v>
      </c>
      <c r="N7292" s="17" t="n">
        <v>17.7744</v>
      </c>
      <c r="O7292" s="0" t="str">
        <f aca="false">TEXT(B7292,"YYYY-MM")</f>
        <v>2017-01</v>
      </c>
      <c r="P7292" s="18" t="n">
        <f aca="false">IFERROR(N7292/K7292,0)</f>
        <v>0.35</v>
      </c>
      <c r="Q7292" s="0" t="str">
        <f aca="false">IF(M7292=0,"No Discount",IF(M7292&lt;0.2,"Low (1-19%)",IF(M7292&lt;0.4,"Medium (20-39%)","High (40%+)")))</f>
        <v>Medium (20-39%)</v>
      </c>
      <c r="R7292" s="0" t="str">
        <f aca="false">INDEX('Lookup Tables'!$B$2:$B$5,MATCH(F7292,'Lookup Tables'!$A$2:$A$5,0))</f>
        <v>Manager D</v>
      </c>
    </row>
    <row r="7293" customFormat="false" ht="15" hidden="false" customHeight="false" outlineLevel="0" collapsed="false">
      <c r="A7293" s="0" t="s">
        <v>5562</v>
      </c>
      <c r="B7293" s="13" t="n">
        <v>42765</v>
      </c>
      <c r="C7293" s="13" t="n">
        <v>42766</v>
      </c>
      <c r="D7293" s="14" t="s">
        <v>137</v>
      </c>
      <c r="E7293" s="14" t="s">
        <v>53</v>
      </c>
      <c r="F7293" s="14" t="s">
        <v>63</v>
      </c>
      <c r="G7293" s="14" t="s">
        <v>64</v>
      </c>
      <c r="H7293" s="14" t="s">
        <v>65</v>
      </c>
      <c r="I7293" s="14" t="s">
        <v>66</v>
      </c>
      <c r="J7293" s="14" t="s">
        <v>510</v>
      </c>
      <c r="K7293" s="15" t="n">
        <v>26.01</v>
      </c>
      <c r="L7293" s="0" t="n">
        <v>9</v>
      </c>
      <c r="M7293" s="16" t="n">
        <v>0</v>
      </c>
      <c r="N7293" s="17" t="n">
        <v>12.2247</v>
      </c>
      <c r="O7293" s="0" t="str">
        <f aca="false">TEXT(B7293,"YYYY-MM")</f>
        <v>2017-01</v>
      </c>
      <c r="P7293" s="18" t="n">
        <f aca="false">IFERROR(N7293/K7293,0)</f>
        <v>0.47</v>
      </c>
      <c r="Q7293" s="0" t="str">
        <f aca="false">IF(M7293=0,"No Discount",IF(M7293&lt;0.2,"Low (1-19%)",IF(M7293&lt;0.4,"Medium (20-39%)","High (40%+)")))</f>
        <v>No Discount</v>
      </c>
      <c r="R7293" s="0" t="str">
        <f aca="false">INDEX('Lookup Tables'!$B$2:$B$5,MATCH(F7293,'Lookup Tables'!$A$2:$A$5,0))</f>
        <v>Manager D</v>
      </c>
    </row>
    <row r="7294" customFormat="false" ht="15" hidden="false" customHeight="false" outlineLevel="0" collapsed="false">
      <c r="A7294" s="0" t="s">
        <v>5563</v>
      </c>
      <c r="B7294" s="13" t="n">
        <v>43438</v>
      </c>
      <c r="C7294" s="13" t="n">
        <v>43443</v>
      </c>
      <c r="D7294" s="14" t="s">
        <v>69</v>
      </c>
      <c r="E7294" s="14" t="s">
        <v>53</v>
      </c>
      <c r="F7294" s="14" t="s">
        <v>54</v>
      </c>
      <c r="G7294" s="14" t="s">
        <v>200</v>
      </c>
      <c r="H7294" s="14" t="s">
        <v>80</v>
      </c>
      <c r="I7294" s="14" t="s">
        <v>345</v>
      </c>
      <c r="J7294" s="14" t="s">
        <v>5276</v>
      </c>
      <c r="K7294" s="15" t="n">
        <v>649</v>
      </c>
      <c r="L7294" s="0" t="n">
        <v>2</v>
      </c>
      <c r="M7294" s="16" t="n">
        <v>0.5</v>
      </c>
      <c r="N7294" s="17" t="n">
        <v>-272.58</v>
      </c>
      <c r="O7294" s="0" t="str">
        <f aca="false">TEXT(B7294,"YYYY-MM")</f>
        <v>2018-12</v>
      </c>
      <c r="P7294" s="18" t="n">
        <f aca="false">IFERROR(N7294/K7294,0)</f>
        <v>-0.42</v>
      </c>
      <c r="Q7294" s="0" t="str">
        <f aca="false">IF(M7294=0,"No Discount",IF(M7294&lt;0.2,"Low (1-19%)",IF(M7294&lt;0.4,"Medium (20-39%)","High (40%+)")))</f>
        <v>High (40%+)</v>
      </c>
      <c r="R7294" s="0" t="str">
        <f aca="false">INDEX('Lookup Tables'!$B$2:$B$5,MATCH(F7294,'Lookup Tables'!$A$2:$A$5,0))</f>
        <v>Manager C</v>
      </c>
    </row>
    <row r="7295" customFormat="false" ht="15" hidden="false" customHeight="false" outlineLevel="0" collapsed="false">
      <c r="A7295" s="0" t="s">
        <v>5564</v>
      </c>
      <c r="B7295" s="13" t="n">
        <v>42758</v>
      </c>
      <c r="C7295" s="13" t="n">
        <v>42764</v>
      </c>
      <c r="D7295" s="14" t="s">
        <v>69</v>
      </c>
      <c r="E7295" s="14" t="s">
        <v>53</v>
      </c>
      <c r="F7295" s="14" t="s">
        <v>63</v>
      </c>
      <c r="G7295" s="14" t="s">
        <v>64</v>
      </c>
      <c r="H7295" s="14" t="s">
        <v>56</v>
      </c>
      <c r="I7295" s="14" t="s">
        <v>76</v>
      </c>
      <c r="J7295" s="14" t="s">
        <v>4095</v>
      </c>
      <c r="K7295" s="15" t="n">
        <v>59.99</v>
      </c>
      <c r="L7295" s="0" t="n">
        <v>7</v>
      </c>
      <c r="M7295" s="16" t="n">
        <v>0</v>
      </c>
      <c r="N7295" s="17" t="n">
        <v>21.5964</v>
      </c>
      <c r="O7295" s="0" t="str">
        <f aca="false">TEXT(B7295,"YYYY-MM")</f>
        <v>2017-01</v>
      </c>
      <c r="P7295" s="18" t="n">
        <f aca="false">IFERROR(N7295/K7295,0)</f>
        <v>0.36</v>
      </c>
      <c r="Q7295" s="0" t="str">
        <f aca="false">IF(M7295=0,"No Discount",IF(M7295&lt;0.2,"Low (1-19%)",IF(M7295&lt;0.4,"Medium (20-39%)","High (40%+)")))</f>
        <v>No Discount</v>
      </c>
      <c r="R7295" s="0" t="str">
        <f aca="false">INDEX('Lookup Tables'!$B$2:$B$5,MATCH(F7295,'Lookup Tables'!$A$2:$A$5,0))</f>
        <v>Manager D</v>
      </c>
    </row>
    <row r="7296" customFormat="false" ht="15" hidden="false" customHeight="false" outlineLevel="0" collapsed="false">
      <c r="A7296" s="0" t="s">
        <v>5565</v>
      </c>
      <c r="B7296" s="13" t="n">
        <v>42516</v>
      </c>
      <c r="C7296" s="13" t="n">
        <v>42521</v>
      </c>
      <c r="D7296" s="14" t="s">
        <v>69</v>
      </c>
      <c r="E7296" s="14" t="s">
        <v>53</v>
      </c>
      <c r="F7296" s="14" t="s">
        <v>63</v>
      </c>
      <c r="G7296" s="14" t="s">
        <v>94</v>
      </c>
      <c r="H7296" s="14" t="s">
        <v>56</v>
      </c>
      <c r="I7296" s="14" t="s">
        <v>76</v>
      </c>
      <c r="J7296" s="14" t="s">
        <v>932</v>
      </c>
      <c r="K7296" s="15" t="n">
        <v>20.24</v>
      </c>
      <c r="L7296" s="0" t="n">
        <v>1</v>
      </c>
      <c r="M7296" s="16" t="n">
        <v>0</v>
      </c>
      <c r="N7296" s="17" t="n">
        <v>7.8936</v>
      </c>
      <c r="O7296" s="0" t="str">
        <f aca="false">TEXT(B7296,"YYYY-MM")</f>
        <v>2016-05</v>
      </c>
      <c r="P7296" s="18" t="n">
        <f aca="false">IFERROR(N7296/K7296,0)</f>
        <v>0.39</v>
      </c>
      <c r="Q7296" s="0" t="str">
        <f aca="false">IF(M7296=0,"No Discount",IF(M7296&lt;0.2,"Low (1-19%)",IF(M7296&lt;0.4,"Medium (20-39%)","High (40%+)")))</f>
        <v>No Discount</v>
      </c>
      <c r="R7296" s="0" t="str">
        <f aca="false">INDEX('Lookup Tables'!$B$2:$B$5,MATCH(F7296,'Lookup Tables'!$A$2:$A$5,0))</f>
        <v>Manager D</v>
      </c>
    </row>
    <row r="7297" customFormat="false" ht="15" hidden="false" customHeight="false" outlineLevel="0" collapsed="false">
      <c r="A7297" s="0" t="s">
        <v>5566</v>
      </c>
      <c r="B7297" s="13" t="n">
        <v>42128</v>
      </c>
      <c r="C7297" s="13" t="n">
        <v>42129</v>
      </c>
      <c r="D7297" s="14" t="s">
        <v>137</v>
      </c>
      <c r="E7297" s="14" t="s">
        <v>53</v>
      </c>
      <c r="F7297" s="14" t="s">
        <v>98</v>
      </c>
      <c r="G7297" s="14" t="s">
        <v>99</v>
      </c>
      <c r="H7297" s="14" t="s">
        <v>65</v>
      </c>
      <c r="I7297" s="14" t="s">
        <v>78</v>
      </c>
      <c r="J7297" s="14" t="s">
        <v>3482</v>
      </c>
      <c r="K7297" s="15" t="n">
        <v>37.84</v>
      </c>
      <c r="L7297" s="0" t="n">
        <v>2</v>
      </c>
      <c r="M7297" s="16" t="n">
        <v>0.2</v>
      </c>
      <c r="N7297" s="17" t="n">
        <v>2.838</v>
      </c>
      <c r="O7297" s="0" t="str">
        <f aca="false">TEXT(B7297,"YYYY-MM")</f>
        <v>2015-05</v>
      </c>
      <c r="P7297" s="18" t="n">
        <f aca="false">IFERROR(N7297/K7297,0)</f>
        <v>0.075</v>
      </c>
      <c r="Q7297" s="0" t="str">
        <f aca="false">IF(M7297=0,"No Discount",IF(M7297&lt;0.2,"Low (1-19%)",IF(M7297&lt;0.4,"Medium (20-39%)","High (40%+)")))</f>
        <v>Medium (20-39%)</v>
      </c>
      <c r="R7297" s="0" t="str">
        <f aca="false">INDEX('Lookup Tables'!$B$2:$B$5,MATCH(F7297,'Lookup Tables'!$A$2:$A$5,0))</f>
        <v>Manager A</v>
      </c>
    </row>
    <row r="7298" customFormat="false" ht="15" hidden="false" customHeight="false" outlineLevel="0" collapsed="false">
      <c r="A7298" s="0" t="s">
        <v>5566</v>
      </c>
      <c r="B7298" s="13" t="n">
        <v>42128</v>
      </c>
      <c r="C7298" s="13" t="n">
        <v>42129</v>
      </c>
      <c r="D7298" s="14" t="s">
        <v>137</v>
      </c>
      <c r="E7298" s="14" t="s">
        <v>53</v>
      </c>
      <c r="F7298" s="14" t="s">
        <v>98</v>
      </c>
      <c r="G7298" s="14" t="s">
        <v>99</v>
      </c>
      <c r="H7298" s="14" t="s">
        <v>65</v>
      </c>
      <c r="I7298" s="14" t="s">
        <v>171</v>
      </c>
      <c r="J7298" s="14" t="s">
        <v>4236</v>
      </c>
      <c r="K7298" s="15" t="n">
        <v>5.472</v>
      </c>
      <c r="L7298" s="0" t="n">
        <v>6</v>
      </c>
      <c r="M7298" s="16" t="n">
        <v>0.2</v>
      </c>
      <c r="N7298" s="17" t="n">
        <v>1.8468</v>
      </c>
      <c r="O7298" s="0" t="str">
        <f aca="false">TEXT(B7298,"YYYY-MM")</f>
        <v>2015-05</v>
      </c>
      <c r="P7298" s="18" t="n">
        <f aca="false">IFERROR(N7298/K7298,0)</f>
        <v>0.3375</v>
      </c>
      <c r="Q7298" s="0" t="str">
        <f aca="false">IF(M7298=0,"No Discount",IF(M7298&lt;0.2,"Low (1-19%)",IF(M7298&lt;0.4,"Medium (20-39%)","High (40%+)")))</f>
        <v>Medium (20-39%)</v>
      </c>
      <c r="R7298" s="0" t="str">
        <f aca="false">INDEX('Lookup Tables'!$B$2:$B$5,MATCH(F7298,'Lookup Tables'!$A$2:$A$5,0))</f>
        <v>Manager A</v>
      </c>
    </row>
    <row r="7299" customFormat="false" ht="15" hidden="false" customHeight="false" outlineLevel="0" collapsed="false">
      <c r="A7299" s="0" t="s">
        <v>5567</v>
      </c>
      <c r="B7299" s="13" t="n">
        <v>42410</v>
      </c>
      <c r="C7299" s="13" t="n">
        <v>42414</v>
      </c>
      <c r="D7299" s="14" t="s">
        <v>52</v>
      </c>
      <c r="E7299" s="14" t="s">
        <v>62</v>
      </c>
      <c r="F7299" s="14" t="s">
        <v>117</v>
      </c>
      <c r="G7299" s="14" t="s">
        <v>118</v>
      </c>
      <c r="H7299" s="14" t="s">
        <v>65</v>
      </c>
      <c r="I7299" s="14" t="s">
        <v>73</v>
      </c>
      <c r="J7299" s="14" t="s">
        <v>2312</v>
      </c>
      <c r="K7299" s="15" t="n">
        <v>77.24</v>
      </c>
      <c r="L7299" s="0" t="n">
        <v>5</v>
      </c>
      <c r="M7299" s="16" t="n">
        <v>0.2</v>
      </c>
      <c r="N7299" s="17" t="n">
        <v>7.724</v>
      </c>
      <c r="O7299" s="0" t="str">
        <f aca="false">TEXT(B7299,"YYYY-MM")</f>
        <v>2016-02</v>
      </c>
      <c r="P7299" s="18" t="n">
        <f aca="false">IFERROR(N7299/K7299,0)</f>
        <v>0.1</v>
      </c>
      <c r="Q7299" s="0" t="str">
        <f aca="false">IF(M7299=0,"No Discount",IF(M7299&lt;0.2,"Low (1-19%)",IF(M7299&lt;0.4,"Medium (20-39%)","High (40%+)")))</f>
        <v>Medium (20-39%)</v>
      </c>
      <c r="R7299" s="0" t="str">
        <f aca="false">INDEX('Lookup Tables'!$B$2:$B$5,MATCH(F7299,'Lookup Tables'!$A$2:$A$5,0))</f>
        <v>Manager B</v>
      </c>
    </row>
    <row r="7300" customFormat="false" ht="15" hidden="false" customHeight="false" outlineLevel="0" collapsed="false">
      <c r="A7300" s="0" t="s">
        <v>5568</v>
      </c>
      <c r="B7300" s="13" t="n">
        <v>42326</v>
      </c>
      <c r="C7300" s="13" t="n">
        <v>42329</v>
      </c>
      <c r="D7300" s="14" t="s">
        <v>137</v>
      </c>
      <c r="E7300" s="14" t="s">
        <v>53</v>
      </c>
      <c r="F7300" s="14" t="s">
        <v>98</v>
      </c>
      <c r="G7300" s="14" t="s">
        <v>146</v>
      </c>
      <c r="H7300" s="14" t="s">
        <v>56</v>
      </c>
      <c r="I7300" s="14" t="s">
        <v>71</v>
      </c>
      <c r="J7300" s="14" t="s">
        <v>526</v>
      </c>
      <c r="K7300" s="15" t="n">
        <v>292.1</v>
      </c>
      <c r="L7300" s="0" t="n">
        <v>4</v>
      </c>
      <c r="M7300" s="16" t="n">
        <v>0.5</v>
      </c>
      <c r="N7300" s="17" t="n">
        <v>-175.26</v>
      </c>
      <c r="O7300" s="0" t="str">
        <f aca="false">TEXT(B7300,"YYYY-MM")</f>
        <v>2015-11</v>
      </c>
      <c r="P7300" s="18" t="n">
        <f aca="false">IFERROR(N7300/K7300,0)</f>
        <v>-0.6</v>
      </c>
      <c r="Q7300" s="0" t="str">
        <f aca="false">IF(M7300=0,"No Discount",IF(M7300&lt;0.2,"Low (1-19%)",IF(M7300&lt;0.4,"Medium (20-39%)","High (40%+)")))</f>
        <v>High (40%+)</v>
      </c>
      <c r="R7300" s="0" t="str">
        <f aca="false">INDEX('Lookup Tables'!$B$2:$B$5,MATCH(F7300,'Lookup Tables'!$A$2:$A$5,0))</f>
        <v>Manager A</v>
      </c>
    </row>
    <row r="7301" customFormat="false" ht="15" hidden="false" customHeight="false" outlineLevel="0" collapsed="false">
      <c r="A7301" s="0" t="s">
        <v>5568</v>
      </c>
      <c r="B7301" s="13" t="n">
        <v>42326</v>
      </c>
      <c r="C7301" s="13" t="n">
        <v>42329</v>
      </c>
      <c r="D7301" s="14" t="s">
        <v>137</v>
      </c>
      <c r="E7301" s="14" t="s">
        <v>53</v>
      </c>
      <c r="F7301" s="14" t="s">
        <v>98</v>
      </c>
      <c r="G7301" s="14" t="s">
        <v>146</v>
      </c>
      <c r="H7301" s="14" t="s">
        <v>56</v>
      </c>
      <c r="I7301" s="14" t="s">
        <v>76</v>
      </c>
      <c r="J7301" s="14" t="s">
        <v>2980</v>
      </c>
      <c r="K7301" s="15" t="n">
        <v>8.544</v>
      </c>
      <c r="L7301" s="0" t="n">
        <v>2</v>
      </c>
      <c r="M7301" s="16" t="n">
        <v>0.6</v>
      </c>
      <c r="N7301" s="17" t="n">
        <v>-7.476</v>
      </c>
      <c r="O7301" s="0" t="str">
        <f aca="false">TEXT(B7301,"YYYY-MM")</f>
        <v>2015-11</v>
      </c>
      <c r="P7301" s="18" t="n">
        <f aca="false">IFERROR(N7301/K7301,0)</f>
        <v>-0.875</v>
      </c>
      <c r="Q7301" s="0" t="str">
        <f aca="false">IF(M7301=0,"No Discount",IF(M7301&lt;0.2,"Low (1-19%)",IF(M7301&lt;0.4,"Medium (20-39%)","High (40%+)")))</f>
        <v>High (40%+)</v>
      </c>
      <c r="R7301" s="0" t="str">
        <f aca="false">INDEX('Lookup Tables'!$B$2:$B$5,MATCH(F7301,'Lookup Tables'!$A$2:$A$5,0))</f>
        <v>Manager A</v>
      </c>
    </row>
    <row r="7302" customFormat="false" ht="15" hidden="false" customHeight="false" outlineLevel="0" collapsed="false">
      <c r="A7302" s="0" t="s">
        <v>5568</v>
      </c>
      <c r="B7302" s="13" t="n">
        <v>42326</v>
      </c>
      <c r="C7302" s="13" t="n">
        <v>42329</v>
      </c>
      <c r="D7302" s="14" t="s">
        <v>137</v>
      </c>
      <c r="E7302" s="14" t="s">
        <v>53</v>
      </c>
      <c r="F7302" s="14" t="s">
        <v>98</v>
      </c>
      <c r="G7302" s="14" t="s">
        <v>146</v>
      </c>
      <c r="H7302" s="14" t="s">
        <v>56</v>
      </c>
      <c r="I7302" s="14" t="s">
        <v>57</v>
      </c>
      <c r="J7302" s="14" t="s">
        <v>3974</v>
      </c>
      <c r="K7302" s="15" t="n">
        <v>424.116</v>
      </c>
      <c r="L7302" s="0" t="n">
        <v>6</v>
      </c>
      <c r="M7302" s="16" t="n">
        <v>0.3</v>
      </c>
      <c r="N7302" s="17" t="n">
        <v>-30.294</v>
      </c>
      <c r="O7302" s="0" t="str">
        <f aca="false">TEXT(B7302,"YYYY-MM")</f>
        <v>2015-11</v>
      </c>
      <c r="P7302" s="18" t="n">
        <f aca="false">IFERROR(N7302/K7302,0)</f>
        <v>-0.0714285714285714</v>
      </c>
      <c r="Q7302" s="0" t="str">
        <f aca="false">IF(M7302=0,"No Discount",IF(M7302&lt;0.2,"Low (1-19%)",IF(M7302&lt;0.4,"Medium (20-39%)","High (40%+)")))</f>
        <v>Medium (20-39%)</v>
      </c>
      <c r="R7302" s="0" t="str">
        <f aca="false">INDEX('Lookup Tables'!$B$2:$B$5,MATCH(F7302,'Lookup Tables'!$A$2:$A$5,0))</f>
        <v>Manager A</v>
      </c>
    </row>
    <row r="7303" customFormat="false" ht="15" hidden="false" customHeight="false" outlineLevel="0" collapsed="false">
      <c r="A7303" s="0" t="s">
        <v>5568</v>
      </c>
      <c r="B7303" s="13" t="n">
        <v>42326</v>
      </c>
      <c r="C7303" s="13" t="n">
        <v>42329</v>
      </c>
      <c r="D7303" s="14" t="s">
        <v>137</v>
      </c>
      <c r="E7303" s="14" t="s">
        <v>53</v>
      </c>
      <c r="F7303" s="14" t="s">
        <v>98</v>
      </c>
      <c r="G7303" s="14" t="s">
        <v>146</v>
      </c>
      <c r="H7303" s="14" t="s">
        <v>65</v>
      </c>
      <c r="I7303" s="14" t="s">
        <v>83</v>
      </c>
      <c r="J7303" s="14" t="s">
        <v>960</v>
      </c>
      <c r="K7303" s="15" t="n">
        <v>2.892</v>
      </c>
      <c r="L7303" s="0" t="n">
        <v>3</v>
      </c>
      <c r="M7303" s="16" t="n">
        <v>0.8</v>
      </c>
      <c r="N7303" s="17" t="n">
        <v>-4.9164</v>
      </c>
      <c r="O7303" s="0" t="str">
        <f aca="false">TEXT(B7303,"YYYY-MM")</f>
        <v>2015-11</v>
      </c>
      <c r="P7303" s="18" t="n">
        <f aca="false">IFERROR(N7303/K7303,0)</f>
        <v>-1.7</v>
      </c>
      <c r="Q7303" s="0" t="str">
        <f aca="false">IF(M7303=0,"No Discount",IF(M7303&lt;0.2,"Low (1-19%)",IF(M7303&lt;0.4,"Medium (20-39%)","High (40%+)")))</f>
        <v>High (40%+)</v>
      </c>
      <c r="R7303" s="0" t="str">
        <f aca="false">INDEX('Lookup Tables'!$B$2:$B$5,MATCH(F7303,'Lookup Tables'!$A$2:$A$5,0))</f>
        <v>Manager A</v>
      </c>
    </row>
    <row r="7304" customFormat="false" ht="15" hidden="false" customHeight="false" outlineLevel="0" collapsed="false">
      <c r="A7304" s="0" t="s">
        <v>5568</v>
      </c>
      <c r="B7304" s="13" t="n">
        <v>42326</v>
      </c>
      <c r="C7304" s="13" t="n">
        <v>42329</v>
      </c>
      <c r="D7304" s="14" t="s">
        <v>137</v>
      </c>
      <c r="E7304" s="14" t="s">
        <v>53</v>
      </c>
      <c r="F7304" s="14" t="s">
        <v>98</v>
      </c>
      <c r="G7304" s="14" t="s">
        <v>146</v>
      </c>
      <c r="H7304" s="14" t="s">
        <v>65</v>
      </c>
      <c r="I7304" s="14" t="s">
        <v>73</v>
      </c>
      <c r="J7304" s="14" t="s">
        <v>1099</v>
      </c>
      <c r="K7304" s="15" t="n">
        <v>381.72</v>
      </c>
      <c r="L7304" s="0" t="n">
        <v>5</v>
      </c>
      <c r="M7304" s="16" t="n">
        <v>0.2</v>
      </c>
      <c r="N7304" s="17" t="n">
        <v>-66.801</v>
      </c>
      <c r="O7304" s="0" t="str">
        <f aca="false">TEXT(B7304,"YYYY-MM")</f>
        <v>2015-11</v>
      </c>
      <c r="P7304" s="18" t="n">
        <f aca="false">IFERROR(N7304/K7304,0)</f>
        <v>-0.175</v>
      </c>
      <c r="Q7304" s="0" t="str">
        <f aca="false">IF(M7304=0,"No Discount",IF(M7304&lt;0.2,"Low (1-19%)",IF(M7304&lt;0.4,"Medium (20-39%)","High (40%+)")))</f>
        <v>Medium (20-39%)</v>
      </c>
      <c r="R7304" s="0" t="str">
        <f aca="false">INDEX('Lookup Tables'!$B$2:$B$5,MATCH(F7304,'Lookup Tables'!$A$2:$A$5,0))</f>
        <v>Manager A</v>
      </c>
    </row>
    <row r="7305" customFormat="false" ht="15" hidden="false" customHeight="false" outlineLevel="0" collapsed="false">
      <c r="A7305" s="0" t="s">
        <v>5569</v>
      </c>
      <c r="B7305" s="13" t="n">
        <v>43347</v>
      </c>
      <c r="C7305" s="13" t="n">
        <v>43351</v>
      </c>
      <c r="D7305" s="14" t="s">
        <v>69</v>
      </c>
      <c r="E7305" s="14" t="s">
        <v>53</v>
      </c>
      <c r="F7305" s="14" t="s">
        <v>54</v>
      </c>
      <c r="G7305" s="14" t="s">
        <v>70</v>
      </c>
      <c r="H7305" s="14" t="s">
        <v>56</v>
      </c>
      <c r="I7305" s="14" t="s">
        <v>59</v>
      </c>
      <c r="J7305" s="14" t="s">
        <v>355</v>
      </c>
      <c r="K7305" s="15" t="n">
        <v>97.184</v>
      </c>
      <c r="L7305" s="0" t="n">
        <v>2</v>
      </c>
      <c r="M7305" s="16" t="n">
        <v>0.2</v>
      </c>
      <c r="N7305" s="17" t="n">
        <v>6.074</v>
      </c>
      <c r="O7305" s="0" t="str">
        <f aca="false">TEXT(B7305,"YYYY-MM")</f>
        <v>2018-09</v>
      </c>
      <c r="P7305" s="18" t="n">
        <f aca="false">IFERROR(N7305/K7305,0)</f>
        <v>0.0625</v>
      </c>
      <c r="Q7305" s="0" t="str">
        <f aca="false">IF(M7305=0,"No Discount",IF(M7305&lt;0.2,"Low (1-19%)",IF(M7305&lt;0.4,"Medium (20-39%)","High (40%+)")))</f>
        <v>Medium (20-39%)</v>
      </c>
      <c r="R7305" s="0" t="str">
        <f aca="false">INDEX('Lookup Tables'!$B$2:$B$5,MATCH(F7305,'Lookup Tables'!$A$2:$A$5,0))</f>
        <v>Manager C</v>
      </c>
    </row>
    <row r="7306" customFormat="false" ht="15" hidden="false" customHeight="false" outlineLevel="0" collapsed="false">
      <c r="A7306" s="0" t="s">
        <v>5569</v>
      </c>
      <c r="B7306" s="13" t="n">
        <v>43347</v>
      </c>
      <c r="C7306" s="13" t="n">
        <v>43351</v>
      </c>
      <c r="D7306" s="14" t="s">
        <v>69</v>
      </c>
      <c r="E7306" s="14" t="s">
        <v>53</v>
      </c>
      <c r="F7306" s="14" t="s">
        <v>54</v>
      </c>
      <c r="G7306" s="14" t="s">
        <v>70</v>
      </c>
      <c r="H7306" s="14" t="s">
        <v>65</v>
      </c>
      <c r="I7306" s="14" t="s">
        <v>91</v>
      </c>
      <c r="J7306" s="14" t="s">
        <v>1299</v>
      </c>
      <c r="K7306" s="15" t="n">
        <v>10.368</v>
      </c>
      <c r="L7306" s="0" t="n">
        <v>2</v>
      </c>
      <c r="M7306" s="16" t="n">
        <v>0.2</v>
      </c>
      <c r="N7306" s="17" t="n">
        <v>3.6288</v>
      </c>
      <c r="O7306" s="0" t="str">
        <f aca="false">TEXT(B7306,"YYYY-MM")</f>
        <v>2018-09</v>
      </c>
      <c r="P7306" s="18" t="n">
        <f aca="false">IFERROR(N7306/K7306,0)</f>
        <v>0.35</v>
      </c>
      <c r="Q7306" s="0" t="str">
        <f aca="false">IF(M7306=0,"No Discount",IF(M7306&lt;0.2,"Low (1-19%)",IF(M7306&lt;0.4,"Medium (20-39%)","High (40%+)")))</f>
        <v>Medium (20-39%)</v>
      </c>
      <c r="R7306" s="0" t="str">
        <f aca="false">INDEX('Lookup Tables'!$B$2:$B$5,MATCH(F7306,'Lookup Tables'!$A$2:$A$5,0))</f>
        <v>Manager C</v>
      </c>
    </row>
    <row r="7307" customFormat="false" ht="15" hidden="false" customHeight="false" outlineLevel="0" collapsed="false">
      <c r="A7307" s="0" t="s">
        <v>5570</v>
      </c>
      <c r="B7307" s="13" t="n">
        <v>42092</v>
      </c>
      <c r="C7307" s="13" t="n">
        <v>42096</v>
      </c>
      <c r="D7307" s="14" t="s">
        <v>69</v>
      </c>
      <c r="E7307" s="14" t="s">
        <v>53</v>
      </c>
      <c r="F7307" s="14" t="s">
        <v>98</v>
      </c>
      <c r="G7307" s="14" t="s">
        <v>99</v>
      </c>
      <c r="H7307" s="14" t="s">
        <v>56</v>
      </c>
      <c r="I7307" s="14" t="s">
        <v>71</v>
      </c>
      <c r="J7307" s="14" t="s">
        <v>742</v>
      </c>
      <c r="K7307" s="15" t="n">
        <v>890.841</v>
      </c>
      <c r="L7307" s="0" t="n">
        <v>3</v>
      </c>
      <c r="M7307" s="16" t="n">
        <v>0.3</v>
      </c>
      <c r="N7307" s="17" t="n">
        <v>-152.7156</v>
      </c>
      <c r="O7307" s="0" t="str">
        <f aca="false">TEXT(B7307,"YYYY-MM")</f>
        <v>2015-03</v>
      </c>
      <c r="P7307" s="18" t="n">
        <f aca="false">IFERROR(N7307/K7307,0)</f>
        <v>-0.171428571428571</v>
      </c>
      <c r="Q7307" s="0" t="str">
        <f aca="false">IF(M7307=0,"No Discount",IF(M7307&lt;0.2,"Low (1-19%)",IF(M7307&lt;0.4,"Medium (20-39%)","High (40%+)")))</f>
        <v>Medium (20-39%)</v>
      </c>
      <c r="R7307" s="0" t="str">
        <f aca="false">INDEX('Lookup Tables'!$B$2:$B$5,MATCH(F7307,'Lookup Tables'!$A$2:$A$5,0))</f>
        <v>Manager A</v>
      </c>
    </row>
    <row r="7308" customFormat="false" ht="15" hidden="false" customHeight="false" outlineLevel="0" collapsed="false">
      <c r="A7308" s="0" t="s">
        <v>5571</v>
      </c>
      <c r="B7308" s="13" t="n">
        <v>43044</v>
      </c>
      <c r="C7308" s="13" t="n">
        <v>43046</v>
      </c>
      <c r="D7308" s="14" t="s">
        <v>52</v>
      </c>
      <c r="E7308" s="14" t="s">
        <v>53</v>
      </c>
      <c r="F7308" s="14" t="s">
        <v>63</v>
      </c>
      <c r="G7308" s="14" t="s">
        <v>64</v>
      </c>
      <c r="H7308" s="14" t="s">
        <v>80</v>
      </c>
      <c r="I7308" s="14" t="s">
        <v>123</v>
      </c>
      <c r="J7308" s="14" t="s">
        <v>3394</v>
      </c>
      <c r="K7308" s="15" t="n">
        <v>72</v>
      </c>
      <c r="L7308" s="0" t="n">
        <v>4</v>
      </c>
      <c r="M7308" s="16" t="n">
        <v>0</v>
      </c>
      <c r="N7308" s="17" t="n">
        <v>12.96</v>
      </c>
      <c r="O7308" s="0" t="str">
        <f aca="false">TEXT(B7308,"YYYY-MM")</f>
        <v>2017-11</v>
      </c>
      <c r="P7308" s="18" t="n">
        <f aca="false">IFERROR(N7308/K7308,0)</f>
        <v>0.18</v>
      </c>
      <c r="Q7308" s="0" t="str">
        <f aca="false">IF(M7308=0,"No Discount",IF(M7308&lt;0.2,"Low (1-19%)",IF(M7308&lt;0.4,"Medium (20-39%)","High (40%+)")))</f>
        <v>No Discount</v>
      </c>
      <c r="R7308" s="0" t="str">
        <f aca="false">INDEX('Lookup Tables'!$B$2:$B$5,MATCH(F7308,'Lookup Tables'!$A$2:$A$5,0))</f>
        <v>Manager D</v>
      </c>
    </row>
    <row r="7309" customFormat="false" ht="15" hidden="false" customHeight="false" outlineLevel="0" collapsed="false">
      <c r="A7309" s="0" t="s">
        <v>5571</v>
      </c>
      <c r="B7309" s="13" t="n">
        <v>43044</v>
      </c>
      <c r="C7309" s="13" t="n">
        <v>43046</v>
      </c>
      <c r="D7309" s="14" t="s">
        <v>52</v>
      </c>
      <c r="E7309" s="14" t="s">
        <v>53</v>
      </c>
      <c r="F7309" s="14" t="s">
        <v>63</v>
      </c>
      <c r="G7309" s="14" t="s">
        <v>64</v>
      </c>
      <c r="H7309" s="14" t="s">
        <v>56</v>
      </c>
      <c r="I7309" s="14" t="s">
        <v>59</v>
      </c>
      <c r="J7309" s="14" t="s">
        <v>3038</v>
      </c>
      <c r="K7309" s="15" t="n">
        <v>113.888</v>
      </c>
      <c r="L7309" s="0" t="n">
        <v>2</v>
      </c>
      <c r="M7309" s="16" t="n">
        <v>0.2</v>
      </c>
      <c r="N7309" s="17" t="n">
        <v>9.9652</v>
      </c>
      <c r="O7309" s="0" t="str">
        <f aca="false">TEXT(B7309,"YYYY-MM")</f>
        <v>2017-11</v>
      </c>
      <c r="P7309" s="18" t="n">
        <f aca="false">IFERROR(N7309/K7309,0)</f>
        <v>0.0875</v>
      </c>
      <c r="Q7309" s="0" t="str">
        <f aca="false">IF(M7309=0,"No Discount",IF(M7309&lt;0.2,"Low (1-19%)",IF(M7309&lt;0.4,"Medium (20-39%)","High (40%+)")))</f>
        <v>Medium (20-39%)</v>
      </c>
      <c r="R7309" s="0" t="str">
        <f aca="false">INDEX('Lookup Tables'!$B$2:$B$5,MATCH(F7309,'Lookup Tables'!$A$2:$A$5,0))</f>
        <v>Manager D</v>
      </c>
    </row>
    <row r="7310" customFormat="false" ht="15" hidden="false" customHeight="false" outlineLevel="0" collapsed="false">
      <c r="A7310" s="0" t="s">
        <v>5571</v>
      </c>
      <c r="B7310" s="13" t="n">
        <v>43044</v>
      </c>
      <c r="C7310" s="13" t="n">
        <v>43046</v>
      </c>
      <c r="D7310" s="14" t="s">
        <v>52</v>
      </c>
      <c r="E7310" s="14" t="s">
        <v>53</v>
      </c>
      <c r="F7310" s="14" t="s">
        <v>63</v>
      </c>
      <c r="G7310" s="14" t="s">
        <v>64</v>
      </c>
      <c r="H7310" s="14" t="s">
        <v>65</v>
      </c>
      <c r="I7310" s="14" t="s">
        <v>129</v>
      </c>
      <c r="J7310" s="14" t="s">
        <v>788</v>
      </c>
      <c r="K7310" s="15" t="n">
        <v>158.13</v>
      </c>
      <c r="L7310" s="0" t="n">
        <v>3</v>
      </c>
      <c r="M7310" s="16" t="n">
        <v>0</v>
      </c>
      <c r="N7310" s="17" t="n">
        <v>77.4837</v>
      </c>
      <c r="O7310" s="0" t="str">
        <f aca="false">TEXT(B7310,"YYYY-MM")</f>
        <v>2017-11</v>
      </c>
      <c r="P7310" s="18" t="n">
        <f aca="false">IFERROR(N7310/K7310,0)</f>
        <v>0.49</v>
      </c>
      <c r="Q7310" s="0" t="str">
        <f aca="false">IF(M7310=0,"No Discount",IF(M7310&lt;0.2,"Low (1-19%)",IF(M7310&lt;0.4,"Medium (20-39%)","High (40%+)")))</f>
        <v>No Discount</v>
      </c>
      <c r="R7310" s="0" t="str">
        <f aca="false">INDEX('Lookup Tables'!$B$2:$B$5,MATCH(F7310,'Lookup Tables'!$A$2:$A$5,0))</f>
        <v>Manager D</v>
      </c>
    </row>
    <row r="7311" customFormat="false" ht="15" hidden="false" customHeight="false" outlineLevel="0" collapsed="false">
      <c r="A7311" s="0" t="s">
        <v>5572</v>
      </c>
      <c r="B7311" s="13" t="n">
        <v>43261</v>
      </c>
      <c r="C7311" s="13" t="n">
        <v>43265</v>
      </c>
      <c r="D7311" s="14" t="s">
        <v>52</v>
      </c>
      <c r="E7311" s="14" t="s">
        <v>62</v>
      </c>
      <c r="F7311" s="14" t="s">
        <v>117</v>
      </c>
      <c r="G7311" s="14" t="s">
        <v>170</v>
      </c>
      <c r="H7311" s="14" t="s">
        <v>65</v>
      </c>
      <c r="I7311" s="14" t="s">
        <v>171</v>
      </c>
      <c r="J7311" s="14" t="s">
        <v>2300</v>
      </c>
      <c r="K7311" s="15" t="n">
        <v>14.13</v>
      </c>
      <c r="L7311" s="0" t="n">
        <v>3</v>
      </c>
      <c r="M7311" s="16" t="n">
        <v>0</v>
      </c>
      <c r="N7311" s="17" t="n">
        <v>0.7065</v>
      </c>
      <c r="O7311" s="0" t="str">
        <f aca="false">TEXT(B7311,"YYYY-MM")</f>
        <v>2018-06</v>
      </c>
      <c r="P7311" s="18" t="n">
        <f aca="false">IFERROR(N7311/K7311,0)</f>
        <v>0.05</v>
      </c>
      <c r="Q7311" s="0" t="str">
        <f aca="false">IF(M7311=0,"No Discount",IF(M7311&lt;0.2,"Low (1-19%)",IF(M7311&lt;0.4,"Medium (20-39%)","High (40%+)")))</f>
        <v>No Discount</v>
      </c>
      <c r="R7311" s="0" t="str">
        <f aca="false">INDEX('Lookup Tables'!$B$2:$B$5,MATCH(F7311,'Lookup Tables'!$A$2:$A$5,0))</f>
        <v>Manager B</v>
      </c>
    </row>
    <row r="7312" customFormat="false" ht="15" hidden="false" customHeight="false" outlineLevel="0" collapsed="false">
      <c r="A7312" s="0" t="s">
        <v>5573</v>
      </c>
      <c r="B7312" s="13" t="n">
        <v>42592</v>
      </c>
      <c r="C7312" s="13" t="n">
        <v>42596</v>
      </c>
      <c r="D7312" s="14" t="s">
        <v>69</v>
      </c>
      <c r="E7312" s="14" t="s">
        <v>53</v>
      </c>
      <c r="F7312" s="14" t="s">
        <v>98</v>
      </c>
      <c r="G7312" s="14" t="s">
        <v>157</v>
      </c>
      <c r="H7312" s="14" t="s">
        <v>65</v>
      </c>
      <c r="I7312" s="14" t="s">
        <v>83</v>
      </c>
      <c r="J7312" s="14" t="s">
        <v>1653</v>
      </c>
      <c r="K7312" s="15" t="n">
        <v>64.75</v>
      </c>
      <c r="L7312" s="0" t="n">
        <v>5</v>
      </c>
      <c r="M7312" s="16" t="n">
        <v>0</v>
      </c>
      <c r="N7312" s="17" t="n">
        <v>29.1375</v>
      </c>
      <c r="O7312" s="0" t="str">
        <f aca="false">TEXT(B7312,"YYYY-MM")</f>
        <v>2016-08</v>
      </c>
      <c r="P7312" s="18" t="n">
        <f aca="false">IFERROR(N7312/K7312,0)</f>
        <v>0.45</v>
      </c>
      <c r="Q7312" s="0" t="str">
        <f aca="false">IF(M7312=0,"No Discount",IF(M7312&lt;0.2,"Low (1-19%)",IF(M7312&lt;0.4,"Medium (20-39%)","High (40%+)")))</f>
        <v>No Discount</v>
      </c>
      <c r="R7312" s="0" t="str">
        <f aca="false">INDEX('Lookup Tables'!$B$2:$B$5,MATCH(F7312,'Lookup Tables'!$A$2:$A$5,0))</f>
        <v>Manager A</v>
      </c>
    </row>
    <row r="7313" customFormat="false" ht="15" hidden="false" customHeight="false" outlineLevel="0" collapsed="false">
      <c r="A7313" s="0" t="s">
        <v>5574</v>
      </c>
      <c r="B7313" s="13" t="n">
        <v>42652</v>
      </c>
      <c r="C7313" s="13" t="n">
        <v>42656</v>
      </c>
      <c r="D7313" s="14" t="s">
        <v>69</v>
      </c>
      <c r="E7313" s="14" t="s">
        <v>53</v>
      </c>
      <c r="F7313" s="14" t="s">
        <v>54</v>
      </c>
      <c r="G7313" s="14" t="s">
        <v>70</v>
      </c>
      <c r="H7313" s="14" t="s">
        <v>65</v>
      </c>
      <c r="I7313" s="14" t="s">
        <v>83</v>
      </c>
      <c r="J7313" s="14" t="s">
        <v>1324</v>
      </c>
      <c r="K7313" s="15" t="n">
        <v>1.872</v>
      </c>
      <c r="L7313" s="0" t="n">
        <v>2</v>
      </c>
      <c r="M7313" s="16" t="n">
        <v>0.7</v>
      </c>
      <c r="N7313" s="17" t="n">
        <v>-1.3104</v>
      </c>
      <c r="O7313" s="0" t="str">
        <f aca="false">TEXT(B7313,"YYYY-MM")</f>
        <v>2016-10</v>
      </c>
      <c r="P7313" s="18" t="n">
        <f aca="false">IFERROR(N7313/K7313,0)</f>
        <v>-0.7</v>
      </c>
      <c r="Q7313" s="0" t="str">
        <f aca="false">IF(M7313=0,"No Discount",IF(M7313&lt;0.2,"Low (1-19%)",IF(M7313&lt;0.4,"Medium (20-39%)","High (40%+)")))</f>
        <v>High (40%+)</v>
      </c>
      <c r="R7313" s="0" t="str">
        <f aca="false">INDEX('Lookup Tables'!$B$2:$B$5,MATCH(F7313,'Lookup Tables'!$A$2:$A$5,0))</f>
        <v>Manager C</v>
      </c>
    </row>
    <row r="7314" customFormat="false" ht="15" hidden="false" customHeight="false" outlineLevel="0" collapsed="false">
      <c r="A7314" s="0" t="s">
        <v>5574</v>
      </c>
      <c r="B7314" s="13" t="n">
        <v>42652</v>
      </c>
      <c r="C7314" s="13" t="n">
        <v>42656</v>
      </c>
      <c r="D7314" s="14" t="s">
        <v>69</v>
      </c>
      <c r="E7314" s="14" t="s">
        <v>53</v>
      </c>
      <c r="F7314" s="14" t="s">
        <v>54</v>
      </c>
      <c r="G7314" s="14" t="s">
        <v>70</v>
      </c>
      <c r="H7314" s="14" t="s">
        <v>65</v>
      </c>
      <c r="I7314" s="14" t="s">
        <v>83</v>
      </c>
      <c r="J7314" s="14" t="s">
        <v>790</v>
      </c>
      <c r="K7314" s="15" t="n">
        <v>11.214</v>
      </c>
      <c r="L7314" s="0" t="n">
        <v>2</v>
      </c>
      <c r="M7314" s="16" t="n">
        <v>0.7</v>
      </c>
      <c r="N7314" s="17" t="n">
        <v>-8.5974</v>
      </c>
      <c r="O7314" s="0" t="str">
        <f aca="false">TEXT(B7314,"YYYY-MM")</f>
        <v>2016-10</v>
      </c>
      <c r="P7314" s="18" t="n">
        <f aca="false">IFERROR(N7314/K7314,0)</f>
        <v>-0.766666666666667</v>
      </c>
      <c r="Q7314" s="0" t="str">
        <f aca="false">IF(M7314=0,"No Discount",IF(M7314&lt;0.2,"Low (1-19%)",IF(M7314&lt;0.4,"Medium (20-39%)","High (40%+)")))</f>
        <v>High (40%+)</v>
      </c>
      <c r="R7314" s="0" t="str">
        <f aca="false">INDEX('Lookup Tables'!$B$2:$B$5,MATCH(F7314,'Lookup Tables'!$A$2:$A$5,0))</f>
        <v>Manager C</v>
      </c>
    </row>
    <row r="7315" customFormat="false" ht="15" hidden="false" customHeight="false" outlineLevel="0" collapsed="false">
      <c r="A7315" s="0" t="s">
        <v>5574</v>
      </c>
      <c r="B7315" s="13" t="n">
        <v>42652</v>
      </c>
      <c r="C7315" s="13" t="n">
        <v>42656</v>
      </c>
      <c r="D7315" s="14" t="s">
        <v>69</v>
      </c>
      <c r="E7315" s="14" t="s">
        <v>53</v>
      </c>
      <c r="F7315" s="14" t="s">
        <v>54</v>
      </c>
      <c r="G7315" s="14" t="s">
        <v>70</v>
      </c>
      <c r="H7315" s="14" t="s">
        <v>65</v>
      </c>
      <c r="I7315" s="14" t="s">
        <v>78</v>
      </c>
      <c r="J7315" s="14" t="s">
        <v>3985</v>
      </c>
      <c r="K7315" s="15" t="n">
        <v>37.376</v>
      </c>
      <c r="L7315" s="0" t="n">
        <v>8</v>
      </c>
      <c r="M7315" s="16" t="n">
        <v>0.2</v>
      </c>
      <c r="N7315" s="17" t="n">
        <v>7.4752</v>
      </c>
      <c r="O7315" s="0" t="str">
        <f aca="false">TEXT(B7315,"YYYY-MM")</f>
        <v>2016-10</v>
      </c>
      <c r="P7315" s="18" t="n">
        <f aca="false">IFERROR(N7315/K7315,0)</f>
        <v>0.2</v>
      </c>
      <c r="Q7315" s="0" t="str">
        <f aca="false">IF(M7315=0,"No Discount",IF(M7315&lt;0.2,"Low (1-19%)",IF(M7315&lt;0.4,"Medium (20-39%)","High (40%+)")))</f>
        <v>Medium (20-39%)</v>
      </c>
      <c r="R7315" s="0" t="str">
        <f aca="false">INDEX('Lookup Tables'!$B$2:$B$5,MATCH(F7315,'Lookup Tables'!$A$2:$A$5,0))</f>
        <v>Manager C</v>
      </c>
    </row>
    <row r="7316" customFormat="false" ht="15" hidden="false" customHeight="false" outlineLevel="0" collapsed="false">
      <c r="A7316" s="0" t="s">
        <v>5575</v>
      </c>
      <c r="B7316" s="13" t="n">
        <v>42883</v>
      </c>
      <c r="C7316" s="13" t="n">
        <v>42888</v>
      </c>
      <c r="D7316" s="14" t="s">
        <v>69</v>
      </c>
      <c r="E7316" s="14" t="s">
        <v>97</v>
      </c>
      <c r="F7316" s="14" t="s">
        <v>98</v>
      </c>
      <c r="G7316" s="14" t="s">
        <v>146</v>
      </c>
      <c r="H7316" s="14" t="s">
        <v>80</v>
      </c>
      <c r="I7316" s="14" t="s">
        <v>81</v>
      </c>
      <c r="J7316" s="14" t="s">
        <v>2081</v>
      </c>
      <c r="K7316" s="15" t="n">
        <v>286.4</v>
      </c>
      <c r="L7316" s="0" t="n">
        <v>1</v>
      </c>
      <c r="M7316" s="16" t="n">
        <v>0.2</v>
      </c>
      <c r="N7316" s="17" t="n">
        <v>25.06</v>
      </c>
      <c r="O7316" s="0" t="str">
        <f aca="false">TEXT(B7316,"YYYY-MM")</f>
        <v>2017-05</v>
      </c>
      <c r="P7316" s="18" t="n">
        <f aca="false">IFERROR(N7316/K7316,0)</f>
        <v>0.0875</v>
      </c>
      <c r="Q7316" s="0" t="str">
        <f aca="false">IF(M7316=0,"No Discount",IF(M7316&lt;0.2,"Low (1-19%)",IF(M7316&lt;0.4,"Medium (20-39%)","High (40%+)")))</f>
        <v>Medium (20-39%)</v>
      </c>
      <c r="R7316" s="0" t="str">
        <f aca="false">INDEX('Lookup Tables'!$B$2:$B$5,MATCH(F7316,'Lookup Tables'!$A$2:$A$5,0))</f>
        <v>Manager A</v>
      </c>
    </row>
    <row r="7317" customFormat="false" ht="15" hidden="false" customHeight="false" outlineLevel="0" collapsed="false">
      <c r="A7317" s="0" t="s">
        <v>5576</v>
      </c>
      <c r="B7317" s="13" t="n">
        <v>43231</v>
      </c>
      <c r="C7317" s="13" t="n">
        <v>43236</v>
      </c>
      <c r="D7317" s="14" t="s">
        <v>52</v>
      </c>
      <c r="E7317" s="14" t="s">
        <v>53</v>
      </c>
      <c r="F7317" s="14" t="s">
        <v>117</v>
      </c>
      <c r="G7317" s="14" t="s">
        <v>170</v>
      </c>
      <c r="H7317" s="14" t="s">
        <v>65</v>
      </c>
      <c r="I7317" s="14" t="s">
        <v>78</v>
      </c>
      <c r="J7317" s="14" t="s">
        <v>1958</v>
      </c>
      <c r="K7317" s="15" t="n">
        <v>43.92</v>
      </c>
      <c r="L7317" s="0" t="n">
        <v>3</v>
      </c>
      <c r="M7317" s="16" t="n">
        <v>0</v>
      </c>
      <c r="N7317" s="17" t="n">
        <v>12.7368</v>
      </c>
      <c r="O7317" s="0" t="str">
        <f aca="false">TEXT(B7317,"YYYY-MM")</f>
        <v>2018-05</v>
      </c>
      <c r="P7317" s="18" t="n">
        <f aca="false">IFERROR(N7317/K7317,0)</f>
        <v>0.29</v>
      </c>
      <c r="Q7317" s="0" t="str">
        <f aca="false">IF(M7317=0,"No Discount",IF(M7317&lt;0.2,"Low (1-19%)",IF(M7317&lt;0.4,"Medium (20-39%)","High (40%+)")))</f>
        <v>No Discount</v>
      </c>
      <c r="R7317" s="0" t="str">
        <f aca="false">INDEX('Lookup Tables'!$B$2:$B$5,MATCH(F7317,'Lookup Tables'!$A$2:$A$5,0))</f>
        <v>Manager B</v>
      </c>
    </row>
    <row r="7318" customFormat="false" ht="15" hidden="false" customHeight="false" outlineLevel="0" collapsed="false">
      <c r="A7318" s="0" t="s">
        <v>5577</v>
      </c>
      <c r="B7318" s="13" t="n">
        <v>43024</v>
      </c>
      <c r="C7318" s="13" t="n">
        <v>43028</v>
      </c>
      <c r="D7318" s="14" t="s">
        <v>69</v>
      </c>
      <c r="E7318" s="14" t="s">
        <v>62</v>
      </c>
      <c r="F7318" s="14" t="s">
        <v>117</v>
      </c>
      <c r="G7318" s="14" t="s">
        <v>170</v>
      </c>
      <c r="H7318" s="14" t="s">
        <v>56</v>
      </c>
      <c r="I7318" s="14" t="s">
        <v>71</v>
      </c>
      <c r="J7318" s="14" t="s">
        <v>87</v>
      </c>
      <c r="K7318" s="15" t="n">
        <v>142.182</v>
      </c>
      <c r="L7318" s="0" t="n">
        <v>1</v>
      </c>
      <c r="M7318" s="16" t="n">
        <v>0.4</v>
      </c>
      <c r="N7318" s="17" t="n">
        <v>-37.9152</v>
      </c>
      <c r="O7318" s="0" t="str">
        <f aca="false">TEXT(B7318,"YYYY-MM")</f>
        <v>2017-10</v>
      </c>
      <c r="P7318" s="18" t="n">
        <f aca="false">IFERROR(N7318/K7318,0)</f>
        <v>-0.266666666666667</v>
      </c>
      <c r="Q7318" s="0" t="str">
        <f aca="false">IF(M7318=0,"No Discount",IF(M7318&lt;0.2,"Low (1-19%)",IF(M7318&lt;0.4,"Medium (20-39%)","High (40%+)")))</f>
        <v>High (40%+)</v>
      </c>
      <c r="R7318" s="0" t="str">
        <f aca="false">INDEX('Lookup Tables'!$B$2:$B$5,MATCH(F7318,'Lookup Tables'!$A$2:$A$5,0))</f>
        <v>Manager B</v>
      </c>
    </row>
    <row r="7319" customFormat="false" ht="15" hidden="false" customHeight="false" outlineLevel="0" collapsed="false">
      <c r="A7319" s="0" t="s">
        <v>5578</v>
      </c>
      <c r="B7319" s="13" t="n">
        <v>43421</v>
      </c>
      <c r="C7319" s="13" t="n">
        <v>43425</v>
      </c>
      <c r="D7319" s="14" t="s">
        <v>69</v>
      </c>
      <c r="E7319" s="14" t="s">
        <v>62</v>
      </c>
      <c r="F7319" s="14" t="s">
        <v>63</v>
      </c>
      <c r="G7319" s="14" t="s">
        <v>237</v>
      </c>
      <c r="H7319" s="14" t="s">
        <v>65</v>
      </c>
      <c r="I7319" s="14" t="s">
        <v>91</v>
      </c>
      <c r="J7319" s="14" t="s">
        <v>5243</v>
      </c>
      <c r="K7319" s="15" t="n">
        <v>19.608</v>
      </c>
      <c r="L7319" s="0" t="n">
        <v>3</v>
      </c>
      <c r="M7319" s="16" t="n">
        <v>0.2</v>
      </c>
      <c r="N7319" s="17" t="n">
        <v>6.6177</v>
      </c>
      <c r="O7319" s="0" t="str">
        <f aca="false">TEXT(B7319,"YYYY-MM")</f>
        <v>2018-11</v>
      </c>
      <c r="P7319" s="18" t="n">
        <f aca="false">IFERROR(N7319/K7319,0)</f>
        <v>0.3375</v>
      </c>
      <c r="Q7319" s="0" t="str">
        <f aca="false">IF(M7319=0,"No Discount",IF(M7319&lt;0.2,"Low (1-19%)",IF(M7319&lt;0.4,"Medium (20-39%)","High (40%+)")))</f>
        <v>Medium (20-39%)</v>
      </c>
      <c r="R7319" s="0" t="str">
        <f aca="false">INDEX('Lookup Tables'!$B$2:$B$5,MATCH(F7319,'Lookup Tables'!$A$2:$A$5,0))</f>
        <v>Manager D</v>
      </c>
    </row>
    <row r="7320" customFormat="false" ht="15" hidden="false" customHeight="false" outlineLevel="0" collapsed="false">
      <c r="A7320" s="0" t="s">
        <v>5578</v>
      </c>
      <c r="B7320" s="13" t="n">
        <v>43421</v>
      </c>
      <c r="C7320" s="13" t="n">
        <v>43425</v>
      </c>
      <c r="D7320" s="14" t="s">
        <v>69</v>
      </c>
      <c r="E7320" s="14" t="s">
        <v>62</v>
      </c>
      <c r="F7320" s="14" t="s">
        <v>63</v>
      </c>
      <c r="G7320" s="14" t="s">
        <v>237</v>
      </c>
      <c r="H7320" s="14" t="s">
        <v>65</v>
      </c>
      <c r="I7320" s="14" t="s">
        <v>83</v>
      </c>
      <c r="J7320" s="14" t="s">
        <v>1641</v>
      </c>
      <c r="K7320" s="15" t="n">
        <v>4.158</v>
      </c>
      <c r="L7320" s="0" t="n">
        <v>7</v>
      </c>
      <c r="M7320" s="16" t="n">
        <v>0.7</v>
      </c>
      <c r="N7320" s="17" t="n">
        <v>-3.465</v>
      </c>
      <c r="O7320" s="0" t="str">
        <f aca="false">TEXT(B7320,"YYYY-MM")</f>
        <v>2018-11</v>
      </c>
      <c r="P7320" s="18" t="n">
        <f aca="false">IFERROR(N7320/K7320,0)</f>
        <v>-0.833333333333333</v>
      </c>
      <c r="Q7320" s="0" t="str">
        <f aca="false">IF(M7320=0,"No Discount",IF(M7320&lt;0.2,"Low (1-19%)",IF(M7320&lt;0.4,"Medium (20-39%)","High (40%+)")))</f>
        <v>High (40%+)</v>
      </c>
      <c r="R7320" s="0" t="str">
        <f aca="false">INDEX('Lookup Tables'!$B$2:$B$5,MATCH(F7320,'Lookup Tables'!$A$2:$A$5,0))</f>
        <v>Manager D</v>
      </c>
    </row>
    <row r="7321" customFormat="false" ht="15" hidden="false" customHeight="false" outlineLevel="0" collapsed="false">
      <c r="A7321" s="0" t="s">
        <v>5579</v>
      </c>
      <c r="B7321" s="13" t="n">
        <v>43430</v>
      </c>
      <c r="C7321" s="13" t="n">
        <v>43433</v>
      </c>
      <c r="D7321" s="14" t="s">
        <v>52</v>
      </c>
      <c r="E7321" s="14" t="s">
        <v>53</v>
      </c>
      <c r="F7321" s="14" t="s">
        <v>117</v>
      </c>
      <c r="G7321" s="14" t="s">
        <v>170</v>
      </c>
      <c r="H7321" s="14" t="s">
        <v>80</v>
      </c>
      <c r="I7321" s="14" t="s">
        <v>81</v>
      </c>
      <c r="J7321" s="14" t="s">
        <v>2771</v>
      </c>
      <c r="K7321" s="15" t="n">
        <v>979.95</v>
      </c>
      <c r="L7321" s="0" t="n">
        <v>5</v>
      </c>
      <c r="M7321" s="16" t="n">
        <v>0</v>
      </c>
      <c r="N7321" s="17" t="n">
        <v>264.5865</v>
      </c>
      <c r="O7321" s="0" t="str">
        <f aca="false">TEXT(B7321,"YYYY-MM")</f>
        <v>2018-11</v>
      </c>
      <c r="P7321" s="18" t="n">
        <f aca="false">IFERROR(N7321/K7321,0)</f>
        <v>0.27</v>
      </c>
      <c r="Q7321" s="0" t="str">
        <f aca="false">IF(M7321=0,"No Discount",IF(M7321&lt;0.2,"Low (1-19%)",IF(M7321&lt;0.4,"Medium (20-39%)","High (40%+)")))</f>
        <v>No Discount</v>
      </c>
      <c r="R7321" s="0" t="str">
        <f aca="false">INDEX('Lookup Tables'!$B$2:$B$5,MATCH(F7321,'Lookup Tables'!$A$2:$A$5,0))</f>
        <v>Manager B</v>
      </c>
    </row>
    <row r="7322" customFormat="false" ht="15" hidden="false" customHeight="false" outlineLevel="0" collapsed="false">
      <c r="A7322" s="0" t="s">
        <v>5579</v>
      </c>
      <c r="B7322" s="13" t="n">
        <v>43430</v>
      </c>
      <c r="C7322" s="13" t="n">
        <v>43433</v>
      </c>
      <c r="D7322" s="14" t="s">
        <v>52</v>
      </c>
      <c r="E7322" s="14" t="s">
        <v>53</v>
      </c>
      <c r="F7322" s="14" t="s">
        <v>117</v>
      </c>
      <c r="G7322" s="14" t="s">
        <v>170</v>
      </c>
      <c r="H7322" s="14" t="s">
        <v>56</v>
      </c>
      <c r="I7322" s="14" t="s">
        <v>76</v>
      </c>
      <c r="J7322" s="14" t="s">
        <v>2395</v>
      </c>
      <c r="K7322" s="15" t="n">
        <v>135.3</v>
      </c>
      <c r="L7322" s="0" t="n">
        <v>5</v>
      </c>
      <c r="M7322" s="16" t="n">
        <v>0</v>
      </c>
      <c r="N7322" s="17" t="n">
        <v>37.884</v>
      </c>
      <c r="O7322" s="0" t="str">
        <f aca="false">TEXT(B7322,"YYYY-MM")</f>
        <v>2018-11</v>
      </c>
      <c r="P7322" s="18" t="n">
        <f aca="false">IFERROR(N7322/K7322,0)</f>
        <v>0.28</v>
      </c>
      <c r="Q7322" s="0" t="str">
        <f aca="false">IF(M7322=0,"No Discount",IF(M7322&lt;0.2,"Low (1-19%)",IF(M7322&lt;0.4,"Medium (20-39%)","High (40%+)")))</f>
        <v>No Discount</v>
      </c>
      <c r="R7322" s="0" t="str">
        <f aca="false">INDEX('Lookup Tables'!$B$2:$B$5,MATCH(F7322,'Lookup Tables'!$A$2:$A$5,0))</f>
        <v>Manager B</v>
      </c>
    </row>
    <row r="7323" customFormat="false" ht="15" hidden="false" customHeight="false" outlineLevel="0" collapsed="false">
      <c r="A7323" s="0" t="s">
        <v>5580</v>
      </c>
      <c r="B7323" s="13" t="n">
        <v>43346</v>
      </c>
      <c r="C7323" s="13" t="n">
        <v>43350</v>
      </c>
      <c r="D7323" s="14" t="s">
        <v>69</v>
      </c>
      <c r="E7323" s="14" t="s">
        <v>62</v>
      </c>
      <c r="F7323" s="14" t="s">
        <v>98</v>
      </c>
      <c r="G7323" s="14" t="s">
        <v>146</v>
      </c>
      <c r="H7323" s="14" t="s">
        <v>65</v>
      </c>
      <c r="I7323" s="14" t="s">
        <v>91</v>
      </c>
      <c r="J7323" s="14" t="s">
        <v>2043</v>
      </c>
      <c r="K7323" s="15" t="n">
        <v>8.904</v>
      </c>
      <c r="L7323" s="0" t="n">
        <v>3</v>
      </c>
      <c r="M7323" s="16" t="n">
        <v>0.2</v>
      </c>
      <c r="N7323" s="17" t="n">
        <v>3.339</v>
      </c>
      <c r="O7323" s="0" t="str">
        <f aca="false">TEXT(B7323,"YYYY-MM")</f>
        <v>2018-09</v>
      </c>
      <c r="P7323" s="18" t="n">
        <f aca="false">IFERROR(N7323/K7323,0)</f>
        <v>0.375</v>
      </c>
      <c r="Q7323" s="0" t="str">
        <f aca="false">IF(M7323=0,"No Discount",IF(M7323&lt;0.2,"Low (1-19%)",IF(M7323&lt;0.4,"Medium (20-39%)","High (40%+)")))</f>
        <v>Medium (20-39%)</v>
      </c>
      <c r="R7323" s="0" t="str">
        <f aca="false">INDEX('Lookup Tables'!$B$2:$B$5,MATCH(F7323,'Lookup Tables'!$A$2:$A$5,0))</f>
        <v>Manager A</v>
      </c>
    </row>
    <row r="7324" customFormat="false" ht="15" hidden="false" customHeight="false" outlineLevel="0" collapsed="false">
      <c r="A7324" s="0" t="s">
        <v>5580</v>
      </c>
      <c r="B7324" s="13" t="n">
        <v>43346</v>
      </c>
      <c r="C7324" s="13" t="n">
        <v>43350</v>
      </c>
      <c r="D7324" s="14" t="s">
        <v>69</v>
      </c>
      <c r="E7324" s="14" t="s">
        <v>62</v>
      </c>
      <c r="F7324" s="14" t="s">
        <v>98</v>
      </c>
      <c r="G7324" s="14" t="s">
        <v>146</v>
      </c>
      <c r="H7324" s="14" t="s">
        <v>80</v>
      </c>
      <c r="I7324" s="14" t="s">
        <v>123</v>
      </c>
      <c r="J7324" s="14" t="s">
        <v>1288</v>
      </c>
      <c r="K7324" s="15" t="n">
        <v>100.8</v>
      </c>
      <c r="L7324" s="0" t="n">
        <v>2</v>
      </c>
      <c r="M7324" s="16" t="n">
        <v>0.2</v>
      </c>
      <c r="N7324" s="17" t="n">
        <v>21.42</v>
      </c>
      <c r="O7324" s="0" t="str">
        <f aca="false">TEXT(B7324,"YYYY-MM")</f>
        <v>2018-09</v>
      </c>
      <c r="P7324" s="18" t="n">
        <f aca="false">IFERROR(N7324/K7324,0)</f>
        <v>0.2125</v>
      </c>
      <c r="Q7324" s="0" t="str">
        <f aca="false">IF(M7324=0,"No Discount",IF(M7324&lt;0.2,"Low (1-19%)",IF(M7324&lt;0.4,"Medium (20-39%)","High (40%+)")))</f>
        <v>Medium (20-39%)</v>
      </c>
      <c r="R7324" s="0" t="str">
        <f aca="false">INDEX('Lookup Tables'!$B$2:$B$5,MATCH(F7324,'Lookup Tables'!$A$2:$A$5,0))</f>
        <v>Manager A</v>
      </c>
    </row>
    <row r="7325" customFormat="false" ht="15" hidden="false" customHeight="false" outlineLevel="0" collapsed="false">
      <c r="A7325" s="0" t="s">
        <v>5581</v>
      </c>
      <c r="B7325" s="13" t="n">
        <v>43439</v>
      </c>
      <c r="C7325" s="13" t="n">
        <v>43442</v>
      </c>
      <c r="D7325" s="14" t="s">
        <v>137</v>
      </c>
      <c r="E7325" s="14" t="s">
        <v>53</v>
      </c>
      <c r="F7325" s="14" t="s">
        <v>117</v>
      </c>
      <c r="G7325" s="14" t="s">
        <v>170</v>
      </c>
      <c r="H7325" s="14" t="s">
        <v>56</v>
      </c>
      <c r="I7325" s="14" t="s">
        <v>76</v>
      </c>
      <c r="J7325" s="14" t="s">
        <v>263</v>
      </c>
      <c r="K7325" s="15" t="n">
        <v>41.96</v>
      </c>
      <c r="L7325" s="0" t="n">
        <v>2</v>
      </c>
      <c r="M7325" s="16" t="n">
        <v>0</v>
      </c>
      <c r="N7325" s="17" t="n">
        <v>10.9096</v>
      </c>
      <c r="O7325" s="0" t="str">
        <f aca="false">TEXT(B7325,"YYYY-MM")</f>
        <v>2018-12</v>
      </c>
      <c r="P7325" s="18" t="n">
        <f aca="false">IFERROR(N7325/K7325,0)</f>
        <v>0.26</v>
      </c>
      <c r="Q7325" s="0" t="str">
        <f aca="false">IF(M7325=0,"No Discount",IF(M7325&lt;0.2,"Low (1-19%)",IF(M7325&lt;0.4,"Medium (20-39%)","High (40%+)")))</f>
        <v>No Discount</v>
      </c>
      <c r="R7325" s="0" t="str">
        <f aca="false">INDEX('Lookup Tables'!$B$2:$B$5,MATCH(F7325,'Lookup Tables'!$A$2:$A$5,0))</f>
        <v>Manager B</v>
      </c>
    </row>
    <row r="7326" customFormat="false" ht="15" hidden="false" customHeight="false" outlineLevel="0" collapsed="false">
      <c r="A7326" s="0" t="s">
        <v>5581</v>
      </c>
      <c r="B7326" s="13" t="n">
        <v>43439</v>
      </c>
      <c r="C7326" s="13" t="n">
        <v>43442</v>
      </c>
      <c r="D7326" s="14" t="s">
        <v>137</v>
      </c>
      <c r="E7326" s="14" t="s">
        <v>53</v>
      </c>
      <c r="F7326" s="14" t="s">
        <v>117</v>
      </c>
      <c r="G7326" s="14" t="s">
        <v>170</v>
      </c>
      <c r="H7326" s="14" t="s">
        <v>65</v>
      </c>
      <c r="I7326" s="14" t="s">
        <v>66</v>
      </c>
      <c r="J7326" s="14" t="s">
        <v>669</v>
      </c>
      <c r="K7326" s="15" t="n">
        <v>9.45</v>
      </c>
      <c r="L7326" s="0" t="n">
        <v>3</v>
      </c>
      <c r="M7326" s="16" t="n">
        <v>0</v>
      </c>
      <c r="N7326" s="17" t="n">
        <v>4.536</v>
      </c>
      <c r="O7326" s="0" t="str">
        <f aca="false">TEXT(B7326,"YYYY-MM")</f>
        <v>2018-12</v>
      </c>
      <c r="P7326" s="18" t="n">
        <f aca="false">IFERROR(N7326/K7326,0)</f>
        <v>0.48</v>
      </c>
      <c r="Q7326" s="0" t="str">
        <f aca="false">IF(M7326=0,"No Discount",IF(M7326&lt;0.2,"Low (1-19%)",IF(M7326&lt;0.4,"Medium (20-39%)","High (40%+)")))</f>
        <v>No Discount</v>
      </c>
      <c r="R7326" s="0" t="str">
        <f aca="false">INDEX('Lookup Tables'!$B$2:$B$5,MATCH(F7326,'Lookup Tables'!$A$2:$A$5,0))</f>
        <v>Manager B</v>
      </c>
    </row>
    <row r="7327" customFormat="false" ht="15" hidden="false" customHeight="false" outlineLevel="0" collapsed="false">
      <c r="A7327" s="0" t="s">
        <v>5582</v>
      </c>
      <c r="B7327" s="13" t="n">
        <v>43414</v>
      </c>
      <c r="C7327" s="13" t="n">
        <v>43421</v>
      </c>
      <c r="D7327" s="14" t="s">
        <v>69</v>
      </c>
      <c r="E7327" s="14" t="s">
        <v>53</v>
      </c>
      <c r="F7327" s="14" t="s">
        <v>63</v>
      </c>
      <c r="G7327" s="14" t="s">
        <v>94</v>
      </c>
      <c r="H7327" s="14" t="s">
        <v>65</v>
      </c>
      <c r="I7327" s="14" t="s">
        <v>85</v>
      </c>
      <c r="J7327" s="14" t="s">
        <v>2591</v>
      </c>
      <c r="K7327" s="15" t="n">
        <v>400.8</v>
      </c>
      <c r="L7327" s="0" t="n">
        <v>5</v>
      </c>
      <c r="M7327" s="16" t="n">
        <v>0</v>
      </c>
      <c r="N7327" s="17" t="n">
        <v>112.224</v>
      </c>
      <c r="O7327" s="0" t="str">
        <f aca="false">TEXT(B7327,"YYYY-MM")</f>
        <v>2018-11</v>
      </c>
      <c r="P7327" s="18" t="n">
        <f aca="false">IFERROR(N7327/K7327,0)</f>
        <v>0.28</v>
      </c>
      <c r="Q7327" s="0" t="str">
        <f aca="false">IF(M7327=0,"No Discount",IF(M7327&lt;0.2,"Low (1-19%)",IF(M7327&lt;0.4,"Medium (20-39%)","High (40%+)")))</f>
        <v>No Discount</v>
      </c>
      <c r="R7327" s="0" t="str">
        <f aca="false">INDEX('Lookup Tables'!$B$2:$B$5,MATCH(F7327,'Lookup Tables'!$A$2:$A$5,0))</f>
        <v>Manager D</v>
      </c>
    </row>
    <row r="7328" customFormat="false" ht="15" hidden="false" customHeight="false" outlineLevel="0" collapsed="false">
      <c r="A7328" s="0" t="s">
        <v>5582</v>
      </c>
      <c r="B7328" s="13" t="n">
        <v>43414</v>
      </c>
      <c r="C7328" s="13" t="n">
        <v>43421</v>
      </c>
      <c r="D7328" s="14" t="s">
        <v>69</v>
      </c>
      <c r="E7328" s="14" t="s">
        <v>53</v>
      </c>
      <c r="F7328" s="14" t="s">
        <v>63</v>
      </c>
      <c r="G7328" s="14" t="s">
        <v>94</v>
      </c>
      <c r="H7328" s="14" t="s">
        <v>65</v>
      </c>
      <c r="I7328" s="14" t="s">
        <v>83</v>
      </c>
      <c r="J7328" s="14" t="s">
        <v>694</v>
      </c>
      <c r="K7328" s="15" t="n">
        <v>28.792</v>
      </c>
      <c r="L7328" s="0" t="n">
        <v>1</v>
      </c>
      <c r="M7328" s="16" t="n">
        <v>0.2</v>
      </c>
      <c r="N7328" s="17" t="n">
        <v>10.0772</v>
      </c>
      <c r="O7328" s="0" t="str">
        <f aca="false">TEXT(B7328,"YYYY-MM")</f>
        <v>2018-11</v>
      </c>
      <c r="P7328" s="18" t="n">
        <f aca="false">IFERROR(N7328/K7328,0)</f>
        <v>0.35</v>
      </c>
      <c r="Q7328" s="0" t="str">
        <f aca="false">IF(M7328=0,"No Discount",IF(M7328&lt;0.2,"Low (1-19%)",IF(M7328&lt;0.4,"Medium (20-39%)","High (40%+)")))</f>
        <v>Medium (20-39%)</v>
      </c>
      <c r="R7328" s="0" t="str">
        <f aca="false">INDEX('Lookup Tables'!$B$2:$B$5,MATCH(F7328,'Lookup Tables'!$A$2:$A$5,0))</f>
        <v>Manager D</v>
      </c>
    </row>
    <row r="7329" customFormat="false" ht="15" hidden="false" customHeight="false" outlineLevel="0" collapsed="false">
      <c r="A7329" s="0" t="s">
        <v>5583</v>
      </c>
      <c r="B7329" s="13" t="n">
        <v>42081</v>
      </c>
      <c r="C7329" s="13" t="n">
        <v>42087</v>
      </c>
      <c r="D7329" s="14" t="s">
        <v>69</v>
      </c>
      <c r="E7329" s="14" t="s">
        <v>97</v>
      </c>
      <c r="F7329" s="14" t="s">
        <v>63</v>
      </c>
      <c r="G7329" s="14" t="s">
        <v>64</v>
      </c>
      <c r="H7329" s="14" t="s">
        <v>56</v>
      </c>
      <c r="I7329" s="14" t="s">
        <v>76</v>
      </c>
      <c r="J7329" s="14" t="s">
        <v>2490</v>
      </c>
      <c r="K7329" s="15" t="n">
        <v>111</v>
      </c>
      <c r="L7329" s="0" t="n">
        <v>2</v>
      </c>
      <c r="M7329" s="16" t="n">
        <v>0</v>
      </c>
      <c r="N7329" s="17" t="n">
        <v>14.43</v>
      </c>
      <c r="O7329" s="0" t="str">
        <f aca="false">TEXT(B7329,"YYYY-MM")</f>
        <v>2015-03</v>
      </c>
      <c r="P7329" s="18" t="n">
        <f aca="false">IFERROR(N7329/K7329,0)</f>
        <v>0.13</v>
      </c>
      <c r="Q7329" s="0" t="str">
        <f aca="false">IF(M7329=0,"No Discount",IF(M7329&lt;0.2,"Low (1-19%)",IF(M7329&lt;0.4,"Medium (20-39%)","High (40%+)")))</f>
        <v>No Discount</v>
      </c>
      <c r="R7329" s="0" t="str">
        <f aca="false">INDEX('Lookup Tables'!$B$2:$B$5,MATCH(F7329,'Lookup Tables'!$A$2:$A$5,0))</f>
        <v>Manager D</v>
      </c>
    </row>
    <row r="7330" customFormat="false" ht="15" hidden="false" customHeight="false" outlineLevel="0" collapsed="false">
      <c r="A7330" s="0" t="s">
        <v>5583</v>
      </c>
      <c r="B7330" s="13" t="n">
        <v>42081</v>
      </c>
      <c r="C7330" s="13" t="n">
        <v>42087</v>
      </c>
      <c r="D7330" s="14" t="s">
        <v>69</v>
      </c>
      <c r="E7330" s="14" t="s">
        <v>97</v>
      </c>
      <c r="F7330" s="14" t="s">
        <v>63</v>
      </c>
      <c r="G7330" s="14" t="s">
        <v>64</v>
      </c>
      <c r="H7330" s="14" t="s">
        <v>80</v>
      </c>
      <c r="I7330" s="14" t="s">
        <v>345</v>
      </c>
      <c r="J7330" s="14" t="s">
        <v>425</v>
      </c>
      <c r="K7330" s="15" t="n">
        <v>1279.968</v>
      </c>
      <c r="L7330" s="0" t="n">
        <v>4</v>
      </c>
      <c r="M7330" s="16" t="n">
        <v>0.2</v>
      </c>
      <c r="N7330" s="17" t="n">
        <v>415.9896</v>
      </c>
      <c r="O7330" s="0" t="str">
        <f aca="false">TEXT(B7330,"YYYY-MM")</f>
        <v>2015-03</v>
      </c>
      <c r="P7330" s="18" t="n">
        <f aca="false">IFERROR(N7330/K7330,0)</f>
        <v>0.325</v>
      </c>
      <c r="Q7330" s="0" t="str">
        <f aca="false">IF(M7330=0,"No Discount",IF(M7330&lt;0.2,"Low (1-19%)",IF(M7330&lt;0.4,"Medium (20-39%)","High (40%+)")))</f>
        <v>Medium (20-39%)</v>
      </c>
      <c r="R7330" s="0" t="str">
        <f aca="false">INDEX('Lookup Tables'!$B$2:$B$5,MATCH(F7330,'Lookup Tables'!$A$2:$A$5,0))</f>
        <v>Manager D</v>
      </c>
    </row>
    <row r="7331" customFormat="false" ht="15" hidden="false" customHeight="false" outlineLevel="0" collapsed="false">
      <c r="A7331" s="0" t="s">
        <v>5583</v>
      </c>
      <c r="B7331" s="13" t="n">
        <v>42081</v>
      </c>
      <c r="C7331" s="13" t="n">
        <v>42087</v>
      </c>
      <c r="D7331" s="14" t="s">
        <v>69</v>
      </c>
      <c r="E7331" s="14" t="s">
        <v>97</v>
      </c>
      <c r="F7331" s="14" t="s">
        <v>63</v>
      </c>
      <c r="G7331" s="14" t="s">
        <v>64</v>
      </c>
      <c r="H7331" s="14" t="s">
        <v>65</v>
      </c>
      <c r="I7331" s="14" t="s">
        <v>73</v>
      </c>
      <c r="J7331" s="14" t="s">
        <v>2373</v>
      </c>
      <c r="K7331" s="15" t="n">
        <v>1856.19</v>
      </c>
      <c r="L7331" s="0" t="n">
        <v>7</v>
      </c>
      <c r="M7331" s="16" t="n">
        <v>0</v>
      </c>
      <c r="N7331" s="17" t="n">
        <v>334.1142</v>
      </c>
      <c r="O7331" s="0" t="str">
        <f aca="false">TEXT(B7331,"YYYY-MM")</f>
        <v>2015-03</v>
      </c>
      <c r="P7331" s="18" t="n">
        <f aca="false">IFERROR(N7331/K7331,0)</f>
        <v>0.18</v>
      </c>
      <c r="Q7331" s="0" t="str">
        <f aca="false">IF(M7331=0,"No Discount",IF(M7331&lt;0.2,"Low (1-19%)",IF(M7331&lt;0.4,"Medium (20-39%)","High (40%+)")))</f>
        <v>No Discount</v>
      </c>
      <c r="R7331" s="0" t="str">
        <f aca="false">INDEX('Lookup Tables'!$B$2:$B$5,MATCH(F7331,'Lookup Tables'!$A$2:$A$5,0))</f>
        <v>Manager D</v>
      </c>
    </row>
    <row r="7332" customFormat="false" ht="15" hidden="false" customHeight="false" outlineLevel="0" collapsed="false">
      <c r="A7332" s="0" t="s">
        <v>5584</v>
      </c>
      <c r="B7332" s="13" t="n">
        <v>43051</v>
      </c>
      <c r="C7332" s="13" t="n">
        <v>43052</v>
      </c>
      <c r="D7332" s="14" t="s">
        <v>137</v>
      </c>
      <c r="E7332" s="14" t="s">
        <v>62</v>
      </c>
      <c r="F7332" s="14" t="s">
        <v>98</v>
      </c>
      <c r="G7332" s="14" t="s">
        <v>146</v>
      </c>
      <c r="H7332" s="14" t="s">
        <v>56</v>
      </c>
      <c r="I7332" s="14" t="s">
        <v>76</v>
      </c>
      <c r="J7332" s="14" t="s">
        <v>2231</v>
      </c>
      <c r="K7332" s="15" t="n">
        <v>22.752</v>
      </c>
      <c r="L7332" s="0" t="n">
        <v>6</v>
      </c>
      <c r="M7332" s="16" t="n">
        <v>0.6</v>
      </c>
      <c r="N7332" s="17" t="n">
        <v>-8.532</v>
      </c>
      <c r="O7332" s="0" t="str">
        <f aca="false">TEXT(B7332,"YYYY-MM")</f>
        <v>2017-11</v>
      </c>
      <c r="P7332" s="18" t="n">
        <f aca="false">IFERROR(N7332/K7332,0)</f>
        <v>-0.375</v>
      </c>
      <c r="Q7332" s="0" t="str">
        <f aca="false">IF(M7332=0,"No Discount",IF(M7332&lt;0.2,"Low (1-19%)",IF(M7332&lt;0.4,"Medium (20-39%)","High (40%+)")))</f>
        <v>High (40%+)</v>
      </c>
      <c r="R7332" s="0" t="str">
        <f aca="false">INDEX('Lookup Tables'!$B$2:$B$5,MATCH(F7332,'Lookup Tables'!$A$2:$A$5,0))</f>
        <v>Manager A</v>
      </c>
    </row>
    <row r="7333" customFormat="false" ht="15" hidden="false" customHeight="false" outlineLevel="0" collapsed="false">
      <c r="A7333" s="0" t="s">
        <v>5585</v>
      </c>
      <c r="B7333" s="13" t="n">
        <v>43399</v>
      </c>
      <c r="C7333" s="13" t="n">
        <v>43403</v>
      </c>
      <c r="D7333" s="14" t="s">
        <v>69</v>
      </c>
      <c r="E7333" s="14" t="s">
        <v>62</v>
      </c>
      <c r="F7333" s="14" t="s">
        <v>117</v>
      </c>
      <c r="G7333" s="14" t="s">
        <v>118</v>
      </c>
      <c r="H7333" s="14" t="s">
        <v>80</v>
      </c>
      <c r="I7333" s="14" t="s">
        <v>81</v>
      </c>
      <c r="J7333" s="14" t="s">
        <v>473</v>
      </c>
      <c r="K7333" s="15" t="n">
        <v>61.542</v>
      </c>
      <c r="L7333" s="0" t="n">
        <v>1</v>
      </c>
      <c r="M7333" s="16" t="n">
        <v>0.4</v>
      </c>
      <c r="N7333" s="17" t="n">
        <v>-13.3341</v>
      </c>
      <c r="O7333" s="0" t="str">
        <f aca="false">TEXT(B7333,"YYYY-MM")</f>
        <v>2018-10</v>
      </c>
      <c r="P7333" s="18" t="n">
        <f aca="false">IFERROR(N7333/K7333,0)</f>
        <v>-0.216666666666667</v>
      </c>
      <c r="Q7333" s="0" t="str">
        <f aca="false">IF(M7333=0,"No Discount",IF(M7333&lt;0.2,"Low (1-19%)",IF(M7333&lt;0.4,"Medium (20-39%)","High (40%+)")))</f>
        <v>High (40%+)</v>
      </c>
      <c r="R7333" s="0" t="str">
        <f aca="false">INDEX('Lookup Tables'!$B$2:$B$5,MATCH(F7333,'Lookup Tables'!$A$2:$A$5,0))</f>
        <v>Manager B</v>
      </c>
    </row>
    <row r="7334" customFormat="false" ht="15" hidden="false" customHeight="false" outlineLevel="0" collapsed="false">
      <c r="A7334" s="0" t="s">
        <v>5585</v>
      </c>
      <c r="B7334" s="13" t="n">
        <v>43399</v>
      </c>
      <c r="C7334" s="13" t="n">
        <v>43403</v>
      </c>
      <c r="D7334" s="14" t="s">
        <v>69</v>
      </c>
      <c r="E7334" s="14" t="s">
        <v>62</v>
      </c>
      <c r="F7334" s="14" t="s">
        <v>117</v>
      </c>
      <c r="G7334" s="14" t="s">
        <v>118</v>
      </c>
      <c r="H7334" s="14" t="s">
        <v>65</v>
      </c>
      <c r="I7334" s="14" t="s">
        <v>83</v>
      </c>
      <c r="J7334" s="14" t="s">
        <v>3484</v>
      </c>
      <c r="K7334" s="15" t="n">
        <v>81.438</v>
      </c>
      <c r="L7334" s="0" t="n">
        <v>7</v>
      </c>
      <c r="M7334" s="16" t="n">
        <v>0.7</v>
      </c>
      <c r="N7334" s="17" t="n">
        <v>-65.1504</v>
      </c>
      <c r="O7334" s="0" t="str">
        <f aca="false">TEXT(B7334,"YYYY-MM")</f>
        <v>2018-10</v>
      </c>
      <c r="P7334" s="18" t="n">
        <f aca="false">IFERROR(N7334/K7334,0)</f>
        <v>-0.8</v>
      </c>
      <c r="Q7334" s="0" t="str">
        <f aca="false">IF(M7334=0,"No Discount",IF(M7334&lt;0.2,"Low (1-19%)",IF(M7334&lt;0.4,"Medium (20-39%)","High (40%+)")))</f>
        <v>High (40%+)</v>
      </c>
      <c r="R7334" s="0" t="str">
        <f aca="false">INDEX('Lookup Tables'!$B$2:$B$5,MATCH(F7334,'Lookup Tables'!$A$2:$A$5,0))</f>
        <v>Manager B</v>
      </c>
    </row>
    <row r="7335" customFormat="false" ht="15" hidden="false" customHeight="false" outlineLevel="0" collapsed="false">
      <c r="A7335" s="0" t="s">
        <v>5586</v>
      </c>
      <c r="B7335" s="13" t="n">
        <v>42471</v>
      </c>
      <c r="C7335" s="13" t="n">
        <v>42477</v>
      </c>
      <c r="D7335" s="14" t="s">
        <v>69</v>
      </c>
      <c r="E7335" s="14" t="s">
        <v>53</v>
      </c>
      <c r="F7335" s="14" t="s">
        <v>54</v>
      </c>
      <c r="G7335" s="14" t="s">
        <v>70</v>
      </c>
      <c r="H7335" s="14" t="s">
        <v>56</v>
      </c>
      <c r="I7335" s="14" t="s">
        <v>76</v>
      </c>
      <c r="J7335" s="14" t="s">
        <v>806</v>
      </c>
      <c r="K7335" s="15" t="n">
        <v>67.36</v>
      </c>
      <c r="L7335" s="0" t="n">
        <v>2</v>
      </c>
      <c r="M7335" s="16" t="n">
        <v>0.2</v>
      </c>
      <c r="N7335" s="17" t="n">
        <v>10.104</v>
      </c>
      <c r="O7335" s="0" t="str">
        <f aca="false">TEXT(B7335,"YYYY-MM")</f>
        <v>2016-04</v>
      </c>
      <c r="P7335" s="18" t="n">
        <f aca="false">IFERROR(N7335/K7335,0)</f>
        <v>0.15</v>
      </c>
      <c r="Q7335" s="0" t="str">
        <f aca="false">IF(M7335=0,"No Discount",IF(M7335&lt;0.2,"Low (1-19%)",IF(M7335&lt;0.4,"Medium (20-39%)","High (40%+)")))</f>
        <v>Medium (20-39%)</v>
      </c>
      <c r="R7335" s="0" t="str">
        <f aca="false">INDEX('Lookup Tables'!$B$2:$B$5,MATCH(F7335,'Lookup Tables'!$A$2:$A$5,0))</f>
        <v>Manager C</v>
      </c>
    </row>
    <row r="7336" customFormat="false" ht="15" hidden="false" customHeight="false" outlineLevel="0" collapsed="false">
      <c r="A7336" s="0" t="s">
        <v>5586</v>
      </c>
      <c r="B7336" s="13" t="n">
        <v>42471</v>
      </c>
      <c r="C7336" s="13" t="n">
        <v>42477</v>
      </c>
      <c r="D7336" s="14" t="s">
        <v>69</v>
      </c>
      <c r="E7336" s="14" t="s">
        <v>53</v>
      </c>
      <c r="F7336" s="14" t="s">
        <v>54</v>
      </c>
      <c r="G7336" s="14" t="s">
        <v>70</v>
      </c>
      <c r="H7336" s="14" t="s">
        <v>56</v>
      </c>
      <c r="I7336" s="14" t="s">
        <v>76</v>
      </c>
      <c r="J7336" s="14" t="s">
        <v>424</v>
      </c>
      <c r="K7336" s="15" t="n">
        <v>54.528</v>
      </c>
      <c r="L7336" s="0" t="n">
        <v>3</v>
      </c>
      <c r="M7336" s="16" t="n">
        <v>0.2</v>
      </c>
      <c r="N7336" s="17" t="n">
        <v>14.3136</v>
      </c>
      <c r="O7336" s="0" t="str">
        <f aca="false">TEXT(B7336,"YYYY-MM")</f>
        <v>2016-04</v>
      </c>
      <c r="P7336" s="18" t="n">
        <f aca="false">IFERROR(N7336/K7336,0)</f>
        <v>0.2625</v>
      </c>
      <c r="Q7336" s="0" t="str">
        <f aca="false">IF(M7336=0,"No Discount",IF(M7336&lt;0.2,"Low (1-19%)",IF(M7336&lt;0.4,"Medium (20-39%)","High (40%+)")))</f>
        <v>Medium (20-39%)</v>
      </c>
      <c r="R7336" s="0" t="str">
        <f aca="false">INDEX('Lookup Tables'!$B$2:$B$5,MATCH(F7336,'Lookup Tables'!$A$2:$A$5,0))</f>
        <v>Manager C</v>
      </c>
    </row>
    <row r="7337" customFormat="false" ht="15" hidden="false" customHeight="false" outlineLevel="0" collapsed="false">
      <c r="A7337" s="0" t="s">
        <v>5587</v>
      </c>
      <c r="B7337" s="13" t="n">
        <v>42729</v>
      </c>
      <c r="C7337" s="13" t="n">
        <v>42734</v>
      </c>
      <c r="D7337" s="14" t="s">
        <v>69</v>
      </c>
      <c r="E7337" s="14" t="s">
        <v>53</v>
      </c>
      <c r="F7337" s="14" t="s">
        <v>117</v>
      </c>
      <c r="G7337" s="14" t="s">
        <v>170</v>
      </c>
      <c r="H7337" s="14" t="s">
        <v>80</v>
      </c>
      <c r="I7337" s="14" t="s">
        <v>123</v>
      </c>
      <c r="J7337" s="14" t="s">
        <v>1974</v>
      </c>
      <c r="K7337" s="15" t="n">
        <v>843.9</v>
      </c>
      <c r="L7337" s="0" t="n">
        <v>2</v>
      </c>
      <c r="M7337" s="16" t="n">
        <v>0</v>
      </c>
      <c r="N7337" s="17" t="n">
        <v>371.316</v>
      </c>
      <c r="O7337" s="0" t="str">
        <f aca="false">TEXT(B7337,"YYYY-MM")</f>
        <v>2016-12</v>
      </c>
      <c r="P7337" s="18" t="n">
        <f aca="false">IFERROR(N7337/K7337,0)</f>
        <v>0.44</v>
      </c>
      <c r="Q7337" s="0" t="str">
        <f aca="false">IF(M7337=0,"No Discount",IF(M7337&lt;0.2,"Low (1-19%)",IF(M7337&lt;0.4,"Medium (20-39%)","High (40%+)")))</f>
        <v>No Discount</v>
      </c>
      <c r="R7337" s="0" t="str">
        <f aca="false">INDEX('Lookup Tables'!$B$2:$B$5,MATCH(F7337,'Lookup Tables'!$A$2:$A$5,0))</f>
        <v>Manager B</v>
      </c>
    </row>
    <row r="7338" customFormat="false" ht="15" hidden="false" customHeight="false" outlineLevel="0" collapsed="false">
      <c r="A7338" s="0" t="s">
        <v>5587</v>
      </c>
      <c r="B7338" s="13" t="n">
        <v>42729</v>
      </c>
      <c r="C7338" s="13" t="n">
        <v>42734</v>
      </c>
      <c r="D7338" s="14" t="s">
        <v>69</v>
      </c>
      <c r="E7338" s="14" t="s">
        <v>53</v>
      </c>
      <c r="F7338" s="14" t="s">
        <v>117</v>
      </c>
      <c r="G7338" s="14" t="s">
        <v>170</v>
      </c>
      <c r="H7338" s="14" t="s">
        <v>56</v>
      </c>
      <c r="I7338" s="14" t="s">
        <v>57</v>
      </c>
      <c r="J7338" s="14" t="s">
        <v>382</v>
      </c>
      <c r="K7338" s="15" t="n">
        <v>449.568</v>
      </c>
      <c r="L7338" s="0" t="n">
        <v>2</v>
      </c>
      <c r="M7338" s="16" t="n">
        <v>0.2</v>
      </c>
      <c r="N7338" s="17" t="n">
        <v>56.196</v>
      </c>
      <c r="O7338" s="0" t="str">
        <f aca="false">TEXT(B7338,"YYYY-MM")</f>
        <v>2016-12</v>
      </c>
      <c r="P7338" s="18" t="n">
        <f aca="false">IFERROR(N7338/K7338,0)</f>
        <v>0.125</v>
      </c>
      <c r="Q7338" s="0" t="str">
        <f aca="false">IF(M7338=0,"No Discount",IF(M7338&lt;0.2,"Low (1-19%)",IF(M7338&lt;0.4,"Medium (20-39%)","High (40%+)")))</f>
        <v>Medium (20-39%)</v>
      </c>
      <c r="R7338" s="0" t="str">
        <f aca="false">INDEX('Lookup Tables'!$B$2:$B$5,MATCH(F7338,'Lookup Tables'!$A$2:$A$5,0))</f>
        <v>Manager B</v>
      </c>
    </row>
    <row r="7339" customFormat="false" ht="15" hidden="false" customHeight="false" outlineLevel="0" collapsed="false">
      <c r="A7339" s="0" t="s">
        <v>5588</v>
      </c>
      <c r="B7339" s="13" t="n">
        <v>43364</v>
      </c>
      <c r="C7339" s="13" t="n">
        <v>43366</v>
      </c>
      <c r="D7339" s="14" t="s">
        <v>137</v>
      </c>
      <c r="E7339" s="14" t="s">
        <v>62</v>
      </c>
      <c r="F7339" s="14" t="s">
        <v>63</v>
      </c>
      <c r="G7339" s="14" t="s">
        <v>64</v>
      </c>
      <c r="H7339" s="14" t="s">
        <v>65</v>
      </c>
      <c r="I7339" s="14" t="s">
        <v>73</v>
      </c>
      <c r="J7339" s="14" t="s">
        <v>3322</v>
      </c>
      <c r="K7339" s="15" t="n">
        <v>15.51</v>
      </c>
      <c r="L7339" s="0" t="n">
        <v>1</v>
      </c>
      <c r="M7339" s="16" t="n">
        <v>0</v>
      </c>
      <c r="N7339" s="17" t="n">
        <v>3.8775</v>
      </c>
      <c r="O7339" s="0" t="str">
        <f aca="false">TEXT(B7339,"YYYY-MM")</f>
        <v>2018-09</v>
      </c>
      <c r="P7339" s="18" t="n">
        <f aca="false">IFERROR(N7339/K7339,0)</f>
        <v>0.25</v>
      </c>
      <c r="Q7339" s="0" t="str">
        <f aca="false">IF(M7339=0,"No Discount",IF(M7339&lt;0.2,"Low (1-19%)",IF(M7339&lt;0.4,"Medium (20-39%)","High (40%+)")))</f>
        <v>No Discount</v>
      </c>
      <c r="R7339" s="0" t="str">
        <f aca="false">INDEX('Lookup Tables'!$B$2:$B$5,MATCH(F7339,'Lookup Tables'!$A$2:$A$5,0))</f>
        <v>Manager D</v>
      </c>
    </row>
    <row r="7340" customFormat="false" ht="15" hidden="false" customHeight="false" outlineLevel="0" collapsed="false">
      <c r="A7340" s="0" t="s">
        <v>5589</v>
      </c>
      <c r="B7340" s="13" t="n">
        <v>42358</v>
      </c>
      <c r="C7340" s="13" t="n">
        <v>42361</v>
      </c>
      <c r="D7340" s="14" t="s">
        <v>52</v>
      </c>
      <c r="E7340" s="14" t="s">
        <v>62</v>
      </c>
      <c r="F7340" s="14" t="s">
        <v>117</v>
      </c>
      <c r="G7340" s="14" t="s">
        <v>170</v>
      </c>
      <c r="H7340" s="14" t="s">
        <v>56</v>
      </c>
      <c r="I7340" s="14" t="s">
        <v>59</v>
      </c>
      <c r="J7340" s="14" t="s">
        <v>3038</v>
      </c>
      <c r="K7340" s="15" t="n">
        <v>192.186</v>
      </c>
      <c r="L7340" s="0" t="n">
        <v>3</v>
      </c>
      <c r="M7340" s="16" t="n">
        <v>0.1</v>
      </c>
      <c r="N7340" s="17" t="n">
        <v>36.3018</v>
      </c>
      <c r="O7340" s="0" t="str">
        <f aca="false">TEXT(B7340,"YYYY-MM")</f>
        <v>2015-12</v>
      </c>
      <c r="P7340" s="18" t="n">
        <f aca="false">IFERROR(N7340/K7340,0)</f>
        <v>0.188888888888889</v>
      </c>
      <c r="Q7340" s="0" t="str">
        <f aca="false">IF(M7340=0,"No Discount",IF(M7340&lt;0.2,"Low (1-19%)",IF(M7340&lt;0.4,"Medium (20-39%)","High (40%+)")))</f>
        <v>Low (1-19%)</v>
      </c>
      <c r="R7340" s="0" t="str">
        <f aca="false">INDEX('Lookup Tables'!$B$2:$B$5,MATCH(F7340,'Lookup Tables'!$A$2:$A$5,0))</f>
        <v>Manager B</v>
      </c>
    </row>
    <row r="7341" customFormat="false" ht="15" hidden="false" customHeight="false" outlineLevel="0" collapsed="false">
      <c r="A7341" s="0" t="s">
        <v>5590</v>
      </c>
      <c r="B7341" s="13" t="n">
        <v>42569</v>
      </c>
      <c r="C7341" s="13" t="n">
        <v>42572</v>
      </c>
      <c r="D7341" s="14" t="s">
        <v>137</v>
      </c>
      <c r="E7341" s="14" t="s">
        <v>62</v>
      </c>
      <c r="F7341" s="14" t="s">
        <v>117</v>
      </c>
      <c r="G7341" s="14" t="s">
        <v>170</v>
      </c>
      <c r="H7341" s="14" t="s">
        <v>65</v>
      </c>
      <c r="I7341" s="14" t="s">
        <v>78</v>
      </c>
      <c r="J7341" s="14" t="s">
        <v>1149</v>
      </c>
      <c r="K7341" s="15" t="n">
        <v>5.76</v>
      </c>
      <c r="L7341" s="0" t="n">
        <v>2</v>
      </c>
      <c r="M7341" s="16" t="n">
        <v>0</v>
      </c>
      <c r="N7341" s="17" t="n">
        <v>1.6128</v>
      </c>
      <c r="O7341" s="0" t="str">
        <f aca="false">TEXT(B7341,"YYYY-MM")</f>
        <v>2016-07</v>
      </c>
      <c r="P7341" s="18" t="n">
        <f aca="false">IFERROR(N7341/K7341,0)</f>
        <v>0.28</v>
      </c>
      <c r="Q7341" s="0" t="str">
        <f aca="false">IF(M7341=0,"No Discount",IF(M7341&lt;0.2,"Low (1-19%)",IF(M7341&lt;0.4,"Medium (20-39%)","High (40%+)")))</f>
        <v>No Discount</v>
      </c>
      <c r="R7341" s="0" t="str">
        <f aca="false">INDEX('Lookup Tables'!$B$2:$B$5,MATCH(F7341,'Lookup Tables'!$A$2:$A$5,0))</f>
        <v>Manager B</v>
      </c>
    </row>
    <row r="7342" customFormat="false" ht="15" hidden="false" customHeight="false" outlineLevel="0" collapsed="false">
      <c r="A7342" s="0" t="s">
        <v>5591</v>
      </c>
      <c r="B7342" s="13" t="n">
        <v>42211</v>
      </c>
      <c r="C7342" s="13" t="n">
        <v>42217</v>
      </c>
      <c r="D7342" s="14" t="s">
        <v>69</v>
      </c>
      <c r="E7342" s="14" t="s">
        <v>53</v>
      </c>
      <c r="F7342" s="14" t="s">
        <v>54</v>
      </c>
      <c r="G7342" s="14" t="s">
        <v>597</v>
      </c>
      <c r="H7342" s="14" t="s">
        <v>56</v>
      </c>
      <c r="I7342" s="14" t="s">
        <v>59</v>
      </c>
      <c r="J7342" s="14" t="s">
        <v>2465</v>
      </c>
      <c r="K7342" s="15" t="n">
        <v>67.88</v>
      </c>
      <c r="L7342" s="0" t="n">
        <v>2</v>
      </c>
      <c r="M7342" s="16" t="n">
        <v>0</v>
      </c>
      <c r="N7342" s="17" t="n">
        <v>18.3276</v>
      </c>
      <c r="O7342" s="0" t="str">
        <f aca="false">TEXT(B7342,"YYYY-MM")</f>
        <v>2015-07</v>
      </c>
      <c r="P7342" s="18" t="n">
        <f aca="false">IFERROR(N7342/K7342,0)</f>
        <v>0.27</v>
      </c>
      <c r="Q7342" s="0" t="str">
        <f aca="false">IF(M7342=0,"No Discount",IF(M7342&lt;0.2,"Low (1-19%)",IF(M7342&lt;0.4,"Medium (20-39%)","High (40%+)")))</f>
        <v>No Discount</v>
      </c>
      <c r="R7342" s="0" t="str">
        <f aca="false">INDEX('Lookup Tables'!$B$2:$B$5,MATCH(F7342,'Lookup Tables'!$A$2:$A$5,0))</f>
        <v>Manager C</v>
      </c>
    </row>
    <row r="7343" customFormat="false" ht="15" hidden="false" customHeight="false" outlineLevel="0" collapsed="false">
      <c r="A7343" s="0" t="s">
        <v>5591</v>
      </c>
      <c r="B7343" s="13" t="n">
        <v>42211</v>
      </c>
      <c r="C7343" s="13" t="n">
        <v>42217</v>
      </c>
      <c r="D7343" s="14" t="s">
        <v>69</v>
      </c>
      <c r="E7343" s="14" t="s">
        <v>53</v>
      </c>
      <c r="F7343" s="14" t="s">
        <v>54</v>
      </c>
      <c r="G7343" s="14" t="s">
        <v>597</v>
      </c>
      <c r="H7343" s="14" t="s">
        <v>65</v>
      </c>
      <c r="I7343" s="14" t="s">
        <v>66</v>
      </c>
      <c r="J7343" s="14" t="s">
        <v>166</v>
      </c>
      <c r="K7343" s="15" t="n">
        <v>162.89</v>
      </c>
      <c r="L7343" s="0" t="n">
        <v>13</v>
      </c>
      <c r="M7343" s="16" t="n">
        <v>0</v>
      </c>
      <c r="N7343" s="17" t="n">
        <v>76.5583</v>
      </c>
      <c r="O7343" s="0" t="str">
        <f aca="false">TEXT(B7343,"YYYY-MM")</f>
        <v>2015-07</v>
      </c>
      <c r="P7343" s="18" t="n">
        <f aca="false">IFERROR(N7343/K7343,0)</f>
        <v>0.47</v>
      </c>
      <c r="Q7343" s="0" t="str">
        <f aca="false">IF(M7343=0,"No Discount",IF(M7343&lt;0.2,"Low (1-19%)",IF(M7343&lt;0.4,"Medium (20-39%)","High (40%+)")))</f>
        <v>No Discount</v>
      </c>
      <c r="R7343" s="0" t="str">
        <f aca="false">INDEX('Lookup Tables'!$B$2:$B$5,MATCH(F7343,'Lookup Tables'!$A$2:$A$5,0))</f>
        <v>Manager C</v>
      </c>
    </row>
    <row r="7344" customFormat="false" ht="15" hidden="false" customHeight="false" outlineLevel="0" collapsed="false">
      <c r="A7344" s="0" t="s">
        <v>5591</v>
      </c>
      <c r="B7344" s="13" t="n">
        <v>42211</v>
      </c>
      <c r="C7344" s="13" t="n">
        <v>42217</v>
      </c>
      <c r="D7344" s="14" t="s">
        <v>69</v>
      </c>
      <c r="E7344" s="14" t="s">
        <v>53</v>
      </c>
      <c r="F7344" s="14" t="s">
        <v>54</v>
      </c>
      <c r="G7344" s="14" t="s">
        <v>597</v>
      </c>
      <c r="H7344" s="14" t="s">
        <v>56</v>
      </c>
      <c r="I7344" s="14" t="s">
        <v>76</v>
      </c>
      <c r="J7344" s="14" t="s">
        <v>4095</v>
      </c>
      <c r="K7344" s="15" t="n">
        <v>25.71</v>
      </c>
      <c r="L7344" s="0" t="n">
        <v>3</v>
      </c>
      <c r="M7344" s="16" t="n">
        <v>0</v>
      </c>
      <c r="N7344" s="17" t="n">
        <v>9.2556</v>
      </c>
      <c r="O7344" s="0" t="str">
        <f aca="false">TEXT(B7344,"YYYY-MM")</f>
        <v>2015-07</v>
      </c>
      <c r="P7344" s="18" t="n">
        <f aca="false">IFERROR(N7344/K7344,0)</f>
        <v>0.36</v>
      </c>
      <c r="Q7344" s="0" t="str">
        <f aca="false">IF(M7344=0,"No Discount",IF(M7344&lt;0.2,"Low (1-19%)",IF(M7344&lt;0.4,"Medium (20-39%)","High (40%+)")))</f>
        <v>No Discount</v>
      </c>
      <c r="R7344" s="0" t="str">
        <f aca="false">INDEX('Lookup Tables'!$B$2:$B$5,MATCH(F7344,'Lookup Tables'!$A$2:$A$5,0))</f>
        <v>Manager C</v>
      </c>
    </row>
    <row r="7345" customFormat="false" ht="15" hidden="false" customHeight="false" outlineLevel="0" collapsed="false">
      <c r="A7345" s="0" t="s">
        <v>5592</v>
      </c>
      <c r="B7345" s="13" t="n">
        <v>42364</v>
      </c>
      <c r="C7345" s="13" t="n">
        <v>42370</v>
      </c>
      <c r="D7345" s="14" t="s">
        <v>69</v>
      </c>
      <c r="E7345" s="14" t="s">
        <v>53</v>
      </c>
      <c r="F7345" s="14" t="s">
        <v>117</v>
      </c>
      <c r="G7345" s="14" t="s">
        <v>170</v>
      </c>
      <c r="H7345" s="14" t="s">
        <v>65</v>
      </c>
      <c r="I7345" s="14" t="s">
        <v>73</v>
      </c>
      <c r="J7345" s="14" t="s">
        <v>1624</v>
      </c>
      <c r="K7345" s="15" t="n">
        <v>191.88</v>
      </c>
      <c r="L7345" s="0" t="n">
        <v>6</v>
      </c>
      <c r="M7345" s="16" t="n">
        <v>0</v>
      </c>
      <c r="N7345" s="17" t="n">
        <v>19.188</v>
      </c>
      <c r="O7345" s="0" t="str">
        <f aca="false">TEXT(B7345,"YYYY-MM")</f>
        <v>2015-12</v>
      </c>
      <c r="P7345" s="18" t="n">
        <f aca="false">IFERROR(N7345/K7345,0)</f>
        <v>0.1</v>
      </c>
      <c r="Q7345" s="0" t="str">
        <f aca="false">IF(M7345=0,"No Discount",IF(M7345&lt;0.2,"Low (1-19%)",IF(M7345&lt;0.4,"Medium (20-39%)","High (40%+)")))</f>
        <v>No Discount</v>
      </c>
      <c r="R7345" s="0" t="str">
        <f aca="false">INDEX('Lookup Tables'!$B$2:$B$5,MATCH(F7345,'Lookup Tables'!$A$2:$A$5,0))</f>
        <v>Manager B</v>
      </c>
    </row>
    <row r="7346" customFormat="false" ht="15" hidden="false" customHeight="false" outlineLevel="0" collapsed="false">
      <c r="A7346" s="0" t="s">
        <v>5593</v>
      </c>
      <c r="B7346" s="13" t="n">
        <v>43445</v>
      </c>
      <c r="C7346" s="13" t="n">
        <v>43451</v>
      </c>
      <c r="D7346" s="14" t="s">
        <v>69</v>
      </c>
      <c r="E7346" s="14" t="s">
        <v>62</v>
      </c>
      <c r="F7346" s="14" t="s">
        <v>54</v>
      </c>
      <c r="G7346" s="14" t="s">
        <v>70</v>
      </c>
      <c r="H7346" s="14" t="s">
        <v>56</v>
      </c>
      <c r="I7346" s="14" t="s">
        <v>71</v>
      </c>
      <c r="J7346" s="14" t="s">
        <v>399</v>
      </c>
      <c r="K7346" s="15" t="n">
        <v>721.875</v>
      </c>
      <c r="L7346" s="0" t="n">
        <v>6</v>
      </c>
      <c r="M7346" s="16" t="n">
        <v>0.45</v>
      </c>
      <c r="N7346" s="17" t="n">
        <v>-420</v>
      </c>
      <c r="O7346" s="0" t="str">
        <f aca="false">TEXT(B7346,"YYYY-MM")</f>
        <v>2018-12</v>
      </c>
      <c r="P7346" s="18" t="n">
        <f aca="false">IFERROR(N7346/K7346,0)</f>
        <v>-0.581818181818182</v>
      </c>
      <c r="Q7346" s="0" t="str">
        <f aca="false">IF(M7346=0,"No Discount",IF(M7346&lt;0.2,"Low (1-19%)",IF(M7346&lt;0.4,"Medium (20-39%)","High (40%+)")))</f>
        <v>High (40%+)</v>
      </c>
      <c r="R7346" s="0" t="str">
        <f aca="false">INDEX('Lookup Tables'!$B$2:$B$5,MATCH(F7346,'Lookup Tables'!$A$2:$A$5,0))</f>
        <v>Manager C</v>
      </c>
    </row>
    <row r="7347" customFormat="false" ht="15" hidden="false" customHeight="false" outlineLevel="0" collapsed="false">
      <c r="A7347" s="0" t="s">
        <v>5593</v>
      </c>
      <c r="B7347" s="13" t="n">
        <v>43445</v>
      </c>
      <c r="C7347" s="13" t="n">
        <v>43451</v>
      </c>
      <c r="D7347" s="14" t="s">
        <v>69</v>
      </c>
      <c r="E7347" s="14" t="s">
        <v>62</v>
      </c>
      <c r="F7347" s="14" t="s">
        <v>54</v>
      </c>
      <c r="G7347" s="14" t="s">
        <v>70</v>
      </c>
      <c r="H7347" s="14" t="s">
        <v>80</v>
      </c>
      <c r="I7347" s="14" t="s">
        <v>81</v>
      </c>
      <c r="J7347" s="14" t="s">
        <v>823</v>
      </c>
      <c r="K7347" s="15" t="n">
        <v>73.568</v>
      </c>
      <c r="L7347" s="0" t="n">
        <v>4</v>
      </c>
      <c r="M7347" s="16" t="n">
        <v>0.2</v>
      </c>
      <c r="N7347" s="17" t="n">
        <v>-16.5528</v>
      </c>
      <c r="O7347" s="0" t="str">
        <f aca="false">TEXT(B7347,"YYYY-MM")</f>
        <v>2018-12</v>
      </c>
      <c r="P7347" s="18" t="n">
        <f aca="false">IFERROR(N7347/K7347,0)</f>
        <v>-0.225</v>
      </c>
      <c r="Q7347" s="0" t="str">
        <f aca="false">IF(M7347=0,"No Discount",IF(M7347&lt;0.2,"Low (1-19%)",IF(M7347&lt;0.4,"Medium (20-39%)","High (40%+)")))</f>
        <v>Medium (20-39%)</v>
      </c>
      <c r="R7347" s="0" t="str">
        <f aca="false">INDEX('Lookup Tables'!$B$2:$B$5,MATCH(F7347,'Lookup Tables'!$A$2:$A$5,0))</f>
        <v>Manager C</v>
      </c>
    </row>
    <row r="7348" customFormat="false" ht="15" hidden="false" customHeight="false" outlineLevel="0" collapsed="false">
      <c r="A7348" s="0" t="s">
        <v>5593</v>
      </c>
      <c r="B7348" s="13" t="n">
        <v>43445</v>
      </c>
      <c r="C7348" s="13" t="n">
        <v>43451</v>
      </c>
      <c r="D7348" s="14" t="s">
        <v>69</v>
      </c>
      <c r="E7348" s="14" t="s">
        <v>62</v>
      </c>
      <c r="F7348" s="14" t="s">
        <v>54</v>
      </c>
      <c r="G7348" s="14" t="s">
        <v>70</v>
      </c>
      <c r="H7348" s="14" t="s">
        <v>65</v>
      </c>
      <c r="I7348" s="14" t="s">
        <v>78</v>
      </c>
      <c r="J7348" s="14" t="s">
        <v>426</v>
      </c>
      <c r="K7348" s="15" t="n">
        <v>13.584</v>
      </c>
      <c r="L7348" s="0" t="n">
        <v>1</v>
      </c>
      <c r="M7348" s="16" t="n">
        <v>0.2</v>
      </c>
      <c r="N7348" s="17" t="n">
        <v>1.3584</v>
      </c>
      <c r="O7348" s="0" t="str">
        <f aca="false">TEXT(B7348,"YYYY-MM")</f>
        <v>2018-12</v>
      </c>
      <c r="P7348" s="18" t="n">
        <f aca="false">IFERROR(N7348/K7348,0)</f>
        <v>0.1</v>
      </c>
      <c r="Q7348" s="0" t="str">
        <f aca="false">IF(M7348=0,"No Discount",IF(M7348&lt;0.2,"Low (1-19%)",IF(M7348&lt;0.4,"Medium (20-39%)","High (40%+)")))</f>
        <v>Medium (20-39%)</v>
      </c>
      <c r="R7348" s="0" t="str">
        <f aca="false">INDEX('Lookup Tables'!$B$2:$B$5,MATCH(F7348,'Lookup Tables'!$A$2:$A$5,0))</f>
        <v>Manager C</v>
      </c>
    </row>
    <row r="7349" customFormat="false" ht="15" hidden="false" customHeight="false" outlineLevel="0" collapsed="false">
      <c r="A7349" s="0" t="s">
        <v>5593</v>
      </c>
      <c r="B7349" s="13" t="n">
        <v>43445</v>
      </c>
      <c r="C7349" s="13" t="n">
        <v>43451</v>
      </c>
      <c r="D7349" s="14" t="s">
        <v>69</v>
      </c>
      <c r="E7349" s="14" t="s">
        <v>62</v>
      </c>
      <c r="F7349" s="14" t="s">
        <v>54</v>
      </c>
      <c r="G7349" s="14" t="s">
        <v>70</v>
      </c>
      <c r="H7349" s="14" t="s">
        <v>56</v>
      </c>
      <c r="I7349" s="14" t="s">
        <v>59</v>
      </c>
      <c r="J7349" s="14" t="s">
        <v>734</v>
      </c>
      <c r="K7349" s="15" t="n">
        <v>64.784</v>
      </c>
      <c r="L7349" s="0" t="n">
        <v>1</v>
      </c>
      <c r="M7349" s="16" t="n">
        <v>0.2</v>
      </c>
      <c r="N7349" s="17" t="n">
        <v>-12.147</v>
      </c>
      <c r="O7349" s="0" t="str">
        <f aca="false">TEXT(B7349,"YYYY-MM")</f>
        <v>2018-12</v>
      </c>
      <c r="P7349" s="18" t="n">
        <f aca="false">IFERROR(N7349/K7349,0)</f>
        <v>-0.1875</v>
      </c>
      <c r="Q7349" s="0" t="str">
        <f aca="false">IF(M7349=0,"No Discount",IF(M7349&lt;0.2,"Low (1-19%)",IF(M7349&lt;0.4,"Medium (20-39%)","High (40%+)")))</f>
        <v>Medium (20-39%)</v>
      </c>
      <c r="R7349" s="0" t="str">
        <f aca="false">INDEX('Lookup Tables'!$B$2:$B$5,MATCH(F7349,'Lookup Tables'!$A$2:$A$5,0))</f>
        <v>Manager C</v>
      </c>
    </row>
    <row r="7350" customFormat="false" ht="15" hidden="false" customHeight="false" outlineLevel="0" collapsed="false">
      <c r="A7350" s="0" t="s">
        <v>5594</v>
      </c>
      <c r="B7350" s="13" t="n">
        <v>42066</v>
      </c>
      <c r="C7350" s="13" t="n">
        <v>42070</v>
      </c>
      <c r="D7350" s="14" t="s">
        <v>69</v>
      </c>
      <c r="E7350" s="14" t="s">
        <v>53</v>
      </c>
      <c r="F7350" s="14" t="s">
        <v>98</v>
      </c>
      <c r="G7350" s="14" t="s">
        <v>99</v>
      </c>
      <c r="H7350" s="14" t="s">
        <v>65</v>
      </c>
      <c r="I7350" s="14" t="s">
        <v>85</v>
      </c>
      <c r="J7350" s="14" t="s">
        <v>2302</v>
      </c>
      <c r="K7350" s="15" t="n">
        <v>176.772</v>
      </c>
      <c r="L7350" s="0" t="n">
        <v>3</v>
      </c>
      <c r="M7350" s="16" t="n">
        <v>0.8</v>
      </c>
      <c r="N7350" s="17" t="n">
        <v>-459.6072</v>
      </c>
      <c r="O7350" s="0" t="str">
        <f aca="false">TEXT(B7350,"YYYY-MM")</f>
        <v>2015-03</v>
      </c>
      <c r="P7350" s="18" t="n">
        <f aca="false">IFERROR(N7350/K7350,0)</f>
        <v>-2.6</v>
      </c>
      <c r="Q7350" s="0" t="str">
        <f aca="false">IF(M7350=0,"No Discount",IF(M7350&lt;0.2,"Low (1-19%)",IF(M7350&lt;0.4,"Medium (20-39%)","High (40%+)")))</f>
        <v>High (40%+)</v>
      </c>
      <c r="R7350" s="0" t="str">
        <f aca="false">INDEX('Lookup Tables'!$B$2:$B$5,MATCH(F7350,'Lookup Tables'!$A$2:$A$5,0))</f>
        <v>Manager A</v>
      </c>
    </row>
    <row r="7351" customFormat="false" ht="15" hidden="false" customHeight="false" outlineLevel="0" collapsed="false">
      <c r="A7351" s="0" t="s">
        <v>5595</v>
      </c>
      <c r="B7351" s="13" t="n">
        <v>43394</v>
      </c>
      <c r="C7351" s="13" t="n">
        <v>43400</v>
      </c>
      <c r="D7351" s="14" t="s">
        <v>69</v>
      </c>
      <c r="E7351" s="14" t="s">
        <v>62</v>
      </c>
      <c r="F7351" s="14" t="s">
        <v>98</v>
      </c>
      <c r="G7351" s="14" t="s">
        <v>103</v>
      </c>
      <c r="H7351" s="14" t="s">
        <v>65</v>
      </c>
      <c r="I7351" s="14" t="s">
        <v>83</v>
      </c>
      <c r="J7351" s="14" t="s">
        <v>1106</v>
      </c>
      <c r="K7351" s="15" t="n">
        <v>38.82</v>
      </c>
      <c r="L7351" s="0" t="n">
        <v>6</v>
      </c>
      <c r="M7351" s="16" t="n">
        <v>0</v>
      </c>
      <c r="N7351" s="17" t="n">
        <v>19.41</v>
      </c>
      <c r="O7351" s="0" t="str">
        <f aca="false">TEXT(B7351,"YYYY-MM")</f>
        <v>2018-10</v>
      </c>
      <c r="P7351" s="18" t="n">
        <f aca="false">IFERROR(N7351/K7351,0)</f>
        <v>0.5</v>
      </c>
      <c r="Q7351" s="0" t="str">
        <f aca="false">IF(M7351=0,"No Discount",IF(M7351&lt;0.2,"Low (1-19%)",IF(M7351&lt;0.4,"Medium (20-39%)","High (40%+)")))</f>
        <v>No Discount</v>
      </c>
      <c r="R7351" s="0" t="str">
        <f aca="false">INDEX('Lookup Tables'!$B$2:$B$5,MATCH(F7351,'Lookup Tables'!$A$2:$A$5,0))</f>
        <v>Manager A</v>
      </c>
    </row>
    <row r="7352" customFormat="false" ht="15" hidden="false" customHeight="false" outlineLevel="0" collapsed="false">
      <c r="A7352" s="0" t="s">
        <v>5595</v>
      </c>
      <c r="B7352" s="13" t="n">
        <v>43394</v>
      </c>
      <c r="C7352" s="13" t="n">
        <v>43400</v>
      </c>
      <c r="D7352" s="14" t="s">
        <v>69</v>
      </c>
      <c r="E7352" s="14" t="s">
        <v>62</v>
      </c>
      <c r="F7352" s="14" t="s">
        <v>98</v>
      </c>
      <c r="G7352" s="14" t="s">
        <v>103</v>
      </c>
      <c r="H7352" s="14" t="s">
        <v>65</v>
      </c>
      <c r="I7352" s="14" t="s">
        <v>83</v>
      </c>
      <c r="J7352" s="14" t="s">
        <v>467</v>
      </c>
      <c r="K7352" s="15" t="n">
        <v>21.9</v>
      </c>
      <c r="L7352" s="0" t="n">
        <v>5</v>
      </c>
      <c r="M7352" s="16" t="n">
        <v>0</v>
      </c>
      <c r="N7352" s="17" t="n">
        <v>10.512</v>
      </c>
      <c r="O7352" s="0" t="str">
        <f aca="false">TEXT(B7352,"YYYY-MM")</f>
        <v>2018-10</v>
      </c>
      <c r="P7352" s="18" t="n">
        <f aca="false">IFERROR(N7352/K7352,0)</f>
        <v>0.48</v>
      </c>
      <c r="Q7352" s="0" t="str">
        <f aca="false">IF(M7352=0,"No Discount",IF(M7352&lt;0.2,"Low (1-19%)",IF(M7352&lt;0.4,"Medium (20-39%)","High (40%+)")))</f>
        <v>No Discount</v>
      </c>
      <c r="R7352" s="0" t="str">
        <f aca="false">INDEX('Lookup Tables'!$B$2:$B$5,MATCH(F7352,'Lookup Tables'!$A$2:$A$5,0))</f>
        <v>Manager A</v>
      </c>
    </row>
    <row r="7353" customFormat="false" ht="15" hidden="false" customHeight="false" outlineLevel="0" collapsed="false">
      <c r="A7353" s="0" t="s">
        <v>5596</v>
      </c>
      <c r="B7353" s="13" t="n">
        <v>43414</v>
      </c>
      <c r="C7353" s="13" t="n">
        <v>43420</v>
      </c>
      <c r="D7353" s="14" t="s">
        <v>69</v>
      </c>
      <c r="E7353" s="14" t="s">
        <v>53</v>
      </c>
      <c r="F7353" s="14" t="s">
        <v>63</v>
      </c>
      <c r="G7353" s="14" t="s">
        <v>64</v>
      </c>
      <c r="H7353" s="14" t="s">
        <v>80</v>
      </c>
      <c r="I7353" s="14" t="s">
        <v>123</v>
      </c>
      <c r="J7353" s="14" t="s">
        <v>732</v>
      </c>
      <c r="K7353" s="15" t="n">
        <v>111.79</v>
      </c>
      <c r="L7353" s="0" t="n">
        <v>7</v>
      </c>
      <c r="M7353" s="16" t="n">
        <v>0</v>
      </c>
      <c r="N7353" s="17" t="n">
        <v>43.5981</v>
      </c>
      <c r="O7353" s="0" t="str">
        <f aca="false">TEXT(B7353,"YYYY-MM")</f>
        <v>2018-11</v>
      </c>
      <c r="P7353" s="18" t="n">
        <f aca="false">IFERROR(N7353/K7353,0)</f>
        <v>0.39</v>
      </c>
      <c r="Q7353" s="0" t="str">
        <f aca="false">IF(M7353=0,"No Discount",IF(M7353&lt;0.2,"Low (1-19%)",IF(M7353&lt;0.4,"Medium (20-39%)","High (40%+)")))</f>
        <v>No Discount</v>
      </c>
      <c r="R7353" s="0" t="str">
        <f aca="false">INDEX('Lookup Tables'!$B$2:$B$5,MATCH(F7353,'Lookup Tables'!$A$2:$A$5,0))</f>
        <v>Manager D</v>
      </c>
    </row>
    <row r="7354" customFormat="false" ht="15" hidden="false" customHeight="false" outlineLevel="0" collapsed="false">
      <c r="A7354" s="0" t="s">
        <v>5597</v>
      </c>
      <c r="B7354" s="13" t="n">
        <v>43175</v>
      </c>
      <c r="C7354" s="13" t="n">
        <v>43177</v>
      </c>
      <c r="D7354" s="14" t="s">
        <v>52</v>
      </c>
      <c r="E7354" s="14" t="s">
        <v>97</v>
      </c>
      <c r="F7354" s="14" t="s">
        <v>117</v>
      </c>
      <c r="G7354" s="14" t="s">
        <v>269</v>
      </c>
      <c r="H7354" s="14" t="s">
        <v>80</v>
      </c>
      <c r="I7354" s="14" t="s">
        <v>81</v>
      </c>
      <c r="J7354" s="14" t="s">
        <v>1635</v>
      </c>
      <c r="K7354" s="15" t="n">
        <v>445.44</v>
      </c>
      <c r="L7354" s="0" t="n">
        <v>8</v>
      </c>
      <c r="M7354" s="16" t="n">
        <v>0.4</v>
      </c>
      <c r="N7354" s="17" t="n">
        <v>-81.664</v>
      </c>
      <c r="O7354" s="0" t="str">
        <f aca="false">TEXT(B7354,"YYYY-MM")</f>
        <v>2018-03</v>
      </c>
      <c r="P7354" s="18" t="n">
        <f aca="false">IFERROR(N7354/K7354,0)</f>
        <v>-0.183333333333333</v>
      </c>
      <c r="Q7354" s="0" t="str">
        <f aca="false">IF(M7354=0,"No Discount",IF(M7354&lt;0.2,"Low (1-19%)",IF(M7354&lt;0.4,"Medium (20-39%)","High (40%+)")))</f>
        <v>High (40%+)</v>
      </c>
      <c r="R7354" s="0" t="str">
        <f aca="false">INDEX('Lookup Tables'!$B$2:$B$5,MATCH(F7354,'Lookup Tables'!$A$2:$A$5,0))</f>
        <v>Manager B</v>
      </c>
    </row>
    <row r="7355" customFormat="false" ht="15" hidden="false" customHeight="false" outlineLevel="0" collapsed="false">
      <c r="A7355" s="0" t="s">
        <v>5598</v>
      </c>
      <c r="B7355" s="13" t="n">
        <v>43000</v>
      </c>
      <c r="C7355" s="13" t="n">
        <v>43007</v>
      </c>
      <c r="D7355" s="14" t="s">
        <v>69</v>
      </c>
      <c r="E7355" s="14" t="s">
        <v>97</v>
      </c>
      <c r="F7355" s="14" t="s">
        <v>117</v>
      </c>
      <c r="G7355" s="14" t="s">
        <v>118</v>
      </c>
      <c r="H7355" s="14" t="s">
        <v>65</v>
      </c>
      <c r="I7355" s="14" t="s">
        <v>66</v>
      </c>
      <c r="J7355" s="14" t="s">
        <v>1093</v>
      </c>
      <c r="K7355" s="15" t="n">
        <v>16.52</v>
      </c>
      <c r="L7355" s="0" t="n">
        <v>5</v>
      </c>
      <c r="M7355" s="16" t="n">
        <v>0.2</v>
      </c>
      <c r="N7355" s="17" t="n">
        <v>5.369</v>
      </c>
      <c r="O7355" s="0" t="str">
        <f aca="false">TEXT(B7355,"YYYY-MM")</f>
        <v>2017-09</v>
      </c>
      <c r="P7355" s="18" t="n">
        <f aca="false">IFERROR(N7355/K7355,0)</f>
        <v>0.325</v>
      </c>
      <c r="Q7355" s="0" t="str">
        <f aca="false">IF(M7355=0,"No Discount",IF(M7355&lt;0.2,"Low (1-19%)",IF(M7355&lt;0.4,"Medium (20-39%)","High (40%+)")))</f>
        <v>Medium (20-39%)</v>
      </c>
      <c r="R7355" s="0" t="str">
        <f aca="false">INDEX('Lookup Tables'!$B$2:$B$5,MATCH(F7355,'Lookup Tables'!$A$2:$A$5,0))</f>
        <v>Manager B</v>
      </c>
    </row>
    <row r="7356" customFormat="false" ht="15" hidden="false" customHeight="false" outlineLevel="0" collapsed="false">
      <c r="A7356" s="0" t="s">
        <v>5599</v>
      </c>
      <c r="B7356" s="13" t="n">
        <v>43137</v>
      </c>
      <c r="C7356" s="13" t="n">
        <v>43144</v>
      </c>
      <c r="D7356" s="14" t="s">
        <v>69</v>
      </c>
      <c r="E7356" s="14" t="s">
        <v>97</v>
      </c>
      <c r="F7356" s="14" t="s">
        <v>63</v>
      </c>
      <c r="G7356" s="14" t="s">
        <v>64</v>
      </c>
      <c r="H7356" s="14" t="s">
        <v>65</v>
      </c>
      <c r="I7356" s="14" t="s">
        <v>91</v>
      </c>
      <c r="J7356" s="14" t="s">
        <v>4942</v>
      </c>
      <c r="K7356" s="15" t="n">
        <v>29.9</v>
      </c>
      <c r="L7356" s="0" t="n">
        <v>5</v>
      </c>
      <c r="M7356" s="16" t="n">
        <v>0</v>
      </c>
      <c r="N7356" s="17" t="n">
        <v>13.455</v>
      </c>
      <c r="O7356" s="0" t="str">
        <f aca="false">TEXT(B7356,"YYYY-MM")</f>
        <v>2018-02</v>
      </c>
      <c r="P7356" s="18" t="n">
        <f aca="false">IFERROR(N7356/K7356,0)</f>
        <v>0.45</v>
      </c>
      <c r="Q7356" s="0" t="str">
        <f aca="false">IF(M7356=0,"No Discount",IF(M7356&lt;0.2,"Low (1-19%)",IF(M7356&lt;0.4,"Medium (20-39%)","High (40%+)")))</f>
        <v>No Discount</v>
      </c>
      <c r="R7356" s="0" t="str">
        <f aca="false">INDEX('Lookup Tables'!$B$2:$B$5,MATCH(F7356,'Lookup Tables'!$A$2:$A$5,0))</f>
        <v>Manager D</v>
      </c>
    </row>
    <row r="7357" customFormat="false" ht="15" hidden="false" customHeight="false" outlineLevel="0" collapsed="false">
      <c r="A7357" s="0" t="s">
        <v>5600</v>
      </c>
      <c r="B7357" s="13" t="n">
        <v>42735</v>
      </c>
      <c r="C7357" s="13" t="n">
        <v>42737</v>
      </c>
      <c r="D7357" s="14" t="s">
        <v>52</v>
      </c>
      <c r="E7357" s="14" t="s">
        <v>62</v>
      </c>
      <c r="F7357" s="14" t="s">
        <v>98</v>
      </c>
      <c r="G7357" s="14" t="s">
        <v>157</v>
      </c>
      <c r="H7357" s="14" t="s">
        <v>65</v>
      </c>
      <c r="I7357" s="14" t="s">
        <v>83</v>
      </c>
      <c r="J7357" s="14" t="s">
        <v>1683</v>
      </c>
      <c r="K7357" s="15" t="n">
        <v>116.4</v>
      </c>
      <c r="L7357" s="0" t="n">
        <v>8</v>
      </c>
      <c r="M7357" s="16" t="n">
        <v>0</v>
      </c>
      <c r="N7357" s="17" t="n">
        <v>52.38</v>
      </c>
      <c r="O7357" s="0" t="str">
        <f aca="false">TEXT(B7357,"YYYY-MM")</f>
        <v>2016-12</v>
      </c>
      <c r="P7357" s="18" t="n">
        <f aca="false">IFERROR(N7357/K7357,0)</f>
        <v>0.45</v>
      </c>
      <c r="Q7357" s="0" t="str">
        <f aca="false">IF(M7357=0,"No Discount",IF(M7357&lt;0.2,"Low (1-19%)",IF(M7357&lt;0.4,"Medium (20-39%)","High (40%+)")))</f>
        <v>No Discount</v>
      </c>
      <c r="R7357" s="0" t="str">
        <f aca="false">INDEX('Lookup Tables'!$B$2:$B$5,MATCH(F7357,'Lookup Tables'!$A$2:$A$5,0))</f>
        <v>Manager A</v>
      </c>
    </row>
    <row r="7358" customFormat="false" ht="15" hidden="false" customHeight="false" outlineLevel="0" collapsed="false">
      <c r="A7358" s="0" t="s">
        <v>5601</v>
      </c>
      <c r="B7358" s="13" t="n">
        <v>43017</v>
      </c>
      <c r="C7358" s="13" t="n">
        <v>43022</v>
      </c>
      <c r="D7358" s="14" t="s">
        <v>69</v>
      </c>
      <c r="E7358" s="14" t="s">
        <v>97</v>
      </c>
      <c r="F7358" s="14" t="s">
        <v>63</v>
      </c>
      <c r="G7358" s="14" t="s">
        <v>189</v>
      </c>
      <c r="H7358" s="14" t="s">
        <v>65</v>
      </c>
      <c r="I7358" s="14" t="s">
        <v>78</v>
      </c>
      <c r="J7358" s="14" t="s">
        <v>1903</v>
      </c>
      <c r="K7358" s="15" t="n">
        <v>1.408</v>
      </c>
      <c r="L7358" s="0" t="n">
        <v>1</v>
      </c>
      <c r="M7358" s="16" t="n">
        <v>0.2</v>
      </c>
      <c r="N7358" s="17" t="n">
        <v>0.1584</v>
      </c>
      <c r="O7358" s="0" t="str">
        <f aca="false">TEXT(B7358,"YYYY-MM")</f>
        <v>2017-10</v>
      </c>
      <c r="P7358" s="18" t="n">
        <f aca="false">IFERROR(N7358/K7358,0)</f>
        <v>0.1125</v>
      </c>
      <c r="Q7358" s="0" t="str">
        <f aca="false">IF(M7358=0,"No Discount",IF(M7358&lt;0.2,"Low (1-19%)",IF(M7358&lt;0.4,"Medium (20-39%)","High (40%+)")))</f>
        <v>Medium (20-39%)</v>
      </c>
      <c r="R7358" s="0" t="str">
        <f aca="false">INDEX('Lookup Tables'!$B$2:$B$5,MATCH(F7358,'Lookup Tables'!$A$2:$A$5,0))</f>
        <v>Manager D</v>
      </c>
    </row>
    <row r="7359" customFormat="false" ht="15" hidden="false" customHeight="false" outlineLevel="0" collapsed="false">
      <c r="A7359" s="0" t="s">
        <v>5601</v>
      </c>
      <c r="B7359" s="13" t="n">
        <v>43017</v>
      </c>
      <c r="C7359" s="13" t="n">
        <v>43022</v>
      </c>
      <c r="D7359" s="14" t="s">
        <v>69</v>
      </c>
      <c r="E7359" s="14" t="s">
        <v>97</v>
      </c>
      <c r="F7359" s="14" t="s">
        <v>63</v>
      </c>
      <c r="G7359" s="14" t="s">
        <v>189</v>
      </c>
      <c r="H7359" s="14" t="s">
        <v>56</v>
      </c>
      <c r="I7359" s="14" t="s">
        <v>76</v>
      </c>
      <c r="J7359" s="14" t="s">
        <v>1951</v>
      </c>
      <c r="K7359" s="15" t="n">
        <v>169.568</v>
      </c>
      <c r="L7359" s="0" t="n">
        <v>2</v>
      </c>
      <c r="M7359" s="16" t="n">
        <v>0.2</v>
      </c>
      <c r="N7359" s="17" t="n">
        <v>0</v>
      </c>
      <c r="O7359" s="0" t="str">
        <f aca="false">TEXT(B7359,"YYYY-MM")</f>
        <v>2017-10</v>
      </c>
      <c r="P7359" s="18" t="n">
        <f aca="false">IFERROR(N7359/K7359,0)</f>
        <v>0</v>
      </c>
      <c r="Q7359" s="0" t="str">
        <f aca="false">IF(M7359=0,"No Discount",IF(M7359&lt;0.2,"Low (1-19%)",IF(M7359&lt;0.4,"Medium (20-39%)","High (40%+)")))</f>
        <v>Medium (20-39%)</v>
      </c>
      <c r="R7359" s="0" t="str">
        <f aca="false">INDEX('Lookup Tables'!$B$2:$B$5,MATCH(F7359,'Lookup Tables'!$A$2:$A$5,0))</f>
        <v>Manager D</v>
      </c>
    </row>
    <row r="7360" customFormat="false" ht="15" hidden="false" customHeight="false" outlineLevel="0" collapsed="false">
      <c r="A7360" s="0" t="s">
        <v>5602</v>
      </c>
      <c r="B7360" s="13" t="n">
        <v>42368</v>
      </c>
      <c r="C7360" s="13" t="n">
        <v>42372</v>
      </c>
      <c r="D7360" s="14" t="s">
        <v>52</v>
      </c>
      <c r="E7360" s="14" t="s">
        <v>62</v>
      </c>
      <c r="F7360" s="14" t="s">
        <v>117</v>
      </c>
      <c r="G7360" s="14" t="s">
        <v>118</v>
      </c>
      <c r="H7360" s="14" t="s">
        <v>80</v>
      </c>
      <c r="I7360" s="14" t="s">
        <v>81</v>
      </c>
      <c r="J7360" s="14" t="s">
        <v>1059</v>
      </c>
      <c r="K7360" s="15" t="n">
        <v>251.964</v>
      </c>
      <c r="L7360" s="0" t="n">
        <v>6</v>
      </c>
      <c r="M7360" s="16" t="n">
        <v>0.4</v>
      </c>
      <c r="N7360" s="17" t="n">
        <v>-50.3928</v>
      </c>
      <c r="O7360" s="0" t="str">
        <f aca="false">TEXT(B7360,"YYYY-MM")</f>
        <v>2015-12</v>
      </c>
      <c r="P7360" s="18" t="n">
        <f aca="false">IFERROR(N7360/K7360,0)</f>
        <v>-0.2</v>
      </c>
      <c r="Q7360" s="0" t="str">
        <f aca="false">IF(M7360=0,"No Discount",IF(M7360&lt;0.2,"Low (1-19%)",IF(M7360&lt;0.4,"Medium (20-39%)","High (40%+)")))</f>
        <v>High (40%+)</v>
      </c>
      <c r="R7360" s="0" t="str">
        <f aca="false">INDEX('Lookup Tables'!$B$2:$B$5,MATCH(F7360,'Lookup Tables'!$A$2:$A$5,0))</f>
        <v>Manager B</v>
      </c>
    </row>
    <row r="7361" customFormat="false" ht="15" hidden="false" customHeight="false" outlineLevel="0" collapsed="false">
      <c r="A7361" s="0" t="s">
        <v>5602</v>
      </c>
      <c r="B7361" s="13" t="n">
        <v>42368</v>
      </c>
      <c r="C7361" s="13" t="n">
        <v>42372</v>
      </c>
      <c r="D7361" s="14" t="s">
        <v>52</v>
      </c>
      <c r="E7361" s="14" t="s">
        <v>62</v>
      </c>
      <c r="F7361" s="14" t="s">
        <v>117</v>
      </c>
      <c r="G7361" s="14" t="s">
        <v>118</v>
      </c>
      <c r="H7361" s="14" t="s">
        <v>56</v>
      </c>
      <c r="I7361" s="14" t="s">
        <v>71</v>
      </c>
      <c r="J7361" s="14" t="s">
        <v>575</v>
      </c>
      <c r="K7361" s="15" t="n">
        <v>523.764</v>
      </c>
      <c r="L7361" s="0" t="n">
        <v>3</v>
      </c>
      <c r="M7361" s="16" t="n">
        <v>0.4</v>
      </c>
      <c r="N7361" s="17" t="n">
        <v>-192.0468</v>
      </c>
      <c r="O7361" s="0" t="str">
        <f aca="false">TEXT(B7361,"YYYY-MM")</f>
        <v>2015-12</v>
      </c>
      <c r="P7361" s="18" t="n">
        <f aca="false">IFERROR(N7361/K7361,0)</f>
        <v>-0.366666666666667</v>
      </c>
      <c r="Q7361" s="0" t="str">
        <f aca="false">IF(M7361=0,"No Discount",IF(M7361&lt;0.2,"Low (1-19%)",IF(M7361&lt;0.4,"Medium (20-39%)","High (40%+)")))</f>
        <v>High (40%+)</v>
      </c>
      <c r="R7361" s="0" t="str">
        <f aca="false">INDEX('Lookup Tables'!$B$2:$B$5,MATCH(F7361,'Lookup Tables'!$A$2:$A$5,0))</f>
        <v>Manager B</v>
      </c>
    </row>
    <row r="7362" customFormat="false" ht="15" hidden="false" customHeight="false" outlineLevel="0" collapsed="false">
      <c r="A7362" s="0" t="s">
        <v>5603</v>
      </c>
      <c r="B7362" s="13" t="n">
        <v>42837</v>
      </c>
      <c r="C7362" s="13" t="n">
        <v>42839</v>
      </c>
      <c r="D7362" s="14" t="s">
        <v>137</v>
      </c>
      <c r="E7362" s="14" t="s">
        <v>53</v>
      </c>
      <c r="F7362" s="14" t="s">
        <v>63</v>
      </c>
      <c r="G7362" s="14" t="s">
        <v>64</v>
      </c>
      <c r="H7362" s="14" t="s">
        <v>65</v>
      </c>
      <c r="I7362" s="14" t="s">
        <v>91</v>
      </c>
      <c r="J7362" s="14" t="s">
        <v>2142</v>
      </c>
      <c r="K7362" s="15" t="n">
        <v>19.44</v>
      </c>
      <c r="L7362" s="0" t="n">
        <v>3</v>
      </c>
      <c r="M7362" s="16" t="n">
        <v>0</v>
      </c>
      <c r="N7362" s="17" t="n">
        <v>9.3312</v>
      </c>
      <c r="O7362" s="0" t="str">
        <f aca="false">TEXT(B7362,"YYYY-MM")</f>
        <v>2017-04</v>
      </c>
      <c r="P7362" s="18" t="n">
        <f aca="false">IFERROR(N7362/K7362,0)</f>
        <v>0.48</v>
      </c>
      <c r="Q7362" s="0" t="str">
        <f aca="false">IF(M7362=0,"No Discount",IF(M7362&lt;0.2,"Low (1-19%)",IF(M7362&lt;0.4,"Medium (20-39%)","High (40%+)")))</f>
        <v>No Discount</v>
      </c>
      <c r="R7362" s="0" t="str">
        <f aca="false">INDEX('Lookup Tables'!$B$2:$B$5,MATCH(F7362,'Lookup Tables'!$A$2:$A$5,0))</f>
        <v>Manager D</v>
      </c>
    </row>
    <row r="7363" customFormat="false" ht="15" hidden="false" customHeight="false" outlineLevel="0" collapsed="false">
      <c r="A7363" s="0" t="s">
        <v>5603</v>
      </c>
      <c r="B7363" s="13" t="n">
        <v>42837</v>
      </c>
      <c r="C7363" s="13" t="n">
        <v>42839</v>
      </c>
      <c r="D7363" s="14" t="s">
        <v>137</v>
      </c>
      <c r="E7363" s="14" t="s">
        <v>53</v>
      </c>
      <c r="F7363" s="14" t="s">
        <v>63</v>
      </c>
      <c r="G7363" s="14" t="s">
        <v>64</v>
      </c>
      <c r="H7363" s="14" t="s">
        <v>56</v>
      </c>
      <c r="I7363" s="14" t="s">
        <v>59</v>
      </c>
      <c r="J7363" s="14" t="s">
        <v>734</v>
      </c>
      <c r="K7363" s="15" t="n">
        <v>194.352</v>
      </c>
      <c r="L7363" s="0" t="n">
        <v>3</v>
      </c>
      <c r="M7363" s="16" t="n">
        <v>0.2</v>
      </c>
      <c r="N7363" s="17" t="n">
        <v>-36.441</v>
      </c>
      <c r="O7363" s="0" t="str">
        <f aca="false">TEXT(B7363,"YYYY-MM")</f>
        <v>2017-04</v>
      </c>
      <c r="P7363" s="18" t="n">
        <f aca="false">IFERROR(N7363/K7363,0)</f>
        <v>-0.1875</v>
      </c>
      <c r="Q7363" s="0" t="str">
        <f aca="false">IF(M7363=0,"No Discount",IF(M7363&lt;0.2,"Low (1-19%)",IF(M7363&lt;0.4,"Medium (20-39%)","High (40%+)")))</f>
        <v>Medium (20-39%)</v>
      </c>
      <c r="R7363" s="0" t="str">
        <f aca="false">INDEX('Lookup Tables'!$B$2:$B$5,MATCH(F7363,'Lookup Tables'!$A$2:$A$5,0))</f>
        <v>Manager D</v>
      </c>
    </row>
    <row r="7364" customFormat="false" ht="15" hidden="false" customHeight="false" outlineLevel="0" collapsed="false">
      <c r="A7364" s="0" t="s">
        <v>5603</v>
      </c>
      <c r="B7364" s="13" t="n">
        <v>42837</v>
      </c>
      <c r="C7364" s="13" t="n">
        <v>42839</v>
      </c>
      <c r="D7364" s="14" t="s">
        <v>137</v>
      </c>
      <c r="E7364" s="14" t="s">
        <v>53</v>
      </c>
      <c r="F7364" s="14" t="s">
        <v>63</v>
      </c>
      <c r="G7364" s="14" t="s">
        <v>64</v>
      </c>
      <c r="H7364" s="14" t="s">
        <v>65</v>
      </c>
      <c r="I7364" s="14" t="s">
        <v>83</v>
      </c>
      <c r="J7364" s="14" t="s">
        <v>1406</v>
      </c>
      <c r="K7364" s="15" t="n">
        <v>36.624</v>
      </c>
      <c r="L7364" s="0" t="n">
        <v>3</v>
      </c>
      <c r="M7364" s="16" t="n">
        <v>0.2</v>
      </c>
      <c r="N7364" s="17" t="n">
        <v>13.734</v>
      </c>
      <c r="O7364" s="0" t="str">
        <f aca="false">TEXT(B7364,"YYYY-MM")</f>
        <v>2017-04</v>
      </c>
      <c r="P7364" s="18" t="n">
        <f aca="false">IFERROR(N7364/K7364,0)</f>
        <v>0.375</v>
      </c>
      <c r="Q7364" s="0" t="str">
        <f aca="false">IF(M7364=0,"No Discount",IF(M7364&lt;0.2,"Low (1-19%)",IF(M7364&lt;0.4,"Medium (20-39%)","High (40%+)")))</f>
        <v>Medium (20-39%)</v>
      </c>
      <c r="R7364" s="0" t="str">
        <f aca="false">INDEX('Lookup Tables'!$B$2:$B$5,MATCH(F7364,'Lookup Tables'!$A$2:$A$5,0))</f>
        <v>Manager D</v>
      </c>
    </row>
    <row r="7365" customFormat="false" ht="15" hidden="false" customHeight="false" outlineLevel="0" collapsed="false">
      <c r="A7365" s="0" t="s">
        <v>5604</v>
      </c>
      <c r="B7365" s="13" t="n">
        <v>43067</v>
      </c>
      <c r="C7365" s="13" t="n">
        <v>43073</v>
      </c>
      <c r="D7365" s="14" t="s">
        <v>69</v>
      </c>
      <c r="E7365" s="14" t="s">
        <v>62</v>
      </c>
      <c r="F7365" s="14" t="s">
        <v>117</v>
      </c>
      <c r="G7365" s="14" t="s">
        <v>118</v>
      </c>
      <c r="H7365" s="14" t="s">
        <v>80</v>
      </c>
      <c r="I7365" s="14" t="s">
        <v>81</v>
      </c>
      <c r="J7365" s="14" t="s">
        <v>1549</v>
      </c>
      <c r="K7365" s="15" t="n">
        <v>340.182</v>
      </c>
      <c r="L7365" s="0" t="n">
        <v>3</v>
      </c>
      <c r="M7365" s="16" t="n">
        <v>0.4</v>
      </c>
      <c r="N7365" s="17" t="n">
        <v>-73.7061</v>
      </c>
      <c r="O7365" s="0" t="str">
        <f aca="false">TEXT(B7365,"YYYY-MM")</f>
        <v>2017-11</v>
      </c>
      <c r="P7365" s="18" t="n">
        <f aca="false">IFERROR(N7365/K7365,0)</f>
        <v>-0.216666666666667</v>
      </c>
      <c r="Q7365" s="0" t="str">
        <f aca="false">IF(M7365=0,"No Discount",IF(M7365&lt;0.2,"Low (1-19%)",IF(M7365&lt;0.4,"Medium (20-39%)","High (40%+)")))</f>
        <v>High (40%+)</v>
      </c>
      <c r="R7365" s="0" t="str">
        <f aca="false">INDEX('Lookup Tables'!$B$2:$B$5,MATCH(F7365,'Lookup Tables'!$A$2:$A$5,0))</f>
        <v>Manager B</v>
      </c>
    </row>
    <row r="7366" customFormat="false" ht="15" hidden="false" customHeight="false" outlineLevel="0" collapsed="false">
      <c r="A7366" s="0" t="s">
        <v>5604</v>
      </c>
      <c r="B7366" s="13" t="n">
        <v>43067</v>
      </c>
      <c r="C7366" s="13" t="n">
        <v>43073</v>
      </c>
      <c r="D7366" s="14" t="s">
        <v>69</v>
      </c>
      <c r="E7366" s="14" t="s">
        <v>62</v>
      </c>
      <c r="F7366" s="14" t="s">
        <v>117</v>
      </c>
      <c r="G7366" s="14" t="s">
        <v>118</v>
      </c>
      <c r="H7366" s="14" t="s">
        <v>65</v>
      </c>
      <c r="I7366" s="14" t="s">
        <v>171</v>
      </c>
      <c r="J7366" s="14" t="s">
        <v>2360</v>
      </c>
      <c r="K7366" s="15" t="n">
        <v>12.672</v>
      </c>
      <c r="L7366" s="0" t="n">
        <v>8</v>
      </c>
      <c r="M7366" s="16" t="n">
        <v>0.2</v>
      </c>
      <c r="N7366" s="17" t="n">
        <v>2.6928</v>
      </c>
      <c r="O7366" s="0" t="str">
        <f aca="false">TEXT(B7366,"YYYY-MM")</f>
        <v>2017-11</v>
      </c>
      <c r="P7366" s="18" t="n">
        <f aca="false">IFERROR(N7366/K7366,0)</f>
        <v>0.2125</v>
      </c>
      <c r="Q7366" s="0" t="str">
        <f aca="false">IF(M7366=0,"No Discount",IF(M7366&lt;0.2,"Low (1-19%)",IF(M7366&lt;0.4,"Medium (20-39%)","High (40%+)")))</f>
        <v>Medium (20-39%)</v>
      </c>
      <c r="R7366" s="0" t="str">
        <f aca="false">INDEX('Lookup Tables'!$B$2:$B$5,MATCH(F7366,'Lookup Tables'!$A$2:$A$5,0))</f>
        <v>Manager B</v>
      </c>
    </row>
    <row r="7367" customFormat="false" ht="15" hidden="false" customHeight="false" outlineLevel="0" collapsed="false">
      <c r="A7367" s="0" t="s">
        <v>5604</v>
      </c>
      <c r="B7367" s="13" t="n">
        <v>43067</v>
      </c>
      <c r="C7367" s="13" t="n">
        <v>43073</v>
      </c>
      <c r="D7367" s="14" t="s">
        <v>69</v>
      </c>
      <c r="E7367" s="14" t="s">
        <v>62</v>
      </c>
      <c r="F7367" s="14" t="s">
        <v>117</v>
      </c>
      <c r="G7367" s="14" t="s">
        <v>118</v>
      </c>
      <c r="H7367" s="14" t="s">
        <v>65</v>
      </c>
      <c r="I7367" s="14" t="s">
        <v>83</v>
      </c>
      <c r="J7367" s="14" t="s">
        <v>2903</v>
      </c>
      <c r="K7367" s="15" t="n">
        <v>6.888</v>
      </c>
      <c r="L7367" s="0" t="n">
        <v>2</v>
      </c>
      <c r="M7367" s="16" t="n">
        <v>0.7</v>
      </c>
      <c r="N7367" s="17" t="n">
        <v>-5.0512</v>
      </c>
      <c r="O7367" s="0" t="str">
        <f aca="false">TEXT(B7367,"YYYY-MM")</f>
        <v>2017-11</v>
      </c>
      <c r="P7367" s="18" t="n">
        <f aca="false">IFERROR(N7367/K7367,0)</f>
        <v>-0.733333333333333</v>
      </c>
      <c r="Q7367" s="0" t="str">
        <f aca="false">IF(M7367=0,"No Discount",IF(M7367&lt;0.2,"Low (1-19%)",IF(M7367&lt;0.4,"Medium (20-39%)","High (40%+)")))</f>
        <v>High (40%+)</v>
      </c>
      <c r="R7367" s="0" t="str">
        <f aca="false">INDEX('Lookup Tables'!$B$2:$B$5,MATCH(F7367,'Lookup Tables'!$A$2:$A$5,0))</f>
        <v>Manager B</v>
      </c>
    </row>
    <row r="7368" customFormat="false" ht="15" hidden="false" customHeight="false" outlineLevel="0" collapsed="false">
      <c r="A7368" s="0" t="s">
        <v>5604</v>
      </c>
      <c r="B7368" s="13" t="n">
        <v>43067</v>
      </c>
      <c r="C7368" s="13" t="n">
        <v>43073</v>
      </c>
      <c r="D7368" s="14" t="s">
        <v>69</v>
      </c>
      <c r="E7368" s="14" t="s">
        <v>62</v>
      </c>
      <c r="F7368" s="14" t="s">
        <v>117</v>
      </c>
      <c r="G7368" s="14" t="s">
        <v>118</v>
      </c>
      <c r="H7368" s="14" t="s">
        <v>65</v>
      </c>
      <c r="I7368" s="14" t="s">
        <v>73</v>
      </c>
      <c r="J7368" s="14" t="s">
        <v>3231</v>
      </c>
      <c r="K7368" s="15" t="n">
        <v>32.544</v>
      </c>
      <c r="L7368" s="0" t="n">
        <v>2</v>
      </c>
      <c r="M7368" s="16" t="n">
        <v>0.2</v>
      </c>
      <c r="N7368" s="17" t="n">
        <v>-7.7292</v>
      </c>
      <c r="O7368" s="0" t="str">
        <f aca="false">TEXT(B7368,"YYYY-MM")</f>
        <v>2017-11</v>
      </c>
      <c r="P7368" s="18" t="n">
        <f aca="false">IFERROR(N7368/K7368,0)</f>
        <v>-0.2375</v>
      </c>
      <c r="Q7368" s="0" t="str">
        <f aca="false">IF(M7368=0,"No Discount",IF(M7368&lt;0.2,"Low (1-19%)",IF(M7368&lt;0.4,"Medium (20-39%)","High (40%+)")))</f>
        <v>Medium (20-39%)</v>
      </c>
      <c r="R7368" s="0" t="str">
        <f aca="false">INDEX('Lookup Tables'!$B$2:$B$5,MATCH(F7368,'Lookup Tables'!$A$2:$A$5,0))</f>
        <v>Manager B</v>
      </c>
    </row>
    <row r="7369" customFormat="false" ht="15" hidden="false" customHeight="false" outlineLevel="0" collapsed="false">
      <c r="A7369" s="0" t="s">
        <v>5604</v>
      </c>
      <c r="B7369" s="13" t="n">
        <v>43067</v>
      </c>
      <c r="C7369" s="13" t="n">
        <v>43073</v>
      </c>
      <c r="D7369" s="14" t="s">
        <v>69</v>
      </c>
      <c r="E7369" s="14" t="s">
        <v>62</v>
      </c>
      <c r="F7369" s="14" t="s">
        <v>117</v>
      </c>
      <c r="G7369" s="14" t="s">
        <v>118</v>
      </c>
      <c r="H7369" s="14" t="s">
        <v>56</v>
      </c>
      <c r="I7369" s="14" t="s">
        <v>59</v>
      </c>
      <c r="J7369" s="14" t="s">
        <v>846</v>
      </c>
      <c r="K7369" s="15" t="n">
        <v>347.802</v>
      </c>
      <c r="L7369" s="0" t="n">
        <v>7</v>
      </c>
      <c r="M7369" s="16" t="n">
        <v>0.3</v>
      </c>
      <c r="N7369" s="17" t="n">
        <v>-24.843</v>
      </c>
      <c r="O7369" s="0" t="str">
        <f aca="false">TEXT(B7369,"YYYY-MM")</f>
        <v>2017-11</v>
      </c>
      <c r="P7369" s="18" t="n">
        <f aca="false">IFERROR(N7369/K7369,0)</f>
        <v>-0.0714285714285714</v>
      </c>
      <c r="Q7369" s="0" t="str">
        <f aca="false">IF(M7369=0,"No Discount",IF(M7369&lt;0.2,"Low (1-19%)",IF(M7369&lt;0.4,"Medium (20-39%)","High (40%+)")))</f>
        <v>Medium (20-39%)</v>
      </c>
      <c r="R7369" s="0" t="str">
        <f aca="false">INDEX('Lookup Tables'!$B$2:$B$5,MATCH(F7369,'Lookup Tables'!$A$2:$A$5,0))</f>
        <v>Manager B</v>
      </c>
    </row>
    <row r="7370" customFormat="false" ht="15" hidden="false" customHeight="false" outlineLevel="0" collapsed="false">
      <c r="A7370" s="0" t="s">
        <v>5605</v>
      </c>
      <c r="B7370" s="13" t="n">
        <v>43205</v>
      </c>
      <c r="C7370" s="13" t="n">
        <v>43207</v>
      </c>
      <c r="D7370" s="14" t="s">
        <v>137</v>
      </c>
      <c r="E7370" s="14" t="s">
        <v>62</v>
      </c>
      <c r="F7370" s="14" t="s">
        <v>54</v>
      </c>
      <c r="G7370" s="14" t="s">
        <v>70</v>
      </c>
      <c r="H7370" s="14" t="s">
        <v>65</v>
      </c>
      <c r="I7370" s="14" t="s">
        <v>83</v>
      </c>
      <c r="J7370" s="14" t="s">
        <v>3067</v>
      </c>
      <c r="K7370" s="15" t="n">
        <v>15.57</v>
      </c>
      <c r="L7370" s="0" t="n">
        <v>3</v>
      </c>
      <c r="M7370" s="16" t="n">
        <v>0.7</v>
      </c>
      <c r="N7370" s="17" t="n">
        <v>-11.937</v>
      </c>
      <c r="O7370" s="0" t="str">
        <f aca="false">TEXT(B7370,"YYYY-MM")</f>
        <v>2018-04</v>
      </c>
      <c r="P7370" s="18" t="n">
        <f aca="false">IFERROR(N7370/K7370,0)</f>
        <v>-0.766666666666667</v>
      </c>
      <c r="Q7370" s="0" t="str">
        <f aca="false">IF(M7370=0,"No Discount",IF(M7370&lt;0.2,"Low (1-19%)",IF(M7370&lt;0.4,"Medium (20-39%)","High (40%+)")))</f>
        <v>High (40%+)</v>
      </c>
      <c r="R7370" s="0" t="str">
        <f aca="false">INDEX('Lookup Tables'!$B$2:$B$5,MATCH(F7370,'Lookup Tables'!$A$2:$A$5,0))</f>
        <v>Manager C</v>
      </c>
    </row>
    <row r="7371" customFormat="false" ht="15" hidden="false" customHeight="false" outlineLevel="0" collapsed="false">
      <c r="A7371" s="0" t="s">
        <v>5606</v>
      </c>
      <c r="B7371" s="13" t="n">
        <v>42438</v>
      </c>
      <c r="C7371" s="13" t="n">
        <v>42440</v>
      </c>
      <c r="D7371" s="14" t="s">
        <v>52</v>
      </c>
      <c r="E7371" s="14" t="s">
        <v>53</v>
      </c>
      <c r="F7371" s="14" t="s">
        <v>54</v>
      </c>
      <c r="G7371" s="14" t="s">
        <v>90</v>
      </c>
      <c r="H7371" s="14" t="s">
        <v>65</v>
      </c>
      <c r="I7371" s="14" t="s">
        <v>66</v>
      </c>
      <c r="J7371" s="14" t="s">
        <v>1400</v>
      </c>
      <c r="K7371" s="15" t="n">
        <v>4.608</v>
      </c>
      <c r="L7371" s="0" t="n">
        <v>2</v>
      </c>
      <c r="M7371" s="16" t="n">
        <v>0.2</v>
      </c>
      <c r="N7371" s="17" t="n">
        <v>1.6704</v>
      </c>
      <c r="O7371" s="0" t="str">
        <f aca="false">TEXT(B7371,"YYYY-MM")</f>
        <v>2016-03</v>
      </c>
      <c r="P7371" s="18" t="n">
        <f aca="false">IFERROR(N7371/K7371,0)</f>
        <v>0.3625</v>
      </c>
      <c r="Q7371" s="0" t="str">
        <f aca="false">IF(M7371=0,"No Discount",IF(M7371&lt;0.2,"Low (1-19%)",IF(M7371&lt;0.4,"Medium (20-39%)","High (40%+)")))</f>
        <v>Medium (20-39%)</v>
      </c>
      <c r="R7371" s="0" t="str">
        <f aca="false">INDEX('Lookup Tables'!$B$2:$B$5,MATCH(F7371,'Lookup Tables'!$A$2:$A$5,0))</f>
        <v>Manager C</v>
      </c>
    </row>
    <row r="7372" customFormat="false" ht="15" hidden="false" customHeight="false" outlineLevel="0" collapsed="false">
      <c r="A7372" s="0" t="s">
        <v>5607</v>
      </c>
      <c r="B7372" s="13" t="n">
        <v>42305</v>
      </c>
      <c r="C7372" s="13" t="n">
        <v>42309</v>
      </c>
      <c r="D7372" s="14" t="s">
        <v>69</v>
      </c>
      <c r="E7372" s="14" t="s">
        <v>62</v>
      </c>
      <c r="F7372" s="14" t="s">
        <v>98</v>
      </c>
      <c r="G7372" s="14" t="s">
        <v>2114</v>
      </c>
      <c r="H7372" s="14" t="s">
        <v>80</v>
      </c>
      <c r="I7372" s="14" t="s">
        <v>81</v>
      </c>
      <c r="J7372" s="14" t="s">
        <v>1722</v>
      </c>
      <c r="K7372" s="15" t="n">
        <v>257.98</v>
      </c>
      <c r="L7372" s="0" t="n">
        <v>2</v>
      </c>
      <c r="M7372" s="16" t="n">
        <v>0</v>
      </c>
      <c r="N7372" s="17" t="n">
        <v>74.8142</v>
      </c>
      <c r="O7372" s="0" t="str">
        <f aca="false">TEXT(B7372,"YYYY-MM")</f>
        <v>2015-10</v>
      </c>
      <c r="P7372" s="18" t="n">
        <f aca="false">IFERROR(N7372/K7372,0)</f>
        <v>0.29</v>
      </c>
      <c r="Q7372" s="0" t="str">
        <f aca="false">IF(M7372=0,"No Discount",IF(M7372&lt;0.2,"Low (1-19%)",IF(M7372&lt;0.4,"Medium (20-39%)","High (40%+)")))</f>
        <v>No Discount</v>
      </c>
      <c r="R7372" s="0" t="str">
        <f aca="false">INDEX('Lookup Tables'!$B$2:$B$5,MATCH(F7372,'Lookup Tables'!$A$2:$A$5,0))</f>
        <v>Manager A</v>
      </c>
    </row>
    <row r="7373" customFormat="false" ht="15" hidden="false" customHeight="false" outlineLevel="0" collapsed="false">
      <c r="A7373" s="0" t="s">
        <v>5608</v>
      </c>
      <c r="B7373" s="13" t="n">
        <v>43107</v>
      </c>
      <c r="C7373" s="13" t="n">
        <v>43109</v>
      </c>
      <c r="D7373" s="14" t="s">
        <v>52</v>
      </c>
      <c r="E7373" s="14" t="s">
        <v>53</v>
      </c>
      <c r="F7373" s="14" t="s">
        <v>63</v>
      </c>
      <c r="G7373" s="14" t="s">
        <v>64</v>
      </c>
      <c r="H7373" s="14" t="s">
        <v>65</v>
      </c>
      <c r="I7373" s="14" t="s">
        <v>73</v>
      </c>
      <c r="J7373" s="14" t="s">
        <v>74</v>
      </c>
      <c r="K7373" s="15" t="n">
        <v>153.78</v>
      </c>
      <c r="L7373" s="0" t="n">
        <v>11</v>
      </c>
      <c r="M7373" s="16" t="n">
        <v>0</v>
      </c>
      <c r="N7373" s="17" t="n">
        <v>44.5962</v>
      </c>
      <c r="O7373" s="0" t="str">
        <f aca="false">TEXT(B7373,"YYYY-MM")</f>
        <v>2018-01</v>
      </c>
      <c r="P7373" s="18" t="n">
        <f aca="false">IFERROR(N7373/K7373,0)</f>
        <v>0.29</v>
      </c>
      <c r="Q7373" s="0" t="str">
        <f aca="false">IF(M7373=0,"No Discount",IF(M7373&lt;0.2,"Low (1-19%)",IF(M7373&lt;0.4,"Medium (20-39%)","High (40%+)")))</f>
        <v>No Discount</v>
      </c>
      <c r="R7373" s="0" t="str">
        <f aca="false">INDEX('Lookup Tables'!$B$2:$B$5,MATCH(F7373,'Lookup Tables'!$A$2:$A$5,0))</f>
        <v>Manager D</v>
      </c>
    </row>
    <row r="7374" customFormat="false" ht="15" hidden="false" customHeight="false" outlineLevel="0" collapsed="false">
      <c r="A7374" s="0" t="s">
        <v>5608</v>
      </c>
      <c r="B7374" s="13" t="n">
        <v>43107</v>
      </c>
      <c r="C7374" s="13" t="n">
        <v>43109</v>
      </c>
      <c r="D7374" s="14" t="s">
        <v>52</v>
      </c>
      <c r="E7374" s="14" t="s">
        <v>53</v>
      </c>
      <c r="F7374" s="14" t="s">
        <v>63</v>
      </c>
      <c r="G7374" s="14" t="s">
        <v>64</v>
      </c>
      <c r="H7374" s="14" t="s">
        <v>65</v>
      </c>
      <c r="I7374" s="14" t="s">
        <v>73</v>
      </c>
      <c r="J7374" s="14" t="s">
        <v>3231</v>
      </c>
      <c r="K7374" s="15" t="n">
        <v>61.02</v>
      </c>
      <c r="L7374" s="0" t="n">
        <v>3</v>
      </c>
      <c r="M7374" s="16" t="n">
        <v>0</v>
      </c>
      <c r="N7374" s="17" t="n">
        <v>0.6102</v>
      </c>
      <c r="O7374" s="0" t="str">
        <f aca="false">TEXT(B7374,"YYYY-MM")</f>
        <v>2018-01</v>
      </c>
      <c r="P7374" s="18" t="n">
        <f aca="false">IFERROR(N7374/K7374,0)</f>
        <v>0.01</v>
      </c>
      <c r="Q7374" s="0" t="str">
        <f aca="false">IF(M7374=0,"No Discount",IF(M7374&lt;0.2,"Low (1-19%)",IF(M7374&lt;0.4,"Medium (20-39%)","High (40%+)")))</f>
        <v>No Discount</v>
      </c>
      <c r="R7374" s="0" t="str">
        <f aca="false">INDEX('Lookup Tables'!$B$2:$B$5,MATCH(F7374,'Lookup Tables'!$A$2:$A$5,0))</f>
        <v>Manager D</v>
      </c>
    </row>
    <row r="7375" customFormat="false" ht="15" hidden="false" customHeight="false" outlineLevel="0" collapsed="false">
      <c r="A7375" s="0" t="s">
        <v>5608</v>
      </c>
      <c r="B7375" s="13" t="n">
        <v>43107</v>
      </c>
      <c r="C7375" s="13" t="n">
        <v>43109</v>
      </c>
      <c r="D7375" s="14" t="s">
        <v>52</v>
      </c>
      <c r="E7375" s="14" t="s">
        <v>53</v>
      </c>
      <c r="F7375" s="14" t="s">
        <v>63</v>
      </c>
      <c r="G7375" s="14" t="s">
        <v>64</v>
      </c>
      <c r="H7375" s="14" t="s">
        <v>65</v>
      </c>
      <c r="I7375" s="14" t="s">
        <v>303</v>
      </c>
      <c r="J7375" s="14" t="s">
        <v>5288</v>
      </c>
      <c r="K7375" s="15" t="n">
        <v>110.11</v>
      </c>
      <c r="L7375" s="0" t="n">
        <v>7</v>
      </c>
      <c r="M7375" s="16" t="n">
        <v>0</v>
      </c>
      <c r="N7375" s="17" t="n">
        <v>31.9319</v>
      </c>
      <c r="O7375" s="0" t="str">
        <f aca="false">TEXT(B7375,"YYYY-MM")</f>
        <v>2018-01</v>
      </c>
      <c r="P7375" s="18" t="n">
        <f aca="false">IFERROR(N7375/K7375,0)</f>
        <v>0.29</v>
      </c>
      <c r="Q7375" s="0" t="str">
        <f aca="false">IF(M7375=0,"No Discount",IF(M7375&lt;0.2,"Low (1-19%)",IF(M7375&lt;0.4,"Medium (20-39%)","High (40%+)")))</f>
        <v>No Discount</v>
      </c>
      <c r="R7375" s="0" t="str">
        <f aca="false">INDEX('Lookup Tables'!$B$2:$B$5,MATCH(F7375,'Lookup Tables'!$A$2:$A$5,0))</f>
        <v>Manager D</v>
      </c>
    </row>
    <row r="7376" customFormat="false" ht="15" hidden="false" customHeight="false" outlineLevel="0" collapsed="false">
      <c r="A7376" s="0" t="s">
        <v>5608</v>
      </c>
      <c r="B7376" s="13" t="n">
        <v>43107</v>
      </c>
      <c r="C7376" s="13" t="n">
        <v>43109</v>
      </c>
      <c r="D7376" s="14" t="s">
        <v>52</v>
      </c>
      <c r="E7376" s="14" t="s">
        <v>53</v>
      </c>
      <c r="F7376" s="14" t="s">
        <v>63</v>
      </c>
      <c r="G7376" s="14" t="s">
        <v>64</v>
      </c>
      <c r="H7376" s="14" t="s">
        <v>65</v>
      </c>
      <c r="I7376" s="14" t="s">
        <v>171</v>
      </c>
      <c r="J7376" s="14" t="s">
        <v>296</v>
      </c>
      <c r="K7376" s="15" t="n">
        <v>7.89</v>
      </c>
      <c r="L7376" s="0" t="n">
        <v>1</v>
      </c>
      <c r="M7376" s="16" t="n">
        <v>0</v>
      </c>
      <c r="N7376" s="17" t="n">
        <v>3.5505</v>
      </c>
      <c r="O7376" s="0" t="str">
        <f aca="false">TEXT(B7376,"YYYY-MM")</f>
        <v>2018-01</v>
      </c>
      <c r="P7376" s="18" t="n">
        <f aca="false">IFERROR(N7376/K7376,0)</f>
        <v>0.45</v>
      </c>
      <c r="Q7376" s="0" t="str">
        <f aca="false">IF(M7376=0,"No Discount",IF(M7376&lt;0.2,"Low (1-19%)",IF(M7376&lt;0.4,"Medium (20-39%)","High (40%+)")))</f>
        <v>No Discount</v>
      </c>
      <c r="R7376" s="0" t="str">
        <f aca="false">INDEX('Lookup Tables'!$B$2:$B$5,MATCH(F7376,'Lookup Tables'!$A$2:$A$5,0))</f>
        <v>Manager D</v>
      </c>
    </row>
    <row r="7377" customFormat="false" ht="15" hidden="false" customHeight="false" outlineLevel="0" collapsed="false">
      <c r="A7377" s="0" t="s">
        <v>5609</v>
      </c>
      <c r="B7377" s="13" t="n">
        <v>43325</v>
      </c>
      <c r="C7377" s="13" t="n">
        <v>43332</v>
      </c>
      <c r="D7377" s="14" t="s">
        <v>69</v>
      </c>
      <c r="E7377" s="14" t="s">
        <v>62</v>
      </c>
      <c r="F7377" s="14" t="s">
        <v>63</v>
      </c>
      <c r="G7377" s="14" t="s">
        <v>64</v>
      </c>
      <c r="H7377" s="14" t="s">
        <v>65</v>
      </c>
      <c r="I7377" s="14" t="s">
        <v>83</v>
      </c>
      <c r="J7377" s="14" t="s">
        <v>875</v>
      </c>
      <c r="K7377" s="15" t="n">
        <v>36.024</v>
      </c>
      <c r="L7377" s="0" t="n">
        <v>3</v>
      </c>
      <c r="M7377" s="16" t="n">
        <v>0.2</v>
      </c>
      <c r="N7377" s="17" t="n">
        <v>11.7078</v>
      </c>
      <c r="O7377" s="0" t="str">
        <f aca="false">TEXT(B7377,"YYYY-MM")</f>
        <v>2018-08</v>
      </c>
      <c r="P7377" s="18" t="n">
        <f aca="false">IFERROR(N7377/K7377,0)</f>
        <v>0.325</v>
      </c>
      <c r="Q7377" s="0" t="str">
        <f aca="false">IF(M7377=0,"No Discount",IF(M7377&lt;0.2,"Low (1-19%)",IF(M7377&lt;0.4,"Medium (20-39%)","High (40%+)")))</f>
        <v>Medium (20-39%)</v>
      </c>
      <c r="R7377" s="0" t="str">
        <f aca="false">INDEX('Lookup Tables'!$B$2:$B$5,MATCH(F7377,'Lookup Tables'!$A$2:$A$5,0))</f>
        <v>Manager D</v>
      </c>
    </row>
    <row r="7378" customFormat="false" ht="15" hidden="false" customHeight="false" outlineLevel="0" collapsed="false">
      <c r="A7378" s="0" t="s">
        <v>5610</v>
      </c>
      <c r="B7378" s="13" t="n">
        <v>43406</v>
      </c>
      <c r="C7378" s="13" t="n">
        <v>43409</v>
      </c>
      <c r="D7378" s="14" t="s">
        <v>137</v>
      </c>
      <c r="E7378" s="14" t="s">
        <v>62</v>
      </c>
      <c r="F7378" s="14" t="s">
        <v>98</v>
      </c>
      <c r="G7378" s="14" t="s">
        <v>146</v>
      </c>
      <c r="H7378" s="14" t="s">
        <v>65</v>
      </c>
      <c r="I7378" s="14" t="s">
        <v>78</v>
      </c>
      <c r="J7378" s="14" t="s">
        <v>426</v>
      </c>
      <c r="K7378" s="15" t="n">
        <v>54.336</v>
      </c>
      <c r="L7378" s="0" t="n">
        <v>4</v>
      </c>
      <c r="M7378" s="16" t="n">
        <v>0.2</v>
      </c>
      <c r="N7378" s="17" t="n">
        <v>5.4336</v>
      </c>
      <c r="O7378" s="0" t="str">
        <f aca="false">TEXT(B7378,"YYYY-MM")</f>
        <v>2018-11</v>
      </c>
      <c r="P7378" s="18" t="n">
        <f aca="false">IFERROR(N7378/K7378,0)</f>
        <v>0.1</v>
      </c>
      <c r="Q7378" s="0" t="str">
        <f aca="false">IF(M7378=0,"No Discount",IF(M7378&lt;0.2,"Low (1-19%)",IF(M7378&lt;0.4,"Medium (20-39%)","High (40%+)")))</f>
        <v>Medium (20-39%)</v>
      </c>
      <c r="R7378" s="0" t="str">
        <f aca="false">INDEX('Lookup Tables'!$B$2:$B$5,MATCH(F7378,'Lookup Tables'!$A$2:$A$5,0))</f>
        <v>Manager A</v>
      </c>
    </row>
    <row r="7379" customFormat="false" ht="15" hidden="false" customHeight="false" outlineLevel="0" collapsed="false">
      <c r="A7379" s="0" t="s">
        <v>5611</v>
      </c>
      <c r="B7379" s="13" t="n">
        <v>42266</v>
      </c>
      <c r="C7379" s="13" t="n">
        <v>42270</v>
      </c>
      <c r="D7379" s="14" t="s">
        <v>69</v>
      </c>
      <c r="E7379" s="14" t="s">
        <v>62</v>
      </c>
      <c r="F7379" s="14" t="s">
        <v>63</v>
      </c>
      <c r="G7379" s="14" t="s">
        <v>94</v>
      </c>
      <c r="H7379" s="14" t="s">
        <v>65</v>
      </c>
      <c r="I7379" s="14" t="s">
        <v>73</v>
      </c>
      <c r="J7379" s="14" t="s">
        <v>757</v>
      </c>
      <c r="K7379" s="15" t="n">
        <v>92.52</v>
      </c>
      <c r="L7379" s="0" t="n">
        <v>6</v>
      </c>
      <c r="M7379" s="16" t="n">
        <v>0</v>
      </c>
      <c r="N7379" s="17" t="n">
        <v>24.9804</v>
      </c>
      <c r="O7379" s="0" t="str">
        <f aca="false">TEXT(B7379,"YYYY-MM")</f>
        <v>2015-09</v>
      </c>
      <c r="P7379" s="18" t="n">
        <f aca="false">IFERROR(N7379/K7379,0)</f>
        <v>0.27</v>
      </c>
      <c r="Q7379" s="0" t="str">
        <f aca="false">IF(M7379=0,"No Discount",IF(M7379&lt;0.2,"Low (1-19%)",IF(M7379&lt;0.4,"Medium (20-39%)","High (40%+)")))</f>
        <v>No Discount</v>
      </c>
      <c r="R7379" s="0" t="str">
        <f aca="false">INDEX('Lookup Tables'!$B$2:$B$5,MATCH(F7379,'Lookup Tables'!$A$2:$A$5,0))</f>
        <v>Manager D</v>
      </c>
    </row>
    <row r="7380" customFormat="false" ht="15" hidden="false" customHeight="false" outlineLevel="0" collapsed="false">
      <c r="A7380" s="0" t="s">
        <v>5612</v>
      </c>
      <c r="B7380" s="13" t="n">
        <v>42521</v>
      </c>
      <c r="C7380" s="13" t="n">
        <v>42521</v>
      </c>
      <c r="D7380" s="14" t="s">
        <v>606</v>
      </c>
      <c r="E7380" s="14" t="s">
        <v>53</v>
      </c>
      <c r="F7380" s="14" t="s">
        <v>54</v>
      </c>
      <c r="G7380" s="14" t="s">
        <v>90</v>
      </c>
      <c r="H7380" s="14" t="s">
        <v>65</v>
      </c>
      <c r="I7380" s="14" t="s">
        <v>78</v>
      </c>
      <c r="J7380" s="14" t="s">
        <v>1922</v>
      </c>
      <c r="K7380" s="15" t="n">
        <v>10.272</v>
      </c>
      <c r="L7380" s="0" t="n">
        <v>3</v>
      </c>
      <c r="M7380" s="16" t="n">
        <v>0.2</v>
      </c>
      <c r="N7380" s="17" t="n">
        <v>1.1556</v>
      </c>
      <c r="O7380" s="0" t="str">
        <f aca="false">TEXT(B7380,"YYYY-MM")</f>
        <v>2016-05</v>
      </c>
      <c r="P7380" s="18" t="n">
        <f aca="false">IFERROR(N7380/K7380,0)</f>
        <v>0.1125</v>
      </c>
      <c r="Q7380" s="0" t="str">
        <f aca="false">IF(M7380=0,"No Discount",IF(M7380&lt;0.2,"Low (1-19%)",IF(M7380&lt;0.4,"Medium (20-39%)","High (40%+)")))</f>
        <v>Medium (20-39%)</v>
      </c>
      <c r="R7380" s="0" t="str">
        <f aca="false">INDEX('Lookup Tables'!$B$2:$B$5,MATCH(F7380,'Lookup Tables'!$A$2:$A$5,0))</f>
        <v>Manager C</v>
      </c>
    </row>
    <row r="7381" customFormat="false" ht="15" hidden="false" customHeight="false" outlineLevel="0" collapsed="false">
      <c r="A7381" s="0" t="s">
        <v>5613</v>
      </c>
      <c r="B7381" s="13" t="n">
        <v>42991</v>
      </c>
      <c r="C7381" s="13" t="n">
        <v>42996</v>
      </c>
      <c r="D7381" s="14" t="s">
        <v>69</v>
      </c>
      <c r="E7381" s="14" t="s">
        <v>53</v>
      </c>
      <c r="F7381" s="14" t="s">
        <v>98</v>
      </c>
      <c r="G7381" s="14" t="s">
        <v>113</v>
      </c>
      <c r="H7381" s="14" t="s">
        <v>65</v>
      </c>
      <c r="I7381" s="14" t="s">
        <v>73</v>
      </c>
      <c r="J7381" s="14" t="s">
        <v>1887</v>
      </c>
      <c r="K7381" s="15" t="n">
        <v>40.74</v>
      </c>
      <c r="L7381" s="0" t="n">
        <v>3</v>
      </c>
      <c r="M7381" s="16" t="n">
        <v>0</v>
      </c>
      <c r="N7381" s="17" t="n">
        <v>0.4074</v>
      </c>
      <c r="O7381" s="0" t="str">
        <f aca="false">TEXT(B7381,"YYYY-MM")</f>
        <v>2017-09</v>
      </c>
      <c r="P7381" s="18" t="n">
        <f aca="false">IFERROR(N7381/K7381,0)</f>
        <v>0.01</v>
      </c>
      <c r="Q7381" s="0" t="str">
        <f aca="false">IF(M7381=0,"No Discount",IF(M7381&lt;0.2,"Low (1-19%)",IF(M7381&lt;0.4,"Medium (20-39%)","High (40%+)")))</f>
        <v>No Discount</v>
      </c>
      <c r="R7381" s="0" t="str">
        <f aca="false">INDEX('Lookup Tables'!$B$2:$B$5,MATCH(F7381,'Lookup Tables'!$A$2:$A$5,0))</f>
        <v>Manager A</v>
      </c>
    </row>
    <row r="7382" customFormat="false" ht="15" hidden="false" customHeight="false" outlineLevel="0" collapsed="false">
      <c r="A7382" s="0" t="s">
        <v>5613</v>
      </c>
      <c r="B7382" s="13" t="n">
        <v>42991</v>
      </c>
      <c r="C7382" s="13" t="n">
        <v>42996</v>
      </c>
      <c r="D7382" s="14" t="s">
        <v>69</v>
      </c>
      <c r="E7382" s="14" t="s">
        <v>53</v>
      </c>
      <c r="F7382" s="14" t="s">
        <v>98</v>
      </c>
      <c r="G7382" s="14" t="s">
        <v>113</v>
      </c>
      <c r="H7382" s="14" t="s">
        <v>65</v>
      </c>
      <c r="I7382" s="14" t="s">
        <v>66</v>
      </c>
      <c r="J7382" s="14" t="s">
        <v>2716</v>
      </c>
      <c r="K7382" s="15" t="n">
        <v>14.4</v>
      </c>
      <c r="L7382" s="0" t="n">
        <v>5</v>
      </c>
      <c r="M7382" s="16" t="n">
        <v>0</v>
      </c>
      <c r="N7382" s="17" t="n">
        <v>7.056</v>
      </c>
      <c r="O7382" s="0" t="str">
        <f aca="false">TEXT(B7382,"YYYY-MM")</f>
        <v>2017-09</v>
      </c>
      <c r="P7382" s="18" t="n">
        <f aca="false">IFERROR(N7382/K7382,0)</f>
        <v>0.49</v>
      </c>
      <c r="Q7382" s="0" t="str">
        <f aca="false">IF(M7382=0,"No Discount",IF(M7382&lt;0.2,"Low (1-19%)",IF(M7382&lt;0.4,"Medium (20-39%)","High (40%+)")))</f>
        <v>No Discount</v>
      </c>
      <c r="R7382" s="0" t="str">
        <f aca="false">INDEX('Lookup Tables'!$B$2:$B$5,MATCH(F7382,'Lookup Tables'!$A$2:$A$5,0))</f>
        <v>Manager A</v>
      </c>
    </row>
    <row r="7383" customFormat="false" ht="15" hidden="false" customHeight="false" outlineLevel="0" collapsed="false">
      <c r="A7383" s="0" t="s">
        <v>5613</v>
      </c>
      <c r="B7383" s="13" t="n">
        <v>42991</v>
      </c>
      <c r="C7383" s="13" t="n">
        <v>42996</v>
      </c>
      <c r="D7383" s="14" t="s">
        <v>69</v>
      </c>
      <c r="E7383" s="14" t="s">
        <v>53</v>
      </c>
      <c r="F7383" s="14" t="s">
        <v>98</v>
      </c>
      <c r="G7383" s="14" t="s">
        <v>113</v>
      </c>
      <c r="H7383" s="14" t="s">
        <v>80</v>
      </c>
      <c r="I7383" s="14" t="s">
        <v>81</v>
      </c>
      <c r="J7383" s="14" t="s">
        <v>3211</v>
      </c>
      <c r="K7383" s="15" t="n">
        <v>149.95</v>
      </c>
      <c r="L7383" s="0" t="n">
        <v>5</v>
      </c>
      <c r="M7383" s="16" t="n">
        <v>0</v>
      </c>
      <c r="N7383" s="17" t="n">
        <v>41.986</v>
      </c>
      <c r="O7383" s="0" t="str">
        <f aca="false">TEXT(B7383,"YYYY-MM")</f>
        <v>2017-09</v>
      </c>
      <c r="P7383" s="18" t="n">
        <f aca="false">IFERROR(N7383/K7383,0)</f>
        <v>0.28</v>
      </c>
      <c r="Q7383" s="0" t="str">
        <f aca="false">IF(M7383=0,"No Discount",IF(M7383&lt;0.2,"Low (1-19%)",IF(M7383&lt;0.4,"Medium (20-39%)","High (40%+)")))</f>
        <v>No Discount</v>
      </c>
      <c r="R7383" s="0" t="str">
        <f aca="false">INDEX('Lookup Tables'!$B$2:$B$5,MATCH(F7383,'Lookup Tables'!$A$2:$A$5,0))</f>
        <v>Manager A</v>
      </c>
    </row>
    <row r="7384" customFormat="false" ht="15" hidden="false" customHeight="false" outlineLevel="0" collapsed="false">
      <c r="A7384" s="0" t="s">
        <v>5613</v>
      </c>
      <c r="B7384" s="13" t="n">
        <v>42991</v>
      </c>
      <c r="C7384" s="13" t="n">
        <v>42996</v>
      </c>
      <c r="D7384" s="14" t="s">
        <v>69</v>
      </c>
      <c r="E7384" s="14" t="s">
        <v>53</v>
      </c>
      <c r="F7384" s="14" t="s">
        <v>98</v>
      </c>
      <c r="G7384" s="14" t="s">
        <v>113</v>
      </c>
      <c r="H7384" s="14" t="s">
        <v>65</v>
      </c>
      <c r="I7384" s="14" t="s">
        <v>303</v>
      </c>
      <c r="J7384" s="14" t="s">
        <v>3498</v>
      </c>
      <c r="K7384" s="15" t="n">
        <v>16.9</v>
      </c>
      <c r="L7384" s="0" t="n">
        <v>2</v>
      </c>
      <c r="M7384" s="16" t="n">
        <v>0</v>
      </c>
      <c r="N7384" s="17" t="n">
        <v>5.07</v>
      </c>
      <c r="O7384" s="0" t="str">
        <f aca="false">TEXT(B7384,"YYYY-MM")</f>
        <v>2017-09</v>
      </c>
      <c r="P7384" s="18" t="n">
        <f aca="false">IFERROR(N7384/K7384,0)</f>
        <v>0.3</v>
      </c>
      <c r="Q7384" s="0" t="str">
        <f aca="false">IF(M7384=0,"No Discount",IF(M7384&lt;0.2,"Low (1-19%)",IF(M7384&lt;0.4,"Medium (20-39%)","High (40%+)")))</f>
        <v>No Discount</v>
      </c>
      <c r="R7384" s="0" t="str">
        <f aca="false">INDEX('Lookup Tables'!$B$2:$B$5,MATCH(F7384,'Lookup Tables'!$A$2:$A$5,0))</f>
        <v>Manager A</v>
      </c>
    </row>
    <row r="7385" customFormat="false" ht="15" hidden="false" customHeight="false" outlineLevel="0" collapsed="false">
      <c r="A7385" s="0" t="s">
        <v>5613</v>
      </c>
      <c r="B7385" s="13" t="n">
        <v>42991</v>
      </c>
      <c r="C7385" s="13" t="n">
        <v>42996</v>
      </c>
      <c r="D7385" s="14" t="s">
        <v>69</v>
      </c>
      <c r="E7385" s="14" t="s">
        <v>53</v>
      </c>
      <c r="F7385" s="14" t="s">
        <v>98</v>
      </c>
      <c r="G7385" s="14" t="s">
        <v>113</v>
      </c>
      <c r="H7385" s="14" t="s">
        <v>65</v>
      </c>
      <c r="I7385" s="14" t="s">
        <v>91</v>
      </c>
      <c r="J7385" s="14" t="s">
        <v>1256</v>
      </c>
      <c r="K7385" s="15" t="n">
        <v>17.61</v>
      </c>
      <c r="L7385" s="0" t="n">
        <v>3</v>
      </c>
      <c r="M7385" s="16" t="n">
        <v>0</v>
      </c>
      <c r="N7385" s="17" t="n">
        <v>8.4528</v>
      </c>
      <c r="O7385" s="0" t="str">
        <f aca="false">TEXT(B7385,"YYYY-MM")</f>
        <v>2017-09</v>
      </c>
      <c r="P7385" s="18" t="n">
        <f aca="false">IFERROR(N7385/K7385,0)</f>
        <v>0.48</v>
      </c>
      <c r="Q7385" s="0" t="str">
        <f aca="false">IF(M7385=0,"No Discount",IF(M7385&lt;0.2,"Low (1-19%)",IF(M7385&lt;0.4,"Medium (20-39%)","High (40%+)")))</f>
        <v>No Discount</v>
      </c>
      <c r="R7385" s="0" t="str">
        <f aca="false">INDEX('Lookup Tables'!$B$2:$B$5,MATCH(F7385,'Lookup Tables'!$A$2:$A$5,0))</f>
        <v>Manager A</v>
      </c>
    </row>
    <row r="7386" customFormat="false" ht="15" hidden="false" customHeight="false" outlineLevel="0" collapsed="false">
      <c r="A7386" s="0" t="s">
        <v>5613</v>
      </c>
      <c r="B7386" s="13" t="n">
        <v>42991</v>
      </c>
      <c r="C7386" s="13" t="n">
        <v>42996</v>
      </c>
      <c r="D7386" s="14" t="s">
        <v>69</v>
      </c>
      <c r="E7386" s="14" t="s">
        <v>53</v>
      </c>
      <c r="F7386" s="14" t="s">
        <v>98</v>
      </c>
      <c r="G7386" s="14" t="s">
        <v>113</v>
      </c>
      <c r="H7386" s="14" t="s">
        <v>65</v>
      </c>
      <c r="I7386" s="14" t="s">
        <v>85</v>
      </c>
      <c r="J7386" s="14" t="s">
        <v>2137</v>
      </c>
      <c r="K7386" s="15" t="n">
        <v>378</v>
      </c>
      <c r="L7386" s="0" t="n">
        <v>2</v>
      </c>
      <c r="M7386" s="16" t="n">
        <v>0</v>
      </c>
      <c r="N7386" s="17" t="n">
        <v>136.08</v>
      </c>
      <c r="O7386" s="0" t="str">
        <f aca="false">TEXT(B7386,"YYYY-MM")</f>
        <v>2017-09</v>
      </c>
      <c r="P7386" s="18" t="n">
        <f aca="false">IFERROR(N7386/K7386,0)</f>
        <v>0.36</v>
      </c>
      <c r="Q7386" s="0" t="str">
        <f aca="false">IF(M7386=0,"No Discount",IF(M7386&lt;0.2,"Low (1-19%)",IF(M7386&lt;0.4,"Medium (20-39%)","High (40%+)")))</f>
        <v>No Discount</v>
      </c>
      <c r="R7386" s="0" t="str">
        <f aca="false">INDEX('Lookup Tables'!$B$2:$B$5,MATCH(F7386,'Lookup Tables'!$A$2:$A$5,0))</f>
        <v>Manager A</v>
      </c>
    </row>
    <row r="7387" customFormat="false" ht="15" hidden="false" customHeight="false" outlineLevel="0" collapsed="false">
      <c r="A7387" s="0" t="s">
        <v>5613</v>
      </c>
      <c r="B7387" s="13" t="n">
        <v>42991</v>
      </c>
      <c r="C7387" s="13" t="n">
        <v>42996</v>
      </c>
      <c r="D7387" s="14" t="s">
        <v>69</v>
      </c>
      <c r="E7387" s="14" t="s">
        <v>53</v>
      </c>
      <c r="F7387" s="14" t="s">
        <v>98</v>
      </c>
      <c r="G7387" s="14" t="s">
        <v>113</v>
      </c>
      <c r="H7387" s="14" t="s">
        <v>65</v>
      </c>
      <c r="I7387" s="14" t="s">
        <v>91</v>
      </c>
      <c r="J7387" s="14" t="s">
        <v>1845</v>
      </c>
      <c r="K7387" s="15" t="n">
        <v>17.64</v>
      </c>
      <c r="L7387" s="0" t="n">
        <v>3</v>
      </c>
      <c r="M7387" s="16" t="n">
        <v>0</v>
      </c>
      <c r="N7387" s="17" t="n">
        <v>8.6436</v>
      </c>
      <c r="O7387" s="0" t="str">
        <f aca="false">TEXT(B7387,"YYYY-MM")</f>
        <v>2017-09</v>
      </c>
      <c r="P7387" s="18" t="n">
        <f aca="false">IFERROR(N7387/K7387,0)</f>
        <v>0.49</v>
      </c>
      <c r="Q7387" s="0" t="str">
        <f aca="false">IF(M7387=0,"No Discount",IF(M7387&lt;0.2,"Low (1-19%)",IF(M7387&lt;0.4,"Medium (20-39%)","High (40%+)")))</f>
        <v>No Discount</v>
      </c>
      <c r="R7387" s="0" t="str">
        <f aca="false">INDEX('Lookup Tables'!$B$2:$B$5,MATCH(F7387,'Lookup Tables'!$A$2:$A$5,0))</f>
        <v>Manager A</v>
      </c>
    </row>
    <row r="7388" customFormat="false" ht="15" hidden="false" customHeight="false" outlineLevel="0" collapsed="false">
      <c r="A7388" s="0" t="s">
        <v>5613</v>
      </c>
      <c r="B7388" s="13" t="n">
        <v>42991</v>
      </c>
      <c r="C7388" s="13" t="n">
        <v>42996</v>
      </c>
      <c r="D7388" s="14" t="s">
        <v>69</v>
      </c>
      <c r="E7388" s="14" t="s">
        <v>53</v>
      </c>
      <c r="F7388" s="14" t="s">
        <v>98</v>
      </c>
      <c r="G7388" s="14" t="s">
        <v>113</v>
      </c>
      <c r="H7388" s="14" t="s">
        <v>65</v>
      </c>
      <c r="I7388" s="14" t="s">
        <v>73</v>
      </c>
      <c r="J7388" s="14" t="s">
        <v>1469</v>
      </c>
      <c r="K7388" s="15" t="n">
        <v>373.08</v>
      </c>
      <c r="L7388" s="0" t="n">
        <v>6</v>
      </c>
      <c r="M7388" s="16" t="n">
        <v>0</v>
      </c>
      <c r="N7388" s="17" t="n">
        <v>100.7316</v>
      </c>
      <c r="O7388" s="0" t="str">
        <f aca="false">TEXT(B7388,"YYYY-MM")</f>
        <v>2017-09</v>
      </c>
      <c r="P7388" s="18" t="n">
        <f aca="false">IFERROR(N7388/K7388,0)</f>
        <v>0.27</v>
      </c>
      <c r="Q7388" s="0" t="str">
        <f aca="false">IF(M7388=0,"No Discount",IF(M7388&lt;0.2,"Low (1-19%)",IF(M7388&lt;0.4,"Medium (20-39%)","High (40%+)")))</f>
        <v>No Discount</v>
      </c>
      <c r="R7388" s="0" t="str">
        <f aca="false">INDEX('Lookup Tables'!$B$2:$B$5,MATCH(F7388,'Lookup Tables'!$A$2:$A$5,0))</f>
        <v>Manager A</v>
      </c>
    </row>
    <row r="7389" customFormat="false" ht="15" hidden="false" customHeight="false" outlineLevel="0" collapsed="false">
      <c r="A7389" s="0" t="s">
        <v>5613</v>
      </c>
      <c r="B7389" s="13" t="n">
        <v>42991</v>
      </c>
      <c r="C7389" s="13" t="n">
        <v>42996</v>
      </c>
      <c r="D7389" s="14" t="s">
        <v>69</v>
      </c>
      <c r="E7389" s="14" t="s">
        <v>53</v>
      </c>
      <c r="F7389" s="14" t="s">
        <v>98</v>
      </c>
      <c r="G7389" s="14" t="s">
        <v>113</v>
      </c>
      <c r="H7389" s="14" t="s">
        <v>56</v>
      </c>
      <c r="I7389" s="14" t="s">
        <v>76</v>
      </c>
      <c r="J7389" s="14" t="s">
        <v>139</v>
      </c>
      <c r="K7389" s="15" t="n">
        <v>1336.44</v>
      </c>
      <c r="L7389" s="0" t="n">
        <v>14</v>
      </c>
      <c r="M7389" s="16" t="n">
        <v>0</v>
      </c>
      <c r="N7389" s="17" t="n">
        <v>387.5676</v>
      </c>
      <c r="O7389" s="0" t="str">
        <f aca="false">TEXT(B7389,"YYYY-MM")</f>
        <v>2017-09</v>
      </c>
      <c r="P7389" s="18" t="n">
        <f aca="false">IFERROR(N7389/K7389,0)</f>
        <v>0.29</v>
      </c>
      <c r="Q7389" s="0" t="str">
        <f aca="false">IF(M7389=0,"No Discount",IF(M7389&lt;0.2,"Low (1-19%)",IF(M7389&lt;0.4,"Medium (20-39%)","High (40%+)")))</f>
        <v>No Discount</v>
      </c>
      <c r="R7389" s="0" t="str">
        <f aca="false">INDEX('Lookup Tables'!$B$2:$B$5,MATCH(F7389,'Lookup Tables'!$A$2:$A$5,0))</f>
        <v>Manager A</v>
      </c>
    </row>
    <row r="7390" customFormat="false" ht="15" hidden="false" customHeight="false" outlineLevel="0" collapsed="false">
      <c r="A7390" s="0" t="s">
        <v>5613</v>
      </c>
      <c r="B7390" s="13" t="n">
        <v>42991</v>
      </c>
      <c r="C7390" s="13" t="n">
        <v>42996</v>
      </c>
      <c r="D7390" s="14" t="s">
        <v>69</v>
      </c>
      <c r="E7390" s="14" t="s">
        <v>53</v>
      </c>
      <c r="F7390" s="14" t="s">
        <v>98</v>
      </c>
      <c r="G7390" s="14" t="s">
        <v>113</v>
      </c>
      <c r="H7390" s="14" t="s">
        <v>80</v>
      </c>
      <c r="I7390" s="14" t="s">
        <v>81</v>
      </c>
      <c r="J7390" s="14" t="s">
        <v>2125</v>
      </c>
      <c r="K7390" s="15" t="n">
        <v>29.97</v>
      </c>
      <c r="L7390" s="0" t="n">
        <v>3</v>
      </c>
      <c r="M7390" s="16" t="n">
        <v>0</v>
      </c>
      <c r="N7390" s="17" t="n">
        <v>0.2997</v>
      </c>
      <c r="O7390" s="0" t="str">
        <f aca="false">TEXT(B7390,"YYYY-MM")</f>
        <v>2017-09</v>
      </c>
      <c r="P7390" s="18" t="n">
        <f aca="false">IFERROR(N7390/K7390,0)</f>
        <v>0.01</v>
      </c>
      <c r="Q7390" s="0" t="str">
        <f aca="false">IF(M7390=0,"No Discount",IF(M7390&lt;0.2,"Low (1-19%)",IF(M7390&lt;0.4,"Medium (20-39%)","High (40%+)")))</f>
        <v>No Discount</v>
      </c>
      <c r="R7390" s="0" t="str">
        <f aca="false">INDEX('Lookup Tables'!$B$2:$B$5,MATCH(F7390,'Lookup Tables'!$A$2:$A$5,0))</f>
        <v>Manager A</v>
      </c>
    </row>
    <row r="7391" customFormat="false" ht="15" hidden="false" customHeight="false" outlineLevel="0" collapsed="false">
      <c r="A7391" s="0" t="s">
        <v>5614</v>
      </c>
      <c r="B7391" s="13" t="n">
        <v>43433</v>
      </c>
      <c r="C7391" s="13" t="n">
        <v>43437</v>
      </c>
      <c r="D7391" s="14" t="s">
        <v>69</v>
      </c>
      <c r="E7391" s="14" t="s">
        <v>53</v>
      </c>
      <c r="F7391" s="14" t="s">
        <v>54</v>
      </c>
      <c r="G7391" s="14" t="s">
        <v>200</v>
      </c>
      <c r="H7391" s="14" t="s">
        <v>56</v>
      </c>
      <c r="I7391" s="14" t="s">
        <v>59</v>
      </c>
      <c r="J7391" s="14" t="s">
        <v>60</v>
      </c>
      <c r="K7391" s="15" t="n">
        <v>390.368</v>
      </c>
      <c r="L7391" s="0" t="n">
        <v>2</v>
      </c>
      <c r="M7391" s="16" t="n">
        <v>0.2</v>
      </c>
      <c r="N7391" s="17" t="n">
        <v>48.796</v>
      </c>
      <c r="O7391" s="0" t="str">
        <f aca="false">TEXT(B7391,"YYYY-MM")</f>
        <v>2018-11</v>
      </c>
      <c r="P7391" s="18" t="n">
        <f aca="false">IFERROR(N7391/K7391,0)</f>
        <v>0.125</v>
      </c>
      <c r="Q7391" s="0" t="str">
        <f aca="false">IF(M7391=0,"No Discount",IF(M7391&lt;0.2,"Low (1-19%)",IF(M7391&lt;0.4,"Medium (20-39%)","High (40%+)")))</f>
        <v>Medium (20-39%)</v>
      </c>
      <c r="R7391" s="0" t="str">
        <f aca="false">INDEX('Lookup Tables'!$B$2:$B$5,MATCH(F7391,'Lookup Tables'!$A$2:$A$5,0))</f>
        <v>Manager C</v>
      </c>
    </row>
    <row r="7392" customFormat="false" ht="15" hidden="false" customHeight="false" outlineLevel="0" collapsed="false">
      <c r="A7392" s="0" t="s">
        <v>5614</v>
      </c>
      <c r="B7392" s="13" t="n">
        <v>43433</v>
      </c>
      <c r="C7392" s="13" t="n">
        <v>43437</v>
      </c>
      <c r="D7392" s="14" t="s">
        <v>69</v>
      </c>
      <c r="E7392" s="14" t="s">
        <v>53</v>
      </c>
      <c r="F7392" s="14" t="s">
        <v>54</v>
      </c>
      <c r="G7392" s="14" t="s">
        <v>200</v>
      </c>
      <c r="H7392" s="14" t="s">
        <v>56</v>
      </c>
      <c r="I7392" s="14" t="s">
        <v>76</v>
      </c>
      <c r="J7392" s="14" t="s">
        <v>3601</v>
      </c>
      <c r="K7392" s="15" t="n">
        <v>101.52</v>
      </c>
      <c r="L7392" s="0" t="n">
        <v>5</v>
      </c>
      <c r="M7392" s="16" t="n">
        <v>0.2</v>
      </c>
      <c r="N7392" s="17" t="n">
        <v>19.035</v>
      </c>
      <c r="O7392" s="0" t="str">
        <f aca="false">TEXT(B7392,"YYYY-MM")</f>
        <v>2018-11</v>
      </c>
      <c r="P7392" s="18" t="n">
        <f aca="false">IFERROR(N7392/K7392,0)</f>
        <v>0.1875</v>
      </c>
      <c r="Q7392" s="0" t="str">
        <f aca="false">IF(M7392=0,"No Discount",IF(M7392&lt;0.2,"Low (1-19%)",IF(M7392&lt;0.4,"Medium (20-39%)","High (40%+)")))</f>
        <v>Medium (20-39%)</v>
      </c>
      <c r="R7392" s="0" t="str">
        <f aca="false">INDEX('Lookup Tables'!$B$2:$B$5,MATCH(F7392,'Lookup Tables'!$A$2:$A$5,0))</f>
        <v>Manager C</v>
      </c>
    </row>
    <row r="7393" customFormat="false" ht="15" hidden="false" customHeight="false" outlineLevel="0" collapsed="false">
      <c r="A7393" s="0" t="s">
        <v>5615</v>
      </c>
      <c r="B7393" s="13" t="n">
        <v>43438</v>
      </c>
      <c r="C7393" s="13" t="n">
        <v>43441</v>
      </c>
      <c r="D7393" s="14" t="s">
        <v>52</v>
      </c>
      <c r="E7393" s="14" t="s">
        <v>53</v>
      </c>
      <c r="F7393" s="14" t="s">
        <v>117</v>
      </c>
      <c r="G7393" s="14" t="s">
        <v>269</v>
      </c>
      <c r="H7393" s="14" t="s">
        <v>65</v>
      </c>
      <c r="I7393" s="14" t="s">
        <v>91</v>
      </c>
      <c r="J7393" s="14" t="s">
        <v>2211</v>
      </c>
      <c r="K7393" s="15" t="n">
        <v>74.352</v>
      </c>
      <c r="L7393" s="0" t="n">
        <v>3</v>
      </c>
      <c r="M7393" s="16" t="n">
        <v>0.2</v>
      </c>
      <c r="N7393" s="17" t="n">
        <v>23.235</v>
      </c>
      <c r="O7393" s="0" t="str">
        <f aca="false">TEXT(B7393,"YYYY-MM")</f>
        <v>2018-12</v>
      </c>
      <c r="P7393" s="18" t="n">
        <f aca="false">IFERROR(N7393/K7393,0)</f>
        <v>0.3125</v>
      </c>
      <c r="Q7393" s="0" t="str">
        <f aca="false">IF(M7393=0,"No Discount",IF(M7393&lt;0.2,"Low (1-19%)",IF(M7393&lt;0.4,"Medium (20-39%)","High (40%+)")))</f>
        <v>Medium (20-39%)</v>
      </c>
      <c r="R7393" s="0" t="str">
        <f aca="false">INDEX('Lookup Tables'!$B$2:$B$5,MATCH(F7393,'Lookup Tables'!$A$2:$A$5,0))</f>
        <v>Manager B</v>
      </c>
    </row>
    <row r="7394" customFormat="false" ht="15" hidden="false" customHeight="false" outlineLevel="0" collapsed="false">
      <c r="A7394" s="0" t="s">
        <v>5616</v>
      </c>
      <c r="B7394" s="13" t="n">
        <v>43222</v>
      </c>
      <c r="C7394" s="13" t="n">
        <v>43226</v>
      </c>
      <c r="D7394" s="14" t="s">
        <v>69</v>
      </c>
      <c r="E7394" s="14" t="s">
        <v>53</v>
      </c>
      <c r="F7394" s="14" t="s">
        <v>63</v>
      </c>
      <c r="G7394" s="14" t="s">
        <v>64</v>
      </c>
      <c r="H7394" s="14" t="s">
        <v>65</v>
      </c>
      <c r="I7394" s="14" t="s">
        <v>91</v>
      </c>
      <c r="J7394" s="14" t="s">
        <v>2836</v>
      </c>
      <c r="K7394" s="15" t="n">
        <v>15.7</v>
      </c>
      <c r="L7394" s="0" t="n">
        <v>5</v>
      </c>
      <c r="M7394" s="16" t="n">
        <v>0</v>
      </c>
      <c r="N7394" s="17" t="n">
        <v>7.065</v>
      </c>
      <c r="O7394" s="0" t="str">
        <f aca="false">TEXT(B7394,"YYYY-MM")</f>
        <v>2018-05</v>
      </c>
      <c r="P7394" s="18" t="n">
        <f aca="false">IFERROR(N7394/K7394,0)</f>
        <v>0.45</v>
      </c>
      <c r="Q7394" s="0" t="str">
        <f aca="false">IF(M7394=0,"No Discount",IF(M7394&lt;0.2,"Low (1-19%)",IF(M7394&lt;0.4,"Medium (20-39%)","High (40%+)")))</f>
        <v>No Discount</v>
      </c>
      <c r="R7394" s="0" t="str">
        <f aca="false">INDEX('Lookup Tables'!$B$2:$B$5,MATCH(F7394,'Lookup Tables'!$A$2:$A$5,0))</f>
        <v>Manager D</v>
      </c>
    </row>
    <row r="7395" customFormat="false" ht="15" hidden="false" customHeight="false" outlineLevel="0" collapsed="false">
      <c r="A7395" s="0" t="s">
        <v>5616</v>
      </c>
      <c r="B7395" s="13" t="n">
        <v>43222</v>
      </c>
      <c r="C7395" s="13" t="n">
        <v>43226</v>
      </c>
      <c r="D7395" s="14" t="s">
        <v>69</v>
      </c>
      <c r="E7395" s="14" t="s">
        <v>53</v>
      </c>
      <c r="F7395" s="14" t="s">
        <v>63</v>
      </c>
      <c r="G7395" s="14" t="s">
        <v>64</v>
      </c>
      <c r="H7395" s="14" t="s">
        <v>65</v>
      </c>
      <c r="I7395" s="14" t="s">
        <v>78</v>
      </c>
      <c r="J7395" s="14" t="s">
        <v>3185</v>
      </c>
      <c r="K7395" s="15" t="n">
        <v>59.52</v>
      </c>
      <c r="L7395" s="0" t="n">
        <v>3</v>
      </c>
      <c r="M7395" s="16" t="n">
        <v>0</v>
      </c>
      <c r="N7395" s="17" t="n">
        <v>15.4752</v>
      </c>
      <c r="O7395" s="0" t="str">
        <f aca="false">TEXT(B7395,"YYYY-MM")</f>
        <v>2018-05</v>
      </c>
      <c r="P7395" s="18" t="n">
        <f aca="false">IFERROR(N7395/K7395,0)</f>
        <v>0.26</v>
      </c>
      <c r="Q7395" s="0" t="str">
        <f aca="false">IF(M7395=0,"No Discount",IF(M7395&lt;0.2,"Low (1-19%)",IF(M7395&lt;0.4,"Medium (20-39%)","High (40%+)")))</f>
        <v>No Discount</v>
      </c>
      <c r="R7395" s="0" t="str">
        <f aca="false">INDEX('Lookup Tables'!$B$2:$B$5,MATCH(F7395,'Lookup Tables'!$A$2:$A$5,0))</f>
        <v>Manager D</v>
      </c>
    </row>
    <row r="7396" customFormat="false" ht="15" hidden="false" customHeight="false" outlineLevel="0" collapsed="false">
      <c r="A7396" s="0" t="s">
        <v>5616</v>
      </c>
      <c r="B7396" s="13" t="n">
        <v>43222</v>
      </c>
      <c r="C7396" s="13" t="n">
        <v>43226</v>
      </c>
      <c r="D7396" s="14" t="s">
        <v>69</v>
      </c>
      <c r="E7396" s="14" t="s">
        <v>53</v>
      </c>
      <c r="F7396" s="14" t="s">
        <v>63</v>
      </c>
      <c r="G7396" s="14" t="s">
        <v>64</v>
      </c>
      <c r="H7396" s="14" t="s">
        <v>65</v>
      </c>
      <c r="I7396" s="14" t="s">
        <v>91</v>
      </c>
      <c r="J7396" s="14" t="s">
        <v>594</v>
      </c>
      <c r="K7396" s="15" t="n">
        <v>34.4</v>
      </c>
      <c r="L7396" s="0" t="n">
        <v>5</v>
      </c>
      <c r="M7396" s="16" t="n">
        <v>0</v>
      </c>
      <c r="N7396" s="17" t="n">
        <v>15.824</v>
      </c>
      <c r="O7396" s="0" t="str">
        <f aca="false">TEXT(B7396,"YYYY-MM")</f>
        <v>2018-05</v>
      </c>
      <c r="P7396" s="18" t="n">
        <f aca="false">IFERROR(N7396/K7396,0)</f>
        <v>0.46</v>
      </c>
      <c r="Q7396" s="0" t="str">
        <f aca="false">IF(M7396=0,"No Discount",IF(M7396&lt;0.2,"Low (1-19%)",IF(M7396&lt;0.4,"Medium (20-39%)","High (40%+)")))</f>
        <v>No Discount</v>
      </c>
      <c r="R7396" s="0" t="str">
        <f aca="false">INDEX('Lookup Tables'!$B$2:$B$5,MATCH(F7396,'Lookup Tables'!$A$2:$A$5,0))</f>
        <v>Manager D</v>
      </c>
    </row>
    <row r="7397" customFormat="false" ht="15" hidden="false" customHeight="false" outlineLevel="0" collapsed="false">
      <c r="A7397" s="0" t="s">
        <v>5617</v>
      </c>
      <c r="B7397" s="13" t="n">
        <v>43094</v>
      </c>
      <c r="C7397" s="13" t="n">
        <v>43099</v>
      </c>
      <c r="D7397" s="14" t="s">
        <v>69</v>
      </c>
      <c r="E7397" s="14" t="s">
        <v>62</v>
      </c>
      <c r="F7397" s="14" t="s">
        <v>117</v>
      </c>
      <c r="G7397" s="14" t="s">
        <v>170</v>
      </c>
      <c r="H7397" s="14" t="s">
        <v>56</v>
      </c>
      <c r="I7397" s="14" t="s">
        <v>71</v>
      </c>
      <c r="J7397" s="14" t="s">
        <v>1748</v>
      </c>
      <c r="K7397" s="15" t="n">
        <v>313.176</v>
      </c>
      <c r="L7397" s="0" t="n">
        <v>2</v>
      </c>
      <c r="M7397" s="16" t="n">
        <v>0.4</v>
      </c>
      <c r="N7397" s="17" t="n">
        <v>-120.0508</v>
      </c>
      <c r="O7397" s="0" t="str">
        <f aca="false">TEXT(B7397,"YYYY-MM")</f>
        <v>2017-12</v>
      </c>
      <c r="P7397" s="18" t="n">
        <f aca="false">IFERROR(N7397/K7397,0)</f>
        <v>-0.383333333333333</v>
      </c>
      <c r="Q7397" s="0" t="str">
        <f aca="false">IF(M7397=0,"No Discount",IF(M7397&lt;0.2,"Low (1-19%)",IF(M7397&lt;0.4,"Medium (20-39%)","High (40%+)")))</f>
        <v>High (40%+)</v>
      </c>
      <c r="R7397" s="0" t="str">
        <f aca="false">INDEX('Lookup Tables'!$B$2:$B$5,MATCH(F7397,'Lookup Tables'!$A$2:$A$5,0))</f>
        <v>Manager B</v>
      </c>
    </row>
    <row r="7398" customFormat="false" ht="15" hidden="false" customHeight="false" outlineLevel="0" collapsed="false">
      <c r="A7398" s="0" t="s">
        <v>5617</v>
      </c>
      <c r="B7398" s="13" t="n">
        <v>43094</v>
      </c>
      <c r="C7398" s="13" t="n">
        <v>43099</v>
      </c>
      <c r="D7398" s="14" t="s">
        <v>69</v>
      </c>
      <c r="E7398" s="14" t="s">
        <v>62</v>
      </c>
      <c r="F7398" s="14" t="s">
        <v>117</v>
      </c>
      <c r="G7398" s="14" t="s">
        <v>170</v>
      </c>
      <c r="H7398" s="14" t="s">
        <v>56</v>
      </c>
      <c r="I7398" s="14" t="s">
        <v>59</v>
      </c>
      <c r="J7398" s="14" t="s">
        <v>1103</v>
      </c>
      <c r="K7398" s="15" t="n">
        <v>866.646</v>
      </c>
      <c r="L7398" s="0" t="n">
        <v>3</v>
      </c>
      <c r="M7398" s="16" t="n">
        <v>0.1</v>
      </c>
      <c r="N7398" s="17" t="n">
        <v>173.3292</v>
      </c>
      <c r="O7398" s="0" t="str">
        <f aca="false">TEXT(B7398,"YYYY-MM")</f>
        <v>2017-12</v>
      </c>
      <c r="P7398" s="18" t="n">
        <f aca="false">IFERROR(N7398/K7398,0)</f>
        <v>0.2</v>
      </c>
      <c r="Q7398" s="0" t="str">
        <f aca="false">IF(M7398=0,"No Discount",IF(M7398&lt;0.2,"Low (1-19%)",IF(M7398&lt;0.4,"Medium (20-39%)","High (40%+)")))</f>
        <v>Low (1-19%)</v>
      </c>
      <c r="R7398" s="0" t="str">
        <f aca="false">INDEX('Lookup Tables'!$B$2:$B$5,MATCH(F7398,'Lookup Tables'!$A$2:$A$5,0))</f>
        <v>Manager B</v>
      </c>
    </row>
    <row r="7399" customFormat="false" ht="15" hidden="false" customHeight="false" outlineLevel="0" collapsed="false">
      <c r="A7399" s="0" t="s">
        <v>5618</v>
      </c>
      <c r="B7399" s="13" t="n">
        <v>42277</v>
      </c>
      <c r="C7399" s="13" t="n">
        <v>42277</v>
      </c>
      <c r="D7399" s="14" t="s">
        <v>606</v>
      </c>
      <c r="E7399" s="14" t="s">
        <v>62</v>
      </c>
      <c r="F7399" s="14" t="s">
        <v>117</v>
      </c>
      <c r="G7399" s="14" t="s">
        <v>269</v>
      </c>
      <c r="H7399" s="14" t="s">
        <v>65</v>
      </c>
      <c r="I7399" s="14" t="s">
        <v>85</v>
      </c>
      <c r="J7399" s="14" t="s">
        <v>402</v>
      </c>
      <c r="K7399" s="15" t="n">
        <v>795.408</v>
      </c>
      <c r="L7399" s="0" t="n">
        <v>6</v>
      </c>
      <c r="M7399" s="16" t="n">
        <v>0.2</v>
      </c>
      <c r="N7399" s="17" t="n">
        <v>59.6556</v>
      </c>
      <c r="O7399" s="0" t="str">
        <f aca="false">TEXT(B7399,"YYYY-MM")</f>
        <v>2015-09</v>
      </c>
      <c r="P7399" s="18" t="n">
        <f aca="false">IFERROR(N7399/K7399,0)</f>
        <v>0.075</v>
      </c>
      <c r="Q7399" s="0" t="str">
        <f aca="false">IF(M7399=0,"No Discount",IF(M7399&lt;0.2,"Low (1-19%)",IF(M7399&lt;0.4,"Medium (20-39%)","High (40%+)")))</f>
        <v>Medium (20-39%)</v>
      </c>
      <c r="R7399" s="0" t="str">
        <f aca="false">INDEX('Lookup Tables'!$B$2:$B$5,MATCH(F7399,'Lookup Tables'!$A$2:$A$5,0))</f>
        <v>Manager B</v>
      </c>
    </row>
    <row r="7400" customFormat="false" ht="15" hidden="false" customHeight="false" outlineLevel="0" collapsed="false">
      <c r="A7400" s="0" t="s">
        <v>5619</v>
      </c>
      <c r="B7400" s="13" t="n">
        <v>42197</v>
      </c>
      <c r="C7400" s="13" t="n">
        <v>42200</v>
      </c>
      <c r="D7400" s="14" t="s">
        <v>52</v>
      </c>
      <c r="E7400" s="14" t="s">
        <v>53</v>
      </c>
      <c r="F7400" s="14" t="s">
        <v>98</v>
      </c>
      <c r="G7400" s="14" t="s">
        <v>146</v>
      </c>
      <c r="H7400" s="14" t="s">
        <v>65</v>
      </c>
      <c r="I7400" s="14" t="s">
        <v>91</v>
      </c>
      <c r="J7400" s="14" t="s">
        <v>1930</v>
      </c>
      <c r="K7400" s="15" t="n">
        <v>35.856</v>
      </c>
      <c r="L7400" s="0" t="n">
        <v>9</v>
      </c>
      <c r="M7400" s="16" t="n">
        <v>0.2</v>
      </c>
      <c r="N7400" s="17" t="n">
        <v>12.9978</v>
      </c>
      <c r="O7400" s="0" t="str">
        <f aca="false">TEXT(B7400,"YYYY-MM")</f>
        <v>2015-07</v>
      </c>
      <c r="P7400" s="18" t="n">
        <f aca="false">IFERROR(N7400/K7400,0)</f>
        <v>0.3625</v>
      </c>
      <c r="Q7400" s="0" t="str">
        <f aca="false">IF(M7400=0,"No Discount",IF(M7400&lt;0.2,"Low (1-19%)",IF(M7400&lt;0.4,"Medium (20-39%)","High (40%+)")))</f>
        <v>Medium (20-39%)</v>
      </c>
      <c r="R7400" s="0" t="str">
        <f aca="false">INDEX('Lookup Tables'!$B$2:$B$5,MATCH(F7400,'Lookup Tables'!$A$2:$A$5,0))</f>
        <v>Manager A</v>
      </c>
    </row>
    <row r="7401" customFormat="false" ht="15" hidden="false" customHeight="false" outlineLevel="0" collapsed="false">
      <c r="A7401" s="0" t="s">
        <v>5619</v>
      </c>
      <c r="B7401" s="13" t="n">
        <v>42197</v>
      </c>
      <c r="C7401" s="13" t="n">
        <v>42200</v>
      </c>
      <c r="D7401" s="14" t="s">
        <v>52</v>
      </c>
      <c r="E7401" s="14" t="s">
        <v>53</v>
      </c>
      <c r="F7401" s="14" t="s">
        <v>98</v>
      </c>
      <c r="G7401" s="14" t="s">
        <v>146</v>
      </c>
      <c r="H7401" s="14" t="s">
        <v>80</v>
      </c>
      <c r="I7401" s="14" t="s">
        <v>123</v>
      </c>
      <c r="J7401" s="14" t="s">
        <v>953</v>
      </c>
      <c r="K7401" s="15" t="n">
        <v>23.84</v>
      </c>
      <c r="L7401" s="0" t="n">
        <v>4</v>
      </c>
      <c r="M7401" s="16" t="n">
        <v>0.2</v>
      </c>
      <c r="N7401" s="17" t="n">
        <v>3.278</v>
      </c>
      <c r="O7401" s="0" t="str">
        <f aca="false">TEXT(B7401,"YYYY-MM")</f>
        <v>2015-07</v>
      </c>
      <c r="P7401" s="18" t="n">
        <f aca="false">IFERROR(N7401/K7401,0)</f>
        <v>0.1375</v>
      </c>
      <c r="Q7401" s="0" t="str">
        <f aca="false">IF(M7401=0,"No Discount",IF(M7401&lt;0.2,"Low (1-19%)",IF(M7401&lt;0.4,"Medium (20-39%)","High (40%+)")))</f>
        <v>Medium (20-39%)</v>
      </c>
      <c r="R7401" s="0" t="str">
        <f aca="false">INDEX('Lookup Tables'!$B$2:$B$5,MATCH(F7401,'Lookup Tables'!$A$2:$A$5,0))</f>
        <v>Manager A</v>
      </c>
    </row>
    <row r="7402" customFormat="false" ht="15" hidden="false" customHeight="false" outlineLevel="0" collapsed="false">
      <c r="A7402" s="0" t="s">
        <v>5620</v>
      </c>
      <c r="B7402" s="13" t="n">
        <v>42986</v>
      </c>
      <c r="C7402" s="13" t="n">
        <v>42991</v>
      </c>
      <c r="D7402" s="14" t="s">
        <v>69</v>
      </c>
      <c r="E7402" s="14" t="s">
        <v>53</v>
      </c>
      <c r="F7402" s="14" t="s">
        <v>63</v>
      </c>
      <c r="G7402" s="14" t="s">
        <v>94</v>
      </c>
      <c r="H7402" s="14" t="s">
        <v>56</v>
      </c>
      <c r="I7402" s="14" t="s">
        <v>76</v>
      </c>
      <c r="J7402" s="14" t="s">
        <v>863</v>
      </c>
      <c r="K7402" s="15" t="n">
        <v>43.13</v>
      </c>
      <c r="L7402" s="0" t="n">
        <v>1</v>
      </c>
      <c r="M7402" s="16" t="n">
        <v>0</v>
      </c>
      <c r="N7402" s="17" t="n">
        <v>14.6642</v>
      </c>
      <c r="O7402" s="0" t="str">
        <f aca="false">TEXT(B7402,"YYYY-MM")</f>
        <v>2017-09</v>
      </c>
      <c r="P7402" s="18" t="n">
        <f aca="false">IFERROR(N7402/K7402,0)</f>
        <v>0.34</v>
      </c>
      <c r="Q7402" s="0" t="str">
        <f aca="false">IF(M7402=0,"No Discount",IF(M7402&lt;0.2,"Low (1-19%)",IF(M7402&lt;0.4,"Medium (20-39%)","High (40%+)")))</f>
        <v>No Discount</v>
      </c>
      <c r="R7402" s="0" t="str">
        <f aca="false">INDEX('Lookup Tables'!$B$2:$B$5,MATCH(F7402,'Lookup Tables'!$A$2:$A$5,0))</f>
        <v>Manager D</v>
      </c>
    </row>
    <row r="7403" customFormat="false" ht="15" hidden="false" customHeight="false" outlineLevel="0" collapsed="false">
      <c r="A7403" s="0" t="s">
        <v>5620</v>
      </c>
      <c r="B7403" s="13" t="n">
        <v>42986</v>
      </c>
      <c r="C7403" s="13" t="n">
        <v>42991</v>
      </c>
      <c r="D7403" s="14" t="s">
        <v>69</v>
      </c>
      <c r="E7403" s="14" t="s">
        <v>53</v>
      </c>
      <c r="F7403" s="14" t="s">
        <v>63</v>
      </c>
      <c r="G7403" s="14" t="s">
        <v>94</v>
      </c>
      <c r="H7403" s="14" t="s">
        <v>65</v>
      </c>
      <c r="I7403" s="14" t="s">
        <v>91</v>
      </c>
      <c r="J7403" s="14" t="s">
        <v>490</v>
      </c>
      <c r="K7403" s="15" t="n">
        <v>30.87</v>
      </c>
      <c r="L7403" s="0" t="n">
        <v>7</v>
      </c>
      <c r="M7403" s="16" t="n">
        <v>0</v>
      </c>
      <c r="N7403" s="17" t="n">
        <v>14.2002</v>
      </c>
      <c r="O7403" s="0" t="str">
        <f aca="false">TEXT(B7403,"YYYY-MM")</f>
        <v>2017-09</v>
      </c>
      <c r="P7403" s="18" t="n">
        <f aca="false">IFERROR(N7403/K7403,0)</f>
        <v>0.46</v>
      </c>
      <c r="Q7403" s="0" t="str">
        <f aca="false">IF(M7403=0,"No Discount",IF(M7403&lt;0.2,"Low (1-19%)",IF(M7403&lt;0.4,"Medium (20-39%)","High (40%+)")))</f>
        <v>No Discount</v>
      </c>
      <c r="R7403" s="0" t="str">
        <f aca="false">INDEX('Lookup Tables'!$B$2:$B$5,MATCH(F7403,'Lookup Tables'!$A$2:$A$5,0))</f>
        <v>Manager D</v>
      </c>
    </row>
    <row r="7404" customFormat="false" ht="15" hidden="false" customHeight="false" outlineLevel="0" collapsed="false">
      <c r="A7404" s="0" t="s">
        <v>5621</v>
      </c>
      <c r="B7404" s="13" t="n">
        <v>43318</v>
      </c>
      <c r="C7404" s="13" t="n">
        <v>43322</v>
      </c>
      <c r="D7404" s="14" t="s">
        <v>69</v>
      </c>
      <c r="E7404" s="14" t="s">
        <v>53</v>
      </c>
      <c r="F7404" s="14" t="s">
        <v>117</v>
      </c>
      <c r="G7404" s="14" t="s">
        <v>170</v>
      </c>
      <c r="H7404" s="14" t="s">
        <v>65</v>
      </c>
      <c r="I7404" s="14" t="s">
        <v>303</v>
      </c>
      <c r="J7404" s="14" t="s">
        <v>653</v>
      </c>
      <c r="K7404" s="15" t="n">
        <v>70.12</v>
      </c>
      <c r="L7404" s="0" t="n">
        <v>4</v>
      </c>
      <c r="M7404" s="16" t="n">
        <v>0</v>
      </c>
      <c r="N7404" s="17" t="n">
        <v>21.036</v>
      </c>
      <c r="O7404" s="0" t="str">
        <f aca="false">TEXT(B7404,"YYYY-MM")</f>
        <v>2018-08</v>
      </c>
      <c r="P7404" s="18" t="n">
        <f aca="false">IFERROR(N7404/K7404,0)</f>
        <v>0.3</v>
      </c>
      <c r="Q7404" s="0" t="str">
        <f aca="false">IF(M7404=0,"No Discount",IF(M7404&lt;0.2,"Low (1-19%)",IF(M7404&lt;0.4,"Medium (20-39%)","High (40%+)")))</f>
        <v>No Discount</v>
      </c>
      <c r="R7404" s="0" t="str">
        <f aca="false">INDEX('Lookup Tables'!$B$2:$B$5,MATCH(F7404,'Lookup Tables'!$A$2:$A$5,0))</f>
        <v>Manager B</v>
      </c>
    </row>
    <row r="7405" customFormat="false" ht="15" hidden="false" customHeight="false" outlineLevel="0" collapsed="false">
      <c r="A7405" s="0" t="s">
        <v>5622</v>
      </c>
      <c r="B7405" s="13" t="n">
        <v>42504</v>
      </c>
      <c r="C7405" s="13" t="n">
        <v>42509</v>
      </c>
      <c r="D7405" s="14" t="s">
        <v>69</v>
      </c>
      <c r="E7405" s="14" t="s">
        <v>62</v>
      </c>
      <c r="F7405" s="14" t="s">
        <v>63</v>
      </c>
      <c r="G7405" s="14" t="s">
        <v>64</v>
      </c>
      <c r="H7405" s="14" t="s">
        <v>56</v>
      </c>
      <c r="I7405" s="14" t="s">
        <v>57</v>
      </c>
      <c r="J7405" s="14" t="s">
        <v>1014</v>
      </c>
      <c r="K7405" s="15" t="n">
        <v>509.9575</v>
      </c>
      <c r="L7405" s="0" t="n">
        <v>5</v>
      </c>
      <c r="M7405" s="16" t="n">
        <v>0.15</v>
      </c>
      <c r="N7405" s="17" t="n">
        <v>41.9965</v>
      </c>
      <c r="O7405" s="0" t="str">
        <f aca="false">TEXT(B7405,"YYYY-MM")</f>
        <v>2016-05</v>
      </c>
      <c r="P7405" s="18" t="n">
        <f aca="false">IFERROR(N7405/K7405,0)</f>
        <v>0.0823529411764706</v>
      </c>
      <c r="Q7405" s="0" t="str">
        <f aca="false">IF(M7405=0,"No Discount",IF(M7405&lt;0.2,"Low (1-19%)",IF(M7405&lt;0.4,"Medium (20-39%)","High (40%+)")))</f>
        <v>Low (1-19%)</v>
      </c>
      <c r="R7405" s="0" t="str">
        <f aca="false">INDEX('Lookup Tables'!$B$2:$B$5,MATCH(F7405,'Lookup Tables'!$A$2:$A$5,0))</f>
        <v>Manager D</v>
      </c>
    </row>
    <row r="7406" customFormat="false" ht="15" hidden="false" customHeight="false" outlineLevel="0" collapsed="false">
      <c r="A7406" s="0" t="s">
        <v>5622</v>
      </c>
      <c r="B7406" s="13" t="n">
        <v>42504</v>
      </c>
      <c r="C7406" s="13" t="n">
        <v>42509</v>
      </c>
      <c r="D7406" s="14" t="s">
        <v>69</v>
      </c>
      <c r="E7406" s="14" t="s">
        <v>62</v>
      </c>
      <c r="F7406" s="14" t="s">
        <v>63</v>
      </c>
      <c r="G7406" s="14" t="s">
        <v>64</v>
      </c>
      <c r="H7406" s="14" t="s">
        <v>56</v>
      </c>
      <c r="I7406" s="14" t="s">
        <v>76</v>
      </c>
      <c r="J7406" s="14" t="s">
        <v>912</v>
      </c>
      <c r="K7406" s="15" t="n">
        <v>122.91</v>
      </c>
      <c r="L7406" s="0" t="n">
        <v>3</v>
      </c>
      <c r="M7406" s="16" t="n">
        <v>0</v>
      </c>
      <c r="N7406" s="17" t="n">
        <v>34.4148</v>
      </c>
      <c r="O7406" s="0" t="str">
        <f aca="false">TEXT(B7406,"YYYY-MM")</f>
        <v>2016-05</v>
      </c>
      <c r="P7406" s="18" t="n">
        <f aca="false">IFERROR(N7406/K7406,0)</f>
        <v>0.28</v>
      </c>
      <c r="Q7406" s="0" t="str">
        <f aca="false">IF(M7406=0,"No Discount",IF(M7406&lt;0.2,"Low (1-19%)",IF(M7406&lt;0.4,"Medium (20-39%)","High (40%+)")))</f>
        <v>No Discount</v>
      </c>
      <c r="R7406" s="0" t="str">
        <f aca="false">INDEX('Lookup Tables'!$B$2:$B$5,MATCH(F7406,'Lookup Tables'!$A$2:$A$5,0))</f>
        <v>Manager D</v>
      </c>
    </row>
    <row r="7407" customFormat="false" ht="15" hidden="false" customHeight="false" outlineLevel="0" collapsed="false">
      <c r="A7407" s="0" t="s">
        <v>5622</v>
      </c>
      <c r="B7407" s="13" t="n">
        <v>42504</v>
      </c>
      <c r="C7407" s="13" t="n">
        <v>42509</v>
      </c>
      <c r="D7407" s="14" t="s">
        <v>69</v>
      </c>
      <c r="E7407" s="14" t="s">
        <v>62</v>
      </c>
      <c r="F7407" s="14" t="s">
        <v>63</v>
      </c>
      <c r="G7407" s="14" t="s">
        <v>64</v>
      </c>
      <c r="H7407" s="14" t="s">
        <v>56</v>
      </c>
      <c r="I7407" s="14" t="s">
        <v>59</v>
      </c>
      <c r="J7407" s="14" t="s">
        <v>2333</v>
      </c>
      <c r="K7407" s="15" t="n">
        <v>97.568</v>
      </c>
      <c r="L7407" s="0" t="n">
        <v>2</v>
      </c>
      <c r="M7407" s="16" t="n">
        <v>0.2</v>
      </c>
      <c r="N7407" s="17" t="n">
        <v>-6.098</v>
      </c>
      <c r="O7407" s="0" t="str">
        <f aca="false">TEXT(B7407,"YYYY-MM")</f>
        <v>2016-05</v>
      </c>
      <c r="P7407" s="18" t="n">
        <f aca="false">IFERROR(N7407/K7407,0)</f>
        <v>-0.0625</v>
      </c>
      <c r="Q7407" s="0" t="str">
        <f aca="false">IF(M7407=0,"No Discount",IF(M7407&lt;0.2,"Low (1-19%)",IF(M7407&lt;0.4,"Medium (20-39%)","High (40%+)")))</f>
        <v>Medium (20-39%)</v>
      </c>
      <c r="R7407" s="0" t="str">
        <f aca="false">INDEX('Lookup Tables'!$B$2:$B$5,MATCH(F7407,'Lookup Tables'!$A$2:$A$5,0))</f>
        <v>Manager D</v>
      </c>
    </row>
    <row r="7408" customFormat="false" ht="15" hidden="false" customHeight="false" outlineLevel="0" collapsed="false">
      <c r="A7408" s="0" t="s">
        <v>5622</v>
      </c>
      <c r="B7408" s="13" t="n">
        <v>42504</v>
      </c>
      <c r="C7408" s="13" t="n">
        <v>42509</v>
      </c>
      <c r="D7408" s="14" t="s">
        <v>69</v>
      </c>
      <c r="E7408" s="14" t="s">
        <v>62</v>
      </c>
      <c r="F7408" s="14" t="s">
        <v>63</v>
      </c>
      <c r="G7408" s="14" t="s">
        <v>64</v>
      </c>
      <c r="H7408" s="14" t="s">
        <v>56</v>
      </c>
      <c r="I7408" s="14" t="s">
        <v>59</v>
      </c>
      <c r="J7408" s="14" t="s">
        <v>3171</v>
      </c>
      <c r="K7408" s="15" t="n">
        <v>722.352</v>
      </c>
      <c r="L7408" s="0" t="n">
        <v>3</v>
      </c>
      <c r="M7408" s="16" t="n">
        <v>0.2</v>
      </c>
      <c r="N7408" s="17" t="n">
        <v>81.2646</v>
      </c>
      <c r="O7408" s="0" t="str">
        <f aca="false">TEXT(B7408,"YYYY-MM")</f>
        <v>2016-05</v>
      </c>
      <c r="P7408" s="18" t="n">
        <f aca="false">IFERROR(N7408/K7408,0)</f>
        <v>0.1125</v>
      </c>
      <c r="Q7408" s="0" t="str">
        <f aca="false">IF(M7408=0,"No Discount",IF(M7408&lt;0.2,"Low (1-19%)",IF(M7408&lt;0.4,"Medium (20-39%)","High (40%+)")))</f>
        <v>Medium (20-39%)</v>
      </c>
      <c r="R7408" s="0" t="str">
        <f aca="false">INDEX('Lookup Tables'!$B$2:$B$5,MATCH(F7408,'Lookup Tables'!$A$2:$A$5,0))</f>
        <v>Manager D</v>
      </c>
    </row>
    <row r="7409" customFormat="false" ht="15" hidden="false" customHeight="false" outlineLevel="0" collapsed="false">
      <c r="A7409" s="0" t="s">
        <v>5623</v>
      </c>
      <c r="B7409" s="13" t="n">
        <v>43120</v>
      </c>
      <c r="C7409" s="13" t="n">
        <v>43121</v>
      </c>
      <c r="D7409" s="14" t="s">
        <v>137</v>
      </c>
      <c r="E7409" s="14" t="s">
        <v>53</v>
      </c>
      <c r="F7409" s="14" t="s">
        <v>98</v>
      </c>
      <c r="G7409" s="14" t="s">
        <v>146</v>
      </c>
      <c r="H7409" s="14" t="s">
        <v>65</v>
      </c>
      <c r="I7409" s="14" t="s">
        <v>66</v>
      </c>
      <c r="J7409" s="14" t="s">
        <v>1327</v>
      </c>
      <c r="K7409" s="15" t="n">
        <v>11.52</v>
      </c>
      <c r="L7409" s="0" t="n">
        <v>5</v>
      </c>
      <c r="M7409" s="16" t="n">
        <v>0.2</v>
      </c>
      <c r="N7409" s="17" t="n">
        <v>4.176</v>
      </c>
      <c r="O7409" s="0" t="str">
        <f aca="false">TEXT(B7409,"YYYY-MM")</f>
        <v>2018-01</v>
      </c>
      <c r="P7409" s="18" t="n">
        <f aca="false">IFERROR(N7409/K7409,0)</f>
        <v>0.3625</v>
      </c>
      <c r="Q7409" s="0" t="str">
        <f aca="false">IF(M7409=0,"No Discount",IF(M7409&lt;0.2,"Low (1-19%)",IF(M7409&lt;0.4,"Medium (20-39%)","High (40%+)")))</f>
        <v>Medium (20-39%)</v>
      </c>
      <c r="R7409" s="0" t="str">
        <f aca="false">INDEX('Lookup Tables'!$B$2:$B$5,MATCH(F7409,'Lookup Tables'!$A$2:$A$5,0))</f>
        <v>Manager A</v>
      </c>
    </row>
    <row r="7410" customFormat="false" ht="15" hidden="false" customHeight="false" outlineLevel="0" collapsed="false">
      <c r="A7410" s="0" t="s">
        <v>5624</v>
      </c>
      <c r="B7410" s="13" t="n">
        <v>42885</v>
      </c>
      <c r="C7410" s="13" t="n">
        <v>42892</v>
      </c>
      <c r="D7410" s="14" t="s">
        <v>69</v>
      </c>
      <c r="E7410" s="14" t="s">
        <v>62</v>
      </c>
      <c r="F7410" s="14" t="s">
        <v>63</v>
      </c>
      <c r="G7410" s="14" t="s">
        <v>64</v>
      </c>
      <c r="H7410" s="14" t="s">
        <v>56</v>
      </c>
      <c r="I7410" s="14" t="s">
        <v>76</v>
      </c>
      <c r="J7410" s="14" t="s">
        <v>3112</v>
      </c>
      <c r="K7410" s="15" t="n">
        <v>167.84</v>
      </c>
      <c r="L7410" s="0" t="n">
        <v>8</v>
      </c>
      <c r="M7410" s="16" t="n">
        <v>0</v>
      </c>
      <c r="N7410" s="17" t="n">
        <v>11.7488</v>
      </c>
      <c r="O7410" s="0" t="str">
        <f aca="false">TEXT(B7410,"YYYY-MM")</f>
        <v>2017-05</v>
      </c>
      <c r="P7410" s="18" t="n">
        <f aca="false">IFERROR(N7410/K7410,0)</f>
        <v>0.07</v>
      </c>
      <c r="Q7410" s="0" t="str">
        <f aca="false">IF(M7410=0,"No Discount",IF(M7410&lt;0.2,"Low (1-19%)",IF(M7410&lt;0.4,"Medium (20-39%)","High (40%+)")))</f>
        <v>No Discount</v>
      </c>
      <c r="R7410" s="0" t="str">
        <f aca="false">INDEX('Lookup Tables'!$B$2:$B$5,MATCH(F7410,'Lookup Tables'!$A$2:$A$5,0))</f>
        <v>Manager D</v>
      </c>
    </row>
    <row r="7411" customFormat="false" ht="15" hidden="false" customHeight="false" outlineLevel="0" collapsed="false">
      <c r="A7411" s="0" t="s">
        <v>5625</v>
      </c>
      <c r="B7411" s="13" t="n">
        <v>42102</v>
      </c>
      <c r="C7411" s="13" t="n">
        <v>42106</v>
      </c>
      <c r="D7411" s="14" t="s">
        <v>69</v>
      </c>
      <c r="E7411" s="14" t="s">
        <v>53</v>
      </c>
      <c r="F7411" s="14" t="s">
        <v>117</v>
      </c>
      <c r="G7411" s="14" t="s">
        <v>269</v>
      </c>
      <c r="H7411" s="14" t="s">
        <v>56</v>
      </c>
      <c r="I7411" s="14" t="s">
        <v>71</v>
      </c>
      <c r="J7411" s="14" t="s">
        <v>3999</v>
      </c>
      <c r="K7411" s="15" t="n">
        <v>172.11</v>
      </c>
      <c r="L7411" s="0" t="n">
        <v>1</v>
      </c>
      <c r="M7411" s="16" t="n">
        <v>0.4</v>
      </c>
      <c r="N7411" s="17" t="n">
        <v>-94.6605</v>
      </c>
      <c r="O7411" s="0" t="str">
        <f aca="false">TEXT(B7411,"YYYY-MM")</f>
        <v>2015-04</v>
      </c>
      <c r="P7411" s="18" t="n">
        <f aca="false">IFERROR(N7411/K7411,0)</f>
        <v>-0.55</v>
      </c>
      <c r="Q7411" s="0" t="str">
        <f aca="false">IF(M7411=0,"No Discount",IF(M7411&lt;0.2,"Low (1-19%)",IF(M7411&lt;0.4,"Medium (20-39%)","High (40%+)")))</f>
        <v>High (40%+)</v>
      </c>
      <c r="R7411" s="0" t="str">
        <f aca="false">INDEX('Lookup Tables'!$B$2:$B$5,MATCH(F7411,'Lookup Tables'!$A$2:$A$5,0))</f>
        <v>Manager B</v>
      </c>
    </row>
    <row r="7412" customFormat="false" ht="15" hidden="false" customHeight="false" outlineLevel="0" collapsed="false">
      <c r="A7412" s="0" t="s">
        <v>5626</v>
      </c>
      <c r="B7412" s="13" t="n">
        <v>42208</v>
      </c>
      <c r="C7412" s="13" t="n">
        <v>42209</v>
      </c>
      <c r="D7412" s="14" t="s">
        <v>137</v>
      </c>
      <c r="E7412" s="14" t="s">
        <v>53</v>
      </c>
      <c r="F7412" s="14" t="s">
        <v>117</v>
      </c>
      <c r="G7412" s="14" t="s">
        <v>170</v>
      </c>
      <c r="H7412" s="14" t="s">
        <v>80</v>
      </c>
      <c r="I7412" s="14" t="s">
        <v>123</v>
      </c>
      <c r="J7412" s="14" t="s">
        <v>1725</v>
      </c>
      <c r="K7412" s="15" t="n">
        <v>99.98</v>
      </c>
      <c r="L7412" s="0" t="n">
        <v>2</v>
      </c>
      <c r="M7412" s="16" t="n">
        <v>0</v>
      </c>
      <c r="N7412" s="17" t="n">
        <v>7.9984</v>
      </c>
      <c r="O7412" s="0" t="str">
        <f aca="false">TEXT(B7412,"YYYY-MM")</f>
        <v>2015-07</v>
      </c>
      <c r="P7412" s="18" t="n">
        <f aca="false">IFERROR(N7412/K7412,0)</f>
        <v>0.08</v>
      </c>
      <c r="Q7412" s="0" t="str">
        <f aca="false">IF(M7412=0,"No Discount",IF(M7412&lt;0.2,"Low (1-19%)",IF(M7412&lt;0.4,"Medium (20-39%)","High (40%+)")))</f>
        <v>No Discount</v>
      </c>
      <c r="R7412" s="0" t="str">
        <f aca="false">INDEX('Lookup Tables'!$B$2:$B$5,MATCH(F7412,'Lookup Tables'!$A$2:$A$5,0))</f>
        <v>Manager B</v>
      </c>
    </row>
    <row r="7413" customFormat="false" ht="15" hidden="false" customHeight="false" outlineLevel="0" collapsed="false">
      <c r="A7413" s="0" t="s">
        <v>5627</v>
      </c>
      <c r="B7413" s="13" t="n">
        <v>43250</v>
      </c>
      <c r="C7413" s="13" t="n">
        <v>43254</v>
      </c>
      <c r="D7413" s="14" t="s">
        <v>69</v>
      </c>
      <c r="E7413" s="14" t="s">
        <v>97</v>
      </c>
      <c r="F7413" s="14" t="s">
        <v>63</v>
      </c>
      <c r="G7413" s="14" t="s">
        <v>237</v>
      </c>
      <c r="H7413" s="14" t="s">
        <v>80</v>
      </c>
      <c r="I7413" s="14" t="s">
        <v>81</v>
      </c>
      <c r="J7413" s="14" t="s">
        <v>3656</v>
      </c>
      <c r="K7413" s="15" t="n">
        <v>156.792</v>
      </c>
      <c r="L7413" s="0" t="n">
        <v>1</v>
      </c>
      <c r="M7413" s="16" t="n">
        <v>0.2</v>
      </c>
      <c r="N7413" s="17" t="n">
        <v>17.6391</v>
      </c>
      <c r="O7413" s="0" t="str">
        <f aca="false">TEXT(B7413,"YYYY-MM")</f>
        <v>2018-05</v>
      </c>
      <c r="P7413" s="18" t="n">
        <f aca="false">IFERROR(N7413/K7413,0)</f>
        <v>0.1125</v>
      </c>
      <c r="Q7413" s="0" t="str">
        <f aca="false">IF(M7413=0,"No Discount",IF(M7413&lt;0.2,"Low (1-19%)",IF(M7413&lt;0.4,"Medium (20-39%)","High (40%+)")))</f>
        <v>Medium (20-39%)</v>
      </c>
      <c r="R7413" s="0" t="str">
        <f aca="false">INDEX('Lookup Tables'!$B$2:$B$5,MATCH(F7413,'Lookup Tables'!$A$2:$A$5,0))</f>
        <v>Manager D</v>
      </c>
    </row>
    <row r="7414" customFormat="false" ht="15" hidden="false" customHeight="false" outlineLevel="0" collapsed="false">
      <c r="A7414" s="0" t="s">
        <v>5627</v>
      </c>
      <c r="B7414" s="13" t="n">
        <v>43250</v>
      </c>
      <c r="C7414" s="13" t="n">
        <v>43254</v>
      </c>
      <c r="D7414" s="14" t="s">
        <v>69</v>
      </c>
      <c r="E7414" s="14" t="s">
        <v>97</v>
      </c>
      <c r="F7414" s="14" t="s">
        <v>63</v>
      </c>
      <c r="G7414" s="14" t="s">
        <v>237</v>
      </c>
      <c r="H7414" s="14" t="s">
        <v>80</v>
      </c>
      <c r="I7414" s="14" t="s">
        <v>123</v>
      </c>
      <c r="J7414" s="14" t="s">
        <v>378</v>
      </c>
      <c r="K7414" s="15" t="n">
        <v>35.36</v>
      </c>
      <c r="L7414" s="0" t="n">
        <v>2</v>
      </c>
      <c r="M7414" s="16" t="n">
        <v>0.2</v>
      </c>
      <c r="N7414" s="17" t="n">
        <v>-3.094</v>
      </c>
      <c r="O7414" s="0" t="str">
        <f aca="false">TEXT(B7414,"YYYY-MM")</f>
        <v>2018-05</v>
      </c>
      <c r="P7414" s="18" t="n">
        <f aca="false">IFERROR(N7414/K7414,0)</f>
        <v>-0.0875</v>
      </c>
      <c r="Q7414" s="0" t="str">
        <f aca="false">IF(M7414=0,"No Discount",IF(M7414&lt;0.2,"Low (1-19%)",IF(M7414&lt;0.4,"Medium (20-39%)","High (40%+)")))</f>
        <v>Medium (20-39%)</v>
      </c>
      <c r="R7414" s="0" t="str">
        <f aca="false">INDEX('Lookup Tables'!$B$2:$B$5,MATCH(F7414,'Lookup Tables'!$A$2:$A$5,0))</f>
        <v>Manager D</v>
      </c>
    </row>
    <row r="7415" customFormat="false" ht="15" hidden="false" customHeight="false" outlineLevel="0" collapsed="false">
      <c r="A7415" s="0" t="s">
        <v>5627</v>
      </c>
      <c r="B7415" s="13" t="n">
        <v>43250</v>
      </c>
      <c r="C7415" s="13" t="n">
        <v>43254</v>
      </c>
      <c r="D7415" s="14" t="s">
        <v>69</v>
      </c>
      <c r="E7415" s="14" t="s">
        <v>97</v>
      </c>
      <c r="F7415" s="14" t="s">
        <v>63</v>
      </c>
      <c r="G7415" s="14" t="s">
        <v>237</v>
      </c>
      <c r="H7415" s="14" t="s">
        <v>56</v>
      </c>
      <c r="I7415" s="14" t="s">
        <v>76</v>
      </c>
      <c r="J7415" s="14" t="s">
        <v>5226</v>
      </c>
      <c r="K7415" s="15" t="n">
        <v>13.592</v>
      </c>
      <c r="L7415" s="0" t="n">
        <v>1</v>
      </c>
      <c r="M7415" s="16" t="n">
        <v>0.2</v>
      </c>
      <c r="N7415" s="17" t="n">
        <v>-0.3398</v>
      </c>
      <c r="O7415" s="0" t="str">
        <f aca="false">TEXT(B7415,"YYYY-MM")</f>
        <v>2018-05</v>
      </c>
      <c r="P7415" s="18" t="n">
        <f aca="false">IFERROR(N7415/K7415,0)</f>
        <v>-0.025</v>
      </c>
      <c r="Q7415" s="0" t="str">
        <f aca="false">IF(M7415=0,"No Discount",IF(M7415&lt;0.2,"Low (1-19%)",IF(M7415&lt;0.4,"Medium (20-39%)","High (40%+)")))</f>
        <v>Medium (20-39%)</v>
      </c>
      <c r="R7415" s="0" t="str">
        <f aca="false">INDEX('Lookup Tables'!$B$2:$B$5,MATCH(F7415,'Lookup Tables'!$A$2:$A$5,0))</f>
        <v>Manager D</v>
      </c>
    </row>
    <row r="7416" customFormat="false" ht="15" hidden="false" customHeight="false" outlineLevel="0" collapsed="false">
      <c r="A7416" s="0" t="s">
        <v>5628</v>
      </c>
      <c r="B7416" s="13" t="n">
        <v>42807</v>
      </c>
      <c r="C7416" s="13" t="n">
        <v>42809</v>
      </c>
      <c r="D7416" s="14" t="s">
        <v>52</v>
      </c>
      <c r="E7416" s="14" t="s">
        <v>62</v>
      </c>
      <c r="F7416" s="14" t="s">
        <v>117</v>
      </c>
      <c r="G7416" s="14" t="s">
        <v>118</v>
      </c>
      <c r="H7416" s="14" t="s">
        <v>56</v>
      </c>
      <c r="I7416" s="14" t="s">
        <v>59</v>
      </c>
      <c r="J7416" s="14" t="s">
        <v>348</v>
      </c>
      <c r="K7416" s="15" t="n">
        <v>386.68</v>
      </c>
      <c r="L7416" s="0" t="n">
        <v>2</v>
      </c>
      <c r="M7416" s="16" t="n">
        <v>0.3</v>
      </c>
      <c r="N7416" s="17" t="n">
        <v>-5.524</v>
      </c>
      <c r="O7416" s="0" t="str">
        <f aca="false">TEXT(B7416,"YYYY-MM")</f>
        <v>2017-03</v>
      </c>
      <c r="P7416" s="18" t="n">
        <f aca="false">IFERROR(N7416/K7416,0)</f>
        <v>-0.0142857142857143</v>
      </c>
      <c r="Q7416" s="0" t="str">
        <f aca="false">IF(M7416=0,"No Discount",IF(M7416&lt;0.2,"Low (1-19%)",IF(M7416&lt;0.4,"Medium (20-39%)","High (40%+)")))</f>
        <v>Medium (20-39%)</v>
      </c>
      <c r="R7416" s="0" t="str">
        <f aca="false">INDEX('Lookup Tables'!$B$2:$B$5,MATCH(F7416,'Lookup Tables'!$A$2:$A$5,0))</f>
        <v>Manager B</v>
      </c>
    </row>
    <row r="7417" customFormat="false" ht="15" hidden="false" customHeight="false" outlineLevel="0" collapsed="false">
      <c r="A7417" s="0" t="s">
        <v>5628</v>
      </c>
      <c r="B7417" s="13" t="n">
        <v>42807</v>
      </c>
      <c r="C7417" s="13" t="n">
        <v>42809</v>
      </c>
      <c r="D7417" s="14" t="s">
        <v>52</v>
      </c>
      <c r="E7417" s="14" t="s">
        <v>62</v>
      </c>
      <c r="F7417" s="14" t="s">
        <v>117</v>
      </c>
      <c r="G7417" s="14" t="s">
        <v>118</v>
      </c>
      <c r="H7417" s="14" t="s">
        <v>80</v>
      </c>
      <c r="I7417" s="14" t="s">
        <v>123</v>
      </c>
      <c r="J7417" s="14" t="s">
        <v>3293</v>
      </c>
      <c r="K7417" s="15" t="n">
        <v>379.96</v>
      </c>
      <c r="L7417" s="0" t="n">
        <v>5</v>
      </c>
      <c r="M7417" s="16" t="n">
        <v>0.2</v>
      </c>
      <c r="N7417" s="17" t="n">
        <v>47.495</v>
      </c>
      <c r="O7417" s="0" t="str">
        <f aca="false">TEXT(B7417,"YYYY-MM")</f>
        <v>2017-03</v>
      </c>
      <c r="P7417" s="18" t="n">
        <f aca="false">IFERROR(N7417/K7417,0)</f>
        <v>0.125</v>
      </c>
      <c r="Q7417" s="0" t="str">
        <f aca="false">IF(M7417=0,"No Discount",IF(M7417&lt;0.2,"Low (1-19%)",IF(M7417&lt;0.4,"Medium (20-39%)","High (40%+)")))</f>
        <v>Medium (20-39%)</v>
      </c>
      <c r="R7417" s="0" t="str">
        <f aca="false">INDEX('Lookup Tables'!$B$2:$B$5,MATCH(F7417,'Lookup Tables'!$A$2:$A$5,0))</f>
        <v>Manager B</v>
      </c>
    </row>
    <row r="7418" customFormat="false" ht="15" hidden="false" customHeight="false" outlineLevel="0" collapsed="false">
      <c r="A7418" s="0" t="s">
        <v>5628</v>
      </c>
      <c r="B7418" s="13" t="n">
        <v>42807</v>
      </c>
      <c r="C7418" s="13" t="n">
        <v>42809</v>
      </c>
      <c r="D7418" s="14" t="s">
        <v>52</v>
      </c>
      <c r="E7418" s="14" t="s">
        <v>62</v>
      </c>
      <c r="F7418" s="14" t="s">
        <v>117</v>
      </c>
      <c r="G7418" s="14" t="s">
        <v>118</v>
      </c>
      <c r="H7418" s="14" t="s">
        <v>80</v>
      </c>
      <c r="I7418" s="14" t="s">
        <v>81</v>
      </c>
      <c r="J7418" s="14" t="s">
        <v>1271</v>
      </c>
      <c r="K7418" s="15" t="n">
        <v>539.91</v>
      </c>
      <c r="L7418" s="0" t="n">
        <v>3</v>
      </c>
      <c r="M7418" s="16" t="n">
        <v>0.4</v>
      </c>
      <c r="N7418" s="17" t="n">
        <v>-116.9805</v>
      </c>
      <c r="O7418" s="0" t="str">
        <f aca="false">TEXT(B7418,"YYYY-MM")</f>
        <v>2017-03</v>
      </c>
      <c r="P7418" s="18" t="n">
        <f aca="false">IFERROR(N7418/K7418,0)</f>
        <v>-0.216666666666667</v>
      </c>
      <c r="Q7418" s="0" t="str">
        <f aca="false">IF(M7418=0,"No Discount",IF(M7418&lt;0.2,"Low (1-19%)",IF(M7418&lt;0.4,"Medium (20-39%)","High (40%+)")))</f>
        <v>High (40%+)</v>
      </c>
      <c r="R7418" s="0" t="str">
        <f aca="false">INDEX('Lookup Tables'!$B$2:$B$5,MATCH(F7418,'Lookup Tables'!$A$2:$A$5,0))</f>
        <v>Manager B</v>
      </c>
    </row>
    <row r="7419" customFormat="false" ht="15" hidden="false" customHeight="false" outlineLevel="0" collapsed="false">
      <c r="A7419" s="0" t="s">
        <v>5628</v>
      </c>
      <c r="B7419" s="13" t="n">
        <v>42807</v>
      </c>
      <c r="C7419" s="13" t="n">
        <v>42809</v>
      </c>
      <c r="D7419" s="14" t="s">
        <v>52</v>
      </c>
      <c r="E7419" s="14" t="s">
        <v>62</v>
      </c>
      <c r="F7419" s="14" t="s">
        <v>117</v>
      </c>
      <c r="G7419" s="14" t="s">
        <v>118</v>
      </c>
      <c r="H7419" s="14" t="s">
        <v>65</v>
      </c>
      <c r="I7419" s="14" t="s">
        <v>91</v>
      </c>
      <c r="J7419" s="14" t="s">
        <v>3371</v>
      </c>
      <c r="K7419" s="15" t="n">
        <v>41.24</v>
      </c>
      <c r="L7419" s="0" t="n">
        <v>5</v>
      </c>
      <c r="M7419" s="16" t="n">
        <v>0.2</v>
      </c>
      <c r="N7419" s="17" t="n">
        <v>13.9185</v>
      </c>
      <c r="O7419" s="0" t="str">
        <f aca="false">TEXT(B7419,"YYYY-MM")</f>
        <v>2017-03</v>
      </c>
      <c r="P7419" s="18" t="n">
        <f aca="false">IFERROR(N7419/K7419,0)</f>
        <v>0.3375</v>
      </c>
      <c r="Q7419" s="0" t="str">
        <f aca="false">IF(M7419=0,"No Discount",IF(M7419&lt;0.2,"Low (1-19%)",IF(M7419&lt;0.4,"Medium (20-39%)","High (40%+)")))</f>
        <v>Medium (20-39%)</v>
      </c>
      <c r="R7419" s="0" t="str">
        <f aca="false">INDEX('Lookup Tables'!$B$2:$B$5,MATCH(F7419,'Lookup Tables'!$A$2:$A$5,0))</f>
        <v>Manager B</v>
      </c>
    </row>
    <row r="7420" customFormat="false" ht="15" hidden="false" customHeight="false" outlineLevel="0" collapsed="false">
      <c r="A7420" s="0" t="s">
        <v>5628</v>
      </c>
      <c r="B7420" s="13" t="n">
        <v>42807</v>
      </c>
      <c r="C7420" s="13" t="n">
        <v>42809</v>
      </c>
      <c r="D7420" s="14" t="s">
        <v>52</v>
      </c>
      <c r="E7420" s="14" t="s">
        <v>62</v>
      </c>
      <c r="F7420" s="14" t="s">
        <v>117</v>
      </c>
      <c r="G7420" s="14" t="s">
        <v>118</v>
      </c>
      <c r="H7420" s="14" t="s">
        <v>65</v>
      </c>
      <c r="I7420" s="14" t="s">
        <v>83</v>
      </c>
      <c r="J7420" s="14" t="s">
        <v>3612</v>
      </c>
      <c r="K7420" s="15" t="n">
        <v>51.897</v>
      </c>
      <c r="L7420" s="0" t="n">
        <v>1</v>
      </c>
      <c r="M7420" s="16" t="n">
        <v>0.7</v>
      </c>
      <c r="N7420" s="17" t="n">
        <v>-41.5176</v>
      </c>
      <c r="O7420" s="0" t="str">
        <f aca="false">TEXT(B7420,"YYYY-MM")</f>
        <v>2017-03</v>
      </c>
      <c r="P7420" s="18" t="n">
        <f aca="false">IFERROR(N7420/K7420,0)</f>
        <v>-0.8</v>
      </c>
      <c r="Q7420" s="0" t="str">
        <f aca="false">IF(M7420=0,"No Discount",IF(M7420&lt;0.2,"Low (1-19%)",IF(M7420&lt;0.4,"Medium (20-39%)","High (40%+)")))</f>
        <v>High (40%+)</v>
      </c>
      <c r="R7420" s="0" t="str">
        <f aca="false">INDEX('Lookup Tables'!$B$2:$B$5,MATCH(F7420,'Lookup Tables'!$A$2:$A$5,0))</f>
        <v>Manager B</v>
      </c>
    </row>
    <row r="7421" customFormat="false" ht="15" hidden="false" customHeight="false" outlineLevel="0" collapsed="false">
      <c r="A7421" s="0" t="s">
        <v>5628</v>
      </c>
      <c r="B7421" s="13" t="n">
        <v>42807</v>
      </c>
      <c r="C7421" s="13" t="n">
        <v>42809</v>
      </c>
      <c r="D7421" s="14" t="s">
        <v>52</v>
      </c>
      <c r="E7421" s="14" t="s">
        <v>62</v>
      </c>
      <c r="F7421" s="14" t="s">
        <v>117</v>
      </c>
      <c r="G7421" s="14" t="s">
        <v>118</v>
      </c>
      <c r="H7421" s="14" t="s">
        <v>65</v>
      </c>
      <c r="I7421" s="14" t="s">
        <v>73</v>
      </c>
      <c r="J7421" s="14" t="s">
        <v>1694</v>
      </c>
      <c r="K7421" s="15" t="n">
        <v>552.56</v>
      </c>
      <c r="L7421" s="0" t="n">
        <v>5</v>
      </c>
      <c r="M7421" s="16" t="n">
        <v>0.2</v>
      </c>
      <c r="N7421" s="17" t="n">
        <v>-138.14</v>
      </c>
      <c r="O7421" s="0" t="str">
        <f aca="false">TEXT(B7421,"YYYY-MM")</f>
        <v>2017-03</v>
      </c>
      <c r="P7421" s="18" t="n">
        <f aca="false">IFERROR(N7421/K7421,0)</f>
        <v>-0.25</v>
      </c>
      <c r="Q7421" s="0" t="str">
        <f aca="false">IF(M7421=0,"No Discount",IF(M7421&lt;0.2,"Low (1-19%)",IF(M7421&lt;0.4,"Medium (20-39%)","High (40%+)")))</f>
        <v>Medium (20-39%)</v>
      </c>
      <c r="R7421" s="0" t="str">
        <f aca="false">INDEX('Lookup Tables'!$B$2:$B$5,MATCH(F7421,'Lookup Tables'!$A$2:$A$5,0))</f>
        <v>Manager B</v>
      </c>
    </row>
    <row r="7422" customFormat="false" ht="15" hidden="false" customHeight="false" outlineLevel="0" collapsed="false">
      <c r="A7422" s="0" t="s">
        <v>5628</v>
      </c>
      <c r="B7422" s="13" t="n">
        <v>42807</v>
      </c>
      <c r="C7422" s="13" t="n">
        <v>42809</v>
      </c>
      <c r="D7422" s="14" t="s">
        <v>52</v>
      </c>
      <c r="E7422" s="14" t="s">
        <v>62</v>
      </c>
      <c r="F7422" s="14" t="s">
        <v>117</v>
      </c>
      <c r="G7422" s="14" t="s">
        <v>118</v>
      </c>
      <c r="H7422" s="14" t="s">
        <v>65</v>
      </c>
      <c r="I7422" s="14" t="s">
        <v>83</v>
      </c>
      <c r="J7422" s="14" t="s">
        <v>2005</v>
      </c>
      <c r="K7422" s="15" t="n">
        <v>23.16</v>
      </c>
      <c r="L7422" s="0" t="n">
        <v>5</v>
      </c>
      <c r="M7422" s="16" t="n">
        <v>0.7</v>
      </c>
      <c r="N7422" s="17" t="n">
        <v>-15.44</v>
      </c>
      <c r="O7422" s="0" t="str">
        <f aca="false">TEXT(B7422,"YYYY-MM")</f>
        <v>2017-03</v>
      </c>
      <c r="P7422" s="18" t="n">
        <f aca="false">IFERROR(N7422/K7422,0)</f>
        <v>-0.666666666666667</v>
      </c>
      <c r="Q7422" s="0" t="str">
        <f aca="false">IF(M7422=0,"No Discount",IF(M7422&lt;0.2,"Low (1-19%)",IF(M7422&lt;0.4,"Medium (20-39%)","High (40%+)")))</f>
        <v>High (40%+)</v>
      </c>
      <c r="R7422" s="0" t="str">
        <f aca="false">INDEX('Lookup Tables'!$B$2:$B$5,MATCH(F7422,'Lookup Tables'!$A$2:$A$5,0))</f>
        <v>Manager B</v>
      </c>
    </row>
    <row r="7423" customFormat="false" ht="15" hidden="false" customHeight="false" outlineLevel="0" collapsed="false">
      <c r="A7423" s="0" t="s">
        <v>5628</v>
      </c>
      <c r="B7423" s="13" t="n">
        <v>42807</v>
      </c>
      <c r="C7423" s="13" t="n">
        <v>42809</v>
      </c>
      <c r="D7423" s="14" t="s">
        <v>52</v>
      </c>
      <c r="E7423" s="14" t="s">
        <v>62</v>
      </c>
      <c r="F7423" s="14" t="s">
        <v>117</v>
      </c>
      <c r="G7423" s="14" t="s">
        <v>118</v>
      </c>
      <c r="H7423" s="14" t="s">
        <v>65</v>
      </c>
      <c r="I7423" s="14" t="s">
        <v>73</v>
      </c>
      <c r="J7423" s="14" t="s">
        <v>5629</v>
      </c>
      <c r="K7423" s="15" t="n">
        <v>126.08</v>
      </c>
      <c r="L7423" s="0" t="n">
        <v>2</v>
      </c>
      <c r="M7423" s="16" t="n">
        <v>0.2</v>
      </c>
      <c r="N7423" s="17" t="n">
        <v>-28.368</v>
      </c>
      <c r="O7423" s="0" t="str">
        <f aca="false">TEXT(B7423,"YYYY-MM")</f>
        <v>2017-03</v>
      </c>
      <c r="P7423" s="18" t="n">
        <f aca="false">IFERROR(N7423/K7423,0)</f>
        <v>-0.225</v>
      </c>
      <c r="Q7423" s="0" t="str">
        <f aca="false">IF(M7423=0,"No Discount",IF(M7423&lt;0.2,"Low (1-19%)",IF(M7423&lt;0.4,"Medium (20-39%)","High (40%+)")))</f>
        <v>Medium (20-39%)</v>
      </c>
      <c r="R7423" s="0" t="str">
        <f aca="false">INDEX('Lookup Tables'!$B$2:$B$5,MATCH(F7423,'Lookup Tables'!$A$2:$A$5,0))</f>
        <v>Manager B</v>
      </c>
    </row>
    <row r="7424" customFormat="false" ht="15" hidden="false" customHeight="false" outlineLevel="0" collapsed="false">
      <c r="A7424" s="0" t="s">
        <v>5628</v>
      </c>
      <c r="B7424" s="13" t="n">
        <v>42807</v>
      </c>
      <c r="C7424" s="13" t="n">
        <v>42809</v>
      </c>
      <c r="D7424" s="14" t="s">
        <v>52</v>
      </c>
      <c r="E7424" s="14" t="s">
        <v>62</v>
      </c>
      <c r="F7424" s="14" t="s">
        <v>117</v>
      </c>
      <c r="G7424" s="14" t="s">
        <v>118</v>
      </c>
      <c r="H7424" s="14" t="s">
        <v>80</v>
      </c>
      <c r="I7424" s="14" t="s">
        <v>345</v>
      </c>
      <c r="J7424" s="14" t="s">
        <v>3440</v>
      </c>
      <c r="K7424" s="15" t="n">
        <v>449.1</v>
      </c>
      <c r="L7424" s="0" t="n">
        <v>3</v>
      </c>
      <c r="M7424" s="16" t="n">
        <v>0.7</v>
      </c>
      <c r="N7424" s="17" t="n">
        <v>-643.71</v>
      </c>
      <c r="O7424" s="0" t="str">
        <f aca="false">TEXT(B7424,"YYYY-MM")</f>
        <v>2017-03</v>
      </c>
      <c r="P7424" s="18" t="n">
        <f aca="false">IFERROR(N7424/K7424,0)</f>
        <v>-1.43333333333333</v>
      </c>
      <c r="Q7424" s="0" t="str">
        <f aca="false">IF(M7424=0,"No Discount",IF(M7424&lt;0.2,"Low (1-19%)",IF(M7424&lt;0.4,"Medium (20-39%)","High (40%+)")))</f>
        <v>High (40%+)</v>
      </c>
      <c r="R7424" s="0" t="str">
        <f aca="false">INDEX('Lookup Tables'!$B$2:$B$5,MATCH(F7424,'Lookup Tables'!$A$2:$A$5,0))</f>
        <v>Manager B</v>
      </c>
    </row>
    <row r="7425" customFormat="false" ht="15" hidden="false" customHeight="false" outlineLevel="0" collapsed="false">
      <c r="A7425" s="0" t="s">
        <v>5630</v>
      </c>
      <c r="B7425" s="13" t="n">
        <v>43200</v>
      </c>
      <c r="C7425" s="13" t="n">
        <v>43204</v>
      </c>
      <c r="D7425" s="14" t="s">
        <v>69</v>
      </c>
      <c r="E7425" s="14" t="s">
        <v>53</v>
      </c>
      <c r="F7425" s="14" t="s">
        <v>117</v>
      </c>
      <c r="G7425" s="14" t="s">
        <v>118</v>
      </c>
      <c r="H7425" s="14" t="s">
        <v>65</v>
      </c>
      <c r="I7425" s="14" t="s">
        <v>85</v>
      </c>
      <c r="J7425" s="14" t="s">
        <v>2567</v>
      </c>
      <c r="K7425" s="15" t="n">
        <v>195.104</v>
      </c>
      <c r="L7425" s="0" t="n">
        <v>4</v>
      </c>
      <c r="M7425" s="16" t="n">
        <v>0.2</v>
      </c>
      <c r="N7425" s="17" t="n">
        <v>21.9492</v>
      </c>
      <c r="O7425" s="0" t="str">
        <f aca="false">TEXT(B7425,"YYYY-MM")</f>
        <v>2018-04</v>
      </c>
      <c r="P7425" s="18" t="n">
        <f aca="false">IFERROR(N7425/K7425,0)</f>
        <v>0.1125</v>
      </c>
      <c r="Q7425" s="0" t="str">
        <f aca="false">IF(M7425=0,"No Discount",IF(M7425&lt;0.2,"Low (1-19%)",IF(M7425&lt;0.4,"Medium (20-39%)","High (40%+)")))</f>
        <v>Medium (20-39%)</v>
      </c>
      <c r="R7425" s="0" t="str">
        <f aca="false">INDEX('Lookup Tables'!$B$2:$B$5,MATCH(F7425,'Lookup Tables'!$A$2:$A$5,0))</f>
        <v>Manager B</v>
      </c>
    </row>
    <row r="7426" customFormat="false" ht="15" hidden="false" customHeight="false" outlineLevel="0" collapsed="false">
      <c r="A7426" s="0" t="s">
        <v>5630</v>
      </c>
      <c r="B7426" s="13" t="n">
        <v>43200</v>
      </c>
      <c r="C7426" s="13" t="n">
        <v>43204</v>
      </c>
      <c r="D7426" s="14" t="s">
        <v>69</v>
      </c>
      <c r="E7426" s="14" t="s">
        <v>53</v>
      </c>
      <c r="F7426" s="14" t="s">
        <v>117</v>
      </c>
      <c r="G7426" s="14" t="s">
        <v>118</v>
      </c>
      <c r="H7426" s="14" t="s">
        <v>56</v>
      </c>
      <c r="I7426" s="14" t="s">
        <v>76</v>
      </c>
      <c r="J7426" s="14" t="s">
        <v>1193</v>
      </c>
      <c r="K7426" s="15" t="n">
        <v>36.672</v>
      </c>
      <c r="L7426" s="0" t="n">
        <v>3</v>
      </c>
      <c r="M7426" s="16" t="n">
        <v>0.2</v>
      </c>
      <c r="N7426" s="17" t="n">
        <v>6.4176</v>
      </c>
      <c r="O7426" s="0" t="str">
        <f aca="false">TEXT(B7426,"YYYY-MM")</f>
        <v>2018-04</v>
      </c>
      <c r="P7426" s="18" t="n">
        <f aca="false">IFERROR(N7426/K7426,0)</f>
        <v>0.175</v>
      </c>
      <c r="Q7426" s="0" t="str">
        <f aca="false">IF(M7426=0,"No Discount",IF(M7426&lt;0.2,"Low (1-19%)",IF(M7426&lt;0.4,"Medium (20-39%)","High (40%+)")))</f>
        <v>Medium (20-39%)</v>
      </c>
      <c r="R7426" s="0" t="str">
        <f aca="false">INDEX('Lookup Tables'!$B$2:$B$5,MATCH(F7426,'Lookup Tables'!$A$2:$A$5,0))</f>
        <v>Manager B</v>
      </c>
    </row>
    <row r="7427" customFormat="false" ht="15" hidden="false" customHeight="false" outlineLevel="0" collapsed="false">
      <c r="A7427" s="0" t="s">
        <v>5631</v>
      </c>
      <c r="B7427" s="13" t="n">
        <v>42911</v>
      </c>
      <c r="C7427" s="13" t="n">
        <v>42913</v>
      </c>
      <c r="D7427" s="14" t="s">
        <v>52</v>
      </c>
      <c r="E7427" s="14" t="s">
        <v>53</v>
      </c>
      <c r="F7427" s="14" t="s">
        <v>98</v>
      </c>
      <c r="G7427" s="14" t="s">
        <v>99</v>
      </c>
      <c r="H7427" s="14" t="s">
        <v>56</v>
      </c>
      <c r="I7427" s="14" t="s">
        <v>59</v>
      </c>
      <c r="J7427" s="14" t="s">
        <v>187</v>
      </c>
      <c r="K7427" s="15" t="n">
        <v>85.246</v>
      </c>
      <c r="L7427" s="0" t="n">
        <v>2</v>
      </c>
      <c r="M7427" s="16" t="n">
        <v>0.3</v>
      </c>
      <c r="N7427" s="17" t="n">
        <v>-6.089</v>
      </c>
      <c r="O7427" s="0" t="str">
        <f aca="false">TEXT(B7427,"YYYY-MM")</f>
        <v>2017-06</v>
      </c>
      <c r="P7427" s="18" t="n">
        <f aca="false">IFERROR(N7427/K7427,0)</f>
        <v>-0.0714285714285714</v>
      </c>
      <c r="Q7427" s="0" t="str">
        <f aca="false">IF(M7427=0,"No Discount",IF(M7427&lt;0.2,"Low (1-19%)",IF(M7427&lt;0.4,"Medium (20-39%)","High (40%+)")))</f>
        <v>Medium (20-39%)</v>
      </c>
      <c r="R7427" s="0" t="str">
        <f aca="false">INDEX('Lookup Tables'!$B$2:$B$5,MATCH(F7427,'Lookup Tables'!$A$2:$A$5,0))</f>
        <v>Manager A</v>
      </c>
    </row>
    <row r="7428" customFormat="false" ht="15" hidden="false" customHeight="false" outlineLevel="0" collapsed="false">
      <c r="A7428" s="0" t="s">
        <v>5631</v>
      </c>
      <c r="B7428" s="13" t="n">
        <v>42911</v>
      </c>
      <c r="C7428" s="13" t="n">
        <v>42913</v>
      </c>
      <c r="D7428" s="14" t="s">
        <v>52</v>
      </c>
      <c r="E7428" s="14" t="s">
        <v>53</v>
      </c>
      <c r="F7428" s="14" t="s">
        <v>98</v>
      </c>
      <c r="G7428" s="14" t="s">
        <v>99</v>
      </c>
      <c r="H7428" s="14" t="s">
        <v>56</v>
      </c>
      <c r="I7428" s="14" t="s">
        <v>76</v>
      </c>
      <c r="J7428" s="14" t="s">
        <v>3339</v>
      </c>
      <c r="K7428" s="15" t="n">
        <v>32.712</v>
      </c>
      <c r="L7428" s="0" t="n">
        <v>2</v>
      </c>
      <c r="M7428" s="16" t="n">
        <v>0.6</v>
      </c>
      <c r="N7428" s="17" t="n">
        <v>-26.1696</v>
      </c>
      <c r="O7428" s="0" t="str">
        <f aca="false">TEXT(B7428,"YYYY-MM")</f>
        <v>2017-06</v>
      </c>
      <c r="P7428" s="18" t="n">
        <f aca="false">IFERROR(N7428/K7428,0)</f>
        <v>-0.8</v>
      </c>
      <c r="Q7428" s="0" t="str">
        <f aca="false">IF(M7428=0,"No Discount",IF(M7428&lt;0.2,"Low (1-19%)",IF(M7428&lt;0.4,"Medium (20-39%)","High (40%+)")))</f>
        <v>High (40%+)</v>
      </c>
      <c r="R7428" s="0" t="str">
        <f aca="false">INDEX('Lookup Tables'!$B$2:$B$5,MATCH(F7428,'Lookup Tables'!$A$2:$A$5,0))</f>
        <v>Manager A</v>
      </c>
    </row>
    <row r="7429" customFormat="false" ht="15" hidden="false" customHeight="false" outlineLevel="0" collapsed="false">
      <c r="A7429" s="0" t="s">
        <v>5632</v>
      </c>
      <c r="B7429" s="13" t="n">
        <v>42080</v>
      </c>
      <c r="C7429" s="13" t="n">
        <v>42084</v>
      </c>
      <c r="D7429" s="14" t="s">
        <v>69</v>
      </c>
      <c r="E7429" s="14" t="s">
        <v>62</v>
      </c>
      <c r="F7429" s="14" t="s">
        <v>54</v>
      </c>
      <c r="G7429" s="14" t="s">
        <v>690</v>
      </c>
      <c r="H7429" s="14" t="s">
        <v>65</v>
      </c>
      <c r="I7429" s="14" t="s">
        <v>83</v>
      </c>
      <c r="J7429" s="14" t="s">
        <v>947</v>
      </c>
      <c r="K7429" s="15" t="n">
        <v>11.43</v>
      </c>
      <c r="L7429" s="0" t="n">
        <v>3</v>
      </c>
      <c r="M7429" s="16" t="n">
        <v>0</v>
      </c>
      <c r="N7429" s="17" t="n">
        <v>5.3721</v>
      </c>
      <c r="O7429" s="0" t="str">
        <f aca="false">TEXT(B7429,"YYYY-MM")</f>
        <v>2015-03</v>
      </c>
      <c r="P7429" s="18" t="n">
        <f aca="false">IFERROR(N7429/K7429,0)</f>
        <v>0.47</v>
      </c>
      <c r="Q7429" s="0" t="str">
        <f aca="false">IF(M7429=0,"No Discount",IF(M7429&lt;0.2,"Low (1-19%)",IF(M7429&lt;0.4,"Medium (20-39%)","High (40%+)")))</f>
        <v>No Discount</v>
      </c>
      <c r="R7429" s="0" t="str">
        <f aca="false">INDEX('Lookup Tables'!$B$2:$B$5,MATCH(F7429,'Lookup Tables'!$A$2:$A$5,0))</f>
        <v>Manager C</v>
      </c>
    </row>
    <row r="7430" customFormat="false" ht="15" hidden="false" customHeight="false" outlineLevel="0" collapsed="false">
      <c r="A7430" s="0" t="s">
        <v>5632</v>
      </c>
      <c r="B7430" s="13" t="n">
        <v>42080</v>
      </c>
      <c r="C7430" s="13" t="n">
        <v>42084</v>
      </c>
      <c r="D7430" s="14" t="s">
        <v>69</v>
      </c>
      <c r="E7430" s="14" t="s">
        <v>62</v>
      </c>
      <c r="F7430" s="14" t="s">
        <v>54</v>
      </c>
      <c r="G7430" s="14" t="s">
        <v>690</v>
      </c>
      <c r="H7430" s="14" t="s">
        <v>65</v>
      </c>
      <c r="I7430" s="14" t="s">
        <v>83</v>
      </c>
      <c r="J7430" s="14" t="s">
        <v>624</v>
      </c>
      <c r="K7430" s="15" t="n">
        <v>30.44</v>
      </c>
      <c r="L7430" s="0" t="n">
        <v>2</v>
      </c>
      <c r="M7430" s="16" t="n">
        <v>0</v>
      </c>
      <c r="N7430" s="17" t="n">
        <v>14.9156</v>
      </c>
      <c r="O7430" s="0" t="str">
        <f aca="false">TEXT(B7430,"YYYY-MM")</f>
        <v>2015-03</v>
      </c>
      <c r="P7430" s="18" t="n">
        <f aca="false">IFERROR(N7430/K7430,0)</f>
        <v>0.49</v>
      </c>
      <c r="Q7430" s="0" t="str">
        <f aca="false">IF(M7430=0,"No Discount",IF(M7430&lt;0.2,"Low (1-19%)",IF(M7430&lt;0.4,"Medium (20-39%)","High (40%+)")))</f>
        <v>No Discount</v>
      </c>
      <c r="R7430" s="0" t="str">
        <f aca="false">INDEX('Lookup Tables'!$B$2:$B$5,MATCH(F7430,'Lookup Tables'!$A$2:$A$5,0))</f>
        <v>Manager C</v>
      </c>
    </row>
    <row r="7431" customFormat="false" ht="15" hidden="false" customHeight="false" outlineLevel="0" collapsed="false">
      <c r="A7431" s="0" t="s">
        <v>5632</v>
      </c>
      <c r="B7431" s="13" t="n">
        <v>42080</v>
      </c>
      <c r="C7431" s="13" t="n">
        <v>42084</v>
      </c>
      <c r="D7431" s="14" t="s">
        <v>69</v>
      </c>
      <c r="E7431" s="14" t="s">
        <v>62</v>
      </c>
      <c r="F7431" s="14" t="s">
        <v>54</v>
      </c>
      <c r="G7431" s="14" t="s">
        <v>690</v>
      </c>
      <c r="H7431" s="14" t="s">
        <v>65</v>
      </c>
      <c r="I7431" s="14" t="s">
        <v>91</v>
      </c>
      <c r="J7431" s="14" t="s">
        <v>444</v>
      </c>
      <c r="K7431" s="15" t="n">
        <v>12.96</v>
      </c>
      <c r="L7431" s="0" t="n">
        <v>2</v>
      </c>
      <c r="M7431" s="16" t="n">
        <v>0</v>
      </c>
      <c r="N7431" s="17" t="n">
        <v>6.3504</v>
      </c>
      <c r="O7431" s="0" t="str">
        <f aca="false">TEXT(B7431,"YYYY-MM")</f>
        <v>2015-03</v>
      </c>
      <c r="P7431" s="18" t="n">
        <f aca="false">IFERROR(N7431/K7431,0)</f>
        <v>0.49</v>
      </c>
      <c r="Q7431" s="0" t="str">
        <f aca="false">IF(M7431=0,"No Discount",IF(M7431&lt;0.2,"Low (1-19%)",IF(M7431&lt;0.4,"Medium (20-39%)","High (40%+)")))</f>
        <v>No Discount</v>
      </c>
      <c r="R7431" s="0" t="str">
        <f aca="false">INDEX('Lookup Tables'!$B$2:$B$5,MATCH(F7431,'Lookup Tables'!$A$2:$A$5,0))</f>
        <v>Manager C</v>
      </c>
    </row>
    <row r="7432" customFormat="false" ht="15" hidden="false" customHeight="false" outlineLevel="0" collapsed="false">
      <c r="A7432" s="0" t="s">
        <v>5632</v>
      </c>
      <c r="B7432" s="13" t="n">
        <v>42080</v>
      </c>
      <c r="C7432" s="13" t="n">
        <v>42084</v>
      </c>
      <c r="D7432" s="14" t="s">
        <v>69</v>
      </c>
      <c r="E7432" s="14" t="s">
        <v>62</v>
      </c>
      <c r="F7432" s="14" t="s">
        <v>54</v>
      </c>
      <c r="G7432" s="14" t="s">
        <v>690</v>
      </c>
      <c r="H7432" s="14" t="s">
        <v>65</v>
      </c>
      <c r="I7432" s="14" t="s">
        <v>91</v>
      </c>
      <c r="J7432" s="14" t="s">
        <v>4512</v>
      </c>
      <c r="K7432" s="15" t="n">
        <v>16</v>
      </c>
      <c r="L7432" s="0" t="n">
        <v>4</v>
      </c>
      <c r="M7432" s="16" t="n">
        <v>0</v>
      </c>
      <c r="N7432" s="17" t="n">
        <v>7.68</v>
      </c>
      <c r="O7432" s="0" t="str">
        <f aca="false">TEXT(B7432,"YYYY-MM")</f>
        <v>2015-03</v>
      </c>
      <c r="P7432" s="18" t="n">
        <f aca="false">IFERROR(N7432/K7432,0)</f>
        <v>0.48</v>
      </c>
      <c r="Q7432" s="0" t="str">
        <f aca="false">IF(M7432=0,"No Discount",IF(M7432&lt;0.2,"Low (1-19%)",IF(M7432&lt;0.4,"Medium (20-39%)","High (40%+)")))</f>
        <v>No Discount</v>
      </c>
      <c r="R7432" s="0" t="str">
        <f aca="false">INDEX('Lookup Tables'!$B$2:$B$5,MATCH(F7432,'Lookup Tables'!$A$2:$A$5,0))</f>
        <v>Manager C</v>
      </c>
    </row>
    <row r="7433" customFormat="false" ht="15" hidden="false" customHeight="false" outlineLevel="0" collapsed="false">
      <c r="A7433" s="0" t="s">
        <v>5632</v>
      </c>
      <c r="B7433" s="13" t="n">
        <v>42080</v>
      </c>
      <c r="C7433" s="13" t="n">
        <v>42084</v>
      </c>
      <c r="D7433" s="14" t="s">
        <v>69</v>
      </c>
      <c r="E7433" s="14" t="s">
        <v>62</v>
      </c>
      <c r="F7433" s="14" t="s">
        <v>54</v>
      </c>
      <c r="G7433" s="14" t="s">
        <v>690</v>
      </c>
      <c r="H7433" s="14" t="s">
        <v>65</v>
      </c>
      <c r="I7433" s="14" t="s">
        <v>85</v>
      </c>
      <c r="J7433" s="14" t="s">
        <v>1664</v>
      </c>
      <c r="K7433" s="15" t="n">
        <v>32.67</v>
      </c>
      <c r="L7433" s="0" t="n">
        <v>3</v>
      </c>
      <c r="M7433" s="16" t="n">
        <v>0</v>
      </c>
      <c r="N7433" s="17" t="n">
        <v>8.4942</v>
      </c>
      <c r="O7433" s="0" t="str">
        <f aca="false">TEXT(B7433,"YYYY-MM")</f>
        <v>2015-03</v>
      </c>
      <c r="P7433" s="18" t="n">
        <f aca="false">IFERROR(N7433/K7433,0)</f>
        <v>0.26</v>
      </c>
      <c r="Q7433" s="0" t="str">
        <f aca="false">IF(M7433=0,"No Discount",IF(M7433&lt;0.2,"Low (1-19%)",IF(M7433&lt;0.4,"Medium (20-39%)","High (40%+)")))</f>
        <v>No Discount</v>
      </c>
      <c r="R7433" s="0" t="str">
        <f aca="false">INDEX('Lookup Tables'!$B$2:$B$5,MATCH(F7433,'Lookup Tables'!$A$2:$A$5,0))</f>
        <v>Manager C</v>
      </c>
    </row>
    <row r="7434" customFormat="false" ht="15" hidden="false" customHeight="false" outlineLevel="0" collapsed="false">
      <c r="A7434" s="0" t="s">
        <v>5633</v>
      </c>
      <c r="B7434" s="13" t="n">
        <v>42225</v>
      </c>
      <c r="C7434" s="13" t="n">
        <v>42229</v>
      </c>
      <c r="D7434" s="14" t="s">
        <v>69</v>
      </c>
      <c r="E7434" s="14" t="s">
        <v>53</v>
      </c>
      <c r="F7434" s="14" t="s">
        <v>63</v>
      </c>
      <c r="G7434" s="14" t="s">
        <v>189</v>
      </c>
      <c r="H7434" s="14" t="s">
        <v>65</v>
      </c>
      <c r="I7434" s="14" t="s">
        <v>171</v>
      </c>
      <c r="J7434" s="14" t="s">
        <v>1435</v>
      </c>
      <c r="K7434" s="15" t="n">
        <v>4.464</v>
      </c>
      <c r="L7434" s="0" t="n">
        <v>3</v>
      </c>
      <c r="M7434" s="16" t="n">
        <v>0.2</v>
      </c>
      <c r="N7434" s="17" t="n">
        <v>-0.9486</v>
      </c>
      <c r="O7434" s="0" t="str">
        <f aca="false">TEXT(B7434,"YYYY-MM")</f>
        <v>2015-08</v>
      </c>
      <c r="P7434" s="18" t="n">
        <f aca="false">IFERROR(N7434/K7434,0)</f>
        <v>-0.2125</v>
      </c>
      <c r="Q7434" s="0" t="str">
        <f aca="false">IF(M7434=0,"No Discount",IF(M7434&lt;0.2,"Low (1-19%)",IF(M7434&lt;0.4,"Medium (20-39%)","High (40%+)")))</f>
        <v>Medium (20-39%)</v>
      </c>
      <c r="R7434" s="0" t="str">
        <f aca="false">INDEX('Lookup Tables'!$B$2:$B$5,MATCH(F7434,'Lookup Tables'!$A$2:$A$5,0))</f>
        <v>Manager D</v>
      </c>
    </row>
    <row r="7435" customFormat="false" ht="15" hidden="false" customHeight="false" outlineLevel="0" collapsed="false">
      <c r="A7435" s="0" t="s">
        <v>5633</v>
      </c>
      <c r="B7435" s="13" t="n">
        <v>42225</v>
      </c>
      <c r="C7435" s="13" t="n">
        <v>42229</v>
      </c>
      <c r="D7435" s="14" t="s">
        <v>69</v>
      </c>
      <c r="E7435" s="14" t="s">
        <v>53</v>
      </c>
      <c r="F7435" s="14" t="s">
        <v>63</v>
      </c>
      <c r="G7435" s="14" t="s">
        <v>189</v>
      </c>
      <c r="H7435" s="14" t="s">
        <v>65</v>
      </c>
      <c r="I7435" s="14" t="s">
        <v>83</v>
      </c>
      <c r="J7435" s="14" t="s">
        <v>1429</v>
      </c>
      <c r="K7435" s="15" t="n">
        <v>9.345</v>
      </c>
      <c r="L7435" s="0" t="n">
        <v>5</v>
      </c>
      <c r="M7435" s="16" t="n">
        <v>0.7</v>
      </c>
      <c r="N7435" s="17" t="n">
        <v>-6.5415</v>
      </c>
      <c r="O7435" s="0" t="str">
        <f aca="false">TEXT(B7435,"YYYY-MM")</f>
        <v>2015-08</v>
      </c>
      <c r="P7435" s="18" t="n">
        <f aca="false">IFERROR(N7435/K7435,0)</f>
        <v>-0.7</v>
      </c>
      <c r="Q7435" s="0" t="str">
        <f aca="false">IF(M7435=0,"No Discount",IF(M7435&lt;0.2,"Low (1-19%)",IF(M7435&lt;0.4,"Medium (20-39%)","High (40%+)")))</f>
        <v>High (40%+)</v>
      </c>
      <c r="R7435" s="0" t="str">
        <f aca="false">INDEX('Lookup Tables'!$B$2:$B$5,MATCH(F7435,'Lookup Tables'!$A$2:$A$5,0))</f>
        <v>Manager D</v>
      </c>
    </row>
    <row r="7436" customFormat="false" ht="15" hidden="false" customHeight="false" outlineLevel="0" collapsed="false">
      <c r="A7436" s="0" t="s">
        <v>5634</v>
      </c>
      <c r="B7436" s="13" t="n">
        <v>42577</v>
      </c>
      <c r="C7436" s="13" t="n">
        <v>42582</v>
      </c>
      <c r="D7436" s="14" t="s">
        <v>69</v>
      </c>
      <c r="E7436" s="14" t="s">
        <v>62</v>
      </c>
      <c r="F7436" s="14" t="s">
        <v>63</v>
      </c>
      <c r="G7436" s="14" t="s">
        <v>64</v>
      </c>
      <c r="H7436" s="14" t="s">
        <v>65</v>
      </c>
      <c r="I7436" s="14" t="s">
        <v>83</v>
      </c>
      <c r="J7436" s="14" t="s">
        <v>947</v>
      </c>
      <c r="K7436" s="15" t="n">
        <v>9.144</v>
      </c>
      <c r="L7436" s="0" t="n">
        <v>3</v>
      </c>
      <c r="M7436" s="16" t="n">
        <v>0.2</v>
      </c>
      <c r="N7436" s="17" t="n">
        <v>3.0861</v>
      </c>
      <c r="O7436" s="0" t="str">
        <f aca="false">TEXT(B7436,"YYYY-MM")</f>
        <v>2016-07</v>
      </c>
      <c r="P7436" s="18" t="n">
        <f aca="false">IFERROR(N7436/K7436,0)</f>
        <v>0.3375</v>
      </c>
      <c r="Q7436" s="0" t="str">
        <f aca="false">IF(M7436=0,"No Discount",IF(M7436&lt;0.2,"Low (1-19%)",IF(M7436&lt;0.4,"Medium (20-39%)","High (40%+)")))</f>
        <v>Medium (20-39%)</v>
      </c>
      <c r="R7436" s="0" t="str">
        <f aca="false">INDEX('Lookup Tables'!$B$2:$B$5,MATCH(F7436,'Lookup Tables'!$A$2:$A$5,0))</f>
        <v>Manager D</v>
      </c>
    </row>
    <row r="7437" customFormat="false" ht="15" hidden="false" customHeight="false" outlineLevel="0" collapsed="false">
      <c r="A7437" s="0" t="s">
        <v>5634</v>
      </c>
      <c r="B7437" s="13" t="n">
        <v>42577</v>
      </c>
      <c r="C7437" s="13" t="n">
        <v>42582</v>
      </c>
      <c r="D7437" s="14" t="s">
        <v>69</v>
      </c>
      <c r="E7437" s="14" t="s">
        <v>62</v>
      </c>
      <c r="F7437" s="14" t="s">
        <v>63</v>
      </c>
      <c r="G7437" s="14" t="s">
        <v>64</v>
      </c>
      <c r="H7437" s="14" t="s">
        <v>65</v>
      </c>
      <c r="I7437" s="14" t="s">
        <v>83</v>
      </c>
      <c r="J7437" s="14" t="s">
        <v>574</v>
      </c>
      <c r="K7437" s="15" t="n">
        <v>23.136</v>
      </c>
      <c r="L7437" s="0" t="n">
        <v>6</v>
      </c>
      <c r="M7437" s="16" t="n">
        <v>0.2</v>
      </c>
      <c r="N7437" s="17" t="n">
        <v>8.3868</v>
      </c>
      <c r="O7437" s="0" t="str">
        <f aca="false">TEXT(B7437,"YYYY-MM")</f>
        <v>2016-07</v>
      </c>
      <c r="P7437" s="18" t="n">
        <f aca="false">IFERROR(N7437/K7437,0)</f>
        <v>0.3625</v>
      </c>
      <c r="Q7437" s="0" t="str">
        <f aca="false">IF(M7437=0,"No Discount",IF(M7437&lt;0.2,"Low (1-19%)",IF(M7437&lt;0.4,"Medium (20-39%)","High (40%+)")))</f>
        <v>Medium (20-39%)</v>
      </c>
      <c r="R7437" s="0" t="str">
        <f aca="false">INDEX('Lookup Tables'!$B$2:$B$5,MATCH(F7437,'Lookup Tables'!$A$2:$A$5,0))</f>
        <v>Manager D</v>
      </c>
    </row>
    <row r="7438" customFormat="false" ht="15" hidden="false" customHeight="false" outlineLevel="0" collapsed="false">
      <c r="A7438" s="0" t="s">
        <v>5634</v>
      </c>
      <c r="B7438" s="13" t="n">
        <v>42577</v>
      </c>
      <c r="C7438" s="13" t="n">
        <v>42582</v>
      </c>
      <c r="D7438" s="14" t="s">
        <v>69</v>
      </c>
      <c r="E7438" s="14" t="s">
        <v>62</v>
      </c>
      <c r="F7438" s="14" t="s">
        <v>63</v>
      </c>
      <c r="G7438" s="14" t="s">
        <v>64</v>
      </c>
      <c r="H7438" s="14" t="s">
        <v>65</v>
      </c>
      <c r="I7438" s="14" t="s">
        <v>78</v>
      </c>
      <c r="J7438" s="14" t="s">
        <v>2190</v>
      </c>
      <c r="K7438" s="15" t="n">
        <v>99.2</v>
      </c>
      <c r="L7438" s="0" t="n">
        <v>5</v>
      </c>
      <c r="M7438" s="16" t="n">
        <v>0</v>
      </c>
      <c r="N7438" s="17" t="n">
        <v>25.792</v>
      </c>
      <c r="O7438" s="0" t="str">
        <f aca="false">TEXT(B7438,"YYYY-MM")</f>
        <v>2016-07</v>
      </c>
      <c r="P7438" s="18" t="n">
        <f aca="false">IFERROR(N7438/K7438,0)</f>
        <v>0.26</v>
      </c>
      <c r="Q7438" s="0" t="str">
        <f aca="false">IF(M7438=0,"No Discount",IF(M7438&lt;0.2,"Low (1-19%)",IF(M7438&lt;0.4,"Medium (20-39%)","High (40%+)")))</f>
        <v>No Discount</v>
      </c>
      <c r="R7438" s="0" t="str">
        <f aca="false">INDEX('Lookup Tables'!$B$2:$B$5,MATCH(F7438,'Lookup Tables'!$A$2:$A$5,0))</f>
        <v>Manager D</v>
      </c>
    </row>
    <row r="7439" customFormat="false" ht="15" hidden="false" customHeight="false" outlineLevel="0" collapsed="false">
      <c r="A7439" s="0" t="s">
        <v>5635</v>
      </c>
      <c r="B7439" s="13" t="n">
        <v>42050</v>
      </c>
      <c r="C7439" s="13" t="n">
        <v>42054</v>
      </c>
      <c r="D7439" s="14" t="s">
        <v>69</v>
      </c>
      <c r="E7439" s="14" t="s">
        <v>62</v>
      </c>
      <c r="F7439" s="14" t="s">
        <v>63</v>
      </c>
      <c r="G7439" s="14" t="s">
        <v>94</v>
      </c>
      <c r="H7439" s="14" t="s">
        <v>65</v>
      </c>
      <c r="I7439" s="14" t="s">
        <v>83</v>
      </c>
      <c r="J7439" s="14" t="s">
        <v>1570</v>
      </c>
      <c r="K7439" s="15" t="n">
        <v>21.36</v>
      </c>
      <c r="L7439" s="0" t="n">
        <v>5</v>
      </c>
      <c r="M7439" s="16" t="n">
        <v>0.2</v>
      </c>
      <c r="N7439" s="17" t="n">
        <v>7.209</v>
      </c>
      <c r="O7439" s="0" t="str">
        <f aca="false">TEXT(B7439,"YYYY-MM")</f>
        <v>2015-02</v>
      </c>
      <c r="P7439" s="18" t="n">
        <f aca="false">IFERROR(N7439/K7439,0)</f>
        <v>0.3375</v>
      </c>
      <c r="Q7439" s="0" t="str">
        <f aca="false">IF(M7439=0,"No Discount",IF(M7439&lt;0.2,"Low (1-19%)",IF(M7439&lt;0.4,"Medium (20-39%)","High (40%+)")))</f>
        <v>Medium (20-39%)</v>
      </c>
      <c r="R7439" s="0" t="str">
        <f aca="false">INDEX('Lookup Tables'!$B$2:$B$5,MATCH(F7439,'Lookup Tables'!$A$2:$A$5,0))</f>
        <v>Manager D</v>
      </c>
    </row>
    <row r="7440" customFormat="false" ht="15" hidden="false" customHeight="false" outlineLevel="0" collapsed="false">
      <c r="A7440" s="0" t="s">
        <v>5636</v>
      </c>
      <c r="B7440" s="13" t="n">
        <v>42453</v>
      </c>
      <c r="C7440" s="13" t="n">
        <v>42456</v>
      </c>
      <c r="D7440" s="14" t="s">
        <v>52</v>
      </c>
      <c r="E7440" s="14" t="s">
        <v>62</v>
      </c>
      <c r="F7440" s="14" t="s">
        <v>63</v>
      </c>
      <c r="G7440" s="14" t="s">
        <v>94</v>
      </c>
      <c r="H7440" s="14" t="s">
        <v>56</v>
      </c>
      <c r="I7440" s="14" t="s">
        <v>76</v>
      </c>
      <c r="J7440" s="14" t="s">
        <v>2964</v>
      </c>
      <c r="K7440" s="15" t="n">
        <v>46.9</v>
      </c>
      <c r="L7440" s="0" t="n">
        <v>5</v>
      </c>
      <c r="M7440" s="16" t="n">
        <v>0</v>
      </c>
      <c r="N7440" s="17" t="n">
        <v>13.132</v>
      </c>
      <c r="O7440" s="0" t="str">
        <f aca="false">TEXT(B7440,"YYYY-MM")</f>
        <v>2016-03</v>
      </c>
      <c r="P7440" s="18" t="n">
        <f aca="false">IFERROR(N7440/K7440,0)</f>
        <v>0.28</v>
      </c>
      <c r="Q7440" s="0" t="str">
        <f aca="false">IF(M7440=0,"No Discount",IF(M7440&lt;0.2,"Low (1-19%)",IF(M7440&lt;0.4,"Medium (20-39%)","High (40%+)")))</f>
        <v>No Discount</v>
      </c>
      <c r="R7440" s="0" t="str">
        <f aca="false">INDEX('Lookup Tables'!$B$2:$B$5,MATCH(F7440,'Lookup Tables'!$A$2:$A$5,0))</f>
        <v>Manager D</v>
      </c>
    </row>
    <row r="7441" customFormat="false" ht="15" hidden="false" customHeight="false" outlineLevel="0" collapsed="false">
      <c r="A7441" s="0" t="s">
        <v>5637</v>
      </c>
      <c r="B7441" s="13" t="n">
        <v>43345</v>
      </c>
      <c r="C7441" s="13" t="n">
        <v>43349</v>
      </c>
      <c r="D7441" s="14" t="s">
        <v>69</v>
      </c>
      <c r="E7441" s="14" t="s">
        <v>53</v>
      </c>
      <c r="F7441" s="14" t="s">
        <v>63</v>
      </c>
      <c r="G7441" s="14" t="s">
        <v>64</v>
      </c>
      <c r="H7441" s="14" t="s">
        <v>65</v>
      </c>
      <c r="I7441" s="14" t="s">
        <v>83</v>
      </c>
      <c r="J7441" s="14" t="s">
        <v>1067</v>
      </c>
      <c r="K7441" s="15" t="n">
        <v>18.72</v>
      </c>
      <c r="L7441" s="0" t="n">
        <v>5</v>
      </c>
      <c r="M7441" s="16" t="n">
        <v>0.2</v>
      </c>
      <c r="N7441" s="17" t="n">
        <v>6.552</v>
      </c>
      <c r="O7441" s="0" t="str">
        <f aca="false">TEXT(B7441,"YYYY-MM")</f>
        <v>2018-09</v>
      </c>
      <c r="P7441" s="18" t="n">
        <f aca="false">IFERROR(N7441/K7441,0)</f>
        <v>0.35</v>
      </c>
      <c r="Q7441" s="0" t="str">
        <f aca="false">IF(M7441=0,"No Discount",IF(M7441&lt;0.2,"Low (1-19%)",IF(M7441&lt;0.4,"Medium (20-39%)","High (40%+)")))</f>
        <v>Medium (20-39%)</v>
      </c>
      <c r="R7441" s="0" t="str">
        <f aca="false">INDEX('Lookup Tables'!$B$2:$B$5,MATCH(F7441,'Lookup Tables'!$A$2:$A$5,0))</f>
        <v>Manager D</v>
      </c>
    </row>
    <row r="7442" customFormat="false" ht="15" hidden="false" customHeight="false" outlineLevel="0" collapsed="false">
      <c r="A7442" s="0" t="s">
        <v>5637</v>
      </c>
      <c r="B7442" s="13" t="n">
        <v>43345</v>
      </c>
      <c r="C7442" s="13" t="n">
        <v>43349</v>
      </c>
      <c r="D7442" s="14" t="s">
        <v>69</v>
      </c>
      <c r="E7442" s="14" t="s">
        <v>53</v>
      </c>
      <c r="F7442" s="14" t="s">
        <v>63</v>
      </c>
      <c r="G7442" s="14" t="s">
        <v>64</v>
      </c>
      <c r="H7442" s="14" t="s">
        <v>56</v>
      </c>
      <c r="I7442" s="14" t="s">
        <v>71</v>
      </c>
      <c r="J7442" s="14" t="s">
        <v>2076</v>
      </c>
      <c r="K7442" s="15" t="n">
        <v>236.528</v>
      </c>
      <c r="L7442" s="0" t="n">
        <v>2</v>
      </c>
      <c r="M7442" s="16" t="n">
        <v>0.2</v>
      </c>
      <c r="N7442" s="17" t="n">
        <v>-2.9566</v>
      </c>
      <c r="O7442" s="0" t="str">
        <f aca="false">TEXT(B7442,"YYYY-MM")</f>
        <v>2018-09</v>
      </c>
      <c r="P7442" s="18" t="n">
        <f aca="false">IFERROR(N7442/K7442,0)</f>
        <v>-0.0125</v>
      </c>
      <c r="Q7442" s="0" t="str">
        <f aca="false">IF(M7442=0,"No Discount",IF(M7442&lt;0.2,"Low (1-19%)",IF(M7442&lt;0.4,"Medium (20-39%)","High (40%+)")))</f>
        <v>Medium (20-39%)</v>
      </c>
      <c r="R7442" s="0" t="str">
        <f aca="false">INDEX('Lookup Tables'!$B$2:$B$5,MATCH(F7442,'Lookup Tables'!$A$2:$A$5,0))</f>
        <v>Manager D</v>
      </c>
    </row>
    <row r="7443" customFormat="false" ht="15" hidden="false" customHeight="false" outlineLevel="0" collapsed="false">
      <c r="A7443" s="0" t="s">
        <v>5638</v>
      </c>
      <c r="B7443" s="13" t="n">
        <v>42690</v>
      </c>
      <c r="C7443" s="13" t="n">
        <v>42692</v>
      </c>
      <c r="D7443" s="14" t="s">
        <v>137</v>
      </c>
      <c r="E7443" s="14" t="s">
        <v>62</v>
      </c>
      <c r="F7443" s="14" t="s">
        <v>63</v>
      </c>
      <c r="G7443" s="14" t="s">
        <v>64</v>
      </c>
      <c r="H7443" s="14" t="s">
        <v>65</v>
      </c>
      <c r="I7443" s="14" t="s">
        <v>66</v>
      </c>
      <c r="J7443" s="14" t="s">
        <v>358</v>
      </c>
      <c r="K7443" s="15" t="n">
        <v>18.9</v>
      </c>
      <c r="L7443" s="0" t="n">
        <v>3</v>
      </c>
      <c r="M7443" s="16" t="n">
        <v>0</v>
      </c>
      <c r="N7443" s="17" t="n">
        <v>8.694</v>
      </c>
      <c r="O7443" s="0" t="str">
        <f aca="false">TEXT(B7443,"YYYY-MM")</f>
        <v>2016-11</v>
      </c>
      <c r="P7443" s="18" t="n">
        <f aca="false">IFERROR(N7443/K7443,0)</f>
        <v>0.46</v>
      </c>
      <c r="Q7443" s="0" t="str">
        <f aca="false">IF(M7443=0,"No Discount",IF(M7443&lt;0.2,"Low (1-19%)",IF(M7443&lt;0.4,"Medium (20-39%)","High (40%+)")))</f>
        <v>No Discount</v>
      </c>
      <c r="R7443" s="0" t="str">
        <f aca="false">INDEX('Lookup Tables'!$B$2:$B$5,MATCH(F7443,'Lookup Tables'!$A$2:$A$5,0))</f>
        <v>Manager D</v>
      </c>
    </row>
    <row r="7444" customFormat="false" ht="15" hidden="false" customHeight="false" outlineLevel="0" collapsed="false">
      <c r="A7444" s="0" t="s">
        <v>5639</v>
      </c>
      <c r="B7444" s="13" t="n">
        <v>42347</v>
      </c>
      <c r="C7444" s="13" t="n">
        <v>42349</v>
      </c>
      <c r="D7444" s="14" t="s">
        <v>137</v>
      </c>
      <c r="E7444" s="14" t="s">
        <v>62</v>
      </c>
      <c r="F7444" s="14" t="s">
        <v>98</v>
      </c>
      <c r="G7444" s="14" t="s">
        <v>99</v>
      </c>
      <c r="H7444" s="14" t="s">
        <v>65</v>
      </c>
      <c r="I7444" s="14" t="s">
        <v>91</v>
      </c>
      <c r="J7444" s="14" t="s">
        <v>298</v>
      </c>
      <c r="K7444" s="15" t="n">
        <v>10.688</v>
      </c>
      <c r="L7444" s="0" t="n">
        <v>2</v>
      </c>
      <c r="M7444" s="16" t="n">
        <v>0.2</v>
      </c>
      <c r="N7444" s="17" t="n">
        <v>3.7408</v>
      </c>
      <c r="O7444" s="0" t="str">
        <f aca="false">TEXT(B7444,"YYYY-MM")</f>
        <v>2015-12</v>
      </c>
      <c r="P7444" s="18" t="n">
        <f aca="false">IFERROR(N7444/K7444,0)</f>
        <v>0.35</v>
      </c>
      <c r="Q7444" s="0" t="str">
        <f aca="false">IF(M7444=0,"No Discount",IF(M7444&lt;0.2,"Low (1-19%)",IF(M7444&lt;0.4,"Medium (20-39%)","High (40%+)")))</f>
        <v>Medium (20-39%)</v>
      </c>
      <c r="R7444" s="0" t="str">
        <f aca="false">INDEX('Lookup Tables'!$B$2:$B$5,MATCH(F7444,'Lookup Tables'!$A$2:$A$5,0))</f>
        <v>Manager A</v>
      </c>
    </row>
    <row r="7445" customFormat="false" ht="15" hidden="false" customHeight="false" outlineLevel="0" collapsed="false">
      <c r="A7445" s="0" t="s">
        <v>5639</v>
      </c>
      <c r="B7445" s="13" t="n">
        <v>42347</v>
      </c>
      <c r="C7445" s="13" t="n">
        <v>42349</v>
      </c>
      <c r="D7445" s="14" t="s">
        <v>137</v>
      </c>
      <c r="E7445" s="14" t="s">
        <v>62</v>
      </c>
      <c r="F7445" s="14" t="s">
        <v>98</v>
      </c>
      <c r="G7445" s="14" t="s">
        <v>99</v>
      </c>
      <c r="H7445" s="14" t="s">
        <v>65</v>
      </c>
      <c r="I7445" s="14" t="s">
        <v>73</v>
      </c>
      <c r="J7445" s="14" t="s">
        <v>1052</v>
      </c>
      <c r="K7445" s="15" t="n">
        <v>237.096</v>
      </c>
      <c r="L7445" s="0" t="n">
        <v>3</v>
      </c>
      <c r="M7445" s="16" t="n">
        <v>0.2</v>
      </c>
      <c r="N7445" s="17" t="n">
        <v>20.7459</v>
      </c>
      <c r="O7445" s="0" t="str">
        <f aca="false">TEXT(B7445,"YYYY-MM")</f>
        <v>2015-12</v>
      </c>
      <c r="P7445" s="18" t="n">
        <f aca="false">IFERROR(N7445/K7445,0)</f>
        <v>0.0875</v>
      </c>
      <c r="Q7445" s="0" t="str">
        <f aca="false">IF(M7445=0,"No Discount",IF(M7445&lt;0.2,"Low (1-19%)",IF(M7445&lt;0.4,"Medium (20-39%)","High (40%+)")))</f>
        <v>Medium (20-39%)</v>
      </c>
      <c r="R7445" s="0" t="str">
        <f aca="false">INDEX('Lookup Tables'!$B$2:$B$5,MATCH(F7445,'Lookup Tables'!$A$2:$A$5,0))</f>
        <v>Manager A</v>
      </c>
    </row>
    <row r="7446" customFormat="false" ht="15" hidden="false" customHeight="false" outlineLevel="0" collapsed="false">
      <c r="A7446" s="0" t="s">
        <v>5640</v>
      </c>
      <c r="B7446" s="13" t="n">
        <v>43134</v>
      </c>
      <c r="C7446" s="13" t="n">
        <v>43138</v>
      </c>
      <c r="D7446" s="14" t="s">
        <v>52</v>
      </c>
      <c r="E7446" s="14" t="s">
        <v>97</v>
      </c>
      <c r="F7446" s="14" t="s">
        <v>98</v>
      </c>
      <c r="G7446" s="14" t="s">
        <v>146</v>
      </c>
      <c r="H7446" s="14" t="s">
        <v>65</v>
      </c>
      <c r="I7446" s="14" t="s">
        <v>91</v>
      </c>
      <c r="J7446" s="14" t="s">
        <v>1395</v>
      </c>
      <c r="K7446" s="15" t="n">
        <v>5.184</v>
      </c>
      <c r="L7446" s="0" t="n">
        <v>1</v>
      </c>
      <c r="M7446" s="16" t="n">
        <v>0.2</v>
      </c>
      <c r="N7446" s="17" t="n">
        <v>1.8144</v>
      </c>
      <c r="O7446" s="0" t="str">
        <f aca="false">TEXT(B7446,"YYYY-MM")</f>
        <v>2018-02</v>
      </c>
      <c r="P7446" s="18" t="n">
        <f aca="false">IFERROR(N7446/K7446,0)</f>
        <v>0.35</v>
      </c>
      <c r="Q7446" s="0" t="str">
        <f aca="false">IF(M7446=0,"No Discount",IF(M7446&lt;0.2,"Low (1-19%)",IF(M7446&lt;0.4,"Medium (20-39%)","High (40%+)")))</f>
        <v>Medium (20-39%)</v>
      </c>
      <c r="R7446" s="0" t="str">
        <f aca="false">INDEX('Lookup Tables'!$B$2:$B$5,MATCH(F7446,'Lookup Tables'!$A$2:$A$5,0))</f>
        <v>Manager A</v>
      </c>
    </row>
    <row r="7447" customFormat="false" ht="15" hidden="false" customHeight="false" outlineLevel="0" collapsed="false">
      <c r="A7447" s="0" t="s">
        <v>5640</v>
      </c>
      <c r="B7447" s="13" t="n">
        <v>43134</v>
      </c>
      <c r="C7447" s="13" t="n">
        <v>43138</v>
      </c>
      <c r="D7447" s="14" t="s">
        <v>52</v>
      </c>
      <c r="E7447" s="14" t="s">
        <v>97</v>
      </c>
      <c r="F7447" s="14" t="s">
        <v>98</v>
      </c>
      <c r="G7447" s="14" t="s">
        <v>146</v>
      </c>
      <c r="H7447" s="14" t="s">
        <v>65</v>
      </c>
      <c r="I7447" s="14" t="s">
        <v>91</v>
      </c>
      <c r="J7447" s="14" t="s">
        <v>3291</v>
      </c>
      <c r="K7447" s="15" t="n">
        <v>65.584</v>
      </c>
      <c r="L7447" s="0" t="n">
        <v>2</v>
      </c>
      <c r="M7447" s="16" t="n">
        <v>0.2</v>
      </c>
      <c r="N7447" s="17" t="n">
        <v>23.7742</v>
      </c>
      <c r="O7447" s="0" t="str">
        <f aca="false">TEXT(B7447,"YYYY-MM")</f>
        <v>2018-02</v>
      </c>
      <c r="P7447" s="18" t="n">
        <f aca="false">IFERROR(N7447/K7447,0)</f>
        <v>0.3625</v>
      </c>
      <c r="Q7447" s="0" t="str">
        <f aca="false">IF(M7447=0,"No Discount",IF(M7447&lt;0.2,"Low (1-19%)",IF(M7447&lt;0.4,"Medium (20-39%)","High (40%+)")))</f>
        <v>Medium (20-39%)</v>
      </c>
      <c r="R7447" s="0" t="str">
        <f aca="false">INDEX('Lookup Tables'!$B$2:$B$5,MATCH(F7447,'Lookup Tables'!$A$2:$A$5,0))</f>
        <v>Manager A</v>
      </c>
    </row>
    <row r="7448" customFormat="false" ht="15" hidden="false" customHeight="false" outlineLevel="0" collapsed="false">
      <c r="A7448" s="0" t="s">
        <v>5640</v>
      </c>
      <c r="B7448" s="13" t="n">
        <v>43134</v>
      </c>
      <c r="C7448" s="13" t="n">
        <v>43138</v>
      </c>
      <c r="D7448" s="14" t="s">
        <v>52</v>
      </c>
      <c r="E7448" s="14" t="s">
        <v>97</v>
      </c>
      <c r="F7448" s="14" t="s">
        <v>98</v>
      </c>
      <c r="G7448" s="14" t="s">
        <v>146</v>
      </c>
      <c r="H7448" s="14" t="s">
        <v>56</v>
      </c>
      <c r="I7448" s="14" t="s">
        <v>76</v>
      </c>
      <c r="J7448" s="14" t="s">
        <v>2490</v>
      </c>
      <c r="K7448" s="15" t="n">
        <v>22.2</v>
      </c>
      <c r="L7448" s="0" t="n">
        <v>1</v>
      </c>
      <c r="M7448" s="16" t="n">
        <v>0.6</v>
      </c>
      <c r="N7448" s="17" t="n">
        <v>-26.085</v>
      </c>
      <c r="O7448" s="0" t="str">
        <f aca="false">TEXT(B7448,"YYYY-MM")</f>
        <v>2018-02</v>
      </c>
      <c r="P7448" s="18" t="n">
        <f aca="false">IFERROR(N7448/K7448,0)</f>
        <v>-1.175</v>
      </c>
      <c r="Q7448" s="0" t="str">
        <f aca="false">IF(M7448=0,"No Discount",IF(M7448&lt;0.2,"Low (1-19%)",IF(M7448&lt;0.4,"Medium (20-39%)","High (40%+)")))</f>
        <v>High (40%+)</v>
      </c>
      <c r="R7448" s="0" t="str">
        <f aca="false">INDEX('Lookup Tables'!$B$2:$B$5,MATCH(F7448,'Lookup Tables'!$A$2:$A$5,0))</f>
        <v>Manager A</v>
      </c>
    </row>
    <row r="7449" customFormat="false" ht="15" hidden="false" customHeight="false" outlineLevel="0" collapsed="false">
      <c r="A7449" s="0" t="s">
        <v>5640</v>
      </c>
      <c r="B7449" s="13" t="n">
        <v>43134</v>
      </c>
      <c r="C7449" s="13" t="n">
        <v>43138</v>
      </c>
      <c r="D7449" s="14" t="s">
        <v>52</v>
      </c>
      <c r="E7449" s="14" t="s">
        <v>97</v>
      </c>
      <c r="F7449" s="14" t="s">
        <v>98</v>
      </c>
      <c r="G7449" s="14" t="s">
        <v>146</v>
      </c>
      <c r="H7449" s="14" t="s">
        <v>65</v>
      </c>
      <c r="I7449" s="14" t="s">
        <v>91</v>
      </c>
      <c r="J7449" s="14" t="s">
        <v>1756</v>
      </c>
      <c r="K7449" s="15" t="n">
        <v>419.4</v>
      </c>
      <c r="L7449" s="0" t="n">
        <v>5</v>
      </c>
      <c r="M7449" s="16" t="n">
        <v>0.2</v>
      </c>
      <c r="N7449" s="17" t="n">
        <v>146.79</v>
      </c>
      <c r="O7449" s="0" t="str">
        <f aca="false">TEXT(B7449,"YYYY-MM")</f>
        <v>2018-02</v>
      </c>
      <c r="P7449" s="18" t="n">
        <f aca="false">IFERROR(N7449/K7449,0)</f>
        <v>0.35</v>
      </c>
      <c r="Q7449" s="0" t="str">
        <f aca="false">IF(M7449=0,"No Discount",IF(M7449&lt;0.2,"Low (1-19%)",IF(M7449&lt;0.4,"Medium (20-39%)","High (40%+)")))</f>
        <v>Medium (20-39%)</v>
      </c>
      <c r="R7449" s="0" t="str">
        <f aca="false">INDEX('Lookup Tables'!$B$2:$B$5,MATCH(F7449,'Lookup Tables'!$A$2:$A$5,0))</f>
        <v>Manager A</v>
      </c>
    </row>
    <row r="7450" customFormat="false" ht="15" hidden="false" customHeight="false" outlineLevel="0" collapsed="false">
      <c r="A7450" s="0" t="s">
        <v>5641</v>
      </c>
      <c r="B7450" s="13" t="n">
        <v>43415</v>
      </c>
      <c r="C7450" s="13" t="n">
        <v>43418</v>
      </c>
      <c r="D7450" s="14" t="s">
        <v>137</v>
      </c>
      <c r="E7450" s="14" t="s">
        <v>53</v>
      </c>
      <c r="F7450" s="14" t="s">
        <v>54</v>
      </c>
      <c r="G7450" s="14" t="s">
        <v>200</v>
      </c>
      <c r="H7450" s="14" t="s">
        <v>56</v>
      </c>
      <c r="I7450" s="14" t="s">
        <v>76</v>
      </c>
      <c r="J7450" s="14" t="s">
        <v>1136</v>
      </c>
      <c r="K7450" s="15" t="n">
        <v>88.92</v>
      </c>
      <c r="L7450" s="0" t="n">
        <v>5</v>
      </c>
      <c r="M7450" s="16" t="n">
        <v>0.2</v>
      </c>
      <c r="N7450" s="17" t="n">
        <v>14.4495</v>
      </c>
      <c r="O7450" s="0" t="str">
        <f aca="false">TEXT(B7450,"YYYY-MM")</f>
        <v>2018-11</v>
      </c>
      <c r="P7450" s="18" t="n">
        <f aca="false">IFERROR(N7450/K7450,0)</f>
        <v>0.1625</v>
      </c>
      <c r="Q7450" s="0" t="str">
        <f aca="false">IF(M7450=0,"No Discount",IF(M7450&lt;0.2,"Low (1-19%)",IF(M7450&lt;0.4,"Medium (20-39%)","High (40%+)")))</f>
        <v>Medium (20-39%)</v>
      </c>
      <c r="R7450" s="0" t="str">
        <f aca="false">INDEX('Lookup Tables'!$B$2:$B$5,MATCH(F7450,'Lookup Tables'!$A$2:$A$5,0))</f>
        <v>Manager C</v>
      </c>
    </row>
    <row r="7451" customFormat="false" ht="15" hidden="false" customHeight="false" outlineLevel="0" collapsed="false">
      <c r="A7451" s="0" t="s">
        <v>5642</v>
      </c>
      <c r="B7451" s="13" t="n">
        <v>43360</v>
      </c>
      <c r="C7451" s="13" t="n">
        <v>43365</v>
      </c>
      <c r="D7451" s="14" t="s">
        <v>52</v>
      </c>
      <c r="E7451" s="14" t="s">
        <v>97</v>
      </c>
      <c r="F7451" s="14" t="s">
        <v>98</v>
      </c>
      <c r="G7451" s="14" t="s">
        <v>99</v>
      </c>
      <c r="H7451" s="14" t="s">
        <v>65</v>
      </c>
      <c r="I7451" s="14" t="s">
        <v>78</v>
      </c>
      <c r="J7451" s="14" t="s">
        <v>259</v>
      </c>
      <c r="K7451" s="15" t="n">
        <v>9.912</v>
      </c>
      <c r="L7451" s="0" t="n">
        <v>3</v>
      </c>
      <c r="M7451" s="16" t="n">
        <v>0.2</v>
      </c>
      <c r="N7451" s="17" t="n">
        <v>3.2214</v>
      </c>
      <c r="O7451" s="0" t="str">
        <f aca="false">TEXT(B7451,"YYYY-MM")</f>
        <v>2018-09</v>
      </c>
      <c r="P7451" s="18" t="n">
        <f aca="false">IFERROR(N7451/K7451,0)</f>
        <v>0.325</v>
      </c>
      <c r="Q7451" s="0" t="str">
        <f aca="false">IF(M7451=0,"No Discount",IF(M7451&lt;0.2,"Low (1-19%)",IF(M7451&lt;0.4,"Medium (20-39%)","High (40%+)")))</f>
        <v>Medium (20-39%)</v>
      </c>
      <c r="R7451" s="0" t="str">
        <f aca="false">INDEX('Lookup Tables'!$B$2:$B$5,MATCH(F7451,'Lookup Tables'!$A$2:$A$5,0))</f>
        <v>Manager A</v>
      </c>
    </row>
    <row r="7452" customFormat="false" ht="15" hidden="false" customHeight="false" outlineLevel="0" collapsed="false">
      <c r="A7452" s="0" t="s">
        <v>5642</v>
      </c>
      <c r="B7452" s="13" t="n">
        <v>43360</v>
      </c>
      <c r="C7452" s="13" t="n">
        <v>43365</v>
      </c>
      <c r="D7452" s="14" t="s">
        <v>52</v>
      </c>
      <c r="E7452" s="14" t="s">
        <v>97</v>
      </c>
      <c r="F7452" s="14" t="s">
        <v>98</v>
      </c>
      <c r="G7452" s="14" t="s">
        <v>99</v>
      </c>
      <c r="H7452" s="14" t="s">
        <v>56</v>
      </c>
      <c r="I7452" s="14" t="s">
        <v>59</v>
      </c>
      <c r="J7452" s="14" t="s">
        <v>2284</v>
      </c>
      <c r="K7452" s="15" t="n">
        <v>318.43</v>
      </c>
      <c r="L7452" s="0" t="n">
        <v>5</v>
      </c>
      <c r="M7452" s="16" t="n">
        <v>0.3</v>
      </c>
      <c r="N7452" s="17" t="n">
        <v>-77.333</v>
      </c>
      <c r="O7452" s="0" t="str">
        <f aca="false">TEXT(B7452,"YYYY-MM")</f>
        <v>2018-09</v>
      </c>
      <c r="P7452" s="18" t="n">
        <f aca="false">IFERROR(N7452/K7452,0)</f>
        <v>-0.242857142857143</v>
      </c>
      <c r="Q7452" s="0" t="str">
        <f aca="false">IF(M7452=0,"No Discount",IF(M7452&lt;0.2,"Low (1-19%)",IF(M7452&lt;0.4,"Medium (20-39%)","High (40%+)")))</f>
        <v>Medium (20-39%)</v>
      </c>
      <c r="R7452" s="0" t="str">
        <f aca="false">INDEX('Lookup Tables'!$B$2:$B$5,MATCH(F7452,'Lookup Tables'!$A$2:$A$5,0))</f>
        <v>Manager A</v>
      </c>
    </row>
    <row r="7453" customFormat="false" ht="15" hidden="false" customHeight="false" outlineLevel="0" collapsed="false">
      <c r="A7453" s="0" t="s">
        <v>5642</v>
      </c>
      <c r="B7453" s="13" t="n">
        <v>43360</v>
      </c>
      <c r="C7453" s="13" t="n">
        <v>43365</v>
      </c>
      <c r="D7453" s="14" t="s">
        <v>52</v>
      </c>
      <c r="E7453" s="14" t="s">
        <v>97</v>
      </c>
      <c r="F7453" s="14" t="s">
        <v>98</v>
      </c>
      <c r="G7453" s="14" t="s">
        <v>99</v>
      </c>
      <c r="H7453" s="14" t="s">
        <v>65</v>
      </c>
      <c r="I7453" s="14" t="s">
        <v>83</v>
      </c>
      <c r="J7453" s="14" t="s">
        <v>607</v>
      </c>
      <c r="K7453" s="15" t="n">
        <v>5.8</v>
      </c>
      <c r="L7453" s="0" t="n">
        <v>5</v>
      </c>
      <c r="M7453" s="16" t="n">
        <v>0.8</v>
      </c>
      <c r="N7453" s="17" t="n">
        <v>-10.15</v>
      </c>
      <c r="O7453" s="0" t="str">
        <f aca="false">TEXT(B7453,"YYYY-MM")</f>
        <v>2018-09</v>
      </c>
      <c r="P7453" s="18" t="n">
        <f aca="false">IFERROR(N7453/K7453,0)</f>
        <v>-1.75</v>
      </c>
      <c r="Q7453" s="0" t="str">
        <f aca="false">IF(M7453=0,"No Discount",IF(M7453&lt;0.2,"Low (1-19%)",IF(M7453&lt;0.4,"Medium (20-39%)","High (40%+)")))</f>
        <v>High (40%+)</v>
      </c>
      <c r="R7453" s="0" t="str">
        <f aca="false">INDEX('Lookup Tables'!$B$2:$B$5,MATCH(F7453,'Lookup Tables'!$A$2:$A$5,0))</f>
        <v>Manager A</v>
      </c>
    </row>
    <row r="7454" customFormat="false" ht="15" hidden="false" customHeight="false" outlineLevel="0" collapsed="false">
      <c r="A7454" s="0" t="s">
        <v>5642</v>
      </c>
      <c r="B7454" s="13" t="n">
        <v>43360</v>
      </c>
      <c r="C7454" s="13" t="n">
        <v>43365</v>
      </c>
      <c r="D7454" s="14" t="s">
        <v>52</v>
      </c>
      <c r="E7454" s="14" t="s">
        <v>97</v>
      </c>
      <c r="F7454" s="14" t="s">
        <v>98</v>
      </c>
      <c r="G7454" s="14" t="s">
        <v>99</v>
      </c>
      <c r="H7454" s="14" t="s">
        <v>80</v>
      </c>
      <c r="I7454" s="14" t="s">
        <v>81</v>
      </c>
      <c r="J7454" s="14" t="s">
        <v>3366</v>
      </c>
      <c r="K7454" s="15" t="n">
        <v>1415.76</v>
      </c>
      <c r="L7454" s="0" t="n">
        <v>6</v>
      </c>
      <c r="M7454" s="16" t="n">
        <v>0.2</v>
      </c>
      <c r="N7454" s="17" t="n">
        <v>88.485</v>
      </c>
      <c r="O7454" s="0" t="str">
        <f aca="false">TEXT(B7454,"YYYY-MM")</f>
        <v>2018-09</v>
      </c>
      <c r="P7454" s="18" t="n">
        <f aca="false">IFERROR(N7454/K7454,0)</f>
        <v>0.0625</v>
      </c>
      <c r="Q7454" s="0" t="str">
        <f aca="false">IF(M7454=0,"No Discount",IF(M7454&lt;0.2,"Low (1-19%)",IF(M7454&lt;0.4,"Medium (20-39%)","High (40%+)")))</f>
        <v>Medium (20-39%)</v>
      </c>
      <c r="R7454" s="0" t="str">
        <f aca="false">INDEX('Lookup Tables'!$B$2:$B$5,MATCH(F7454,'Lookup Tables'!$A$2:$A$5,0))</f>
        <v>Manager A</v>
      </c>
    </row>
    <row r="7455" customFormat="false" ht="15" hidden="false" customHeight="false" outlineLevel="0" collapsed="false">
      <c r="A7455" s="0" t="s">
        <v>5643</v>
      </c>
      <c r="B7455" s="13" t="n">
        <v>43276</v>
      </c>
      <c r="C7455" s="13" t="n">
        <v>43282</v>
      </c>
      <c r="D7455" s="14" t="s">
        <v>69</v>
      </c>
      <c r="E7455" s="14" t="s">
        <v>53</v>
      </c>
      <c r="F7455" s="14" t="s">
        <v>98</v>
      </c>
      <c r="G7455" s="14" t="s">
        <v>146</v>
      </c>
      <c r="H7455" s="14" t="s">
        <v>80</v>
      </c>
      <c r="I7455" s="14" t="s">
        <v>81</v>
      </c>
      <c r="J7455" s="14" t="s">
        <v>1635</v>
      </c>
      <c r="K7455" s="15" t="n">
        <v>148.48</v>
      </c>
      <c r="L7455" s="0" t="n">
        <v>2</v>
      </c>
      <c r="M7455" s="16" t="n">
        <v>0.2</v>
      </c>
      <c r="N7455" s="17" t="n">
        <v>16.704</v>
      </c>
      <c r="O7455" s="0" t="str">
        <f aca="false">TEXT(B7455,"YYYY-MM")</f>
        <v>2018-06</v>
      </c>
      <c r="P7455" s="18" t="n">
        <f aca="false">IFERROR(N7455/K7455,0)</f>
        <v>0.1125</v>
      </c>
      <c r="Q7455" s="0" t="str">
        <f aca="false">IF(M7455=0,"No Discount",IF(M7455&lt;0.2,"Low (1-19%)",IF(M7455&lt;0.4,"Medium (20-39%)","High (40%+)")))</f>
        <v>Medium (20-39%)</v>
      </c>
      <c r="R7455" s="0" t="str">
        <f aca="false">INDEX('Lookup Tables'!$B$2:$B$5,MATCH(F7455,'Lookup Tables'!$A$2:$A$5,0))</f>
        <v>Manager A</v>
      </c>
    </row>
    <row r="7456" customFormat="false" ht="15" hidden="false" customHeight="false" outlineLevel="0" collapsed="false">
      <c r="A7456" s="0" t="s">
        <v>5644</v>
      </c>
      <c r="B7456" s="13" t="n">
        <v>42946</v>
      </c>
      <c r="C7456" s="13" t="n">
        <v>42951</v>
      </c>
      <c r="D7456" s="14" t="s">
        <v>69</v>
      </c>
      <c r="E7456" s="14" t="s">
        <v>53</v>
      </c>
      <c r="F7456" s="14" t="s">
        <v>98</v>
      </c>
      <c r="G7456" s="14" t="s">
        <v>146</v>
      </c>
      <c r="H7456" s="14" t="s">
        <v>65</v>
      </c>
      <c r="I7456" s="14" t="s">
        <v>66</v>
      </c>
      <c r="J7456" s="14" t="s">
        <v>2784</v>
      </c>
      <c r="K7456" s="15" t="n">
        <v>9.248</v>
      </c>
      <c r="L7456" s="0" t="n">
        <v>4</v>
      </c>
      <c r="M7456" s="16" t="n">
        <v>0.2</v>
      </c>
      <c r="N7456" s="17" t="n">
        <v>3.1212</v>
      </c>
      <c r="O7456" s="0" t="str">
        <f aca="false">TEXT(B7456,"YYYY-MM")</f>
        <v>2017-07</v>
      </c>
      <c r="P7456" s="18" t="n">
        <f aca="false">IFERROR(N7456/K7456,0)</f>
        <v>0.3375</v>
      </c>
      <c r="Q7456" s="0" t="str">
        <f aca="false">IF(M7456=0,"No Discount",IF(M7456&lt;0.2,"Low (1-19%)",IF(M7456&lt;0.4,"Medium (20-39%)","High (40%+)")))</f>
        <v>Medium (20-39%)</v>
      </c>
      <c r="R7456" s="0" t="str">
        <f aca="false">INDEX('Lookup Tables'!$B$2:$B$5,MATCH(F7456,'Lookup Tables'!$A$2:$A$5,0))</f>
        <v>Manager A</v>
      </c>
    </row>
    <row r="7457" customFormat="false" ht="15" hidden="false" customHeight="false" outlineLevel="0" collapsed="false">
      <c r="A7457" s="0" t="s">
        <v>5644</v>
      </c>
      <c r="B7457" s="13" t="n">
        <v>42946</v>
      </c>
      <c r="C7457" s="13" t="n">
        <v>42951</v>
      </c>
      <c r="D7457" s="14" t="s">
        <v>69</v>
      </c>
      <c r="E7457" s="14" t="s">
        <v>53</v>
      </c>
      <c r="F7457" s="14" t="s">
        <v>98</v>
      </c>
      <c r="G7457" s="14" t="s">
        <v>146</v>
      </c>
      <c r="H7457" s="14" t="s">
        <v>65</v>
      </c>
      <c r="I7457" s="14" t="s">
        <v>73</v>
      </c>
      <c r="J7457" s="14" t="s">
        <v>867</v>
      </c>
      <c r="K7457" s="15" t="n">
        <v>1036.624</v>
      </c>
      <c r="L7457" s="0" t="n">
        <v>2</v>
      </c>
      <c r="M7457" s="16" t="n">
        <v>0.2</v>
      </c>
      <c r="N7457" s="17" t="n">
        <v>51.8312</v>
      </c>
      <c r="O7457" s="0" t="str">
        <f aca="false">TEXT(B7457,"YYYY-MM")</f>
        <v>2017-07</v>
      </c>
      <c r="P7457" s="18" t="n">
        <f aca="false">IFERROR(N7457/K7457,0)</f>
        <v>0.05</v>
      </c>
      <c r="Q7457" s="0" t="str">
        <f aca="false">IF(M7457=0,"No Discount",IF(M7457&lt;0.2,"Low (1-19%)",IF(M7457&lt;0.4,"Medium (20-39%)","High (40%+)")))</f>
        <v>Medium (20-39%)</v>
      </c>
      <c r="R7457" s="0" t="str">
        <f aca="false">INDEX('Lookup Tables'!$B$2:$B$5,MATCH(F7457,'Lookup Tables'!$A$2:$A$5,0))</f>
        <v>Manager A</v>
      </c>
    </row>
    <row r="7458" customFormat="false" ht="15" hidden="false" customHeight="false" outlineLevel="0" collapsed="false">
      <c r="A7458" s="0" t="s">
        <v>5645</v>
      </c>
      <c r="B7458" s="13" t="n">
        <v>42476</v>
      </c>
      <c r="C7458" s="13" t="n">
        <v>42478</v>
      </c>
      <c r="D7458" s="14" t="s">
        <v>137</v>
      </c>
      <c r="E7458" s="14" t="s">
        <v>53</v>
      </c>
      <c r="F7458" s="14" t="s">
        <v>54</v>
      </c>
      <c r="G7458" s="14" t="s">
        <v>193</v>
      </c>
      <c r="H7458" s="14" t="s">
        <v>80</v>
      </c>
      <c r="I7458" s="14" t="s">
        <v>81</v>
      </c>
      <c r="J7458" s="14" t="s">
        <v>88</v>
      </c>
      <c r="K7458" s="15" t="n">
        <v>569.64</v>
      </c>
      <c r="L7458" s="0" t="n">
        <v>2</v>
      </c>
      <c r="M7458" s="16" t="n">
        <v>0</v>
      </c>
      <c r="N7458" s="17" t="n">
        <v>148.1064</v>
      </c>
      <c r="O7458" s="0" t="str">
        <f aca="false">TEXT(B7458,"YYYY-MM")</f>
        <v>2016-04</v>
      </c>
      <c r="P7458" s="18" t="n">
        <f aca="false">IFERROR(N7458/K7458,0)</f>
        <v>0.26</v>
      </c>
      <c r="Q7458" s="0" t="str">
        <f aca="false">IF(M7458=0,"No Discount",IF(M7458&lt;0.2,"Low (1-19%)",IF(M7458&lt;0.4,"Medium (20-39%)","High (40%+)")))</f>
        <v>No Discount</v>
      </c>
      <c r="R7458" s="0" t="str">
        <f aca="false">INDEX('Lookup Tables'!$B$2:$B$5,MATCH(F7458,'Lookup Tables'!$A$2:$A$5,0))</f>
        <v>Manager C</v>
      </c>
    </row>
    <row r="7459" customFormat="false" ht="15" hidden="false" customHeight="false" outlineLevel="0" collapsed="false">
      <c r="A7459" s="0" t="s">
        <v>5645</v>
      </c>
      <c r="B7459" s="13" t="n">
        <v>42476</v>
      </c>
      <c r="C7459" s="13" t="n">
        <v>42478</v>
      </c>
      <c r="D7459" s="14" t="s">
        <v>137</v>
      </c>
      <c r="E7459" s="14" t="s">
        <v>53</v>
      </c>
      <c r="F7459" s="14" t="s">
        <v>54</v>
      </c>
      <c r="G7459" s="14" t="s">
        <v>193</v>
      </c>
      <c r="H7459" s="14" t="s">
        <v>65</v>
      </c>
      <c r="I7459" s="14" t="s">
        <v>83</v>
      </c>
      <c r="J7459" s="14" t="s">
        <v>1105</v>
      </c>
      <c r="K7459" s="15" t="n">
        <v>9.14</v>
      </c>
      <c r="L7459" s="0" t="n">
        <v>1</v>
      </c>
      <c r="M7459" s="16" t="n">
        <v>0</v>
      </c>
      <c r="N7459" s="17" t="n">
        <v>4.57</v>
      </c>
      <c r="O7459" s="0" t="str">
        <f aca="false">TEXT(B7459,"YYYY-MM")</f>
        <v>2016-04</v>
      </c>
      <c r="P7459" s="18" t="n">
        <f aca="false">IFERROR(N7459/K7459,0)</f>
        <v>0.5</v>
      </c>
      <c r="Q7459" s="0" t="str">
        <f aca="false">IF(M7459=0,"No Discount",IF(M7459&lt;0.2,"Low (1-19%)",IF(M7459&lt;0.4,"Medium (20-39%)","High (40%+)")))</f>
        <v>No Discount</v>
      </c>
      <c r="R7459" s="0" t="str">
        <f aca="false">INDEX('Lookup Tables'!$B$2:$B$5,MATCH(F7459,'Lookup Tables'!$A$2:$A$5,0))</f>
        <v>Manager C</v>
      </c>
    </row>
    <row r="7460" customFormat="false" ht="15" hidden="false" customHeight="false" outlineLevel="0" collapsed="false">
      <c r="A7460" s="0" t="s">
        <v>5645</v>
      </c>
      <c r="B7460" s="13" t="n">
        <v>42476</v>
      </c>
      <c r="C7460" s="13" t="n">
        <v>42478</v>
      </c>
      <c r="D7460" s="14" t="s">
        <v>137</v>
      </c>
      <c r="E7460" s="14" t="s">
        <v>53</v>
      </c>
      <c r="F7460" s="14" t="s">
        <v>54</v>
      </c>
      <c r="G7460" s="14" t="s">
        <v>193</v>
      </c>
      <c r="H7460" s="14" t="s">
        <v>56</v>
      </c>
      <c r="I7460" s="14" t="s">
        <v>76</v>
      </c>
      <c r="J7460" s="14" t="s">
        <v>2561</v>
      </c>
      <c r="K7460" s="15" t="n">
        <v>1196.86</v>
      </c>
      <c r="L7460" s="0" t="n">
        <v>7</v>
      </c>
      <c r="M7460" s="16" t="n">
        <v>0</v>
      </c>
      <c r="N7460" s="17" t="n">
        <v>119.686</v>
      </c>
      <c r="O7460" s="0" t="str">
        <f aca="false">TEXT(B7460,"YYYY-MM")</f>
        <v>2016-04</v>
      </c>
      <c r="P7460" s="18" t="n">
        <f aca="false">IFERROR(N7460/K7460,0)</f>
        <v>0.1</v>
      </c>
      <c r="Q7460" s="0" t="str">
        <f aca="false">IF(M7460=0,"No Discount",IF(M7460&lt;0.2,"Low (1-19%)",IF(M7460&lt;0.4,"Medium (20-39%)","High (40%+)")))</f>
        <v>No Discount</v>
      </c>
      <c r="R7460" s="0" t="str">
        <f aca="false">INDEX('Lookup Tables'!$B$2:$B$5,MATCH(F7460,'Lookup Tables'!$A$2:$A$5,0))</f>
        <v>Manager C</v>
      </c>
    </row>
    <row r="7461" customFormat="false" ht="15" hidden="false" customHeight="false" outlineLevel="0" collapsed="false">
      <c r="A7461" s="0" t="s">
        <v>5645</v>
      </c>
      <c r="B7461" s="13" t="n">
        <v>42476</v>
      </c>
      <c r="C7461" s="13" t="n">
        <v>42478</v>
      </c>
      <c r="D7461" s="14" t="s">
        <v>137</v>
      </c>
      <c r="E7461" s="14" t="s">
        <v>53</v>
      </c>
      <c r="F7461" s="14" t="s">
        <v>54</v>
      </c>
      <c r="G7461" s="14" t="s">
        <v>193</v>
      </c>
      <c r="H7461" s="14" t="s">
        <v>56</v>
      </c>
      <c r="I7461" s="14" t="s">
        <v>57</v>
      </c>
      <c r="J7461" s="14" t="s">
        <v>1185</v>
      </c>
      <c r="K7461" s="15" t="n">
        <v>523.26</v>
      </c>
      <c r="L7461" s="0" t="n">
        <v>9</v>
      </c>
      <c r="M7461" s="16" t="n">
        <v>0</v>
      </c>
      <c r="N7461" s="17" t="n">
        <v>125.5824</v>
      </c>
      <c r="O7461" s="0" t="str">
        <f aca="false">TEXT(B7461,"YYYY-MM")</f>
        <v>2016-04</v>
      </c>
      <c r="P7461" s="18" t="n">
        <f aca="false">IFERROR(N7461/K7461,0)</f>
        <v>0.24</v>
      </c>
      <c r="Q7461" s="0" t="str">
        <f aca="false">IF(M7461=0,"No Discount",IF(M7461&lt;0.2,"Low (1-19%)",IF(M7461&lt;0.4,"Medium (20-39%)","High (40%+)")))</f>
        <v>No Discount</v>
      </c>
      <c r="R7461" s="0" t="str">
        <f aca="false">INDEX('Lookup Tables'!$B$2:$B$5,MATCH(F7461,'Lookup Tables'!$A$2:$A$5,0))</f>
        <v>Manager C</v>
      </c>
    </row>
    <row r="7462" customFormat="false" ht="15" hidden="false" customHeight="false" outlineLevel="0" collapsed="false">
      <c r="A7462" s="0" t="s">
        <v>5646</v>
      </c>
      <c r="B7462" s="13" t="n">
        <v>42471</v>
      </c>
      <c r="C7462" s="13" t="n">
        <v>42474</v>
      </c>
      <c r="D7462" s="14" t="s">
        <v>52</v>
      </c>
      <c r="E7462" s="14" t="s">
        <v>53</v>
      </c>
      <c r="F7462" s="14" t="s">
        <v>63</v>
      </c>
      <c r="G7462" s="14" t="s">
        <v>64</v>
      </c>
      <c r="H7462" s="14" t="s">
        <v>80</v>
      </c>
      <c r="I7462" s="14" t="s">
        <v>570</v>
      </c>
      <c r="J7462" s="14" t="s">
        <v>4102</v>
      </c>
      <c r="K7462" s="15" t="n">
        <v>639.968</v>
      </c>
      <c r="L7462" s="0" t="n">
        <v>4</v>
      </c>
      <c r="M7462" s="16" t="n">
        <v>0.2</v>
      </c>
      <c r="N7462" s="17" t="n">
        <v>215.9892</v>
      </c>
      <c r="O7462" s="0" t="str">
        <f aca="false">TEXT(B7462,"YYYY-MM")</f>
        <v>2016-04</v>
      </c>
      <c r="P7462" s="18" t="n">
        <f aca="false">IFERROR(N7462/K7462,0)</f>
        <v>0.3375</v>
      </c>
      <c r="Q7462" s="0" t="str">
        <f aca="false">IF(M7462=0,"No Discount",IF(M7462&lt;0.2,"Low (1-19%)",IF(M7462&lt;0.4,"Medium (20-39%)","High (40%+)")))</f>
        <v>Medium (20-39%)</v>
      </c>
      <c r="R7462" s="0" t="str">
        <f aca="false">INDEX('Lookup Tables'!$B$2:$B$5,MATCH(F7462,'Lookup Tables'!$A$2:$A$5,0))</f>
        <v>Manager D</v>
      </c>
    </row>
    <row r="7463" customFormat="false" ht="15" hidden="false" customHeight="false" outlineLevel="0" collapsed="false">
      <c r="A7463" s="0" t="s">
        <v>5646</v>
      </c>
      <c r="B7463" s="13" t="n">
        <v>42471</v>
      </c>
      <c r="C7463" s="13" t="n">
        <v>42474</v>
      </c>
      <c r="D7463" s="14" t="s">
        <v>52</v>
      </c>
      <c r="E7463" s="14" t="s">
        <v>53</v>
      </c>
      <c r="F7463" s="14" t="s">
        <v>63</v>
      </c>
      <c r="G7463" s="14" t="s">
        <v>64</v>
      </c>
      <c r="H7463" s="14" t="s">
        <v>65</v>
      </c>
      <c r="I7463" s="14" t="s">
        <v>91</v>
      </c>
      <c r="J7463" s="14" t="s">
        <v>135</v>
      </c>
      <c r="K7463" s="15" t="n">
        <v>52.76</v>
      </c>
      <c r="L7463" s="0" t="n">
        <v>2</v>
      </c>
      <c r="M7463" s="16" t="n">
        <v>0</v>
      </c>
      <c r="N7463" s="17" t="n">
        <v>24.2696</v>
      </c>
      <c r="O7463" s="0" t="str">
        <f aca="false">TEXT(B7463,"YYYY-MM")</f>
        <v>2016-04</v>
      </c>
      <c r="P7463" s="18" t="n">
        <f aca="false">IFERROR(N7463/K7463,0)</f>
        <v>0.46</v>
      </c>
      <c r="Q7463" s="0" t="str">
        <f aca="false">IF(M7463=0,"No Discount",IF(M7463&lt;0.2,"Low (1-19%)",IF(M7463&lt;0.4,"Medium (20-39%)","High (40%+)")))</f>
        <v>No Discount</v>
      </c>
      <c r="R7463" s="0" t="str">
        <f aca="false">INDEX('Lookup Tables'!$B$2:$B$5,MATCH(F7463,'Lookup Tables'!$A$2:$A$5,0))</f>
        <v>Manager D</v>
      </c>
    </row>
    <row r="7464" customFormat="false" ht="15" hidden="false" customHeight="false" outlineLevel="0" collapsed="false">
      <c r="A7464" s="0" t="s">
        <v>5647</v>
      </c>
      <c r="B7464" s="13" t="n">
        <v>42427</v>
      </c>
      <c r="C7464" s="13" t="n">
        <v>42430</v>
      </c>
      <c r="D7464" s="14" t="s">
        <v>52</v>
      </c>
      <c r="E7464" s="14" t="s">
        <v>53</v>
      </c>
      <c r="F7464" s="14" t="s">
        <v>63</v>
      </c>
      <c r="G7464" s="14" t="s">
        <v>94</v>
      </c>
      <c r="H7464" s="14" t="s">
        <v>80</v>
      </c>
      <c r="I7464" s="14" t="s">
        <v>123</v>
      </c>
      <c r="J7464" s="14" t="s">
        <v>616</v>
      </c>
      <c r="K7464" s="15" t="n">
        <v>538.92</v>
      </c>
      <c r="L7464" s="0" t="n">
        <v>9</v>
      </c>
      <c r="M7464" s="16" t="n">
        <v>0</v>
      </c>
      <c r="N7464" s="17" t="n">
        <v>80.838</v>
      </c>
      <c r="O7464" s="0" t="str">
        <f aca="false">TEXT(B7464,"YYYY-MM")</f>
        <v>2016-02</v>
      </c>
      <c r="P7464" s="18" t="n">
        <f aca="false">IFERROR(N7464/K7464,0)</f>
        <v>0.15</v>
      </c>
      <c r="Q7464" s="0" t="str">
        <f aca="false">IF(M7464=0,"No Discount",IF(M7464&lt;0.2,"Low (1-19%)",IF(M7464&lt;0.4,"Medium (20-39%)","High (40%+)")))</f>
        <v>No Discount</v>
      </c>
      <c r="R7464" s="0" t="str">
        <f aca="false">INDEX('Lookup Tables'!$B$2:$B$5,MATCH(F7464,'Lookup Tables'!$A$2:$A$5,0))</f>
        <v>Manager D</v>
      </c>
    </row>
    <row r="7465" customFormat="false" ht="15" hidden="false" customHeight="false" outlineLevel="0" collapsed="false">
      <c r="A7465" s="0" t="s">
        <v>5648</v>
      </c>
      <c r="B7465" s="13" t="n">
        <v>42986</v>
      </c>
      <c r="C7465" s="13" t="n">
        <v>42993</v>
      </c>
      <c r="D7465" s="14" t="s">
        <v>69</v>
      </c>
      <c r="E7465" s="14" t="s">
        <v>53</v>
      </c>
      <c r="F7465" s="14" t="s">
        <v>63</v>
      </c>
      <c r="G7465" s="14" t="s">
        <v>64</v>
      </c>
      <c r="H7465" s="14" t="s">
        <v>65</v>
      </c>
      <c r="I7465" s="14" t="s">
        <v>78</v>
      </c>
      <c r="J7465" s="14" t="s">
        <v>3016</v>
      </c>
      <c r="K7465" s="15" t="n">
        <v>14.88</v>
      </c>
      <c r="L7465" s="0" t="n">
        <v>2</v>
      </c>
      <c r="M7465" s="16" t="n">
        <v>0</v>
      </c>
      <c r="N7465" s="17" t="n">
        <v>3.72</v>
      </c>
      <c r="O7465" s="0" t="str">
        <f aca="false">TEXT(B7465,"YYYY-MM")</f>
        <v>2017-09</v>
      </c>
      <c r="P7465" s="18" t="n">
        <f aca="false">IFERROR(N7465/K7465,0)</f>
        <v>0.25</v>
      </c>
      <c r="Q7465" s="0" t="str">
        <f aca="false">IF(M7465=0,"No Discount",IF(M7465&lt;0.2,"Low (1-19%)",IF(M7465&lt;0.4,"Medium (20-39%)","High (40%+)")))</f>
        <v>No Discount</v>
      </c>
      <c r="R7465" s="0" t="str">
        <f aca="false">INDEX('Lookup Tables'!$B$2:$B$5,MATCH(F7465,'Lookup Tables'!$A$2:$A$5,0))</f>
        <v>Manager D</v>
      </c>
    </row>
    <row r="7466" customFormat="false" ht="15" hidden="false" customHeight="false" outlineLevel="0" collapsed="false">
      <c r="A7466" s="0" t="s">
        <v>5648</v>
      </c>
      <c r="B7466" s="13" t="n">
        <v>42986</v>
      </c>
      <c r="C7466" s="13" t="n">
        <v>42993</v>
      </c>
      <c r="D7466" s="14" t="s">
        <v>69</v>
      </c>
      <c r="E7466" s="14" t="s">
        <v>53</v>
      </c>
      <c r="F7466" s="14" t="s">
        <v>63</v>
      </c>
      <c r="G7466" s="14" t="s">
        <v>64</v>
      </c>
      <c r="H7466" s="14" t="s">
        <v>65</v>
      </c>
      <c r="I7466" s="14" t="s">
        <v>91</v>
      </c>
      <c r="J7466" s="14" t="s">
        <v>3324</v>
      </c>
      <c r="K7466" s="15" t="n">
        <v>34.24</v>
      </c>
      <c r="L7466" s="0" t="n">
        <v>8</v>
      </c>
      <c r="M7466" s="16" t="n">
        <v>0</v>
      </c>
      <c r="N7466" s="17" t="n">
        <v>15.408</v>
      </c>
      <c r="O7466" s="0" t="str">
        <f aca="false">TEXT(B7466,"YYYY-MM")</f>
        <v>2017-09</v>
      </c>
      <c r="P7466" s="18" t="n">
        <f aca="false">IFERROR(N7466/K7466,0)</f>
        <v>0.45</v>
      </c>
      <c r="Q7466" s="0" t="str">
        <f aca="false">IF(M7466=0,"No Discount",IF(M7466&lt;0.2,"Low (1-19%)",IF(M7466&lt;0.4,"Medium (20-39%)","High (40%+)")))</f>
        <v>No Discount</v>
      </c>
      <c r="R7466" s="0" t="str">
        <f aca="false">INDEX('Lookup Tables'!$B$2:$B$5,MATCH(F7466,'Lookup Tables'!$A$2:$A$5,0))</f>
        <v>Manager D</v>
      </c>
    </row>
    <row r="7467" customFormat="false" ht="15" hidden="false" customHeight="false" outlineLevel="0" collapsed="false">
      <c r="A7467" s="0" t="s">
        <v>5648</v>
      </c>
      <c r="B7467" s="13" t="n">
        <v>42986</v>
      </c>
      <c r="C7467" s="13" t="n">
        <v>42993</v>
      </c>
      <c r="D7467" s="14" t="s">
        <v>69</v>
      </c>
      <c r="E7467" s="14" t="s">
        <v>53</v>
      </c>
      <c r="F7467" s="14" t="s">
        <v>63</v>
      </c>
      <c r="G7467" s="14" t="s">
        <v>64</v>
      </c>
      <c r="H7467" s="14" t="s">
        <v>65</v>
      </c>
      <c r="I7467" s="14" t="s">
        <v>73</v>
      </c>
      <c r="J7467" s="14" t="s">
        <v>941</v>
      </c>
      <c r="K7467" s="15" t="n">
        <v>261.74</v>
      </c>
      <c r="L7467" s="0" t="n">
        <v>2</v>
      </c>
      <c r="M7467" s="16" t="n">
        <v>0</v>
      </c>
      <c r="N7467" s="17" t="n">
        <v>65.435</v>
      </c>
      <c r="O7467" s="0" t="str">
        <f aca="false">TEXT(B7467,"YYYY-MM")</f>
        <v>2017-09</v>
      </c>
      <c r="P7467" s="18" t="n">
        <f aca="false">IFERROR(N7467/K7467,0)</f>
        <v>0.25</v>
      </c>
      <c r="Q7467" s="0" t="str">
        <f aca="false">IF(M7467=0,"No Discount",IF(M7467&lt;0.2,"Low (1-19%)",IF(M7467&lt;0.4,"Medium (20-39%)","High (40%+)")))</f>
        <v>No Discount</v>
      </c>
      <c r="R7467" s="0" t="str">
        <f aca="false">INDEX('Lookup Tables'!$B$2:$B$5,MATCH(F7467,'Lookup Tables'!$A$2:$A$5,0))</f>
        <v>Manager D</v>
      </c>
    </row>
    <row r="7468" customFormat="false" ht="15" hidden="false" customHeight="false" outlineLevel="0" collapsed="false">
      <c r="A7468" s="0" t="s">
        <v>5649</v>
      </c>
      <c r="B7468" s="13" t="n">
        <v>42874</v>
      </c>
      <c r="C7468" s="13" t="n">
        <v>42878</v>
      </c>
      <c r="D7468" s="14" t="s">
        <v>69</v>
      </c>
      <c r="E7468" s="14" t="s">
        <v>62</v>
      </c>
      <c r="F7468" s="14" t="s">
        <v>63</v>
      </c>
      <c r="G7468" s="14" t="s">
        <v>64</v>
      </c>
      <c r="H7468" s="14" t="s">
        <v>65</v>
      </c>
      <c r="I7468" s="14" t="s">
        <v>85</v>
      </c>
      <c r="J7468" s="14" t="s">
        <v>663</v>
      </c>
      <c r="K7468" s="15" t="n">
        <v>87.84</v>
      </c>
      <c r="L7468" s="0" t="n">
        <v>8</v>
      </c>
      <c r="M7468" s="16" t="n">
        <v>0</v>
      </c>
      <c r="N7468" s="17" t="n">
        <v>23.7168</v>
      </c>
      <c r="O7468" s="0" t="str">
        <f aca="false">TEXT(B7468,"YYYY-MM")</f>
        <v>2017-05</v>
      </c>
      <c r="P7468" s="18" t="n">
        <f aca="false">IFERROR(N7468/K7468,0)</f>
        <v>0.27</v>
      </c>
      <c r="Q7468" s="0" t="str">
        <f aca="false">IF(M7468=0,"No Discount",IF(M7468&lt;0.2,"Low (1-19%)",IF(M7468&lt;0.4,"Medium (20-39%)","High (40%+)")))</f>
        <v>No Discount</v>
      </c>
      <c r="R7468" s="0" t="str">
        <f aca="false">INDEX('Lookup Tables'!$B$2:$B$5,MATCH(F7468,'Lookup Tables'!$A$2:$A$5,0))</f>
        <v>Manager D</v>
      </c>
    </row>
    <row r="7469" customFormat="false" ht="15" hidden="false" customHeight="false" outlineLevel="0" collapsed="false">
      <c r="A7469" s="0" t="s">
        <v>5650</v>
      </c>
      <c r="B7469" s="13" t="n">
        <v>43415</v>
      </c>
      <c r="C7469" s="13" t="n">
        <v>43419</v>
      </c>
      <c r="D7469" s="14" t="s">
        <v>52</v>
      </c>
      <c r="E7469" s="14" t="s">
        <v>97</v>
      </c>
      <c r="F7469" s="14" t="s">
        <v>63</v>
      </c>
      <c r="G7469" s="14" t="s">
        <v>64</v>
      </c>
      <c r="H7469" s="14" t="s">
        <v>56</v>
      </c>
      <c r="I7469" s="14" t="s">
        <v>76</v>
      </c>
      <c r="J7469" s="14" t="s">
        <v>1237</v>
      </c>
      <c r="K7469" s="15" t="n">
        <v>34.92</v>
      </c>
      <c r="L7469" s="0" t="n">
        <v>4</v>
      </c>
      <c r="M7469" s="16" t="n">
        <v>0</v>
      </c>
      <c r="N7469" s="17" t="n">
        <v>11.8728</v>
      </c>
      <c r="O7469" s="0" t="str">
        <f aca="false">TEXT(B7469,"YYYY-MM")</f>
        <v>2018-11</v>
      </c>
      <c r="P7469" s="18" t="n">
        <f aca="false">IFERROR(N7469/K7469,0)</f>
        <v>0.34</v>
      </c>
      <c r="Q7469" s="0" t="str">
        <f aca="false">IF(M7469=0,"No Discount",IF(M7469&lt;0.2,"Low (1-19%)",IF(M7469&lt;0.4,"Medium (20-39%)","High (40%+)")))</f>
        <v>No Discount</v>
      </c>
      <c r="R7469" s="0" t="str">
        <f aca="false">INDEX('Lookup Tables'!$B$2:$B$5,MATCH(F7469,'Lookup Tables'!$A$2:$A$5,0))</f>
        <v>Manager D</v>
      </c>
    </row>
    <row r="7470" customFormat="false" ht="15" hidden="false" customHeight="false" outlineLevel="0" collapsed="false">
      <c r="A7470" s="0" t="s">
        <v>5651</v>
      </c>
      <c r="B7470" s="13" t="n">
        <v>42262</v>
      </c>
      <c r="C7470" s="13" t="n">
        <v>42267</v>
      </c>
      <c r="D7470" s="14" t="s">
        <v>69</v>
      </c>
      <c r="E7470" s="14" t="s">
        <v>53</v>
      </c>
      <c r="F7470" s="14" t="s">
        <v>117</v>
      </c>
      <c r="G7470" s="14" t="s">
        <v>170</v>
      </c>
      <c r="H7470" s="14" t="s">
        <v>65</v>
      </c>
      <c r="I7470" s="14" t="s">
        <v>91</v>
      </c>
      <c r="J7470" s="14" t="s">
        <v>135</v>
      </c>
      <c r="K7470" s="15" t="n">
        <v>14.94</v>
      </c>
      <c r="L7470" s="0" t="n">
        <v>3</v>
      </c>
      <c r="M7470" s="16" t="n">
        <v>0</v>
      </c>
      <c r="N7470" s="17" t="n">
        <v>7.0218</v>
      </c>
      <c r="O7470" s="0" t="str">
        <f aca="false">TEXT(B7470,"YYYY-MM")</f>
        <v>2015-09</v>
      </c>
      <c r="P7470" s="18" t="n">
        <f aca="false">IFERROR(N7470/K7470,0)</f>
        <v>0.47</v>
      </c>
      <c r="Q7470" s="0" t="str">
        <f aca="false">IF(M7470=0,"No Discount",IF(M7470&lt;0.2,"Low (1-19%)",IF(M7470&lt;0.4,"Medium (20-39%)","High (40%+)")))</f>
        <v>No Discount</v>
      </c>
      <c r="R7470" s="0" t="str">
        <f aca="false">INDEX('Lookup Tables'!$B$2:$B$5,MATCH(F7470,'Lookup Tables'!$A$2:$A$5,0))</f>
        <v>Manager B</v>
      </c>
    </row>
    <row r="7471" customFormat="false" ht="15" hidden="false" customHeight="false" outlineLevel="0" collapsed="false">
      <c r="A7471" s="0" t="s">
        <v>5651</v>
      </c>
      <c r="B7471" s="13" t="n">
        <v>42262</v>
      </c>
      <c r="C7471" s="13" t="n">
        <v>42267</v>
      </c>
      <c r="D7471" s="14" t="s">
        <v>69</v>
      </c>
      <c r="E7471" s="14" t="s">
        <v>53</v>
      </c>
      <c r="F7471" s="14" t="s">
        <v>117</v>
      </c>
      <c r="G7471" s="14" t="s">
        <v>170</v>
      </c>
      <c r="H7471" s="14" t="s">
        <v>56</v>
      </c>
      <c r="I7471" s="14" t="s">
        <v>76</v>
      </c>
      <c r="J7471" s="14" t="s">
        <v>1875</v>
      </c>
      <c r="K7471" s="15" t="n">
        <v>14.56</v>
      </c>
      <c r="L7471" s="0" t="n">
        <v>2</v>
      </c>
      <c r="M7471" s="16" t="n">
        <v>0</v>
      </c>
      <c r="N7471" s="17" t="n">
        <v>6.2608</v>
      </c>
      <c r="O7471" s="0" t="str">
        <f aca="false">TEXT(B7471,"YYYY-MM")</f>
        <v>2015-09</v>
      </c>
      <c r="P7471" s="18" t="n">
        <f aca="false">IFERROR(N7471/K7471,0)</f>
        <v>0.43</v>
      </c>
      <c r="Q7471" s="0" t="str">
        <f aca="false">IF(M7471=0,"No Discount",IF(M7471&lt;0.2,"Low (1-19%)",IF(M7471&lt;0.4,"Medium (20-39%)","High (40%+)")))</f>
        <v>No Discount</v>
      </c>
      <c r="R7471" s="0" t="str">
        <f aca="false">INDEX('Lookup Tables'!$B$2:$B$5,MATCH(F7471,'Lookup Tables'!$A$2:$A$5,0))</f>
        <v>Manager B</v>
      </c>
    </row>
    <row r="7472" customFormat="false" ht="15" hidden="false" customHeight="false" outlineLevel="0" collapsed="false">
      <c r="A7472" s="0" t="s">
        <v>5652</v>
      </c>
      <c r="B7472" s="13" t="n">
        <v>42628</v>
      </c>
      <c r="C7472" s="13" t="n">
        <v>42633</v>
      </c>
      <c r="D7472" s="14" t="s">
        <v>69</v>
      </c>
      <c r="E7472" s="14" t="s">
        <v>62</v>
      </c>
      <c r="F7472" s="14" t="s">
        <v>117</v>
      </c>
      <c r="G7472" s="14" t="s">
        <v>118</v>
      </c>
      <c r="H7472" s="14" t="s">
        <v>65</v>
      </c>
      <c r="I7472" s="14" t="s">
        <v>83</v>
      </c>
      <c r="J7472" s="14" t="s">
        <v>248</v>
      </c>
      <c r="K7472" s="15" t="n">
        <v>3.576</v>
      </c>
      <c r="L7472" s="0" t="n">
        <v>4</v>
      </c>
      <c r="M7472" s="16" t="n">
        <v>0.7</v>
      </c>
      <c r="N7472" s="17" t="n">
        <v>-2.8608</v>
      </c>
      <c r="O7472" s="0" t="str">
        <f aca="false">TEXT(B7472,"YYYY-MM")</f>
        <v>2016-09</v>
      </c>
      <c r="P7472" s="18" t="n">
        <f aca="false">IFERROR(N7472/K7472,0)</f>
        <v>-0.8</v>
      </c>
      <c r="Q7472" s="0" t="str">
        <f aca="false">IF(M7472=0,"No Discount",IF(M7472&lt;0.2,"Low (1-19%)",IF(M7472&lt;0.4,"Medium (20-39%)","High (40%+)")))</f>
        <v>High (40%+)</v>
      </c>
      <c r="R7472" s="0" t="str">
        <f aca="false">INDEX('Lookup Tables'!$B$2:$B$5,MATCH(F7472,'Lookup Tables'!$A$2:$A$5,0))</f>
        <v>Manager B</v>
      </c>
    </row>
    <row r="7473" customFormat="false" ht="15" hidden="false" customHeight="false" outlineLevel="0" collapsed="false">
      <c r="A7473" s="0" t="s">
        <v>5652</v>
      </c>
      <c r="B7473" s="13" t="n">
        <v>42628</v>
      </c>
      <c r="C7473" s="13" t="n">
        <v>42633</v>
      </c>
      <c r="D7473" s="14" t="s">
        <v>69</v>
      </c>
      <c r="E7473" s="14" t="s">
        <v>62</v>
      </c>
      <c r="F7473" s="14" t="s">
        <v>117</v>
      </c>
      <c r="G7473" s="14" t="s">
        <v>118</v>
      </c>
      <c r="H7473" s="14" t="s">
        <v>65</v>
      </c>
      <c r="I7473" s="14" t="s">
        <v>73</v>
      </c>
      <c r="J7473" s="14" t="s">
        <v>411</v>
      </c>
      <c r="K7473" s="15" t="n">
        <v>147.184</v>
      </c>
      <c r="L7473" s="0" t="n">
        <v>2</v>
      </c>
      <c r="M7473" s="16" t="n">
        <v>0.2</v>
      </c>
      <c r="N7473" s="17" t="n">
        <v>-29.4368</v>
      </c>
      <c r="O7473" s="0" t="str">
        <f aca="false">TEXT(B7473,"YYYY-MM")</f>
        <v>2016-09</v>
      </c>
      <c r="P7473" s="18" t="n">
        <f aca="false">IFERROR(N7473/K7473,0)</f>
        <v>-0.2</v>
      </c>
      <c r="Q7473" s="0" t="str">
        <f aca="false">IF(M7473=0,"No Discount",IF(M7473&lt;0.2,"Low (1-19%)",IF(M7473&lt;0.4,"Medium (20-39%)","High (40%+)")))</f>
        <v>Medium (20-39%)</v>
      </c>
      <c r="R7473" s="0" t="str">
        <f aca="false">INDEX('Lookup Tables'!$B$2:$B$5,MATCH(F7473,'Lookup Tables'!$A$2:$A$5,0))</f>
        <v>Manager B</v>
      </c>
    </row>
    <row r="7474" customFormat="false" ht="15" hidden="false" customHeight="false" outlineLevel="0" collapsed="false">
      <c r="A7474" s="0" t="s">
        <v>5653</v>
      </c>
      <c r="B7474" s="13" t="n">
        <v>42917</v>
      </c>
      <c r="C7474" s="13" t="n">
        <v>42919</v>
      </c>
      <c r="D7474" s="14" t="s">
        <v>137</v>
      </c>
      <c r="E7474" s="14" t="s">
        <v>97</v>
      </c>
      <c r="F7474" s="14" t="s">
        <v>63</v>
      </c>
      <c r="G7474" s="14" t="s">
        <v>106</v>
      </c>
      <c r="H7474" s="14" t="s">
        <v>80</v>
      </c>
      <c r="I7474" s="14" t="s">
        <v>570</v>
      </c>
      <c r="J7474" s="14" t="s">
        <v>2611</v>
      </c>
      <c r="K7474" s="15" t="n">
        <v>1499.95</v>
      </c>
      <c r="L7474" s="0" t="n">
        <v>5</v>
      </c>
      <c r="M7474" s="16" t="n">
        <v>0</v>
      </c>
      <c r="N7474" s="17" t="n">
        <v>449.985</v>
      </c>
      <c r="O7474" s="0" t="str">
        <f aca="false">TEXT(B7474,"YYYY-MM")</f>
        <v>2017-07</v>
      </c>
      <c r="P7474" s="18" t="n">
        <f aca="false">IFERROR(N7474/K7474,0)</f>
        <v>0.3</v>
      </c>
      <c r="Q7474" s="0" t="str">
        <f aca="false">IF(M7474=0,"No Discount",IF(M7474&lt;0.2,"Low (1-19%)",IF(M7474&lt;0.4,"Medium (20-39%)","High (40%+)")))</f>
        <v>No Discount</v>
      </c>
      <c r="R7474" s="0" t="str">
        <f aca="false">INDEX('Lookup Tables'!$B$2:$B$5,MATCH(F7474,'Lookup Tables'!$A$2:$A$5,0))</f>
        <v>Manager D</v>
      </c>
    </row>
    <row r="7475" customFormat="false" ht="15" hidden="false" customHeight="false" outlineLevel="0" collapsed="false">
      <c r="A7475" s="0" t="s">
        <v>5654</v>
      </c>
      <c r="B7475" s="13" t="n">
        <v>42835</v>
      </c>
      <c r="C7475" s="13" t="n">
        <v>42840</v>
      </c>
      <c r="D7475" s="14" t="s">
        <v>69</v>
      </c>
      <c r="E7475" s="14" t="s">
        <v>62</v>
      </c>
      <c r="F7475" s="14" t="s">
        <v>98</v>
      </c>
      <c r="G7475" s="14" t="s">
        <v>146</v>
      </c>
      <c r="H7475" s="14" t="s">
        <v>65</v>
      </c>
      <c r="I7475" s="14" t="s">
        <v>78</v>
      </c>
      <c r="J7475" s="14" t="s">
        <v>1344</v>
      </c>
      <c r="K7475" s="15" t="n">
        <v>13.568</v>
      </c>
      <c r="L7475" s="0" t="n">
        <v>4</v>
      </c>
      <c r="M7475" s="16" t="n">
        <v>0.2</v>
      </c>
      <c r="N7475" s="17" t="n">
        <v>3.2224</v>
      </c>
      <c r="O7475" s="0" t="str">
        <f aca="false">TEXT(B7475,"YYYY-MM")</f>
        <v>2017-04</v>
      </c>
      <c r="P7475" s="18" t="n">
        <f aca="false">IFERROR(N7475/K7475,0)</f>
        <v>0.2375</v>
      </c>
      <c r="Q7475" s="0" t="str">
        <f aca="false">IF(M7475=0,"No Discount",IF(M7475&lt;0.2,"Low (1-19%)",IF(M7475&lt;0.4,"Medium (20-39%)","High (40%+)")))</f>
        <v>Medium (20-39%)</v>
      </c>
      <c r="R7475" s="0" t="str">
        <f aca="false">INDEX('Lookup Tables'!$B$2:$B$5,MATCH(F7475,'Lookup Tables'!$A$2:$A$5,0))</f>
        <v>Manager A</v>
      </c>
    </row>
    <row r="7476" customFormat="false" ht="15" hidden="false" customHeight="false" outlineLevel="0" collapsed="false">
      <c r="A7476" s="0" t="s">
        <v>5655</v>
      </c>
      <c r="B7476" s="13" t="n">
        <v>42010</v>
      </c>
      <c r="C7476" s="13" t="n">
        <v>42014</v>
      </c>
      <c r="D7476" s="14" t="s">
        <v>69</v>
      </c>
      <c r="E7476" s="14" t="s">
        <v>97</v>
      </c>
      <c r="F7476" s="14" t="s">
        <v>54</v>
      </c>
      <c r="G7476" s="14" t="s">
        <v>55</v>
      </c>
      <c r="H7476" s="14" t="s">
        <v>56</v>
      </c>
      <c r="I7476" s="14" t="s">
        <v>59</v>
      </c>
      <c r="J7476" s="14" t="s">
        <v>284</v>
      </c>
      <c r="K7476" s="15" t="n">
        <v>2573.82</v>
      </c>
      <c r="L7476" s="0" t="n">
        <v>9</v>
      </c>
      <c r="M7476" s="16" t="n">
        <v>0</v>
      </c>
      <c r="N7476" s="17" t="n">
        <v>746.4078</v>
      </c>
      <c r="O7476" s="0" t="str">
        <f aca="false">TEXT(B7476,"YYYY-MM")</f>
        <v>2015-01</v>
      </c>
      <c r="P7476" s="18" t="n">
        <f aca="false">IFERROR(N7476/K7476,0)</f>
        <v>0.29</v>
      </c>
      <c r="Q7476" s="0" t="str">
        <f aca="false">IF(M7476=0,"No Discount",IF(M7476&lt;0.2,"Low (1-19%)",IF(M7476&lt;0.4,"Medium (20-39%)","High (40%+)")))</f>
        <v>No Discount</v>
      </c>
      <c r="R7476" s="0" t="str">
        <f aca="false">INDEX('Lookup Tables'!$B$2:$B$5,MATCH(F7476,'Lookup Tables'!$A$2:$A$5,0))</f>
        <v>Manager C</v>
      </c>
    </row>
    <row r="7477" customFormat="false" ht="15" hidden="false" customHeight="false" outlineLevel="0" collapsed="false">
      <c r="A7477" s="0" t="s">
        <v>5655</v>
      </c>
      <c r="B7477" s="13" t="n">
        <v>42010</v>
      </c>
      <c r="C7477" s="13" t="n">
        <v>42014</v>
      </c>
      <c r="D7477" s="14" t="s">
        <v>69</v>
      </c>
      <c r="E7477" s="14" t="s">
        <v>97</v>
      </c>
      <c r="F7477" s="14" t="s">
        <v>54</v>
      </c>
      <c r="G7477" s="14" t="s">
        <v>55</v>
      </c>
      <c r="H7477" s="14" t="s">
        <v>65</v>
      </c>
      <c r="I7477" s="14" t="s">
        <v>83</v>
      </c>
      <c r="J7477" s="14" t="s">
        <v>1005</v>
      </c>
      <c r="K7477" s="15" t="n">
        <v>609.98</v>
      </c>
      <c r="L7477" s="0" t="n">
        <v>2</v>
      </c>
      <c r="M7477" s="16" t="n">
        <v>0</v>
      </c>
      <c r="N7477" s="17" t="n">
        <v>274.491</v>
      </c>
      <c r="O7477" s="0" t="str">
        <f aca="false">TEXT(B7477,"YYYY-MM")</f>
        <v>2015-01</v>
      </c>
      <c r="P7477" s="18" t="n">
        <f aca="false">IFERROR(N7477/K7477,0)</f>
        <v>0.45</v>
      </c>
      <c r="Q7477" s="0" t="str">
        <f aca="false">IF(M7477=0,"No Discount",IF(M7477&lt;0.2,"Low (1-19%)",IF(M7477&lt;0.4,"Medium (20-39%)","High (40%+)")))</f>
        <v>No Discount</v>
      </c>
      <c r="R7477" s="0" t="str">
        <f aca="false">INDEX('Lookup Tables'!$B$2:$B$5,MATCH(F7477,'Lookup Tables'!$A$2:$A$5,0))</f>
        <v>Manager C</v>
      </c>
    </row>
    <row r="7478" customFormat="false" ht="15" hidden="false" customHeight="false" outlineLevel="0" collapsed="false">
      <c r="A7478" s="0" t="s">
        <v>5655</v>
      </c>
      <c r="B7478" s="13" t="n">
        <v>42010</v>
      </c>
      <c r="C7478" s="13" t="n">
        <v>42014</v>
      </c>
      <c r="D7478" s="14" t="s">
        <v>69</v>
      </c>
      <c r="E7478" s="14" t="s">
        <v>97</v>
      </c>
      <c r="F7478" s="14" t="s">
        <v>54</v>
      </c>
      <c r="G7478" s="14" t="s">
        <v>55</v>
      </c>
      <c r="H7478" s="14" t="s">
        <v>65</v>
      </c>
      <c r="I7478" s="14" t="s">
        <v>78</v>
      </c>
      <c r="J7478" s="14" t="s">
        <v>801</v>
      </c>
      <c r="K7478" s="15" t="n">
        <v>5.48</v>
      </c>
      <c r="L7478" s="0" t="n">
        <v>2</v>
      </c>
      <c r="M7478" s="16" t="n">
        <v>0</v>
      </c>
      <c r="N7478" s="17" t="n">
        <v>1.4796</v>
      </c>
      <c r="O7478" s="0" t="str">
        <f aca="false">TEXT(B7478,"YYYY-MM")</f>
        <v>2015-01</v>
      </c>
      <c r="P7478" s="18" t="n">
        <f aca="false">IFERROR(N7478/K7478,0)</f>
        <v>0.27</v>
      </c>
      <c r="Q7478" s="0" t="str">
        <f aca="false">IF(M7478=0,"No Discount",IF(M7478&lt;0.2,"Low (1-19%)",IF(M7478&lt;0.4,"Medium (20-39%)","High (40%+)")))</f>
        <v>No Discount</v>
      </c>
      <c r="R7478" s="0" t="str">
        <f aca="false">INDEX('Lookup Tables'!$B$2:$B$5,MATCH(F7478,'Lookup Tables'!$A$2:$A$5,0))</f>
        <v>Manager C</v>
      </c>
    </row>
    <row r="7479" customFormat="false" ht="15" hidden="false" customHeight="false" outlineLevel="0" collapsed="false">
      <c r="A7479" s="0" t="s">
        <v>5655</v>
      </c>
      <c r="B7479" s="13" t="n">
        <v>42010</v>
      </c>
      <c r="C7479" s="13" t="n">
        <v>42014</v>
      </c>
      <c r="D7479" s="14" t="s">
        <v>69</v>
      </c>
      <c r="E7479" s="14" t="s">
        <v>97</v>
      </c>
      <c r="F7479" s="14" t="s">
        <v>54</v>
      </c>
      <c r="G7479" s="14" t="s">
        <v>55</v>
      </c>
      <c r="H7479" s="14" t="s">
        <v>80</v>
      </c>
      <c r="I7479" s="14" t="s">
        <v>81</v>
      </c>
      <c r="J7479" s="14" t="s">
        <v>138</v>
      </c>
      <c r="K7479" s="15" t="n">
        <v>391.98</v>
      </c>
      <c r="L7479" s="0" t="n">
        <v>2</v>
      </c>
      <c r="M7479" s="16" t="n">
        <v>0</v>
      </c>
      <c r="N7479" s="17" t="n">
        <v>113.6742</v>
      </c>
      <c r="O7479" s="0" t="str">
        <f aca="false">TEXT(B7479,"YYYY-MM")</f>
        <v>2015-01</v>
      </c>
      <c r="P7479" s="18" t="n">
        <f aca="false">IFERROR(N7479/K7479,0)</f>
        <v>0.29</v>
      </c>
      <c r="Q7479" s="0" t="str">
        <f aca="false">IF(M7479=0,"No Discount",IF(M7479&lt;0.2,"Low (1-19%)",IF(M7479&lt;0.4,"Medium (20-39%)","High (40%+)")))</f>
        <v>No Discount</v>
      </c>
      <c r="R7479" s="0" t="str">
        <f aca="false">INDEX('Lookup Tables'!$B$2:$B$5,MATCH(F7479,'Lookup Tables'!$A$2:$A$5,0))</f>
        <v>Manager C</v>
      </c>
    </row>
    <row r="7480" customFormat="false" ht="15" hidden="false" customHeight="false" outlineLevel="0" collapsed="false">
      <c r="A7480" s="0" t="s">
        <v>5655</v>
      </c>
      <c r="B7480" s="13" t="n">
        <v>42010</v>
      </c>
      <c r="C7480" s="13" t="n">
        <v>42014</v>
      </c>
      <c r="D7480" s="14" t="s">
        <v>69</v>
      </c>
      <c r="E7480" s="14" t="s">
        <v>97</v>
      </c>
      <c r="F7480" s="14" t="s">
        <v>54</v>
      </c>
      <c r="G7480" s="14" t="s">
        <v>55</v>
      </c>
      <c r="H7480" s="14" t="s">
        <v>80</v>
      </c>
      <c r="I7480" s="14" t="s">
        <v>81</v>
      </c>
      <c r="J7480" s="14" t="s">
        <v>1549</v>
      </c>
      <c r="K7480" s="15" t="n">
        <v>755.96</v>
      </c>
      <c r="L7480" s="0" t="n">
        <v>4</v>
      </c>
      <c r="M7480" s="16" t="n">
        <v>0</v>
      </c>
      <c r="N7480" s="17" t="n">
        <v>204.1092</v>
      </c>
      <c r="O7480" s="0" t="str">
        <f aca="false">TEXT(B7480,"YYYY-MM")</f>
        <v>2015-01</v>
      </c>
      <c r="P7480" s="18" t="n">
        <f aca="false">IFERROR(N7480/K7480,0)</f>
        <v>0.27</v>
      </c>
      <c r="Q7480" s="0" t="str">
        <f aca="false">IF(M7480=0,"No Discount",IF(M7480&lt;0.2,"Low (1-19%)",IF(M7480&lt;0.4,"Medium (20-39%)","High (40%+)")))</f>
        <v>No Discount</v>
      </c>
      <c r="R7480" s="0" t="str">
        <f aca="false">INDEX('Lookup Tables'!$B$2:$B$5,MATCH(F7480,'Lookup Tables'!$A$2:$A$5,0))</f>
        <v>Manager C</v>
      </c>
    </row>
    <row r="7481" customFormat="false" ht="15" hidden="false" customHeight="false" outlineLevel="0" collapsed="false">
      <c r="A7481" s="0" t="s">
        <v>5655</v>
      </c>
      <c r="B7481" s="13" t="n">
        <v>42010</v>
      </c>
      <c r="C7481" s="13" t="n">
        <v>42014</v>
      </c>
      <c r="D7481" s="14" t="s">
        <v>69</v>
      </c>
      <c r="E7481" s="14" t="s">
        <v>97</v>
      </c>
      <c r="F7481" s="14" t="s">
        <v>54</v>
      </c>
      <c r="G7481" s="14" t="s">
        <v>55</v>
      </c>
      <c r="H7481" s="14" t="s">
        <v>65</v>
      </c>
      <c r="I7481" s="14" t="s">
        <v>171</v>
      </c>
      <c r="J7481" s="14" t="s">
        <v>3207</v>
      </c>
      <c r="K7481" s="15" t="n">
        <v>31.12</v>
      </c>
      <c r="L7481" s="0" t="n">
        <v>4</v>
      </c>
      <c r="M7481" s="16" t="n">
        <v>0</v>
      </c>
      <c r="N7481" s="17" t="n">
        <v>0.3112</v>
      </c>
      <c r="O7481" s="0" t="str">
        <f aca="false">TEXT(B7481,"YYYY-MM")</f>
        <v>2015-01</v>
      </c>
      <c r="P7481" s="18" t="n">
        <f aca="false">IFERROR(N7481/K7481,0)</f>
        <v>0.01</v>
      </c>
      <c r="Q7481" s="0" t="str">
        <f aca="false">IF(M7481=0,"No Discount",IF(M7481&lt;0.2,"Low (1-19%)",IF(M7481&lt;0.4,"Medium (20-39%)","High (40%+)")))</f>
        <v>No Discount</v>
      </c>
      <c r="R7481" s="0" t="str">
        <f aca="false">INDEX('Lookup Tables'!$B$2:$B$5,MATCH(F7481,'Lookup Tables'!$A$2:$A$5,0))</f>
        <v>Manager C</v>
      </c>
    </row>
    <row r="7482" customFormat="false" ht="15" hidden="false" customHeight="false" outlineLevel="0" collapsed="false">
      <c r="A7482" s="0" t="s">
        <v>5655</v>
      </c>
      <c r="B7482" s="13" t="n">
        <v>42010</v>
      </c>
      <c r="C7482" s="13" t="n">
        <v>42014</v>
      </c>
      <c r="D7482" s="14" t="s">
        <v>69</v>
      </c>
      <c r="E7482" s="14" t="s">
        <v>97</v>
      </c>
      <c r="F7482" s="14" t="s">
        <v>54</v>
      </c>
      <c r="G7482" s="14" t="s">
        <v>55</v>
      </c>
      <c r="H7482" s="14" t="s">
        <v>65</v>
      </c>
      <c r="I7482" s="14" t="s">
        <v>91</v>
      </c>
      <c r="J7482" s="14" t="s">
        <v>1402</v>
      </c>
      <c r="K7482" s="15" t="n">
        <v>6.54</v>
      </c>
      <c r="L7482" s="0" t="n">
        <v>1</v>
      </c>
      <c r="M7482" s="16" t="n">
        <v>0</v>
      </c>
      <c r="N7482" s="17" t="n">
        <v>3.0084</v>
      </c>
      <c r="O7482" s="0" t="str">
        <f aca="false">TEXT(B7482,"YYYY-MM")</f>
        <v>2015-01</v>
      </c>
      <c r="P7482" s="18" t="n">
        <f aca="false">IFERROR(N7482/K7482,0)</f>
        <v>0.46</v>
      </c>
      <c r="Q7482" s="0" t="str">
        <f aca="false">IF(M7482=0,"No Discount",IF(M7482&lt;0.2,"Low (1-19%)",IF(M7482&lt;0.4,"Medium (20-39%)","High (40%+)")))</f>
        <v>No Discount</v>
      </c>
      <c r="R7482" s="0" t="str">
        <f aca="false">INDEX('Lookup Tables'!$B$2:$B$5,MATCH(F7482,'Lookup Tables'!$A$2:$A$5,0))</f>
        <v>Manager C</v>
      </c>
    </row>
    <row r="7483" customFormat="false" ht="15" hidden="false" customHeight="false" outlineLevel="0" collapsed="false">
      <c r="A7483" s="0" t="s">
        <v>5656</v>
      </c>
      <c r="B7483" s="13" t="n">
        <v>42979</v>
      </c>
      <c r="C7483" s="13" t="n">
        <v>42981</v>
      </c>
      <c r="D7483" s="14" t="s">
        <v>52</v>
      </c>
      <c r="E7483" s="14" t="s">
        <v>97</v>
      </c>
      <c r="F7483" s="14" t="s">
        <v>63</v>
      </c>
      <c r="G7483" s="14" t="s">
        <v>64</v>
      </c>
      <c r="H7483" s="14" t="s">
        <v>65</v>
      </c>
      <c r="I7483" s="14" t="s">
        <v>129</v>
      </c>
      <c r="J7483" s="14" t="s">
        <v>281</v>
      </c>
      <c r="K7483" s="15" t="n">
        <v>12.78</v>
      </c>
      <c r="L7483" s="0" t="n">
        <v>1</v>
      </c>
      <c r="M7483" s="16" t="n">
        <v>0</v>
      </c>
      <c r="N7483" s="17" t="n">
        <v>5.751</v>
      </c>
      <c r="O7483" s="0" t="str">
        <f aca="false">TEXT(B7483,"YYYY-MM")</f>
        <v>2017-09</v>
      </c>
      <c r="P7483" s="18" t="n">
        <f aca="false">IFERROR(N7483/K7483,0)</f>
        <v>0.45</v>
      </c>
      <c r="Q7483" s="0" t="str">
        <f aca="false">IF(M7483=0,"No Discount",IF(M7483&lt;0.2,"Low (1-19%)",IF(M7483&lt;0.4,"Medium (20-39%)","High (40%+)")))</f>
        <v>No Discount</v>
      </c>
      <c r="R7483" s="0" t="str">
        <f aca="false">INDEX('Lookup Tables'!$B$2:$B$5,MATCH(F7483,'Lookup Tables'!$A$2:$A$5,0))</f>
        <v>Manager D</v>
      </c>
    </row>
    <row r="7484" customFormat="false" ht="15" hidden="false" customHeight="false" outlineLevel="0" collapsed="false">
      <c r="A7484" s="0" t="s">
        <v>5657</v>
      </c>
      <c r="B7484" s="13" t="n">
        <v>42270</v>
      </c>
      <c r="C7484" s="13" t="n">
        <v>42277</v>
      </c>
      <c r="D7484" s="14" t="s">
        <v>69</v>
      </c>
      <c r="E7484" s="14" t="s">
        <v>97</v>
      </c>
      <c r="F7484" s="14" t="s">
        <v>117</v>
      </c>
      <c r="G7484" s="14" t="s">
        <v>170</v>
      </c>
      <c r="H7484" s="14" t="s">
        <v>65</v>
      </c>
      <c r="I7484" s="14" t="s">
        <v>83</v>
      </c>
      <c r="J7484" s="14" t="s">
        <v>196</v>
      </c>
      <c r="K7484" s="15" t="n">
        <v>18.464</v>
      </c>
      <c r="L7484" s="0" t="n">
        <v>4</v>
      </c>
      <c r="M7484" s="16" t="n">
        <v>0.2</v>
      </c>
      <c r="N7484" s="17" t="n">
        <v>6.924</v>
      </c>
      <c r="O7484" s="0" t="str">
        <f aca="false">TEXT(B7484,"YYYY-MM")</f>
        <v>2015-09</v>
      </c>
      <c r="P7484" s="18" t="n">
        <f aca="false">IFERROR(N7484/K7484,0)</f>
        <v>0.375</v>
      </c>
      <c r="Q7484" s="0" t="str">
        <f aca="false">IF(M7484=0,"No Discount",IF(M7484&lt;0.2,"Low (1-19%)",IF(M7484&lt;0.4,"Medium (20-39%)","High (40%+)")))</f>
        <v>Medium (20-39%)</v>
      </c>
      <c r="R7484" s="0" t="str">
        <f aca="false">INDEX('Lookup Tables'!$B$2:$B$5,MATCH(F7484,'Lookup Tables'!$A$2:$A$5,0))</f>
        <v>Manager B</v>
      </c>
    </row>
    <row r="7485" customFormat="false" ht="15" hidden="false" customHeight="false" outlineLevel="0" collapsed="false">
      <c r="A7485" s="0" t="s">
        <v>5658</v>
      </c>
      <c r="B7485" s="13" t="n">
        <v>42353</v>
      </c>
      <c r="C7485" s="13" t="n">
        <v>42355</v>
      </c>
      <c r="D7485" s="14" t="s">
        <v>52</v>
      </c>
      <c r="E7485" s="14" t="s">
        <v>62</v>
      </c>
      <c r="F7485" s="14" t="s">
        <v>117</v>
      </c>
      <c r="G7485" s="14" t="s">
        <v>118</v>
      </c>
      <c r="H7485" s="14" t="s">
        <v>56</v>
      </c>
      <c r="I7485" s="14" t="s">
        <v>59</v>
      </c>
      <c r="J7485" s="14" t="s">
        <v>2284</v>
      </c>
      <c r="K7485" s="15" t="n">
        <v>445.802</v>
      </c>
      <c r="L7485" s="0" t="n">
        <v>7</v>
      </c>
      <c r="M7485" s="16" t="n">
        <v>0.3</v>
      </c>
      <c r="N7485" s="17" t="n">
        <v>-108.2662</v>
      </c>
      <c r="O7485" s="0" t="str">
        <f aca="false">TEXT(B7485,"YYYY-MM")</f>
        <v>2015-12</v>
      </c>
      <c r="P7485" s="18" t="n">
        <f aca="false">IFERROR(N7485/K7485,0)</f>
        <v>-0.242857142857143</v>
      </c>
      <c r="Q7485" s="0" t="str">
        <f aca="false">IF(M7485=0,"No Discount",IF(M7485&lt;0.2,"Low (1-19%)",IF(M7485&lt;0.4,"Medium (20-39%)","High (40%+)")))</f>
        <v>Medium (20-39%)</v>
      </c>
      <c r="R7485" s="0" t="str">
        <f aca="false">INDEX('Lookup Tables'!$B$2:$B$5,MATCH(F7485,'Lookup Tables'!$A$2:$A$5,0))</f>
        <v>Manager B</v>
      </c>
    </row>
    <row r="7486" customFormat="false" ht="15" hidden="false" customHeight="false" outlineLevel="0" collapsed="false">
      <c r="A7486" s="0" t="s">
        <v>5659</v>
      </c>
      <c r="B7486" s="13" t="n">
        <v>43462</v>
      </c>
      <c r="C7486" s="13" t="n">
        <v>43467</v>
      </c>
      <c r="D7486" s="14" t="s">
        <v>69</v>
      </c>
      <c r="E7486" s="14" t="s">
        <v>97</v>
      </c>
      <c r="F7486" s="14" t="s">
        <v>98</v>
      </c>
      <c r="G7486" s="14" t="s">
        <v>3940</v>
      </c>
      <c r="H7486" s="14" t="s">
        <v>65</v>
      </c>
      <c r="I7486" s="14" t="s">
        <v>78</v>
      </c>
      <c r="J7486" s="14" t="s">
        <v>1387</v>
      </c>
      <c r="K7486" s="15" t="n">
        <v>2.48</v>
      </c>
      <c r="L7486" s="0" t="n">
        <v>1</v>
      </c>
      <c r="M7486" s="16" t="n">
        <v>0</v>
      </c>
      <c r="N7486" s="17" t="n">
        <v>0.868</v>
      </c>
      <c r="O7486" s="0" t="str">
        <f aca="false">TEXT(B7486,"YYYY-MM")</f>
        <v>2018-12</v>
      </c>
      <c r="P7486" s="18" t="n">
        <f aca="false">IFERROR(N7486/K7486,0)</f>
        <v>0.35</v>
      </c>
      <c r="Q7486" s="0" t="str">
        <f aca="false">IF(M7486=0,"No Discount",IF(M7486&lt;0.2,"Low (1-19%)",IF(M7486&lt;0.4,"Medium (20-39%)","High (40%+)")))</f>
        <v>No Discount</v>
      </c>
      <c r="R7486" s="0" t="str">
        <f aca="false">INDEX('Lookup Tables'!$B$2:$B$5,MATCH(F7486,'Lookup Tables'!$A$2:$A$5,0))</f>
        <v>Manager A</v>
      </c>
    </row>
    <row r="7487" customFormat="false" ht="15" hidden="false" customHeight="false" outlineLevel="0" collapsed="false">
      <c r="A7487" s="0" t="s">
        <v>5659</v>
      </c>
      <c r="B7487" s="13" t="n">
        <v>43462</v>
      </c>
      <c r="C7487" s="13" t="n">
        <v>43467</v>
      </c>
      <c r="D7487" s="14" t="s">
        <v>69</v>
      </c>
      <c r="E7487" s="14" t="s">
        <v>97</v>
      </c>
      <c r="F7487" s="14" t="s">
        <v>98</v>
      </c>
      <c r="G7487" s="14" t="s">
        <v>3940</v>
      </c>
      <c r="H7487" s="14" t="s">
        <v>65</v>
      </c>
      <c r="I7487" s="14" t="s">
        <v>83</v>
      </c>
      <c r="J7487" s="14" t="s">
        <v>3183</v>
      </c>
      <c r="K7487" s="15" t="n">
        <v>25.9</v>
      </c>
      <c r="L7487" s="0" t="n">
        <v>5</v>
      </c>
      <c r="M7487" s="16" t="n">
        <v>0</v>
      </c>
      <c r="N7487" s="17" t="n">
        <v>12.691</v>
      </c>
      <c r="O7487" s="0" t="str">
        <f aca="false">TEXT(B7487,"YYYY-MM")</f>
        <v>2018-12</v>
      </c>
      <c r="P7487" s="18" t="n">
        <f aca="false">IFERROR(N7487/K7487,0)</f>
        <v>0.49</v>
      </c>
      <c r="Q7487" s="0" t="str">
        <f aca="false">IF(M7487=0,"No Discount",IF(M7487&lt;0.2,"Low (1-19%)",IF(M7487&lt;0.4,"Medium (20-39%)","High (40%+)")))</f>
        <v>No Discount</v>
      </c>
      <c r="R7487" s="0" t="str">
        <f aca="false">INDEX('Lookup Tables'!$B$2:$B$5,MATCH(F7487,'Lookup Tables'!$A$2:$A$5,0))</f>
        <v>Manager A</v>
      </c>
    </row>
    <row r="7488" customFormat="false" ht="15" hidden="false" customHeight="false" outlineLevel="0" collapsed="false">
      <c r="A7488" s="0" t="s">
        <v>5660</v>
      </c>
      <c r="B7488" s="13" t="n">
        <v>42723</v>
      </c>
      <c r="C7488" s="13" t="n">
        <v>42728</v>
      </c>
      <c r="D7488" s="14" t="s">
        <v>52</v>
      </c>
      <c r="E7488" s="14" t="s">
        <v>97</v>
      </c>
      <c r="F7488" s="14" t="s">
        <v>117</v>
      </c>
      <c r="G7488" s="14" t="s">
        <v>1222</v>
      </c>
      <c r="H7488" s="14" t="s">
        <v>65</v>
      </c>
      <c r="I7488" s="14" t="s">
        <v>91</v>
      </c>
      <c r="J7488" s="14" t="s">
        <v>2616</v>
      </c>
      <c r="K7488" s="15" t="n">
        <v>29.9</v>
      </c>
      <c r="L7488" s="0" t="n">
        <v>5</v>
      </c>
      <c r="M7488" s="16" t="n">
        <v>0</v>
      </c>
      <c r="N7488" s="17" t="n">
        <v>14.651</v>
      </c>
      <c r="O7488" s="0" t="str">
        <f aca="false">TEXT(B7488,"YYYY-MM")</f>
        <v>2016-12</v>
      </c>
      <c r="P7488" s="18" t="n">
        <f aca="false">IFERROR(N7488/K7488,0)</f>
        <v>0.49</v>
      </c>
      <c r="Q7488" s="0" t="str">
        <f aca="false">IF(M7488=0,"No Discount",IF(M7488&lt;0.2,"Low (1-19%)",IF(M7488&lt;0.4,"Medium (20-39%)","High (40%+)")))</f>
        <v>No Discount</v>
      </c>
      <c r="R7488" s="0" t="str">
        <f aca="false">INDEX('Lookup Tables'!$B$2:$B$5,MATCH(F7488,'Lookup Tables'!$A$2:$A$5,0))</f>
        <v>Manager B</v>
      </c>
    </row>
    <row r="7489" customFormat="false" ht="15" hidden="false" customHeight="false" outlineLevel="0" collapsed="false">
      <c r="A7489" s="0" t="s">
        <v>5660</v>
      </c>
      <c r="B7489" s="13" t="n">
        <v>42723</v>
      </c>
      <c r="C7489" s="13" t="n">
        <v>42728</v>
      </c>
      <c r="D7489" s="14" t="s">
        <v>52</v>
      </c>
      <c r="E7489" s="14" t="s">
        <v>97</v>
      </c>
      <c r="F7489" s="14" t="s">
        <v>117</v>
      </c>
      <c r="G7489" s="14" t="s">
        <v>1222</v>
      </c>
      <c r="H7489" s="14" t="s">
        <v>80</v>
      </c>
      <c r="I7489" s="14" t="s">
        <v>123</v>
      </c>
      <c r="J7489" s="14" t="s">
        <v>2510</v>
      </c>
      <c r="K7489" s="15" t="n">
        <v>2249.91</v>
      </c>
      <c r="L7489" s="0" t="n">
        <v>9</v>
      </c>
      <c r="M7489" s="16" t="n">
        <v>0</v>
      </c>
      <c r="N7489" s="17" t="n">
        <v>517.4793</v>
      </c>
      <c r="O7489" s="0" t="str">
        <f aca="false">TEXT(B7489,"YYYY-MM")</f>
        <v>2016-12</v>
      </c>
      <c r="P7489" s="18" t="n">
        <f aca="false">IFERROR(N7489/K7489,0)</f>
        <v>0.23</v>
      </c>
      <c r="Q7489" s="0" t="str">
        <f aca="false">IF(M7489=0,"No Discount",IF(M7489&lt;0.2,"Low (1-19%)",IF(M7489&lt;0.4,"Medium (20-39%)","High (40%+)")))</f>
        <v>No Discount</v>
      </c>
      <c r="R7489" s="0" t="str">
        <f aca="false">INDEX('Lookup Tables'!$B$2:$B$5,MATCH(F7489,'Lookup Tables'!$A$2:$A$5,0))</f>
        <v>Manager B</v>
      </c>
    </row>
    <row r="7490" customFormat="false" ht="15" hidden="false" customHeight="false" outlineLevel="0" collapsed="false">
      <c r="A7490" s="0" t="s">
        <v>5660</v>
      </c>
      <c r="B7490" s="13" t="n">
        <v>42723</v>
      </c>
      <c r="C7490" s="13" t="n">
        <v>42728</v>
      </c>
      <c r="D7490" s="14" t="s">
        <v>52</v>
      </c>
      <c r="E7490" s="14" t="s">
        <v>97</v>
      </c>
      <c r="F7490" s="14" t="s">
        <v>117</v>
      </c>
      <c r="G7490" s="14" t="s">
        <v>1222</v>
      </c>
      <c r="H7490" s="14" t="s">
        <v>56</v>
      </c>
      <c r="I7490" s="14" t="s">
        <v>71</v>
      </c>
      <c r="J7490" s="14" t="s">
        <v>438</v>
      </c>
      <c r="K7490" s="15" t="n">
        <v>1053.164</v>
      </c>
      <c r="L7490" s="0" t="n">
        <v>4</v>
      </c>
      <c r="M7490" s="16" t="n">
        <v>0.3</v>
      </c>
      <c r="N7490" s="17" t="n">
        <v>-105.3164</v>
      </c>
      <c r="O7490" s="0" t="str">
        <f aca="false">TEXT(B7490,"YYYY-MM")</f>
        <v>2016-12</v>
      </c>
      <c r="P7490" s="18" t="n">
        <f aca="false">IFERROR(N7490/K7490,0)</f>
        <v>-0.1</v>
      </c>
      <c r="Q7490" s="0" t="str">
        <f aca="false">IF(M7490=0,"No Discount",IF(M7490&lt;0.2,"Low (1-19%)",IF(M7490&lt;0.4,"Medium (20-39%)","High (40%+)")))</f>
        <v>Medium (20-39%)</v>
      </c>
      <c r="R7490" s="0" t="str">
        <f aca="false">INDEX('Lookup Tables'!$B$2:$B$5,MATCH(F7490,'Lookup Tables'!$A$2:$A$5,0))</f>
        <v>Manager B</v>
      </c>
    </row>
    <row r="7491" customFormat="false" ht="15" hidden="false" customHeight="false" outlineLevel="0" collapsed="false">
      <c r="A7491" s="0" t="s">
        <v>5661</v>
      </c>
      <c r="B7491" s="13" t="n">
        <v>43409</v>
      </c>
      <c r="C7491" s="13" t="n">
        <v>43413</v>
      </c>
      <c r="D7491" s="14" t="s">
        <v>69</v>
      </c>
      <c r="E7491" s="14" t="s">
        <v>53</v>
      </c>
      <c r="F7491" s="14" t="s">
        <v>63</v>
      </c>
      <c r="G7491" s="14" t="s">
        <v>64</v>
      </c>
      <c r="H7491" s="14" t="s">
        <v>65</v>
      </c>
      <c r="I7491" s="14" t="s">
        <v>91</v>
      </c>
      <c r="J7491" s="14" t="s">
        <v>1533</v>
      </c>
      <c r="K7491" s="15" t="n">
        <v>12.96</v>
      </c>
      <c r="L7491" s="0" t="n">
        <v>2</v>
      </c>
      <c r="M7491" s="16" t="n">
        <v>0</v>
      </c>
      <c r="N7491" s="17" t="n">
        <v>6.2208</v>
      </c>
      <c r="O7491" s="0" t="str">
        <f aca="false">TEXT(B7491,"YYYY-MM")</f>
        <v>2018-11</v>
      </c>
      <c r="P7491" s="18" t="n">
        <f aca="false">IFERROR(N7491/K7491,0)</f>
        <v>0.48</v>
      </c>
      <c r="Q7491" s="0" t="str">
        <f aca="false">IF(M7491=0,"No Discount",IF(M7491&lt;0.2,"Low (1-19%)",IF(M7491&lt;0.4,"Medium (20-39%)","High (40%+)")))</f>
        <v>No Discount</v>
      </c>
      <c r="R7491" s="0" t="str">
        <f aca="false">INDEX('Lookup Tables'!$B$2:$B$5,MATCH(F7491,'Lookup Tables'!$A$2:$A$5,0))</f>
        <v>Manager D</v>
      </c>
    </row>
    <row r="7492" customFormat="false" ht="15" hidden="false" customHeight="false" outlineLevel="0" collapsed="false">
      <c r="A7492" s="0" t="s">
        <v>5662</v>
      </c>
      <c r="B7492" s="13" t="n">
        <v>42623</v>
      </c>
      <c r="C7492" s="13" t="n">
        <v>42629</v>
      </c>
      <c r="D7492" s="14" t="s">
        <v>69</v>
      </c>
      <c r="E7492" s="14" t="s">
        <v>62</v>
      </c>
      <c r="F7492" s="14" t="s">
        <v>63</v>
      </c>
      <c r="G7492" s="14" t="s">
        <v>64</v>
      </c>
      <c r="H7492" s="14" t="s">
        <v>56</v>
      </c>
      <c r="I7492" s="14" t="s">
        <v>76</v>
      </c>
      <c r="J7492" s="14" t="s">
        <v>234</v>
      </c>
      <c r="K7492" s="15" t="n">
        <v>106.68</v>
      </c>
      <c r="L7492" s="0" t="n">
        <v>6</v>
      </c>
      <c r="M7492" s="16" t="n">
        <v>0</v>
      </c>
      <c r="N7492" s="17" t="n">
        <v>33.0708</v>
      </c>
      <c r="O7492" s="0" t="str">
        <f aca="false">TEXT(B7492,"YYYY-MM")</f>
        <v>2016-09</v>
      </c>
      <c r="P7492" s="18" t="n">
        <f aca="false">IFERROR(N7492/K7492,0)</f>
        <v>0.31</v>
      </c>
      <c r="Q7492" s="0" t="str">
        <f aca="false">IF(M7492=0,"No Discount",IF(M7492&lt;0.2,"Low (1-19%)",IF(M7492&lt;0.4,"Medium (20-39%)","High (40%+)")))</f>
        <v>No Discount</v>
      </c>
      <c r="R7492" s="0" t="str">
        <f aca="false">INDEX('Lookup Tables'!$B$2:$B$5,MATCH(F7492,'Lookup Tables'!$A$2:$A$5,0))</f>
        <v>Manager D</v>
      </c>
    </row>
    <row r="7493" customFormat="false" ht="15" hidden="false" customHeight="false" outlineLevel="0" collapsed="false">
      <c r="A7493" s="0" t="s">
        <v>5663</v>
      </c>
      <c r="B7493" s="13" t="n">
        <v>43420</v>
      </c>
      <c r="C7493" s="13" t="n">
        <v>43420</v>
      </c>
      <c r="D7493" s="14" t="s">
        <v>606</v>
      </c>
      <c r="E7493" s="14" t="s">
        <v>53</v>
      </c>
      <c r="F7493" s="14" t="s">
        <v>117</v>
      </c>
      <c r="G7493" s="14" t="s">
        <v>170</v>
      </c>
      <c r="H7493" s="14" t="s">
        <v>80</v>
      </c>
      <c r="I7493" s="14" t="s">
        <v>81</v>
      </c>
      <c r="J7493" s="14" t="s">
        <v>4485</v>
      </c>
      <c r="K7493" s="15" t="n">
        <v>119.94</v>
      </c>
      <c r="L7493" s="0" t="n">
        <v>6</v>
      </c>
      <c r="M7493" s="16" t="n">
        <v>0</v>
      </c>
      <c r="N7493" s="17" t="n">
        <v>5.997</v>
      </c>
      <c r="O7493" s="0" t="str">
        <f aca="false">TEXT(B7493,"YYYY-MM")</f>
        <v>2018-11</v>
      </c>
      <c r="P7493" s="18" t="n">
        <f aca="false">IFERROR(N7493/K7493,0)</f>
        <v>0.05</v>
      </c>
      <c r="Q7493" s="0" t="str">
        <f aca="false">IF(M7493=0,"No Discount",IF(M7493&lt;0.2,"Low (1-19%)",IF(M7493&lt;0.4,"Medium (20-39%)","High (40%+)")))</f>
        <v>No Discount</v>
      </c>
      <c r="R7493" s="0" t="str">
        <f aca="false">INDEX('Lookup Tables'!$B$2:$B$5,MATCH(F7493,'Lookup Tables'!$A$2:$A$5,0))</f>
        <v>Manager B</v>
      </c>
    </row>
    <row r="7494" customFormat="false" ht="15" hidden="false" customHeight="false" outlineLevel="0" collapsed="false">
      <c r="A7494" s="0" t="s">
        <v>5664</v>
      </c>
      <c r="B7494" s="13" t="n">
        <v>43354</v>
      </c>
      <c r="C7494" s="13" t="n">
        <v>43359</v>
      </c>
      <c r="D7494" s="14" t="s">
        <v>69</v>
      </c>
      <c r="E7494" s="14" t="s">
        <v>53</v>
      </c>
      <c r="F7494" s="14" t="s">
        <v>98</v>
      </c>
      <c r="G7494" s="14" t="s">
        <v>99</v>
      </c>
      <c r="H7494" s="14" t="s">
        <v>65</v>
      </c>
      <c r="I7494" s="14" t="s">
        <v>91</v>
      </c>
      <c r="J7494" s="14" t="s">
        <v>2934</v>
      </c>
      <c r="K7494" s="15" t="n">
        <v>10.272</v>
      </c>
      <c r="L7494" s="0" t="n">
        <v>3</v>
      </c>
      <c r="M7494" s="16" t="n">
        <v>0.2</v>
      </c>
      <c r="N7494" s="17" t="n">
        <v>3.21</v>
      </c>
      <c r="O7494" s="0" t="str">
        <f aca="false">TEXT(B7494,"YYYY-MM")</f>
        <v>2018-09</v>
      </c>
      <c r="P7494" s="18" t="n">
        <f aca="false">IFERROR(N7494/K7494,0)</f>
        <v>0.3125</v>
      </c>
      <c r="Q7494" s="0" t="str">
        <f aca="false">IF(M7494=0,"No Discount",IF(M7494&lt;0.2,"Low (1-19%)",IF(M7494&lt;0.4,"Medium (20-39%)","High (40%+)")))</f>
        <v>Medium (20-39%)</v>
      </c>
      <c r="R7494" s="0" t="str">
        <f aca="false">INDEX('Lookup Tables'!$B$2:$B$5,MATCH(F7494,'Lookup Tables'!$A$2:$A$5,0))</f>
        <v>Manager A</v>
      </c>
    </row>
    <row r="7495" customFormat="false" ht="15" hidden="false" customHeight="false" outlineLevel="0" collapsed="false">
      <c r="A7495" s="0" t="s">
        <v>5664</v>
      </c>
      <c r="B7495" s="13" t="n">
        <v>43354</v>
      </c>
      <c r="C7495" s="13" t="n">
        <v>43359</v>
      </c>
      <c r="D7495" s="14" t="s">
        <v>69</v>
      </c>
      <c r="E7495" s="14" t="s">
        <v>53</v>
      </c>
      <c r="F7495" s="14" t="s">
        <v>98</v>
      </c>
      <c r="G7495" s="14" t="s">
        <v>99</v>
      </c>
      <c r="H7495" s="14" t="s">
        <v>56</v>
      </c>
      <c r="I7495" s="14" t="s">
        <v>71</v>
      </c>
      <c r="J7495" s="14" t="s">
        <v>2295</v>
      </c>
      <c r="K7495" s="15" t="n">
        <v>512.19</v>
      </c>
      <c r="L7495" s="0" t="n">
        <v>5</v>
      </c>
      <c r="M7495" s="16" t="n">
        <v>0.3</v>
      </c>
      <c r="N7495" s="17" t="n">
        <v>-65.853</v>
      </c>
      <c r="O7495" s="0" t="str">
        <f aca="false">TEXT(B7495,"YYYY-MM")</f>
        <v>2018-09</v>
      </c>
      <c r="P7495" s="18" t="n">
        <f aca="false">IFERROR(N7495/K7495,0)</f>
        <v>-0.128571428571429</v>
      </c>
      <c r="Q7495" s="0" t="str">
        <f aca="false">IF(M7495=0,"No Discount",IF(M7495&lt;0.2,"Low (1-19%)",IF(M7495&lt;0.4,"Medium (20-39%)","High (40%+)")))</f>
        <v>Medium (20-39%)</v>
      </c>
      <c r="R7495" s="0" t="str">
        <f aca="false">INDEX('Lookup Tables'!$B$2:$B$5,MATCH(F7495,'Lookup Tables'!$A$2:$A$5,0))</f>
        <v>Manager A</v>
      </c>
    </row>
    <row r="7496" customFormat="false" ht="15" hidden="false" customHeight="false" outlineLevel="0" collapsed="false">
      <c r="A7496" s="0" t="s">
        <v>5664</v>
      </c>
      <c r="B7496" s="13" t="n">
        <v>43354</v>
      </c>
      <c r="C7496" s="13" t="n">
        <v>43359</v>
      </c>
      <c r="D7496" s="14" t="s">
        <v>69</v>
      </c>
      <c r="E7496" s="14" t="s">
        <v>53</v>
      </c>
      <c r="F7496" s="14" t="s">
        <v>98</v>
      </c>
      <c r="G7496" s="14" t="s">
        <v>99</v>
      </c>
      <c r="H7496" s="14" t="s">
        <v>65</v>
      </c>
      <c r="I7496" s="14" t="s">
        <v>85</v>
      </c>
      <c r="J7496" s="14" t="s">
        <v>1888</v>
      </c>
      <c r="K7496" s="15" t="n">
        <v>1.556</v>
      </c>
      <c r="L7496" s="0" t="n">
        <v>2</v>
      </c>
      <c r="M7496" s="16" t="n">
        <v>0.8</v>
      </c>
      <c r="N7496" s="17" t="n">
        <v>-4.2012</v>
      </c>
      <c r="O7496" s="0" t="str">
        <f aca="false">TEXT(B7496,"YYYY-MM")</f>
        <v>2018-09</v>
      </c>
      <c r="P7496" s="18" t="n">
        <f aca="false">IFERROR(N7496/K7496,0)</f>
        <v>-2.7</v>
      </c>
      <c r="Q7496" s="0" t="str">
        <f aca="false">IF(M7496=0,"No Discount",IF(M7496&lt;0.2,"Low (1-19%)",IF(M7496&lt;0.4,"Medium (20-39%)","High (40%+)")))</f>
        <v>High (40%+)</v>
      </c>
      <c r="R7496" s="0" t="str">
        <f aca="false">INDEX('Lookup Tables'!$B$2:$B$5,MATCH(F7496,'Lookup Tables'!$A$2:$A$5,0))</f>
        <v>Manager A</v>
      </c>
    </row>
    <row r="7497" customFormat="false" ht="15" hidden="false" customHeight="false" outlineLevel="0" collapsed="false">
      <c r="A7497" s="0" t="s">
        <v>5665</v>
      </c>
      <c r="B7497" s="13" t="n">
        <v>43295</v>
      </c>
      <c r="C7497" s="13" t="n">
        <v>43299</v>
      </c>
      <c r="D7497" s="14" t="s">
        <v>69</v>
      </c>
      <c r="E7497" s="14" t="s">
        <v>53</v>
      </c>
      <c r="F7497" s="14" t="s">
        <v>63</v>
      </c>
      <c r="G7497" s="14" t="s">
        <v>64</v>
      </c>
      <c r="H7497" s="14" t="s">
        <v>65</v>
      </c>
      <c r="I7497" s="14" t="s">
        <v>83</v>
      </c>
      <c r="J7497" s="14" t="s">
        <v>1350</v>
      </c>
      <c r="K7497" s="15" t="n">
        <v>4.448</v>
      </c>
      <c r="L7497" s="0" t="n">
        <v>2</v>
      </c>
      <c r="M7497" s="16" t="n">
        <v>0.2</v>
      </c>
      <c r="N7497" s="17" t="n">
        <v>1.4456</v>
      </c>
      <c r="O7497" s="0" t="str">
        <f aca="false">TEXT(B7497,"YYYY-MM")</f>
        <v>2018-07</v>
      </c>
      <c r="P7497" s="18" t="n">
        <f aca="false">IFERROR(N7497/K7497,0)</f>
        <v>0.325</v>
      </c>
      <c r="Q7497" s="0" t="str">
        <f aca="false">IF(M7497=0,"No Discount",IF(M7497&lt;0.2,"Low (1-19%)",IF(M7497&lt;0.4,"Medium (20-39%)","High (40%+)")))</f>
        <v>Medium (20-39%)</v>
      </c>
      <c r="R7497" s="0" t="str">
        <f aca="false">INDEX('Lookup Tables'!$B$2:$B$5,MATCH(F7497,'Lookup Tables'!$A$2:$A$5,0))</f>
        <v>Manager D</v>
      </c>
    </row>
    <row r="7498" customFormat="false" ht="15" hidden="false" customHeight="false" outlineLevel="0" collapsed="false">
      <c r="A7498" s="0" t="s">
        <v>5665</v>
      </c>
      <c r="B7498" s="13" t="n">
        <v>43295</v>
      </c>
      <c r="C7498" s="13" t="n">
        <v>43299</v>
      </c>
      <c r="D7498" s="14" t="s">
        <v>69</v>
      </c>
      <c r="E7498" s="14" t="s">
        <v>53</v>
      </c>
      <c r="F7498" s="14" t="s">
        <v>63</v>
      </c>
      <c r="G7498" s="14" t="s">
        <v>64</v>
      </c>
      <c r="H7498" s="14" t="s">
        <v>56</v>
      </c>
      <c r="I7498" s="14" t="s">
        <v>76</v>
      </c>
      <c r="J7498" s="14" t="s">
        <v>1311</v>
      </c>
      <c r="K7498" s="15" t="n">
        <v>276.69</v>
      </c>
      <c r="L7498" s="0" t="n">
        <v>3</v>
      </c>
      <c r="M7498" s="16" t="n">
        <v>0</v>
      </c>
      <c r="N7498" s="17" t="n">
        <v>49.8042</v>
      </c>
      <c r="O7498" s="0" t="str">
        <f aca="false">TEXT(B7498,"YYYY-MM")</f>
        <v>2018-07</v>
      </c>
      <c r="P7498" s="18" t="n">
        <f aca="false">IFERROR(N7498/K7498,0)</f>
        <v>0.18</v>
      </c>
      <c r="Q7498" s="0" t="str">
        <f aca="false">IF(M7498=0,"No Discount",IF(M7498&lt;0.2,"Low (1-19%)",IF(M7498&lt;0.4,"Medium (20-39%)","High (40%+)")))</f>
        <v>No Discount</v>
      </c>
      <c r="R7498" s="0" t="str">
        <f aca="false">INDEX('Lookup Tables'!$B$2:$B$5,MATCH(F7498,'Lookup Tables'!$A$2:$A$5,0))</f>
        <v>Manager D</v>
      </c>
    </row>
    <row r="7499" customFormat="false" ht="15" hidden="false" customHeight="false" outlineLevel="0" collapsed="false">
      <c r="A7499" s="0" t="s">
        <v>5665</v>
      </c>
      <c r="B7499" s="13" t="n">
        <v>43295</v>
      </c>
      <c r="C7499" s="13" t="n">
        <v>43299</v>
      </c>
      <c r="D7499" s="14" t="s">
        <v>69</v>
      </c>
      <c r="E7499" s="14" t="s">
        <v>53</v>
      </c>
      <c r="F7499" s="14" t="s">
        <v>63</v>
      </c>
      <c r="G7499" s="14" t="s">
        <v>64</v>
      </c>
      <c r="H7499" s="14" t="s">
        <v>65</v>
      </c>
      <c r="I7499" s="14" t="s">
        <v>171</v>
      </c>
      <c r="J7499" s="14" t="s">
        <v>577</v>
      </c>
      <c r="K7499" s="15" t="n">
        <v>4.96</v>
      </c>
      <c r="L7499" s="0" t="n">
        <v>4</v>
      </c>
      <c r="M7499" s="16" t="n">
        <v>0</v>
      </c>
      <c r="N7499" s="17" t="n">
        <v>2.3312</v>
      </c>
      <c r="O7499" s="0" t="str">
        <f aca="false">TEXT(B7499,"YYYY-MM")</f>
        <v>2018-07</v>
      </c>
      <c r="P7499" s="18" t="n">
        <f aca="false">IFERROR(N7499/K7499,0)</f>
        <v>0.47</v>
      </c>
      <c r="Q7499" s="0" t="str">
        <f aca="false">IF(M7499=0,"No Discount",IF(M7499&lt;0.2,"Low (1-19%)",IF(M7499&lt;0.4,"Medium (20-39%)","High (40%+)")))</f>
        <v>No Discount</v>
      </c>
      <c r="R7499" s="0" t="str">
        <f aca="false">INDEX('Lookup Tables'!$B$2:$B$5,MATCH(F7499,'Lookup Tables'!$A$2:$A$5,0))</f>
        <v>Manager D</v>
      </c>
    </row>
    <row r="7500" customFormat="false" ht="15" hidden="false" customHeight="false" outlineLevel="0" collapsed="false">
      <c r="A7500" s="0" t="s">
        <v>5665</v>
      </c>
      <c r="B7500" s="13" t="n">
        <v>43295</v>
      </c>
      <c r="C7500" s="13" t="n">
        <v>43299</v>
      </c>
      <c r="D7500" s="14" t="s">
        <v>69</v>
      </c>
      <c r="E7500" s="14" t="s">
        <v>53</v>
      </c>
      <c r="F7500" s="14" t="s">
        <v>63</v>
      </c>
      <c r="G7500" s="14" t="s">
        <v>64</v>
      </c>
      <c r="H7500" s="14" t="s">
        <v>65</v>
      </c>
      <c r="I7500" s="14" t="s">
        <v>78</v>
      </c>
      <c r="J7500" s="14" t="s">
        <v>131</v>
      </c>
      <c r="K7500" s="15" t="n">
        <v>71.92</v>
      </c>
      <c r="L7500" s="0" t="n">
        <v>4</v>
      </c>
      <c r="M7500" s="16" t="n">
        <v>0</v>
      </c>
      <c r="N7500" s="17" t="n">
        <v>20.8568</v>
      </c>
      <c r="O7500" s="0" t="str">
        <f aca="false">TEXT(B7500,"YYYY-MM")</f>
        <v>2018-07</v>
      </c>
      <c r="P7500" s="18" t="n">
        <f aca="false">IFERROR(N7500/K7500,0)</f>
        <v>0.29</v>
      </c>
      <c r="Q7500" s="0" t="str">
        <f aca="false">IF(M7500=0,"No Discount",IF(M7500&lt;0.2,"Low (1-19%)",IF(M7500&lt;0.4,"Medium (20-39%)","High (40%+)")))</f>
        <v>No Discount</v>
      </c>
      <c r="R7500" s="0" t="str">
        <f aca="false">INDEX('Lookup Tables'!$B$2:$B$5,MATCH(F7500,'Lookup Tables'!$A$2:$A$5,0))</f>
        <v>Manager D</v>
      </c>
    </row>
    <row r="7501" customFormat="false" ht="15" hidden="false" customHeight="false" outlineLevel="0" collapsed="false">
      <c r="A7501" s="0" t="s">
        <v>5665</v>
      </c>
      <c r="B7501" s="13" t="n">
        <v>43295</v>
      </c>
      <c r="C7501" s="13" t="n">
        <v>43299</v>
      </c>
      <c r="D7501" s="14" t="s">
        <v>69</v>
      </c>
      <c r="E7501" s="14" t="s">
        <v>53</v>
      </c>
      <c r="F7501" s="14" t="s">
        <v>63</v>
      </c>
      <c r="G7501" s="14" t="s">
        <v>64</v>
      </c>
      <c r="H7501" s="14" t="s">
        <v>56</v>
      </c>
      <c r="I7501" s="14" t="s">
        <v>76</v>
      </c>
      <c r="J7501" s="14" t="s">
        <v>404</v>
      </c>
      <c r="K7501" s="15" t="n">
        <v>18.84</v>
      </c>
      <c r="L7501" s="0" t="n">
        <v>3</v>
      </c>
      <c r="M7501" s="16" t="n">
        <v>0</v>
      </c>
      <c r="N7501" s="17" t="n">
        <v>7.9128</v>
      </c>
      <c r="O7501" s="0" t="str">
        <f aca="false">TEXT(B7501,"YYYY-MM")</f>
        <v>2018-07</v>
      </c>
      <c r="P7501" s="18" t="n">
        <f aca="false">IFERROR(N7501/K7501,0)</f>
        <v>0.42</v>
      </c>
      <c r="Q7501" s="0" t="str">
        <f aca="false">IF(M7501=0,"No Discount",IF(M7501&lt;0.2,"Low (1-19%)",IF(M7501&lt;0.4,"Medium (20-39%)","High (40%+)")))</f>
        <v>No Discount</v>
      </c>
      <c r="R7501" s="0" t="str">
        <f aca="false">INDEX('Lookup Tables'!$B$2:$B$5,MATCH(F7501,'Lookup Tables'!$A$2:$A$5,0))</f>
        <v>Manager D</v>
      </c>
    </row>
    <row r="7502" customFormat="false" ht="15" hidden="false" customHeight="false" outlineLevel="0" collapsed="false">
      <c r="A7502" s="0" t="s">
        <v>5665</v>
      </c>
      <c r="B7502" s="13" t="n">
        <v>43295</v>
      </c>
      <c r="C7502" s="13" t="n">
        <v>43299</v>
      </c>
      <c r="D7502" s="14" t="s">
        <v>69</v>
      </c>
      <c r="E7502" s="14" t="s">
        <v>53</v>
      </c>
      <c r="F7502" s="14" t="s">
        <v>63</v>
      </c>
      <c r="G7502" s="14" t="s">
        <v>64</v>
      </c>
      <c r="H7502" s="14" t="s">
        <v>80</v>
      </c>
      <c r="I7502" s="14" t="s">
        <v>123</v>
      </c>
      <c r="J7502" s="14" t="s">
        <v>783</v>
      </c>
      <c r="K7502" s="15" t="n">
        <v>140.97</v>
      </c>
      <c r="L7502" s="0" t="n">
        <v>3</v>
      </c>
      <c r="M7502" s="16" t="n">
        <v>0</v>
      </c>
      <c r="N7502" s="17" t="n">
        <v>19.7358</v>
      </c>
      <c r="O7502" s="0" t="str">
        <f aca="false">TEXT(B7502,"YYYY-MM")</f>
        <v>2018-07</v>
      </c>
      <c r="P7502" s="18" t="n">
        <f aca="false">IFERROR(N7502/K7502,0)</f>
        <v>0.14</v>
      </c>
      <c r="Q7502" s="0" t="str">
        <f aca="false">IF(M7502=0,"No Discount",IF(M7502&lt;0.2,"Low (1-19%)",IF(M7502&lt;0.4,"Medium (20-39%)","High (40%+)")))</f>
        <v>No Discount</v>
      </c>
      <c r="R7502" s="0" t="str">
        <f aca="false">INDEX('Lookup Tables'!$B$2:$B$5,MATCH(F7502,'Lookup Tables'!$A$2:$A$5,0))</f>
        <v>Manager D</v>
      </c>
    </row>
    <row r="7503" customFormat="false" ht="15" hidden="false" customHeight="false" outlineLevel="0" collapsed="false">
      <c r="A7503" s="0" t="s">
        <v>5665</v>
      </c>
      <c r="B7503" s="13" t="n">
        <v>43295</v>
      </c>
      <c r="C7503" s="13" t="n">
        <v>43299</v>
      </c>
      <c r="D7503" s="14" t="s">
        <v>69</v>
      </c>
      <c r="E7503" s="14" t="s">
        <v>53</v>
      </c>
      <c r="F7503" s="14" t="s">
        <v>63</v>
      </c>
      <c r="G7503" s="14" t="s">
        <v>64</v>
      </c>
      <c r="H7503" s="14" t="s">
        <v>80</v>
      </c>
      <c r="I7503" s="14" t="s">
        <v>81</v>
      </c>
      <c r="J7503" s="14" t="s">
        <v>138</v>
      </c>
      <c r="K7503" s="15" t="n">
        <v>470.376</v>
      </c>
      <c r="L7503" s="0" t="n">
        <v>3</v>
      </c>
      <c r="M7503" s="16" t="n">
        <v>0.2</v>
      </c>
      <c r="N7503" s="17" t="n">
        <v>52.9173</v>
      </c>
      <c r="O7503" s="0" t="str">
        <f aca="false">TEXT(B7503,"YYYY-MM")</f>
        <v>2018-07</v>
      </c>
      <c r="P7503" s="18" t="n">
        <f aca="false">IFERROR(N7503/K7503,0)</f>
        <v>0.1125</v>
      </c>
      <c r="Q7503" s="0" t="str">
        <f aca="false">IF(M7503=0,"No Discount",IF(M7503&lt;0.2,"Low (1-19%)",IF(M7503&lt;0.4,"Medium (20-39%)","High (40%+)")))</f>
        <v>Medium (20-39%)</v>
      </c>
      <c r="R7503" s="0" t="str">
        <f aca="false">INDEX('Lookup Tables'!$B$2:$B$5,MATCH(F7503,'Lookup Tables'!$A$2:$A$5,0))</f>
        <v>Manager D</v>
      </c>
    </row>
    <row r="7504" customFormat="false" ht="15" hidden="false" customHeight="false" outlineLevel="0" collapsed="false">
      <c r="A7504" s="0" t="s">
        <v>5666</v>
      </c>
      <c r="B7504" s="13" t="n">
        <v>43189</v>
      </c>
      <c r="C7504" s="13" t="n">
        <v>43189</v>
      </c>
      <c r="D7504" s="14" t="s">
        <v>606</v>
      </c>
      <c r="E7504" s="14" t="s">
        <v>53</v>
      </c>
      <c r="F7504" s="14" t="s">
        <v>63</v>
      </c>
      <c r="G7504" s="14" t="s">
        <v>64</v>
      </c>
      <c r="H7504" s="14" t="s">
        <v>65</v>
      </c>
      <c r="I7504" s="14" t="s">
        <v>78</v>
      </c>
      <c r="J7504" s="14" t="s">
        <v>2486</v>
      </c>
      <c r="K7504" s="15" t="n">
        <v>6.08</v>
      </c>
      <c r="L7504" s="0" t="n">
        <v>2</v>
      </c>
      <c r="M7504" s="16" t="n">
        <v>0</v>
      </c>
      <c r="N7504" s="17" t="n">
        <v>2.0672</v>
      </c>
      <c r="O7504" s="0" t="str">
        <f aca="false">TEXT(B7504,"YYYY-MM")</f>
        <v>2018-03</v>
      </c>
      <c r="P7504" s="18" t="n">
        <f aca="false">IFERROR(N7504/K7504,0)</f>
        <v>0.34</v>
      </c>
      <c r="Q7504" s="0" t="str">
        <f aca="false">IF(M7504=0,"No Discount",IF(M7504&lt;0.2,"Low (1-19%)",IF(M7504&lt;0.4,"Medium (20-39%)","High (40%+)")))</f>
        <v>No Discount</v>
      </c>
      <c r="R7504" s="0" t="str">
        <f aca="false">INDEX('Lookup Tables'!$B$2:$B$5,MATCH(F7504,'Lookup Tables'!$A$2:$A$5,0))</f>
        <v>Manager D</v>
      </c>
    </row>
    <row r="7505" customFormat="false" ht="15" hidden="false" customHeight="false" outlineLevel="0" collapsed="false">
      <c r="A7505" s="0" t="s">
        <v>5666</v>
      </c>
      <c r="B7505" s="13" t="n">
        <v>43189</v>
      </c>
      <c r="C7505" s="13" t="n">
        <v>43189</v>
      </c>
      <c r="D7505" s="14" t="s">
        <v>606</v>
      </c>
      <c r="E7505" s="14" t="s">
        <v>53</v>
      </c>
      <c r="F7505" s="14" t="s">
        <v>63</v>
      </c>
      <c r="G7505" s="14" t="s">
        <v>64</v>
      </c>
      <c r="H7505" s="14" t="s">
        <v>80</v>
      </c>
      <c r="I7505" s="14" t="s">
        <v>81</v>
      </c>
      <c r="J7505" s="14" t="s">
        <v>173</v>
      </c>
      <c r="K7505" s="15" t="n">
        <v>164.792</v>
      </c>
      <c r="L7505" s="0" t="n">
        <v>1</v>
      </c>
      <c r="M7505" s="16" t="n">
        <v>0.2</v>
      </c>
      <c r="N7505" s="17" t="n">
        <v>18.5391</v>
      </c>
      <c r="O7505" s="0" t="str">
        <f aca="false">TEXT(B7505,"YYYY-MM")</f>
        <v>2018-03</v>
      </c>
      <c r="P7505" s="18" t="n">
        <f aca="false">IFERROR(N7505/K7505,0)</f>
        <v>0.1125</v>
      </c>
      <c r="Q7505" s="0" t="str">
        <f aca="false">IF(M7505=0,"No Discount",IF(M7505&lt;0.2,"Low (1-19%)",IF(M7505&lt;0.4,"Medium (20-39%)","High (40%+)")))</f>
        <v>Medium (20-39%)</v>
      </c>
      <c r="R7505" s="0" t="str">
        <f aca="false">INDEX('Lookup Tables'!$B$2:$B$5,MATCH(F7505,'Lookup Tables'!$A$2:$A$5,0))</f>
        <v>Manager D</v>
      </c>
    </row>
    <row r="7506" customFormat="false" ht="15" hidden="false" customHeight="false" outlineLevel="0" collapsed="false">
      <c r="A7506" s="0" t="s">
        <v>5667</v>
      </c>
      <c r="B7506" s="13" t="n">
        <v>42766</v>
      </c>
      <c r="C7506" s="13" t="n">
        <v>42770</v>
      </c>
      <c r="D7506" s="14" t="s">
        <v>52</v>
      </c>
      <c r="E7506" s="14" t="s">
        <v>62</v>
      </c>
      <c r="F7506" s="14" t="s">
        <v>117</v>
      </c>
      <c r="G7506" s="14" t="s">
        <v>391</v>
      </c>
      <c r="H7506" s="14" t="s">
        <v>65</v>
      </c>
      <c r="I7506" s="14" t="s">
        <v>129</v>
      </c>
      <c r="J7506" s="14" t="s">
        <v>340</v>
      </c>
      <c r="K7506" s="15" t="n">
        <v>23.36</v>
      </c>
      <c r="L7506" s="0" t="n">
        <v>2</v>
      </c>
      <c r="M7506" s="16" t="n">
        <v>0</v>
      </c>
      <c r="N7506" s="17" t="n">
        <v>11.68</v>
      </c>
      <c r="O7506" s="0" t="str">
        <f aca="false">TEXT(B7506,"YYYY-MM")</f>
        <v>2017-01</v>
      </c>
      <c r="P7506" s="18" t="n">
        <f aca="false">IFERROR(N7506/K7506,0)</f>
        <v>0.5</v>
      </c>
      <c r="Q7506" s="0" t="str">
        <f aca="false">IF(M7506=0,"No Discount",IF(M7506&lt;0.2,"Low (1-19%)",IF(M7506&lt;0.4,"Medium (20-39%)","High (40%+)")))</f>
        <v>No Discount</v>
      </c>
      <c r="R7506" s="0" t="str">
        <f aca="false">INDEX('Lookup Tables'!$B$2:$B$5,MATCH(F7506,'Lookup Tables'!$A$2:$A$5,0))</f>
        <v>Manager B</v>
      </c>
    </row>
    <row r="7507" customFormat="false" ht="15" hidden="false" customHeight="false" outlineLevel="0" collapsed="false">
      <c r="A7507" s="0" t="s">
        <v>5668</v>
      </c>
      <c r="B7507" s="13" t="n">
        <v>43259</v>
      </c>
      <c r="C7507" s="13" t="n">
        <v>43264</v>
      </c>
      <c r="D7507" s="14" t="s">
        <v>69</v>
      </c>
      <c r="E7507" s="14" t="s">
        <v>53</v>
      </c>
      <c r="F7507" s="14" t="s">
        <v>98</v>
      </c>
      <c r="G7507" s="14" t="s">
        <v>146</v>
      </c>
      <c r="H7507" s="14" t="s">
        <v>65</v>
      </c>
      <c r="I7507" s="14" t="s">
        <v>83</v>
      </c>
      <c r="J7507" s="14" t="s">
        <v>624</v>
      </c>
      <c r="K7507" s="15" t="n">
        <v>12.176</v>
      </c>
      <c r="L7507" s="0" t="n">
        <v>4</v>
      </c>
      <c r="M7507" s="16" t="n">
        <v>0.8</v>
      </c>
      <c r="N7507" s="17" t="n">
        <v>-18.8728</v>
      </c>
      <c r="O7507" s="0" t="str">
        <f aca="false">TEXT(B7507,"YYYY-MM")</f>
        <v>2018-06</v>
      </c>
      <c r="P7507" s="18" t="n">
        <f aca="false">IFERROR(N7507/K7507,0)</f>
        <v>-1.55</v>
      </c>
      <c r="Q7507" s="0" t="str">
        <f aca="false">IF(M7507=0,"No Discount",IF(M7507&lt;0.2,"Low (1-19%)",IF(M7507&lt;0.4,"Medium (20-39%)","High (40%+)")))</f>
        <v>High (40%+)</v>
      </c>
      <c r="R7507" s="0" t="str">
        <f aca="false">INDEX('Lookup Tables'!$B$2:$B$5,MATCH(F7507,'Lookup Tables'!$A$2:$A$5,0))</f>
        <v>Manager A</v>
      </c>
    </row>
    <row r="7508" customFormat="false" ht="15" hidden="false" customHeight="false" outlineLevel="0" collapsed="false">
      <c r="A7508" s="0" t="s">
        <v>5669</v>
      </c>
      <c r="B7508" s="13" t="n">
        <v>42310</v>
      </c>
      <c r="C7508" s="13" t="n">
        <v>42314</v>
      </c>
      <c r="D7508" s="14" t="s">
        <v>69</v>
      </c>
      <c r="E7508" s="14" t="s">
        <v>53</v>
      </c>
      <c r="F7508" s="14" t="s">
        <v>63</v>
      </c>
      <c r="G7508" s="14" t="s">
        <v>64</v>
      </c>
      <c r="H7508" s="14" t="s">
        <v>80</v>
      </c>
      <c r="I7508" s="14" t="s">
        <v>81</v>
      </c>
      <c r="J7508" s="14" t="s">
        <v>2105</v>
      </c>
      <c r="K7508" s="15" t="n">
        <v>46.384</v>
      </c>
      <c r="L7508" s="0" t="n">
        <v>2</v>
      </c>
      <c r="M7508" s="16" t="n">
        <v>0.2</v>
      </c>
      <c r="N7508" s="17" t="n">
        <v>5.2182</v>
      </c>
      <c r="O7508" s="0" t="str">
        <f aca="false">TEXT(B7508,"YYYY-MM")</f>
        <v>2015-11</v>
      </c>
      <c r="P7508" s="18" t="n">
        <f aca="false">IFERROR(N7508/K7508,0)</f>
        <v>0.1125</v>
      </c>
      <c r="Q7508" s="0" t="str">
        <f aca="false">IF(M7508=0,"No Discount",IF(M7508&lt;0.2,"Low (1-19%)",IF(M7508&lt;0.4,"Medium (20-39%)","High (40%+)")))</f>
        <v>Medium (20-39%)</v>
      </c>
      <c r="R7508" s="0" t="str">
        <f aca="false">INDEX('Lookup Tables'!$B$2:$B$5,MATCH(F7508,'Lookup Tables'!$A$2:$A$5,0))</f>
        <v>Manager D</v>
      </c>
    </row>
    <row r="7509" customFormat="false" ht="15" hidden="false" customHeight="false" outlineLevel="0" collapsed="false">
      <c r="A7509" s="0" t="s">
        <v>5669</v>
      </c>
      <c r="B7509" s="13" t="n">
        <v>42310</v>
      </c>
      <c r="C7509" s="13" t="n">
        <v>42314</v>
      </c>
      <c r="D7509" s="14" t="s">
        <v>69</v>
      </c>
      <c r="E7509" s="14" t="s">
        <v>53</v>
      </c>
      <c r="F7509" s="14" t="s">
        <v>63</v>
      </c>
      <c r="G7509" s="14" t="s">
        <v>64</v>
      </c>
      <c r="H7509" s="14" t="s">
        <v>65</v>
      </c>
      <c r="I7509" s="14" t="s">
        <v>73</v>
      </c>
      <c r="J7509" s="14" t="s">
        <v>484</v>
      </c>
      <c r="K7509" s="15" t="n">
        <v>362.92</v>
      </c>
      <c r="L7509" s="0" t="n">
        <v>2</v>
      </c>
      <c r="M7509" s="16" t="n">
        <v>0</v>
      </c>
      <c r="N7509" s="17" t="n">
        <v>105.2468</v>
      </c>
      <c r="O7509" s="0" t="str">
        <f aca="false">TEXT(B7509,"YYYY-MM")</f>
        <v>2015-11</v>
      </c>
      <c r="P7509" s="18" t="n">
        <f aca="false">IFERROR(N7509/K7509,0)</f>
        <v>0.29</v>
      </c>
      <c r="Q7509" s="0" t="str">
        <f aca="false">IF(M7509=0,"No Discount",IF(M7509&lt;0.2,"Low (1-19%)",IF(M7509&lt;0.4,"Medium (20-39%)","High (40%+)")))</f>
        <v>No Discount</v>
      </c>
      <c r="R7509" s="0" t="str">
        <f aca="false">INDEX('Lookup Tables'!$B$2:$B$5,MATCH(F7509,'Lookup Tables'!$A$2:$A$5,0))</f>
        <v>Manager D</v>
      </c>
    </row>
    <row r="7510" customFormat="false" ht="15" hidden="false" customHeight="false" outlineLevel="0" collapsed="false">
      <c r="A7510" s="0" t="s">
        <v>5670</v>
      </c>
      <c r="B7510" s="13" t="n">
        <v>43295</v>
      </c>
      <c r="C7510" s="13" t="n">
        <v>43299</v>
      </c>
      <c r="D7510" s="14" t="s">
        <v>69</v>
      </c>
      <c r="E7510" s="14" t="s">
        <v>53</v>
      </c>
      <c r="F7510" s="14" t="s">
        <v>117</v>
      </c>
      <c r="G7510" s="14" t="s">
        <v>269</v>
      </c>
      <c r="H7510" s="14" t="s">
        <v>65</v>
      </c>
      <c r="I7510" s="14" t="s">
        <v>91</v>
      </c>
      <c r="J7510" s="14" t="s">
        <v>1467</v>
      </c>
      <c r="K7510" s="15" t="n">
        <v>9.248</v>
      </c>
      <c r="L7510" s="0" t="n">
        <v>2</v>
      </c>
      <c r="M7510" s="16" t="n">
        <v>0.2</v>
      </c>
      <c r="N7510" s="17" t="n">
        <v>3.3524</v>
      </c>
      <c r="O7510" s="0" t="str">
        <f aca="false">TEXT(B7510,"YYYY-MM")</f>
        <v>2018-07</v>
      </c>
      <c r="P7510" s="18" t="n">
        <f aca="false">IFERROR(N7510/K7510,0)</f>
        <v>0.3625</v>
      </c>
      <c r="Q7510" s="0" t="str">
        <f aca="false">IF(M7510=0,"No Discount",IF(M7510&lt;0.2,"Low (1-19%)",IF(M7510&lt;0.4,"Medium (20-39%)","High (40%+)")))</f>
        <v>Medium (20-39%)</v>
      </c>
      <c r="R7510" s="0" t="str">
        <f aca="false">INDEX('Lookup Tables'!$B$2:$B$5,MATCH(F7510,'Lookup Tables'!$A$2:$A$5,0))</f>
        <v>Manager B</v>
      </c>
    </row>
    <row r="7511" customFormat="false" ht="15" hidden="false" customHeight="false" outlineLevel="0" collapsed="false">
      <c r="A7511" s="0" t="s">
        <v>5670</v>
      </c>
      <c r="B7511" s="13" t="n">
        <v>43295</v>
      </c>
      <c r="C7511" s="13" t="n">
        <v>43299</v>
      </c>
      <c r="D7511" s="14" t="s">
        <v>69</v>
      </c>
      <c r="E7511" s="14" t="s">
        <v>53</v>
      </c>
      <c r="F7511" s="14" t="s">
        <v>117</v>
      </c>
      <c r="G7511" s="14" t="s">
        <v>269</v>
      </c>
      <c r="H7511" s="14" t="s">
        <v>80</v>
      </c>
      <c r="I7511" s="14" t="s">
        <v>81</v>
      </c>
      <c r="J7511" s="14" t="s">
        <v>1345</v>
      </c>
      <c r="K7511" s="15" t="n">
        <v>1889.946</v>
      </c>
      <c r="L7511" s="0" t="n">
        <v>9</v>
      </c>
      <c r="M7511" s="16" t="n">
        <v>0.4</v>
      </c>
      <c r="N7511" s="17" t="n">
        <v>-377.9892</v>
      </c>
      <c r="O7511" s="0" t="str">
        <f aca="false">TEXT(B7511,"YYYY-MM")</f>
        <v>2018-07</v>
      </c>
      <c r="P7511" s="18" t="n">
        <f aca="false">IFERROR(N7511/K7511,0)</f>
        <v>-0.2</v>
      </c>
      <c r="Q7511" s="0" t="str">
        <f aca="false">IF(M7511=0,"No Discount",IF(M7511&lt;0.2,"Low (1-19%)",IF(M7511&lt;0.4,"Medium (20-39%)","High (40%+)")))</f>
        <v>High (40%+)</v>
      </c>
      <c r="R7511" s="0" t="str">
        <f aca="false">INDEX('Lookup Tables'!$B$2:$B$5,MATCH(F7511,'Lookup Tables'!$A$2:$A$5,0))</f>
        <v>Manager B</v>
      </c>
    </row>
    <row r="7512" customFormat="false" ht="15" hidden="false" customHeight="false" outlineLevel="0" collapsed="false">
      <c r="A7512" s="0" t="s">
        <v>5670</v>
      </c>
      <c r="B7512" s="13" t="n">
        <v>43295</v>
      </c>
      <c r="C7512" s="13" t="n">
        <v>43299</v>
      </c>
      <c r="D7512" s="14" t="s">
        <v>69</v>
      </c>
      <c r="E7512" s="14" t="s">
        <v>53</v>
      </c>
      <c r="F7512" s="14" t="s">
        <v>117</v>
      </c>
      <c r="G7512" s="14" t="s">
        <v>269</v>
      </c>
      <c r="H7512" s="14" t="s">
        <v>65</v>
      </c>
      <c r="I7512" s="14" t="s">
        <v>73</v>
      </c>
      <c r="J7512" s="14" t="s">
        <v>367</v>
      </c>
      <c r="K7512" s="15" t="n">
        <v>62.04</v>
      </c>
      <c r="L7512" s="0" t="n">
        <v>5</v>
      </c>
      <c r="M7512" s="16" t="n">
        <v>0.2</v>
      </c>
      <c r="N7512" s="17" t="n">
        <v>4.653</v>
      </c>
      <c r="O7512" s="0" t="str">
        <f aca="false">TEXT(B7512,"YYYY-MM")</f>
        <v>2018-07</v>
      </c>
      <c r="P7512" s="18" t="n">
        <f aca="false">IFERROR(N7512/K7512,0)</f>
        <v>0.075</v>
      </c>
      <c r="Q7512" s="0" t="str">
        <f aca="false">IF(M7512=0,"No Discount",IF(M7512&lt;0.2,"Low (1-19%)",IF(M7512&lt;0.4,"Medium (20-39%)","High (40%+)")))</f>
        <v>Medium (20-39%)</v>
      </c>
      <c r="R7512" s="0" t="str">
        <f aca="false">INDEX('Lookup Tables'!$B$2:$B$5,MATCH(F7512,'Lookup Tables'!$A$2:$A$5,0))</f>
        <v>Manager B</v>
      </c>
    </row>
    <row r="7513" customFormat="false" ht="15" hidden="false" customHeight="false" outlineLevel="0" collapsed="false">
      <c r="A7513" s="0" t="s">
        <v>5670</v>
      </c>
      <c r="B7513" s="13" t="n">
        <v>43295</v>
      </c>
      <c r="C7513" s="13" t="n">
        <v>43299</v>
      </c>
      <c r="D7513" s="14" t="s">
        <v>69</v>
      </c>
      <c r="E7513" s="14" t="s">
        <v>53</v>
      </c>
      <c r="F7513" s="14" t="s">
        <v>117</v>
      </c>
      <c r="G7513" s="14" t="s">
        <v>269</v>
      </c>
      <c r="H7513" s="14" t="s">
        <v>56</v>
      </c>
      <c r="I7513" s="14" t="s">
        <v>76</v>
      </c>
      <c r="J7513" s="14" t="s">
        <v>1971</v>
      </c>
      <c r="K7513" s="15" t="n">
        <v>396.92</v>
      </c>
      <c r="L7513" s="0" t="n">
        <v>5</v>
      </c>
      <c r="M7513" s="16" t="n">
        <v>0.2</v>
      </c>
      <c r="N7513" s="17" t="n">
        <v>148.845</v>
      </c>
      <c r="O7513" s="0" t="str">
        <f aca="false">TEXT(B7513,"YYYY-MM")</f>
        <v>2018-07</v>
      </c>
      <c r="P7513" s="18" t="n">
        <f aca="false">IFERROR(N7513/K7513,0)</f>
        <v>0.375</v>
      </c>
      <c r="Q7513" s="0" t="str">
        <f aca="false">IF(M7513=0,"No Discount",IF(M7513&lt;0.2,"Low (1-19%)",IF(M7513&lt;0.4,"Medium (20-39%)","High (40%+)")))</f>
        <v>Medium (20-39%)</v>
      </c>
      <c r="R7513" s="0" t="str">
        <f aca="false">INDEX('Lookup Tables'!$B$2:$B$5,MATCH(F7513,'Lookup Tables'!$A$2:$A$5,0))</f>
        <v>Manager B</v>
      </c>
    </row>
    <row r="7514" customFormat="false" ht="15" hidden="false" customHeight="false" outlineLevel="0" collapsed="false">
      <c r="A7514" s="0" t="s">
        <v>5670</v>
      </c>
      <c r="B7514" s="13" t="n">
        <v>43295</v>
      </c>
      <c r="C7514" s="13" t="n">
        <v>43299</v>
      </c>
      <c r="D7514" s="14" t="s">
        <v>69</v>
      </c>
      <c r="E7514" s="14" t="s">
        <v>53</v>
      </c>
      <c r="F7514" s="14" t="s">
        <v>117</v>
      </c>
      <c r="G7514" s="14" t="s">
        <v>269</v>
      </c>
      <c r="H7514" s="14" t="s">
        <v>65</v>
      </c>
      <c r="I7514" s="14" t="s">
        <v>73</v>
      </c>
      <c r="J7514" s="14" t="s">
        <v>2686</v>
      </c>
      <c r="K7514" s="15" t="n">
        <v>239.456</v>
      </c>
      <c r="L7514" s="0" t="n">
        <v>7</v>
      </c>
      <c r="M7514" s="16" t="n">
        <v>0.2</v>
      </c>
      <c r="N7514" s="17" t="n">
        <v>17.9592</v>
      </c>
      <c r="O7514" s="0" t="str">
        <f aca="false">TEXT(B7514,"YYYY-MM")</f>
        <v>2018-07</v>
      </c>
      <c r="P7514" s="18" t="n">
        <f aca="false">IFERROR(N7514/K7514,0)</f>
        <v>0.075</v>
      </c>
      <c r="Q7514" s="0" t="str">
        <f aca="false">IF(M7514=0,"No Discount",IF(M7514&lt;0.2,"Low (1-19%)",IF(M7514&lt;0.4,"Medium (20-39%)","High (40%+)")))</f>
        <v>Medium (20-39%)</v>
      </c>
      <c r="R7514" s="0" t="str">
        <f aca="false">INDEX('Lookup Tables'!$B$2:$B$5,MATCH(F7514,'Lookup Tables'!$A$2:$A$5,0))</f>
        <v>Manager B</v>
      </c>
    </row>
    <row r="7515" customFormat="false" ht="15" hidden="false" customHeight="false" outlineLevel="0" collapsed="false">
      <c r="A7515" s="0" t="s">
        <v>5670</v>
      </c>
      <c r="B7515" s="13" t="n">
        <v>43295</v>
      </c>
      <c r="C7515" s="13" t="n">
        <v>43299</v>
      </c>
      <c r="D7515" s="14" t="s">
        <v>69</v>
      </c>
      <c r="E7515" s="14" t="s">
        <v>53</v>
      </c>
      <c r="F7515" s="14" t="s">
        <v>117</v>
      </c>
      <c r="G7515" s="14" t="s">
        <v>269</v>
      </c>
      <c r="H7515" s="14" t="s">
        <v>65</v>
      </c>
      <c r="I7515" s="14" t="s">
        <v>78</v>
      </c>
      <c r="J7515" s="14" t="s">
        <v>637</v>
      </c>
      <c r="K7515" s="15" t="n">
        <v>13.12</v>
      </c>
      <c r="L7515" s="0" t="n">
        <v>5</v>
      </c>
      <c r="M7515" s="16" t="n">
        <v>0.2</v>
      </c>
      <c r="N7515" s="17" t="n">
        <v>2.132</v>
      </c>
      <c r="O7515" s="0" t="str">
        <f aca="false">TEXT(B7515,"YYYY-MM")</f>
        <v>2018-07</v>
      </c>
      <c r="P7515" s="18" t="n">
        <f aca="false">IFERROR(N7515/K7515,0)</f>
        <v>0.1625</v>
      </c>
      <c r="Q7515" s="0" t="str">
        <f aca="false">IF(M7515=0,"No Discount",IF(M7515&lt;0.2,"Low (1-19%)",IF(M7515&lt;0.4,"Medium (20-39%)","High (40%+)")))</f>
        <v>Medium (20-39%)</v>
      </c>
      <c r="R7515" s="0" t="str">
        <f aca="false">INDEX('Lookup Tables'!$B$2:$B$5,MATCH(F7515,'Lookup Tables'!$A$2:$A$5,0))</f>
        <v>Manager B</v>
      </c>
    </row>
    <row r="7516" customFormat="false" ht="15" hidden="false" customHeight="false" outlineLevel="0" collapsed="false">
      <c r="A7516" s="0" t="s">
        <v>5671</v>
      </c>
      <c r="B7516" s="13" t="n">
        <v>43443</v>
      </c>
      <c r="C7516" s="13" t="n">
        <v>43446</v>
      </c>
      <c r="D7516" s="14" t="s">
        <v>52</v>
      </c>
      <c r="E7516" s="14" t="s">
        <v>53</v>
      </c>
      <c r="F7516" s="14" t="s">
        <v>54</v>
      </c>
      <c r="G7516" s="14" t="s">
        <v>55</v>
      </c>
      <c r="H7516" s="14" t="s">
        <v>65</v>
      </c>
      <c r="I7516" s="14" t="s">
        <v>83</v>
      </c>
      <c r="J7516" s="14" t="s">
        <v>1614</v>
      </c>
      <c r="K7516" s="15" t="n">
        <v>29.36</v>
      </c>
      <c r="L7516" s="0" t="n">
        <v>2</v>
      </c>
      <c r="M7516" s="16" t="n">
        <v>0</v>
      </c>
      <c r="N7516" s="17" t="n">
        <v>13.5056</v>
      </c>
      <c r="O7516" s="0" t="str">
        <f aca="false">TEXT(B7516,"YYYY-MM")</f>
        <v>2018-12</v>
      </c>
      <c r="P7516" s="18" t="n">
        <f aca="false">IFERROR(N7516/K7516,0)</f>
        <v>0.46</v>
      </c>
      <c r="Q7516" s="0" t="str">
        <f aca="false">IF(M7516=0,"No Discount",IF(M7516&lt;0.2,"Low (1-19%)",IF(M7516&lt;0.4,"Medium (20-39%)","High (40%+)")))</f>
        <v>No Discount</v>
      </c>
      <c r="R7516" s="0" t="str">
        <f aca="false">INDEX('Lookup Tables'!$B$2:$B$5,MATCH(F7516,'Lookup Tables'!$A$2:$A$5,0))</f>
        <v>Manager C</v>
      </c>
    </row>
    <row r="7517" customFormat="false" ht="15" hidden="false" customHeight="false" outlineLevel="0" collapsed="false">
      <c r="A7517" s="0" t="s">
        <v>5671</v>
      </c>
      <c r="B7517" s="13" t="n">
        <v>43443</v>
      </c>
      <c r="C7517" s="13" t="n">
        <v>43446</v>
      </c>
      <c r="D7517" s="14" t="s">
        <v>52</v>
      </c>
      <c r="E7517" s="14" t="s">
        <v>53</v>
      </c>
      <c r="F7517" s="14" t="s">
        <v>54</v>
      </c>
      <c r="G7517" s="14" t="s">
        <v>55</v>
      </c>
      <c r="H7517" s="14" t="s">
        <v>65</v>
      </c>
      <c r="I7517" s="14" t="s">
        <v>85</v>
      </c>
      <c r="J7517" s="14" t="s">
        <v>2906</v>
      </c>
      <c r="K7517" s="15" t="n">
        <v>214.9</v>
      </c>
      <c r="L7517" s="0" t="n">
        <v>5</v>
      </c>
      <c r="M7517" s="16" t="n">
        <v>0</v>
      </c>
      <c r="N7517" s="17" t="n">
        <v>62.321</v>
      </c>
      <c r="O7517" s="0" t="str">
        <f aca="false">TEXT(B7517,"YYYY-MM")</f>
        <v>2018-12</v>
      </c>
      <c r="P7517" s="18" t="n">
        <f aca="false">IFERROR(N7517/K7517,0)</f>
        <v>0.29</v>
      </c>
      <c r="Q7517" s="0" t="str">
        <f aca="false">IF(M7517=0,"No Discount",IF(M7517&lt;0.2,"Low (1-19%)",IF(M7517&lt;0.4,"Medium (20-39%)","High (40%+)")))</f>
        <v>No Discount</v>
      </c>
      <c r="R7517" s="0" t="str">
        <f aca="false">INDEX('Lookup Tables'!$B$2:$B$5,MATCH(F7517,'Lookup Tables'!$A$2:$A$5,0))</f>
        <v>Manager C</v>
      </c>
    </row>
    <row r="7518" customFormat="false" ht="15" hidden="false" customHeight="false" outlineLevel="0" collapsed="false">
      <c r="A7518" s="0" t="s">
        <v>5671</v>
      </c>
      <c r="B7518" s="13" t="n">
        <v>43443</v>
      </c>
      <c r="C7518" s="13" t="n">
        <v>43446</v>
      </c>
      <c r="D7518" s="14" t="s">
        <v>52</v>
      </c>
      <c r="E7518" s="14" t="s">
        <v>53</v>
      </c>
      <c r="F7518" s="14" t="s">
        <v>54</v>
      </c>
      <c r="G7518" s="14" t="s">
        <v>55</v>
      </c>
      <c r="H7518" s="14" t="s">
        <v>65</v>
      </c>
      <c r="I7518" s="14" t="s">
        <v>83</v>
      </c>
      <c r="J7518" s="14" t="s">
        <v>288</v>
      </c>
      <c r="K7518" s="15" t="n">
        <v>15.92</v>
      </c>
      <c r="L7518" s="0" t="n">
        <v>4</v>
      </c>
      <c r="M7518" s="16" t="n">
        <v>0</v>
      </c>
      <c r="N7518" s="17" t="n">
        <v>7.4824</v>
      </c>
      <c r="O7518" s="0" t="str">
        <f aca="false">TEXT(B7518,"YYYY-MM")</f>
        <v>2018-12</v>
      </c>
      <c r="P7518" s="18" t="n">
        <f aca="false">IFERROR(N7518/K7518,0)</f>
        <v>0.47</v>
      </c>
      <c r="Q7518" s="0" t="str">
        <f aca="false">IF(M7518=0,"No Discount",IF(M7518&lt;0.2,"Low (1-19%)",IF(M7518&lt;0.4,"Medium (20-39%)","High (40%+)")))</f>
        <v>No Discount</v>
      </c>
      <c r="R7518" s="0" t="str">
        <f aca="false">INDEX('Lookup Tables'!$B$2:$B$5,MATCH(F7518,'Lookup Tables'!$A$2:$A$5,0))</f>
        <v>Manager C</v>
      </c>
    </row>
    <row r="7519" customFormat="false" ht="15" hidden="false" customHeight="false" outlineLevel="0" collapsed="false">
      <c r="A7519" s="0" t="s">
        <v>5671</v>
      </c>
      <c r="B7519" s="13" t="n">
        <v>43443</v>
      </c>
      <c r="C7519" s="13" t="n">
        <v>43446</v>
      </c>
      <c r="D7519" s="14" t="s">
        <v>52</v>
      </c>
      <c r="E7519" s="14" t="s">
        <v>53</v>
      </c>
      <c r="F7519" s="14" t="s">
        <v>54</v>
      </c>
      <c r="G7519" s="14" t="s">
        <v>55</v>
      </c>
      <c r="H7519" s="14" t="s">
        <v>80</v>
      </c>
      <c r="I7519" s="14" t="s">
        <v>123</v>
      </c>
      <c r="J7519" s="14" t="s">
        <v>1475</v>
      </c>
      <c r="K7519" s="15" t="n">
        <v>146.45</v>
      </c>
      <c r="L7519" s="0" t="n">
        <v>5</v>
      </c>
      <c r="M7519" s="16" t="n">
        <v>0</v>
      </c>
      <c r="N7519" s="17" t="n">
        <v>48.3285</v>
      </c>
      <c r="O7519" s="0" t="str">
        <f aca="false">TEXT(B7519,"YYYY-MM")</f>
        <v>2018-12</v>
      </c>
      <c r="P7519" s="18" t="n">
        <f aca="false">IFERROR(N7519/K7519,0)</f>
        <v>0.33</v>
      </c>
      <c r="Q7519" s="0" t="str">
        <f aca="false">IF(M7519=0,"No Discount",IF(M7519&lt;0.2,"Low (1-19%)",IF(M7519&lt;0.4,"Medium (20-39%)","High (40%+)")))</f>
        <v>No Discount</v>
      </c>
      <c r="R7519" s="0" t="str">
        <f aca="false">INDEX('Lookup Tables'!$B$2:$B$5,MATCH(F7519,'Lookup Tables'!$A$2:$A$5,0))</f>
        <v>Manager C</v>
      </c>
    </row>
    <row r="7520" customFormat="false" ht="15" hidden="false" customHeight="false" outlineLevel="0" collapsed="false">
      <c r="A7520" s="0" t="s">
        <v>5671</v>
      </c>
      <c r="B7520" s="13" t="n">
        <v>43443</v>
      </c>
      <c r="C7520" s="13" t="n">
        <v>43446</v>
      </c>
      <c r="D7520" s="14" t="s">
        <v>52</v>
      </c>
      <c r="E7520" s="14" t="s">
        <v>53</v>
      </c>
      <c r="F7520" s="14" t="s">
        <v>54</v>
      </c>
      <c r="G7520" s="14" t="s">
        <v>55</v>
      </c>
      <c r="H7520" s="14" t="s">
        <v>65</v>
      </c>
      <c r="I7520" s="14" t="s">
        <v>73</v>
      </c>
      <c r="J7520" s="14" t="s">
        <v>829</v>
      </c>
      <c r="K7520" s="15" t="n">
        <v>15.14</v>
      </c>
      <c r="L7520" s="0" t="n">
        <v>1</v>
      </c>
      <c r="M7520" s="16" t="n">
        <v>0</v>
      </c>
      <c r="N7520" s="17" t="n">
        <v>0.6056</v>
      </c>
      <c r="O7520" s="0" t="str">
        <f aca="false">TEXT(B7520,"YYYY-MM")</f>
        <v>2018-12</v>
      </c>
      <c r="P7520" s="18" t="n">
        <f aca="false">IFERROR(N7520/K7520,0)</f>
        <v>0.04</v>
      </c>
      <c r="Q7520" s="0" t="str">
        <f aca="false">IF(M7520=0,"No Discount",IF(M7520&lt;0.2,"Low (1-19%)",IF(M7520&lt;0.4,"Medium (20-39%)","High (40%+)")))</f>
        <v>No Discount</v>
      </c>
      <c r="R7520" s="0" t="str">
        <f aca="false">INDEX('Lookup Tables'!$B$2:$B$5,MATCH(F7520,'Lookup Tables'!$A$2:$A$5,0))</f>
        <v>Manager C</v>
      </c>
    </row>
    <row r="7521" customFormat="false" ht="15" hidden="false" customHeight="false" outlineLevel="0" collapsed="false">
      <c r="A7521" s="0" t="s">
        <v>5671</v>
      </c>
      <c r="B7521" s="13" t="n">
        <v>43443</v>
      </c>
      <c r="C7521" s="13" t="n">
        <v>43446</v>
      </c>
      <c r="D7521" s="14" t="s">
        <v>52</v>
      </c>
      <c r="E7521" s="14" t="s">
        <v>53</v>
      </c>
      <c r="F7521" s="14" t="s">
        <v>54</v>
      </c>
      <c r="G7521" s="14" t="s">
        <v>55</v>
      </c>
      <c r="H7521" s="14" t="s">
        <v>65</v>
      </c>
      <c r="I7521" s="14" t="s">
        <v>66</v>
      </c>
      <c r="J7521" s="14" t="s">
        <v>3503</v>
      </c>
      <c r="K7521" s="15" t="n">
        <v>5.76</v>
      </c>
      <c r="L7521" s="0" t="n">
        <v>2</v>
      </c>
      <c r="M7521" s="16" t="n">
        <v>0</v>
      </c>
      <c r="N7521" s="17" t="n">
        <v>2.6496</v>
      </c>
      <c r="O7521" s="0" t="str">
        <f aca="false">TEXT(B7521,"YYYY-MM")</f>
        <v>2018-12</v>
      </c>
      <c r="P7521" s="18" t="n">
        <f aca="false">IFERROR(N7521/K7521,0)</f>
        <v>0.46</v>
      </c>
      <c r="Q7521" s="0" t="str">
        <f aca="false">IF(M7521=0,"No Discount",IF(M7521&lt;0.2,"Low (1-19%)",IF(M7521&lt;0.4,"Medium (20-39%)","High (40%+)")))</f>
        <v>No Discount</v>
      </c>
      <c r="R7521" s="0" t="str">
        <f aca="false">INDEX('Lookup Tables'!$B$2:$B$5,MATCH(F7521,'Lookup Tables'!$A$2:$A$5,0))</f>
        <v>Manager C</v>
      </c>
    </row>
    <row r="7522" customFormat="false" ht="15" hidden="false" customHeight="false" outlineLevel="0" collapsed="false">
      <c r="A7522" s="0" t="s">
        <v>5671</v>
      </c>
      <c r="B7522" s="13" t="n">
        <v>43443</v>
      </c>
      <c r="C7522" s="13" t="n">
        <v>43446</v>
      </c>
      <c r="D7522" s="14" t="s">
        <v>52</v>
      </c>
      <c r="E7522" s="14" t="s">
        <v>53</v>
      </c>
      <c r="F7522" s="14" t="s">
        <v>54</v>
      </c>
      <c r="G7522" s="14" t="s">
        <v>55</v>
      </c>
      <c r="H7522" s="14" t="s">
        <v>80</v>
      </c>
      <c r="I7522" s="14" t="s">
        <v>570</v>
      </c>
      <c r="J7522" s="14" t="s">
        <v>1585</v>
      </c>
      <c r="K7522" s="15" t="n">
        <v>1399.98</v>
      </c>
      <c r="L7522" s="0" t="n">
        <v>2</v>
      </c>
      <c r="M7522" s="16" t="n">
        <v>0</v>
      </c>
      <c r="N7522" s="17" t="n">
        <v>629.991</v>
      </c>
      <c r="O7522" s="0" t="str">
        <f aca="false">TEXT(B7522,"YYYY-MM")</f>
        <v>2018-12</v>
      </c>
      <c r="P7522" s="18" t="n">
        <f aca="false">IFERROR(N7522/K7522,0)</f>
        <v>0.45</v>
      </c>
      <c r="Q7522" s="0" t="str">
        <f aca="false">IF(M7522=0,"No Discount",IF(M7522&lt;0.2,"Low (1-19%)",IF(M7522&lt;0.4,"Medium (20-39%)","High (40%+)")))</f>
        <v>No Discount</v>
      </c>
      <c r="R7522" s="0" t="str">
        <f aca="false">INDEX('Lookup Tables'!$B$2:$B$5,MATCH(F7522,'Lookup Tables'!$A$2:$A$5,0))</f>
        <v>Manager C</v>
      </c>
    </row>
    <row r="7523" customFormat="false" ht="15" hidden="false" customHeight="false" outlineLevel="0" collapsed="false">
      <c r="A7523" s="0" t="s">
        <v>5672</v>
      </c>
      <c r="B7523" s="13" t="n">
        <v>42983</v>
      </c>
      <c r="C7523" s="13" t="n">
        <v>42989</v>
      </c>
      <c r="D7523" s="14" t="s">
        <v>69</v>
      </c>
      <c r="E7523" s="14" t="s">
        <v>53</v>
      </c>
      <c r="F7523" s="14" t="s">
        <v>117</v>
      </c>
      <c r="G7523" s="14" t="s">
        <v>269</v>
      </c>
      <c r="H7523" s="14" t="s">
        <v>65</v>
      </c>
      <c r="I7523" s="14" t="s">
        <v>83</v>
      </c>
      <c r="J7523" s="14" t="s">
        <v>934</v>
      </c>
      <c r="K7523" s="15" t="n">
        <v>8.952</v>
      </c>
      <c r="L7523" s="0" t="n">
        <v>2</v>
      </c>
      <c r="M7523" s="16" t="n">
        <v>0.7</v>
      </c>
      <c r="N7523" s="17" t="n">
        <v>-7.46</v>
      </c>
      <c r="O7523" s="0" t="str">
        <f aca="false">TEXT(B7523,"YYYY-MM")</f>
        <v>2017-09</v>
      </c>
      <c r="P7523" s="18" t="n">
        <f aca="false">IFERROR(N7523/K7523,0)</f>
        <v>-0.833333333333333</v>
      </c>
      <c r="Q7523" s="0" t="str">
        <f aca="false">IF(M7523=0,"No Discount",IF(M7523&lt;0.2,"Low (1-19%)",IF(M7523&lt;0.4,"Medium (20-39%)","High (40%+)")))</f>
        <v>High (40%+)</v>
      </c>
      <c r="R7523" s="0" t="str">
        <f aca="false">INDEX('Lookup Tables'!$B$2:$B$5,MATCH(F7523,'Lookup Tables'!$A$2:$A$5,0))</f>
        <v>Manager B</v>
      </c>
    </row>
    <row r="7524" customFormat="false" ht="15" hidden="false" customHeight="false" outlineLevel="0" collapsed="false">
      <c r="A7524" s="0" t="s">
        <v>5672</v>
      </c>
      <c r="B7524" s="13" t="n">
        <v>42983</v>
      </c>
      <c r="C7524" s="13" t="n">
        <v>42989</v>
      </c>
      <c r="D7524" s="14" t="s">
        <v>69</v>
      </c>
      <c r="E7524" s="14" t="s">
        <v>53</v>
      </c>
      <c r="F7524" s="14" t="s">
        <v>117</v>
      </c>
      <c r="G7524" s="14" t="s">
        <v>269</v>
      </c>
      <c r="H7524" s="14" t="s">
        <v>65</v>
      </c>
      <c r="I7524" s="14" t="s">
        <v>83</v>
      </c>
      <c r="J7524" s="14" t="s">
        <v>2227</v>
      </c>
      <c r="K7524" s="15" t="n">
        <v>8.856</v>
      </c>
      <c r="L7524" s="0" t="n">
        <v>6</v>
      </c>
      <c r="M7524" s="16" t="n">
        <v>0.7</v>
      </c>
      <c r="N7524" s="17" t="n">
        <v>-6.4944</v>
      </c>
      <c r="O7524" s="0" t="str">
        <f aca="false">TEXT(B7524,"YYYY-MM")</f>
        <v>2017-09</v>
      </c>
      <c r="P7524" s="18" t="n">
        <f aca="false">IFERROR(N7524/K7524,0)</f>
        <v>-0.733333333333333</v>
      </c>
      <c r="Q7524" s="0" t="str">
        <f aca="false">IF(M7524=0,"No Discount",IF(M7524&lt;0.2,"Low (1-19%)",IF(M7524&lt;0.4,"Medium (20-39%)","High (40%+)")))</f>
        <v>High (40%+)</v>
      </c>
      <c r="R7524" s="0" t="str">
        <f aca="false">INDEX('Lookup Tables'!$B$2:$B$5,MATCH(F7524,'Lookup Tables'!$A$2:$A$5,0))</f>
        <v>Manager B</v>
      </c>
    </row>
    <row r="7525" customFormat="false" ht="15" hidden="false" customHeight="false" outlineLevel="0" collapsed="false">
      <c r="A7525" s="0" t="s">
        <v>5672</v>
      </c>
      <c r="B7525" s="13" t="n">
        <v>42983</v>
      </c>
      <c r="C7525" s="13" t="n">
        <v>42989</v>
      </c>
      <c r="D7525" s="14" t="s">
        <v>69</v>
      </c>
      <c r="E7525" s="14" t="s">
        <v>53</v>
      </c>
      <c r="F7525" s="14" t="s">
        <v>117</v>
      </c>
      <c r="G7525" s="14" t="s">
        <v>269</v>
      </c>
      <c r="H7525" s="14" t="s">
        <v>56</v>
      </c>
      <c r="I7525" s="14" t="s">
        <v>59</v>
      </c>
      <c r="J7525" s="14" t="s">
        <v>433</v>
      </c>
      <c r="K7525" s="15" t="n">
        <v>85.246</v>
      </c>
      <c r="L7525" s="0" t="n">
        <v>2</v>
      </c>
      <c r="M7525" s="16" t="n">
        <v>0.3</v>
      </c>
      <c r="N7525" s="17" t="n">
        <v>-1.2178</v>
      </c>
      <c r="O7525" s="0" t="str">
        <f aca="false">TEXT(B7525,"YYYY-MM")</f>
        <v>2017-09</v>
      </c>
      <c r="P7525" s="18" t="n">
        <f aca="false">IFERROR(N7525/K7525,0)</f>
        <v>-0.0142857142857143</v>
      </c>
      <c r="Q7525" s="0" t="str">
        <f aca="false">IF(M7525=0,"No Discount",IF(M7525&lt;0.2,"Low (1-19%)",IF(M7525&lt;0.4,"Medium (20-39%)","High (40%+)")))</f>
        <v>Medium (20-39%)</v>
      </c>
      <c r="R7525" s="0" t="str">
        <f aca="false">INDEX('Lookup Tables'!$B$2:$B$5,MATCH(F7525,'Lookup Tables'!$A$2:$A$5,0))</f>
        <v>Manager B</v>
      </c>
    </row>
    <row r="7526" customFormat="false" ht="15" hidden="false" customHeight="false" outlineLevel="0" collapsed="false">
      <c r="A7526" s="0" t="s">
        <v>5673</v>
      </c>
      <c r="B7526" s="13" t="n">
        <v>42257</v>
      </c>
      <c r="C7526" s="13" t="n">
        <v>42263</v>
      </c>
      <c r="D7526" s="14" t="s">
        <v>69</v>
      </c>
      <c r="E7526" s="14" t="s">
        <v>53</v>
      </c>
      <c r="F7526" s="14" t="s">
        <v>63</v>
      </c>
      <c r="G7526" s="14" t="s">
        <v>237</v>
      </c>
      <c r="H7526" s="14" t="s">
        <v>65</v>
      </c>
      <c r="I7526" s="14" t="s">
        <v>129</v>
      </c>
      <c r="J7526" s="14" t="s">
        <v>1391</v>
      </c>
      <c r="K7526" s="15" t="n">
        <v>21.728</v>
      </c>
      <c r="L7526" s="0" t="n">
        <v>7</v>
      </c>
      <c r="M7526" s="16" t="n">
        <v>0.2</v>
      </c>
      <c r="N7526" s="17" t="n">
        <v>7.6048</v>
      </c>
      <c r="O7526" s="0" t="str">
        <f aca="false">TEXT(B7526,"YYYY-MM")</f>
        <v>2015-09</v>
      </c>
      <c r="P7526" s="18" t="n">
        <f aca="false">IFERROR(N7526/K7526,0)</f>
        <v>0.35</v>
      </c>
      <c r="Q7526" s="0" t="str">
        <f aca="false">IF(M7526=0,"No Discount",IF(M7526&lt;0.2,"Low (1-19%)",IF(M7526&lt;0.4,"Medium (20-39%)","High (40%+)")))</f>
        <v>Medium (20-39%)</v>
      </c>
      <c r="R7526" s="0" t="str">
        <f aca="false">INDEX('Lookup Tables'!$B$2:$B$5,MATCH(F7526,'Lookup Tables'!$A$2:$A$5,0))</f>
        <v>Manager D</v>
      </c>
    </row>
    <row r="7527" customFormat="false" ht="15" hidden="false" customHeight="false" outlineLevel="0" collapsed="false">
      <c r="A7527" s="0" t="s">
        <v>5673</v>
      </c>
      <c r="B7527" s="13" t="n">
        <v>42257</v>
      </c>
      <c r="C7527" s="13" t="n">
        <v>42263</v>
      </c>
      <c r="D7527" s="14" t="s">
        <v>69</v>
      </c>
      <c r="E7527" s="14" t="s">
        <v>53</v>
      </c>
      <c r="F7527" s="14" t="s">
        <v>63</v>
      </c>
      <c r="G7527" s="14" t="s">
        <v>237</v>
      </c>
      <c r="H7527" s="14" t="s">
        <v>56</v>
      </c>
      <c r="I7527" s="14" t="s">
        <v>59</v>
      </c>
      <c r="J7527" s="14" t="s">
        <v>1558</v>
      </c>
      <c r="K7527" s="15" t="n">
        <v>1487.04</v>
      </c>
      <c r="L7527" s="0" t="n">
        <v>5</v>
      </c>
      <c r="M7527" s="16" t="n">
        <v>0.2</v>
      </c>
      <c r="N7527" s="17" t="n">
        <v>148.704</v>
      </c>
      <c r="O7527" s="0" t="str">
        <f aca="false">TEXT(B7527,"YYYY-MM")</f>
        <v>2015-09</v>
      </c>
      <c r="P7527" s="18" t="n">
        <f aca="false">IFERROR(N7527/K7527,0)</f>
        <v>0.1</v>
      </c>
      <c r="Q7527" s="0" t="str">
        <f aca="false">IF(M7527=0,"No Discount",IF(M7527&lt;0.2,"Low (1-19%)",IF(M7527&lt;0.4,"Medium (20-39%)","High (40%+)")))</f>
        <v>Medium (20-39%)</v>
      </c>
      <c r="R7527" s="0" t="str">
        <f aca="false">INDEX('Lookup Tables'!$B$2:$B$5,MATCH(F7527,'Lookup Tables'!$A$2:$A$5,0))</f>
        <v>Manager D</v>
      </c>
    </row>
    <row r="7528" customFormat="false" ht="15" hidden="false" customHeight="false" outlineLevel="0" collapsed="false">
      <c r="A7528" s="0" t="s">
        <v>5674</v>
      </c>
      <c r="B7528" s="13" t="n">
        <v>43369</v>
      </c>
      <c r="C7528" s="13" t="n">
        <v>43369</v>
      </c>
      <c r="D7528" s="14" t="s">
        <v>606</v>
      </c>
      <c r="E7528" s="14" t="s">
        <v>62</v>
      </c>
      <c r="F7528" s="14" t="s">
        <v>63</v>
      </c>
      <c r="G7528" s="14" t="s">
        <v>64</v>
      </c>
      <c r="H7528" s="14" t="s">
        <v>65</v>
      </c>
      <c r="I7528" s="14" t="s">
        <v>129</v>
      </c>
      <c r="J7528" s="14" t="s">
        <v>340</v>
      </c>
      <c r="K7528" s="15" t="n">
        <v>71.88</v>
      </c>
      <c r="L7528" s="0" t="n">
        <v>6</v>
      </c>
      <c r="M7528" s="16" t="n">
        <v>0</v>
      </c>
      <c r="N7528" s="17" t="n">
        <v>33.0648</v>
      </c>
      <c r="O7528" s="0" t="str">
        <f aca="false">TEXT(B7528,"YYYY-MM")</f>
        <v>2018-09</v>
      </c>
      <c r="P7528" s="18" t="n">
        <f aca="false">IFERROR(N7528/K7528,0)</f>
        <v>0.46</v>
      </c>
      <c r="Q7528" s="0" t="str">
        <f aca="false">IF(M7528=0,"No Discount",IF(M7528&lt;0.2,"Low (1-19%)",IF(M7528&lt;0.4,"Medium (20-39%)","High (40%+)")))</f>
        <v>No Discount</v>
      </c>
      <c r="R7528" s="0" t="str">
        <f aca="false">INDEX('Lookup Tables'!$B$2:$B$5,MATCH(F7528,'Lookup Tables'!$A$2:$A$5,0))</f>
        <v>Manager D</v>
      </c>
    </row>
    <row r="7529" customFormat="false" ht="15" hidden="false" customHeight="false" outlineLevel="0" collapsed="false">
      <c r="A7529" s="0" t="s">
        <v>5674</v>
      </c>
      <c r="B7529" s="13" t="n">
        <v>43369</v>
      </c>
      <c r="C7529" s="13" t="n">
        <v>43369</v>
      </c>
      <c r="D7529" s="14" t="s">
        <v>606</v>
      </c>
      <c r="E7529" s="14" t="s">
        <v>62</v>
      </c>
      <c r="F7529" s="14" t="s">
        <v>63</v>
      </c>
      <c r="G7529" s="14" t="s">
        <v>64</v>
      </c>
      <c r="H7529" s="14" t="s">
        <v>56</v>
      </c>
      <c r="I7529" s="14" t="s">
        <v>76</v>
      </c>
      <c r="J7529" s="14" t="s">
        <v>2796</v>
      </c>
      <c r="K7529" s="15" t="n">
        <v>9.24</v>
      </c>
      <c r="L7529" s="0" t="n">
        <v>3</v>
      </c>
      <c r="M7529" s="16" t="n">
        <v>0</v>
      </c>
      <c r="N7529" s="17" t="n">
        <v>2.9568</v>
      </c>
      <c r="O7529" s="0" t="str">
        <f aca="false">TEXT(B7529,"YYYY-MM")</f>
        <v>2018-09</v>
      </c>
      <c r="P7529" s="18" t="n">
        <f aca="false">IFERROR(N7529/K7529,0)</f>
        <v>0.32</v>
      </c>
      <c r="Q7529" s="0" t="str">
        <f aca="false">IF(M7529=0,"No Discount",IF(M7529&lt;0.2,"Low (1-19%)",IF(M7529&lt;0.4,"Medium (20-39%)","High (40%+)")))</f>
        <v>No Discount</v>
      </c>
      <c r="R7529" s="0" t="str">
        <f aca="false">INDEX('Lookup Tables'!$B$2:$B$5,MATCH(F7529,'Lookup Tables'!$A$2:$A$5,0))</f>
        <v>Manager D</v>
      </c>
    </row>
    <row r="7530" customFormat="false" ht="15" hidden="false" customHeight="false" outlineLevel="0" collapsed="false">
      <c r="A7530" s="0" t="s">
        <v>5674</v>
      </c>
      <c r="B7530" s="13" t="n">
        <v>43369</v>
      </c>
      <c r="C7530" s="13" t="n">
        <v>43369</v>
      </c>
      <c r="D7530" s="14" t="s">
        <v>606</v>
      </c>
      <c r="E7530" s="14" t="s">
        <v>62</v>
      </c>
      <c r="F7530" s="14" t="s">
        <v>63</v>
      </c>
      <c r="G7530" s="14" t="s">
        <v>64</v>
      </c>
      <c r="H7530" s="14" t="s">
        <v>65</v>
      </c>
      <c r="I7530" s="14" t="s">
        <v>91</v>
      </c>
      <c r="J7530" s="14" t="s">
        <v>2690</v>
      </c>
      <c r="K7530" s="15" t="n">
        <v>35.88</v>
      </c>
      <c r="L7530" s="0" t="n">
        <v>6</v>
      </c>
      <c r="M7530" s="16" t="n">
        <v>0</v>
      </c>
      <c r="N7530" s="17" t="n">
        <v>16.146</v>
      </c>
      <c r="O7530" s="0" t="str">
        <f aca="false">TEXT(B7530,"YYYY-MM")</f>
        <v>2018-09</v>
      </c>
      <c r="P7530" s="18" t="n">
        <f aca="false">IFERROR(N7530/K7530,0)</f>
        <v>0.45</v>
      </c>
      <c r="Q7530" s="0" t="str">
        <f aca="false">IF(M7530=0,"No Discount",IF(M7530&lt;0.2,"Low (1-19%)",IF(M7530&lt;0.4,"Medium (20-39%)","High (40%+)")))</f>
        <v>No Discount</v>
      </c>
      <c r="R7530" s="0" t="str">
        <f aca="false">INDEX('Lookup Tables'!$B$2:$B$5,MATCH(F7530,'Lookup Tables'!$A$2:$A$5,0))</f>
        <v>Manager D</v>
      </c>
    </row>
    <row r="7531" customFormat="false" ht="15" hidden="false" customHeight="false" outlineLevel="0" collapsed="false">
      <c r="A7531" s="0" t="s">
        <v>5674</v>
      </c>
      <c r="B7531" s="13" t="n">
        <v>43369</v>
      </c>
      <c r="C7531" s="13" t="n">
        <v>43369</v>
      </c>
      <c r="D7531" s="14" t="s">
        <v>606</v>
      </c>
      <c r="E7531" s="14" t="s">
        <v>62</v>
      </c>
      <c r="F7531" s="14" t="s">
        <v>63</v>
      </c>
      <c r="G7531" s="14" t="s">
        <v>64</v>
      </c>
      <c r="H7531" s="14" t="s">
        <v>65</v>
      </c>
      <c r="I7531" s="14" t="s">
        <v>83</v>
      </c>
      <c r="J7531" s="14" t="s">
        <v>111</v>
      </c>
      <c r="K7531" s="15" t="n">
        <v>17.04</v>
      </c>
      <c r="L7531" s="0" t="n">
        <v>3</v>
      </c>
      <c r="M7531" s="16" t="n">
        <v>0.2</v>
      </c>
      <c r="N7531" s="17" t="n">
        <v>5.538</v>
      </c>
      <c r="O7531" s="0" t="str">
        <f aca="false">TEXT(B7531,"YYYY-MM")</f>
        <v>2018-09</v>
      </c>
      <c r="P7531" s="18" t="n">
        <f aca="false">IFERROR(N7531/K7531,0)</f>
        <v>0.325</v>
      </c>
      <c r="Q7531" s="0" t="str">
        <f aca="false">IF(M7531=0,"No Discount",IF(M7531&lt;0.2,"Low (1-19%)",IF(M7531&lt;0.4,"Medium (20-39%)","High (40%+)")))</f>
        <v>Medium (20-39%)</v>
      </c>
      <c r="R7531" s="0" t="str">
        <f aca="false">INDEX('Lookup Tables'!$B$2:$B$5,MATCH(F7531,'Lookup Tables'!$A$2:$A$5,0))</f>
        <v>Manager D</v>
      </c>
    </row>
    <row r="7532" customFormat="false" ht="15" hidden="false" customHeight="false" outlineLevel="0" collapsed="false">
      <c r="A7532" s="0" t="s">
        <v>5674</v>
      </c>
      <c r="B7532" s="13" t="n">
        <v>43369</v>
      </c>
      <c r="C7532" s="13" t="n">
        <v>43369</v>
      </c>
      <c r="D7532" s="14" t="s">
        <v>606</v>
      </c>
      <c r="E7532" s="14" t="s">
        <v>62</v>
      </c>
      <c r="F7532" s="14" t="s">
        <v>63</v>
      </c>
      <c r="G7532" s="14" t="s">
        <v>64</v>
      </c>
      <c r="H7532" s="14" t="s">
        <v>65</v>
      </c>
      <c r="I7532" s="14" t="s">
        <v>83</v>
      </c>
      <c r="J7532" s="14" t="s">
        <v>1358</v>
      </c>
      <c r="K7532" s="15" t="n">
        <v>931.176</v>
      </c>
      <c r="L7532" s="0" t="n">
        <v>3</v>
      </c>
      <c r="M7532" s="16" t="n">
        <v>0.2</v>
      </c>
      <c r="N7532" s="17" t="n">
        <v>314.2719</v>
      </c>
      <c r="O7532" s="0" t="str">
        <f aca="false">TEXT(B7532,"YYYY-MM")</f>
        <v>2018-09</v>
      </c>
      <c r="P7532" s="18" t="n">
        <f aca="false">IFERROR(N7532/K7532,0)</f>
        <v>0.3375</v>
      </c>
      <c r="Q7532" s="0" t="str">
        <f aca="false">IF(M7532=0,"No Discount",IF(M7532&lt;0.2,"Low (1-19%)",IF(M7532&lt;0.4,"Medium (20-39%)","High (40%+)")))</f>
        <v>Medium (20-39%)</v>
      </c>
      <c r="R7532" s="0" t="str">
        <f aca="false">INDEX('Lookup Tables'!$B$2:$B$5,MATCH(F7532,'Lookup Tables'!$A$2:$A$5,0))</f>
        <v>Manager D</v>
      </c>
    </row>
    <row r="7533" customFormat="false" ht="15" hidden="false" customHeight="false" outlineLevel="0" collapsed="false">
      <c r="A7533" s="0" t="s">
        <v>5675</v>
      </c>
      <c r="B7533" s="13" t="n">
        <v>42903</v>
      </c>
      <c r="C7533" s="13" t="n">
        <v>42905</v>
      </c>
      <c r="D7533" s="14" t="s">
        <v>137</v>
      </c>
      <c r="E7533" s="14" t="s">
        <v>53</v>
      </c>
      <c r="F7533" s="14" t="s">
        <v>63</v>
      </c>
      <c r="G7533" s="14" t="s">
        <v>252</v>
      </c>
      <c r="H7533" s="14" t="s">
        <v>56</v>
      </c>
      <c r="I7533" s="14" t="s">
        <v>76</v>
      </c>
      <c r="J7533" s="14" t="s">
        <v>2596</v>
      </c>
      <c r="K7533" s="15" t="n">
        <v>266.352</v>
      </c>
      <c r="L7533" s="0" t="n">
        <v>3</v>
      </c>
      <c r="M7533" s="16" t="n">
        <v>0.2</v>
      </c>
      <c r="N7533" s="17" t="n">
        <v>-13.3176</v>
      </c>
      <c r="O7533" s="0" t="str">
        <f aca="false">TEXT(B7533,"YYYY-MM")</f>
        <v>2017-06</v>
      </c>
      <c r="P7533" s="18" t="n">
        <f aca="false">IFERROR(N7533/K7533,0)</f>
        <v>-0.05</v>
      </c>
      <c r="Q7533" s="0" t="str">
        <f aca="false">IF(M7533=0,"No Discount",IF(M7533&lt;0.2,"Low (1-19%)",IF(M7533&lt;0.4,"Medium (20-39%)","High (40%+)")))</f>
        <v>Medium (20-39%)</v>
      </c>
      <c r="R7533" s="0" t="str">
        <f aca="false">INDEX('Lookup Tables'!$B$2:$B$5,MATCH(F7533,'Lookup Tables'!$A$2:$A$5,0))</f>
        <v>Manager D</v>
      </c>
    </row>
    <row r="7534" customFormat="false" ht="15" hidden="false" customHeight="false" outlineLevel="0" collapsed="false">
      <c r="A7534" s="0" t="s">
        <v>5675</v>
      </c>
      <c r="B7534" s="13" t="n">
        <v>42903</v>
      </c>
      <c r="C7534" s="13" t="n">
        <v>42905</v>
      </c>
      <c r="D7534" s="14" t="s">
        <v>137</v>
      </c>
      <c r="E7534" s="14" t="s">
        <v>53</v>
      </c>
      <c r="F7534" s="14" t="s">
        <v>63</v>
      </c>
      <c r="G7534" s="14" t="s">
        <v>252</v>
      </c>
      <c r="H7534" s="14" t="s">
        <v>56</v>
      </c>
      <c r="I7534" s="14" t="s">
        <v>59</v>
      </c>
      <c r="J7534" s="14" t="s">
        <v>939</v>
      </c>
      <c r="K7534" s="15" t="n">
        <v>483.136</v>
      </c>
      <c r="L7534" s="0" t="n">
        <v>4</v>
      </c>
      <c r="M7534" s="16" t="n">
        <v>0.2</v>
      </c>
      <c r="N7534" s="17" t="n">
        <v>54.3528</v>
      </c>
      <c r="O7534" s="0" t="str">
        <f aca="false">TEXT(B7534,"YYYY-MM")</f>
        <v>2017-06</v>
      </c>
      <c r="P7534" s="18" t="n">
        <f aca="false">IFERROR(N7534/K7534,0)</f>
        <v>0.1125</v>
      </c>
      <c r="Q7534" s="0" t="str">
        <f aca="false">IF(M7534=0,"No Discount",IF(M7534&lt;0.2,"Low (1-19%)",IF(M7534&lt;0.4,"Medium (20-39%)","High (40%+)")))</f>
        <v>Medium (20-39%)</v>
      </c>
      <c r="R7534" s="0" t="str">
        <f aca="false">INDEX('Lookup Tables'!$B$2:$B$5,MATCH(F7534,'Lookup Tables'!$A$2:$A$5,0))</f>
        <v>Manager D</v>
      </c>
    </row>
    <row r="7535" customFormat="false" ht="15" hidden="false" customHeight="false" outlineLevel="0" collapsed="false">
      <c r="A7535" s="0" t="s">
        <v>5676</v>
      </c>
      <c r="B7535" s="13" t="n">
        <v>43156</v>
      </c>
      <c r="C7535" s="13" t="n">
        <v>43160</v>
      </c>
      <c r="D7535" s="14" t="s">
        <v>69</v>
      </c>
      <c r="E7535" s="14" t="s">
        <v>53</v>
      </c>
      <c r="F7535" s="14" t="s">
        <v>54</v>
      </c>
      <c r="G7535" s="14" t="s">
        <v>90</v>
      </c>
      <c r="H7535" s="14" t="s">
        <v>56</v>
      </c>
      <c r="I7535" s="14" t="s">
        <v>59</v>
      </c>
      <c r="J7535" s="14" t="s">
        <v>1454</v>
      </c>
      <c r="K7535" s="15" t="n">
        <v>196.784</v>
      </c>
      <c r="L7535" s="0" t="n">
        <v>2</v>
      </c>
      <c r="M7535" s="16" t="n">
        <v>0.2</v>
      </c>
      <c r="N7535" s="17" t="n">
        <v>-22.1382</v>
      </c>
      <c r="O7535" s="0" t="str">
        <f aca="false">TEXT(B7535,"YYYY-MM")</f>
        <v>2018-02</v>
      </c>
      <c r="P7535" s="18" t="n">
        <f aca="false">IFERROR(N7535/K7535,0)</f>
        <v>-0.1125</v>
      </c>
      <c r="Q7535" s="0" t="str">
        <f aca="false">IF(M7535=0,"No Discount",IF(M7535&lt;0.2,"Low (1-19%)",IF(M7535&lt;0.4,"Medium (20-39%)","High (40%+)")))</f>
        <v>Medium (20-39%)</v>
      </c>
      <c r="R7535" s="0" t="str">
        <f aca="false">INDEX('Lookup Tables'!$B$2:$B$5,MATCH(F7535,'Lookup Tables'!$A$2:$A$5,0))</f>
        <v>Manager C</v>
      </c>
    </row>
    <row r="7536" customFormat="false" ht="15" hidden="false" customHeight="false" outlineLevel="0" collapsed="false">
      <c r="A7536" s="0" t="s">
        <v>5676</v>
      </c>
      <c r="B7536" s="13" t="n">
        <v>43156</v>
      </c>
      <c r="C7536" s="13" t="n">
        <v>43160</v>
      </c>
      <c r="D7536" s="14" t="s">
        <v>69</v>
      </c>
      <c r="E7536" s="14" t="s">
        <v>53</v>
      </c>
      <c r="F7536" s="14" t="s">
        <v>54</v>
      </c>
      <c r="G7536" s="14" t="s">
        <v>90</v>
      </c>
      <c r="H7536" s="14" t="s">
        <v>56</v>
      </c>
      <c r="I7536" s="14" t="s">
        <v>57</v>
      </c>
      <c r="J7536" s="14" t="s">
        <v>512</v>
      </c>
      <c r="K7536" s="15" t="n">
        <v>231.92</v>
      </c>
      <c r="L7536" s="0" t="n">
        <v>5</v>
      </c>
      <c r="M7536" s="16" t="n">
        <v>0.2</v>
      </c>
      <c r="N7536" s="17" t="n">
        <v>5.798</v>
      </c>
      <c r="O7536" s="0" t="str">
        <f aca="false">TEXT(B7536,"YYYY-MM")</f>
        <v>2018-02</v>
      </c>
      <c r="P7536" s="18" t="n">
        <f aca="false">IFERROR(N7536/K7536,0)</f>
        <v>0.025</v>
      </c>
      <c r="Q7536" s="0" t="str">
        <f aca="false">IF(M7536=0,"No Discount",IF(M7536&lt;0.2,"Low (1-19%)",IF(M7536&lt;0.4,"Medium (20-39%)","High (40%+)")))</f>
        <v>Medium (20-39%)</v>
      </c>
      <c r="R7536" s="0" t="str">
        <f aca="false">INDEX('Lookup Tables'!$B$2:$B$5,MATCH(F7536,'Lookup Tables'!$A$2:$A$5,0))</f>
        <v>Manager C</v>
      </c>
    </row>
    <row r="7537" customFormat="false" ht="15" hidden="false" customHeight="false" outlineLevel="0" collapsed="false">
      <c r="A7537" s="0" t="s">
        <v>5677</v>
      </c>
      <c r="B7537" s="13" t="n">
        <v>43190</v>
      </c>
      <c r="C7537" s="13" t="n">
        <v>43197</v>
      </c>
      <c r="D7537" s="14" t="s">
        <v>69</v>
      </c>
      <c r="E7537" s="14" t="s">
        <v>62</v>
      </c>
      <c r="F7537" s="14" t="s">
        <v>63</v>
      </c>
      <c r="G7537" s="14" t="s">
        <v>64</v>
      </c>
      <c r="H7537" s="14" t="s">
        <v>65</v>
      </c>
      <c r="I7537" s="14" t="s">
        <v>303</v>
      </c>
      <c r="J7537" s="14" t="s">
        <v>988</v>
      </c>
      <c r="K7537" s="15" t="n">
        <v>29.7</v>
      </c>
      <c r="L7537" s="0" t="n">
        <v>3</v>
      </c>
      <c r="M7537" s="16" t="n">
        <v>0</v>
      </c>
      <c r="N7537" s="17" t="n">
        <v>8.019</v>
      </c>
      <c r="O7537" s="0" t="str">
        <f aca="false">TEXT(B7537,"YYYY-MM")</f>
        <v>2018-03</v>
      </c>
      <c r="P7537" s="18" t="n">
        <f aca="false">IFERROR(N7537/K7537,0)</f>
        <v>0.27</v>
      </c>
      <c r="Q7537" s="0" t="str">
        <f aca="false">IF(M7537=0,"No Discount",IF(M7537&lt;0.2,"Low (1-19%)",IF(M7537&lt;0.4,"Medium (20-39%)","High (40%+)")))</f>
        <v>No Discount</v>
      </c>
      <c r="R7537" s="0" t="str">
        <f aca="false">INDEX('Lookup Tables'!$B$2:$B$5,MATCH(F7537,'Lookup Tables'!$A$2:$A$5,0))</f>
        <v>Manager D</v>
      </c>
    </row>
    <row r="7538" customFormat="false" ht="15" hidden="false" customHeight="false" outlineLevel="0" collapsed="false">
      <c r="A7538" s="0" t="s">
        <v>5678</v>
      </c>
      <c r="B7538" s="13" t="n">
        <v>43437</v>
      </c>
      <c r="C7538" s="13" t="n">
        <v>43442</v>
      </c>
      <c r="D7538" s="14" t="s">
        <v>69</v>
      </c>
      <c r="E7538" s="14" t="s">
        <v>53</v>
      </c>
      <c r="F7538" s="14" t="s">
        <v>98</v>
      </c>
      <c r="G7538" s="14" t="s">
        <v>99</v>
      </c>
      <c r="H7538" s="14" t="s">
        <v>56</v>
      </c>
      <c r="I7538" s="14" t="s">
        <v>76</v>
      </c>
      <c r="J7538" s="14" t="s">
        <v>5226</v>
      </c>
      <c r="K7538" s="15" t="n">
        <v>13.592</v>
      </c>
      <c r="L7538" s="0" t="n">
        <v>2</v>
      </c>
      <c r="M7538" s="16" t="n">
        <v>0.6</v>
      </c>
      <c r="N7538" s="17" t="n">
        <v>-14.2716</v>
      </c>
      <c r="O7538" s="0" t="str">
        <f aca="false">TEXT(B7538,"YYYY-MM")</f>
        <v>2018-12</v>
      </c>
      <c r="P7538" s="18" t="n">
        <f aca="false">IFERROR(N7538/K7538,0)</f>
        <v>-1.05</v>
      </c>
      <c r="Q7538" s="0" t="str">
        <f aca="false">IF(M7538=0,"No Discount",IF(M7538&lt;0.2,"Low (1-19%)",IF(M7538&lt;0.4,"Medium (20-39%)","High (40%+)")))</f>
        <v>High (40%+)</v>
      </c>
      <c r="R7538" s="0" t="str">
        <f aca="false">INDEX('Lookup Tables'!$B$2:$B$5,MATCH(F7538,'Lookup Tables'!$A$2:$A$5,0))</f>
        <v>Manager A</v>
      </c>
    </row>
    <row r="7539" customFormat="false" ht="15" hidden="false" customHeight="false" outlineLevel="0" collapsed="false">
      <c r="A7539" s="0" t="s">
        <v>5679</v>
      </c>
      <c r="B7539" s="13" t="n">
        <v>42785</v>
      </c>
      <c r="C7539" s="13" t="n">
        <v>42788</v>
      </c>
      <c r="D7539" s="14" t="s">
        <v>52</v>
      </c>
      <c r="E7539" s="14" t="s">
        <v>53</v>
      </c>
      <c r="F7539" s="14" t="s">
        <v>63</v>
      </c>
      <c r="G7539" s="14" t="s">
        <v>64</v>
      </c>
      <c r="H7539" s="14" t="s">
        <v>65</v>
      </c>
      <c r="I7539" s="14" t="s">
        <v>91</v>
      </c>
      <c r="J7539" s="14" t="s">
        <v>299</v>
      </c>
      <c r="K7539" s="15" t="n">
        <v>70.88</v>
      </c>
      <c r="L7539" s="0" t="n">
        <v>2</v>
      </c>
      <c r="M7539" s="16" t="n">
        <v>0</v>
      </c>
      <c r="N7539" s="17" t="n">
        <v>33.3136</v>
      </c>
      <c r="O7539" s="0" t="str">
        <f aca="false">TEXT(B7539,"YYYY-MM")</f>
        <v>2017-02</v>
      </c>
      <c r="P7539" s="18" t="n">
        <f aca="false">IFERROR(N7539/K7539,0)</f>
        <v>0.47</v>
      </c>
      <c r="Q7539" s="0" t="str">
        <f aca="false">IF(M7539=0,"No Discount",IF(M7539&lt;0.2,"Low (1-19%)",IF(M7539&lt;0.4,"Medium (20-39%)","High (40%+)")))</f>
        <v>No Discount</v>
      </c>
      <c r="R7539" s="0" t="str">
        <f aca="false">INDEX('Lookup Tables'!$B$2:$B$5,MATCH(F7539,'Lookup Tables'!$A$2:$A$5,0))</f>
        <v>Manager D</v>
      </c>
    </row>
    <row r="7540" customFormat="false" ht="15" hidden="false" customHeight="false" outlineLevel="0" collapsed="false">
      <c r="A7540" s="0" t="s">
        <v>5680</v>
      </c>
      <c r="B7540" s="13" t="n">
        <v>43436</v>
      </c>
      <c r="C7540" s="13" t="n">
        <v>43440</v>
      </c>
      <c r="D7540" s="14" t="s">
        <v>69</v>
      </c>
      <c r="E7540" s="14" t="s">
        <v>62</v>
      </c>
      <c r="F7540" s="14" t="s">
        <v>63</v>
      </c>
      <c r="G7540" s="14" t="s">
        <v>252</v>
      </c>
      <c r="H7540" s="14" t="s">
        <v>65</v>
      </c>
      <c r="I7540" s="14" t="s">
        <v>73</v>
      </c>
      <c r="J7540" s="14" t="s">
        <v>703</v>
      </c>
      <c r="K7540" s="15" t="n">
        <v>114.288</v>
      </c>
      <c r="L7540" s="0" t="n">
        <v>1</v>
      </c>
      <c r="M7540" s="16" t="n">
        <v>0.2</v>
      </c>
      <c r="N7540" s="17" t="n">
        <v>12.8574</v>
      </c>
      <c r="O7540" s="0" t="str">
        <f aca="false">TEXT(B7540,"YYYY-MM")</f>
        <v>2018-12</v>
      </c>
      <c r="P7540" s="18" t="n">
        <f aca="false">IFERROR(N7540/K7540,0)</f>
        <v>0.1125</v>
      </c>
      <c r="Q7540" s="0" t="str">
        <f aca="false">IF(M7540=0,"No Discount",IF(M7540&lt;0.2,"Low (1-19%)",IF(M7540&lt;0.4,"Medium (20-39%)","High (40%+)")))</f>
        <v>Medium (20-39%)</v>
      </c>
      <c r="R7540" s="0" t="str">
        <f aca="false">INDEX('Lookup Tables'!$B$2:$B$5,MATCH(F7540,'Lookup Tables'!$A$2:$A$5,0))</f>
        <v>Manager D</v>
      </c>
    </row>
    <row r="7541" customFormat="false" ht="15" hidden="false" customHeight="false" outlineLevel="0" collapsed="false">
      <c r="A7541" s="0" t="s">
        <v>5680</v>
      </c>
      <c r="B7541" s="13" t="n">
        <v>43436</v>
      </c>
      <c r="C7541" s="13" t="n">
        <v>43440</v>
      </c>
      <c r="D7541" s="14" t="s">
        <v>69</v>
      </c>
      <c r="E7541" s="14" t="s">
        <v>62</v>
      </c>
      <c r="F7541" s="14" t="s">
        <v>63</v>
      </c>
      <c r="G7541" s="14" t="s">
        <v>252</v>
      </c>
      <c r="H7541" s="14" t="s">
        <v>65</v>
      </c>
      <c r="I7541" s="14" t="s">
        <v>83</v>
      </c>
      <c r="J7541" s="14" t="s">
        <v>1406</v>
      </c>
      <c r="K7541" s="15" t="n">
        <v>36.624</v>
      </c>
      <c r="L7541" s="0" t="n">
        <v>8</v>
      </c>
      <c r="M7541" s="16" t="n">
        <v>0.7</v>
      </c>
      <c r="N7541" s="17" t="n">
        <v>-24.416</v>
      </c>
      <c r="O7541" s="0" t="str">
        <f aca="false">TEXT(B7541,"YYYY-MM")</f>
        <v>2018-12</v>
      </c>
      <c r="P7541" s="18" t="n">
        <f aca="false">IFERROR(N7541/K7541,0)</f>
        <v>-0.666666666666667</v>
      </c>
      <c r="Q7541" s="0" t="str">
        <f aca="false">IF(M7541=0,"No Discount",IF(M7541&lt;0.2,"Low (1-19%)",IF(M7541&lt;0.4,"Medium (20-39%)","High (40%+)")))</f>
        <v>High (40%+)</v>
      </c>
      <c r="R7541" s="0" t="str">
        <f aca="false">INDEX('Lookup Tables'!$B$2:$B$5,MATCH(F7541,'Lookup Tables'!$A$2:$A$5,0))</f>
        <v>Manager D</v>
      </c>
    </row>
    <row r="7542" customFormat="false" ht="15" hidden="false" customHeight="false" outlineLevel="0" collapsed="false">
      <c r="A7542" s="0" t="s">
        <v>5680</v>
      </c>
      <c r="B7542" s="13" t="n">
        <v>43436</v>
      </c>
      <c r="C7542" s="13" t="n">
        <v>43440</v>
      </c>
      <c r="D7542" s="14" t="s">
        <v>69</v>
      </c>
      <c r="E7542" s="14" t="s">
        <v>62</v>
      </c>
      <c r="F7542" s="14" t="s">
        <v>63</v>
      </c>
      <c r="G7542" s="14" t="s">
        <v>252</v>
      </c>
      <c r="H7542" s="14" t="s">
        <v>56</v>
      </c>
      <c r="I7542" s="14" t="s">
        <v>57</v>
      </c>
      <c r="J7542" s="14" t="s">
        <v>3974</v>
      </c>
      <c r="K7542" s="15" t="n">
        <v>242.352</v>
      </c>
      <c r="L7542" s="0" t="n">
        <v>8</v>
      </c>
      <c r="M7542" s="16" t="n">
        <v>0.7</v>
      </c>
      <c r="N7542" s="17" t="n">
        <v>-363.528</v>
      </c>
      <c r="O7542" s="0" t="str">
        <f aca="false">TEXT(B7542,"YYYY-MM")</f>
        <v>2018-12</v>
      </c>
      <c r="P7542" s="18" t="n">
        <f aca="false">IFERROR(N7542/K7542,0)</f>
        <v>-1.5</v>
      </c>
      <c r="Q7542" s="0" t="str">
        <f aca="false">IF(M7542=0,"No Discount",IF(M7542&lt;0.2,"Low (1-19%)",IF(M7542&lt;0.4,"Medium (20-39%)","High (40%+)")))</f>
        <v>High (40%+)</v>
      </c>
      <c r="R7542" s="0" t="str">
        <f aca="false">INDEX('Lookup Tables'!$B$2:$B$5,MATCH(F7542,'Lookup Tables'!$A$2:$A$5,0))</f>
        <v>Manager D</v>
      </c>
    </row>
    <row r="7543" customFormat="false" ht="15" hidden="false" customHeight="false" outlineLevel="0" collapsed="false">
      <c r="A7543" s="0" t="s">
        <v>5680</v>
      </c>
      <c r="B7543" s="13" t="n">
        <v>43436</v>
      </c>
      <c r="C7543" s="13" t="n">
        <v>43440</v>
      </c>
      <c r="D7543" s="14" t="s">
        <v>69</v>
      </c>
      <c r="E7543" s="14" t="s">
        <v>62</v>
      </c>
      <c r="F7543" s="14" t="s">
        <v>63</v>
      </c>
      <c r="G7543" s="14" t="s">
        <v>252</v>
      </c>
      <c r="H7543" s="14" t="s">
        <v>80</v>
      </c>
      <c r="I7543" s="14" t="s">
        <v>81</v>
      </c>
      <c r="J7543" s="14" t="s">
        <v>4015</v>
      </c>
      <c r="K7543" s="15" t="n">
        <v>49.616</v>
      </c>
      <c r="L7543" s="0" t="n">
        <v>2</v>
      </c>
      <c r="M7543" s="16" t="n">
        <v>0.2</v>
      </c>
      <c r="N7543" s="17" t="n">
        <v>4.9616</v>
      </c>
      <c r="O7543" s="0" t="str">
        <f aca="false">TEXT(B7543,"YYYY-MM")</f>
        <v>2018-12</v>
      </c>
      <c r="P7543" s="18" t="n">
        <f aca="false">IFERROR(N7543/K7543,0)</f>
        <v>0.1</v>
      </c>
      <c r="Q7543" s="0" t="str">
        <f aca="false">IF(M7543=0,"No Discount",IF(M7543&lt;0.2,"Low (1-19%)",IF(M7543&lt;0.4,"Medium (20-39%)","High (40%+)")))</f>
        <v>Medium (20-39%)</v>
      </c>
      <c r="R7543" s="0" t="str">
        <f aca="false">INDEX('Lookup Tables'!$B$2:$B$5,MATCH(F7543,'Lookup Tables'!$A$2:$A$5,0))</f>
        <v>Manager D</v>
      </c>
    </row>
    <row r="7544" customFormat="false" ht="15" hidden="false" customHeight="false" outlineLevel="0" collapsed="false">
      <c r="A7544" s="0" t="s">
        <v>5680</v>
      </c>
      <c r="B7544" s="13" t="n">
        <v>43436</v>
      </c>
      <c r="C7544" s="13" t="n">
        <v>43440</v>
      </c>
      <c r="D7544" s="14" t="s">
        <v>69</v>
      </c>
      <c r="E7544" s="14" t="s">
        <v>62</v>
      </c>
      <c r="F7544" s="14" t="s">
        <v>63</v>
      </c>
      <c r="G7544" s="14" t="s">
        <v>252</v>
      </c>
      <c r="H7544" s="14" t="s">
        <v>56</v>
      </c>
      <c r="I7544" s="14" t="s">
        <v>76</v>
      </c>
      <c r="J7544" s="14" t="s">
        <v>1951</v>
      </c>
      <c r="K7544" s="15" t="n">
        <v>508.704</v>
      </c>
      <c r="L7544" s="0" t="n">
        <v>6</v>
      </c>
      <c r="M7544" s="16" t="n">
        <v>0.2</v>
      </c>
      <c r="N7544" s="17" t="n">
        <v>0</v>
      </c>
      <c r="O7544" s="0" t="str">
        <f aca="false">TEXT(B7544,"YYYY-MM")</f>
        <v>2018-12</v>
      </c>
      <c r="P7544" s="18" t="n">
        <f aca="false">IFERROR(N7544/K7544,0)</f>
        <v>0</v>
      </c>
      <c r="Q7544" s="0" t="str">
        <f aca="false">IF(M7544=0,"No Discount",IF(M7544&lt;0.2,"Low (1-19%)",IF(M7544&lt;0.4,"Medium (20-39%)","High (40%+)")))</f>
        <v>Medium (20-39%)</v>
      </c>
      <c r="R7544" s="0" t="str">
        <f aca="false">INDEX('Lookup Tables'!$B$2:$B$5,MATCH(F7544,'Lookup Tables'!$A$2:$A$5,0))</f>
        <v>Manager D</v>
      </c>
    </row>
    <row r="7545" customFormat="false" ht="15" hidden="false" customHeight="false" outlineLevel="0" collapsed="false">
      <c r="A7545" s="0" t="s">
        <v>5680</v>
      </c>
      <c r="B7545" s="13" t="n">
        <v>43436</v>
      </c>
      <c r="C7545" s="13" t="n">
        <v>43440</v>
      </c>
      <c r="D7545" s="14" t="s">
        <v>69</v>
      </c>
      <c r="E7545" s="14" t="s">
        <v>62</v>
      </c>
      <c r="F7545" s="14" t="s">
        <v>63</v>
      </c>
      <c r="G7545" s="14" t="s">
        <v>252</v>
      </c>
      <c r="H7545" s="14" t="s">
        <v>80</v>
      </c>
      <c r="I7545" s="14" t="s">
        <v>81</v>
      </c>
      <c r="J7545" s="14" t="s">
        <v>2760</v>
      </c>
      <c r="K7545" s="15" t="n">
        <v>57.36</v>
      </c>
      <c r="L7545" s="0" t="n">
        <v>6</v>
      </c>
      <c r="M7545" s="16" t="n">
        <v>0.2</v>
      </c>
      <c r="N7545" s="17" t="n">
        <v>-14.34</v>
      </c>
      <c r="O7545" s="0" t="str">
        <f aca="false">TEXT(B7545,"YYYY-MM")</f>
        <v>2018-12</v>
      </c>
      <c r="P7545" s="18" t="n">
        <f aca="false">IFERROR(N7545/K7545,0)</f>
        <v>-0.25</v>
      </c>
      <c r="Q7545" s="0" t="str">
        <f aca="false">IF(M7545=0,"No Discount",IF(M7545&lt;0.2,"Low (1-19%)",IF(M7545&lt;0.4,"Medium (20-39%)","High (40%+)")))</f>
        <v>Medium (20-39%)</v>
      </c>
      <c r="R7545" s="0" t="str">
        <f aca="false">INDEX('Lookup Tables'!$B$2:$B$5,MATCH(F7545,'Lookup Tables'!$A$2:$A$5,0))</f>
        <v>Manager D</v>
      </c>
    </row>
    <row r="7546" customFormat="false" ht="15" hidden="false" customHeight="false" outlineLevel="0" collapsed="false">
      <c r="A7546" s="0" t="s">
        <v>5680</v>
      </c>
      <c r="B7546" s="13" t="n">
        <v>43436</v>
      </c>
      <c r="C7546" s="13" t="n">
        <v>43440</v>
      </c>
      <c r="D7546" s="14" t="s">
        <v>69</v>
      </c>
      <c r="E7546" s="14" t="s">
        <v>62</v>
      </c>
      <c r="F7546" s="14" t="s">
        <v>63</v>
      </c>
      <c r="G7546" s="14" t="s">
        <v>252</v>
      </c>
      <c r="H7546" s="14" t="s">
        <v>56</v>
      </c>
      <c r="I7546" s="14" t="s">
        <v>59</v>
      </c>
      <c r="J7546" s="14" t="s">
        <v>1112</v>
      </c>
      <c r="K7546" s="15" t="n">
        <v>906.68</v>
      </c>
      <c r="L7546" s="0" t="n">
        <v>5</v>
      </c>
      <c r="M7546" s="16" t="n">
        <v>0.2</v>
      </c>
      <c r="N7546" s="17" t="n">
        <v>68.001</v>
      </c>
      <c r="O7546" s="0" t="str">
        <f aca="false">TEXT(B7546,"YYYY-MM")</f>
        <v>2018-12</v>
      </c>
      <c r="P7546" s="18" t="n">
        <f aca="false">IFERROR(N7546/K7546,0)</f>
        <v>0.075</v>
      </c>
      <c r="Q7546" s="0" t="str">
        <f aca="false">IF(M7546=0,"No Discount",IF(M7546&lt;0.2,"Low (1-19%)",IF(M7546&lt;0.4,"Medium (20-39%)","High (40%+)")))</f>
        <v>Medium (20-39%)</v>
      </c>
      <c r="R7546" s="0" t="str">
        <f aca="false">INDEX('Lookup Tables'!$B$2:$B$5,MATCH(F7546,'Lookup Tables'!$A$2:$A$5,0))</f>
        <v>Manager D</v>
      </c>
    </row>
    <row r="7547" customFormat="false" ht="15" hidden="false" customHeight="false" outlineLevel="0" collapsed="false">
      <c r="A7547" s="0" t="s">
        <v>5681</v>
      </c>
      <c r="B7547" s="13" t="n">
        <v>42287</v>
      </c>
      <c r="C7547" s="13" t="n">
        <v>42292</v>
      </c>
      <c r="D7547" s="14" t="s">
        <v>69</v>
      </c>
      <c r="E7547" s="14" t="s">
        <v>62</v>
      </c>
      <c r="F7547" s="14" t="s">
        <v>98</v>
      </c>
      <c r="G7547" s="14" t="s">
        <v>99</v>
      </c>
      <c r="H7547" s="14" t="s">
        <v>80</v>
      </c>
      <c r="I7547" s="14" t="s">
        <v>81</v>
      </c>
      <c r="J7547" s="14" t="s">
        <v>3279</v>
      </c>
      <c r="K7547" s="15" t="n">
        <v>719.952</v>
      </c>
      <c r="L7547" s="0" t="n">
        <v>6</v>
      </c>
      <c r="M7547" s="16" t="n">
        <v>0.2</v>
      </c>
      <c r="N7547" s="17" t="n">
        <v>71.9952</v>
      </c>
      <c r="O7547" s="0" t="str">
        <f aca="false">TEXT(B7547,"YYYY-MM")</f>
        <v>2015-10</v>
      </c>
      <c r="P7547" s="18" t="n">
        <f aca="false">IFERROR(N7547/K7547,0)</f>
        <v>0.1</v>
      </c>
      <c r="Q7547" s="0" t="str">
        <f aca="false">IF(M7547=0,"No Discount",IF(M7547&lt;0.2,"Low (1-19%)",IF(M7547&lt;0.4,"Medium (20-39%)","High (40%+)")))</f>
        <v>Medium (20-39%)</v>
      </c>
      <c r="R7547" s="0" t="str">
        <f aca="false">INDEX('Lookup Tables'!$B$2:$B$5,MATCH(F7547,'Lookup Tables'!$A$2:$A$5,0))</f>
        <v>Manager A</v>
      </c>
    </row>
    <row r="7548" customFormat="false" ht="15" hidden="false" customHeight="false" outlineLevel="0" collapsed="false">
      <c r="A7548" s="0" t="s">
        <v>5681</v>
      </c>
      <c r="B7548" s="13" t="n">
        <v>42287</v>
      </c>
      <c r="C7548" s="13" t="n">
        <v>42292</v>
      </c>
      <c r="D7548" s="14" t="s">
        <v>69</v>
      </c>
      <c r="E7548" s="14" t="s">
        <v>62</v>
      </c>
      <c r="F7548" s="14" t="s">
        <v>98</v>
      </c>
      <c r="G7548" s="14" t="s">
        <v>99</v>
      </c>
      <c r="H7548" s="14" t="s">
        <v>80</v>
      </c>
      <c r="I7548" s="14" t="s">
        <v>81</v>
      </c>
      <c r="J7548" s="14" t="s">
        <v>928</v>
      </c>
      <c r="K7548" s="15" t="n">
        <v>755.944</v>
      </c>
      <c r="L7548" s="0" t="n">
        <v>7</v>
      </c>
      <c r="M7548" s="16" t="n">
        <v>0.2</v>
      </c>
      <c r="N7548" s="17" t="n">
        <v>66.1451</v>
      </c>
      <c r="O7548" s="0" t="str">
        <f aca="false">TEXT(B7548,"YYYY-MM")</f>
        <v>2015-10</v>
      </c>
      <c r="P7548" s="18" t="n">
        <f aca="false">IFERROR(N7548/K7548,0)</f>
        <v>0.0875</v>
      </c>
      <c r="Q7548" s="0" t="str">
        <f aca="false">IF(M7548=0,"No Discount",IF(M7548&lt;0.2,"Low (1-19%)",IF(M7548&lt;0.4,"Medium (20-39%)","High (40%+)")))</f>
        <v>Medium (20-39%)</v>
      </c>
      <c r="R7548" s="0" t="str">
        <f aca="false">INDEX('Lookup Tables'!$B$2:$B$5,MATCH(F7548,'Lookup Tables'!$A$2:$A$5,0))</f>
        <v>Manager A</v>
      </c>
    </row>
    <row r="7549" customFormat="false" ht="15" hidden="false" customHeight="false" outlineLevel="0" collapsed="false">
      <c r="A7549" s="0" t="s">
        <v>5681</v>
      </c>
      <c r="B7549" s="13" t="n">
        <v>42287</v>
      </c>
      <c r="C7549" s="13" t="n">
        <v>42292</v>
      </c>
      <c r="D7549" s="14" t="s">
        <v>69</v>
      </c>
      <c r="E7549" s="14" t="s">
        <v>62</v>
      </c>
      <c r="F7549" s="14" t="s">
        <v>98</v>
      </c>
      <c r="G7549" s="14" t="s">
        <v>99</v>
      </c>
      <c r="H7549" s="14" t="s">
        <v>65</v>
      </c>
      <c r="I7549" s="14" t="s">
        <v>83</v>
      </c>
      <c r="J7549" s="14" t="s">
        <v>2328</v>
      </c>
      <c r="K7549" s="15" t="n">
        <v>11.98</v>
      </c>
      <c r="L7549" s="0" t="n">
        <v>5</v>
      </c>
      <c r="M7549" s="16" t="n">
        <v>0.8</v>
      </c>
      <c r="N7549" s="17" t="n">
        <v>-19.168</v>
      </c>
      <c r="O7549" s="0" t="str">
        <f aca="false">TEXT(B7549,"YYYY-MM")</f>
        <v>2015-10</v>
      </c>
      <c r="P7549" s="18" t="n">
        <f aca="false">IFERROR(N7549/K7549,0)</f>
        <v>-1.6</v>
      </c>
      <c r="Q7549" s="0" t="str">
        <f aca="false">IF(M7549=0,"No Discount",IF(M7549&lt;0.2,"Low (1-19%)",IF(M7549&lt;0.4,"Medium (20-39%)","High (40%+)")))</f>
        <v>High (40%+)</v>
      </c>
      <c r="R7549" s="0" t="str">
        <f aca="false">INDEX('Lookup Tables'!$B$2:$B$5,MATCH(F7549,'Lookup Tables'!$A$2:$A$5,0))</f>
        <v>Manager A</v>
      </c>
    </row>
    <row r="7550" customFormat="false" ht="15" hidden="false" customHeight="false" outlineLevel="0" collapsed="false">
      <c r="A7550" s="0" t="s">
        <v>5681</v>
      </c>
      <c r="B7550" s="13" t="n">
        <v>42287</v>
      </c>
      <c r="C7550" s="13" t="n">
        <v>42292</v>
      </c>
      <c r="D7550" s="14" t="s">
        <v>69</v>
      </c>
      <c r="E7550" s="14" t="s">
        <v>62</v>
      </c>
      <c r="F7550" s="14" t="s">
        <v>98</v>
      </c>
      <c r="G7550" s="14" t="s">
        <v>99</v>
      </c>
      <c r="H7550" s="14" t="s">
        <v>65</v>
      </c>
      <c r="I7550" s="14" t="s">
        <v>83</v>
      </c>
      <c r="J7550" s="14" t="s">
        <v>572</v>
      </c>
      <c r="K7550" s="15" t="n">
        <v>0.898</v>
      </c>
      <c r="L7550" s="0" t="n">
        <v>1</v>
      </c>
      <c r="M7550" s="16" t="n">
        <v>0.8</v>
      </c>
      <c r="N7550" s="17" t="n">
        <v>-1.5715</v>
      </c>
      <c r="O7550" s="0" t="str">
        <f aca="false">TEXT(B7550,"YYYY-MM")</f>
        <v>2015-10</v>
      </c>
      <c r="P7550" s="18" t="n">
        <f aca="false">IFERROR(N7550/K7550,0)</f>
        <v>-1.75</v>
      </c>
      <c r="Q7550" s="0" t="str">
        <f aca="false">IF(M7550=0,"No Discount",IF(M7550&lt;0.2,"Low (1-19%)",IF(M7550&lt;0.4,"Medium (20-39%)","High (40%+)")))</f>
        <v>High (40%+)</v>
      </c>
      <c r="R7550" s="0" t="str">
        <f aca="false">INDEX('Lookup Tables'!$B$2:$B$5,MATCH(F7550,'Lookup Tables'!$A$2:$A$5,0))</f>
        <v>Manager A</v>
      </c>
    </row>
    <row r="7551" customFormat="false" ht="15" hidden="false" customHeight="false" outlineLevel="0" collapsed="false">
      <c r="A7551" s="0" t="s">
        <v>5682</v>
      </c>
      <c r="B7551" s="13" t="n">
        <v>42983</v>
      </c>
      <c r="C7551" s="13" t="n">
        <v>42985</v>
      </c>
      <c r="D7551" s="14" t="s">
        <v>137</v>
      </c>
      <c r="E7551" s="14" t="s">
        <v>62</v>
      </c>
      <c r="F7551" s="14" t="s">
        <v>98</v>
      </c>
      <c r="G7551" s="14" t="s">
        <v>99</v>
      </c>
      <c r="H7551" s="14" t="s">
        <v>56</v>
      </c>
      <c r="I7551" s="14" t="s">
        <v>76</v>
      </c>
      <c r="J7551" s="14" t="s">
        <v>2767</v>
      </c>
      <c r="K7551" s="15" t="n">
        <v>21.204</v>
      </c>
      <c r="L7551" s="0" t="n">
        <v>3</v>
      </c>
      <c r="M7551" s="16" t="n">
        <v>0.6</v>
      </c>
      <c r="N7551" s="17" t="n">
        <v>-11.6622</v>
      </c>
      <c r="O7551" s="0" t="str">
        <f aca="false">TEXT(B7551,"YYYY-MM")</f>
        <v>2017-09</v>
      </c>
      <c r="P7551" s="18" t="n">
        <f aca="false">IFERROR(N7551/K7551,0)</f>
        <v>-0.55</v>
      </c>
      <c r="Q7551" s="0" t="str">
        <f aca="false">IF(M7551=0,"No Discount",IF(M7551&lt;0.2,"Low (1-19%)",IF(M7551&lt;0.4,"Medium (20-39%)","High (40%+)")))</f>
        <v>High (40%+)</v>
      </c>
      <c r="R7551" s="0" t="str">
        <f aca="false">INDEX('Lookup Tables'!$B$2:$B$5,MATCH(F7551,'Lookup Tables'!$A$2:$A$5,0))</f>
        <v>Manager A</v>
      </c>
    </row>
    <row r="7552" customFormat="false" ht="15" hidden="false" customHeight="false" outlineLevel="0" collapsed="false">
      <c r="A7552" s="0" t="s">
        <v>5683</v>
      </c>
      <c r="B7552" s="13" t="n">
        <v>42328</v>
      </c>
      <c r="C7552" s="13" t="n">
        <v>42333</v>
      </c>
      <c r="D7552" s="14" t="s">
        <v>69</v>
      </c>
      <c r="E7552" s="14" t="s">
        <v>62</v>
      </c>
      <c r="F7552" s="14" t="s">
        <v>117</v>
      </c>
      <c r="G7552" s="14" t="s">
        <v>170</v>
      </c>
      <c r="H7552" s="14" t="s">
        <v>65</v>
      </c>
      <c r="I7552" s="14" t="s">
        <v>129</v>
      </c>
      <c r="J7552" s="14" t="s">
        <v>4414</v>
      </c>
      <c r="K7552" s="15" t="n">
        <v>34.74</v>
      </c>
      <c r="L7552" s="0" t="n">
        <v>3</v>
      </c>
      <c r="M7552" s="16" t="n">
        <v>0</v>
      </c>
      <c r="N7552" s="17" t="n">
        <v>17.37</v>
      </c>
      <c r="O7552" s="0" t="str">
        <f aca="false">TEXT(B7552,"YYYY-MM")</f>
        <v>2015-11</v>
      </c>
      <c r="P7552" s="18" t="n">
        <f aca="false">IFERROR(N7552/K7552,0)</f>
        <v>0.5</v>
      </c>
      <c r="Q7552" s="0" t="str">
        <f aca="false">IF(M7552=0,"No Discount",IF(M7552&lt;0.2,"Low (1-19%)",IF(M7552&lt;0.4,"Medium (20-39%)","High (40%+)")))</f>
        <v>No Discount</v>
      </c>
      <c r="R7552" s="0" t="str">
        <f aca="false">INDEX('Lookup Tables'!$B$2:$B$5,MATCH(F7552,'Lookup Tables'!$A$2:$A$5,0))</f>
        <v>Manager B</v>
      </c>
    </row>
    <row r="7553" customFormat="false" ht="15" hidden="false" customHeight="false" outlineLevel="0" collapsed="false">
      <c r="A7553" s="0" t="s">
        <v>5683</v>
      </c>
      <c r="B7553" s="13" t="n">
        <v>42328</v>
      </c>
      <c r="C7553" s="13" t="n">
        <v>42333</v>
      </c>
      <c r="D7553" s="14" t="s">
        <v>69</v>
      </c>
      <c r="E7553" s="14" t="s">
        <v>62</v>
      </c>
      <c r="F7553" s="14" t="s">
        <v>117</v>
      </c>
      <c r="G7553" s="14" t="s">
        <v>170</v>
      </c>
      <c r="H7553" s="14" t="s">
        <v>80</v>
      </c>
      <c r="I7553" s="14" t="s">
        <v>81</v>
      </c>
      <c r="J7553" s="14" t="s">
        <v>1557</v>
      </c>
      <c r="K7553" s="15" t="n">
        <v>833.94</v>
      </c>
      <c r="L7553" s="0" t="n">
        <v>6</v>
      </c>
      <c r="M7553" s="16" t="n">
        <v>0</v>
      </c>
      <c r="N7553" s="17" t="n">
        <v>216.8244</v>
      </c>
      <c r="O7553" s="0" t="str">
        <f aca="false">TEXT(B7553,"YYYY-MM")</f>
        <v>2015-11</v>
      </c>
      <c r="P7553" s="18" t="n">
        <f aca="false">IFERROR(N7553/K7553,0)</f>
        <v>0.26</v>
      </c>
      <c r="Q7553" s="0" t="str">
        <f aca="false">IF(M7553=0,"No Discount",IF(M7553&lt;0.2,"Low (1-19%)",IF(M7553&lt;0.4,"Medium (20-39%)","High (40%+)")))</f>
        <v>No Discount</v>
      </c>
      <c r="R7553" s="0" t="str">
        <f aca="false">INDEX('Lookup Tables'!$B$2:$B$5,MATCH(F7553,'Lookup Tables'!$A$2:$A$5,0))</f>
        <v>Manager B</v>
      </c>
    </row>
    <row r="7554" customFormat="false" ht="15" hidden="false" customHeight="false" outlineLevel="0" collapsed="false">
      <c r="A7554" s="0" t="s">
        <v>5683</v>
      </c>
      <c r="B7554" s="13" t="n">
        <v>42328</v>
      </c>
      <c r="C7554" s="13" t="n">
        <v>42333</v>
      </c>
      <c r="D7554" s="14" t="s">
        <v>69</v>
      </c>
      <c r="E7554" s="14" t="s">
        <v>62</v>
      </c>
      <c r="F7554" s="14" t="s">
        <v>117</v>
      </c>
      <c r="G7554" s="14" t="s">
        <v>170</v>
      </c>
      <c r="H7554" s="14" t="s">
        <v>65</v>
      </c>
      <c r="I7554" s="14" t="s">
        <v>83</v>
      </c>
      <c r="J7554" s="14" t="s">
        <v>1445</v>
      </c>
      <c r="K7554" s="15" t="n">
        <v>12.96</v>
      </c>
      <c r="L7554" s="0" t="n">
        <v>3</v>
      </c>
      <c r="M7554" s="16" t="n">
        <v>0.2</v>
      </c>
      <c r="N7554" s="17" t="n">
        <v>4.536</v>
      </c>
      <c r="O7554" s="0" t="str">
        <f aca="false">TEXT(B7554,"YYYY-MM")</f>
        <v>2015-11</v>
      </c>
      <c r="P7554" s="18" t="n">
        <f aca="false">IFERROR(N7554/K7554,0)</f>
        <v>0.35</v>
      </c>
      <c r="Q7554" s="0" t="str">
        <f aca="false">IF(M7554=0,"No Discount",IF(M7554&lt;0.2,"Low (1-19%)",IF(M7554&lt;0.4,"Medium (20-39%)","High (40%+)")))</f>
        <v>Medium (20-39%)</v>
      </c>
      <c r="R7554" s="0" t="str">
        <f aca="false">INDEX('Lookup Tables'!$B$2:$B$5,MATCH(F7554,'Lookup Tables'!$A$2:$A$5,0))</f>
        <v>Manager B</v>
      </c>
    </row>
    <row r="7555" customFormat="false" ht="15" hidden="false" customHeight="false" outlineLevel="0" collapsed="false">
      <c r="A7555" s="0" t="s">
        <v>5683</v>
      </c>
      <c r="B7555" s="13" t="n">
        <v>42328</v>
      </c>
      <c r="C7555" s="13" t="n">
        <v>42333</v>
      </c>
      <c r="D7555" s="14" t="s">
        <v>69</v>
      </c>
      <c r="E7555" s="14" t="s">
        <v>62</v>
      </c>
      <c r="F7555" s="14" t="s">
        <v>117</v>
      </c>
      <c r="G7555" s="14" t="s">
        <v>170</v>
      </c>
      <c r="H7555" s="14" t="s">
        <v>65</v>
      </c>
      <c r="I7555" s="14" t="s">
        <v>91</v>
      </c>
      <c r="J7555" s="14" t="s">
        <v>2807</v>
      </c>
      <c r="K7555" s="15" t="n">
        <v>25.92</v>
      </c>
      <c r="L7555" s="0" t="n">
        <v>4</v>
      </c>
      <c r="M7555" s="16" t="n">
        <v>0</v>
      </c>
      <c r="N7555" s="17" t="n">
        <v>12.4416</v>
      </c>
      <c r="O7555" s="0" t="str">
        <f aca="false">TEXT(B7555,"YYYY-MM")</f>
        <v>2015-11</v>
      </c>
      <c r="P7555" s="18" t="n">
        <f aca="false">IFERROR(N7555/K7555,0)</f>
        <v>0.48</v>
      </c>
      <c r="Q7555" s="0" t="str">
        <f aca="false">IF(M7555=0,"No Discount",IF(M7555&lt;0.2,"Low (1-19%)",IF(M7555&lt;0.4,"Medium (20-39%)","High (40%+)")))</f>
        <v>No Discount</v>
      </c>
      <c r="R7555" s="0" t="str">
        <f aca="false">INDEX('Lookup Tables'!$B$2:$B$5,MATCH(F7555,'Lookup Tables'!$A$2:$A$5,0))</f>
        <v>Manager B</v>
      </c>
    </row>
    <row r="7556" customFormat="false" ht="15" hidden="false" customHeight="false" outlineLevel="0" collapsed="false">
      <c r="A7556" s="0" t="s">
        <v>5684</v>
      </c>
      <c r="B7556" s="13" t="n">
        <v>42134</v>
      </c>
      <c r="C7556" s="13" t="n">
        <v>42138</v>
      </c>
      <c r="D7556" s="14" t="s">
        <v>52</v>
      </c>
      <c r="E7556" s="14" t="s">
        <v>53</v>
      </c>
      <c r="F7556" s="14" t="s">
        <v>117</v>
      </c>
      <c r="G7556" s="14" t="s">
        <v>118</v>
      </c>
      <c r="H7556" s="14" t="s">
        <v>56</v>
      </c>
      <c r="I7556" s="14" t="s">
        <v>57</v>
      </c>
      <c r="J7556" s="14" t="s">
        <v>1600</v>
      </c>
      <c r="K7556" s="15" t="n">
        <v>349.965</v>
      </c>
      <c r="L7556" s="0" t="n">
        <v>7</v>
      </c>
      <c r="M7556" s="16" t="n">
        <v>0.5</v>
      </c>
      <c r="N7556" s="17" t="n">
        <v>-216.9783</v>
      </c>
      <c r="O7556" s="0" t="str">
        <f aca="false">TEXT(B7556,"YYYY-MM")</f>
        <v>2015-05</v>
      </c>
      <c r="P7556" s="18" t="n">
        <f aca="false">IFERROR(N7556/K7556,0)</f>
        <v>-0.62</v>
      </c>
      <c r="Q7556" s="0" t="str">
        <f aca="false">IF(M7556=0,"No Discount",IF(M7556&lt;0.2,"Low (1-19%)",IF(M7556&lt;0.4,"Medium (20-39%)","High (40%+)")))</f>
        <v>High (40%+)</v>
      </c>
      <c r="R7556" s="0" t="str">
        <f aca="false">INDEX('Lookup Tables'!$B$2:$B$5,MATCH(F7556,'Lookup Tables'!$A$2:$A$5,0))</f>
        <v>Manager B</v>
      </c>
    </row>
    <row r="7557" customFormat="false" ht="15" hidden="false" customHeight="false" outlineLevel="0" collapsed="false">
      <c r="A7557" s="0" t="s">
        <v>5684</v>
      </c>
      <c r="B7557" s="13" t="n">
        <v>42134</v>
      </c>
      <c r="C7557" s="13" t="n">
        <v>42138</v>
      </c>
      <c r="D7557" s="14" t="s">
        <v>52</v>
      </c>
      <c r="E7557" s="14" t="s">
        <v>53</v>
      </c>
      <c r="F7557" s="14" t="s">
        <v>117</v>
      </c>
      <c r="G7557" s="14" t="s">
        <v>118</v>
      </c>
      <c r="H7557" s="14" t="s">
        <v>65</v>
      </c>
      <c r="I7557" s="14" t="s">
        <v>78</v>
      </c>
      <c r="J7557" s="14" t="s">
        <v>1425</v>
      </c>
      <c r="K7557" s="15" t="n">
        <v>22.32</v>
      </c>
      <c r="L7557" s="0" t="n">
        <v>5</v>
      </c>
      <c r="M7557" s="16" t="n">
        <v>0.2</v>
      </c>
      <c r="N7557" s="17" t="n">
        <v>5.301</v>
      </c>
      <c r="O7557" s="0" t="str">
        <f aca="false">TEXT(B7557,"YYYY-MM")</f>
        <v>2015-05</v>
      </c>
      <c r="P7557" s="18" t="n">
        <f aca="false">IFERROR(N7557/K7557,0)</f>
        <v>0.2375</v>
      </c>
      <c r="Q7557" s="0" t="str">
        <f aca="false">IF(M7557=0,"No Discount",IF(M7557&lt;0.2,"Low (1-19%)",IF(M7557&lt;0.4,"Medium (20-39%)","High (40%+)")))</f>
        <v>Medium (20-39%)</v>
      </c>
      <c r="R7557" s="0" t="str">
        <f aca="false">INDEX('Lookup Tables'!$B$2:$B$5,MATCH(F7557,'Lookup Tables'!$A$2:$A$5,0))</f>
        <v>Manager B</v>
      </c>
    </row>
    <row r="7558" customFormat="false" ht="15" hidden="false" customHeight="false" outlineLevel="0" collapsed="false">
      <c r="A7558" s="0" t="s">
        <v>5685</v>
      </c>
      <c r="B7558" s="13" t="n">
        <v>43431</v>
      </c>
      <c r="C7558" s="13" t="n">
        <v>43436</v>
      </c>
      <c r="D7558" s="14" t="s">
        <v>69</v>
      </c>
      <c r="E7558" s="14" t="s">
        <v>62</v>
      </c>
      <c r="F7558" s="14" t="s">
        <v>98</v>
      </c>
      <c r="G7558" s="14" t="s">
        <v>164</v>
      </c>
      <c r="H7558" s="14" t="s">
        <v>65</v>
      </c>
      <c r="I7558" s="14" t="s">
        <v>91</v>
      </c>
      <c r="J7558" s="14" t="s">
        <v>1716</v>
      </c>
      <c r="K7558" s="15" t="n">
        <v>158.28</v>
      </c>
      <c r="L7558" s="0" t="n">
        <v>6</v>
      </c>
      <c r="M7558" s="16" t="n">
        <v>0</v>
      </c>
      <c r="N7558" s="17" t="n">
        <v>72.8088</v>
      </c>
      <c r="O7558" s="0" t="str">
        <f aca="false">TEXT(B7558,"YYYY-MM")</f>
        <v>2018-11</v>
      </c>
      <c r="P7558" s="18" t="n">
        <f aca="false">IFERROR(N7558/K7558,0)</f>
        <v>0.46</v>
      </c>
      <c r="Q7558" s="0" t="str">
        <f aca="false">IF(M7558=0,"No Discount",IF(M7558&lt;0.2,"Low (1-19%)",IF(M7558&lt;0.4,"Medium (20-39%)","High (40%+)")))</f>
        <v>No Discount</v>
      </c>
      <c r="R7558" s="0" t="str">
        <f aca="false">INDEX('Lookup Tables'!$B$2:$B$5,MATCH(F7558,'Lookup Tables'!$A$2:$A$5,0))</f>
        <v>Manager A</v>
      </c>
    </row>
    <row r="7559" customFormat="false" ht="15" hidden="false" customHeight="false" outlineLevel="0" collapsed="false">
      <c r="A7559" s="0" t="s">
        <v>5685</v>
      </c>
      <c r="B7559" s="13" t="n">
        <v>43431</v>
      </c>
      <c r="C7559" s="13" t="n">
        <v>43436</v>
      </c>
      <c r="D7559" s="14" t="s">
        <v>69</v>
      </c>
      <c r="E7559" s="14" t="s">
        <v>62</v>
      </c>
      <c r="F7559" s="14" t="s">
        <v>98</v>
      </c>
      <c r="G7559" s="14" t="s">
        <v>164</v>
      </c>
      <c r="H7559" s="14" t="s">
        <v>65</v>
      </c>
      <c r="I7559" s="14" t="s">
        <v>83</v>
      </c>
      <c r="J7559" s="14" t="s">
        <v>1595</v>
      </c>
      <c r="K7559" s="15" t="n">
        <v>497.94</v>
      </c>
      <c r="L7559" s="0" t="n">
        <v>3</v>
      </c>
      <c r="M7559" s="16" t="n">
        <v>0</v>
      </c>
      <c r="N7559" s="17" t="n">
        <v>224.073</v>
      </c>
      <c r="O7559" s="0" t="str">
        <f aca="false">TEXT(B7559,"YYYY-MM")</f>
        <v>2018-11</v>
      </c>
      <c r="P7559" s="18" t="n">
        <f aca="false">IFERROR(N7559/K7559,0)</f>
        <v>0.45</v>
      </c>
      <c r="Q7559" s="0" t="str">
        <f aca="false">IF(M7559=0,"No Discount",IF(M7559&lt;0.2,"Low (1-19%)",IF(M7559&lt;0.4,"Medium (20-39%)","High (40%+)")))</f>
        <v>No Discount</v>
      </c>
      <c r="R7559" s="0" t="str">
        <f aca="false">INDEX('Lookup Tables'!$B$2:$B$5,MATCH(F7559,'Lookup Tables'!$A$2:$A$5,0))</f>
        <v>Manager A</v>
      </c>
    </row>
    <row r="7560" customFormat="false" ht="15" hidden="false" customHeight="false" outlineLevel="0" collapsed="false">
      <c r="A7560" s="0" t="s">
        <v>5686</v>
      </c>
      <c r="B7560" s="13" t="n">
        <v>42309</v>
      </c>
      <c r="C7560" s="13" t="n">
        <v>42313</v>
      </c>
      <c r="D7560" s="14" t="s">
        <v>69</v>
      </c>
      <c r="E7560" s="14" t="s">
        <v>53</v>
      </c>
      <c r="F7560" s="14" t="s">
        <v>117</v>
      </c>
      <c r="G7560" s="14" t="s">
        <v>170</v>
      </c>
      <c r="H7560" s="14" t="s">
        <v>65</v>
      </c>
      <c r="I7560" s="14" t="s">
        <v>85</v>
      </c>
      <c r="J7560" s="14" t="s">
        <v>350</v>
      </c>
      <c r="K7560" s="15" t="n">
        <v>533.94</v>
      </c>
      <c r="L7560" s="0" t="n">
        <v>3</v>
      </c>
      <c r="M7560" s="16" t="n">
        <v>0</v>
      </c>
      <c r="N7560" s="17" t="n">
        <v>154.8426</v>
      </c>
      <c r="O7560" s="0" t="str">
        <f aca="false">TEXT(B7560,"YYYY-MM")</f>
        <v>2015-11</v>
      </c>
      <c r="P7560" s="18" t="n">
        <f aca="false">IFERROR(N7560/K7560,0)</f>
        <v>0.29</v>
      </c>
      <c r="Q7560" s="0" t="str">
        <f aca="false">IF(M7560=0,"No Discount",IF(M7560&lt;0.2,"Low (1-19%)",IF(M7560&lt;0.4,"Medium (20-39%)","High (40%+)")))</f>
        <v>No Discount</v>
      </c>
      <c r="R7560" s="0" t="str">
        <f aca="false">INDEX('Lookup Tables'!$B$2:$B$5,MATCH(F7560,'Lookup Tables'!$A$2:$A$5,0))</f>
        <v>Manager B</v>
      </c>
    </row>
    <row r="7561" customFormat="false" ht="15" hidden="false" customHeight="false" outlineLevel="0" collapsed="false">
      <c r="A7561" s="0" t="s">
        <v>5686</v>
      </c>
      <c r="B7561" s="13" t="n">
        <v>42309</v>
      </c>
      <c r="C7561" s="13" t="n">
        <v>42313</v>
      </c>
      <c r="D7561" s="14" t="s">
        <v>69</v>
      </c>
      <c r="E7561" s="14" t="s">
        <v>53</v>
      </c>
      <c r="F7561" s="14" t="s">
        <v>117</v>
      </c>
      <c r="G7561" s="14" t="s">
        <v>170</v>
      </c>
      <c r="H7561" s="14" t="s">
        <v>65</v>
      </c>
      <c r="I7561" s="14" t="s">
        <v>91</v>
      </c>
      <c r="J7561" s="14" t="s">
        <v>1736</v>
      </c>
      <c r="K7561" s="15" t="n">
        <v>167.94</v>
      </c>
      <c r="L7561" s="0" t="n">
        <v>3</v>
      </c>
      <c r="M7561" s="16" t="n">
        <v>0</v>
      </c>
      <c r="N7561" s="17" t="n">
        <v>82.2906</v>
      </c>
      <c r="O7561" s="0" t="str">
        <f aca="false">TEXT(B7561,"YYYY-MM")</f>
        <v>2015-11</v>
      </c>
      <c r="P7561" s="18" t="n">
        <f aca="false">IFERROR(N7561/K7561,0)</f>
        <v>0.49</v>
      </c>
      <c r="Q7561" s="0" t="str">
        <f aca="false">IF(M7561=0,"No Discount",IF(M7561&lt;0.2,"Low (1-19%)",IF(M7561&lt;0.4,"Medium (20-39%)","High (40%+)")))</f>
        <v>No Discount</v>
      </c>
      <c r="R7561" s="0" t="str">
        <f aca="false">INDEX('Lookup Tables'!$B$2:$B$5,MATCH(F7561,'Lookup Tables'!$A$2:$A$5,0))</f>
        <v>Manager B</v>
      </c>
    </row>
    <row r="7562" customFormat="false" ht="15" hidden="false" customHeight="false" outlineLevel="0" collapsed="false">
      <c r="A7562" s="0" t="s">
        <v>5686</v>
      </c>
      <c r="B7562" s="13" t="n">
        <v>42309</v>
      </c>
      <c r="C7562" s="13" t="n">
        <v>42313</v>
      </c>
      <c r="D7562" s="14" t="s">
        <v>69</v>
      </c>
      <c r="E7562" s="14" t="s">
        <v>53</v>
      </c>
      <c r="F7562" s="14" t="s">
        <v>117</v>
      </c>
      <c r="G7562" s="14" t="s">
        <v>170</v>
      </c>
      <c r="H7562" s="14" t="s">
        <v>56</v>
      </c>
      <c r="I7562" s="14" t="s">
        <v>76</v>
      </c>
      <c r="J7562" s="14" t="s">
        <v>2334</v>
      </c>
      <c r="K7562" s="15" t="n">
        <v>31.68</v>
      </c>
      <c r="L7562" s="0" t="n">
        <v>6</v>
      </c>
      <c r="M7562" s="16" t="n">
        <v>0</v>
      </c>
      <c r="N7562" s="17" t="n">
        <v>9.8208</v>
      </c>
      <c r="O7562" s="0" t="str">
        <f aca="false">TEXT(B7562,"YYYY-MM")</f>
        <v>2015-11</v>
      </c>
      <c r="P7562" s="18" t="n">
        <f aca="false">IFERROR(N7562/K7562,0)</f>
        <v>0.31</v>
      </c>
      <c r="Q7562" s="0" t="str">
        <f aca="false">IF(M7562=0,"No Discount",IF(M7562&lt;0.2,"Low (1-19%)",IF(M7562&lt;0.4,"Medium (20-39%)","High (40%+)")))</f>
        <v>No Discount</v>
      </c>
      <c r="R7562" s="0" t="str">
        <f aca="false">INDEX('Lookup Tables'!$B$2:$B$5,MATCH(F7562,'Lookup Tables'!$A$2:$A$5,0))</f>
        <v>Manager B</v>
      </c>
    </row>
    <row r="7563" customFormat="false" ht="15" hidden="false" customHeight="false" outlineLevel="0" collapsed="false">
      <c r="A7563" s="0" t="s">
        <v>5687</v>
      </c>
      <c r="B7563" s="13" t="n">
        <v>43099</v>
      </c>
      <c r="C7563" s="13" t="n">
        <v>43101</v>
      </c>
      <c r="D7563" s="14" t="s">
        <v>137</v>
      </c>
      <c r="E7563" s="14" t="s">
        <v>53</v>
      </c>
      <c r="F7563" s="14" t="s">
        <v>117</v>
      </c>
      <c r="G7563" s="14" t="s">
        <v>118</v>
      </c>
      <c r="H7563" s="14" t="s">
        <v>56</v>
      </c>
      <c r="I7563" s="14" t="s">
        <v>59</v>
      </c>
      <c r="J7563" s="14" t="s">
        <v>60</v>
      </c>
      <c r="K7563" s="15" t="n">
        <v>170.786</v>
      </c>
      <c r="L7563" s="0" t="n">
        <v>1</v>
      </c>
      <c r="M7563" s="16" t="n">
        <v>0.3</v>
      </c>
      <c r="N7563" s="17" t="n">
        <v>0</v>
      </c>
      <c r="O7563" s="0" t="str">
        <f aca="false">TEXT(B7563,"YYYY-MM")</f>
        <v>2017-12</v>
      </c>
      <c r="P7563" s="18" t="n">
        <f aca="false">IFERROR(N7563/K7563,0)</f>
        <v>0</v>
      </c>
      <c r="Q7563" s="0" t="str">
        <f aca="false">IF(M7563=0,"No Discount",IF(M7563&lt;0.2,"Low (1-19%)",IF(M7563&lt;0.4,"Medium (20-39%)","High (40%+)")))</f>
        <v>Medium (20-39%)</v>
      </c>
      <c r="R7563" s="0" t="str">
        <f aca="false">INDEX('Lookup Tables'!$B$2:$B$5,MATCH(F7563,'Lookup Tables'!$A$2:$A$5,0))</f>
        <v>Manager B</v>
      </c>
    </row>
    <row r="7564" customFormat="false" ht="15" hidden="false" customHeight="false" outlineLevel="0" collapsed="false">
      <c r="A7564" s="0" t="s">
        <v>5688</v>
      </c>
      <c r="B7564" s="13" t="n">
        <v>42981</v>
      </c>
      <c r="C7564" s="13" t="n">
        <v>42985</v>
      </c>
      <c r="D7564" s="14" t="s">
        <v>69</v>
      </c>
      <c r="E7564" s="14" t="s">
        <v>53</v>
      </c>
      <c r="F7564" s="14" t="s">
        <v>98</v>
      </c>
      <c r="G7564" s="14" t="s">
        <v>146</v>
      </c>
      <c r="H7564" s="14" t="s">
        <v>56</v>
      </c>
      <c r="I7564" s="14" t="s">
        <v>57</v>
      </c>
      <c r="J7564" s="14" t="s">
        <v>3846</v>
      </c>
      <c r="K7564" s="15" t="n">
        <v>198.744</v>
      </c>
      <c r="L7564" s="0" t="n">
        <v>4</v>
      </c>
      <c r="M7564" s="16" t="n">
        <v>0.3</v>
      </c>
      <c r="N7564" s="17" t="n">
        <v>0</v>
      </c>
      <c r="O7564" s="0" t="str">
        <f aca="false">TEXT(B7564,"YYYY-MM")</f>
        <v>2017-09</v>
      </c>
      <c r="P7564" s="18" t="n">
        <f aca="false">IFERROR(N7564/K7564,0)</f>
        <v>0</v>
      </c>
      <c r="Q7564" s="0" t="str">
        <f aca="false">IF(M7564=0,"No Discount",IF(M7564&lt;0.2,"Low (1-19%)",IF(M7564&lt;0.4,"Medium (20-39%)","High (40%+)")))</f>
        <v>Medium (20-39%)</v>
      </c>
      <c r="R7564" s="0" t="str">
        <f aca="false">INDEX('Lookup Tables'!$B$2:$B$5,MATCH(F7564,'Lookup Tables'!$A$2:$A$5,0))</f>
        <v>Manager A</v>
      </c>
    </row>
    <row r="7565" customFormat="false" ht="15" hidden="false" customHeight="false" outlineLevel="0" collapsed="false">
      <c r="A7565" s="0" t="s">
        <v>5689</v>
      </c>
      <c r="B7565" s="13" t="n">
        <v>43378</v>
      </c>
      <c r="C7565" s="13" t="n">
        <v>43380</v>
      </c>
      <c r="D7565" s="14" t="s">
        <v>137</v>
      </c>
      <c r="E7565" s="14" t="s">
        <v>97</v>
      </c>
      <c r="F7565" s="14" t="s">
        <v>63</v>
      </c>
      <c r="G7565" s="14" t="s">
        <v>252</v>
      </c>
      <c r="H7565" s="14" t="s">
        <v>80</v>
      </c>
      <c r="I7565" s="14" t="s">
        <v>123</v>
      </c>
      <c r="J7565" s="14" t="s">
        <v>1209</v>
      </c>
      <c r="K7565" s="15" t="n">
        <v>63.824</v>
      </c>
      <c r="L7565" s="0" t="n">
        <v>2</v>
      </c>
      <c r="M7565" s="16" t="n">
        <v>0.2</v>
      </c>
      <c r="N7565" s="17" t="n">
        <v>13.5626</v>
      </c>
      <c r="O7565" s="0" t="str">
        <f aca="false">TEXT(B7565,"YYYY-MM")</f>
        <v>2018-10</v>
      </c>
      <c r="P7565" s="18" t="n">
        <f aca="false">IFERROR(N7565/K7565,0)</f>
        <v>0.2125</v>
      </c>
      <c r="Q7565" s="0" t="str">
        <f aca="false">IF(M7565=0,"No Discount",IF(M7565&lt;0.2,"Low (1-19%)",IF(M7565&lt;0.4,"Medium (20-39%)","High (40%+)")))</f>
        <v>Medium (20-39%)</v>
      </c>
      <c r="R7565" s="0" t="str">
        <f aca="false">INDEX('Lookup Tables'!$B$2:$B$5,MATCH(F7565,'Lookup Tables'!$A$2:$A$5,0))</f>
        <v>Manager D</v>
      </c>
    </row>
    <row r="7566" customFormat="false" ht="15" hidden="false" customHeight="false" outlineLevel="0" collapsed="false">
      <c r="A7566" s="0" t="s">
        <v>5690</v>
      </c>
      <c r="B7566" s="13" t="n">
        <v>42765</v>
      </c>
      <c r="C7566" s="13" t="n">
        <v>42767</v>
      </c>
      <c r="D7566" s="14" t="s">
        <v>52</v>
      </c>
      <c r="E7566" s="14" t="s">
        <v>53</v>
      </c>
      <c r="F7566" s="14" t="s">
        <v>63</v>
      </c>
      <c r="G7566" s="14" t="s">
        <v>94</v>
      </c>
      <c r="H7566" s="14" t="s">
        <v>56</v>
      </c>
      <c r="I7566" s="14" t="s">
        <v>59</v>
      </c>
      <c r="J7566" s="14" t="s">
        <v>2675</v>
      </c>
      <c r="K7566" s="15" t="n">
        <v>435.168</v>
      </c>
      <c r="L7566" s="0" t="n">
        <v>4</v>
      </c>
      <c r="M7566" s="16" t="n">
        <v>0.2</v>
      </c>
      <c r="N7566" s="17" t="n">
        <v>-59.8356</v>
      </c>
      <c r="O7566" s="0" t="str">
        <f aca="false">TEXT(B7566,"YYYY-MM")</f>
        <v>2017-01</v>
      </c>
      <c r="P7566" s="18" t="n">
        <f aca="false">IFERROR(N7566/K7566,0)</f>
        <v>-0.1375</v>
      </c>
      <c r="Q7566" s="0" t="str">
        <f aca="false">IF(M7566=0,"No Discount",IF(M7566&lt;0.2,"Low (1-19%)",IF(M7566&lt;0.4,"Medium (20-39%)","High (40%+)")))</f>
        <v>Medium (20-39%)</v>
      </c>
      <c r="R7566" s="0" t="str">
        <f aca="false">INDEX('Lookup Tables'!$B$2:$B$5,MATCH(F7566,'Lookup Tables'!$A$2:$A$5,0))</f>
        <v>Manager D</v>
      </c>
    </row>
    <row r="7567" customFormat="false" ht="15" hidden="false" customHeight="false" outlineLevel="0" collapsed="false">
      <c r="A7567" s="0" t="s">
        <v>5690</v>
      </c>
      <c r="B7567" s="13" t="n">
        <v>42765</v>
      </c>
      <c r="C7567" s="13" t="n">
        <v>42767</v>
      </c>
      <c r="D7567" s="14" t="s">
        <v>52</v>
      </c>
      <c r="E7567" s="14" t="s">
        <v>53</v>
      </c>
      <c r="F7567" s="14" t="s">
        <v>63</v>
      </c>
      <c r="G7567" s="14" t="s">
        <v>94</v>
      </c>
      <c r="H7567" s="14" t="s">
        <v>56</v>
      </c>
      <c r="I7567" s="14" t="s">
        <v>57</v>
      </c>
      <c r="J7567" s="14" t="s">
        <v>2258</v>
      </c>
      <c r="K7567" s="15" t="n">
        <v>48.58</v>
      </c>
      <c r="L7567" s="0" t="n">
        <v>1</v>
      </c>
      <c r="M7567" s="16" t="n">
        <v>0</v>
      </c>
      <c r="N7567" s="17" t="n">
        <v>7.7728</v>
      </c>
      <c r="O7567" s="0" t="str">
        <f aca="false">TEXT(B7567,"YYYY-MM")</f>
        <v>2017-01</v>
      </c>
      <c r="P7567" s="18" t="n">
        <f aca="false">IFERROR(N7567/K7567,0)</f>
        <v>0.16</v>
      </c>
      <c r="Q7567" s="0" t="str">
        <f aca="false">IF(M7567=0,"No Discount",IF(M7567&lt;0.2,"Low (1-19%)",IF(M7567&lt;0.4,"Medium (20-39%)","High (40%+)")))</f>
        <v>No Discount</v>
      </c>
      <c r="R7567" s="0" t="str">
        <f aca="false">INDEX('Lookup Tables'!$B$2:$B$5,MATCH(F7567,'Lookup Tables'!$A$2:$A$5,0))</f>
        <v>Manager D</v>
      </c>
    </row>
    <row r="7568" customFormat="false" ht="15" hidden="false" customHeight="false" outlineLevel="0" collapsed="false">
      <c r="A7568" s="0" t="s">
        <v>5691</v>
      </c>
      <c r="B7568" s="13" t="n">
        <v>43211</v>
      </c>
      <c r="C7568" s="13" t="n">
        <v>43213</v>
      </c>
      <c r="D7568" s="14" t="s">
        <v>137</v>
      </c>
      <c r="E7568" s="14" t="s">
        <v>62</v>
      </c>
      <c r="F7568" s="14" t="s">
        <v>98</v>
      </c>
      <c r="G7568" s="14" t="s">
        <v>99</v>
      </c>
      <c r="H7568" s="14" t="s">
        <v>80</v>
      </c>
      <c r="I7568" s="14" t="s">
        <v>123</v>
      </c>
      <c r="J7568" s="14" t="s">
        <v>225</v>
      </c>
      <c r="K7568" s="15" t="n">
        <v>47.976</v>
      </c>
      <c r="L7568" s="0" t="n">
        <v>3</v>
      </c>
      <c r="M7568" s="16" t="n">
        <v>0.2</v>
      </c>
      <c r="N7568" s="17" t="n">
        <v>8.3958</v>
      </c>
      <c r="O7568" s="0" t="str">
        <f aca="false">TEXT(B7568,"YYYY-MM")</f>
        <v>2018-04</v>
      </c>
      <c r="P7568" s="18" t="n">
        <f aca="false">IFERROR(N7568/K7568,0)</f>
        <v>0.175</v>
      </c>
      <c r="Q7568" s="0" t="str">
        <f aca="false">IF(M7568=0,"No Discount",IF(M7568&lt;0.2,"Low (1-19%)",IF(M7568&lt;0.4,"Medium (20-39%)","High (40%+)")))</f>
        <v>Medium (20-39%)</v>
      </c>
      <c r="R7568" s="0" t="str">
        <f aca="false">INDEX('Lookup Tables'!$B$2:$B$5,MATCH(F7568,'Lookup Tables'!$A$2:$A$5,0))</f>
        <v>Manager A</v>
      </c>
    </row>
    <row r="7569" customFormat="false" ht="15" hidden="false" customHeight="false" outlineLevel="0" collapsed="false">
      <c r="A7569" s="0" t="s">
        <v>5691</v>
      </c>
      <c r="B7569" s="13" t="n">
        <v>43211</v>
      </c>
      <c r="C7569" s="13" t="n">
        <v>43213</v>
      </c>
      <c r="D7569" s="14" t="s">
        <v>137</v>
      </c>
      <c r="E7569" s="14" t="s">
        <v>62</v>
      </c>
      <c r="F7569" s="14" t="s">
        <v>98</v>
      </c>
      <c r="G7569" s="14" t="s">
        <v>99</v>
      </c>
      <c r="H7569" s="14" t="s">
        <v>65</v>
      </c>
      <c r="I7569" s="14" t="s">
        <v>91</v>
      </c>
      <c r="J7569" s="14" t="s">
        <v>3124</v>
      </c>
      <c r="K7569" s="15" t="n">
        <v>20.736</v>
      </c>
      <c r="L7569" s="0" t="n">
        <v>4</v>
      </c>
      <c r="M7569" s="16" t="n">
        <v>0.2</v>
      </c>
      <c r="N7569" s="17" t="n">
        <v>7.2576</v>
      </c>
      <c r="O7569" s="0" t="str">
        <f aca="false">TEXT(B7569,"YYYY-MM")</f>
        <v>2018-04</v>
      </c>
      <c r="P7569" s="18" t="n">
        <f aca="false">IFERROR(N7569/K7569,0)</f>
        <v>0.35</v>
      </c>
      <c r="Q7569" s="0" t="str">
        <f aca="false">IF(M7569=0,"No Discount",IF(M7569&lt;0.2,"Low (1-19%)",IF(M7569&lt;0.4,"Medium (20-39%)","High (40%+)")))</f>
        <v>Medium (20-39%)</v>
      </c>
      <c r="R7569" s="0" t="str">
        <f aca="false">INDEX('Lookup Tables'!$B$2:$B$5,MATCH(F7569,'Lookup Tables'!$A$2:$A$5,0))</f>
        <v>Manager A</v>
      </c>
    </row>
    <row r="7570" customFormat="false" ht="15" hidden="false" customHeight="false" outlineLevel="0" collapsed="false">
      <c r="A7570" s="0" t="s">
        <v>5692</v>
      </c>
      <c r="B7570" s="13" t="n">
        <v>42343</v>
      </c>
      <c r="C7570" s="13" t="n">
        <v>42348</v>
      </c>
      <c r="D7570" s="14" t="s">
        <v>69</v>
      </c>
      <c r="E7570" s="14" t="s">
        <v>53</v>
      </c>
      <c r="F7570" s="14" t="s">
        <v>63</v>
      </c>
      <c r="G7570" s="14" t="s">
        <v>64</v>
      </c>
      <c r="H7570" s="14" t="s">
        <v>65</v>
      </c>
      <c r="I7570" s="14" t="s">
        <v>78</v>
      </c>
      <c r="J7570" s="14" t="s">
        <v>764</v>
      </c>
      <c r="K7570" s="15" t="n">
        <v>26.46</v>
      </c>
      <c r="L7570" s="0" t="n">
        <v>9</v>
      </c>
      <c r="M7570" s="16" t="n">
        <v>0</v>
      </c>
      <c r="N7570" s="17" t="n">
        <v>11.907</v>
      </c>
      <c r="O7570" s="0" t="str">
        <f aca="false">TEXT(B7570,"YYYY-MM")</f>
        <v>2015-12</v>
      </c>
      <c r="P7570" s="18" t="n">
        <f aca="false">IFERROR(N7570/K7570,0)</f>
        <v>0.45</v>
      </c>
      <c r="Q7570" s="0" t="str">
        <f aca="false">IF(M7570=0,"No Discount",IF(M7570&lt;0.2,"Low (1-19%)",IF(M7570&lt;0.4,"Medium (20-39%)","High (40%+)")))</f>
        <v>No Discount</v>
      </c>
      <c r="R7570" s="0" t="str">
        <f aca="false">INDEX('Lookup Tables'!$B$2:$B$5,MATCH(F7570,'Lookup Tables'!$A$2:$A$5,0))</f>
        <v>Manager D</v>
      </c>
    </row>
    <row r="7571" customFormat="false" ht="15" hidden="false" customHeight="false" outlineLevel="0" collapsed="false">
      <c r="A7571" s="0" t="s">
        <v>5692</v>
      </c>
      <c r="B7571" s="13" t="n">
        <v>42343</v>
      </c>
      <c r="C7571" s="13" t="n">
        <v>42348</v>
      </c>
      <c r="D7571" s="14" t="s">
        <v>69</v>
      </c>
      <c r="E7571" s="14" t="s">
        <v>53</v>
      </c>
      <c r="F7571" s="14" t="s">
        <v>63</v>
      </c>
      <c r="G7571" s="14" t="s">
        <v>64</v>
      </c>
      <c r="H7571" s="14" t="s">
        <v>65</v>
      </c>
      <c r="I7571" s="14" t="s">
        <v>91</v>
      </c>
      <c r="J7571" s="14" t="s">
        <v>3839</v>
      </c>
      <c r="K7571" s="15" t="n">
        <v>49.12</v>
      </c>
      <c r="L7571" s="0" t="n">
        <v>4</v>
      </c>
      <c r="M7571" s="16" t="n">
        <v>0</v>
      </c>
      <c r="N7571" s="17" t="n">
        <v>23.0864</v>
      </c>
      <c r="O7571" s="0" t="str">
        <f aca="false">TEXT(B7571,"YYYY-MM")</f>
        <v>2015-12</v>
      </c>
      <c r="P7571" s="18" t="n">
        <f aca="false">IFERROR(N7571/K7571,0)</f>
        <v>0.47</v>
      </c>
      <c r="Q7571" s="0" t="str">
        <f aca="false">IF(M7571=0,"No Discount",IF(M7571&lt;0.2,"Low (1-19%)",IF(M7571&lt;0.4,"Medium (20-39%)","High (40%+)")))</f>
        <v>No Discount</v>
      </c>
      <c r="R7571" s="0" t="str">
        <f aca="false">INDEX('Lookup Tables'!$B$2:$B$5,MATCH(F7571,'Lookup Tables'!$A$2:$A$5,0))</f>
        <v>Manager D</v>
      </c>
    </row>
    <row r="7572" customFormat="false" ht="15" hidden="false" customHeight="false" outlineLevel="0" collapsed="false">
      <c r="A7572" s="0" t="s">
        <v>5692</v>
      </c>
      <c r="B7572" s="13" t="n">
        <v>42343</v>
      </c>
      <c r="C7572" s="13" t="n">
        <v>42348</v>
      </c>
      <c r="D7572" s="14" t="s">
        <v>69</v>
      </c>
      <c r="E7572" s="14" t="s">
        <v>53</v>
      </c>
      <c r="F7572" s="14" t="s">
        <v>63</v>
      </c>
      <c r="G7572" s="14" t="s">
        <v>64</v>
      </c>
      <c r="H7572" s="14" t="s">
        <v>65</v>
      </c>
      <c r="I7572" s="14" t="s">
        <v>171</v>
      </c>
      <c r="J7572" s="14" t="s">
        <v>1166</v>
      </c>
      <c r="K7572" s="15" t="n">
        <v>15</v>
      </c>
      <c r="L7572" s="0" t="n">
        <v>3</v>
      </c>
      <c r="M7572" s="16" t="n">
        <v>0</v>
      </c>
      <c r="N7572" s="17" t="n">
        <v>7.2</v>
      </c>
      <c r="O7572" s="0" t="str">
        <f aca="false">TEXT(B7572,"YYYY-MM")</f>
        <v>2015-12</v>
      </c>
      <c r="P7572" s="18" t="n">
        <f aca="false">IFERROR(N7572/K7572,0)</f>
        <v>0.48</v>
      </c>
      <c r="Q7572" s="0" t="str">
        <f aca="false">IF(M7572=0,"No Discount",IF(M7572&lt;0.2,"Low (1-19%)",IF(M7572&lt;0.4,"Medium (20-39%)","High (40%+)")))</f>
        <v>No Discount</v>
      </c>
      <c r="R7572" s="0" t="str">
        <f aca="false">INDEX('Lookup Tables'!$B$2:$B$5,MATCH(F7572,'Lookup Tables'!$A$2:$A$5,0))</f>
        <v>Manager D</v>
      </c>
    </row>
    <row r="7573" customFormat="false" ht="15" hidden="false" customHeight="false" outlineLevel="0" collapsed="false">
      <c r="A7573" s="0" t="s">
        <v>5693</v>
      </c>
      <c r="B7573" s="13" t="n">
        <v>42298</v>
      </c>
      <c r="C7573" s="13" t="n">
        <v>42303</v>
      </c>
      <c r="D7573" s="14" t="s">
        <v>69</v>
      </c>
      <c r="E7573" s="14" t="s">
        <v>62</v>
      </c>
      <c r="F7573" s="14" t="s">
        <v>54</v>
      </c>
      <c r="G7573" s="14" t="s">
        <v>193</v>
      </c>
      <c r="H7573" s="14" t="s">
        <v>65</v>
      </c>
      <c r="I7573" s="14" t="s">
        <v>73</v>
      </c>
      <c r="J7573" s="14" t="s">
        <v>149</v>
      </c>
      <c r="K7573" s="15" t="n">
        <v>194.7</v>
      </c>
      <c r="L7573" s="0" t="n">
        <v>5</v>
      </c>
      <c r="M7573" s="16" t="n">
        <v>0</v>
      </c>
      <c r="N7573" s="17" t="n">
        <v>9.735</v>
      </c>
      <c r="O7573" s="0" t="str">
        <f aca="false">TEXT(B7573,"YYYY-MM")</f>
        <v>2015-10</v>
      </c>
      <c r="P7573" s="18" t="n">
        <f aca="false">IFERROR(N7573/K7573,0)</f>
        <v>0.05</v>
      </c>
      <c r="Q7573" s="0" t="str">
        <f aca="false">IF(M7573=0,"No Discount",IF(M7573&lt;0.2,"Low (1-19%)",IF(M7573&lt;0.4,"Medium (20-39%)","High (40%+)")))</f>
        <v>No Discount</v>
      </c>
      <c r="R7573" s="0" t="str">
        <f aca="false">INDEX('Lookup Tables'!$B$2:$B$5,MATCH(F7573,'Lookup Tables'!$A$2:$A$5,0))</f>
        <v>Manager C</v>
      </c>
    </row>
    <row r="7574" customFormat="false" ht="15" hidden="false" customHeight="false" outlineLevel="0" collapsed="false">
      <c r="A7574" s="0" t="s">
        <v>5693</v>
      </c>
      <c r="B7574" s="13" t="n">
        <v>42298</v>
      </c>
      <c r="C7574" s="13" t="n">
        <v>42303</v>
      </c>
      <c r="D7574" s="14" t="s">
        <v>69</v>
      </c>
      <c r="E7574" s="14" t="s">
        <v>62</v>
      </c>
      <c r="F7574" s="14" t="s">
        <v>54</v>
      </c>
      <c r="G7574" s="14" t="s">
        <v>193</v>
      </c>
      <c r="H7574" s="14" t="s">
        <v>56</v>
      </c>
      <c r="I7574" s="14" t="s">
        <v>71</v>
      </c>
      <c r="J7574" s="14" t="s">
        <v>2076</v>
      </c>
      <c r="K7574" s="15" t="n">
        <v>591.32</v>
      </c>
      <c r="L7574" s="0" t="n">
        <v>4</v>
      </c>
      <c r="M7574" s="16" t="n">
        <v>0</v>
      </c>
      <c r="N7574" s="17" t="n">
        <v>112.3508</v>
      </c>
      <c r="O7574" s="0" t="str">
        <f aca="false">TEXT(B7574,"YYYY-MM")</f>
        <v>2015-10</v>
      </c>
      <c r="P7574" s="18" t="n">
        <f aca="false">IFERROR(N7574/K7574,0)</f>
        <v>0.19</v>
      </c>
      <c r="Q7574" s="0" t="str">
        <f aca="false">IF(M7574=0,"No Discount",IF(M7574&lt;0.2,"Low (1-19%)",IF(M7574&lt;0.4,"Medium (20-39%)","High (40%+)")))</f>
        <v>No Discount</v>
      </c>
      <c r="R7574" s="0" t="str">
        <f aca="false">INDEX('Lookup Tables'!$B$2:$B$5,MATCH(F7574,'Lookup Tables'!$A$2:$A$5,0))</f>
        <v>Manager C</v>
      </c>
    </row>
    <row r="7575" customFormat="false" ht="15" hidden="false" customHeight="false" outlineLevel="0" collapsed="false">
      <c r="A7575" s="0" t="s">
        <v>5693</v>
      </c>
      <c r="B7575" s="13" t="n">
        <v>42298</v>
      </c>
      <c r="C7575" s="13" t="n">
        <v>42303</v>
      </c>
      <c r="D7575" s="14" t="s">
        <v>69</v>
      </c>
      <c r="E7575" s="14" t="s">
        <v>62</v>
      </c>
      <c r="F7575" s="14" t="s">
        <v>54</v>
      </c>
      <c r="G7575" s="14" t="s">
        <v>193</v>
      </c>
      <c r="H7575" s="14" t="s">
        <v>65</v>
      </c>
      <c r="I7575" s="14" t="s">
        <v>78</v>
      </c>
      <c r="J7575" s="14" t="s">
        <v>1581</v>
      </c>
      <c r="K7575" s="15" t="n">
        <v>2.84</v>
      </c>
      <c r="L7575" s="0" t="n">
        <v>1</v>
      </c>
      <c r="M7575" s="16" t="n">
        <v>0</v>
      </c>
      <c r="N7575" s="17" t="n">
        <v>0.8804</v>
      </c>
      <c r="O7575" s="0" t="str">
        <f aca="false">TEXT(B7575,"YYYY-MM")</f>
        <v>2015-10</v>
      </c>
      <c r="P7575" s="18" t="n">
        <f aca="false">IFERROR(N7575/K7575,0)</f>
        <v>0.31</v>
      </c>
      <c r="Q7575" s="0" t="str">
        <f aca="false">IF(M7575=0,"No Discount",IF(M7575&lt;0.2,"Low (1-19%)",IF(M7575&lt;0.4,"Medium (20-39%)","High (40%+)")))</f>
        <v>No Discount</v>
      </c>
      <c r="R7575" s="0" t="str">
        <f aca="false">INDEX('Lookup Tables'!$B$2:$B$5,MATCH(F7575,'Lookup Tables'!$A$2:$A$5,0))</f>
        <v>Manager C</v>
      </c>
    </row>
    <row r="7576" customFormat="false" ht="15" hidden="false" customHeight="false" outlineLevel="0" collapsed="false">
      <c r="A7576" s="0" t="s">
        <v>5694</v>
      </c>
      <c r="B7576" s="13" t="n">
        <v>42712</v>
      </c>
      <c r="C7576" s="13" t="n">
        <v>42716</v>
      </c>
      <c r="D7576" s="14" t="s">
        <v>69</v>
      </c>
      <c r="E7576" s="14" t="s">
        <v>62</v>
      </c>
      <c r="F7576" s="14" t="s">
        <v>63</v>
      </c>
      <c r="G7576" s="14" t="s">
        <v>64</v>
      </c>
      <c r="H7576" s="14" t="s">
        <v>65</v>
      </c>
      <c r="I7576" s="14" t="s">
        <v>73</v>
      </c>
      <c r="J7576" s="14" t="s">
        <v>104</v>
      </c>
      <c r="K7576" s="15" t="n">
        <v>221.96</v>
      </c>
      <c r="L7576" s="0" t="n">
        <v>2</v>
      </c>
      <c r="M7576" s="16" t="n">
        <v>0</v>
      </c>
      <c r="N7576" s="17" t="n">
        <v>4.4392</v>
      </c>
      <c r="O7576" s="0" t="str">
        <f aca="false">TEXT(B7576,"YYYY-MM")</f>
        <v>2016-12</v>
      </c>
      <c r="P7576" s="18" t="n">
        <f aca="false">IFERROR(N7576/K7576,0)</f>
        <v>0.02</v>
      </c>
      <c r="Q7576" s="0" t="str">
        <f aca="false">IF(M7576=0,"No Discount",IF(M7576&lt;0.2,"Low (1-19%)",IF(M7576&lt;0.4,"Medium (20-39%)","High (40%+)")))</f>
        <v>No Discount</v>
      </c>
      <c r="R7576" s="0" t="str">
        <f aca="false">INDEX('Lookup Tables'!$B$2:$B$5,MATCH(F7576,'Lookup Tables'!$A$2:$A$5,0))</f>
        <v>Manager D</v>
      </c>
    </row>
    <row r="7577" customFormat="false" ht="15" hidden="false" customHeight="false" outlineLevel="0" collapsed="false">
      <c r="A7577" s="0" t="s">
        <v>5694</v>
      </c>
      <c r="B7577" s="13" t="n">
        <v>42712</v>
      </c>
      <c r="C7577" s="13" t="n">
        <v>42716</v>
      </c>
      <c r="D7577" s="14" t="s">
        <v>69</v>
      </c>
      <c r="E7577" s="14" t="s">
        <v>62</v>
      </c>
      <c r="F7577" s="14" t="s">
        <v>63</v>
      </c>
      <c r="G7577" s="14" t="s">
        <v>64</v>
      </c>
      <c r="H7577" s="14" t="s">
        <v>80</v>
      </c>
      <c r="I7577" s="14" t="s">
        <v>123</v>
      </c>
      <c r="J7577" s="14" t="s">
        <v>1837</v>
      </c>
      <c r="K7577" s="15" t="n">
        <v>236</v>
      </c>
      <c r="L7577" s="0" t="n">
        <v>4</v>
      </c>
      <c r="M7577" s="16" t="n">
        <v>0</v>
      </c>
      <c r="N7577" s="17" t="n">
        <v>40.12</v>
      </c>
      <c r="O7577" s="0" t="str">
        <f aca="false">TEXT(B7577,"YYYY-MM")</f>
        <v>2016-12</v>
      </c>
      <c r="P7577" s="18" t="n">
        <f aca="false">IFERROR(N7577/K7577,0)</f>
        <v>0.17</v>
      </c>
      <c r="Q7577" s="0" t="str">
        <f aca="false">IF(M7577=0,"No Discount",IF(M7577&lt;0.2,"Low (1-19%)",IF(M7577&lt;0.4,"Medium (20-39%)","High (40%+)")))</f>
        <v>No Discount</v>
      </c>
      <c r="R7577" s="0" t="str">
        <f aca="false">INDEX('Lookup Tables'!$B$2:$B$5,MATCH(F7577,'Lookup Tables'!$A$2:$A$5,0))</f>
        <v>Manager D</v>
      </c>
    </row>
    <row r="7578" customFormat="false" ht="15" hidden="false" customHeight="false" outlineLevel="0" collapsed="false">
      <c r="A7578" s="0" t="s">
        <v>5695</v>
      </c>
      <c r="B7578" s="13" t="n">
        <v>42310</v>
      </c>
      <c r="C7578" s="13" t="n">
        <v>42315</v>
      </c>
      <c r="D7578" s="14" t="s">
        <v>52</v>
      </c>
      <c r="E7578" s="14" t="s">
        <v>62</v>
      </c>
      <c r="F7578" s="14" t="s">
        <v>63</v>
      </c>
      <c r="G7578" s="14" t="s">
        <v>94</v>
      </c>
      <c r="H7578" s="14" t="s">
        <v>80</v>
      </c>
      <c r="I7578" s="14" t="s">
        <v>123</v>
      </c>
      <c r="J7578" s="14" t="s">
        <v>1633</v>
      </c>
      <c r="K7578" s="15" t="n">
        <v>41.94</v>
      </c>
      <c r="L7578" s="0" t="n">
        <v>2</v>
      </c>
      <c r="M7578" s="16" t="n">
        <v>0</v>
      </c>
      <c r="N7578" s="17" t="n">
        <v>15.0984</v>
      </c>
      <c r="O7578" s="0" t="str">
        <f aca="false">TEXT(B7578,"YYYY-MM")</f>
        <v>2015-11</v>
      </c>
      <c r="P7578" s="18" t="n">
        <f aca="false">IFERROR(N7578/K7578,0)</f>
        <v>0.36</v>
      </c>
      <c r="Q7578" s="0" t="str">
        <f aca="false">IF(M7578=0,"No Discount",IF(M7578&lt;0.2,"Low (1-19%)",IF(M7578&lt;0.4,"Medium (20-39%)","High (40%+)")))</f>
        <v>No Discount</v>
      </c>
      <c r="R7578" s="0" t="str">
        <f aca="false">INDEX('Lookup Tables'!$B$2:$B$5,MATCH(F7578,'Lookup Tables'!$A$2:$A$5,0))</f>
        <v>Manager D</v>
      </c>
    </row>
    <row r="7579" customFormat="false" ht="15" hidden="false" customHeight="false" outlineLevel="0" collapsed="false">
      <c r="A7579" s="0" t="s">
        <v>5695</v>
      </c>
      <c r="B7579" s="13" t="n">
        <v>42310</v>
      </c>
      <c r="C7579" s="13" t="n">
        <v>42315</v>
      </c>
      <c r="D7579" s="14" t="s">
        <v>52</v>
      </c>
      <c r="E7579" s="14" t="s">
        <v>62</v>
      </c>
      <c r="F7579" s="14" t="s">
        <v>63</v>
      </c>
      <c r="G7579" s="14" t="s">
        <v>94</v>
      </c>
      <c r="H7579" s="14" t="s">
        <v>80</v>
      </c>
      <c r="I7579" s="14" t="s">
        <v>81</v>
      </c>
      <c r="J7579" s="14" t="s">
        <v>1772</v>
      </c>
      <c r="K7579" s="15" t="n">
        <v>52.792</v>
      </c>
      <c r="L7579" s="0" t="n">
        <v>1</v>
      </c>
      <c r="M7579" s="16" t="n">
        <v>0.2</v>
      </c>
      <c r="N7579" s="17" t="n">
        <v>4.6193</v>
      </c>
      <c r="O7579" s="0" t="str">
        <f aca="false">TEXT(B7579,"YYYY-MM")</f>
        <v>2015-11</v>
      </c>
      <c r="P7579" s="18" t="n">
        <f aca="false">IFERROR(N7579/K7579,0)</f>
        <v>0.0875</v>
      </c>
      <c r="Q7579" s="0" t="str">
        <f aca="false">IF(M7579=0,"No Discount",IF(M7579&lt;0.2,"Low (1-19%)",IF(M7579&lt;0.4,"Medium (20-39%)","High (40%+)")))</f>
        <v>Medium (20-39%)</v>
      </c>
      <c r="R7579" s="0" t="str">
        <f aca="false">INDEX('Lookup Tables'!$B$2:$B$5,MATCH(F7579,'Lookup Tables'!$A$2:$A$5,0))</f>
        <v>Manager D</v>
      </c>
    </row>
    <row r="7580" customFormat="false" ht="15" hidden="false" customHeight="false" outlineLevel="0" collapsed="false">
      <c r="A7580" s="0" t="s">
        <v>5696</v>
      </c>
      <c r="B7580" s="13" t="n">
        <v>43087</v>
      </c>
      <c r="C7580" s="13" t="n">
        <v>43090</v>
      </c>
      <c r="D7580" s="14" t="s">
        <v>137</v>
      </c>
      <c r="E7580" s="14" t="s">
        <v>97</v>
      </c>
      <c r="F7580" s="14" t="s">
        <v>98</v>
      </c>
      <c r="G7580" s="14" t="s">
        <v>113</v>
      </c>
      <c r="H7580" s="14" t="s">
        <v>56</v>
      </c>
      <c r="I7580" s="14" t="s">
        <v>59</v>
      </c>
      <c r="J7580" s="14" t="s">
        <v>887</v>
      </c>
      <c r="K7580" s="15" t="n">
        <v>563.94</v>
      </c>
      <c r="L7580" s="0" t="n">
        <v>3</v>
      </c>
      <c r="M7580" s="16" t="n">
        <v>0</v>
      </c>
      <c r="N7580" s="17" t="n">
        <v>112.788</v>
      </c>
      <c r="O7580" s="0" t="str">
        <f aca="false">TEXT(B7580,"YYYY-MM")</f>
        <v>2017-12</v>
      </c>
      <c r="P7580" s="18" t="n">
        <f aca="false">IFERROR(N7580/K7580,0)</f>
        <v>0.2</v>
      </c>
      <c r="Q7580" s="0" t="str">
        <f aca="false">IF(M7580=0,"No Discount",IF(M7580&lt;0.2,"Low (1-19%)",IF(M7580&lt;0.4,"Medium (20-39%)","High (40%+)")))</f>
        <v>No Discount</v>
      </c>
      <c r="R7580" s="0" t="str">
        <f aca="false">INDEX('Lookup Tables'!$B$2:$B$5,MATCH(F7580,'Lookup Tables'!$A$2:$A$5,0))</f>
        <v>Manager A</v>
      </c>
    </row>
    <row r="7581" customFormat="false" ht="15" hidden="false" customHeight="false" outlineLevel="0" collapsed="false">
      <c r="A7581" s="0" t="s">
        <v>5697</v>
      </c>
      <c r="B7581" s="13" t="n">
        <v>42697</v>
      </c>
      <c r="C7581" s="13" t="n">
        <v>42701</v>
      </c>
      <c r="D7581" s="14" t="s">
        <v>52</v>
      </c>
      <c r="E7581" s="14" t="s">
        <v>53</v>
      </c>
      <c r="F7581" s="14" t="s">
        <v>117</v>
      </c>
      <c r="G7581" s="14" t="s">
        <v>391</v>
      </c>
      <c r="H7581" s="14" t="s">
        <v>65</v>
      </c>
      <c r="I7581" s="14" t="s">
        <v>85</v>
      </c>
      <c r="J7581" s="14" t="s">
        <v>4565</v>
      </c>
      <c r="K7581" s="15" t="n">
        <v>2625.12</v>
      </c>
      <c r="L7581" s="0" t="n">
        <v>8</v>
      </c>
      <c r="M7581" s="16" t="n">
        <v>0</v>
      </c>
      <c r="N7581" s="17" t="n">
        <v>735.0336</v>
      </c>
      <c r="O7581" s="0" t="str">
        <f aca="false">TEXT(B7581,"YYYY-MM")</f>
        <v>2016-11</v>
      </c>
      <c r="P7581" s="18" t="n">
        <f aca="false">IFERROR(N7581/K7581,0)</f>
        <v>0.28</v>
      </c>
      <c r="Q7581" s="0" t="str">
        <f aca="false">IF(M7581=0,"No Discount",IF(M7581&lt;0.2,"Low (1-19%)",IF(M7581&lt;0.4,"Medium (20-39%)","High (40%+)")))</f>
        <v>No Discount</v>
      </c>
      <c r="R7581" s="0" t="str">
        <f aca="false">INDEX('Lookup Tables'!$B$2:$B$5,MATCH(F7581,'Lookup Tables'!$A$2:$A$5,0))</f>
        <v>Manager B</v>
      </c>
    </row>
    <row r="7582" customFormat="false" ht="15" hidden="false" customHeight="false" outlineLevel="0" collapsed="false">
      <c r="A7582" s="0" t="s">
        <v>5697</v>
      </c>
      <c r="B7582" s="13" t="n">
        <v>42697</v>
      </c>
      <c r="C7582" s="13" t="n">
        <v>42701</v>
      </c>
      <c r="D7582" s="14" t="s">
        <v>52</v>
      </c>
      <c r="E7582" s="14" t="s">
        <v>53</v>
      </c>
      <c r="F7582" s="14" t="s">
        <v>117</v>
      </c>
      <c r="G7582" s="14" t="s">
        <v>391</v>
      </c>
      <c r="H7582" s="14" t="s">
        <v>65</v>
      </c>
      <c r="I7582" s="14" t="s">
        <v>78</v>
      </c>
      <c r="J7582" s="14" t="s">
        <v>1569</v>
      </c>
      <c r="K7582" s="15" t="n">
        <v>17.94</v>
      </c>
      <c r="L7582" s="0" t="n">
        <v>3</v>
      </c>
      <c r="M7582" s="16" t="n">
        <v>0</v>
      </c>
      <c r="N7582" s="17" t="n">
        <v>4.485</v>
      </c>
      <c r="O7582" s="0" t="str">
        <f aca="false">TEXT(B7582,"YYYY-MM")</f>
        <v>2016-11</v>
      </c>
      <c r="P7582" s="18" t="n">
        <f aca="false">IFERROR(N7582/K7582,0)</f>
        <v>0.25</v>
      </c>
      <c r="Q7582" s="0" t="str">
        <f aca="false">IF(M7582=0,"No Discount",IF(M7582&lt;0.2,"Low (1-19%)",IF(M7582&lt;0.4,"Medium (20-39%)","High (40%+)")))</f>
        <v>No Discount</v>
      </c>
      <c r="R7582" s="0" t="str">
        <f aca="false">INDEX('Lookup Tables'!$B$2:$B$5,MATCH(F7582,'Lookup Tables'!$A$2:$A$5,0))</f>
        <v>Manager B</v>
      </c>
    </row>
    <row r="7583" customFormat="false" ht="15" hidden="false" customHeight="false" outlineLevel="0" collapsed="false">
      <c r="A7583" s="0" t="s">
        <v>5698</v>
      </c>
      <c r="B7583" s="13" t="n">
        <v>42595</v>
      </c>
      <c r="C7583" s="13" t="n">
        <v>42598</v>
      </c>
      <c r="D7583" s="14" t="s">
        <v>137</v>
      </c>
      <c r="E7583" s="14" t="s">
        <v>53</v>
      </c>
      <c r="F7583" s="14" t="s">
        <v>117</v>
      </c>
      <c r="G7583" s="14" t="s">
        <v>118</v>
      </c>
      <c r="H7583" s="14" t="s">
        <v>65</v>
      </c>
      <c r="I7583" s="14" t="s">
        <v>73</v>
      </c>
      <c r="J7583" s="14" t="s">
        <v>1273</v>
      </c>
      <c r="K7583" s="15" t="n">
        <v>422.856</v>
      </c>
      <c r="L7583" s="0" t="n">
        <v>3</v>
      </c>
      <c r="M7583" s="16" t="n">
        <v>0.2</v>
      </c>
      <c r="N7583" s="17" t="n">
        <v>15.8571</v>
      </c>
      <c r="O7583" s="0" t="str">
        <f aca="false">TEXT(B7583,"YYYY-MM")</f>
        <v>2016-08</v>
      </c>
      <c r="P7583" s="18" t="n">
        <f aca="false">IFERROR(N7583/K7583,0)</f>
        <v>0.0375</v>
      </c>
      <c r="Q7583" s="0" t="str">
        <f aca="false">IF(M7583=0,"No Discount",IF(M7583&lt;0.2,"Low (1-19%)",IF(M7583&lt;0.4,"Medium (20-39%)","High (40%+)")))</f>
        <v>Medium (20-39%)</v>
      </c>
      <c r="R7583" s="0" t="str">
        <f aca="false">INDEX('Lookup Tables'!$B$2:$B$5,MATCH(F7583,'Lookup Tables'!$A$2:$A$5,0))</f>
        <v>Manager B</v>
      </c>
    </row>
    <row r="7584" customFormat="false" ht="15" hidden="false" customHeight="false" outlineLevel="0" collapsed="false">
      <c r="A7584" s="0" t="s">
        <v>5699</v>
      </c>
      <c r="B7584" s="13" t="n">
        <v>42476</v>
      </c>
      <c r="C7584" s="13" t="n">
        <v>42481</v>
      </c>
      <c r="D7584" s="14" t="s">
        <v>69</v>
      </c>
      <c r="E7584" s="14" t="s">
        <v>62</v>
      </c>
      <c r="F7584" s="14" t="s">
        <v>117</v>
      </c>
      <c r="G7584" s="14" t="s">
        <v>170</v>
      </c>
      <c r="H7584" s="14" t="s">
        <v>56</v>
      </c>
      <c r="I7584" s="14" t="s">
        <v>59</v>
      </c>
      <c r="J7584" s="14" t="s">
        <v>177</v>
      </c>
      <c r="K7584" s="15" t="n">
        <v>127.764</v>
      </c>
      <c r="L7584" s="0" t="n">
        <v>2</v>
      </c>
      <c r="M7584" s="16" t="n">
        <v>0.1</v>
      </c>
      <c r="N7584" s="17" t="n">
        <v>2.8392</v>
      </c>
      <c r="O7584" s="0" t="str">
        <f aca="false">TEXT(B7584,"YYYY-MM")</f>
        <v>2016-04</v>
      </c>
      <c r="P7584" s="18" t="n">
        <f aca="false">IFERROR(N7584/K7584,0)</f>
        <v>0.0222222222222222</v>
      </c>
      <c r="Q7584" s="0" t="str">
        <f aca="false">IF(M7584=0,"No Discount",IF(M7584&lt;0.2,"Low (1-19%)",IF(M7584&lt;0.4,"Medium (20-39%)","High (40%+)")))</f>
        <v>Low (1-19%)</v>
      </c>
      <c r="R7584" s="0" t="str">
        <f aca="false">INDEX('Lookup Tables'!$B$2:$B$5,MATCH(F7584,'Lookup Tables'!$A$2:$A$5,0))</f>
        <v>Manager B</v>
      </c>
    </row>
    <row r="7585" customFormat="false" ht="15" hidden="false" customHeight="false" outlineLevel="0" collapsed="false">
      <c r="A7585" s="0" t="s">
        <v>5700</v>
      </c>
      <c r="B7585" s="13" t="n">
        <v>42084</v>
      </c>
      <c r="C7585" s="13" t="n">
        <v>42088</v>
      </c>
      <c r="D7585" s="14" t="s">
        <v>69</v>
      </c>
      <c r="E7585" s="14" t="s">
        <v>62</v>
      </c>
      <c r="F7585" s="14" t="s">
        <v>54</v>
      </c>
      <c r="G7585" s="14" t="s">
        <v>193</v>
      </c>
      <c r="H7585" s="14" t="s">
        <v>80</v>
      </c>
      <c r="I7585" s="14" t="s">
        <v>81</v>
      </c>
      <c r="J7585" s="14" t="s">
        <v>3542</v>
      </c>
      <c r="K7585" s="15" t="n">
        <v>3499.93</v>
      </c>
      <c r="L7585" s="0" t="n">
        <v>7</v>
      </c>
      <c r="M7585" s="16" t="n">
        <v>0</v>
      </c>
      <c r="N7585" s="17" t="n">
        <v>909.9818</v>
      </c>
      <c r="O7585" s="0" t="str">
        <f aca="false">TEXT(B7585,"YYYY-MM")</f>
        <v>2015-03</v>
      </c>
      <c r="P7585" s="18" t="n">
        <f aca="false">IFERROR(N7585/K7585,0)</f>
        <v>0.26</v>
      </c>
      <c r="Q7585" s="0" t="str">
        <f aca="false">IF(M7585=0,"No Discount",IF(M7585&lt;0.2,"Low (1-19%)",IF(M7585&lt;0.4,"Medium (20-39%)","High (40%+)")))</f>
        <v>No Discount</v>
      </c>
      <c r="R7585" s="0" t="str">
        <f aca="false">INDEX('Lookup Tables'!$B$2:$B$5,MATCH(F7585,'Lookup Tables'!$A$2:$A$5,0))</f>
        <v>Manager C</v>
      </c>
    </row>
    <row r="7586" customFormat="false" ht="15" hidden="false" customHeight="false" outlineLevel="0" collapsed="false">
      <c r="A7586" s="0" t="s">
        <v>5700</v>
      </c>
      <c r="B7586" s="13" t="n">
        <v>42084</v>
      </c>
      <c r="C7586" s="13" t="n">
        <v>42088</v>
      </c>
      <c r="D7586" s="14" t="s">
        <v>69</v>
      </c>
      <c r="E7586" s="14" t="s">
        <v>62</v>
      </c>
      <c r="F7586" s="14" t="s">
        <v>54</v>
      </c>
      <c r="G7586" s="14" t="s">
        <v>193</v>
      </c>
      <c r="H7586" s="14" t="s">
        <v>65</v>
      </c>
      <c r="I7586" s="14" t="s">
        <v>66</v>
      </c>
      <c r="J7586" s="14" t="s">
        <v>3503</v>
      </c>
      <c r="K7586" s="15" t="n">
        <v>14.4</v>
      </c>
      <c r="L7586" s="0" t="n">
        <v>5</v>
      </c>
      <c r="M7586" s="16" t="n">
        <v>0</v>
      </c>
      <c r="N7586" s="17" t="n">
        <v>6.624</v>
      </c>
      <c r="O7586" s="0" t="str">
        <f aca="false">TEXT(B7586,"YYYY-MM")</f>
        <v>2015-03</v>
      </c>
      <c r="P7586" s="18" t="n">
        <f aca="false">IFERROR(N7586/K7586,0)</f>
        <v>0.46</v>
      </c>
      <c r="Q7586" s="0" t="str">
        <f aca="false">IF(M7586=0,"No Discount",IF(M7586&lt;0.2,"Low (1-19%)",IF(M7586&lt;0.4,"Medium (20-39%)","High (40%+)")))</f>
        <v>No Discount</v>
      </c>
      <c r="R7586" s="0" t="str">
        <f aca="false">INDEX('Lookup Tables'!$B$2:$B$5,MATCH(F7586,'Lookup Tables'!$A$2:$A$5,0))</f>
        <v>Manager C</v>
      </c>
    </row>
    <row r="7587" customFormat="false" ht="15" hidden="false" customHeight="false" outlineLevel="0" collapsed="false">
      <c r="A7587" s="0" t="s">
        <v>5700</v>
      </c>
      <c r="B7587" s="13" t="n">
        <v>42084</v>
      </c>
      <c r="C7587" s="13" t="n">
        <v>42088</v>
      </c>
      <c r="D7587" s="14" t="s">
        <v>69</v>
      </c>
      <c r="E7587" s="14" t="s">
        <v>62</v>
      </c>
      <c r="F7587" s="14" t="s">
        <v>54</v>
      </c>
      <c r="G7587" s="14" t="s">
        <v>193</v>
      </c>
      <c r="H7587" s="14" t="s">
        <v>65</v>
      </c>
      <c r="I7587" s="14" t="s">
        <v>91</v>
      </c>
      <c r="J7587" s="14" t="s">
        <v>2100</v>
      </c>
      <c r="K7587" s="15" t="n">
        <v>122.97</v>
      </c>
      <c r="L7587" s="0" t="n">
        <v>3</v>
      </c>
      <c r="M7587" s="16" t="n">
        <v>0</v>
      </c>
      <c r="N7587" s="17" t="n">
        <v>60.2553</v>
      </c>
      <c r="O7587" s="0" t="str">
        <f aca="false">TEXT(B7587,"YYYY-MM")</f>
        <v>2015-03</v>
      </c>
      <c r="P7587" s="18" t="n">
        <f aca="false">IFERROR(N7587/K7587,0)</f>
        <v>0.49</v>
      </c>
      <c r="Q7587" s="0" t="str">
        <f aca="false">IF(M7587=0,"No Discount",IF(M7587&lt;0.2,"Low (1-19%)",IF(M7587&lt;0.4,"Medium (20-39%)","High (40%+)")))</f>
        <v>No Discount</v>
      </c>
      <c r="R7587" s="0" t="str">
        <f aca="false">INDEX('Lookup Tables'!$B$2:$B$5,MATCH(F7587,'Lookup Tables'!$A$2:$A$5,0))</f>
        <v>Manager C</v>
      </c>
    </row>
    <row r="7588" customFormat="false" ht="15" hidden="false" customHeight="false" outlineLevel="0" collapsed="false">
      <c r="A7588" s="0" t="s">
        <v>5700</v>
      </c>
      <c r="B7588" s="13" t="n">
        <v>42084</v>
      </c>
      <c r="C7588" s="13" t="n">
        <v>42088</v>
      </c>
      <c r="D7588" s="14" t="s">
        <v>69</v>
      </c>
      <c r="E7588" s="14" t="s">
        <v>62</v>
      </c>
      <c r="F7588" s="14" t="s">
        <v>54</v>
      </c>
      <c r="G7588" s="14" t="s">
        <v>193</v>
      </c>
      <c r="H7588" s="14" t="s">
        <v>65</v>
      </c>
      <c r="I7588" s="14" t="s">
        <v>78</v>
      </c>
      <c r="J7588" s="14" t="s">
        <v>682</v>
      </c>
      <c r="K7588" s="15" t="n">
        <v>9.32</v>
      </c>
      <c r="L7588" s="0" t="n">
        <v>4</v>
      </c>
      <c r="M7588" s="16" t="n">
        <v>0</v>
      </c>
      <c r="N7588" s="17" t="n">
        <v>2.7028</v>
      </c>
      <c r="O7588" s="0" t="str">
        <f aca="false">TEXT(B7588,"YYYY-MM")</f>
        <v>2015-03</v>
      </c>
      <c r="P7588" s="18" t="n">
        <f aca="false">IFERROR(N7588/K7588,0)</f>
        <v>0.29</v>
      </c>
      <c r="Q7588" s="0" t="str">
        <f aca="false">IF(M7588=0,"No Discount",IF(M7588&lt;0.2,"Low (1-19%)",IF(M7588&lt;0.4,"Medium (20-39%)","High (40%+)")))</f>
        <v>No Discount</v>
      </c>
      <c r="R7588" s="0" t="str">
        <f aca="false">INDEX('Lookup Tables'!$B$2:$B$5,MATCH(F7588,'Lookup Tables'!$A$2:$A$5,0))</f>
        <v>Manager C</v>
      </c>
    </row>
    <row r="7589" customFormat="false" ht="15" hidden="false" customHeight="false" outlineLevel="0" collapsed="false">
      <c r="A7589" s="0" t="s">
        <v>5700</v>
      </c>
      <c r="B7589" s="13" t="n">
        <v>42084</v>
      </c>
      <c r="C7589" s="13" t="n">
        <v>42088</v>
      </c>
      <c r="D7589" s="14" t="s">
        <v>69</v>
      </c>
      <c r="E7589" s="14" t="s">
        <v>62</v>
      </c>
      <c r="F7589" s="14" t="s">
        <v>54</v>
      </c>
      <c r="G7589" s="14" t="s">
        <v>193</v>
      </c>
      <c r="H7589" s="14" t="s">
        <v>65</v>
      </c>
      <c r="I7589" s="14" t="s">
        <v>83</v>
      </c>
      <c r="J7589" s="14" t="s">
        <v>1430</v>
      </c>
      <c r="K7589" s="15" t="n">
        <v>122.94</v>
      </c>
      <c r="L7589" s="0" t="n">
        <v>3</v>
      </c>
      <c r="M7589" s="16" t="n">
        <v>0</v>
      </c>
      <c r="N7589" s="17" t="n">
        <v>59.0112</v>
      </c>
      <c r="O7589" s="0" t="str">
        <f aca="false">TEXT(B7589,"YYYY-MM")</f>
        <v>2015-03</v>
      </c>
      <c r="P7589" s="18" t="n">
        <f aca="false">IFERROR(N7589/K7589,0)</f>
        <v>0.48</v>
      </c>
      <c r="Q7589" s="0" t="str">
        <f aca="false">IF(M7589=0,"No Discount",IF(M7589&lt;0.2,"Low (1-19%)",IF(M7589&lt;0.4,"Medium (20-39%)","High (40%+)")))</f>
        <v>No Discount</v>
      </c>
      <c r="R7589" s="0" t="str">
        <f aca="false">INDEX('Lookup Tables'!$B$2:$B$5,MATCH(F7589,'Lookup Tables'!$A$2:$A$5,0))</f>
        <v>Manager C</v>
      </c>
    </row>
    <row r="7590" customFormat="false" ht="15" hidden="false" customHeight="false" outlineLevel="0" collapsed="false">
      <c r="A7590" s="0" t="s">
        <v>5701</v>
      </c>
      <c r="B7590" s="13" t="n">
        <v>43420</v>
      </c>
      <c r="C7590" s="13" t="n">
        <v>43426</v>
      </c>
      <c r="D7590" s="14" t="s">
        <v>69</v>
      </c>
      <c r="E7590" s="14" t="s">
        <v>53</v>
      </c>
      <c r="F7590" s="14" t="s">
        <v>63</v>
      </c>
      <c r="G7590" s="14" t="s">
        <v>64</v>
      </c>
      <c r="H7590" s="14" t="s">
        <v>56</v>
      </c>
      <c r="I7590" s="14" t="s">
        <v>76</v>
      </c>
      <c r="J7590" s="14" t="s">
        <v>2127</v>
      </c>
      <c r="K7590" s="15" t="n">
        <v>17.31</v>
      </c>
      <c r="L7590" s="0" t="n">
        <v>3</v>
      </c>
      <c r="M7590" s="16" t="n">
        <v>0</v>
      </c>
      <c r="N7590" s="17" t="n">
        <v>5.193</v>
      </c>
      <c r="O7590" s="0" t="str">
        <f aca="false">TEXT(B7590,"YYYY-MM")</f>
        <v>2018-11</v>
      </c>
      <c r="P7590" s="18" t="n">
        <f aca="false">IFERROR(N7590/K7590,0)</f>
        <v>0.3</v>
      </c>
      <c r="Q7590" s="0" t="str">
        <f aca="false">IF(M7590=0,"No Discount",IF(M7590&lt;0.2,"Low (1-19%)",IF(M7590&lt;0.4,"Medium (20-39%)","High (40%+)")))</f>
        <v>No Discount</v>
      </c>
      <c r="R7590" s="0" t="str">
        <f aca="false">INDEX('Lookup Tables'!$B$2:$B$5,MATCH(F7590,'Lookup Tables'!$A$2:$A$5,0))</f>
        <v>Manager D</v>
      </c>
    </row>
    <row r="7591" customFormat="false" ht="15" hidden="false" customHeight="false" outlineLevel="0" collapsed="false">
      <c r="A7591" s="0" t="s">
        <v>5702</v>
      </c>
      <c r="B7591" s="13" t="n">
        <v>42638</v>
      </c>
      <c r="C7591" s="13" t="n">
        <v>42642</v>
      </c>
      <c r="D7591" s="14" t="s">
        <v>69</v>
      </c>
      <c r="E7591" s="14" t="s">
        <v>53</v>
      </c>
      <c r="F7591" s="14" t="s">
        <v>98</v>
      </c>
      <c r="G7591" s="14" t="s">
        <v>146</v>
      </c>
      <c r="H7591" s="14" t="s">
        <v>65</v>
      </c>
      <c r="I7591" s="14" t="s">
        <v>78</v>
      </c>
      <c r="J7591" s="14" t="s">
        <v>2370</v>
      </c>
      <c r="K7591" s="15" t="n">
        <v>128.744</v>
      </c>
      <c r="L7591" s="0" t="n">
        <v>7</v>
      </c>
      <c r="M7591" s="16" t="n">
        <v>0.2</v>
      </c>
      <c r="N7591" s="17" t="n">
        <v>12.8744</v>
      </c>
      <c r="O7591" s="0" t="str">
        <f aca="false">TEXT(B7591,"YYYY-MM")</f>
        <v>2016-09</v>
      </c>
      <c r="P7591" s="18" t="n">
        <f aca="false">IFERROR(N7591/K7591,0)</f>
        <v>0.1</v>
      </c>
      <c r="Q7591" s="0" t="str">
        <f aca="false">IF(M7591=0,"No Discount",IF(M7591&lt;0.2,"Low (1-19%)",IF(M7591&lt;0.4,"Medium (20-39%)","High (40%+)")))</f>
        <v>Medium (20-39%)</v>
      </c>
      <c r="R7591" s="0" t="str">
        <f aca="false">INDEX('Lookup Tables'!$B$2:$B$5,MATCH(F7591,'Lookup Tables'!$A$2:$A$5,0))</f>
        <v>Manager A</v>
      </c>
    </row>
    <row r="7592" customFormat="false" ht="15" hidden="false" customHeight="false" outlineLevel="0" collapsed="false">
      <c r="A7592" s="0" t="s">
        <v>5703</v>
      </c>
      <c r="B7592" s="13" t="n">
        <v>42983</v>
      </c>
      <c r="C7592" s="13" t="n">
        <v>42987</v>
      </c>
      <c r="D7592" s="14" t="s">
        <v>69</v>
      </c>
      <c r="E7592" s="14" t="s">
        <v>53</v>
      </c>
      <c r="F7592" s="14" t="s">
        <v>117</v>
      </c>
      <c r="G7592" s="14" t="s">
        <v>118</v>
      </c>
      <c r="H7592" s="14" t="s">
        <v>56</v>
      </c>
      <c r="I7592" s="14" t="s">
        <v>76</v>
      </c>
      <c r="J7592" s="14" t="s">
        <v>206</v>
      </c>
      <c r="K7592" s="15" t="n">
        <v>58.248</v>
      </c>
      <c r="L7592" s="0" t="n">
        <v>9</v>
      </c>
      <c r="M7592" s="16" t="n">
        <v>0.2</v>
      </c>
      <c r="N7592" s="17" t="n">
        <v>11.6496</v>
      </c>
      <c r="O7592" s="0" t="str">
        <f aca="false">TEXT(B7592,"YYYY-MM")</f>
        <v>2017-09</v>
      </c>
      <c r="P7592" s="18" t="n">
        <f aca="false">IFERROR(N7592/K7592,0)</f>
        <v>0.2</v>
      </c>
      <c r="Q7592" s="0" t="str">
        <f aca="false">IF(M7592=0,"No Discount",IF(M7592&lt;0.2,"Low (1-19%)",IF(M7592&lt;0.4,"Medium (20-39%)","High (40%+)")))</f>
        <v>Medium (20-39%)</v>
      </c>
      <c r="R7592" s="0" t="str">
        <f aca="false">INDEX('Lookup Tables'!$B$2:$B$5,MATCH(F7592,'Lookup Tables'!$A$2:$A$5,0))</f>
        <v>Manager B</v>
      </c>
    </row>
    <row r="7593" customFormat="false" ht="15" hidden="false" customHeight="false" outlineLevel="0" collapsed="false">
      <c r="A7593" s="0" t="s">
        <v>5703</v>
      </c>
      <c r="B7593" s="13" t="n">
        <v>42983</v>
      </c>
      <c r="C7593" s="13" t="n">
        <v>42987</v>
      </c>
      <c r="D7593" s="14" t="s">
        <v>69</v>
      </c>
      <c r="E7593" s="14" t="s">
        <v>53</v>
      </c>
      <c r="F7593" s="14" t="s">
        <v>117</v>
      </c>
      <c r="G7593" s="14" t="s">
        <v>118</v>
      </c>
      <c r="H7593" s="14" t="s">
        <v>56</v>
      </c>
      <c r="I7593" s="14" t="s">
        <v>59</v>
      </c>
      <c r="J7593" s="14" t="s">
        <v>291</v>
      </c>
      <c r="K7593" s="15" t="n">
        <v>71.246</v>
      </c>
      <c r="L7593" s="0" t="n">
        <v>2</v>
      </c>
      <c r="M7593" s="16" t="n">
        <v>0.3</v>
      </c>
      <c r="N7593" s="17" t="n">
        <v>-19.3382</v>
      </c>
      <c r="O7593" s="0" t="str">
        <f aca="false">TEXT(B7593,"YYYY-MM")</f>
        <v>2017-09</v>
      </c>
      <c r="P7593" s="18" t="n">
        <f aca="false">IFERROR(N7593/K7593,0)</f>
        <v>-0.271428571428571</v>
      </c>
      <c r="Q7593" s="0" t="str">
        <f aca="false">IF(M7593=0,"No Discount",IF(M7593&lt;0.2,"Low (1-19%)",IF(M7593&lt;0.4,"Medium (20-39%)","High (40%+)")))</f>
        <v>Medium (20-39%)</v>
      </c>
      <c r="R7593" s="0" t="str">
        <f aca="false">INDEX('Lookup Tables'!$B$2:$B$5,MATCH(F7593,'Lookup Tables'!$A$2:$A$5,0))</f>
        <v>Manager B</v>
      </c>
    </row>
    <row r="7594" customFormat="false" ht="15" hidden="false" customHeight="false" outlineLevel="0" collapsed="false">
      <c r="A7594" s="0" t="s">
        <v>5703</v>
      </c>
      <c r="B7594" s="13" t="n">
        <v>42983</v>
      </c>
      <c r="C7594" s="13" t="n">
        <v>42987</v>
      </c>
      <c r="D7594" s="14" t="s">
        <v>69</v>
      </c>
      <c r="E7594" s="14" t="s">
        <v>53</v>
      </c>
      <c r="F7594" s="14" t="s">
        <v>117</v>
      </c>
      <c r="G7594" s="14" t="s">
        <v>118</v>
      </c>
      <c r="H7594" s="14" t="s">
        <v>65</v>
      </c>
      <c r="I7594" s="14" t="s">
        <v>78</v>
      </c>
      <c r="J7594" s="14" t="s">
        <v>1737</v>
      </c>
      <c r="K7594" s="15" t="n">
        <v>7.872</v>
      </c>
      <c r="L7594" s="0" t="n">
        <v>3</v>
      </c>
      <c r="M7594" s="16" t="n">
        <v>0.2</v>
      </c>
      <c r="N7594" s="17" t="n">
        <v>0.5904</v>
      </c>
      <c r="O7594" s="0" t="str">
        <f aca="false">TEXT(B7594,"YYYY-MM")</f>
        <v>2017-09</v>
      </c>
      <c r="P7594" s="18" t="n">
        <f aca="false">IFERROR(N7594/K7594,0)</f>
        <v>0.075</v>
      </c>
      <c r="Q7594" s="0" t="str">
        <f aca="false">IF(M7594=0,"No Discount",IF(M7594&lt;0.2,"Low (1-19%)",IF(M7594&lt;0.4,"Medium (20-39%)","High (40%+)")))</f>
        <v>Medium (20-39%)</v>
      </c>
      <c r="R7594" s="0" t="str">
        <f aca="false">INDEX('Lookup Tables'!$B$2:$B$5,MATCH(F7594,'Lookup Tables'!$A$2:$A$5,0))</f>
        <v>Manager B</v>
      </c>
    </row>
    <row r="7595" customFormat="false" ht="15" hidden="false" customHeight="false" outlineLevel="0" collapsed="false">
      <c r="A7595" s="0" t="s">
        <v>5703</v>
      </c>
      <c r="B7595" s="13" t="n">
        <v>42983</v>
      </c>
      <c r="C7595" s="13" t="n">
        <v>42987</v>
      </c>
      <c r="D7595" s="14" t="s">
        <v>69</v>
      </c>
      <c r="E7595" s="14" t="s">
        <v>53</v>
      </c>
      <c r="F7595" s="14" t="s">
        <v>117</v>
      </c>
      <c r="G7595" s="14" t="s">
        <v>118</v>
      </c>
      <c r="H7595" s="14" t="s">
        <v>56</v>
      </c>
      <c r="I7595" s="14" t="s">
        <v>59</v>
      </c>
      <c r="J7595" s="14" t="s">
        <v>1388</v>
      </c>
      <c r="K7595" s="15" t="n">
        <v>887.271</v>
      </c>
      <c r="L7595" s="0" t="n">
        <v>3</v>
      </c>
      <c r="M7595" s="16" t="n">
        <v>0.3</v>
      </c>
      <c r="N7595" s="17" t="n">
        <v>-63.3765</v>
      </c>
      <c r="O7595" s="0" t="str">
        <f aca="false">TEXT(B7595,"YYYY-MM")</f>
        <v>2017-09</v>
      </c>
      <c r="P7595" s="18" t="n">
        <f aca="false">IFERROR(N7595/K7595,0)</f>
        <v>-0.0714285714285714</v>
      </c>
      <c r="Q7595" s="0" t="str">
        <f aca="false">IF(M7595=0,"No Discount",IF(M7595&lt;0.2,"Low (1-19%)",IF(M7595&lt;0.4,"Medium (20-39%)","High (40%+)")))</f>
        <v>Medium (20-39%)</v>
      </c>
      <c r="R7595" s="0" t="str">
        <f aca="false">INDEX('Lookup Tables'!$B$2:$B$5,MATCH(F7595,'Lookup Tables'!$A$2:$A$5,0))</f>
        <v>Manager B</v>
      </c>
    </row>
    <row r="7596" customFormat="false" ht="15" hidden="false" customHeight="false" outlineLevel="0" collapsed="false">
      <c r="A7596" s="0" t="s">
        <v>5704</v>
      </c>
      <c r="B7596" s="13" t="n">
        <v>43210</v>
      </c>
      <c r="C7596" s="13" t="n">
        <v>43214</v>
      </c>
      <c r="D7596" s="14" t="s">
        <v>69</v>
      </c>
      <c r="E7596" s="14" t="s">
        <v>53</v>
      </c>
      <c r="F7596" s="14" t="s">
        <v>98</v>
      </c>
      <c r="G7596" s="14" t="s">
        <v>157</v>
      </c>
      <c r="H7596" s="14" t="s">
        <v>65</v>
      </c>
      <c r="I7596" s="14" t="s">
        <v>83</v>
      </c>
      <c r="J7596" s="14" t="s">
        <v>957</v>
      </c>
      <c r="K7596" s="15" t="n">
        <v>146.86</v>
      </c>
      <c r="L7596" s="0" t="n">
        <v>7</v>
      </c>
      <c r="M7596" s="16" t="n">
        <v>0</v>
      </c>
      <c r="N7596" s="17" t="n">
        <v>70.4928</v>
      </c>
      <c r="O7596" s="0" t="str">
        <f aca="false">TEXT(B7596,"YYYY-MM")</f>
        <v>2018-04</v>
      </c>
      <c r="P7596" s="18" t="n">
        <f aca="false">IFERROR(N7596/K7596,0)</f>
        <v>0.48</v>
      </c>
      <c r="Q7596" s="0" t="str">
        <f aca="false">IF(M7596=0,"No Discount",IF(M7596&lt;0.2,"Low (1-19%)",IF(M7596&lt;0.4,"Medium (20-39%)","High (40%+)")))</f>
        <v>No Discount</v>
      </c>
      <c r="R7596" s="0" t="str">
        <f aca="false">INDEX('Lookup Tables'!$B$2:$B$5,MATCH(F7596,'Lookup Tables'!$A$2:$A$5,0))</f>
        <v>Manager A</v>
      </c>
    </row>
    <row r="7597" customFormat="false" ht="15" hidden="false" customHeight="false" outlineLevel="0" collapsed="false">
      <c r="A7597" s="0" t="s">
        <v>5704</v>
      </c>
      <c r="B7597" s="13" t="n">
        <v>43210</v>
      </c>
      <c r="C7597" s="13" t="n">
        <v>43214</v>
      </c>
      <c r="D7597" s="14" t="s">
        <v>69</v>
      </c>
      <c r="E7597" s="14" t="s">
        <v>53</v>
      </c>
      <c r="F7597" s="14" t="s">
        <v>98</v>
      </c>
      <c r="G7597" s="14" t="s">
        <v>157</v>
      </c>
      <c r="H7597" s="14" t="s">
        <v>65</v>
      </c>
      <c r="I7597" s="14" t="s">
        <v>83</v>
      </c>
      <c r="J7597" s="14" t="s">
        <v>1105</v>
      </c>
      <c r="K7597" s="15" t="n">
        <v>36.56</v>
      </c>
      <c r="L7597" s="0" t="n">
        <v>4</v>
      </c>
      <c r="M7597" s="16" t="n">
        <v>0</v>
      </c>
      <c r="N7597" s="17" t="n">
        <v>18.28</v>
      </c>
      <c r="O7597" s="0" t="str">
        <f aca="false">TEXT(B7597,"YYYY-MM")</f>
        <v>2018-04</v>
      </c>
      <c r="P7597" s="18" t="n">
        <f aca="false">IFERROR(N7597/K7597,0)</f>
        <v>0.5</v>
      </c>
      <c r="Q7597" s="0" t="str">
        <f aca="false">IF(M7597=0,"No Discount",IF(M7597&lt;0.2,"Low (1-19%)",IF(M7597&lt;0.4,"Medium (20-39%)","High (40%+)")))</f>
        <v>No Discount</v>
      </c>
      <c r="R7597" s="0" t="str">
        <f aca="false">INDEX('Lookup Tables'!$B$2:$B$5,MATCH(F7597,'Lookup Tables'!$A$2:$A$5,0))</f>
        <v>Manager A</v>
      </c>
    </row>
    <row r="7598" customFormat="false" ht="15" hidden="false" customHeight="false" outlineLevel="0" collapsed="false">
      <c r="A7598" s="0" t="s">
        <v>5705</v>
      </c>
      <c r="B7598" s="13" t="n">
        <v>42536</v>
      </c>
      <c r="C7598" s="13" t="n">
        <v>42540</v>
      </c>
      <c r="D7598" s="14" t="s">
        <v>69</v>
      </c>
      <c r="E7598" s="14" t="s">
        <v>62</v>
      </c>
      <c r="F7598" s="14" t="s">
        <v>63</v>
      </c>
      <c r="G7598" s="14" t="s">
        <v>64</v>
      </c>
      <c r="H7598" s="14" t="s">
        <v>80</v>
      </c>
      <c r="I7598" s="14" t="s">
        <v>81</v>
      </c>
      <c r="J7598" s="14" t="s">
        <v>951</v>
      </c>
      <c r="K7598" s="15" t="n">
        <v>225.576</v>
      </c>
      <c r="L7598" s="0" t="n">
        <v>3</v>
      </c>
      <c r="M7598" s="16" t="n">
        <v>0.2</v>
      </c>
      <c r="N7598" s="17" t="n">
        <v>22.5576</v>
      </c>
      <c r="O7598" s="0" t="str">
        <f aca="false">TEXT(B7598,"YYYY-MM")</f>
        <v>2016-06</v>
      </c>
      <c r="P7598" s="18" t="n">
        <f aca="false">IFERROR(N7598/K7598,0)</f>
        <v>0.1</v>
      </c>
      <c r="Q7598" s="0" t="str">
        <f aca="false">IF(M7598=0,"No Discount",IF(M7598&lt;0.2,"Low (1-19%)",IF(M7598&lt;0.4,"Medium (20-39%)","High (40%+)")))</f>
        <v>Medium (20-39%)</v>
      </c>
      <c r="R7598" s="0" t="str">
        <f aca="false">INDEX('Lookup Tables'!$B$2:$B$5,MATCH(F7598,'Lookup Tables'!$A$2:$A$5,0))</f>
        <v>Manager D</v>
      </c>
    </row>
    <row r="7599" customFormat="false" ht="15" hidden="false" customHeight="false" outlineLevel="0" collapsed="false">
      <c r="A7599" s="0" t="s">
        <v>5706</v>
      </c>
      <c r="B7599" s="13" t="n">
        <v>42264</v>
      </c>
      <c r="C7599" s="13" t="n">
        <v>42269</v>
      </c>
      <c r="D7599" s="14" t="s">
        <v>69</v>
      </c>
      <c r="E7599" s="14" t="s">
        <v>53</v>
      </c>
      <c r="F7599" s="14" t="s">
        <v>63</v>
      </c>
      <c r="G7599" s="14" t="s">
        <v>237</v>
      </c>
      <c r="H7599" s="14" t="s">
        <v>65</v>
      </c>
      <c r="I7599" s="14" t="s">
        <v>78</v>
      </c>
      <c r="J7599" s="14" t="s">
        <v>2687</v>
      </c>
      <c r="K7599" s="15" t="n">
        <v>5.248</v>
      </c>
      <c r="L7599" s="0" t="n">
        <v>2</v>
      </c>
      <c r="M7599" s="16" t="n">
        <v>0.2</v>
      </c>
      <c r="N7599" s="17" t="n">
        <v>0.4592</v>
      </c>
      <c r="O7599" s="0" t="str">
        <f aca="false">TEXT(B7599,"YYYY-MM")</f>
        <v>2015-09</v>
      </c>
      <c r="P7599" s="18" t="n">
        <f aca="false">IFERROR(N7599/K7599,0)</f>
        <v>0.0875</v>
      </c>
      <c r="Q7599" s="0" t="str">
        <f aca="false">IF(M7599=0,"No Discount",IF(M7599&lt;0.2,"Low (1-19%)",IF(M7599&lt;0.4,"Medium (20-39%)","High (40%+)")))</f>
        <v>Medium (20-39%)</v>
      </c>
      <c r="R7599" s="0" t="str">
        <f aca="false">INDEX('Lookup Tables'!$B$2:$B$5,MATCH(F7599,'Lookup Tables'!$A$2:$A$5,0))</f>
        <v>Manager D</v>
      </c>
    </row>
    <row r="7600" customFormat="false" ht="15" hidden="false" customHeight="false" outlineLevel="0" collapsed="false">
      <c r="A7600" s="0" t="s">
        <v>5706</v>
      </c>
      <c r="B7600" s="13" t="n">
        <v>42264</v>
      </c>
      <c r="C7600" s="13" t="n">
        <v>42269</v>
      </c>
      <c r="D7600" s="14" t="s">
        <v>69</v>
      </c>
      <c r="E7600" s="14" t="s">
        <v>53</v>
      </c>
      <c r="F7600" s="14" t="s">
        <v>63</v>
      </c>
      <c r="G7600" s="14" t="s">
        <v>237</v>
      </c>
      <c r="H7600" s="14" t="s">
        <v>65</v>
      </c>
      <c r="I7600" s="14" t="s">
        <v>78</v>
      </c>
      <c r="J7600" s="14" t="s">
        <v>1703</v>
      </c>
      <c r="K7600" s="15" t="n">
        <v>38.256</v>
      </c>
      <c r="L7600" s="0" t="n">
        <v>3</v>
      </c>
      <c r="M7600" s="16" t="n">
        <v>0.2</v>
      </c>
      <c r="N7600" s="17" t="n">
        <v>4.782</v>
      </c>
      <c r="O7600" s="0" t="str">
        <f aca="false">TEXT(B7600,"YYYY-MM")</f>
        <v>2015-09</v>
      </c>
      <c r="P7600" s="18" t="n">
        <f aca="false">IFERROR(N7600/K7600,0)</f>
        <v>0.125</v>
      </c>
      <c r="Q7600" s="0" t="str">
        <f aca="false">IF(M7600=0,"No Discount",IF(M7600&lt;0.2,"Low (1-19%)",IF(M7600&lt;0.4,"Medium (20-39%)","High (40%+)")))</f>
        <v>Medium (20-39%)</v>
      </c>
      <c r="R7600" s="0" t="str">
        <f aca="false">INDEX('Lookup Tables'!$B$2:$B$5,MATCH(F7600,'Lookup Tables'!$A$2:$A$5,0))</f>
        <v>Manager D</v>
      </c>
    </row>
    <row r="7601" customFormat="false" ht="15" hidden="false" customHeight="false" outlineLevel="0" collapsed="false">
      <c r="A7601" s="0" t="s">
        <v>5706</v>
      </c>
      <c r="B7601" s="13" t="n">
        <v>42264</v>
      </c>
      <c r="C7601" s="13" t="n">
        <v>42269</v>
      </c>
      <c r="D7601" s="14" t="s">
        <v>69</v>
      </c>
      <c r="E7601" s="14" t="s">
        <v>53</v>
      </c>
      <c r="F7601" s="14" t="s">
        <v>63</v>
      </c>
      <c r="G7601" s="14" t="s">
        <v>237</v>
      </c>
      <c r="H7601" s="14" t="s">
        <v>65</v>
      </c>
      <c r="I7601" s="14" t="s">
        <v>91</v>
      </c>
      <c r="J7601" s="14" t="s">
        <v>3659</v>
      </c>
      <c r="K7601" s="15" t="n">
        <v>40.24</v>
      </c>
      <c r="L7601" s="0" t="n">
        <v>5</v>
      </c>
      <c r="M7601" s="16" t="n">
        <v>0.2</v>
      </c>
      <c r="N7601" s="17" t="n">
        <v>13.078</v>
      </c>
      <c r="O7601" s="0" t="str">
        <f aca="false">TEXT(B7601,"YYYY-MM")</f>
        <v>2015-09</v>
      </c>
      <c r="P7601" s="18" t="n">
        <f aca="false">IFERROR(N7601/K7601,0)</f>
        <v>0.325</v>
      </c>
      <c r="Q7601" s="0" t="str">
        <f aca="false">IF(M7601=0,"No Discount",IF(M7601&lt;0.2,"Low (1-19%)",IF(M7601&lt;0.4,"Medium (20-39%)","High (40%+)")))</f>
        <v>Medium (20-39%)</v>
      </c>
      <c r="R7601" s="0" t="str">
        <f aca="false">INDEX('Lookup Tables'!$B$2:$B$5,MATCH(F7601,'Lookup Tables'!$A$2:$A$5,0))</f>
        <v>Manager D</v>
      </c>
    </row>
    <row r="7602" customFormat="false" ht="15" hidden="false" customHeight="false" outlineLevel="0" collapsed="false">
      <c r="A7602" s="0" t="s">
        <v>5706</v>
      </c>
      <c r="B7602" s="13" t="n">
        <v>42264</v>
      </c>
      <c r="C7602" s="13" t="n">
        <v>42269</v>
      </c>
      <c r="D7602" s="14" t="s">
        <v>69</v>
      </c>
      <c r="E7602" s="14" t="s">
        <v>53</v>
      </c>
      <c r="F7602" s="14" t="s">
        <v>63</v>
      </c>
      <c r="G7602" s="14" t="s">
        <v>237</v>
      </c>
      <c r="H7602" s="14" t="s">
        <v>80</v>
      </c>
      <c r="I7602" s="14" t="s">
        <v>345</v>
      </c>
      <c r="J7602" s="14" t="s">
        <v>5707</v>
      </c>
      <c r="K7602" s="15" t="n">
        <v>29.925</v>
      </c>
      <c r="L7602" s="0" t="n">
        <v>5</v>
      </c>
      <c r="M7602" s="16" t="n">
        <v>0.7</v>
      </c>
      <c r="N7602" s="17" t="n">
        <v>-21.945</v>
      </c>
      <c r="O7602" s="0" t="str">
        <f aca="false">TEXT(B7602,"YYYY-MM")</f>
        <v>2015-09</v>
      </c>
      <c r="P7602" s="18" t="n">
        <f aca="false">IFERROR(N7602/K7602,0)</f>
        <v>-0.733333333333333</v>
      </c>
      <c r="Q7602" s="0" t="str">
        <f aca="false">IF(M7602=0,"No Discount",IF(M7602&lt;0.2,"Low (1-19%)",IF(M7602&lt;0.4,"Medium (20-39%)","High (40%+)")))</f>
        <v>High (40%+)</v>
      </c>
      <c r="R7602" s="0" t="str">
        <f aca="false">INDEX('Lookup Tables'!$B$2:$B$5,MATCH(F7602,'Lookup Tables'!$A$2:$A$5,0))</f>
        <v>Manager D</v>
      </c>
    </row>
    <row r="7603" customFormat="false" ht="15" hidden="false" customHeight="false" outlineLevel="0" collapsed="false">
      <c r="A7603" s="0" t="s">
        <v>5706</v>
      </c>
      <c r="B7603" s="13" t="n">
        <v>42264</v>
      </c>
      <c r="C7603" s="13" t="n">
        <v>42269</v>
      </c>
      <c r="D7603" s="14" t="s">
        <v>69</v>
      </c>
      <c r="E7603" s="14" t="s">
        <v>53</v>
      </c>
      <c r="F7603" s="14" t="s">
        <v>63</v>
      </c>
      <c r="G7603" s="14" t="s">
        <v>237</v>
      </c>
      <c r="H7603" s="14" t="s">
        <v>65</v>
      </c>
      <c r="I7603" s="14" t="s">
        <v>91</v>
      </c>
      <c r="J7603" s="14" t="s">
        <v>618</v>
      </c>
      <c r="K7603" s="15" t="n">
        <v>148.704</v>
      </c>
      <c r="L7603" s="0" t="n">
        <v>6</v>
      </c>
      <c r="M7603" s="16" t="n">
        <v>0.2</v>
      </c>
      <c r="N7603" s="17" t="n">
        <v>46.47</v>
      </c>
      <c r="O7603" s="0" t="str">
        <f aca="false">TEXT(B7603,"YYYY-MM")</f>
        <v>2015-09</v>
      </c>
      <c r="P7603" s="18" t="n">
        <f aca="false">IFERROR(N7603/K7603,0)</f>
        <v>0.3125</v>
      </c>
      <c r="Q7603" s="0" t="str">
        <f aca="false">IF(M7603=0,"No Discount",IF(M7603&lt;0.2,"Low (1-19%)",IF(M7603&lt;0.4,"Medium (20-39%)","High (40%+)")))</f>
        <v>Medium (20-39%)</v>
      </c>
      <c r="R7603" s="0" t="str">
        <f aca="false">INDEX('Lookup Tables'!$B$2:$B$5,MATCH(F7603,'Lookup Tables'!$A$2:$A$5,0))</f>
        <v>Manager D</v>
      </c>
    </row>
    <row r="7604" customFormat="false" ht="15" hidden="false" customHeight="false" outlineLevel="0" collapsed="false">
      <c r="A7604" s="0" t="s">
        <v>5706</v>
      </c>
      <c r="B7604" s="13" t="n">
        <v>42264</v>
      </c>
      <c r="C7604" s="13" t="n">
        <v>42269</v>
      </c>
      <c r="D7604" s="14" t="s">
        <v>69</v>
      </c>
      <c r="E7604" s="14" t="s">
        <v>53</v>
      </c>
      <c r="F7604" s="14" t="s">
        <v>63</v>
      </c>
      <c r="G7604" s="14" t="s">
        <v>237</v>
      </c>
      <c r="H7604" s="14" t="s">
        <v>80</v>
      </c>
      <c r="I7604" s="14" t="s">
        <v>123</v>
      </c>
      <c r="J7604" s="14" t="s">
        <v>182</v>
      </c>
      <c r="K7604" s="15" t="n">
        <v>55.92</v>
      </c>
      <c r="L7604" s="0" t="n">
        <v>10</v>
      </c>
      <c r="M7604" s="16" t="n">
        <v>0.2</v>
      </c>
      <c r="N7604" s="17" t="n">
        <v>16.776</v>
      </c>
      <c r="O7604" s="0" t="str">
        <f aca="false">TEXT(B7604,"YYYY-MM")</f>
        <v>2015-09</v>
      </c>
      <c r="P7604" s="18" t="n">
        <f aca="false">IFERROR(N7604/K7604,0)</f>
        <v>0.3</v>
      </c>
      <c r="Q7604" s="0" t="str">
        <f aca="false">IF(M7604=0,"No Discount",IF(M7604&lt;0.2,"Low (1-19%)",IF(M7604&lt;0.4,"Medium (20-39%)","High (40%+)")))</f>
        <v>Medium (20-39%)</v>
      </c>
      <c r="R7604" s="0" t="str">
        <f aca="false">INDEX('Lookup Tables'!$B$2:$B$5,MATCH(F7604,'Lookup Tables'!$A$2:$A$5,0))</f>
        <v>Manager D</v>
      </c>
    </row>
    <row r="7605" customFormat="false" ht="15" hidden="false" customHeight="false" outlineLevel="0" collapsed="false">
      <c r="A7605" s="0" t="s">
        <v>5708</v>
      </c>
      <c r="B7605" s="13" t="n">
        <v>42924</v>
      </c>
      <c r="C7605" s="13" t="n">
        <v>42928</v>
      </c>
      <c r="D7605" s="14" t="s">
        <v>69</v>
      </c>
      <c r="E7605" s="14" t="s">
        <v>62</v>
      </c>
      <c r="F7605" s="14" t="s">
        <v>117</v>
      </c>
      <c r="G7605" s="14" t="s">
        <v>649</v>
      </c>
      <c r="H7605" s="14" t="s">
        <v>65</v>
      </c>
      <c r="I7605" s="14" t="s">
        <v>91</v>
      </c>
      <c r="J7605" s="14" t="s">
        <v>1299</v>
      </c>
      <c r="K7605" s="15" t="n">
        <v>12.96</v>
      </c>
      <c r="L7605" s="0" t="n">
        <v>2</v>
      </c>
      <c r="M7605" s="16" t="n">
        <v>0</v>
      </c>
      <c r="N7605" s="17" t="n">
        <v>6.2208</v>
      </c>
      <c r="O7605" s="0" t="str">
        <f aca="false">TEXT(B7605,"YYYY-MM")</f>
        <v>2017-07</v>
      </c>
      <c r="P7605" s="18" t="n">
        <f aca="false">IFERROR(N7605/K7605,0)</f>
        <v>0.48</v>
      </c>
      <c r="Q7605" s="0" t="str">
        <f aca="false">IF(M7605=0,"No Discount",IF(M7605&lt;0.2,"Low (1-19%)",IF(M7605&lt;0.4,"Medium (20-39%)","High (40%+)")))</f>
        <v>No Discount</v>
      </c>
      <c r="R7605" s="0" t="str">
        <f aca="false">INDEX('Lookup Tables'!$B$2:$B$5,MATCH(F7605,'Lookup Tables'!$A$2:$A$5,0))</f>
        <v>Manager B</v>
      </c>
    </row>
    <row r="7606" customFormat="false" ht="15" hidden="false" customHeight="false" outlineLevel="0" collapsed="false">
      <c r="A7606" s="0" t="s">
        <v>5709</v>
      </c>
      <c r="B7606" s="13" t="n">
        <v>42882</v>
      </c>
      <c r="C7606" s="13" t="n">
        <v>42886</v>
      </c>
      <c r="D7606" s="14" t="s">
        <v>69</v>
      </c>
      <c r="E7606" s="14" t="s">
        <v>53</v>
      </c>
      <c r="F7606" s="14" t="s">
        <v>98</v>
      </c>
      <c r="G7606" s="14" t="s">
        <v>146</v>
      </c>
      <c r="H7606" s="14" t="s">
        <v>56</v>
      </c>
      <c r="I7606" s="14" t="s">
        <v>76</v>
      </c>
      <c r="J7606" s="14" t="s">
        <v>3112</v>
      </c>
      <c r="K7606" s="15" t="n">
        <v>25.176</v>
      </c>
      <c r="L7606" s="0" t="n">
        <v>3</v>
      </c>
      <c r="M7606" s="16" t="n">
        <v>0.6</v>
      </c>
      <c r="N7606" s="17" t="n">
        <v>-33.3582</v>
      </c>
      <c r="O7606" s="0" t="str">
        <f aca="false">TEXT(B7606,"YYYY-MM")</f>
        <v>2017-05</v>
      </c>
      <c r="P7606" s="18" t="n">
        <f aca="false">IFERROR(N7606/K7606,0)</f>
        <v>-1.325</v>
      </c>
      <c r="Q7606" s="0" t="str">
        <f aca="false">IF(M7606=0,"No Discount",IF(M7606&lt;0.2,"Low (1-19%)",IF(M7606&lt;0.4,"Medium (20-39%)","High (40%+)")))</f>
        <v>High (40%+)</v>
      </c>
      <c r="R7606" s="0" t="str">
        <f aca="false">INDEX('Lookup Tables'!$B$2:$B$5,MATCH(F7606,'Lookup Tables'!$A$2:$A$5,0))</f>
        <v>Manager A</v>
      </c>
    </row>
    <row r="7607" customFormat="false" ht="15" hidden="false" customHeight="false" outlineLevel="0" collapsed="false">
      <c r="A7607" s="0" t="s">
        <v>5709</v>
      </c>
      <c r="B7607" s="13" t="n">
        <v>42882</v>
      </c>
      <c r="C7607" s="13" t="n">
        <v>42886</v>
      </c>
      <c r="D7607" s="14" t="s">
        <v>69</v>
      </c>
      <c r="E7607" s="14" t="s">
        <v>53</v>
      </c>
      <c r="F7607" s="14" t="s">
        <v>98</v>
      </c>
      <c r="G7607" s="14" t="s">
        <v>146</v>
      </c>
      <c r="H7607" s="14" t="s">
        <v>56</v>
      </c>
      <c r="I7607" s="14" t="s">
        <v>76</v>
      </c>
      <c r="J7607" s="14" t="s">
        <v>1382</v>
      </c>
      <c r="K7607" s="15" t="n">
        <v>5.584</v>
      </c>
      <c r="L7607" s="0" t="n">
        <v>2</v>
      </c>
      <c r="M7607" s="16" t="n">
        <v>0.6</v>
      </c>
      <c r="N7607" s="17" t="n">
        <v>-1.6752</v>
      </c>
      <c r="O7607" s="0" t="str">
        <f aca="false">TEXT(B7607,"YYYY-MM")</f>
        <v>2017-05</v>
      </c>
      <c r="P7607" s="18" t="n">
        <f aca="false">IFERROR(N7607/K7607,0)</f>
        <v>-0.3</v>
      </c>
      <c r="Q7607" s="0" t="str">
        <f aca="false">IF(M7607=0,"No Discount",IF(M7607&lt;0.2,"Low (1-19%)",IF(M7607&lt;0.4,"Medium (20-39%)","High (40%+)")))</f>
        <v>High (40%+)</v>
      </c>
      <c r="R7607" s="0" t="str">
        <f aca="false">INDEX('Lookup Tables'!$B$2:$B$5,MATCH(F7607,'Lookup Tables'!$A$2:$A$5,0))</f>
        <v>Manager A</v>
      </c>
    </row>
    <row r="7608" customFormat="false" ht="15" hidden="false" customHeight="false" outlineLevel="0" collapsed="false">
      <c r="A7608" s="0" t="s">
        <v>5709</v>
      </c>
      <c r="B7608" s="13" t="n">
        <v>42882</v>
      </c>
      <c r="C7608" s="13" t="n">
        <v>42886</v>
      </c>
      <c r="D7608" s="14" t="s">
        <v>69</v>
      </c>
      <c r="E7608" s="14" t="s">
        <v>53</v>
      </c>
      <c r="F7608" s="14" t="s">
        <v>98</v>
      </c>
      <c r="G7608" s="14" t="s">
        <v>146</v>
      </c>
      <c r="H7608" s="14" t="s">
        <v>65</v>
      </c>
      <c r="I7608" s="14" t="s">
        <v>73</v>
      </c>
      <c r="J7608" s="14" t="s">
        <v>1306</v>
      </c>
      <c r="K7608" s="15" t="n">
        <v>1297.368</v>
      </c>
      <c r="L7608" s="0" t="n">
        <v>9</v>
      </c>
      <c r="M7608" s="16" t="n">
        <v>0.2</v>
      </c>
      <c r="N7608" s="17" t="n">
        <v>97.3026</v>
      </c>
      <c r="O7608" s="0" t="str">
        <f aca="false">TEXT(B7608,"YYYY-MM")</f>
        <v>2017-05</v>
      </c>
      <c r="P7608" s="18" t="n">
        <f aca="false">IFERROR(N7608/K7608,0)</f>
        <v>0.075</v>
      </c>
      <c r="Q7608" s="0" t="str">
        <f aca="false">IF(M7608=0,"No Discount",IF(M7608&lt;0.2,"Low (1-19%)",IF(M7608&lt;0.4,"Medium (20-39%)","High (40%+)")))</f>
        <v>Medium (20-39%)</v>
      </c>
      <c r="R7608" s="0" t="str">
        <f aca="false">INDEX('Lookup Tables'!$B$2:$B$5,MATCH(F7608,'Lookup Tables'!$A$2:$A$5,0))</f>
        <v>Manager A</v>
      </c>
    </row>
    <row r="7609" customFormat="false" ht="15" hidden="false" customHeight="false" outlineLevel="0" collapsed="false">
      <c r="A7609" s="0" t="s">
        <v>5710</v>
      </c>
      <c r="B7609" s="13" t="n">
        <v>43458</v>
      </c>
      <c r="C7609" s="13" t="n">
        <v>43461</v>
      </c>
      <c r="D7609" s="14" t="s">
        <v>137</v>
      </c>
      <c r="E7609" s="14" t="s">
        <v>53</v>
      </c>
      <c r="F7609" s="14" t="s">
        <v>98</v>
      </c>
      <c r="G7609" s="14" t="s">
        <v>99</v>
      </c>
      <c r="H7609" s="14" t="s">
        <v>65</v>
      </c>
      <c r="I7609" s="14" t="s">
        <v>73</v>
      </c>
      <c r="J7609" s="14" t="s">
        <v>964</v>
      </c>
      <c r="K7609" s="15" t="n">
        <v>264.32</v>
      </c>
      <c r="L7609" s="0" t="n">
        <v>2</v>
      </c>
      <c r="M7609" s="16" t="n">
        <v>0.2</v>
      </c>
      <c r="N7609" s="17" t="n">
        <v>19.824</v>
      </c>
      <c r="O7609" s="0" t="str">
        <f aca="false">TEXT(B7609,"YYYY-MM")</f>
        <v>2018-12</v>
      </c>
      <c r="P7609" s="18" t="n">
        <f aca="false">IFERROR(N7609/K7609,0)</f>
        <v>0.075</v>
      </c>
      <c r="Q7609" s="0" t="str">
        <f aca="false">IF(M7609=0,"No Discount",IF(M7609&lt;0.2,"Low (1-19%)",IF(M7609&lt;0.4,"Medium (20-39%)","High (40%+)")))</f>
        <v>Medium (20-39%)</v>
      </c>
      <c r="R7609" s="0" t="str">
        <f aca="false">INDEX('Lookup Tables'!$B$2:$B$5,MATCH(F7609,'Lookup Tables'!$A$2:$A$5,0))</f>
        <v>Manager A</v>
      </c>
    </row>
    <row r="7610" customFormat="false" ht="15" hidden="false" customHeight="false" outlineLevel="0" collapsed="false">
      <c r="A7610" s="0" t="s">
        <v>5711</v>
      </c>
      <c r="B7610" s="13" t="n">
        <v>43223</v>
      </c>
      <c r="C7610" s="13" t="n">
        <v>43227</v>
      </c>
      <c r="D7610" s="14" t="s">
        <v>69</v>
      </c>
      <c r="E7610" s="14" t="s">
        <v>53</v>
      </c>
      <c r="F7610" s="14" t="s">
        <v>63</v>
      </c>
      <c r="G7610" s="14" t="s">
        <v>64</v>
      </c>
      <c r="H7610" s="14" t="s">
        <v>65</v>
      </c>
      <c r="I7610" s="14" t="s">
        <v>91</v>
      </c>
      <c r="J7610" s="14" t="s">
        <v>1395</v>
      </c>
      <c r="K7610" s="15" t="n">
        <v>25.92</v>
      </c>
      <c r="L7610" s="0" t="n">
        <v>4</v>
      </c>
      <c r="M7610" s="16" t="n">
        <v>0</v>
      </c>
      <c r="N7610" s="17" t="n">
        <v>12.4416</v>
      </c>
      <c r="O7610" s="0" t="str">
        <f aca="false">TEXT(B7610,"YYYY-MM")</f>
        <v>2018-05</v>
      </c>
      <c r="P7610" s="18" t="n">
        <f aca="false">IFERROR(N7610/K7610,0)</f>
        <v>0.48</v>
      </c>
      <c r="Q7610" s="0" t="str">
        <f aca="false">IF(M7610=0,"No Discount",IF(M7610&lt;0.2,"Low (1-19%)",IF(M7610&lt;0.4,"Medium (20-39%)","High (40%+)")))</f>
        <v>No Discount</v>
      </c>
      <c r="R7610" s="0" t="str">
        <f aca="false">INDEX('Lookup Tables'!$B$2:$B$5,MATCH(F7610,'Lookup Tables'!$A$2:$A$5,0))</f>
        <v>Manager D</v>
      </c>
    </row>
    <row r="7611" customFormat="false" ht="15" hidden="false" customHeight="false" outlineLevel="0" collapsed="false">
      <c r="A7611" s="0" t="s">
        <v>5711</v>
      </c>
      <c r="B7611" s="13" t="n">
        <v>43223</v>
      </c>
      <c r="C7611" s="13" t="n">
        <v>43227</v>
      </c>
      <c r="D7611" s="14" t="s">
        <v>69</v>
      </c>
      <c r="E7611" s="14" t="s">
        <v>53</v>
      </c>
      <c r="F7611" s="14" t="s">
        <v>63</v>
      </c>
      <c r="G7611" s="14" t="s">
        <v>64</v>
      </c>
      <c r="H7611" s="14" t="s">
        <v>65</v>
      </c>
      <c r="I7611" s="14" t="s">
        <v>78</v>
      </c>
      <c r="J7611" s="14" t="s">
        <v>530</v>
      </c>
      <c r="K7611" s="15" t="n">
        <v>22.96</v>
      </c>
      <c r="L7611" s="0" t="n">
        <v>7</v>
      </c>
      <c r="M7611" s="16" t="n">
        <v>0</v>
      </c>
      <c r="N7611" s="17" t="n">
        <v>6.6584</v>
      </c>
      <c r="O7611" s="0" t="str">
        <f aca="false">TEXT(B7611,"YYYY-MM")</f>
        <v>2018-05</v>
      </c>
      <c r="P7611" s="18" t="n">
        <f aca="false">IFERROR(N7611/K7611,0)</f>
        <v>0.29</v>
      </c>
      <c r="Q7611" s="0" t="str">
        <f aca="false">IF(M7611=0,"No Discount",IF(M7611&lt;0.2,"Low (1-19%)",IF(M7611&lt;0.4,"Medium (20-39%)","High (40%+)")))</f>
        <v>No Discount</v>
      </c>
      <c r="R7611" s="0" t="str">
        <f aca="false">INDEX('Lookup Tables'!$B$2:$B$5,MATCH(F7611,'Lookup Tables'!$A$2:$A$5,0))</f>
        <v>Manager D</v>
      </c>
    </row>
    <row r="7612" customFormat="false" ht="15" hidden="false" customHeight="false" outlineLevel="0" collapsed="false">
      <c r="A7612" s="0" t="s">
        <v>5712</v>
      </c>
      <c r="B7612" s="13" t="n">
        <v>42057</v>
      </c>
      <c r="C7612" s="13" t="n">
        <v>42059</v>
      </c>
      <c r="D7612" s="14" t="s">
        <v>137</v>
      </c>
      <c r="E7612" s="14" t="s">
        <v>53</v>
      </c>
      <c r="F7612" s="14" t="s">
        <v>63</v>
      </c>
      <c r="G7612" s="14" t="s">
        <v>64</v>
      </c>
      <c r="H7612" s="14" t="s">
        <v>65</v>
      </c>
      <c r="I7612" s="14" t="s">
        <v>91</v>
      </c>
      <c r="J7612" s="14" t="s">
        <v>1032</v>
      </c>
      <c r="K7612" s="15" t="n">
        <v>19.44</v>
      </c>
      <c r="L7612" s="0" t="n">
        <v>3</v>
      </c>
      <c r="M7612" s="16" t="n">
        <v>0</v>
      </c>
      <c r="N7612" s="17" t="n">
        <v>9.3312</v>
      </c>
      <c r="O7612" s="0" t="str">
        <f aca="false">TEXT(B7612,"YYYY-MM")</f>
        <v>2015-02</v>
      </c>
      <c r="P7612" s="18" t="n">
        <f aca="false">IFERROR(N7612/K7612,0)</f>
        <v>0.48</v>
      </c>
      <c r="Q7612" s="0" t="str">
        <f aca="false">IF(M7612=0,"No Discount",IF(M7612&lt;0.2,"Low (1-19%)",IF(M7612&lt;0.4,"Medium (20-39%)","High (40%+)")))</f>
        <v>No Discount</v>
      </c>
      <c r="R7612" s="0" t="str">
        <f aca="false">INDEX('Lookup Tables'!$B$2:$B$5,MATCH(F7612,'Lookup Tables'!$A$2:$A$5,0))</f>
        <v>Manager D</v>
      </c>
    </row>
    <row r="7613" customFormat="false" ht="15" hidden="false" customHeight="false" outlineLevel="0" collapsed="false">
      <c r="A7613" s="0" t="s">
        <v>5713</v>
      </c>
      <c r="B7613" s="13" t="n">
        <v>42408</v>
      </c>
      <c r="C7613" s="13" t="n">
        <v>42411</v>
      </c>
      <c r="D7613" s="14" t="s">
        <v>137</v>
      </c>
      <c r="E7613" s="14" t="s">
        <v>53</v>
      </c>
      <c r="F7613" s="14" t="s">
        <v>98</v>
      </c>
      <c r="G7613" s="14" t="s">
        <v>2114</v>
      </c>
      <c r="H7613" s="14" t="s">
        <v>65</v>
      </c>
      <c r="I7613" s="14" t="s">
        <v>91</v>
      </c>
      <c r="J7613" s="14" t="s">
        <v>2994</v>
      </c>
      <c r="K7613" s="15" t="n">
        <v>9.54</v>
      </c>
      <c r="L7613" s="0" t="n">
        <v>2</v>
      </c>
      <c r="M7613" s="16" t="n">
        <v>0</v>
      </c>
      <c r="N7613" s="17" t="n">
        <v>4.293</v>
      </c>
      <c r="O7613" s="0" t="str">
        <f aca="false">TEXT(B7613,"YYYY-MM")</f>
        <v>2016-02</v>
      </c>
      <c r="P7613" s="18" t="n">
        <f aca="false">IFERROR(N7613/K7613,0)</f>
        <v>0.45</v>
      </c>
      <c r="Q7613" s="0" t="str">
        <f aca="false">IF(M7613=0,"No Discount",IF(M7613&lt;0.2,"Low (1-19%)",IF(M7613&lt;0.4,"Medium (20-39%)","High (40%+)")))</f>
        <v>No Discount</v>
      </c>
      <c r="R7613" s="0" t="str">
        <f aca="false">INDEX('Lookup Tables'!$B$2:$B$5,MATCH(F7613,'Lookup Tables'!$A$2:$A$5,0))</f>
        <v>Manager A</v>
      </c>
    </row>
    <row r="7614" customFormat="false" ht="15" hidden="false" customHeight="false" outlineLevel="0" collapsed="false">
      <c r="A7614" s="0" t="s">
        <v>5713</v>
      </c>
      <c r="B7614" s="13" t="n">
        <v>42408</v>
      </c>
      <c r="C7614" s="13" t="n">
        <v>42411</v>
      </c>
      <c r="D7614" s="14" t="s">
        <v>137</v>
      </c>
      <c r="E7614" s="14" t="s">
        <v>53</v>
      </c>
      <c r="F7614" s="14" t="s">
        <v>98</v>
      </c>
      <c r="G7614" s="14" t="s">
        <v>2114</v>
      </c>
      <c r="H7614" s="14" t="s">
        <v>65</v>
      </c>
      <c r="I7614" s="14" t="s">
        <v>171</v>
      </c>
      <c r="J7614" s="14" t="s">
        <v>410</v>
      </c>
      <c r="K7614" s="15" t="n">
        <v>5.81</v>
      </c>
      <c r="L7614" s="0" t="n">
        <v>1</v>
      </c>
      <c r="M7614" s="16" t="n">
        <v>0</v>
      </c>
      <c r="N7614" s="17" t="n">
        <v>1.8011</v>
      </c>
      <c r="O7614" s="0" t="str">
        <f aca="false">TEXT(B7614,"YYYY-MM")</f>
        <v>2016-02</v>
      </c>
      <c r="P7614" s="18" t="n">
        <f aca="false">IFERROR(N7614/K7614,0)</f>
        <v>0.31</v>
      </c>
      <c r="Q7614" s="0" t="str">
        <f aca="false">IF(M7614=0,"No Discount",IF(M7614&lt;0.2,"Low (1-19%)",IF(M7614&lt;0.4,"Medium (20-39%)","High (40%+)")))</f>
        <v>No Discount</v>
      </c>
      <c r="R7614" s="0" t="str">
        <f aca="false">INDEX('Lookup Tables'!$B$2:$B$5,MATCH(F7614,'Lookup Tables'!$A$2:$A$5,0))</f>
        <v>Manager A</v>
      </c>
    </row>
    <row r="7615" customFormat="false" ht="15" hidden="false" customHeight="false" outlineLevel="0" collapsed="false">
      <c r="A7615" s="0" t="s">
        <v>5713</v>
      </c>
      <c r="B7615" s="13" t="n">
        <v>42408</v>
      </c>
      <c r="C7615" s="13" t="n">
        <v>42411</v>
      </c>
      <c r="D7615" s="14" t="s">
        <v>137</v>
      </c>
      <c r="E7615" s="14" t="s">
        <v>53</v>
      </c>
      <c r="F7615" s="14" t="s">
        <v>98</v>
      </c>
      <c r="G7615" s="14" t="s">
        <v>2114</v>
      </c>
      <c r="H7615" s="14" t="s">
        <v>65</v>
      </c>
      <c r="I7615" s="14" t="s">
        <v>78</v>
      </c>
      <c r="J7615" s="14" t="s">
        <v>300</v>
      </c>
      <c r="K7615" s="15" t="n">
        <v>5.76</v>
      </c>
      <c r="L7615" s="0" t="n">
        <v>2</v>
      </c>
      <c r="M7615" s="16" t="n">
        <v>0</v>
      </c>
      <c r="N7615" s="17" t="n">
        <v>1.728</v>
      </c>
      <c r="O7615" s="0" t="str">
        <f aca="false">TEXT(B7615,"YYYY-MM")</f>
        <v>2016-02</v>
      </c>
      <c r="P7615" s="18" t="n">
        <f aca="false">IFERROR(N7615/K7615,0)</f>
        <v>0.3</v>
      </c>
      <c r="Q7615" s="0" t="str">
        <f aca="false">IF(M7615=0,"No Discount",IF(M7615&lt;0.2,"Low (1-19%)",IF(M7615&lt;0.4,"Medium (20-39%)","High (40%+)")))</f>
        <v>No Discount</v>
      </c>
      <c r="R7615" s="0" t="str">
        <f aca="false">INDEX('Lookup Tables'!$B$2:$B$5,MATCH(F7615,'Lookup Tables'!$A$2:$A$5,0))</f>
        <v>Manager A</v>
      </c>
    </row>
    <row r="7616" customFormat="false" ht="15" hidden="false" customHeight="false" outlineLevel="0" collapsed="false">
      <c r="A7616" s="0" t="s">
        <v>5714</v>
      </c>
      <c r="B7616" s="13" t="n">
        <v>42606</v>
      </c>
      <c r="C7616" s="13" t="n">
        <v>42610</v>
      </c>
      <c r="D7616" s="14" t="s">
        <v>52</v>
      </c>
      <c r="E7616" s="14" t="s">
        <v>53</v>
      </c>
      <c r="F7616" s="14" t="s">
        <v>117</v>
      </c>
      <c r="G7616" s="14" t="s">
        <v>170</v>
      </c>
      <c r="H7616" s="14" t="s">
        <v>56</v>
      </c>
      <c r="I7616" s="14" t="s">
        <v>76</v>
      </c>
      <c r="J7616" s="14" t="s">
        <v>933</v>
      </c>
      <c r="K7616" s="15" t="n">
        <v>14.91</v>
      </c>
      <c r="L7616" s="0" t="n">
        <v>3</v>
      </c>
      <c r="M7616" s="16" t="n">
        <v>0</v>
      </c>
      <c r="N7616" s="17" t="n">
        <v>4.6221</v>
      </c>
      <c r="O7616" s="0" t="str">
        <f aca="false">TEXT(B7616,"YYYY-MM")</f>
        <v>2016-08</v>
      </c>
      <c r="P7616" s="18" t="n">
        <f aca="false">IFERROR(N7616/K7616,0)</f>
        <v>0.31</v>
      </c>
      <c r="Q7616" s="0" t="str">
        <f aca="false">IF(M7616=0,"No Discount",IF(M7616&lt;0.2,"Low (1-19%)",IF(M7616&lt;0.4,"Medium (20-39%)","High (40%+)")))</f>
        <v>No Discount</v>
      </c>
      <c r="R7616" s="0" t="str">
        <f aca="false">INDEX('Lookup Tables'!$B$2:$B$5,MATCH(F7616,'Lookup Tables'!$A$2:$A$5,0))</f>
        <v>Manager B</v>
      </c>
    </row>
    <row r="7617" customFormat="false" ht="15" hidden="false" customHeight="false" outlineLevel="0" collapsed="false">
      <c r="A7617" s="0" t="s">
        <v>5715</v>
      </c>
      <c r="B7617" s="13" t="n">
        <v>42338</v>
      </c>
      <c r="C7617" s="13" t="n">
        <v>42342</v>
      </c>
      <c r="D7617" s="14" t="s">
        <v>69</v>
      </c>
      <c r="E7617" s="14" t="s">
        <v>62</v>
      </c>
      <c r="F7617" s="14" t="s">
        <v>54</v>
      </c>
      <c r="G7617" s="14" t="s">
        <v>70</v>
      </c>
      <c r="H7617" s="14" t="s">
        <v>65</v>
      </c>
      <c r="I7617" s="14" t="s">
        <v>83</v>
      </c>
      <c r="J7617" s="14" t="s">
        <v>4188</v>
      </c>
      <c r="K7617" s="15" t="n">
        <v>6.642</v>
      </c>
      <c r="L7617" s="0" t="n">
        <v>9</v>
      </c>
      <c r="M7617" s="16" t="n">
        <v>0.7</v>
      </c>
      <c r="N7617" s="17" t="n">
        <v>-4.428</v>
      </c>
      <c r="O7617" s="0" t="str">
        <f aca="false">TEXT(B7617,"YYYY-MM")</f>
        <v>2015-11</v>
      </c>
      <c r="P7617" s="18" t="n">
        <f aca="false">IFERROR(N7617/K7617,0)</f>
        <v>-0.666666666666667</v>
      </c>
      <c r="Q7617" s="0" t="str">
        <f aca="false">IF(M7617=0,"No Discount",IF(M7617&lt;0.2,"Low (1-19%)",IF(M7617&lt;0.4,"Medium (20-39%)","High (40%+)")))</f>
        <v>High (40%+)</v>
      </c>
      <c r="R7617" s="0" t="str">
        <f aca="false">INDEX('Lookup Tables'!$B$2:$B$5,MATCH(F7617,'Lookup Tables'!$A$2:$A$5,0))</f>
        <v>Manager C</v>
      </c>
    </row>
    <row r="7618" customFormat="false" ht="15" hidden="false" customHeight="false" outlineLevel="0" collapsed="false">
      <c r="A7618" s="0" t="s">
        <v>5716</v>
      </c>
      <c r="B7618" s="13" t="n">
        <v>43079</v>
      </c>
      <c r="C7618" s="13" t="n">
        <v>43085</v>
      </c>
      <c r="D7618" s="14" t="s">
        <v>69</v>
      </c>
      <c r="E7618" s="14" t="s">
        <v>53</v>
      </c>
      <c r="F7618" s="14" t="s">
        <v>117</v>
      </c>
      <c r="G7618" s="14" t="s">
        <v>170</v>
      </c>
      <c r="H7618" s="14" t="s">
        <v>65</v>
      </c>
      <c r="I7618" s="14" t="s">
        <v>91</v>
      </c>
      <c r="J7618" s="14" t="s">
        <v>2505</v>
      </c>
      <c r="K7618" s="15" t="n">
        <v>18.54</v>
      </c>
      <c r="L7618" s="0" t="n">
        <v>2</v>
      </c>
      <c r="M7618" s="16" t="n">
        <v>0</v>
      </c>
      <c r="N7618" s="17" t="n">
        <v>8.7138</v>
      </c>
      <c r="O7618" s="0" t="str">
        <f aca="false">TEXT(B7618,"YYYY-MM")</f>
        <v>2017-12</v>
      </c>
      <c r="P7618" s="18" t="n">
        <f aca="false">IFERROR(N7618/K7618,0)</f>
        <v>0.47</v>
      </c>
      <c r="Q7618" s="0" t="str">
        <f aca="false">IF(M7618=0,"No Discount",IF(M7618&lt;0.2,"Low (1-19%)",IF(M7618&lt;0.4,"Medium (20-39%)","High (40%+)")))</f>
        <v>No Discount</v>
      </c>
      <c r="R7618" s="0" t="str">
        <f aca="false">INDEX('Lookup Tables'!$B$2:$B$5,MATCH(F7618,'Lookup Tables'!$A$2:$A$5,0))</f>
        <v>Manager B</v>
      </c>
    </row>
    <row r="7619" customFormat="false" ht="15" hidden="false" customHeight="false" outlineLevel="0" collapsed="false">
      <c r="A7619" s="0" t="s">
        <v>5716</v>
      </c>
      <c r="B7619" s="13" t="n">
        <v>43079</v>
      </c>
      <c r="C7619" s="13" t="n">
        <v>43085</v>
      </c>
      <c r="D7619" s="14" t="s">
        <v>69</v>
      </c>
      <c r="E7619" s="14" t="s">
        <v>53</v>
      </c>
      <c r="F7619" s="14" t="s">
        <v>117</v>
      </c>
      <c r="G7619" s="14" t="s">
        <v>170</v>
      </c>
      <c r="H7619" s="14" t="s">
        <v>65</v>
      </c>
      <c r="I7619" s="14" t="s">
        <v>83</v>
      </c>
      <c r="J7619" s="14" t="s">
        <v>95</v>
      </c>
      <c r="K7619" s="15" t="n">
        <v>679.96</v>
      </c>
      <c r="L7619" s="0" t="n">
        <v>5</v>
      </c>
      <c r="M7619" s="16" t="n">
        <v>0.2</v>
      </c>
      <c r="N7619" s="17" t="n">
        <v>220.987</v>
      </c>
      <c r="O7619" s="0" t="str">
        <f aca="false">TEXT(B7619,"YYYY-MM")</f>
        <v>2017-12</v>
      </c>
      <c r="P7619" s="18" t="n">
        <f aca="false">IFERROR(N7619/K7619,0)</f>
        <v>0.325</v>
      </c>
      <c r="Q7619" s="0" t="str">
        <f aca="false">IF(M7619=0,"No Discount",IF(M7619&lt;0.2,"Low (1-19%)",IF(M7619&lt;0.4,"Medium (20-39%)","High (40%+)")))</f>
        <v>Medium (20-39%)</v>
      </c>
      <c r="R7619" s="0" t="str">
        <f aca="false">INDEX('Lookup Tables'!$B$2:$B$5,MATCH(F7619,'Lookup Tables'!$A$2:$A$5,0))</f>
        <v>Manager B</v>
      </c>
    </row>
    <row r="7620" customFormat="false" ht="15" hidden="false" customHeight="false" outlineLevel="0" collapsed="false">
      <c r="A7620" s="0" t="s">
        <v>5717</v>
      </c>
      <c r="B7620" s="13" t="n">
        <v>43400</v>
      </c>
      <c r="C7620" s="13" t="n">
        <v>43402</v>
      </c>
      <c r="D7620" s="14" t="s">
        <v>137</v>
      </c>
      <c r="E7620" s="14" t="s">
        <v>62</v>
      </c>
      <c r="F7620" s="14" t="s">
        <v>63</v>
      </c>
      <c r="G7620" s="14" t="s">
        <v>64</v>
      </c>
      <c r="H7620" s="14" t="s">
        <v>56</v>
      </c>
      <c r="I7620" s="14" t="s">
        <v>71</v>
      </c>
      <c r="J7620" s="14" t="s">
        <v>87</v>
      </c>
      <c r="K7620" s="15" t="n">
        <v>189.576</v>
      </c>
      <c r="L7620" s="0" t="n">
        <v>1</v>
      </c>
      <c r="M7620" s="16" t="n">
        <v>0.2</v>
      </c>
      <c r="N7620" s="17" t="n">
        <v>9.4788</v>
      </c>
      <c r="O7620" s="0" t="str">
        <f aca="false">TEXT(B7620,"YYYY-MM")</f>
        <v>2018-10</v>
      </c>
      <c r="P7620" s="18" t="n">
        <f aca="false">IFERROR(N7620/K7620,0)</f>
        <v>0.05</v>
      </c>
      <c r="Q7620" s="0" t="str">
        <f aca="false">IF(M7620=0,"No Discount",IF(M7620&lt;0.2,"Low (1-19%)",IF(M7620&lt;0.4,"Medium (20-39%)","High (40%+)")))</f>
        <v>Medium (20-39%)</v>
      </c>
      <c r="R7620" s="0" t="str">
        <f aca="false">INDEX('Lookup Tables'!$B$2:$B$5,MATCH(F7620,'Lookup Tables'!$A$2:$A$5,0))</f>
        <v>Manager D</v>
      </c>
    </row>
    <row r="7621" customFormat="false" ht="15" hidden="false" customHeight="false" outlineLevel="0" collapsed="false">
      <c r="A7621" s="0" t="s">
        <v>5717</v>
      </c>
      <c r="B7621" s="13" t="n">
        <v>43400</v>
      </c>
      <c r="C7621" s="13" t="n">
        <v>43402</v>
      </c>
      <c r="D7621" s="14" t="s">
        <v>137</v>
      </c>
      <c r="E7621" s="14" t="s">
        <v>62</v>
      </c>
      <c r="F7621" s="14" t="s">
        <v>63</v>
      </c>
      <c r="G7621" s="14" t="s">
        <v>64</v>
      </c>
      <c r="H7621" s="14" t="s">
        <v>80</v>
      </c>
      <c r="I7621" s="14" t="s">
        <v>81</v>
      </c>
      <c r="J7621" s="14" t="s">
        <v>4794</v>
      </c>
      <c r="K7621" s="15" t="n">
        <v>71.96</v>
      </c>
      <c r="L7621" s="0" t="n">
        <v>5</v>
      </c>
      <c r="M7621" s="16" t="n">
        <v>0.2</v>
      </c>
      <c r="N7621" s="17" t="n">
        <v>7.196</v>
      </c>
      <c r="O7621" s="0" t="str">
        <f aca="false">TEXT(B7621,"YYYY-MM")</f>
        <v>2018-10</v>
      </c>
      <c r="P7621" s="18" t="n">
        <f aca="false">IFERROR(N7621/K7621,0)</f>
        <v>0.1</v>
      </c>
      <c r="Q7621" s="0" t="str">
        <f aca="false">IF(M7621=0,"No Discount",IF(M7621&lt;0.2,"Low (1-19%)",IF(M7621&lt;0.4,"Medium (20-39%)","High (40%+)")))</f>
        <v>Medium (20-39%)</v>
      </c>
      <c r="R7621" s="0" t="str">
        <f aca="false">INDEX('Lookup Tables'!$B$2:$B$5,MATCH(F7621,'Lookup Tables'!$A$2:$A$5,0))</f>
        <v>Manager D</v>
      </c>
    </row>
    <row r="7622" customFormat="false" ht="15" hidden="false" customHeight="false" outlineLevel="0" collapsed="false">
      <c r="A7622" s="0" t="s">
        <v>5718</v>
      </c>
      <c r="B7622" s="13" t="n">
        <v>42333</v>
      </c>
      <c r="C7622" s="13" t="n">
        <v>42337</v>
      </c>
      <c r="D7622" s="14" t="s">
        <v>69</v>
      </c>
      <c r="E7622" s="14" t="s">
        <v>53</v>
      </c>
      <c r="F7622" s="14" t="s">
        <v>63</v>
      </c>
      <c r="G7622" s="14" t="s">
        <v>64</v>
      </c>
      <c r="H7622" s="14" t="s">
        <v>80</v>
      </c>
      <c r="I7622" s="14" t="s">
        <v>81</v>
      </c>
      <c r="J7622" s="14" t="s">
        <v>463</v>
      </c>
      <c r="K7622" s="15" t="n">
        <v>539.92</v>
      </c>
      <c r="L7622" s="0" t="n">
        <v>5</v>
      </c>
      <c r="M7622" s="16" t="n">
        <v>0.2</v>
      </c>
      <c r="N7622" s="17" t="n">
        <v>47.243</v>
      </c>
      <c r="O7622" s="0" t="str">
        <f aca="false">TEXT(B7622,"YYYY-MM")</f>
        <v>2015-11</v>
      </c>
      <c r="P7622" s="18" t="n">
        <f aca="false">IFERROR(N7622/K7622,0)</f>
        <v>0.0875</v>
      </c>
      <c r="Q7622" s="0" t="str">
        <f aca="false">IF(M7622=0,"No Discount",IF(M7622&lt;0.2,"Low (1-19%)",IF(M7622&lt;0.4,"Medium (20-39%)","High (40%+)")))</f>
        <v>Medium (20-39%)</v>
      </c>
      <c r="R7622" s="0" t="str">
        <f aca="false">INDEX('Lookup Tables'!$B$2:$B$5,MATCH(F7622,'Lookup Tables'!$A$2:$A$5,0))</f>
        <v>Manager D</v>
      </c>
    </row>
    <row r="7623" customFormat="false" ht="15" hidden="false" customHeight="false" outlineLevel="0" collapsed="false">
      <c r="A7623" s="0" t="s">
        <v>5718</v>
      </c>
      <c r="B7623" s="13" t="n">
        <v>42333</v>
      </c>
      <c r="C7623" s="13" t="n">
        <v>42337</v>
      </c>
      <c r="D7623" s="14" t="s">
        <v>69</v>
      </c>
      <c r="E7623" s="14" t="s">
        <v>53</v>
      </c>
      <c r="F7623" s="14" t="s">
        <v>63</v>
      </c>
      <c r="G7623" s="14" t="s">
        <v>64</v>
      </c>
      <c r="H7623" s="14" t="s">
        <v>56</v>
      </c>
      <c r="I7623" s="14" t="s">
        <v>59</v>
      </c>
      <c r="J7623" s="14" t="s">
        <v>1112</v>
      </c>
      <c r="K7623" s="15" t="n">
        <v>725.344</v>
      </c>
      <c r="L7623" s="0" t="n">
        <v>4</v>
      </c>
      <c r="M7623" s="16" t="n">
        <v>0.2</v>
      </c>
      <c r="N7623" s="17" t="n">
        <v>54.4008</v>
      </c>
      <c r="O7623" s="0" t="str">
        <f aca="false">TEXT(B7623,"YYYY-MM")</f>
        <v>2015-11</v>
      </c>
      <c r="P7623" s="18" t="n">
        <f aca="false">IFERROR(N7623/K7623,0)</f>
        <v>0.075</v>
      </c>
      <c r="Q7623" s="0" t="str">
        <f aca="false">IF(M7623=0,"No Discount",IF(M7623&lt;0.2,"Low (1-19%)",IF(M7623&lt;0.4,"Medium (20-39%)","High (40%+)")))</f>
        <v>Medium (20-39%)</v>
      </c>
      <c r="R7623" s="0" t="str">
        <f aca="false">INDEX('Lookup Tables'!$B$2:$B$5,MATCH(F7623,'Lookup Tables'!$A$2:$A$5,0))</f>
        <v>Manager D</v>
      </c>
    </row>
    <row r="7624" customFormat="false" ht="15" hidden="false" customHeight="false" outlineLevel="0" collapsed="false">
      <c r="A7624" s="0" t="s">
        <v>5718</v>
      </c>
      <c r="B7624" s="13" t="n">
        <v>42333</v>
      </c>
      <c r="C7624" s="13" t="n">
        <v>42337</v>
      </c>
      <c r="D7624" s="14" t="s">
        <v>69</v>
      </c>
      <c r="E7624" s="14" t="s">
        <v>53</v>
      </c>
      <c r="F7624" s="14" t="s">
        <v>63</v>
      </c>
      <c r="G7624" s="14" t="s">
        <v>64</v>
      </c>
      <c r="H7624" s="14" t="s">
        <v>65</v>
      </c>
      <c r="I7624" s="14" t="s">
        <v>78</v>
      </c>
      <c r="J7624" s="14" t="s">
        <v>1387</v>
      </c>
      <c r="K7624" s="15" t="n">
        <v>7.44</v>
      </c>
      <c r="L7624" s="0" t="n">
        <v>3</v>
      </c>
      <c r="M7624" s="16" t="n">
        <v>0</v>
      </c>
      <c r="N7624" s="17" t="n">
        <v>2.604</v>
      </c>
      <c r="O7624" s="0" t="str">
        <f aca="false">TEXT(B7624,"YYYY-MM")</f>
        <v>2015-11</v>
      </c>
      <c r="P7624" s="18" t="n">
        <f aca="false">IFERROR(N7624/K7624,0)</f>
        <v>0.35</v>
      </c>
      <c r="Q7624" s="0" t="str">
        <f aca="false">IF(M7624=0,"No Discount",IF(M7624&lt;0.2,"Low (1-19%)",IF(M7624&lt;0.4,"Medium (20-39%)","High (40%+)")))</f>
        <v>No Discount</v>
      </c>
      <c r="R7624" s="0" t="str">
        <f aca="false">INDEX('Lookup Tables'!$B$2:$B$5,MATCH(F7624,'Lookup Tables'!$A$2:$A$5,0))</f>
        <v>Manager D</v>
      </c>
    </row>
    <row r="7625" customFormat="false" ht="15" hidden="false" customHeight="false" outlineLevel="0" collapsed="false">
      <c r="A7625" s="0" t="s">
        <v>5719</v>
      </c>
      <c r="B7625" s="13" t="n">
        <v>42199</v>
      </c>
      <c r="C7625" s="13" t="n">
        <v>42205</v>
      </c>
      <c r="D7625" s="14" t="s">
        <v>69</v>
      </c>
      <c r="E7625" s="14" t="s">
        <v>97</v>
      </c>
      <c r="F7625" s="14" t="s">
        <v>117</v>
      </c>
      <c r="G7625" s="14" t="s">
        <v>160</v>
      </c>
      <c r="H7625" s="14" t="s">
        <v>65</v>
      </c>
      <c r="I7625" s="14" t="s">
        <v>85</v>
      </c>
      <c r="J7625" s="14" t="s">
        <v>1138</v>
      </c>
      <c r="K7625" s="15" t="n">
        <v>39.48</v>
      </c>
      <c r="L7625" s="0" t="n">
        <v>1</v>
      </c>
      <c r="M7625" s="16" t="n">
        <v>0</v>
      </c>
      <c r="N7625" s="17" t="n">
        <v>11.0544</v>
      </c>
      <c r="O7625" s="0" t="str">
        <f aca="false">TEXT(B7625,"YYYY-MM")</f>
        <v>2015-07</v>
      </c>
      <c r="P7625" s="18" t="n">
        <f aca="false">IFERROR(N7625/K7625,0)</f>
        <v>0.28</v>
      </c>
      <c r="Q7625" s="0" t="str">
        <f aca="false">IF(M7625=0,"No Discount",IF(M7625&lt;0.2,"Low (1-19%)",IF(M7625&lt;0.4,"Medium (20-39%)","High (40%+)")))</f>
        <v>No Discount</v>
      </c>
      <c r="R7625" s="0" t="str">
        <f aca="false">INDEX('Lookup Tables'!$B$2:$B$5,MATCH(F7625,'Lookup Tables'!$A$2:$A$5,0))</f>
        <v>Manager B</v>
      </c>
    </row>
    <row r="7626" customFormat="false" ht="15" hidden="false" customHeight="false" outlineLevel="0" collapsed="false">
      <c r="A7626" s="0" t="s">
        <v>5720</v>
      </c>
      <c r="B7626" s="13" t="n">
        <v>42513</v>
      </c>
      <c r="C7626" s="13" t="n">
        <v>42517</v>
      </c>
      <c r="D7626" s="14" t="s">
        <v>52</v>
      </c>
      <c r="E7626" s="14" t="s">
        <v>97</v>
      </c>
      <c r="F7626" s="14" t="s">
        <v>98</v>
      </c>
      <c r="G7626" s="14" t="s">
        <v>157</v>
      </c>
      <c r="H7626" s="14" t="s">
        <v>65</v>
      </c>
      <c r="I7626" s="14" t="s">
        <v>85</v>
      </c>
      <c r="J7626" s="14" t="s">
        <v>2137</v>
      </c>
      <c r="K7626" s="15" t="n">
        <v>850.5</v>
      </c>
      <c r="L7626" s="0" t="n">
        <v>5</v>
      </c>
      <c r="M7626" s="16" t="n">
        <v>0.1</v>
      </c>
      <c r="N7626" s="17" t="n">
        <v>245.7</v>
      </c>
      <c r="O7626" s="0" t="str">
        <f aca="false">TEXT(B7626,"YYYY-MM")</f>
        <v>2016-05</v>
      </c>
      <c r="P7626" s="18" t="n">
        <f aca="false">IFERROR(N7626/K7626,0)</f>
        <v>0.288888888888889</v>
      </c>
      <c r="Q7626" s="0" t="str">
        <f aca="false">IF(M7626=0,"No Discount",IF(M7626&lt;0.2,"Low (1-19%)",IF(M7626&lt;0.4,"Medium (20-39%)","High (40%+)")))</f>
        <v>Low (1-19%)</v>
      </c>
      <c r="R7626" s="0" t="str">
        <f aca="false">INDEX('Lookup Tables'!$B$2:$B$5,MATCH(F7626,'Lookup Tables'!$A$2:$A$5,0))</f>
        <v>Manager A</v>
      </c>
    </row>
    <row r="7627" customFormat="false" ht="15" hidden="false" customHeight="false" outlineLevel="0" collapsed="false">
      <c r="A7627" s="0" t="s">
        <v>5720</v>
      </c>
      <c r="B7627" s="13" t="n">
        <v>42513</v>
      </c>
      <c r="C7627" s="13" t="n">
        <v>42517</v>
      </c>
      <c r="D7627" s="14" t="s">
        <v>52</v>
      </c>
      <c r="E7627" s="14" t="s">
        <v>97</v>
      </c>
      <c r="F7627" s="14" t="s">
        <v>98</v>
      </c>
      <c r="G7627" s="14" t="s">
        <v>157</v>
      </c>
      <c r="H7627" s="14" t="s">
        <v>56</v>
      </c>
      <c r="I7627" s="14" t="s">
        <v>76</v>
      </c>
      <c r="J7627" s="14" t="s">
        <v>1607</v>
      </c>
      <c r="K7627" s="15" t="n">
        <v>75.33</v>
      </c>
      <c r="L7627" s="0" t="n">
        <v>9</v>
      </c>
      <c r="M7627" s="16" t="n">
        <v>0</v>
      </c>
      <c r="N7627" s="17" t="n">
        <v>19.5858</v>
      </c>
      <c r="O7627" s="0" t="str">
        <f aca="false">TEXT(B7627,"YYYY-MM")</f>
        <v>2016-05</v>
      </c>
      <c r="P7627" s="18" t="n">
        <f aca="false">IFERROR(N7627/K7627,0)</f>
        <v>0.26</v>
      </c>
      <c r="Q7627" s="0" t="str">
        <f aca="false">IF(M7627=0,"No Discount",IF(M7627&lt;0.2,"Low (1-19%)",IF(M7627&lt;0.4,"Medium (20-39%)","High (40%+)")))</f>
        <v>No Discount</v>
      </c>
      <c r="R7627" s="0" t="str">
        <f aca="false">INDEX('Lookup Tables'!$B$2:$B$5,MATCH(F7627,'Lookup Tables'!$A$2:$A$5,0))</f>
        <v>Manager A</v>
      </c>
    </row>
    <row r="7628" customFormat="false" ht="15" hidden="false" customHeight="false" outlineLevel="0" collapsed="false">
      <c r="A7628" s="0" t="s">
        <v>5721</v>
      </c>
      <c r="B7628" s="13" t="n">
        <v>42695</v>
      </c>
      <c r="C7628" s="13" t="n">
        <v>42697</v>
      </c>
      <c r="D7628" s="14" t="s">
        <v>52</v>
      </c>
      <c r="E7628" s="14" t="s">
        <v>62</v>
      </c>
      <c r="F7628" s="14" t="s">
        <v>63</v>
      </c>
      <c r="G7628" s="14" t="s">
        <v>189</v>
      </c>
      <c r="H7628" s="14" t="s">
        <v>65</v>
      </c>
      <c r="I7628" s="14" t="s">
        <v>85</v>
      </c>
      <c r="J7628" s="14" t="s">
        <v>3298</v>
      </c>
      <c r="K7628" s="15" t="n">
        <v>325.632</v>
      </c>
      <c r="L7628" s="0" t="n">
        <v>6</v>
      </c>
      <c r="M7628" s="16" t="n">
        <v>0.2</v>
      </c>
      <c r="N7628" s="17" t="n">
        <v>28.4928</v>
      </c>
      <c r="O7628" s="0" t="str">
        <f aca="false">TEXT(B7628,"YYYY-MM")</f>
        <v>2016-11</v>
      </c>
      <c r="P7628" s="18" t="n">
        <f aca="false">IFERROR(N7628/K7628,0)</f>
        <v>0.0875</v>
      </c>
      <c r="Q7628" s="0" t="str">
        <f aca="false">IF(M7628=0,"No Discount",IF(M7628&lt;0.2,"Low (1-19%)",IF(M7628&lt;0.4,"Medium (20-39%)","High (40%+)")))</f>
        <v>Medium (20-39%)</v>
      </c>
      <c r="R7628" s="0" t="str">
        <f aca="false">INDEX('Lookup Tables'!$B$2:$B$5,MATCH(F7628,'Lookup Tables'!$A$2:$A$5,0))</f>
        <v>Manager D</v>
      </c>
    </row>
    <row r="7629" customFormat="false" ht="15" hidden="false" customHeight="false" outlineLevel="0" collapsed="false">
      <c r="A7629" s="0" t="s">
        <v>5721</v>
      </c>
      <c r="B7629" s="13" t="n">
        <v>42695</v>
      </c>
      <c r="C7629" s="13" t="n">
        <v>42697</v>
      </c>
      <c r="D7629" s="14" t="s">
        <v>52</v>
      </c>
      <c r="E7629" s="14" t="s">
        <v>62</v>
      </c>
      <c r="F7629" s="14" t="s">
        <v>63</v>
      </c>
      <c r="G7629" s="14" t="s">
        <v>189</v>
      </c>
      <c r="H7629" s="14" t="s">
        <v>80</v>
      </c>
      <c r="I7629" s="14" t="s">
        <v>123</v>
      </c>
      <c r="J7629" s="14" t="s">
        <v>2281</v>
      </c>
      <c r="K7629" s="15" t="n">
        <v>23.344</v>
      </c>
      <c r="L7629" s="0" t="n">
        <v>2</v>
      </c>
      <c r="M7629" s="16" t="n">
        <v>0.2</v>
      </c>
      <c r="N7629" s="17" t="n">
        <v>-1.459</v>
      </c>
      <c r="O7629" s="0" t="str">
        <f aca="false">TEXT(B7629,"YYYY-MM")</f>
        <v>2016-11</v>
      </c>
      <c r="P7629" s="18" t="n">
        <f aca="false">IFERROR(N7629/K7629,0)</f>
        <v>-0.0625</v>
      </c>
      <c r="Q7629" s="0" t="str">
        <f aca="false">IF(M7629=0,"No Discount",IF(M7629&lt;0.2,"Low (1-19%)",IF(M7629&lt;0.4,"Medium (20-39%)","High (40%+)")))</f>
        <v>Medium (20-39%)</v>
      </c>
      <c r="R7629" s="0" t="str">
        <f aca="false">INDEX('Lookup Tables'!$B$2:$B$5,MATCH(F7629,'Lookup Tables'!$A$2:$A$5,0))</f>
        <v>Manager D</v>
      </c>
    </row>
    <row r="7630" customFormat="false" ht="15" hidden="false" customHeight="false" outlineLevel="0" collapsed="false">
      <c r="A7630" s="0" t="s">
        <v>5721</v>
      </c>
      <c r="B7630" s="13" t="n">
        <v>42695</v>
      </c>
      <c r="C7630" s="13" t="n">
        <v>42697</v>
      </c>
      <c r="D7630" s="14" t="s">
        <v>52</v>
      </c>
      <c r="E7630" s="14" t="s">
        <v>62</v>
      </c>
      <c r="F7630" s="14" t="s">
        <v>63</v>
      </c>
      <c r="G7630" s="14" t="s">
        <v>189</v>
      </c>
      <c r="H7630" s="14" t="s">
        <v>65</v>
      </c>
      <c r="I7630" s="14" t="s">
        <v>66</v>
      </c>
      <c r="J7630" s="14" t="s">
        <v>1827</v>
      </c>
      <c r="K7630" s="15" t="n">
        <v>16.52</v>
      </c>
      <c r="L7630" s="0" t="n">
        <v>5</v>
      </c>
      <c r="M7630" s="16" t="n">
        <v>0.2</v>
      </c>
      <c r="N7630" s="17" t="n">
        <v>5.369</v>
      </c>
      <c r="O7630" s="0" t="str">
        <f aca="false">TEXT(B7630,"YYYY-MM")</f>
        <v>2016-11</v>
      </c>
      <c r="P7630" s="18" t="n">
        <f aca="false">IFERROR(N7630/K7630,0)</f>
        <v>0.325</v>
      </c>
      <c r="Q7630" s="0" t="str">
        <f aca="false">IF(M7630=0,"No Discount",IF(M7630&lt;0.2,"Low (1-19%)",IF(M7630&lt;0.4,"Medium (20-39%)","High (40%+)")))</f>
        <v>Medium (20-39%)</v>
      </c>
      <c r="R7630" s="0" t="str">
        <f aca="false">INDEX('Lookup Tables'!$B$2:$B$5,MATCH(F7630,'Lookup Tables'!$A$2:$A$5,0))</f>
        <v>Manager D</v>
      </c>
    </row>
    <row r="7631" customFormat="false" ht="15" hidden="false" customHeight="false" outlineLevel="0" collapsed="false">
      <c r="A7631" s="0" t="s">
        <v>5722</v>
      </c>
      <c r="B7631" s="13" t="n">
        <v>42093</v>
      </c>
      <c r="C7631" s="13" t="n">
        <v>42095</v>
      </c>
      <c r="D7631" s="14" t="s">
        <v>137</v>
      </c>
      <c r="E7631" s="14" t="s">
        <v>97</v>
      </c>
      <c r="F7631" s="14" t="s">
        <v>98</v>
      </c>
      <c r="G7631" s="14" t="s">
        <v>99</v>
      </c>
      <c r="H7631" s="14" t="s">
        <v>65</v>
      </c>
      <c r="I7631" s="14" t="s">
        <v>129</v>
      </c>
      <c r="J7631" s="14" t="s">
        <v>981</v>
      </c>
      <c r="K7631" s="15" t="n">
        <v>335.72</v>
      </c>
      <c r="L7631" s="0" t="n">
        <v>5</v>
      </c>
      <c r="M7631" s="16" t="n">
        <v>0.2</v>
      </c>
      <c r="N7631" s="17" t="n">
        <v>113.3055</v>
      </c>
      <c r="O7631" s="0" t="str">
        <f aca="false">TEXT(B7631,"YYYY-MM")</f>
        <v>2015-03</v>
      </c>
      <c r="P7631" s="18" t="n">
        <f aca="false">IFERROR(N7631/K7631,0)</f>
        <v>0.3375</v>
      </c>
      <c r="Q7631" s="0" t="str">
        <f aca="false">IF(M7631=0,"No Discount",IF(M7631&lt;0.2,"Low (1-19%)",IF(M7631&lt;0.4,"Medium (20-39%)","High (40%+)")))</f>
        <v>Medium (20-39%)</v>
      </c>
      <c r="R7631" s="0" t="str">
        <f aca="false">INDEX('Lookup Tables'!$B$2:$B$5,MATCH(F7631,'Lookup Tables'!$A$2:$A$5,0))</f>
        <v>Manager A</v>
      </c>
    </row>
    <row r="7632" customFormat="false" ht="15" hidden="false" customHeight="false" outlineLevel="0" collapsed="false">
      <c r="A7632" s="0" t="s">
        <v>5722</v>
      </c>
      <c r="B7632" s="13" t="n">
        <v>42093</v>
      </c>
      <c r="C7632" s="13" t="n">
        <v>42095</v>
      </c>
      <c r="D7632" s="14" t="s">
        <v>137</v>
      </c>
      <c r="E7632" s="14" t="s">
        <v>97</v>
      </c>
      <c r="F7632" s="14" t="s">
        <v>98</v>
      </c>
      <c r="G7632" s="14" t="s">
        <v>99</v>
      </c>
      <c r="H7632" s="14" t="s">
        <v>80</v>
      </c>
      <c r="I7632" s="14" t="s">
        <v>81</v>
      </c>
      <c r="J7632" s="14" t="s">
        <v>1462</v>
      </c>
      <c r="K7632" s="15" t="n">
        <v>251.944</v>
      </c>
      <c r="L7632" s="0" t="n">
        <v>7</v>
      </c>
      <c r="M7632" s="16" t="n">
        <v>0.2</v>
      </c>
      <c r="N7632" s="17" t="n">
        <v>88.1804</v>
      </c>
      <c r="O7632" s="0" t="str">
        <f aca="false">TEXT(B7632,"YYYY-MM")</f>
        <v>2015-03</v>
      </c>
      <c r="P7632" s="18" t="n">
        <f aca="false">IFERROR(N7632/K7632,0)</f>
        <v>0.35</v>
      </c>
      <c r="Q7632" s="0" t="str">
        <f aca="false">IF(M7632=0,"No Discount",IF(M7632&lt;0.2,"Low (1-19%)",IF(M7632&lt;0.4,"Medium (20-39%)","High (40%+)")))</f>
        <v>Medium (20-39%)</v>
      </c>
      <c r="R7632" s="0" t="str">
        <f aca="false">INDEX('Lookup Tables'!$B$2:$B$5,MATCH(F7632,'Lookup Tables'!$A$2:$A$5,0))</f>
        <v>Manager A</v>
      </c>
    </row>
    <row r="7633" customFormat="false" ht="15" hidden="false" customHeight="false" outlineLevel="0" collapsed="false">
      <c r="A7633" s="0" t="s">
        <v>5722</v>
      </c>
      <c r="B7633" s="13" t="n">
        <v>42093</v>
      </c>
      <c r="C7633" s="13" t="n">
        <v>42095</v>
      </c>
      <c r="D7633" s="14" t="s">
        <v>137</v>
      </c>
      <c r="E7633" s="14" t="s">
        <v>97</v>
      </c>
      <c r="F7633" s="14" t="s">
        <v>98</v>
      </c>
      <c r="G7633" s="14" t="s">
        <v>99</v>
      </c>
      <c r="H7633" s="14" t="s">
        <v>56</v>
      </c>
      <c r="I7633" s="14" t="s">
        <v>59</v>
      </c>
      <c r="J7633" s="14" t="s">
        <v>1417</v>
      </c>
      <c r="K7633" s="15" t="n">
        <v>127.302</v>
      </c>
      <c r="L7633" s="0" t="n">
        <v>7</v>
      </c>
      <c r="M7633" s="16" t="n">
        <v>0.3</v>
      </c>
      <c r="N7633" s="17" t="n">
        <v>-9.093</v>
      </c>
      <c r="O7633" s="0" t="str">
        <f aca="false">TEXT(B7633,"YYYY-MM")</f>
        <v>2015-03</v>
      </c>
      <c r="P7633" s="18" t="n">
        <f aca="false">IFERROR(N7633/K7633,0)</f>
        <v>-0.0714285714285714</v>
      </c>
      <c r="Q7633" s="0" t="str">
        <f aca="false">IF(M7633=0,"No Discount",IF(M7633&lt;0.2,"Low (1-19%)",IF(M7633&lt;0.4,"Medium (20-39%)","High (40%+)")))</f>
        <v>Medium (20-39%)</v>
      </c>
      <c r="R7633" s="0" t="str">
        <f aca="false">INDEX('Lookup Tables'!$B$2:$B$5,MATCH(F7633,'Lookup Tables'!$A$2:$A$5,0))</f>
        <v>Manager A</v>
      </c>
    </row>
    <row r="7634" customFormat="false" ht="15" hidden="false" customHeight="false" outlineLevel="0" collapsed="false">
      <c r="A7634" s="0" t="s">
        <v>5723</v>
      </c>
      <c r="B7634" s="13" t="n">
        <v>43463</v>
      </c>
      <c r="C7634" s="13" t="n">
        <v>43466</v>
      </c>
      <c r="D7634" s="14" t="s">
        <v>52</v>
      </c>
      <c r="E7634" s="14" t="s">
        <v>53</v>
      </c>
      <c r="F7634" s="14" t="s">
        <v>54</v>
      </c>
      <c r="G7634" s="14" t="s">
        <v>55</v>
      </c>
      <c r="H7634" s="14" t="s">
        <v>56</v>
      </c>
      <c r="I7634" s="14" t="s">
        <v>59</v>
      </c>
      <c r="J7634" s="14" t="s">
        <v>549</v>
      </c>
      <c r="K7634" s="15" t="n">
        <v>1207.84</v>
      </c>
      <c r="L7634" s="0" t="n">
        <v>8</v>
      </c>
      <c r="M7634" s="16" t="n">
        <v>0</v>
      </c>
      <c r="N7634" s="17" t="n">
        <v>314.0384</v>
      </c>
      <c r="O7634" s="0" t="str">
        <f aca="false">TEXT(B7634,"YYYY-MM")</f>
        <v>2018-12</v>
      </c>
      <c r="P7634" s="18" t="n">
        <f aca="false">IFERROR(N7634/K7634,0)</f>
        <v>0.26</v>
      </c>
      <c r="Q7634" s="0" t="str">
        <f aca="false">IF(M7634=0,"No Discount",IF(M7634&lt;0.2,"Low (1-19%)",IF(M7634&lt;0.4,"Medium (20-39%)","High (40%+)")))</f>
        <v>No Discount</v>
      </c>
      <c r="R7634" s="0" t="str">
        <f aca="false">INDEX('Lookup Tables'!$B$2:$B$5,MATCH(F7634,'Lookup Tables'!$A$2:$A$5,0))</f>
        <v>Manager C</v>
      </c>
    </row>
    <row r="7635" customFormat="false" ht="15" hidden="false" customHeight="false" outlineLevel="0" collapsed="false">
      <c r="A7635" s="0" t="s">
        <v>5723</v>
      </c>
      <c r="B7635" s="13" t="n">
        <v>43463</v>
      </c>
      <c r="C7635" s="13" t="n">
        <v>43466</v>
      </c>
      <c r="D7635" s="14" t="s">
        <v>52</v>
      </c>
      <c r="E7635" s="14" t="s">
        <v>53</v>
      </c>
      <c r="F7635" s="14" t="s">
        <v>54</v>
      </c>
      <c r="G7635" s="14" t="s">
        <v>55</v>
      </c>
      <c r="H7635" s="14" t="s">
        <v>65</v>
      </c>
      <c r="I7635" s="14" t="s">
        <v>83</v>
      </c>
      <c r="J7635" s="14" t="s">
        <v>2025</v>
      </c>
      <c r="K7635" s="15" t="n">
        <v>12.53</v>
      </c>
      <c r="L7635" s="0" t="n">
        <v>1</v>
      </c>
      <c r="M7635" s="16" t="n">
        <v>0</v>
      </c>
      <c r="N7635" s="17" t="n">
        <v>5.8891</v>
      </c>
      <c r="O7635" s="0" t="str">
        <f aca="false">TEXT(B7635,"YYYY-MM")</f>
        <v>2018-12</v>
      </c>
      <c r="P7635" s="18" t="n">
        <f aca="false">IFERROR(N7635/K7635,0)</f>
        <v>0.47</v>
      </c>
      <c r="Q7635" s="0" t="str">
        <f aca="false">IF(M7635=0,"No Discount",IF(M7635&lt;0.2,"Low (1-19%)",IF(M7635&lt;0.4,"Medium (20-39%)","High (40%+)")))</f>
        <v>No Discount</v>
      </c>
      <c r="R7635" s="0" t="str">
        <f aca="false">INDEX('Lookup Tables'!$B$2:$B$5,MATCH(F7635,'Lookup Tables'!$A$2:$A$5,0))</f>
        <v>Manager C</v>
      </c>
    </row>
    <row r="7636" customFormat="false" ht="15" hidden="false" customHeight="false" outlineLevel="0" collapsed="false">
      <c r="A7636" s="0" t="s">
        <v>5723</v>
      </c>
      <c r="B7636" s="13" t="n">
        <v>43463</v>
      </c>
      <c r="C7636" s="13" t="n">
        <v>43466</v>
      </c>
      <c r="D7636" s="14" t="s">
        <v>52</v>
      </c>
      <c r="E7636" s="14" t="s">
        <v>53</v>
      </c>
      <c r="F7636" s="14" t="s">
        <v>54</v>
      </c>
      <c r="G7636" s="14" t="s">
        <v>55</v>
      </c>
      <c r="H7636" s="14" t="s">
        <v>65</v>
      </c>
      <c r="I7636" s="14" t="s">
        <v>78</v>
      </c>
      <c r="J7636" s="14" t="s">
        <v>2426</v>
      </c>
      <c r="K7636" s="15" t="n">
        <v>34.58</v>
      </c>
      <c r="L7636" s="0" t="n">
        <v>1</v>
      </c>
      <c r="M7636" s="16" t="n">
        <v>0</v>
      </c>
      <c r="N7636" s="17" t="n">
        <v>10.0282</v>
      </c>
      <c r="O7636" s="0" t="str">
        <f aca="false">TEXT(B7636,"YYYY-MM")</f>
        <v>2018-12</v>
      </c>
      <c r="P7636" s="18" t="n">
        <f aca="false">IFERROR(N7636/K7636,0)</f>
        <v>0.29</v>
      </c>
      <c r="Q7636" s="0" t="str">
        <f aca="false">IF(M7636=0,"No Discount",IF(M7636&lt;0.2,"Low (1-19%)",IF(M7636&lt;0.4,"Medium (20-39%)","High (40%+)")))</f>
        <v>No Discount</v>
      </c>
      <c r="R7636" s="0" t="str">
        <f aca="false">INDEX('Lookup Tables'!$B$2:$B$5,MATCH(F7636,'Lookup Tables'!$A$2:$A$5,0))</f>
        <v>Manager C</v>
      </c>
    </row>
    <row r="7637" customFormat="false" ht="15" hidden="false" customHeight="false" outlineLevel="0" collapsed="false">
      <c r="A7637" s="0" t="s">
        <v>5723</v>
      </c>
      <c r="B7637" s="13" t="n">
        <v>43463</v>
      </c>
      <c r="C7637" s="13" t="n">
        <v>43466</v>
      </c>
      <c r="D7637" s="14" t="s">
        <v>52</v>
      </c>
      <c r="E7637" s="14" t="s">
        <v>53</v>
      </c>
      <c r="F7637" s="14" t="s">
        <v>54</v>
      </c>
      <c r="G7637" s="14" t="s">
        <v>55</v>
      </c>
      <c r="H7637" s="14" t="s">
        <v>56</v>
      </c>
      <c r="I7637" s="14" t="s">
        <v>59</v>
      </c>
      <c r="J7637" s="14" t="s">
        <v>3171</v>
      </c>
      <c r="K7637" s="15" t="n">
        <v>300.98</v>
      </c>
      <c r="L7637" s="0" t="n">
        <v>1</v>
      </c>
      <c r="M7637" s="16" t="n">
        <v>0</v>
      </c>
      <c r="N7637" s="17" t="n">
        <v>87.2842</v>
      </c>
      <c r="O7637" s="0" t="str">
        <f aca="false">TEXT(B7637,"YYYY-MM")</f>
        <v>2018-12</v>
      </c>
      <c r="P7637" s="18" t="n">
        <f aca="false">IFERROR(N7637/K7637,0)</f>
        <v>0.29</v>
      </c>
      <c r="Q7637" s="0" t="str">
        <f aca="false">IF(M7637=0,"No Discount",IF(M7637&lt;0.2,"Low (1-19%)",IF(M7637&lt;0.4,"Medium (20-39%)","High (40%+)")))</f>
        <v>No Discount</v>
      </c>
      <c r="R7637" s="0" t="str">
        <f aca="false">INDEX('Lookup Tables'!$B$2:$B$5,MATCH(F7637,'Lookup Tables'!$A$2:$A$5,0))</f>
        <v>Manager C</v>
      </c>
    </row>
    <row r="7638" customFormat="false" ht="15" hidden="false" customHeight="false" outlineLevel="0" collapsed="false">
      <c r="A7638" s="0" t="s">
        <v>5723</v>
      </c>
      <c r="B7638" s="13" t="n">
        <v>43463</v>
      </c>
      <c r="C7638" s="13" t="n">
        <v>43466</v>
      </c>
      <c r="D7638" s="14" t="s">
        <v>52</v>
      </c>
      <c r="E7638" s="14" t="s">
        <v>53</v>
      </c>
      <c r="F7638" s="14" t="s">
        <v>54</v>
      </c>
      <c r="G7638" s="14" t="s">
        <v>55</v>
      </c>
      <c r="H7638" s="14" t="s">
        <v>56</v>
      </c>
      <c r="I7638" s="14" t="s">
        <v>59</v>
      </c>
      <c r="J7638" s="14" t="s">
        <v>1546</v>
      </c>
      <c r="K7638" s="15" t="n">
        <v>258.75</v>
      </c>
      <c r="L7638" s="0" t="n">
        <v>3</v>
      </c>
      <c r="M7638" s="16" t="n">
        <v>0</v>
      </c>
      <c r="N7638" s="17" t="n">
        <v>77.625</v>
      </c>
      <c r="O7638" s="0" t="str">
        <f aca="false">TEXT(B7638,"YYYY-MM")</f>
        <v>2018-12</v>
      </c>
      <c r="P7638" s="18" t="n">
        <f aca="false">IFERROR(N7638/K7638,0)</f>
        <v>0.3</v>
      </c>
      <c r="Q7638" s="0" t="str">
        <f aca="false">IF(M7638=0,"No Discount",IF(M7638&lt;0.2,"Low (1-19%)",IF(M7638&lt;0.4,"Medium (20-39%)","High (40%+)")))</f>
        <v>No Discount</v>
      </c>
      <c r="R7638" s="0" t="str">
        <f aca="false">INDEX('Lookup Tables'!$B$2:$B$5,MATCH(F7638,'Lookup Tables'!$A$2:$A$5,0))</f>
        <v>Manager C</v>
      </c>
    </row>
    <row r="7639" customFormat="false" ht="15" hidden="false" customHeight="false" outlineLevel="0" collapsed="false">
      <c r="A7639" s="0" t="s">
        <v>5724</v>
      </c>
      <c r="B7639" s="13" t="n">
        <v>43161</v>
      </c>
      <c r="C7639" s="13" t="n">
        <v>43167</v>
      </c>
      <c r="D7639" s="14" t="s">
        <v>69</v>
      </c>
      <c r="E7639" s="14" t="s">
        <v>62</v>
      </c>
      <c r="F7639" s="14" t="s">
        <v>117</v>
      </c>
      <c r="G7639" s="14" t="s">
        <v>160</v>
      </c>
      <c r="H7639" s="14" t="s">
        <v>65</v>
      </c>
      <c r="I7639" s="14" t="s">
        <v>78</v>
      </c>
      <c r="J7639" s="14" t="s">
        <v>3185</v>
      </c>
      <c r="K7639" s="15" t="n">
        <v>59.52</v>
      </c>
      <c r="L7639" s="0" t="n">
        <v>3</v>
      </c>
      <c r="M7639" s="16" t="n">
        <v>0</v>
      </c>
      <c r="N7639" s="17" t="n">
        <v>15.4752</v>
      </c>
      <c r="O7639" s="0" t="str">
        <f aca="false">TEXT(B7639,"YYYY-MM")</f>
        <v>2018-03</v>
      </c>
      <c r="P7639" s="18" t="n">
        <f aca="false">IFERROR(N7639/K7639,0)</f>
        <v>0.26</v>
      </c>
      <c r="Q7639" s="0" t="str">
        <f aca="false">IF(M7639=0,"No Discount",IF(M7639&lt;0.2,"Low (1-19%)",IF(M7639&lt;0.4,"Medium (20-39%)","High (40%+)")))</f>
        <v>No Discount</v>
      </c>
      <c r="R7639" s="0" t="str">
        <f aca="false">INDEX('Lookup Tables'!$B$2:$B$5,MATCH(F7639,'Lookup Tables'!$A$2:$A$5,0))</f>
        <v>Manager B</v>
      </c>
    </row>
    <row r="7640" customFormat="false" ht="15" hidden="false" customHeight="false" outlineLevel="0" collapsed="false">
      <c r="A7640" s="0" t="s">
        <v>5724</v>
      </c>
      <c r="B7640" s="13" t="n">
        <v>43161</v>
      </c>
      <c r="C7640" s="13" t="n">
        <v>43167</v>
      </c>
      <c r="D7640" s="14" t="s">
        <v>69</v>
      </c>
      <c r="E7640" s="14" t="s">
        <v>62</v>
      </c>
      <c r="F7640" s="14" t="s">
        <v>117</v>
      </c>
      <c r="G7640" s="14" t="s">
        <v>160</v>
      </c>
      <c r="H7640" s="14" t="s">
        <v>65</v>
      </c>
      <c r="I7640" s="14" t="s">
        <v>129</v>
      </c>
      <c r="J7640" s="14" t="s">
        <v>340</v>
      </c>
      <c r="K7640" s="15" t="n">
        <v>57.96</v>
      </c>
      <c r="L7640" s="0" t="n">
        <v>7</v>
      </c>
      <c r="M7640" s="16" t="n">
        <v>0</v>
      </c>
      <c r="N7640" s="17" t="n">
        <v>27.2412</v>
      </c>
      <c r="O7640" s="0" t="str">
        <f aca="false">TEXT(B7640,"YYYY-MM")</f>
        <v>2018-03</v>
      </c>
      <c r="P7640" s="18" t="n">
        <f aca="false">IFERROR(N7640/K7640,0)</f>
        <v>0.47</v>
      </c>
      <c r="Q7640" s="0" t="str">
        <f aca="false">IF(M7640=0,"No Discount",IF(M7640&lt;0.2,"Low (1-19%)",IF(M7640&lt;0.4,"Medium (20-39%)","High (40%+)")))</f>
        <v>No Discount</v>
      </c>
      <c r="R7640" s="0" t="str">
        <f aca="false">INDEX('Lookup Tables'!$B$2:$B$5,MATCH(F7640,'Lookup Tables'!$A$2:$A$5,0))</f>
        <v>Manager B</v>
      </c>
    </row>
    <row r="7641" customFormat="false" ht="15" hidden="false" customHeight="false" outlineLevel="0" collapsed="false">
      <c r="A7641" s="0" t="s">
        <v>5724</v>
      </c>
      <c r="B7641" s="13" t="n">
        <v>43161</v>
      </c>
      <c r="C7641" s="13" t="n">
        <v>43167</v>
      </c>
      <c r="D7641" s="14" t="s">
        <v>69</v>
      </c>
      <c r="E7641" s="14" t="s">
        <v>62</v>
      </c>
      <c r="F7641" s="14" t="s">
        <v>117</v>
      </c>
      <c r="G7641" s="14" t="s">
        <v>160</v>
      </c>
      <c r="H7641" s="14" t="s">
        <v>56</v>
      </c>
      <c r="I7641" s="14" t="s">
        <v>57</v>
      </c>
      <c r="J7641" s="14" t="s">
        <v>3144</v>
      </c>
      <c r="K7641" s="15" t="n">
        <v>441.96</v>
      </c>
      <c r="L7641" s="0" t="n">
        <v>2</v>
      </c>
      <c r="M7641" s="16" t="n">
        <v>0</v>
      </c>
      <c r="N7641" s="17" t="n">
        <v>101.6508</v>
      </c>
      <c r="O7641" s="0" t="str">
        <f aca="false">TEXT(B7641,"YYYY-MM")</f>
        <v>2018-03</v>
      </c>
      <c r="P7641" s="18" t="n">
        <f aca="false">IFERROR(N7641/K7641,0)</f>
        <v>0.23</v>
      </c>
      <c r="Q7641" s="0" t="str">
        <f aca="false">IF(M7641=0,"No Discount",IF(M7641&lt;0.2,"Low (1-19%)",IF(M7641&lt;0.4,"Medium (20-39%)","High (40%+)")))</f>
        <v>No Discount</v>
      </c>
      <c r="R7641" s="0" t="str">
        <f aca="false">INDEX('Lookup Tables'!$B$2:$B$5,MATCH(F7641,'Lookup Tables'!$A$2:$A$5,0))</f>
        <v>Manager B</v>
      </c>
    </row>
    <row r="7642" customFormat="false" ht="15" hidden="false" customHeight="false" outlineLevel="0" collapsed="false">
      <c r="A7642" s="0" t="s">
        <v>5724</v>
      </c>
      <c r="B7642" s="13" t="n">
        <v>43161</v>
      </c>
      <c r="C7642" s="13" t="n">
        <v>43167</v>
      </c>
      <c r="D7642" s="14" t="s">
        <v>69</v>
      </c>
      <c r="E7642" s="14" t="s">
        <v>62</v>
      </c>
      <c r="F7642" s="14" t="s">
        <v>117</v>
      </c>
      <c r="G7642" s="14" t="s">
        <v>160</v>
      </c>
      <c r="H7642" s="14" t="s">
        <v>65</v>
      </c>
      <c r="I7642" s="14" t="s">
        <v>91</v>
      </c>
      <c r="J7642" s="14" t="s">
        <v>135</v>
      </c>
      <c r="K7642" s="15" t="n">
        <v>68.04</v>
      </c>
      <c r="L7642" s="0" t="n">
        <v>6</v>
      </c>
      <c r="M7642" s="16" t="n">
        <v>0</v>
      </c>
      <c r="N7642" s="17" t="n">
        <v>33.3396</v>
      </c>
      <c r="O7642" s="0" t="str">
        <f aca="false">TEXT(B7642,"YYYY-MM")</f>
        <v>2018-03</v>
      </c>
      <c r="P7642" s="18" t="n">
        <f aca="false">IFERROR(N7642/K7642,0)</f>
        <v>0.49</v>
      </c>
      <c r="Q7642" s="0" t="str">
        <f aca="false">IF(M7642=0,"No Discount",IF(M7642&lt;0.2,"Low (1-19%)",IF(M7642&lt;0.4,"Medium (20-39%)","High (40%+)")))</f>
        <v>No Discount</v>
      </c>
      <c r="R7642" s="0" t="str">
        <f aca="false">INDEX('Lookup Tables'!$B$2:$B$5,MATCH(F7642,'Lookup Tables'!$A$2:$A$5,0))</f>
        <v>Manager B</v>
      </c>
    </row>
    <row r="7643" customFormat="false" ht="15" hidden="false" customHeight="false" outlineLevel="0" collapsed="false">
      <c r="A7643" s="0" t="s">
        <v>5725</v>
      </c>
      <c r="B7643" s="13" t="n">
        <v>43014</v>
      </c>
      <c r="C7643" s="13" t="n">
        <v>43015</v>
      </c>
      <c r="D7643" s="14" t="s">
        <v>137</v>
      </c>
      <c r="E7643" s="14" t="s">
        <v>97</v>
      </c>
      <c r="F7643" s="14" t="s">
        <v>63</v>
      </c>
      <c r="G7643" s="14" t="s">
        <v>252</v>
      </c>
      <c r="H7643" s="14" t="s">
        <v>80</v>
      </c>
      <c r="I7643" s="14" t="s">
        <v>345</v>
      </c>
      <c r="J7643" s="14" t="s">
        <v>5726</v>
      </c>
      <c r="K7643" s="15" t="n">
        <v>703.71</v>
      </c>
      <c r="L7643" s="0" t="n">
        <v>6</v>
      </c>
      <c r="M7643" s="16" t="n">
        <v>0.7</v>
      </c>
      <c r="N7643" s="17" t="n">
        <v>-938.28</v>
      </c>
      <c r="O7643" s="0" t="str">
        <f aca="false">TEXT(B7643,"YYYY-MM")</f>
        <v>2017-10</v>
      </c>
      <c r="P7643" s="18" t="n">
        <f aca="false">IFERROR(N7643/K7643,0)</f>
        <v>-1.33333333333333</v>
      </c>
      <c r="Q7643" s="0" t="str">
        <f aca="false">IF(M7643=0,"No Discount",IF(M7643&lt;0.2,"Low (1-19%)",IF(M7643&lt;0.4,"Medium (20-39%)","High (40%+)")))</f>
        <v>High (40%+)</v>
      </c>
      <c r="R7643" s="0" t="str">
        <f aca="false">INDEX('Lookup Tables'!$B$2:$B$5,MATCH(F7643,'Lookup Tables'!$A$2:$A$5,0))</f>
        <v>Manager D</v>
      </c>
    </row>
    <row r="7644" customFormat="false" ht="15" hidden="false" customHeight="false" outlineLevel="0" collapsed="false">
      <c r="A7644" s="0" t="s">
        <v>5725</v>
      </c>
      <c r="B7644" s="13" t="n">
        <v>43014</v>
      </c>
      <c r="C7644" s="13" t="n">
        <v>43015</v>
      </c>
      <c r="D7644" s="14" t="s">
        <v>137</v>
      </c>
      <c r="E7644" s="14" t="s">
        <v>97</v>
      </c>
      <c r="F7644" s="14" t="s">
        <v>63</v>
      </c>
      <c r="G7644" s="14" t="s">
        <v>252</v>
      </c>
      <c r="H7644" s="14" t="s">
        <v>65</v>
      </c>
      <c r="I7644" s="14" t="s">
        <v>83</v>
      </c>
      <c r="J7644" s="14" t="s">
        <v>934</v>
      </c>
      <c r="K7644" s="15" t="n">
        <v>17.904</v>
      </c>
      <c r="L7644" s="0" t="n">
        <v>4</v>
      </c>
      <c r="M7644" s="16" t="n">
        <v>0.7</v>
      </c>
      <c r="N7644" s="17" t="n">
        <v>-14.92</v>
      </c>
      <c r="O7644" s="0" t="str">
        <f aca="false">TEXT(B7644,"YYYY-MM")</f>
        <v>2017-10</v>
      </c>
      <c r="P7644" s="18" t="n">
        <f aca="false">IFERROR(N7644/K7644,0)</f>
        <v>-0.833333333333333</v>
      </c>
      <c r="Q7644" s="0" t="str">
        <f aca="false">IF(M7644=0,"No Discount",IF(M7644&lt;0.2,"Low (1-19%)",IF(M7644&lt;0.4,"Medium (20-39%)","High (40%+)")))</f>
        <v>High (40%+)</v>
      </c>
      <c r="R7644" s="0" t="str">
        <f aca="false">INDEX('Lookup Tables'!$B$2:$B$5,MATCH(F7644,'Lookup Tables'!$A$2:$A$5,0))</f>
        <v>Manager D</v>
      </c>
    </row>
    <row r="7645" customFormat="false" ht="15" hidden="false" customHeight="false" outlineLevel="0" collapsed="false">
      <c r="A7645" s="0" t="s">
        <v>5725</v>
      </c>
      <c r="B7645" s="13" t="n">
        <v>43014</v>
      </c>
      <c r="C7645" s="13" t="n">
        <v>43015</v>
      </c>
      <c r="D7645" s="14" t="s">
        <v>137</v>
      </c>
      <c r="E7645" s="14" t="s">
        <v>97</v>
      </c>
      <c r="F7645" s="14" t="s">
        <v>63</v>
      </c>
      <c r="G7645" s="14" t="s">
        <v>252</v>
      </c>
      <c r="H7645" s="14" t="s">
        <v>65</v>
      </c>
      <c r="I7645" s="14" t="s">
        <v>83</v>
      </c>
      <c r="J7645" s="14" t="s">
        <v>2340</v>
      </c>
      <c r="K7645" s="15" t="n">
        <v>11.976</v>
      </c>
      <c r="L7645" s="0" t="n">
        <v>4</v>
      </c>
      <c r="M7645" s="16" t="n">
        <v>0.7</v>
      </c>
      <c r="N7645" s="17" t="n">
        <v>-9.1816</v>
      </c>
      <c r="O7645" s="0" t="str">
        <f aca="false">TEXT(B7645,"YYYY-MM")</f>
        <v>2017-10</v>
      </c>
      <c r="P7645" s="18" t="n">
        <f aca="false">IFERROR(N7645/K7645,0)</f>
        <v>-0.766666666666667</v>
      </c>
      <c r="Q7645" s="0" t="str">
        <f aca="false">IF(M7645=0,"No Discount",IF(M7645&lt;0.2,"Low (1-19%)",IF(M7645&lt;0.4,"Medium (20-39%)","High (40%+)")))</f>
        <v>High (40%+)</v>
      </c>
      <c r="R7645" s="0" t="str">
        <f aca="false">INDEX('Lookup Tables'!$B$2:$B$5,MATCH(F7645,'Lookup Tables'!$A$2:$A$5,0))</f>
        <v>Manager D</v>
      </c>
    </row>
    <row r="7646" customFormat="false" ht="15" hidden="false" customHeight="false" outlineLevel="0" collapsed="false">
      <c r="A7646" s="0" t="s">
        <v>5725</v>
      </c>
      <c r="B7646" s="13" t="n">
        <v>43014</v>
      </c>
      <c r="C7646" s="13" t="n">
        <v>43015</v>
      </c>
      <c r="D7646" s="14" t="s">
        <v>137</v>
      </c>
      <c r="E7646" s="14" t="s">
        <v>97</v>
      </c>
      <c r="F7646" s="14" t="s">
        <v>63</v>
      </c>
      <c r="G7646" s="14" t="s">
        <v>252</v>
      </c>
      <c r="H7646" s="14" t="s">
        <v>80</v>
      </c>
      <c r="I7646" s="14" t="s">
        <v>123</v>
      </c>
      <c r="J7646" s="14" t="s">
        <v>3719</v>
      </c>
      <c r="K7646" s="15" t="n">
        <v>67.96</v>
      </c>
      <c r="L7646" s="0" t="n">
        <v>5</v>
      </c>
      <c r="M7646" s="16" t="n">
        <v>0.2</v>
      </c>
      <c r="N7646" s="17" t="n">
        <v>0.8495</v>
      </c>
      <c r="O7646" s="0" t="str">
        <f aca="false">TEXT(B7646,"YYYY-MM")</f>
        <v>2017-10</v>
      </c>
      <c r="P7646" s="18" t="n">
        <f aca="false">IFERROR(N7646/K7646,0)</f>
        <v>0.0125</v>
      </c>
      <c r="Q7646" s="0" t="str">
        <f aca="false">IF(M7646=0,"No Discount",IF(M7646&lt;0.2,"Low (1-19%)",IF(M7646&lt;0.4,"Medium (20-39%)","High (40%+)")))</f>
        <v>Medium (20-39%)</v>
      </c>
      <c r="R7646" s="0" t="str">
        <f aca="false">INDEX('Lookup Tables'!$B$2:$B$5,MATCH(F7646,'Lookup Tables'!$A$2:$A$5,0))</f>
        <v>Manager D</v>
      </c>
    </row>
    <row r="7647" customFormat="false" ht="15" hidden="false" customHeight="false" outlineLevel="0" collapsed="false">
      <c r="A7647" s="0" t="s">
        <v>5727</v>
      </c>
      <c r="B7647" s="13" t="n">
        <v>42465</v>
      </c>
      <c r="C7647" s="13" t="n">
        <v>42471</v>
      </c>
      <c r="D7647" s="14" t="s">
        <v>69</v>
      </c>
      <c r="E7647" s="14" t="s">
        <v>62</v>
      </c>
      <c r="F7647" s="14" t="s">
        <v>63</v>
      </c>
      <c r="G7647" s="14" t="s">
        <v>64</v>
      </c>
      <c r="H7647" s="14" t="s">
        <v>56</v>
      </c>
      <c r="I7647" s="14" t="s">
        <v>59</v>
      </c>
      <c r="J7647" s="14" t="s">
        <v>1558</v>
      </c>
      <c r="K7647" s="15" t="n">
        <v>892.224</v>
      </c>
      <c r="L7647" s="0" t="n">
        <v>3</v>
      </c>
      <c r="M7647" s="16" t="n">
        <v>0.2</v>
      </c>
      <c r="N7647" s="17" t="n">
        <v>89.2224</v>
      </c>
      <c r="O7647" s="0" t="str">
        <f aca="false">TEXT(B7647,"YYYY-MM")</f>
        <v>2016-04</v>
      </c>
      <c r="P7647" s="18" t="n">
        <f aca="false">IFERROR(N7647/K7647,0)</f>
        <v>0.1</v>
      </c>
      <c r="Q7647" s="0" t="str">
        <f aca="false">IF(M7647=0,"No Discount",IF(M7647&lt;0.2,"Low (1-19%)",IF(M7647&lt;0.4,"Medium (20-39%)","High (40%+)")))</f>
        <v>Medium (20-39%)</v>
      </c>
      <c r="R7647" s="0" t="str">
        <f aca="false">INDEX('Lookup Tables'!$B$2:$B$5,MATCH(F7647,'Lookup Tables'!$A$2:$A$5,0))</f>
        <v>Manager D</v>
      </c>
    </row>
    <row r="7648" customFormat="false" ht="15" hidden="false" customHeight="false" outlineLevel="0" collapsed="false">
      <c r="A7648" s="0" t="s">
        <v>5728</v>
      </c>
      <c r="B7648" s="13" t="n">
        <v>42256</v>
      </c>
      <c r="C7648" s="13" t="n">
        <v>42260</v>
      </c>
      <c r="D7648" s="14" t="s">
        <v>69</v>
      </c>
      <c r="E7648" s="14" t="s">
        <v>53</v>
      </c>
      <c r="F7648" s="14" t="s">
        <v>54</v>
      </c>
      <c r="G7648" s="14" t="s">
        <v>90</v>
      </c>
      <c r="H7648" s="14" t="s">
        <v>80</v>
      </c>
      <c r="I7648" s="14" t="s">
        <v>345</v>
      </c>
      <c r="J7648" s="14" t="s">
        <v>5079</v>
      </c>
      <c r="K7648" s="15" t="n">
        <v>1299.99</v>
      </c>
      <c r="L7648" s="0" t="n">
        <v>2</v>
      </c>
      <c r="M7648" s="16" t="n">
        <v>0.5</v>
      </c>
      <c r="N7648" s="17" t="n">
        <v>-571.9956</v>
      </c>
      <c r="O7648" s="0" t="str">
        <f aca="false">TEXT(B7648,"YYYY-MM")</f>
        <v>2015-09</v>
      </c>
      <c r="P7648" s="18" t="n">
        <f aca="false">IFERROR(N7648/K7648,0)</f>
        <v>-0.44</v>
      </c>
      <c r="Q7648" s="0" t="str">
        <f aca="false">IF(M7648=0,"No Discount",IF(M7648&lt;0.2,"Low (1-19%)",IF(M7648&lt;0.4,"Medium (20-39%)","High (40%+)")))</f>
        <v>High (40%+)</v>
      </c>
      <c r="R7648" s="0" t="str">
        <f aca="false">INDEX('Lookup Tables'!$B$2:$B$5,MATCH(F7648,'Lookup Tables'!$A$2:$A$5,0))</f>
        <v>Manager C</v>
      </c>
    </row>
    <row r="7649" customFormat="false" ht="15" hidden="false" customHeight="false" outlineLevel="0" collapsed="false">
      <c r="A7649" s="0" t="s">
        <v>5729</v>
      </c>
      <c r="B7649" s="13" t="n">
        <v>42809</v>
      </c>
      <c r="C7649" s="13" t="n">
        <v>42810</v>
      </c>
      <c r="D7649" s="14" t="s">
        <v>137</v>
      </c>
      <c r="E7649" s="14" t="s">
        <v>62</v>
      </c>
      <c r="F7649" s="14" t="s">
        <v>63</v>
      </c>
      <c r="G7649" s="14" t="s">
        <v>64</v>
      </c>
      <c r="H7649" s="14" t="s">
        <v>65</v>
      </c>
      <c r="I7649" s="14" t="s">
        <v>83</v>
      </c>
      <c r="J7649" s="14" t="s">
        <v>1427</v>
      </c>
      <c r="K7649" s="15" t="n">
        <v>4.544</v>
      </c>
      <c r="L7649" s="0" t="n">
        <v>2</v>
      </c>
      <c r="M7649" s="16" t="n">
        <v>0.2</v>
      </c>
      <c r="N7649" s="17" t="n">
        <v>1.6472</v>
      </c>
      <c r="O7649" s="0" t="str">
        <f aca="false">TEXT(B7649,"YYYY-MM")</f>
        <v>2017-03</v>
      </c>
      <c r="P7649" s="18" t="n">
        <f aca="false">IFERROR(N7649/K7649,0)</f>
        <v>0.3625</v>
      </c>
      <c r="Q7649" s="0" t="str">
        <f aca="false">IF(M7649=0,"No Discount",IF(M7649&lt;0.2,"Low (1-19%)",IF(M7649&lt;0.4,"Medium (20-39%)","High (40%+)")))</f>
        <v>Medium (20-39%)</v>
      </c>
      <c r="R7649" s="0" t="str">
        <f aca="false">INDEX('Lookup Tables'!$B$2:$B$5,MATCH(F7649,'Lookup Tables'!$A$2:$A$5,0))</f>
        <v>Manager D</v>
      </c>
    </row>
    <row r="7650" customFormat="false" ht="15" hidden="false" customHeight="false" outlineLevel="0" collapsed="false">
      <c r="A7650" s="0" t="s">
        <v>5729</v>
      </c>
      <c r="B7650" s="13" t="n">
        <v>42809</v>
      </c>
      <c r="C7650" s="13" t="n">
        <v>42810</v>
      </c>
      <c r="D7650" s="14" t="s">
        <v>137</v>
      </c>
      <c r="E7650" s="14" t="s">
        <v>62</v>
      </c>
      <c r="F7650" s="14" t="s">
        <v>63</v>
      </c>
      <c r="G7650" s="14" t="s">
        <v>64</v>
      </c>
      <c r="H7650" s="14" t="s">
        <v>56</v>
      </c>
      <c r="I7650" s="14" t="s">
        <v>59</v>
      </c>
      <c r="J7650" s="14" t="s">
        <v>1388</v>
      </c>
      <c r="K7650" s="15" t="n">
        <v>1352.032</v>
      </c>
      <c r="L7650" s="0" t="n">
        <v>4</v>
      </c>
      <c r="M7650" s="16" t="n">
        <v>0.2</v>
      </c>
      <c r="N7650" s="17" t="n">
        <v>84.502</v>
      </c>
      <c r="O7650" s="0" t="str">
        <f aca="false">TEXT(B7650,"YYYY-MM")</f>
        <v>2017-03</v>
      </c>
      <c r="P7650" s="18" t="n">
        <f aca="false">IFERROR(N7650/K7650,0)</f>
        <v>0.0625</v>
      </c>
      <c r="Q7650" s="0" t="str">
        <f aca="false">IF(M7650=0,"No Discount",IF(M7650&lt;0.2,"Low (1-19%)",IF(M7650&lt;0.4,"Medium (20-39%)","High (40%+)")))</f>
        <v>Medium (20-39%)</v>
      </c>
      <c r="R7650" s="0" t="str">
        <f aca="false">INDEX('Lookup Tables'!$B$2:$B$5,MATCH(F7650,'Lookup Tables'!$A$2:$A$5,0))</f>
        <v>Manager D</v>
      </c>
    </row>
    <row r="7651" customFormat="false" ht="15" hidden="false" customHeight="false" outlineLevel="0" collapsed="false">
      <c r="A7651" s="0" t="s">
        <v>5730</v>
      </c>
      <c r="B7651" s="13" t="n">
        <v>42731</v>
      </c>
      <c r="C7651" s="13" t="n">
        <v>42735</v>
      </c>
      <c r="D7651" s="14" t="s">
        <v>69</v>
      </c>
      <c r="E7651" s="14" t="s">
        <v>62</v>
      </c>
      <c r="F7651" s="14" t="s">
        <v>117</v>
      </c>
      <c r="G7651" s="14" t="s">
        <v>269</v>
      </c>
      <c r="H7651" s="14" t="s">
        <v>56</v>
      </c>
      <c r="I7651" s="14" t="s">
        <v>71</v>
      </c>
      <c r="J7651" s="14" t="s">
        <v>1312</v>
      </c>
      <c r="K7651" s="15" t="n">
        <v>1548.99</v>
      </c>
      <c r="L7651" s="0" t="n">
        <v>9</v>
      </c>
      <c r="M7651" s="16" t="n">
        <v>0.4</v>
      </c>
      <c r="N7651" s="17" t="n">
        <v>-464.697</v>
      </c>
      <c r="O7651" s="0" t="str">
        <f aca="false">TEXT(B7651,"YYYY-MM")</f>
        <v>2016-12</v>
      </c>
      <c r="P7651" s="18" t="n">
        <f aca="false">IFERROR(N7651/K7651,0)</f>
        <v>-0.3</v>
      </c>
      <c r="Q7651" s="0" t="str">
        <f aca="false">IF(M7651=0,"No Discount",IF(M7651&lt;0.2,"Low (1-19%)",IF(M7651&lt;0.4,"Medium (20-39%)","High (40%+)")))</f>
        <v>High (40%+)</v>
      </c>
      <c r="R7651" s="0" t="str">
        <f aca="false">INDEX('Lookup Tables'!$B$2:$B$5,MATCH(F7651,'Lookup Tables'!$A$2:$A$5,0))</f>
        <v>Manager B</v>
      </c>
    </row>
    <row r="7652" customFormat="false" ht="15" hidden="false" customHeight="false" outlineLevel="0" collapsed="false">
      <c r="A7652" s="0" t="s">
        <v>5730</v>
      </c>
      <c r="B7652" s="13" t="n">
        <v>42731</v>
      </c>
      <c r="C7652" s="13" t="n">
        <v>42735</v>
      </c>
      <c r="D7652" s="14" t="s">
        <v>69</v>
      </c>
      <c r="E7652" s="14" t="s">
        <v>62</v>
      </c>
      <c r="F7652" s="14" t="s">
        <v>117</v>
      </c>
      <c r="G7652" s="14" t="s">
        <v>269</v>
      </c>
      <c r="H7652" s="14" t="s">
        <v>65</v>
      </c>
      <c r="I7652" s="14" t="s">
        <v>129</v>
      </c>
      <c r="J7652" s="14" t="s">
        <v>340</v>
      </c>
      <c r="K7652" s="15" t="n">
        <v>19.872</v>
      </c>
      <c r="L7652" s="0" t="n">
        <v>3</v>
      </c>
      <c r="M7652" s="16" t="n">
        <v>0.2</v>
      </c>
      <c r="N7652" s="17" t="n">
        <v>6.7068</v>
      </c>
      <c r="O7652" s="0" t="str">
        <f aca="false">TEXT(B7652,"YYYY-MM")</f>
        <v>2016-12</v>
      </c>
      <c r="P7652" s="18" t="n">
        <f aca="false">IFERROR(N7652/K7652,0)</f>
        <v>0.3375</v>
      </c>
      <c r="Q7652" s="0" t="str">
        <f aca="false">IF(M7652=0,"No Discount",IF(M7652&lt;0.2,"Low (1-19%)",IF(M7652&lt;0.4,"Medium (20-39%)","High (40%+)")))</f>
        <v>Medium (20-39%)</v>
      </c>
      <c r="R7652" s="0" t="str">
        <f aca="false">INDEX('Lookup Tables'!$B$2:$B$5,MATCH(F7652,'Lookup Tables'!$A$2:$A$5,0))</f>
        <v>Manager B</v>
      </c>
    </row>
    <row r="7653" customFormat="false" ht="15" hidden="false" customHeight="false" outlineLevel="0" collapsed="false">
      <c r="A7653" s="0" t="s">
        <v>5731</v>
      </c>
      <c r="B7653" s="13" t="n">
        <v>43319</v>
      </c>
      <c r="C7653" s="13" t="n">
        <v>43320</v>
      </c>
      <c r="D7653" s="14" t="s">
        <v>137</v>
      </c>
      <c r="E7653" s="14" t="s">
        <v>53</v>
      </c>
      <c r="F7653" s="14" t="s">
        <v>98</v>
      </c>
      <c r="G7653" s="14" t="s">
        <v>99</v>
      </c>
      <c r="H7653" s="14" t="s">
        <v>80</v>
      </c>
      <c r="I7653" s="14" t="s">
        <v>123</v>
      </c>
      <c r="J7653" s="14" t="s">
        <v>253</v>
      </c>
      <c r="K7653" s="15" t="n">
        <v>119.448</v>
      </c>
      <c r="L7653" s="0" t="n">
        <v>3</v>
      </c>
      <c r="M7653" s="16" t="n">
        <v>0.2</v>
      </c>
      <c r="N7653" s="17" t="n">
        <v>-13.4379</v>
      </c>
      <c r="O7653" s="0" t="str">
        <f aca="false">TEXT(B7653,"YYYY-MM")</f>
        <v>2018-08</v>
      </c>
      <c r="P7653" s="18" t="n">
        <f aca="false">IFERROR(N7653/K7653,0)</f>
        <v>-0.1125</v>
      </c>
      <c r="Q7653" s="0" t="str">
        <f aca="false">IF(M7653=0,"No Discount",IF(M7653&lt;0.2,"Low (1-19%)",IF(M7653&lt;0.4,"Medium (20-39%)","High (40%+)")))</f>
        <v>Medium (20-39%)</v>
      </c>
      <c r="R7653" s="0" t="str">
        <f aca="false">INDEX('Lookup Tables'!$B$2:$B$5,MATCH(F7653,'Lookup Tables'!$A$2:$A$5,0))</f>
        <v>Manager A</v>
      </c>
    </row>
    <row r="7654" customFormat="false" ht="15" hidden="false" customHeight="false" outlineLevel="0" collapsed="false">
      <c r="A7654" s="0" t="s">
        <v>5731</v>
      </c>
      <c r="B7654" s="13" t="n">
        <v>43319</v>
      </c>
      <c r="C7654" s="13" t="n">
        <v>43320</v>
      </c>
      <c r="D7654" s="14" t="s">
        <v>137</v>
      </c>
      <c r="E7654" s="14" t="s">
        <v>53</v>
      </c>
      <c r="F7654" s="14" t="s">
        <v>98</v>
      </c>
      <c r="G7654" s="14" t="s">
        <v>99</v>
      </c>
      <c r="H7654" s="14" t="s">
        <v>65</v>
      </c>
      <c r="I7654" s="14" t="s">
        <v>73</v>
      </c>
      <c r="J7654" s="14" t="s">
        <v>466</v>
      </c>
      <c r="K7654" s="15" t="n">
        <v>118.16</v>
      </c>
      <c r="L7654" s="0" t="n">
        <v>2</v>
      </c>
      <c r="M7654" s="16" t="n">
        <v>0.2</v>
      </c>
      <c r="N7654" s="17" t="n">
        <v>-25.109</v>
      </c>
      <c r="O7654" s="0" t="str">
        <f aca="false">TEXT(B7654,"YYYY-MM")</f>
        <v>2018-08</v>
      </c>
      <c r="P7654" s="18" t="n">
        <f aca="false">IFERROR(N7654/K7654,0)</f>
        <v>-0.2125</v>
      </c>
      <c r="Q7654" s="0" t="str">
        <f aca="false">IF(M7654=0,"No Discount",IF(M7654&lt;0.2,"Low (1-19%)",IF(M7654&lt;0.4,"Medium (20-39%)","High (40%+)")))</f>
        <v>Medium (20-39%)</v>
      </c>
      <c r="R7654" s="0" t="str">
        <f aca="false">INDEX('Lookup Tables'!$B$2:$B$5,MATCH(F7654,'Lookup Tables'!$A$2:$A$5,0))</f>
        <v>Manager A</v>
      </c>
    </row>
    <row r="7655" customFormat="false" ht="15" hidden="false" customHeight="false" outlineLevel="0" collapsed="false">
      <c r="A7655" s="0" t="s">
        <v>5732</v>
      </c>
      <c r="B7655" s="13" t="n">
        <v>42451</v>
      </c>
      <c r="C7655" s="13" t="n">
        <v>42456</v>
      </c>
      <c r="D7655" s="14" t="s">
        <v>69</v>
      </c>
      <c r="E7655" s="14" t="s">
        <v>62</v>
      </c>
      <c r="F7655" s="14" t="s">
        <v>54</v>
      </c>
      <c r="G7655" s="14" t="s">
        <v>211</v>
      </c>
      <c r="H7655" s="14" t="s">
        <v>65</v>
      </c>
      <c r="I7655" s="14" t="s">
        <v>78</v>
      </c>
      <c r="J7655" s="14" t="s">
        <v>3981</v>
      </c>
      <c r="K7655" s="15" t="n">
        <v>19.56</v>
      </c>
      <c r="L7655" s="0" t="n">
        <v>4</v>
      </c>
      <c r="M7655" s="16" t="n">
        <v>0</v>
      </c>
      <c r="N7655" s="17" t="n">
        <v>5.4768</v>
      </c>
      <c r="O7655" s="0" t="str">
        <f aca="false">TEXT(B7655,"YYYY-MM")</f>
        <v>2016-03</v>
      </c>
      <c r="P7655" s="18" t="n">
        <f aca="false">IFERROR(N7655/K7655,0)</f>
        <v>0.28</v>
      </c>
      <c r="Q7655" s="0" t="str">
        <f aca="false">IF(M7655=0,"No Discount",IF(M7655&lt;0.2,"Low (1-19%)",IF(M7655&lt;0.4,"Medium (20-39%)","High (40%+)")))</f>
        <v>No Discount</v>
      </c>
      <c r="R7655" s="0" t="str">
        <f aca="false">INDEX('Lookup Tables'!$B$2:$B$5,MATCH(F7655,'Lookup Tables'!$A$2:$A$5,0))</f>
        <v>Manager C</v>
      </c>
    </row>
    <row r="7656" customFormat="false" ht="15" hidden="false" customHeight="false" outlineLevel="0" collapsed="false">
      <c r="A7656" s="0" t="s">
        <v>5733</v>
      </c>
      <c r="B7656" s="13" t="n">
        <v>42704</v>
      </c>
      <c r="C7656" s="13" t="n">
        <v>42706</v>
      </c>
      <c r="D7656" s="14" t="s">
        <v>52</v>
      </c>
      <c r="E7656" s="14" t="s">
        <v>53</v>
      </c>
      <c r="F7656" s="14" t="s">
        <v>63</v>
      </c>
      <c r="G7656" s="14" t="s">
        <v>646</v>
      </c>
      <c r="H7656" s="14" t="s">
        <v>56</v>
      </c>
      <c r="I7656" s="14" t="s">
        <v>76</v>
      </c>
      <c r="J7656" s="14" t="s">
        <v>4203</v>
      </c>
      <c r="K7656" s="15" t="n">
        <v>80.96</v>
      </c>
      <c r="L7656" s="0" t="n">
        <v>4</v>
      </c>
      <c r="M7656" s="16" t="n">
        <v>0</v>
      </c>
      <c r="N7656" s="17" t="n">
        <v>29.1456</v>
      </c>
      <c r="O7656" s="0" t="str">
        <f aca="false">TEXT(B7656,"YYYY-MM")</f>
        <v>2016-11</v>
      </c>
      <c r="P7656" s="18" t="n">
        <f aca="false">IFERROR(N7656/K7656,0)</f>
        <v>0.36</v>
      </c>
      <c r="Q7656" s="0" t="str">
        <f aca="false">IF(M7656=0,"No Discount",IF(M7656&lt;0.2,"Low (1-19%)",IF(M7656&lt;0.4,"Medium (20-39%)","High (40%+)")))</f>
        <v>No Discount</v>
      </c>
      <c r="R7656" s="0" t="str">
        <f aca="false">INDEX('Lookup Tables'!$B$2:$B$5,MATCH(F7656,'Lookup Tables'!$A$2:$A$5,0))</f>
        <v>Manager D</v>
      </c>
    </row>
    <row r="7657" customFormat="false" ht="15" hidden="false" customHeight="false" outlineLevel="0" collapsed="false">
      <c r="A7657" s="0" t="s">
        <v>5733</v>
      </c>
      <c r="B7657" s="13" t="n">
        <v>42704</v>
      </c>
      <c r="C7657" s="13" t="n">
        <v>42706</v>
      </c>
      <c r="D7657" s="14" t="s">
        <v>52</v>
      </c>
      <c r="E7657" s="14" t="s">
        <v>53</v>
      </c>
      <c r="F7657" s="14" t="s">
        <v>63</v>
      </c>
      <c r="G7657" s="14" t="s">
        <v>646</v>
      </c>
      <c r="H7657" s="14" t="s">
        <v>65</v>
      </c>
      <c r="I7657" s="14" t="s">
        <v>91</v>
      </c>
      <c r="J7657" s="14" t="s">
        <v>3058</v>
      </c>
      <c r="K7657" s="15" t="n">
        <v>25.92</v>
      </c>
      <c r="L7657" s="0" t="n">
        <v>4</v>
      </c>
      <c r="M7657" s="16" t="n">
        <v>0</v>
      </c>
      <c r="N7657" s="17" t="n">
        <v>12.4416</v>
      </c>
      <c r="O7657" s="0" t="str">
        <f aca="false">TEXT(B7657,"YYYY-MM")</f>
        <v>2016-11</v>
      </c>
      <c r="P7657" s="18" t="n">
        <f aca="false">IFERROR(N7657/K7657,0)</f>
        <v>0.48</v>
      </c>
      <c r="Q7657" s="0" t="str">
        <f aca="false">IF(M7657=0,"No Discount",IF(M7657&lt;0.2,"Low (1-19%)",IF(M7657&lt;0.4,"Medium (20-39%)","High (40%+)")))</f>
        <v>No Discount</v>
      </c>
      <c r="R7657" s="0" t="str">
        <f aca="false">INDEX('Lookup Tables'!$B$2:$B$5,MATCH(F7657,'Lookup Tables'!$A$2:$A$5,0))</f>
        <v>Manager D</v>
      </c>
    </row>
    <row r="7658" customFormat="false" ht="15" hidden="false" customHeight="false" outlineLevel="0" collapsed="false">
      <c r="A7658" s="0" t="s">
        <v>5734</v>
      </c>
      <c r="B7658" s="13" t="n">
        <v>42109</v>
      </c>
      <c r="C7658" s="13" t="n">
        <v>42109</v>
      </c>
      <c r="D7658" s="14" t="s">
        <v>606</v>
      </c>
      <c r="E7658" s="14" t="s">
        <v>97</v>
      </c>
      <c r="F7658" s="14" t="s">
        <v>63</v>
      </c>
      <c r="G7658" s="14" t="s">
        <v>64</v>
      </c>
      <c r="H7658" s="14" t="s">
        <v>65</v>
      </c>
      <c r="I7658" s="14" t="s">
        <v>85</v>
      </c>
      <c r="J7658" s="14" t="s">
        <v>1150</v>
      </c>
      <c r="K7658" s="15" t="n">
        <v>106.96</v>
      </c>
      <c r="L7658" s="0" t="n">
        <v>2</v>
      </c>
      <c r="M7658" s="16" t="n">
        <v>0</v>
      </c>
      <c r="N7658" s="17" t="n">
        <v>31.0184</v>
      </c>
      <c r="O7658" s="0" t="str">
        <f aca="false">TEXT(B7658,"YYYY-MM")</f>
        <v>2015-04</v>
      </c>
      <c r="P7658" s="18" t="n">
        <f aca="false">IFERROR(N7658/K7658,0)</f>
        <v>0.29</v>
      </c>
      <c r="Q7658" s="0" t="str">
        <f aca="false">IF(M7658=0,"No Discount",IF(M7658&lt;0.2,"Low (1-19%)",IF(M7658&lt;0.4,"Medium (20-39%)","High (40%+)")))</f>
        <v>No Discount</v>
      </c>
      <c r="R7658" s="0" t="str">
        <f aca="false">INDEX('Lookup Tables'!$B$2:$B$5,MATCH(F7658,'Lookup Tables'!$A$2:$A$5,0))</f>
        <v>Manager D</v>
      </c>
    </row>
    <row r="7659" customFormat="false" ht="15" hidden="false" customHeight="false" outlineLevel="0" collapsed="false">
      <c r="A7659" s="0" t="s">
        <v>5734</v>
      </c>
      <c r="B7659" s="13" t="n">
        <v>42109</v>
      </c>
      <c r="C7659" s="13" t="n">
        <v>42109</v>
      </c>
      <c r="D7659" s="14" t="s">
        <v>606</v>
      </c>
      <c r="E7659" s="14" t="s">
        <v>97</v>
      </c>
      <c r="F7659" s="14" t="s">
        <v>63</v>
      </c>
      <c r="G7659" s="14" t="s">
        <v>64</v>
      </c>
      <c r="H7659" s="14" t="s">
        <v>56</v>
      </c>
      <c r="I7659" s="14" t="s">
        <v>76</v>
      </c>
      <c r="J7659" s="14" t="s">
        <v>514</v>
      </c>
      <c r="K7659" s="15" t="n">
        <v>187.76</v>
      </c>
      <c r="L7659" s="0" t="n">
        <v>4</v>
      </c>
      <c r="M7659" s="16" t="n">
        <v>0</v>
      </c>
      <c r="N7659" s="17" t="n">
        <v>76.9816</v>
      </c>
      <c r="O7659" s="0" t="str">
        <f aca="false">TEXT(B7659,"YYYY-MM")</f>
        <v>2015-04</v>
      </c>
      <c r="P7659" s="18" t="n">
        <f aca="false">IFERROR(N7659/K7659,0)</f>
        <v>0.41</v>
      </c>
      <c r="Q7659" s="0" t="str">
        <f aca="false">IF(M7659=0,"No Discount",IF(M7659&lt;0.2,"Low (1-19%)",IF(M7659&lt;0.4,"Medium (20-39%)","High (40%+)")))</f>
        <v>No Discount</v>
      </c>
      <c r="R7659" s="0" t="str">
        <f aca="false">INDEX('Lookup Tables'!$B$2:$B$5,MATCH(F7659,'Lookup Tables'!$A$2:$A$5,0))</f>
        <v>Manager D</v>
      </c>
    </row>
    <row r="7660" customFormat="false" ht="15" hidden="false" customHeight="false" outlineLevel="0" collapsed="false">
      <c r="A7660" s="0" t="s">
        <v>5735</v>
      </c>
      <c r="B7660" s="13" t="n">
        <v>43311</v>
      </c>
      <c r="C7660" s="13" t="n">
        <v>43314</v>
      </c>
      <c r="D7660" s="14" t="s">
        <v>137</v>
      </c>
      <c r="E7660" s="14" t="s">
        <v>97</v>
      </c>
      <c r="F7660" s="14" t="s">
        <v>117</v>
      </c>
      <c r="G7660" s="14" t="s">
        <v>269</v>
      </c>
      <c r="H7660" s="14" t="s">
        <v>65</v>
      </c>
      <c r="I7660" s="14" t="s">
        <v>83</v>
      </c>
      <c r="J7660" s="14" t="s">
        <v>1179</v>
      </c>
      <c r="K7660" s="15" t="n">
        <v>76.776</v>
      </c>
      <c r="L7660" s="0" t="n">
        <v>4</v>
      </c>
      <c r="M7660" s="16" t="n">
        <v>0.7</v>
      </c>
      <c r="N7660" s="17" t="n">
        <v>-53.7432</v>
      </c>
      <c r="O7660" s="0" t="str">
        <f aca="false">TEXT(B7660,"YYYY-MM")</f>
        <v>2018-07</v>
      </c>
      <c r="P7660" s="18" t="n">
        <f aca="false">IFERROR(N7660/K7660,0)</f>
        <v>-0.7</v>
      </c>
      <c r="Q7660" s="0" t="str">
        <f aca="false">IF(M7660=0,"No Discount",IF(M7660&lt;0.2,"Low (1-19%)",IF(M7660&lt;0.4,"Medium (20-39%)","High (40%+)")))</f>
        <v>High (40%+)</v>
      </c>
      <c r="R7660" s="0" t="str">
        <f aca="false">INDEX('Lookup Tables'!$B$2:$B$5,MATCH(F7660,'Lookup Tables'!$A$2:$A$5,0))</f>
        <v>Manager B</v>
      </c>
    </row>
    <row r="7661" customFormat="false" ht="15" hidden="false" customHeight="false" outlineLevel="0" collapsed="false">
      <c r="A7661" s="0" t="s">
        <v>5736</v>
      </c>
      <c r="B7661" s="13" t="n">
        <v>43252</v>
      </c>
      <c r="C7661" s="13" t="n">
        <v>43256</v>
      </c>
      <c r="D7661" s="14" t="s">
        <v>69</v>
      </c>
      <c r="E7661" s="14" t="s">
        <v>62</v>
      </c>
      <c r="F7661" s="14" t="s">
        <v>98</v>
      </c>
      <c r="G7661" s="14" t="s">
        <v>113</v>
      </c>
      <c r="H7661" s="14" t="s">
        <v>65</v>
      </c>
      <c r="I7661" s="14" t="s">
        <v>83</v>
      </c>
      <c r="J7661" s="14" t="s">
        <v>1481</v>
      </c>
      <c r="K7661" s="15" t="n">
        <v>53.9</v>
      </c>
      <c r="L7661" s="0" t="n">
        <v>5</v>
      </c>
      <c r="M7661" s="16" t="n">
        <v>0</v>
      </c>
      <c r="N7661" s="17" t="n">
        <v>25.872</v>
      </c>
      <c r="O7661" s="0" t="str">
        <f aca="false">TEXT(B7661,"YYYY-MM")</f>
        <v>2018-06</v>
      </c>
      <c r="P7661" s="18" t="n">
        <f aca="false">IFERROR(N7661/K7661,0)</f>
        <v>0.48</v>
      </c>
      <c r="Q7661" s="0" t="str">
        <f aca="false">IF(M7661=0,"No Discount",IF(M7661&lt;0.2,"Low (1-19%)",IF(M7661&lt;0.4,"Medium (20-39%)","High (40%+)")))</f>
        <v>No Discount</v>
      </c>
      <c r="R7661" s="0" t="str">
        <f aca="false">INDEX('Lookup Tables'!$B$2:$B$5,MATCH(F7661,'Lookup Tables'!$A$2:$A$5,0))</f>
        <v>Manager A</v>
      </c>
    </row>
    <row r="7662" customFormat="false" ht="15" hidden="false" customHeight="false" outlineLevel="0" collapsed="false">
      <c r="A7662" s="0" t="s">
        <v>5737</v>
      </c>
      <c r="B7662" s="13" t="n">
        <v>42011</v>
      </c>
      <c r="C7662" s="13" t="n">
        <v>42016</v>
      </c>
      <c r="D7662" s="14" t="s">
        <v>69</v>
      </c>
      <c r="E7662" s="14" t="s">
        <v>53</v>
      </c>
      <c r="F7662" s="14" t="s">
        <v>98</v>
      </c>
      <c r="G7662" s="14" t="s">
        <v>99</v>
      </c>
      <c r="H7662" s="14" t="s">
        <v>56</v>
      </c>
      <c r="I7662" s="14" t="s">
        <v>76</v>
      </c>
      <c r="J7662" s="14" t="s">
        <v>791</v>
      </c>
      <c r="K7662" s="15" t="n">
        <v>76.728</v>
      </c>
      <c r="L7662" s="0" t="n">
        <v>3</v>
      </c>
      <c r="M7662" s="16" t="n">
        <v>0.6</v>
      </c>
      <c r="N7662" s="17" t="n">
        <v>-53.7096</v>
      </c>
      <c r="O7662" s="0" t="str">
        <f aca="false">TEXT(B7662,"YYYY-MM")</f>
        <v>2015-01</v>
      </c>
      <c r="P7662" s="18" t="n">
        <f aca="false">IFERROR(N7662/K7662,0)</f>
        <v>-0.7</v>
      </c>
      <c r="Q7662" s="0" t="str">
        <f aca="false">IF(M7662=0,"No Discount",IF(M7662&lt;0.2,"Low (1-19%)",IF(M7662&lt;0.4,"Medium (20-39%)","High (40%+)")))</f>
        <v>High (40%+)</v>
      </c>
      <c r="R7662" s="0" t="str">
        <f aca="false">INDEX('Lookup Tables'!$B$2:$B$5,MATCH(F7662,'Lookup Tables'!$A$2:$A$5,0))</f>
        <v>Manager A</v>
      </c>
    </row>
    <row r="7663" customFormat="false" ht="15" hidden="false" customHeight="false" outlineLevel="0" collapsed="false">
      <c r="A7663" s="0" t="s">
        <v>5737</v>
      </c>
      <c r="B7663" s="13" t="n">
        <v>42011</v>
      </c>
      <c r="C7663" s="13" t="n">
        <v>42016</v>
      </c>
      <c r="D7663" s="14" t="s">
        <v>69</v>
      </c>
      <c r="E7663" s="14" t="s">
        <v>53</v>
      </c>
      <c r="F7663" s="14" t="s">
        <v>98</v>
      </c>
      <c r="G7663" s="14" t="s">
        <v>99</v>
      </c>
      <c r="H7663" s="14" t="s">
        <v>65</v>
      </c>
      <c r="I7663" s="14" t="s">
        <v>83</v>
      </c>
      <c r="J7663" s="14" t="s">
        <v>1774</v>
      </c>
      <c r="K7663" s="15" t="n">
        <v>10.43</v>
      </c>
      <c r="L7663" s="0" t="n">
        <v>7</v>
      </c>
      <c r="M7663" s="16" t="n">
        <v>0.8</v>
      </c>
      <c r="N7663" s="17" t="n">
        <v>-18.2525</v>
      </c>
      <c r="O7663" s="0" t="str">
        <f aca="false">TEXT(B7663,"YYYY-MM")</f>
        <v>2015-01</v>
      </c>
      <c r="P7663" s="18" t="n">
        <f aca="false">IFERROR(N7663/K7663,0)</f>
        <v>-1.75</v>
      </c>
      <c r="Q7663" s="0" t="str">
        <f aca="false">IF(M7663=0,"No Discount",IF(M7663&lt;0.2,"Low (1-19%)",IF(M7663&lt;0.4,"Medium (20-39%)","High (40%+)")))</f>
        <v>High (40%+)</v>
      </c>
      <c r="R7663" s="0" t="str">
        <f aca="false">INDEX('Lookup Tables'!$B$2:$B$5,MATCH(F7663,'Lookup Tables'!$A$2:$A$5,0))</f>
        <v>Manager A</v>
      </c>
    </row>
    <row r="7664" customFormat="false" ht="15" hidden="false" customHeight="false" outlineLevel="0" collapsed="false">
      <c r="A7664" s="0" t="s">
        <v>5738</v>
      </c>
      <c r="B7664" s="13" t="n">
        <v>43372</v>
      </c>
      <c r="C7664" s="13" t="n">
        <v>43374</v>
      </c>
      <c r="D7664" s="14" t="s">
        <v>137</v>
      </c>
      <c r="E7664" s="14" t="s">
        <v>53</v>
      </c>
      <c r="F7664" s="14" t="s">
        <v>63</v>
      </c>
      <c r="G7664" s="14" t="s">
        <v>64</v>
      </c>
      <c r="H7664" s="14" t="s">
        <v>65</v>
      </c>
      <c r="I7664" s="14" t="s">
        <v>78</v>
      </c>
      <c r="J7664" s="14" t="s">
        <v>2190</v>
      </c>
      <c r="K7664" s="15" t="n">
        <v>99.2</v>
      </c>
      <c r="L7664" s="0" t="n">
        <v>5</v>
      </c>
      <c r="M7664" s="16" t="n">
        <v>0</v>
      </c>
      <c r="N7664" s="17" t="n">
        <v>25.792</v>
      </c>
      <c r="O7664" s="0" t="str">
        <f aca="false">TEXT(B7664,"YYYY-MM")</f>
        <v>2018-09</v>
      </c>
      <c r="P7664" s="18" t="n">
        <f aca="false">IFERROR(N7664/K7664,0)</f>
        <v>0.26</v>
      </c>
      <c r="Q7664" s="0" t="str">
        <f aca="false">IF(M7664=0,"No Discount",IF(M7664&lt;0.2,"Low (1-19%)",IF(M7664&lt;0.4,"Medium (20-39%)","High (40%+)")))</f>
        <v>No Discount</v>
      </c>
      <c r="R7664" s="0" t="str">
        <f aca="false">INDEX('Lookup Tables'!$B$2:$B$5,MATCH(F7664,'Lookup Tables'!$A$2:$A$5,0))</f>
        <v>Manager D</v>
      </c>
    </row>
    <row r="7665" customFormat="false" ht="15" hidden="false" customHeight="false" outlineLevel="0" collapsed="false">
      <c r="A7665" s="0" t="s">
        <v>5739</v>
      </c>
      <c r="B7665" s="13" t="n">
        <v>43356</v>
      </c>
      <c r="C7665" s="13" t="n">
        <v>43362</v>
      </c>
      <c r="D7665" s="14" t="s">
        <v>69</v>
      </c>
      <c r="E7665" s="14" t="s">
        <v>53</v>
      </c>
      <c r="F7665" s="14" t="s">
        <v>54</v>
      </c>
      <c r="G7665" s="14" t="s">
        <v>90</v>
      </c>
      <c r="H7665" s="14" t="s">
        <v>65</v>
      </c>
      <c r="I7665" s="14" t="s">
        <v>78</v>
      </c>
      <c r="J7665" s="14" t="s">
        <v>1249</v>
      </c>
      <c r="K7665" s="15" t="n">
        <v>15.92</v>
      </c>
      <c r="L7665" s="0" t="n">
        <v>5</v>
      </c>
      <c r="M7665" s="16" t="n">
        <v>0.2</v>
      </c>
      <c r="N7665" s="17" t="n">
        <v>2.786</v>
      </c>
      <c r="O7665" s="0" t="str">
        <f aca="false">TEXT(B7665,"YYYY-MM")</f>
        <v>2018-09</v>
      </c>
      <c r="P7665" s="18" t="n">
        <f aca="false">IFERROR(N7665/K7665,0)</f>
        <v>0.175</v>
      </c>
      <c r="Q7665" s="0" t="str">
        <f aca="false">IF(M7665=0,"No Discount",IF(M7665&lt;0.2,"Low (1-19%)",IF(M7665&lt;0.4,"Medium (20-39%)","High (40%+)")))</f>
        <v>Medium (20-39%)</v>
      </c>
      <c r="R7665" s="0" t="str">
        <f aca="false">INDEX('Lookup Tables'!$B$2:$B$5,MATCH(F7665,'Lookup Tables'!$A$2:$A$5,0))</f>
        <v>Manager C</v>
      </c>
    </row>
    <row r="7666" customFormat="false" ht="15" hidden="false" customHeight="false" outlineLevel="0" collapsed="false">
      <c r="A7666" s="0" t="s">
        <v>5740</v>
      </c>
      <c r="B7666" s="13" t="n">
        <v>42299</v>
      </c>
      <c r="C7666" s="13" t="n">
        <v>42303</v>
      </c>
      <c r="D7666" s="14" t="s">
        <v>69</v>
      </c>
      <c r="E7666" s="14" t="s">
        <v>62</v>
      </c>
      <c r="F7666" s="14" t="s">
        <v>54</v>
      </c>
      <c r="G7666" s="14" t="s">
        <v>370</v>
      </c>
      <c r="H7666" s="14" t="s">
        <v>56</v>
      </c>
      <c r="I7666" s="14" t="s">
        <v>76</v>
      </c>
      <c r="J7666" s="14" t="s">
        <v>3296</v>
      </c>
      <c r="K7666" s="15" t="n">
        <v>129.92</v>
      </c>
      <c r="L7666" s="0" t="n">
        <v>4</v>
      </c>
      <c r="M7666" s="16" t="n">
        <v>0</v>
      </c>
      <c r="N7666" s="17" t="n">
        <v>10.3936</v>
      </c>
      <c r="O7666" s="0" t="str">
        <f aca="false">TEXT(B7666,"YYYY-MM")</f>
        <v>2015-10</v>
      </c>
      <c r="P7666" s="18" t="n">
        <f aca="false">IFERROR(N7666/K7666,0)</f>
        <v>0.08</v>
      </c>
      <c r="Q7666" s="0" t="str">
        <f aca="false">IF(M7666=0,"No Discount",IF(M7666&lt;0.2,"Low (1-19%)",IF(M7666&lt;0.4,"Medium (20-39%)","High (40%+)")))</f>
        <v>No Discount</v>
      </c>
      <c r="R7666" s="0" t="str">
        <f aca="false">INDEX('Lookup Tables'!$B$2:$B$5,MATCH(F7666,'Lookup Tables'!$A$2:$A$5,0))</f>
        <v>Manager C</v>
      </c>
    </row>
    <row r="7667" customFormat="false" ht="15" hidden="false" customHeight="false" outlineLevel="0" collapsed="false">
      <c r="A7667" s="0" t="s">
        <v>5741</v>
      </c>
      <c r="B7667" s="13" t="n">
        <v>43012</v>
      </c>
      <c r="C7667" s="13" t="n">
        <v>43016</v>
      </c>
      <c r="D7667" s="14" t="s">
        <v>69</v>
      </c>
      <c r="E7667" s="14" t="s">
        <v>97</v>
      </c>
      <c r="F7667" s="14" t="s">
        <v>117</v>
      </c>
      <c r="G7667" s="14" t="s">
        <v>649</v>
      </c>
      <c r="H7667" s="14" t="s">
        <v>65</v>
      </c>
      <c r="I7667" s="14" t="s">
        <v>83</v>
      </c>
      <c r="J7667" s="14" t="s">
        <v>1803</v>
      </c>
      <c r="K7667" s="15" t="n">
        <v>30.4</v>
      </c>
      <c r="L7667" s="0" t="n">
        <v>1</v>
      </c>
      <c r="M7667" s="16" t="n">
        <v>0</v>
      </c>
      <c r="N7667" s="17" t="n">
        <v>13.984</v>
      </c>
      <c r="O7667" s="0" t="str">
        <f aca="false">TEXT(B7667,"YYYY-MM")</f>
        <v>2017-10</v>
      </c>
      <c r="P7667" s="18" t="n">
        <f aca="false">IFERROR(N7667/K7667,0)</f>
        <v>0.46</v>
      </c>
      <c r="Q7667" s="0" t="str">
        <f aca="false">IF(M7667=0,"No Discount",IF(M7667&lt;0.2,"Low (1-19%)",IF(M7667&lt;0.4,"Medium (20-39%)","High (40%+)")))</f>
        <v>No Discount</v>
      </c>
      <c r="R7667" s="0" t="str">
        <f aca="false">INDEX('Lookup Tables'!$B$2:$B$5,MATCH(F7667,'Lookup Tables'!$A$2:$A$5,0))</f>
        <v>Manager B</v>
      </c>
    </row>
    <row r="7668" customFormat="false" ht="15" hidden="false" customHeight="false" outlineLevel="0" collapsed="false">
      <c r="A7668" s="0" t="s">
        <v>5741</v>
      </c>
      <c r="B7668" s="13" t="n">
        <v>43012</v>
      </c>
      <c r="C7668" s="13" t="n">
        <v>43016</v>
      </c>
      <c r="D7668" s="14" t="s">
        <v>69</v>
      </c>
      <c r="E7668" s="14" t="s">
        <v>97</v>
      </c>
      <c r="F7668" s="14" t="s">
        <v>117</v>
      </c>
      <c r="G7668" s="14" t="s">
        <v>649</v>
      </c>
      <c r="H7668" s="14" t="s">
        <v>80</v>
      </c>
      <c r="I7668" s="14" t="s">
        <v>570</v>
      </c>
      <c r="J7668" s="14" t="s">
        <v>571</v>
      </c>
      <c r="K7668" s="15" t="n">
        <v>5399.91</v>
      </c>
      <c r="L7668" s="0" t="n">
        <v>9</v>
      </c>
      <c r="M7668" s="16" t="n">
        <v>0</v>
      </c>
      <c r="N7668" s="17" t="n">
        <v>2591.9568</v>
      </c>
      <c r="O7668" s="0" t="str">
        <f aca="false">TEXT(B7668,"YYYY-MM")</f>
        <v>2017-10</v>
      </c>
      <c r="P7668" s="18" t="n">
        <f aca="false">IFERROR(N7668/K7668,0)</f>
        <v>0.48</v>
      </c>
      <c r="Q7668" s="0" t="str">
        <f aca="false">IF(M7668=0,"No Discount",IF(M7668&lt;0.2,"Low (1-19%)",IF(M7668&lt;0.4,"Medium (20-39%)","High (40%+)")))</f>
        <v>No Discount</v>
      </c>
      <c r="R7668" s="0" t="str">
        <f aca="false">INDEX('Lookup Tables'!$B$2:$B$5,MATCH(F7668,'Lookup Tables'!$A$2:$A$5,0))</f>
        <v>Manager B</v>
      </c>
    </row>
    <row r="7669" customFormat="false" ht="15" hidden="false" customHeight="false" outlineLevel="0" collapsed="false">
      <c r="A7669" s="0" t="s">
        <v>5741</v>
      </c>
      <c r="B7669" s="13" t="n">
        <v>43012</v>
      </c>
      <c r="C7669" s="13" t="n">
        <v>43016</v>
      </c>
      <c r="D7669" s="14" t="s">
        <v>69</v>
      </c>
      <c r="E7669" s="14" t="s">
        <v>97</v>
      </c>
      <c r="F7669" s="14" t="s">
        <v>117</v>
      </c>
      <c r="G7669" s="14" t="s">
        <v>649</v>
      </c>
      <c r="H7669" s="14" t="s">
        <v>65</v>
      </c>
      <c r="I7669" s="14" t="s">
        <v>73</v>
      </c>
      <c r="J7669" s="14" t="s">
        <v>4316</v>
      </c>
      <c r="K7669" s="15" t="n">
        <v>119.1</v>
      </c>
      <c r="L7669" s="0" t="n">
        <v>3</v>
      </c>
      <c r="M7669" s="16" t="n">
        <v>0</v>
      </c>
      <c r="N7669" s="17" t="n">
        <v>34.539</v>
      </c>
      <c r="O7669" s="0" t="str">
        <f aca="false">TEXT(B7669,"YYYY-MM")</f>
        <v>2017-10</v>
      </c>
      <c r="P7669" s="18" t="n">
        <f aca="false">IFERROR(N7669/K7669,0)</f>
        <v>0.29</v>
      </c>
      <c r="Q7669" s="0" t="str">
        <f aca="false">IF(M7669=0,"No Discount",IF(M7669&lt;0.2,"Low (1-19%)",IF(M7669&lt;0.4,"Medium (20-39%)","High (40%+)")))</f>
        <v>No Discount</v>
      </c>
      <c r="R7669" s="0" t="str">
        <f aca="false">INDEX('Lookup Tables'!$B$2:$B$5,MATCH(F7669,'Lookup Tables'!$A$2:$A$5,0))</f>
        <v>Manager B</v>
      </c>
    </row>
    <row r="7670" customFormat="false" ht="15" hidden="false" customHeight="false" outlineLevel="0" collapsed="false">
      <c r="A7670" s="0" t="s">
        <v>5742</v>
      </c>
      <c r="B7670" s="13" t="n">
        <v>42701</v>
      </c>
      <c r="C7670" s="13" t="n">
        <v>42703</v>
      </c>
      <c r="D7670" s="14" t="s">
        <v>52</v>
      </c>
      <c r="E7670" s="14" t="s">
        <v>97</v>
      </c>
      <c r="F7670" s="14" t="s">
        <v>117</v>
      </c>
      <c r="G7670" s="14" t="s">
        <v>584</v>
      </c>
      <c r="H7670" s="14" t="s">
        <v>65</v>
      </c>
      <c r="I7670" s="14" t="s">
        <v>91</v>
      </c>
      <c r="J7670" s="14" t="s">
        <v>1020</v>
      </c>
      <c r="K7670" s="15" t="n">
        <v>40.08</v>
      </c>
      <c r="L7670" s="0" t="n">
        <v>6</v>
      </c>
      <c r="M7670" s="16" t="n">
        <v>0</v>
      </c>
      <c r="N7670" s="17" t="n">
        <v>19.2384</v>
      </c>
      <c r="O7670" s="0" t="str">
        <f aca="false">TEXT(B7670,"YYYY-MM")</f>
        <v>2016-11</v>
      </c>
      <c r="P7670" s="18" t="n">
        <f aca="false">IFERROR(N7670/K7670,0)</f>
        <v>0.48</v>
      </c>
      <c r="Q7670" s="0" t="str">
        <f aca="false">IF(M7670=0,"No Discount",IF(M7670&lt;0.2,"Low (1-19%)",IF(M7670&lt;0.4,"Medium (20-39%)","High (40%+)")))</f>
        <v>No Discount</v>
      </c>
      <c r="R7670" s="0" t="str">
        <f aca="false">INDEX('Lookup Tables'!$B$2:$B$5,MATCH(F7670,'Lookup Tables'!$A$2:$A$5,0))</f>
        <v>Manager B</v>
      </c>
    </row>
    <row r="7671" customFormat="false" ht="15" hidden="false" customHeight="false" outlineLevel="0" collapsed="false">
      <c r="A7671" s="0" t="s">
        <v>5742</v>
      </c>
      <c r="B7671" s="13" t="n">
        <v>42701</v>
      </c>
      <c r="C7671" s="13" t="n">
        <v>42703</v>
      </c>
      <c r="D7671" s="14" t="s">
        <v>52</v>
      </c>
      <c r="E7671" s="14" t="s">
        <v>97</v>
      </c>
      <c r="F7671" s="14" t="s">
        <v>117</v>
      </c>
      <c r="G7671" s="14" t="s">
        <v>584</v>
      </c>
      <c r="H7671" s="14" t="s">
        <v>65</v>
      </c>
      <c r="I7671" s="14" t="s">
        <v>91</v>
      </c>
      <c r="J7671" s="14" t="s">
        <v>1202</v>
      </c>
      <c r="K7671" s="15" t="n">
        <v>59.94</v>
      </c>
      <c r="L7671" s="0" t="n">
        <v>3</v>
      </c>
      <c r="M7671" s="16" t="n">
        <v>0</v>
      </c>
      <c r="N7671" s="17" t="n">
        <v>28.1718</v>
      </c>
      <c r="O7671" s="0" t="str">
        <f aca="false">TEXT(B7671,"YYYY-MM")</f>
        <v>2016-11</v>
      </c>
      <c r="P7671" s="18" t="n">
        <f aca="false">IFERROR(N7671/K7671,0)</f>
        <v>0.47</v>
      </c>
      <c r="Q7671" s="0" t="str">
        <f aca="false">IF(M7671=0,"No Discount",IF(M7671&lt;0.2,"Low (1-19%)",IF(M7671&lt;0.4,"Medium (20-39%)","High (40%+)")))</f>
        <v>No Discount</v>
      </c>
      <c r="R7671" s="0" t="str">
        <f aca="false">INDEX('Lookup Tables'!$B$2:$B$5,MATCH(F7671,'Lookup Tables'!$A$2:$A$5,0))</f>
        <v>Manager B</v>
      </c>
    </row>
    <row r="7672" customFormat="false" ht="15" hidden="false" customHeight="false" outlineLevel="0" collapsed="false">
      <c r="A7672" s="0" t="s">
        <v>5742</v>
      </c>
      <c r="B7672" s="13" t="n">
        <v>42701</v>
      </c>
      <c r="C7672" s="13" t="n">
        <v>42703</v>
      </c>
      <c r="D7672" s="14" t="s">
        <v>52</v>
      </c>
      <c r="E7672" s="14" t="s">
        <v>97</v>
      </c>
      <c r="F7672" s="14" t="s">
        <v>117</v>
      </c>
      <c r="G7672" s="14" t="s">
        <v>584</v>
      </c>
      <c r="H7672" s="14" t="s">
        <v>80</v>
      </c>
      <c r="I7672" s="14" t="s">
        <v>123</v>
      </c>
      <c r="J7672" s="14" t="s">
        <v>2552</v>
      </c>
      <c r="K7672" s="15" t="n">
        <v>259.98</v>
      </c>
      <c r="L7672" s="0" t="n">
        <v>2</v>
      </c>
      <c r="M7672" s="16" t="n">
        <v>0</v>
      </c>
      <c r="N7672" s="17" t="n">
        <v>88.3932</v>
      </c>
      <c r="O7672" s="0" t="str">
        <f aca="false">TEXT(B7672,"YYYY-MM")</f>
        <v>2016-11</v>
      </c>
      <c r="P7672" s="18" t="n">
        <f aca="false">IFERROR(N7672/K7672,0)</f>
        <v>0.34</v>
      </c>
      <c r="Q7672" s="0" t="str">
        <f aca="false">IF(M7672=0,"No Discount",IF(M7672&lt;0.2,"Low (1-19%)",IF(M7672&lt;0.4,"Medium (20-39%)","High (40%+)")))</f>
        <v>No Discount</v>
      </c>
      <c r="R7672" s="0" t="str">
        <f aca="false">INDEX('Lookup Tables'!$B$2:$B$5,MATCH(F7672,'Lookup Tables'!$A$2:$A$5,0))</f>
        <v>Manager B</v>
      </c>
    </row>
    <row r="7673" customFormat="false" ht="15" hidden="false" customHeight="false" outlineLevel="0" collapsed="false">
      <c r="A7673" s="0" t="s">
        <v>5742</v>
      </c>
      <c r="B7673" s="13" t="n">
        <v>42701</v>
      </c>
      <c r="C7673" s="13" t="n">
        <v>42703</v>
      </c>
      <c r="D7673" s="14" t="s">
        <v>52</v>
      </c>
      <c r="E7673" s="14" t="s">
        <v>97</v>
      </c>
      <c r="F7673" s="14" t="s">
        <v>117</v>
      </c>
      <c r="G7673" s="14" t="s">
        <v>584</v>
      </c>
      <c r="H7673" s="14" t="s">
        <v>56</v>
      </c>
      <c r="I7673" s="14" t="s">
        <v>57</v>
      </c>
      <c r="J7673" s="14" t="s">
        <v>3305</v>
      </c>
      <c r="K7673" s="15" t="n">
        <v>170.98</v>
      </c>
      <c r="L7673" s="0" t="n">
        <v>1</v>
      </c>
      <c r="M7673" s="16" t="n">
        <v>0</v>
      </c>
      <c r="N7673" s="17" t="n">
        <v>32.4862</v>
      </c>
      <c r="O7673" s="0" t="str">
        <f aca="false">TEXT(B7673,"YYYY-MM")</f>
        <v>2016-11</v>
      </c>
      <c r="P7673" s="18" t="n">
        <f aca="false">IFERROR(N7673/K7673,0)</f>
        <v>0.19</v>
      </c>
      <c r="Q7673" s="0" t="str">
        <f aca="false">IF(M7673=0,"No Discount",IF(M7673&lt;0.2,"Low (1-19%)",IF(M7673&lt;0.4,"Medium (20-39%)","High (40%+)")))</f>
        <v>No Discount</v>
      </c>
      <c r="R7673" s="0" t="str">
        <f aca="false">INDEX('Lookup Tables'!$B$2:$B$5,MATCH(F7673,'Lookup Tables'!$A$2:$A$5,0))</f>
        <v>Manager B</v>
      </c>
    </row>
    <row r="7674" customFormat="false" ht="15" hidden="false" customHeight="false" outlineLevel="0" collapsed="false">
      <c r="A7674" s="0" t="s">
        <v>5742</v>
      </c>
      <c r="B7674" s="13" t="n">
        <v>42701</v>
      </c>
      <c r="C7674" s="13" t="n">
        <v>42703</v>
      </c>
      <c r="D7674" s="14" t="s">
        <v>52</v>
      </c>
      <c r="E7674" s="14" t="s">
        <v>97</v>
      </c>
      <c r="F7674" s="14" t="s">
        <v>117</v>
      </c>
      <c r="G7674" s="14" t="s">
        <v>584</v>
      </c>
      <c r="H7674" s="14" t="s">
        <v>56</v>
      </c>
      <c r="I7674" s="14" t="s">
        <v>76</v>
      </c>
      <c r="J7674" s="14" t="s">
        <v>5743</v>
      </c>
      <c r="K7674" s="15" t="n">
        <v>38.97</v>
      </c>
      <c r="L7674" s="0" t="n">
        <v>3</v>
      </c>
      <c r="M7674" s="16" t="n">
        <v>0</v>
      </c>
      <c r="N7674" s="17" t="n">
        <v>4.6764</v>
      </c>
      <c r="O7674" s="0" t="str">
        <f aca="false">TEXT(B7674,"YYYY-MM")</f>
        <v>2016-11</v>
      </c>
      <c r="P7674" s="18" t="n">
        <f aca="false">IFERROR(N7674/K7674,0)</f>
        <v>0.12</v>
      </c>
      <c r="Q7674" s="0" t="str">
        <f aca="false">IF(M7674=0,"No Discount",IF(M7674&lt;0.2,"Low (1-19%)",IF(M7674&lt;0.4,"Medium (20-39%)","High (40%+)")))</f>
        <v>No Discount</v>
      </c>
      <c r="R7674" s="0" t="str">
        <f aca="false">INDEX('Lookup Tables'!$B$2:$B$5,MATCH(F7674,'Lookup Tables'!$A$2:$A$5,0))</f>
        <v>Manager B</v>
      </c>
    </row>
    <row r="7675" customFormat="false" ht="15" hidden="false" customHeight="false" outlineLevel="0" collapsed="false">
      <c r="A7675" s="0" t="s">
        <v>5742</v>
      </c>
      <c r="B7675" s="13" t="n">
        <v>42701</v>
      </c>
      <c r="C7675" s="13" t="n">
        <v>42703</v>
      </c>
      <c r="D7675" s="14" t="s">
        <v>52</v>
      </c>
      <c r="E7675" s="14" t="s">
        <v>97</v>
      </c>
      <c r="F7675" s="14" t="s">
        <v>117</v>
      </c>
      <c r="G7675" s="14" t="s">
        <v>584</v>
      </c>
      <c r="H7675" s="14" t="s">
        <v>65</v>
      </c>
      <c r="I7675" s="14" t="s">
        <v>91</v>
      </c>
      <c r="J7675" s="14" t="s">
        <v>1852</v>
      </c>
      <c r="K7675" s="15" t="n">
        <v>154.9</v>
      </c>
      <c r="L7675" s="0" t="n">
        <v>5</v>
      </c>
      <c r="M7675" s="16" t="n">
        <v>0</v>
      </c>
      <c r="N7675" s="17" t="n">
        <v>69.705</v>
      </c>
      <c r="O7675" s="0" t="str">
        <f aca="false">TEXT(B7675,"YYYY-MM")</f>
        <v>2016-11</v>
      </c>
      <c r="P7675" s="18" t="n">
        <f aca="false">IFERROR(N7675/K7675,0)</f>
        <v>0.45</v>
      </c>
      <c r="Q7675" s="0" t="str">
        <f aca="false">IF(M7675=0,"No Discount",IF(M7675&lt;0.2,"Low (1-19%)",IF(M7675&lt;0.4,"Medium (20-39%)","High (40%+)")))</f>
        <v>No Discount</v>
      </c>
      <c r="R7675" s="0" t="str">
        <f aca="false">INDEX('Lookup Tables'!$B$2:$B$5,MATCH(F7675,'Lookup Tables'!$A$2:$A$5,0))</f>
        <v>Manager B</v>
      </c>
    </row>
    <row r="7676" customFormat="false" ht="15" hidden="false" customHeight="false" outlineLevel="0" collapsed="false">
      <c r="A7676" s="0" t="s">
        <v>5742</v>
      </c>
      <c r="B7676" s="13" t="n">
        <v>42701</v>
      </c>
      <c r="C7676" s="13" t="n">
        <v>42703</v>
      </c>
      <c r="D7676" s="14" t="s">
        <v>52</v>
      </c>
      <c r="E7676" s="14" t="s">
        <v>97</v>
      </c>
      <c r="F7676" s="14" t="s">
        <v>117</v>
      </c>
      <c r="G7676" s="14" t="s">
        <v>584</v>
      </c>
      <c r="H7676" s="14" t="s">
        <v>56</v>
      </c>
      <c r="I7676" s="14" t="s">
        <v>71</v>
      </c>
      <c r="J7676" s="14" t="s">
        <v>1599</v>
      </c>
      <c r="K7676" s="15" t="n">
        <v>446.068</v>
      </c>
      <c r="L7676" s="0" t="n">
        <v>4</v>
      </c>
      <c r="M7676" s="16" t="n">
        <v>0.3</v>
      </c>
      <c r="N7676" s="17" t="n">
        <v>0</v>
      </c>
      <c r="O7676" s="0" t="str">
        <f aca="false">TEXT(B7676,"YYYY-MM")</f>
        <v>2016-11</v>
      </c>
      <c r="P7676" s="18" t="n">
        <f aca="false">IFERROR(N7676/K7676,0)</f>
        <v>0</v>
      </c>
      <c r="Q7676" s="0" t="str">
        <f aca="false">IF(M7676=0,"No Discount",IF(M7676&lt;0.2,"Low (1-19%)",IF(M7676&lt;0.4,"Medium (20-39%)","High (40%+)")))</f>
        <v>Medium (20-39%)</v>
      </c>
      <c r="R7676" s="0" t="str">
        <f aca="false">INDEX('Lookup Tables'!$B$2:$B$5,MATCH(F7676,'Lookup Tables'!$A$2:$A$5,0))</f>
        <v>Manager B</v>
      </c>
    </row>
    <row r="7677" customFormat="false" ht="15" hidden="false" customHeight="false" outlineLevel="0" collapsed="false">
      <c r="A7677" s="0" t="s">
        <v>5744</v>
      </c>
      <c r="B7677" s="13" t="n">
        <v>43226</v>
      </c>
      <c r="C7677" s="13" t="n">
        <v>43229</v>
      </c>
      <c r="D7677" s="14" t="s">
        <v>52</v>
      </c>
      <c r="E7677" s="14" t="s">
        <v>53</v>
      </c>
      <c r="F7677" s="14" t="s">
        <v>63</v>
      </c>
      <c r="G7677" s="14" t="s">
        <v>64</v>
      </c>
      <c r="H7677" s="14" t="s">
        <v>65</v>
      </c>
      <c r="I7677" s="14" t="s">
        <v>85</v>
      </c>
      <c r="J7677" s="14" t="s">
        <v>845</v>
      </c>
      <c r="K7677" s="15" t="n">
        <v>152.94</v>
      </c>
      <c r="L7677" s="0" t="n">
        <v>3</v>
      </c>
      <c r="M7677" s="16" t="n">
        <v>0</v>
      </c>
      <c r="N7677" s="17" t="n">
        <v>41.2938</v>
      </c>
      <c r="O7677" s="0" t="str">
        <f aca="false">TEXT(B7677,"YYYY-MM")</f>
        <v>2018-05</v>
      </c>
      <c r="P7677" s="18" t="n">
        <f aca="false">IFERROR(N7677/K7677,0)</f>
        <v>0.27</v>
      </c>
      <c r="Q7677" s="0" t="str">
        <f aca="false">IF(M7677=0,"No Discount",IF(M7677&lt;0.2,"Low (1-19%)",IF(M7677&lt;0.4,"Medium (20-39%)","High (40%+)")))</f>
        <v>No Discount</v>
      </c>
      <c r="R7677" s="0" t="str">
        <f aca="false">INDEX('Lookup Tables'!$B$2:$B$5,MATCH(F7677,'Lookup Tables'!$A$2:$A$5,0))</f>
        <v>Manager D</v>
      </c>
    </row>
    <row r="7678" customFormat="false" ht="15" hidden="false" customHeight="false" outlineLevel="0" collapsed="false">
      <c r="A7678" s="0" t="s">
        <v>5745</v>
      </c>
      <c r="B7678" s="13" t="n">
        <v>42285</v>
      </c>
      <c r="C7678" s="13" t="n">
        <v>42285</v>
      </c>
      <c r="D7678" s="14" t="s">
        <v>606</v>
      </c>
      <c r="E7678" s="14" t="s">
        <v>53</v>
      </c>
      <c r="F7678" s="14" t="s">
        <v>54</v>
      </c>
      <c r="G7678" s="14" t="s">
        <v>90</v>
      </c>
      <c r="H7678" s="14" t="s">
        <v>80</v>
      </c>
      <c r="I7678" s="14" t="s">
        <v>123</v>
      </c>
      <c r="J7678" s="14" t="s">
        <v>3645</v>
      </c>
      <c r="K7678" s="15" t="n">
        <v>23.472</v>
      </c>
      <c r="L7678" s="0" t="n">
        <v>3</v>
      </c>
      <c r="M7678" s="16" t="n">
        <v>0.2</v>
      </c>
      <c r="N7678" s="17" t="n">
        <v>4.9878</v>
      </c>
      <c r="O7678" s="0" t="str">
        <f aca="false">TEXT(B7678,"YYYY-MM")</f>
        <v>2015-10</v>
      </c>
      <c r="P7678" s="18" t="n">
        <f aca="false">IFERROR(N7678/K7678,0)</f>
        <v>0.2125</v>
      </c>
      <c r="Q7678" s="0" t="str">
        <f aca="false">IF(M7678=0,"No Discount",IF(M7678&lt;0.2,"Low (1-19%)",IF(M7678&lt;0.4,"Medium (20-39%)","High (40%+)")))</f>
        <v>Medium (20-39%)</v>
      </c>
      <c r="R7678" s="0" t="str">
        <f aca="false">INDEX('Lookup Tables'!$B$2:$B$5,MATCH(F7678,'Lookup Tables'!$A$2:$A$5,0))</f>
        <v>Manager C</v>
      </c>
    </row>
    <row r="7679" customFormat="false" ht="15" hidden="false" customHeight="false" outlineLevel="0" collapsed="false">
      <c r="A7679" s="0" t="s">
        <v>5746</v>
      </c>
      <c r="B7679" s="13" t="n">
        <v>42369</v>
      </c>
      <c r="C7679" s="13" t="n">
        <v>42376</v>
      </c>
      <c r="D7679" s="14" t="s">
        <v>69</v>
      </c>
      <c r="E7679" s="14" t="s">
        <v>97</v>
      </c>
      <c r="F7679" s="14" t="s">
        <v>117</v>
      </c>
      <c r="G7679" s="14" t="s">
        <v>649</v>
      </c>
      <c r="H7679" s="14" t="s">
        <v>65</v>
      </c>
      <c r="I7679" s="14" t="s">
        <v>91</v>
      </c>
      <c r="J7679" s="14" t="s">
        <v>4110</v>
      </c>
      <c r="K7679" s="15" t="n">
        <v>195.64</v>
      </c>
      <c r="L7679" s="0" t="n">
        <v>4</v>
      </c>
      <c r="M7679" s="16" t="n">
        <v>0</v>
      </c>
      <c r="N7679" s="17" t="n">
        <v>91.9508</v>
      </c>
      <c r="O7679" s="0" t="str">
        <f aca="false">TEXT(B7679,"YYYY-MM")</f>
        <v>2015-12</v>
      </c>
      <c r="P7679" s="18" t="n">
        <f aca="false">IFERROR(N7679/K7679,0)</f>
        <v>0.47</v>
      </c>
      <c r="Q7679" s="0" t="str">
        <f aca="false">IF(M7679=0,"No Discount",IF(M7679&lt;0.2,"Low (1-19%)",IF(M7679&lt;0.4,"Medium (20-39%)","High (40%+)")))</f>
        <v>No Discount</v>
      </c>
      <c r="R7679" s="0" t="str">
        <f aca="false">INDEX('Lookup Tables'!$B$2:$B$5,MATCH(F7679,'Lookup Tables'!$A$2:$A$5,0))</f>
        <v>Manager B</v>
      </c>
    </row>
    <row r="7680" customFormat="false" ht="15" hidden="false" customHeight="false" outlineLevel="0" collapsed="false">
      <c r="A7680" s="0" t="s">
        <v>5746</v>
      </c>
      <c r="B7680" s="13" t="n">
        <v>42369</v>
      </c>
      <c r="C7680" s="13" t="n">
        <v>42376</v>
      </c>
      <c r="D7680" s="14" t="s">
        <v>69</v>
      </c>
      <c r="E7680" s="14" t="s">
        <v>97</v>
      </c>
      <c r="F7680" s="14" t="s">
        <v>117</v>
      </c>
      <c r="G7680" s="14" t="s">
        <v>649</v>
      </c>
      <c r="H7680" s="14" t="s">
        <v>65</v>
      </c>
      <c r="I7680" s="14" t="s">
        <v>91</v>
      </c>
      <c r="J7680" s="14" t="s">
        <v>1872</v>
      </c>
      <c r="K7680" s="15" t="n">
        <v>14.94</v>
      </c>
      <c r="L7680" s="0" t="n">
        <v>3</v>
      </c>
      <c r="M7680" s="16" t="n">
        <v>0</v>
      </c>
      <c r="N7680" s="17" t="n">
        <v>7.0218</v>
      </c>
      <c r="O7680" s="0" t="str">
        <f aca="false">TEXT(B7680,"YYYY-MM")</f>
        <v>2015-12</v>
      </c>
      <c r="P7680" s="18" t="n">
        <f aca="false">IFERROR(N7680/K7680,0)</f>
        <v>0.47</v>
      </c>
      <c r="Q7680" s="0" t="str">
        <f aca="false">IF(M7680=0,"No Discount",IF(M7680&lt;0.2,"Low (1-19%)",IF(M7680&lt;0.4,"Medium (20-39%)","High (40%+)")))</f>
        <v>No Discount</v>
      </c>
      <c r="R7680" s="0" t="str">
        <f aca="false">INDEX('Lookup Tables'!$B$2:$B$5,MATCH(F7680,'Lookup Tables'!$A$2:$A$5,0))</f>
        <v>Manager B</v>
      </c>
    </row>
    <row r="7681" customFormat="false" ht="15" hidden="false" customHeight="false" outlineLevel="0" collapsed="false">
      <c r="A7681" s="0" t="s">
        <v>5746</v>
      </c>
      <c r="B7681" s="13" t="n">
        <v>42369</v>
      </c>
      <c r="C7681" s="13" t="n">
        <v>42376</v>
      </c>
      <c r="D7681" s="14" t="s">
        <v>69</v>
      </c>
      <c r="E7681" s="14" t="s">
        <v>97</v>
      </c>
      <c r="F7681" s="14" t="s">
        <v>117</v>
      </c>
      <c r="G7681" s="14" t="s">
        <v>649</v>
      </c>
      <c r="H7681" s="14" t="s">
        <v>80</v>
      </c>
      <c r="I7681" s="14" t="s">
        <v>123</v>
      </c>
      <c r="J7681" s="14" t="s">
        <v>1974</v>
      </c>
      <c r="K7681" s="15" t="n">
        <v>1687.8</v>
      </c>
      <c r="L7681" s="0" t="n">
        <v>4</v>
      </c>
      <c r="M7681" s="16" t="n">
        <v>0</v>
      </c>
      <c r="N7681" s="17" t="n">
        <v>742.632</v>
      </c>
      <c r="O7681" s="0" t="str">
        <f aca="false">TEXT(B7681,"YYYY-MM")</f>
        <v>2015-12</v>
      </c>
      <c r="P7681" s="18" t="n">
        <f aca="false">IFERROR(N7681/K7681,0)</f>
        <v>0.44</v>
      </c>
      <c r="Q7681" s="0" t="str">
        <f aca="false">IF(M7681=0,"No Discount",IF(M7681&lt;0.2,"Low (1-19%)",IF(M7681&lt;0.4,"Medium (20-39%)","High (40%+)")))</f>
        <v>No Discount</v>
      </c>
      <c r="R7681" s="0" t="str">
        <f aca="false">INDEX('Lookup Tables'!$B$2:$B$5,MATCH(F7681,'Lookup Tables'!$A$2:$A$5,0))</f>
        <v>Manager B</v>
      </c>
    </row>
    <row r="7682" customFormat="false" ht="15" hidden="false" customHeight="false" outlineLevel="0" collapsed="false">
      <c r="A7682" s="0" t="s">
        <v>5746</v>
      </c>
      <c r="B7682" s="13" t="n">
        <v>42369</v>
      </c>
      <c r="C7682" s="13" t="n">
        <v>42376</v>
      </c>
      <c r="D7682" s="14" t="s">
        <v>69</v>
      </c>
      <c r="E7682" s="14" t="s">
        <v>97</v>
      </c>
      <c r="F7682" s="14" t="s">
        <v>117</v>
      </c>
      <c r="G7682" s="14" t="s">
        <v>649</v>
      </c>
      <c r="H7682" s="14" t="s">
        <v>56</v>
      </c>
      <c r="I7682" s="14" t="s">
        <v>57</v>
      </c>
      <c r="J7682" s="14" t="s">
        <v>1944</v>
      </c>
      <c r="K7682" s="15" t="n">
        <v>341.96</v>
      </c>
      <c r="L7682" s="0" t="n">
        <v>2</v>
      </c>
      <c r="M7682" s="16" t="n">
        <v>0</v>
      </c>
      <c r="N7682" s="17" t="n">
        <v>78.6508</v>
      </c>
      <c r="O7682" s="0" t="str">
        <f aca="false">TEXT(B7682,"YYYY-MM")</f>
        <v>2015-12</v>
      </c>
      <c r="P7682" s="18" t="n">
        <f aca="false">IFERROR(N7682/K7682,0)</f>
        <v>0.23</v>
      </c>
      <c r="Q7682" s="0" t="str">
        <f aca="false">IF(M7682=0,"No Discount",IF(M7682&lt;0.2,"Low (1-19%)",IF(M7682&lt;0.4,"Medium (20-39%)","High (40%+)")))</f>
        <v>No Discount</v>
      </c>
      <c r="R7682" s="0" t="str">
        <f aca="false">INDEX('Lookup Tables'!$B$2:$B$5,MATCH(F7682,'Lookup Tables'!$A$2:$A$5,0))</f>
        <v>Manager B</v>
      </c>
    </row>
    <row r="7683" customFormat="false" ht="15" hidden="false" customHeight="false" outlineLevel="0" collapsed="false">
      <c r="A7683" s="0" t="s">
        <v>5746</v>
      </c>
      <c r="B7683" s="13" t="n">
        <v>42369</v>
      </c>
      <c r="C7683" s="13" t="n">
        <v>42376</v>
      </c>
      <c r="D7683" s="14" t="s">
        <v>69</v>
      </c>
      <c r="E7683" s="14" t="s">
        <v>97</v>
      </c>
      <c r="F7683" s="14" t="s">
        <v>117</v>
      </c>
      <c r="G7683" s="14" t="s">
        <v>649</v>
      </c>
      <c r="H7683" s="14" t="s">
        <v>56</v>
      </c>
      <c r="I7683" s="14" t="s">
        <v>59</v>
      </c>
      <c r="J7683" s="14" t="s">
        <v>143</v>
      </c>
      <c r="K7683" s="15" t="n">
        <v>605.88</v>
      </c>
      <c r="L7683" s="0" t="n">
        <v>6</v>
      </c>
      <c r="M7683" s="16" t="n">
        <v>0</v>
      </c>
      <c r="N7683" s="17" t="n">
        <v>151.47</v>
      </c>
      <c r="O7683" s="0" t="str">
        <f aca="false">TEXT(B7683,"YYYY-MM")</f>
        <v>2015-12</v>
      </c>
      <c r="P7683" s="18" t="n">
        <f aca="false">IFERROR(N7683/K7683,0)</f>
        <v>0.25</v>
      </c>
      <c r="Q7683" s="0" t="str">
        <f aca="false">IF(M7683=0,"No Discount",IF(M7683&lt;0.2,"Low (1-19%)",IF(M7683&lt;0.4,"Medium (20-39%)","High (40%+)")))</f>
        <v>No Discount</v>
      </c>
      <c r="R7683" s="0" t="str">
        <f aca="false">INDEX('Lookup Tables'!$B$2:$B$5,MATCH(F7683,'Lookup Tables'!$A$2:$A$5,0))</f>
        <v>Manager B</v>
      </c>
    </row>
    <row r="7684" customFormat="false" ht="15" hidden="false" customHeight="false" outlineLevel="0" collapsed="false">
      <c r="A7684" s="0" t="s">
        <v>5747</v>
      </c>
      <c r="B7684" s="13" t="n">
        <v>42488</v>
      </c>
      <c r="C7684" s="13" t="n">
        <v>42491</v>
      </c>
      <c r="D7684" s="14" t="s">
        <v>137</v>
      </c>
      <c r="E7684" s="14" t="s">
        <v>97</v>
      </c>
      <c r="F7684" s="14" t="s">
        <v>98</v>
      </c>
      <c r="G7684" s="14" t="s">
        <v>157</v>
      </c>
      <c r="H7684" s="14" t="s">
        <v>65</v>
      </c>
      <c r="I7684" s="14" t="s">
        <v>85</v>
      </c>
      <c r="J7684" s="14" t="s">
        <v>3076</v>
      </c>
      <c r="K7684" s="15" t="n">
        <v>186.732</v>
      </c>
      <c r="L7684" s="0" t="n">
        <v>1</v>
      </c>
      <c r="M7684" s="16" t="n">
        <v>0.1</v>
      </c>
      <c r="N7684" s="17" t="n">
        <v>41.496</v>
      </c>
      <c r="O7684" s="0" t="str">
        <f aca="false">TEXT(B7684,"YYYY-MM")</f>
        <v>2016-04</v>
      </c>
      <c r="P7684" s="18" t="n">
        <f aca="false">IFERROR(N7684/K7684,0)</f>
        <v>0.222222222222222</v>
      </c>
      <c r="Q7684" s="0" t="str">
        <f aca="false">IF(M7684=0,"No Discount",IF(M7684&lt;0.2,"Low (1-19%)",IF(M7684&lt;0.4,"Medium (20-39%)","High (40%+)")))</f>
        <v>Low (1-19%)</v>
      </c>
      <c r="R7684" s="0" t="str">
        <f aca="false">INDEX('Lookup Tables'!$B$2:$B$5,MATCH(F7684,'Lookup Tables'!$A$2:$A$5,0))</f>
        <v>Manager A</v>
      </c>
    </row>
    <row r="7685" customFormat="false" ht="15" hidden="false" customHeight="false" outlineLevel="0" collapsed="false">
      <c r="A7685" s="0" t="s">
        <v>5747</v>
      </c>
      <c r="B7685" s="13" t="n">
        <v>42488</v>
      </c>
      <c r="C7685" s="13" t="n">
        <v>42491</v>
      </c>
      <c r="D7685" s="14" t="s">
        <v>137</v>
      </c>
      <c r="E7685" s="14" t="s">
        <v>97</v>
      </c>
      <c r="F7685" s="14" t="s">
        <v>98</v>
      </c>
      <c r="G7685" s="14" t="s">
        <v>157</v>
      </c>
      <c r="H7685" s="14" t="s">
        <v>65</v>
      </c>
      <c r="I7685" s="14" t="s">
        <v>83</v>
      </c>
      <c r="J7685" s="14" t="s">
        <v>804</v>
      </c>
      <c r="K7685" s="15" t="n">
        <v>3812.97</v>
      </c>
      <c r="L7685" s="0" t="n">
        <v>3</v>
      </c>
      <c r="M7685" s="16" t="n">
        <v>0</v>
      </c>
      <c r="N7685" s="17" t="n">
        <v>1906.485</v>
      </c>
      <c r="O7685" s="0" t="str">
        <f aca="false">TEXT(B7685,"YYYY-MM")</f>
        <v>2016-04</v>
      </c>
      <c r="P7685" s="18" t="n">
        <f aca="false">IFERROR(N7685/K7685,0)</f>
        <v>0.5</v>
      </c>
      <c r="Q7685" s="0" t="str">
        <f aca="false">IF(M7685=0,"No Discount",IF(M7685&lt;0.2,"Low (1-19%)",IF(M7685&lt;0.4,"Medium (20-39%)","High (40%+)")))</f>
        <v>No Discount</v>
      </c>
      <c r="R7685" s="0" t="str">
        <f aca="false">INDEX('Lookup Tables'!$B$2:$B$5,MATCH(F7685,'Lookup Tables'!$A$2:$A$5,0))</f>
        <v>Manager A</v>
      </c>
    </row>
    <row r="7686" customFormat="false" ht="15" hidden="false" customHeight="false" outlineLevel="0" collapsed="false">
      <c r="A7686" s="0" t="s">
        <v>5748</v>
      </c>
      <c r="B7686" s="13" t="n">
        <v>42414</v>
      </c>
      <c r="C7686" s="13" t="n">
        <v>42421</v>
      </c>
      <c r="D7686" s="14" t="s">
        <v>69</v>
      </c>
      <c r="E7686" s="14" t="s">
        <v>53</v>
      </c>
      <c r="F7686" s="14" t="s">
        <v>117</v>
      </c>
      <c r="G7686" s="14" t="s">
        <v>170</v>
      </c>
      <c r="H7686" s="14" t="s">
        <v>65</v>
      </c>
      <c r="I7686" s="14" t="s">
        <v>83</v>
      </c>
      <c r="J7686" s="14" t="s">
        <v>5434</v>
      </c>
      <c r="K7686" s="15" t="n">
        <v>26.424</v>
      </c>
      <c r="L7686" s="0" t="n">
        <v>9</v>
      </c>
      <c r="M7686" s="16" t="n">
        <v>0.2</v>
      </c>
      <c r="N7686" s="17" t="n">
        <v>9.5787</v>
      </c>
      <c r="O7686" s="0" t="str">
        <f aca="false">TEXT(B7686,"YYYY-MM")</f>
        <v>2016-02</v>
      </c>
      <c r="P7686" s="18" t="n">
        <f aca="false">IFERROR(N7686/K7686,0)</f>
        <v>0.3625</v>
      </c>
      <c r="Q7686" s="0" t="str">
        <f aca="false">IF(M7686=0,"No Discount",IF(M7686&lt;0.2,"Low (1-19%)",IF(M7686&lt;0.4,"Medium (20-39%)","High (40%+)")))</f>
        <v>Medium (20-39%)</v>
      </c>
      <c r="R7686" s="0" t="str">
        <f aca="false">INDEX('Lookup Tables'!$B$2:$B$5,MATCH(F7686,'Lookup Tables'!$A$2:$A$5,0))</f>
        <v>Manager B</v>
      </c>
    </row>
    <row r="7687" customFormat="false" ht="15" hidden="false" customHeight="false" outlineLevel="0" collapsed="false">
      <c r="A7687" s="0" t="s">
        <v>5748</v>
      </c>
      <c r="B7687" s="13" t="n">
        <v>42414</v>
      </c>
      <c r="C7687" s="13" t="n">
        <v>42421</v>
      </c>
      <c r="D7687" s="14" t="s">
        <v>69</v>
      </c>
      <c r="E7687" s="14" t="s">
        <v>53</v>
      </c>
      <c r="F7687" s="14" t="s">
        <v>117</v>
      </c>
      <c r="G7687" s="14" t="s">
        <v>170</v>
      </c>
      <c r="H7687" s="14" t="s">
        <v>80</v>
      </c>
      <c r="I7687" s="14" t="s">
        <v>81</v>
      </c>
      <c r="J7687" s="14" t="s">
        <v>4319</v>
      </c>
      <c r="K7687" s="15" t="n">
        <v>625.99</v>
      </c>
      <c r="L7687" s="0" t="n">
        <v>1</v>
      </c>
      <c r="M7687" s="16" t="n">
        <v>0</v>
      </c>
      <c r="N7687" s="17" t="n">
        <v>187.797</v>
      </c>
      <c r="O7687" s="0" t="str">
        <f aca="false">TEXT(B7687,"YYYY-MM")</f>
        <v>2016-02</v>
      </c>
      <c r="P7687" s="18" t="n">
        <f aca="false">IFERROR(N7687/K7687,0)</f>
        <v>0.3</v>
      </c>
      <c r="Q7687" s="0" t="str">
        <f aca="false">IF(M7687=0,"No Discount",IF(M7687&lt;0.2,"Low (1-19%)",IF(M7687&lt;0.4,"Medium (20-39%)","High (40%+)")))</f>
        <v>No Discount</v>
      </c>
      <c r="R7687" s="0" t="str">
        <f aca="false">INDEX('Lookup Tables'!$B$2:$B$5,MATCH(F7687,'Lookup Tables'!$A$2:$A$5,0))</f>
        <v>Manager B</v>
      </c>
    </row>
    <row r="7688" customFormat="false" ht="15" hidden="false" customHeight="false" outlineLevel="0" collapsed="false">
      <c r="A7688" s="0" t="s">
        <v>5749</v>
      </c>
      <c r="B7688" s="13" t="n">
        <v>43064</v>
      </c>
      <c r="C7688" s="13" t="n">
        <v>43068</v>
      </c>
      <c r="D7688" s="14" t="s">
        <v>69</v>
      </c>
      <c r="E7688" s="14" t="s">
        <v>62</v>
      </c>
      <c r="F7688" s="14" t="s">
        <v>98</v>
      </c>
      <c r="G7688" s="14" t="s">
        <v>157</v>
      </c>
      <c r="H7688" s="14" t="s">
        <v>56</v>
      </c>
      <c r="I7688" s="14" t="s">
        <v>71</v>
      </c>
      <c r="J7688" s="14" t="s">
        <v>1087</v>
      </c>
      <c r="K7688" s="15" t="n">
        <v>1568.61</v>
      </c>
      <c r="L7688" s="0" t="n">
        <v>9</v>
      </c>
      <c r="M7688" s="16" t="n">
        <v>0</v>
      </c>
      <c r="N7688" s="17" t="n">
        <v>329.4081</v>
      </c>
      <c r="O7688" s="0" t="str">
        <f aca="false">TEXT(B7688,"YYYY-MM")</f>
        <v>2017-11</v>
      </c>
      <c r="P7688" s="18" t="n">
        <f aca="false">IFERROR(N7688/K7688,0)</f>
        <v>0.21</v>
      </c>
      <c r="Q7688" s="0" t="str">
        <f aca="false">IF(M7688=0,"No Discount",IF(M7688&lt;0.2,"Low (1-19%)",IF(M7688&lt;0.4,"Medium (20-39%)","High (40%+)")))</f>
        <v>No Discount</v>
      </c>
      <c r="R7688" s="0" t="str">
        <f aca="false">INDEX('Lookup Tables'!$B$2:$B$5,MATCH(F7688,'Lookup Tables'!$A$2:$A$5,0))</f>
        <v>Manager A</v>
      </c>
    </row>
    <row r="7689" customFormat="false" ht="15" hidden="false" customHeight="false" outlineLevel="0" collapsed="false">
      <c r="A7689" s="0" t="s">
        <v>5749</v>
      </c>
      <c r="B7689" s="13" t="n">
        <v>43064</v>
      </c>
      <c r="C7689" s="13" t="n">
        <v>43068</v>
      </c>
      <c r="D7689" s="14" t="s">
        <v>69</v>
      </c>
      <c r="E7689" s="14" t="s">
        <v>62</v>
      </c>
      <c r="F7689" s="14" t="s">
        <v>98</v>
      </c>
      <c r="G7689" s="14" t="s">
        <v>157</v>
      </c>
      <c r="H7689" s="14" t="s">
        <v>65</v>
      </c>
      <c r="I7689" s="14" t="s">
        <v>83</v>
      </c>
      <c r="J7689" s="14" t="s">
        <v>342</v>
      </c>
      <c r="K7689" s="15" t="n">
        <v>17.3</v>
      </c>
      <c r="L7689" s="0" t="n">
        <v>1</v>
      </c>
      <c r="M7689" s="16" t="n">
        <v>0</v>
      </c>
      <c r="N7689" s="17" t="n">
        <v>8.304</v>
      </c>
      <c r="O7689" s="0" t="str">
        <f aca="false">TEXT(B7689,"YYYY-MM")</f>
        <v>2017-11</v>
      </c>
      <c r="P7689" s="18" t="n">
        <f aca="false">IFERROR(N7689/K7689,0)</f>
        <v>0.48</v>
      </c>
      <c r="Q7689" s="0" t="str">
        <f aca="false">IF(M7689=0,"No Discount",IF(M7689&lt;0.2,"Low (1-19%)",IF(M7689&lt;0.4,"Medium (20-39%)","High (40%+)")))</f>
        <v>No Discount</v>
      </c>
      <c r="R7689" s="0" t="str">
        <f aca="false">INDEX('Lookup Tables'!$B$2:$B$5,MATCH(F7689,'Lookup Tables'!$A$2:$A$5,0))</f>
        <v>Manager A</v>
      </c>
    </row>
    <row r="7690" customFormat="false" ht="15" hidden="false" customHeight="false" outlineLevel="0" collapsed="false">
      <c r="A7690" s="0" t="s">
        <v>5749</v>
      </c>
      <c r="B7690" s="13" t="n">
        <v>43064</v>
      </c>
      <c r="C7690" s="13" t="n">
        <v>43068</v>
      </c>
      <c r="D7690" s="14" t="s">
        <v>69</v>
      </c>
      <c r="E7690" s="14" t="s">
        <v>62</v>
      </c>
      <c r="F7690" s="14" t="s">
        <v>98</v>
      </c>
      <c r="G7690" s="14" t="s">
        <v>157</v>
      </c>
      <c r="H7690" s="14" t="s">
        <v>80</v>
      </c>
      <c r="I7690" s="14" t="s">
        <v>123</v>
      </c>
      <c r="J7690" s="14" t="s">
        <v>5750</v>
      </c>
      <c r="K7690" s="15" t="n">
        <v>160</v>
      </c>
      <c r="L7690" s="0" t="n">
        <v>8</v>
      </c>
      <c r="M7690" s="16" t="n">
        <v>0</v>
      </c>
      <c r="N7690" s="17" t="n">
        <v>62.4</v>
      </c>
      <c r="O7690" s="0" t="str">
        <f aca="false">TEXT(B7690,"YYYY-MM")</f>
        <v>2017-11</v>
      </c>
      <c r="P7690" s="18" t="n">
        <f aca="false">IFERROR(N7690/K7690,0)</f>
        <v>0.39</v>
      </c>
      <c r="Q7690" s="0" t="str">
        <f aca="false">IF(M7690=0,"No Discount",IF(M7690&lt;0.2,"Low (1-19%)",IF(M7690&lt;0.4,"Medium (20-39%)","High (40%+)")))</f>
        <v>No Discount</v>
      </c>
      <c r="R7690" s="0" t="str">
        <f aca="false">INDEX('Lookup Tables'!$B$2:$B$5,MATCH(F7690,'Lookup Tables'!$A$2:$A$5,0))</f>
        <v>Manager A</v>
      </c>
    </row>
    <row r="7691" customFormat="false" ht="15" hidden="false" customHeight="false" outlineLevel="0" collapsed="false">
      <c r="A7691" s="0" t="s">
        <v>5751</v>
      </c>
      <c r="B7691" s="13" t="n">
        <v>43296</v>
      </c>
      <c r="C7691" s="13" t="n">
        <v>43298</v>
      </c>
      <c r="D7691" s="14" t="s">
        <v>137</v>
      </c>
      <c r="E7691" s="14" t="s">
        <v>62</v>
      </c>
      <c r="F7691" s="14" t="s">
        <v>54</v>
      </c>
      <c r="G7691" s="14" t="s">
        <v>193</v>
      </c>
      <c r="H7691" s="14" t="s">
        <v>65</v>
      </c>
      <c r="I7691" s="14" t="s">
        <v>85</v>
      </c>
      <c r="J7691" s="14" t="s">
        <v>1452</v>
      </c>
      <c r="K7691" s="15" t="n">
        <v>179.94</v>
      </c>
      <c r="L7691" s="0" t="n">
        <v>3</v>
      </c>
      <c r="M7691" s="16" t="n">
        <v>0</v>
      </c>
      <c r="N7691" s="17" t="n">
        <v>50.3832</v>
      </c>
      <c r="O7691" s="0" t="str">
        <f aca="false">TEXT(B7691,"YYYY-MM")</f>
        <v>2018-07</v>
      </c>
      <c r="P7691" s="18" t="n">
        <f aca="false">IFERROR(N7691/K7691,0)</f>
        <v>0.28</v>
      </c>
      <c r="Q7691" s="0" t="str">
        <f aca="false">IF(M7691=0,"No Discount",IF(M7691&lt;0.2,"Low (1-19%)",IF(M7691&lt;0.4,"Medium (20-39%)","High (40%+)")))</f>
        <v>No Discount</v>
      </c>
      <c r="R7691" s="0" t="str">
        <f aca="false">INDEX('Lookup Tables'!$B$2:$B$5,MATCH(F7691,'Lookup Tables'!$A$2:$A$5,0))</f>
        <v>Manager C</v>
      </c>
    </row>
    <row r="7692" customFormat="false" ht="15" hidden="false" customHeight="false" outlineLevel="0" collapsed="false">
      <c r="A7692" s="0" t="s">
        <v>5751</v>
      </c>
      <c r="B7692" s="13" t="n">
        <v>43296</v>
      </c>
      <c r="C7692" s="13" t="n">
        <v>43298</v>
      </c>
      <c r="D7692" s="14" t="s">
        <v>137</v>
      </c>
      <c r="E7692" s="14" t="s">
        <v>62</v>
      </c>
      <c r="F7692" s="14" t="s">
        <v>54</v>
      </c>
      <c r="G7692" s="14" t="s">
        <v>193</v>
      </c>
      <c r="H7692" s="14" t="s">
        <v>56</v>
      </c>
      <c r="I7692" s="14" t="s">
        <v>71</v>
      </c>
      <c r="J7692" s="14" t="s">
        <v>575</v>
      </c>
      <c r="K7692" s="15" t="n">
        <v>872.94</v>
      </c>
      <c r="L7692" s="0" t="n">
        <v>3</v>
      </c>
      <c r="M7692" s="16" t="n">
        <v>0</v>
      </c>
      <c r="N7692" s="17" t="n">
        <v>157.1292</v>
      </c>
      <c r="O7692" s="0" t="str">
        <f aca="false">TEXT(B7692,"YYYY-MM")</f>
        <v>2018-07</v>
      </c>
      <c r="P7692" s="18" t="n">
        <f aca="false">IFERROR(N7692/K7692,0)</f>
        <v>0.18</v>
      </c>
      <c r="Q7692" s="0" t="str">
        <f aca="false">IF(M7692=0,"No Discount",IF(M7692&lt;0.2,"Low (1-19%)",IF(M7692&lt;0.4,"Medium (20-39%)","High (40%+)")))</f>
        <v>No Discount</v>
      </c>
      <c r="R7692" s="0" t="str">
        <f aca="false">INDEX('Lookup Tables'!$B$2:$B$5,MATCH(F7692,'Lookup Tables'!$A$2:$A$5,0))</f>
        <v>Manager C</v>
      </c>
    </row>
    <row r="7693" customFormat="false" ht="15" hidden="false" customHeight="false" outlineLevel="0" collapsed="false">
      <c r="A7693" s="0" t="s">
        <v>5751</v>
      </c>
      <c r="B7693" s="13" t="n">
        <v>43296</v>
      </c>
      <c r="C7693" s="13" t="n">
        <v>43298</v>
      </c>
      <c r="D7693" s="14" t="s">
        <v>137</v>
      </c>
      <c r="E7693" s="14" t="s">
        <v>62</v>
      </c>
      <c r="F7693" s="14" t="s">
        <v>54</v>
      </c>
      <c r="G7693" s="14" t="s">
        <v>193</v>
      </c>
      <c r="H7693" s="14" t="s">
        <v>65</v>
      </c>
      <c r="I7693" s="14" t="s">
        <v>91</v>
      </c>
      <c r="J7693" s="14" t="s">
        <v>233</v>
      </c>
      <c r="K7693" s="15" t="n">
        <v>12.96</v>
      </c>
      <c r="L7693" s="0" t="n">
        <v>2</v>
      </c>
      <c r="M7693" s="16" t="n">
        <v>0</v>
      </c>
      <c r="N7693" s="17" t="n">
        <v>6.2208</v>
      </c>
      <c r="O7693" s="0" t="str">
        <f aca="false">TEXT(B7693,"YYYY-MM")</f>
        <v>2018-07</v>
      </c>
      <c r="P7693" s="18" t="n">
        <f aca="false">IFERROR(N7693/K7693,0)</f>
        <v>0.48</v>
      </c>
      <c r="Q7693" s="0" t="str">
        <f aca="false">IF(M7693=0,"No Discount",IF(M7693&lt;0.2,"Low (1-19%)",IF(M7693&lt;0.4,"Medium (20-39%)","High (40%+)")))</f>
        <v>No Discount</v>
      </c>
      <c r="R7693" s="0" t="str">
        <f aca="false">INDEX('Lookup Tables'!$B$2:$B$5,MATCH(F7693,'Lookup Tables'!$A$2:$A$5,0))</f>
        <v>Manager C</v>
      </c>
    </row>
    <row r="7694" customFormat="false" ht="15" hidden="false" customHeight="false" outlineLevel="0" collapsed="false">
      <c r="A7694" s="0" t="s">
        <v>5752</v>
      </c>
      <c r="B7694" s="13" t="n">
        <v>42367</v>
      </c>
      <c r="C7694" s="13" t="n">
        <v>42372</v>
      </c>
      <c r="D7694" s="14" t="s">
        <v>69</v>
      </c>
      <c r="E7694" s="14" t="s">
        <v>53</v>
      </c>
      <c r="F7694" s="14" t="s">
        <v>63</v>
      </c>
      <c r="G7694" s="14" t="s">
        <v>64</v>
      </c>
      <c r="H7694" s="14" t="s">
        <v>65</v>
      </c>
      <c r="I7694" s="14" t="s">
        <v>66</v>
      </c>
      <c r="J7694" s="14" t="s">
        <v>771</v>
      </c>
      <c r="K7694" s="15" t="n">
        <v>88.8</v>
      </c>
      <c r="L7694" s="0" t="n">
        <v>6</v>
      </c>
      <c r="M7694" s="16" t="n">
        <v>0</v>
      </c>
      <c r="N7694" s="17" t="n">
        <v>44.4</v>
      </c>
      <c r="O7694" s="0" t="str">
        <f aca="false">TEXT(B7694,"YYYY-MM")</f>
        <v>2015-12</v>
      </c>
      <c r="P7694" s="18" t="n">
        <f aca="false">IFERROR(N7694/K7694,0)</f>
        <v>0.5</v>
      </c>
      <c r="Q7694" s="0" t="str">
        <f aca="false">IF(M7694=0,"No Discount",IF(M7694&lt;0.2,"Low (1-19%)",IF(M7694&lt;0.4,"Medium (20-39%)","High (40%+)")))</f>
        <v>No Discount</v>
      </c>
      <c r="R7694" s="0" t="str">
        <f aca="false">INDEX('Lookup Tables'!$B$2:$B$5,MATCH(F7694,'Lookup Tables'!$A$2:$A$5,0))</f>
        <v>Manager D</v>
      </c>
    </row>
    <row r="7695" customFormat="false" ht="15" hidden="false" customHeight="false" outlineLevel="0" collapsed="false">
      <c r="A7695" s="0" t="s">
        <v>5752</v>
      </c>
      <c r="B7695" s="13" t="n">
        <v>42367</v>
      </c>
      <c r="C7695" s="13" t="n">
        <v>42372</v>
      </c>
      <c r="D7695" s="14" t="s">
        <v>69</v>
      </c>
      <c r="E7695" s="14" t="s">
        <v>53</v>
      </c>
      <c r="F7695" s="14" t="s">
        <v>63</v>
      </c>
      <c r="G7695" s="14" t="s">
        <v>64</v>
      </c>
      <c r="H7695" s="14" t="s">
        <v>80</v>
      </c>
      <c r="I7695" s="14" t="s">
        <v>81</v>
      </c>
      <c r="J7695" s="14" t="s">
        <v>2482</v>
      </c>
      <c r="K7695" s="15" t="n">
        <v>319.968</v>
      </c>
      <c r="L7695" s="0" t="n">
        <v>4</v>
      </c>
      <c r="M7695" s="16" t="n">
        <v>0.2</v>
      </c>
      <c r="N7695" s="17" t="n">
        <v>35.9964</v>
      </c>
      <c r="O7695" s="0" t="str">
        <f aca="false">TEXT(B7695,"YYYY-MM")</f>
        <v>2015-12</v>
      </c>
      <c r="P7695" s="18" t="n">
        <f aca="false">IFERROR(N7695/K7695,0)</f>
        <v>0.1125</v>
      </c>
      <c r="Q7695" s="0" t="str">
        <f aca="false">IF(M7695=0,"No Discount",IF(M7695&lt;0.2,"Low (1-19%)",IF(M7695&lt;0.4,"Medium (20-39%)","High (40%+)")))</f>
        <v>Medium (20-39%)</v>
      </c>
      <c r="R7695" s="0" t="str">
        <f aca="false">INDEX('Lookup Tables'!$B$2:$B$5,MATCH(F7695,'Lookup Tables'!$A$2:$A$5,0))</f>
        <v>Manager D</v>
      </c>
    </row>
    <row r="7696" customFormat="false" ht="15" hidden="false" customHeight="false" outlineLevel="0" collapsed="false">
      <c r="A7696" s="0" t="s">
        <v>5753</v>
      </c>
      <c r="B7696" s="13" t="n">
        <v>42816</v>
      </c>
      <c r="C7696" s="13" t="n">
        <v>42816</v>
      </c>
      <c r="D7696" s="14" t="s">
        <v>606</v>
      </c>
      <c r="E7696" s="14" t="s">
        <v>53</v>
      </c>
      <c r="F7696" s="14" t="s">
        <v>63</v>
      </c>
      <c r="G7696" s="14" t="s">
        <v>94</v>
      </c>
      <c r="H7696" s="14" t="s">
        <v>56</v>
      </c>
      <c r="I7696" s="14" t="s">
        <v>59</v>
      </c>
      <c r="J7696" s="14" t="s">
        <v>2141</v>
      </c>
      <c r="K7696" s="15" t="n">
        <v>167.888</v>
      </c>
      <c r="L7696" s="0" t="n">
        <v>7</v>
      </c>
      <c r="M7696" s="16" t="n">
        <v>0.2</v>
      </c>
      <c r="N7696" s="17" t="n">
        <v>14.6902</v>
      </c>
      <c r="O7696" s="0" t="str">
        <f aca="false">TEXT(B7696,"YYYY-MM")</f>
        <v>2017-03</v>
      </c>
      <c r="P7696" s="18" t="n">
        <f aca="false">IFERROR(N7696/K7696,0)</f>
        <v>0.0875</v>
      </c>
      <c r="Q7696" s="0" t="str">
        <f aca="false">IF(M7696=0,"No Discount",IF(M7696&lt;0.2,"Low (1-19%)",IF(M7696&lt;0.4,"Medium (20-39%)","High (40%+)")))</f>
        <v>Medium (20-39%)</v>
      </c>
      <c r="R7696" s="0" t="str">
        <f aca="false">INDEX('Lookup Tables'!$B$2:$B$5,MATCH(F7696,'Lookup Tables'!$A$2:$A$5,0))</f>
        <v>Manager D</v>
      </c>
    </row>
    <row r="7697" customFormat="false" ht="15" hidden="false" customHeight="false" outlineLevel="0" collapsed="false">
      <c r="A7697" s="0" t="s">
        <v>5754</v>
      </c>
      <c r="B7697" s="13" t="n">
        <v>43283</v>
      </c>
      <c r="C7697" s="13" t="n">
        <v>43286</v>
      </c>
      <c r="D7697" s="14" t="s">
        <v>137</v>
      </c>
      <c r="E7697" s="14" t="s">
        <v>97</v>
      </c>
      <c r="F7697" s="14" t="s">
        <v>98</v>
      </c>
      <c r="G7697" s="14" t="s">
        <v>99</v>
      </c>
      <c r="H7697" s="14" t="s">
        <v>65</v>
      </c>
      <c r="I7697" s="14" t="s">
        <v>91</v>
      </c>
      <c r="J7697" s="14" t="s">
        <v>798</v>
      </c>
      <c r="K7697" s="15" t="n">
        <v>163.96</v>
      </c>
      <c r="L7697" s="0" t="n">
        <v>5</v>
      </c>
      <c r="M7697" s="16" t="n">
        <v>0.2</v>
      </c>
      <c r="N7697" s="17" t="n">
        <v>59.4355</v>
      </c>
      <c r="O7697" s="0" t="str">
        <f aca="false">TEXT(B7697,"YYYY-MM")</f>
        <v>2018-07</v>
      </c>
      <c r="P7697" s="18" t="n">
        <f aca="false">IFERROR(N7697/K7697,0)</f>
        <v>0.3625</v>
      </c>
      <c r="Q7697" s="0" t="str">
        <f aca="false">IF(M7697=0,"No Discount",IF(M7697&lt;0.2,"Low (1-19%)",IF(M7697&lt;0.4,"Medium (20-39%)","High (40%+)")))</f>
        <v>Medium (20-39%)</v>
      </c>
      <c r="R7697" s="0" t="str">
        <f aca="false">INDEX('Lookup Tables'!$B$2:$B$5,MATCH(F7697,'Lookup Tables'!$A$2:$A$5,0))</f>
        <v>Manager A</v>
      </c>
    </row>
    <row r="7698" customFormat="false" ht="15" hidden="false" customHeight="false" outlineLevel="0" collapsed="false">
      <c r="A7698" s="0" t="s">
        <v>5754</v>
      </c>
      <c r="B7698" s="13" t="n">
        <v>43283</v>
      </c>
      <c r="C7698" s="13" t="n">
        <v>43286</v>
      </c>
      <c r="D7698" s="14" t="s">
        <v>137</v>
      </c>
      <c r="E7698" s="14" t="s">
        <v>97</v>
      </c>
      <c r="F7698" s="14" t="s">
        <v>98</v>
      </c>
      <c r="G7698" s="14" t="s">
        <v>99</v>
      </c>
      <c r="H7698" s="14" t="s">
        <v>65</v>
      </c>
      <c r="I7698" s="14" t="s">
        <v>83</v>
      </c>
      <c r="J7698" s="14" t="s">
        <v>3200</v>
      </c>
      <c r="K7698" s="15" t="n">
        <v>5.232</v>
      </c>
      <c r="L7698" s="0" t="n">
        <v>4</v>
      </c>
      <c r="M7698" s="16" t="n">
        <v>0.8</v>
      </c>
      <c r="N7698" s="17" t="n">
        <v>-8.1096</v>
      </c>
      <c r="O7698" s="0" t="str">
        <f aca="false">TEXT(B7698,"YYYY-MM")</f>
        <v>2018-07</v>
      </c>
      <c r="P7698" s="18" t="n">
        <f aca="false">IFERROR(N7698/K7698,0)</f>
        <v>-1.55</v>
      </c>
      <c r="Q7698" s="0" t="str">
        <f aca="false">IF(M7698=0,"No Discount",IF(M7698&lt;0.2,"Low (1-19%)",IF(M7698&lt;0.4,"Medium (20-39%)","High (40%+)")))</f>
        <v>High (40%+)</v>
      </c>
      <c r="R7698" s="0" t="str">
        <f aca="false">INDEX('Lookup Tables'!$B$2:$B$5,MATCH(F7698,'Lookup Tables'!$A$2:$A$5,0))</f>
        <v>Manager A</v>
      </c>
    </row>
    <row r="7699" customFormat="false" ht="15" hidden="false" customHeight="false" outlineLevel="0" collapsed="false">
      <c r="A7699" s="0" t="s">
        <v>5755</v>
      </c>
      <c r="B7699" s="13" t="n">
        <v>43448</v>
      </c>
      <c r="C7699" s="13" t="n">
        <v>43452</v>
      </c>
      <c r="D7699" s="14" t="s">
        <v>69</v>
      </c>
      <c r="E7699" s="14" t="s">
        <v>97</v>
      </c>
      <c r="F7699" s="14" t="s">
        <v>117</v>
      </c>
      <c r="G7699" s="14" t="s">
        <v>584</v>
      </c>
      <c r="H7699" s="14" t="s">
        <v>80</v>
      </c>
      <c r="I7699" s="14" t="s">
        <v>570</v>
      </c>
      <c r="J7699" s="14" t="s">
        <v>642</v>
      </c>
      <c r="K7699" s="15" t="n">
        <v>1199.98</v>
      </c>
      <c r="L7699" s="0" t="n">
        <v>2</v>
      </c>
      <c r="M7699" s="16" t="n">
        <v>0</v>
      </c>
      <c r="N7699" s="17" t="n">
        <v>467.9922</v>
      </c>
      <c r="O7699" s="0" t="str">
        <f aca="false">TEXT(B7699,"YYYY-MM")</f>
        <v>2018-12</v>
      </c>
      <c r="P7699" s="18" t="n">
        <f aca="false">IFERROR(N7699/K7699,0)</f>
        <v>0.39</v>
      </c>
      <c r="Q7699" s="0" t="str">
        <f aca="false">IF(M7699=0,"No Discount",IF(M7699&lt;0.2,"Low (1-19%)",IF(M7699&lt;0.4,"Medium (20-39%)","High (40%+)")))</f>
        <v>No Discount</v>
      </c>
      <c r="R7699" s="0" t="str">
        <f aca="false">INDEX('Lookup Tables'!$B$2:$B$5,MATCH(F7699,'Lookup Tables'!$A$2:$A$5,0))</f>
        <v>Manager B</v>
      </c>
    </row>
    <row r="7700" customFormat="false" ht="15" hidden="false" customHeight="false" outlineLevel="0" collapsed="false">
      <c r="A7700" s="0" t="s">
        <v>5755</v>
      </c>
      <c r="B7700" s="13" t="n">
        <v>43448</v>
      </c>
      <c r="C7700" s="13" t="n">
        <v>43452</v>
      </c>
      <c r="D7700" s="14" t="s">
        <v>69</v>
      </c>
      <c r="E7700" s="14" t="s">
        <v>97</v>
      </c>
      <c r="F7700" s="14" t="s">
        <v>117</v>
      </c>
      <c r="G7700" s="14" t="s">
        <v>584</v>
      </c>
      <c r="H7700" s="14" t="s">
        <v>65</v>
      </c>
      <c r="I7700" s="14" t="s">
        <v>73</v>
      </c>
      <c r="J7700" s="14" t="s">
        <v>466</v>
      </c>
      <c r="K7700" s="15" t="n">
        <v>73.85</v>
      </c>
      <c r="L7700" s="0" t="n">
        <v>1</v>
      </c>
      <c r="M7700" s="16" t="n">
        <v>0</v>
      </c>
      <c r="N7700" s="17" t="n">
        <v>2.2155</v>
      </c>
      <c r="O7700" s="0" t="str">
        <f aca="false">TEXT(B7700,"YYYY-MM")</f>
        <v>2018-12</v>
      </c>
      <c r="P7700" s="18" t="n">
        <f aca="false">IFERROR(N7700/K7700,0)</f>
        <v>0.03</v>
      </c>
      <c r="Q7700" s="0" t="str">
        <f aca="false">IF(M7700=0,"No Discount",IF(M7700&lt;0.2,"Low (1-19%)",IF(M7700&lt;0.4,"Medium (20-39%)","High (40%+)")))</f>
        <v>No Discount</v>
      </c>
      <c r="R7700" s="0" t="str">
        <f aca="false">INDEX('Lookup Tables'!$B$2:$B$5,MATCH(F7700,'Lookup Tables'!$A$2:$A$5,0))</f>
        <v>Manager B</v>
      </c>
    </row>
    <row r="7701" customFormat="false" ht="15" hidden="false" customHeight="false" outlineLevel="0" collapsed="false">
      <c r="A7701" s="0" t="s">
        <v>5755</v>
      </c>
      <c r="B7701" s="13" t="n">
        <v>43448</v>
      </c>
      <c r="C7701" s="13" t="n">
        <v>43452</v>
      </c>
      <c r="D7701" s="14" t="s">
        <v>69</v>
      </c>
      <c r="E7701" s="14" t="s">
        <v>97</v>
      </c>
      <c r="F7701" s="14" t="s">
        <v>117</v>
      </c>
      <c r="G7701" s="14" t="s">
        <v>584</v>
      </c>
      <c r="H7701" s="14" t="s">
        <v>65</v>
      </c>
      <c r="I7701" s="14" t="s">
        <v>303</v>
      </c>
      <c r="J7701" s="14" t="s">
        <v>2407</v>
      </c>
      <c r="K7701" s="15" t="n">
        <v>25.71</v>
      </c>
      <c r="L7701" s="0" t="n">
        <v>3</v>
      </c>
      <c r="M7701" s="16" t="n">
        <v>0</v>
      </c>
      <c r="N7701" s="17" t="n">
        <v>6.6846</v>
      </c>
      <c r="O7701" s="0" t="str">
        <f aca="false">TEXT(B7701,"YYYY-MM")</f>
        <v>2018-12</v>
      </c>
      <c r="P7701" s="18" t="n">
        <f aca="false">IFERROR(N7701/K7701,0)</f>
        <v>0.26</v>
      </c>
      <c r="Q7701" s="0" t="str">
        <f aca="false">IF(M7701=0,"No Discount",IF(M7701&lt;0.2,"Low (1-19%)",IF(M7701&lt;0.4,"Medium (20-39%)","High (40%+)")))</f>
        <v>No Discount</v>
      </c>
      <c r="R7701" s="0" t="str">
        <f aca="false">INDEX('Lookup Tables'!$B$2:$B$5,MATCH(F7701,'Lookup Tables'!$A$2:$A$5,0))</f>
        <v>Manager B</v>
      </c>
    </row>
    <row r="7702" customFormat="false" ht="15" hidden="false" customHeight="false" outlineLevel="0" collapsed="false">
      <c r="A7702" s="0" t="s">
        <v>5755</v>
      </c>
      <c r="B7702" s="13" t="n">
        <v>43448</v>
      </c>
      <c r="C7702" s="13" t="n">
        <v>43452</v>
      </c>
      <c r="D7702" s="14" t="s">
        <v>69</v>
      </c>
      <c r="E7702" s="14" t="s">
        <v>97</v>
      </c>
      <c r="F7702" s="14" t="s">
        <v>117</v>
      </c>
      <c r="G7702" s="14" t="s">
        <v>584</v>
      </c>
      <c r="H7702" s="14" t="s">
        <v>65</v>
      </c>
      <c r="I7702" s="14" t="s">
        <v>171</v>
      </c>
      <c r="J7702" s="14" t="s">
        <v>3564</v>
      </c>
      <c r="K7702" s="15" t="n">
        <v>17.28</v>
      </c>
      <c r="L7702" s="0" t="n">
        <v>6</v>
      </c>
      <c r="M7702" s="16" t="n">
        <v>0</v>
      </c>
      <c r="N7702" s="17" t="n">
        <v>8.1216</v>
      </c>
      <c r="O7702" s="0" t="str">
        <f aca="false">TEXT(B7702,"YYYY-MM")</f>
        <v>2018-12</v>
      </c>
      <c r="P7702" s="18" t="n">
        <f aca="false">IFERROR(N7702/K7702,0)</f>
        <v>0.47</v>
      </c>
      <c r="Q7702" s="0" t="str">
        <f aca="false">IF(M7702=0,"No Discount",IF(M7702&lt;0.2,"Low (1-19%)",IF(M7702&lt;0.4,"Medium (20-39%)","High (40%+)")))</f>
        <v>No Discount</v>
      </c>
      <c r="R7702" s="0" t="str">
        <f aca="false">INDEX('Lookup Tables'!$B$2:$B$5,MATCH(F7702,'Lookup Tables'!$A$2:$A$5,0))</f>
        <v>Manager B</v>
      </c>
    </row>
    <row r="7703" customFormat="false" ht="15" hidden="false" customHeight="false" outlineLevel="0" collapsed="false">
      <c r="A7703" s="0" t="s">
        <v>5755</v>
      </c>
      <c r="B7703" s="13" t="n">
        <v>43448</v>
      </c>
      <c r="C7703" s="13" t="n">
        <v>43452</v>
      </c>
      <c r="D7703" s="14" t="s">
        <v>69</v>
      </c>
      <c r="E7703" s="14" t="s">
        <v>97</v>
      </c>
      <c r="F7703" s="14" t="s">
        <v>117</v>
      </c>
      <c r="G7703" s="14" t="s">
        <v>584</v>
      </c>
      <c r="H7703" s="14" t="s">
        <v>56</v>
      </c>
      <c r="I7703" s="14" t="s">
        <v>71</v>
      </c>
      <c r="J7703" s="14" t="s">
        <v>438</v>
      </c>
      <c r="K7703" s="15" t="n">
        <v>526.582</v>
      </c>
      <c r="L7703" s="0" t="n">
        <v>2</v>
      </c>
      <c r="M7703" s="16" t="n">
        <v>0.3</v>
      </c>
      <c r="N7703" s="17" t="n">
        <v>-52.6582</v>
      </c>
      <c r="O7703" s="0" t="str">
        <f aca="false">TEXT(B7703,"YYYY-MM")</f>
        <v>2018-12</v>
      </c>
      <c r="P7703" s="18" t="n">
        <f aca="false">IFERROR(N7703/K7703,0)</f>
        <v>-0.1</v>
      </c>
      <c r="Q7703" s="0" t="str">
        <f aca="false">IF(M7703=0,"No Discount",IF(M7703&lt;0.2,"Low (1-19%)",IF(M7703&lt;0.4,"Medium (20-39%)","High (40%+)")))</f>
        <v>Medium (20-39%)</v>
      </c>
      <c r="R7703" s="0" t="str">
        <f aca="false">INDEX('Lookup Tables'!$B$2:$B$5,MATCH(F7703,'Lookup Tables'!$A$2:$A$5,0))</f>
        <v>Manager B</v>
      </c>
    </row>
    <row r="7704" customFormat="false" ht="15" hidden="false" customHeight="false" outlineLevel="0" collapsed="false">
      <c r="A7704" s="0" t="s">
        <v>5756</v>
      </c>
      <c r="B7704" s="13" t="n">
        <v>42973</v>
      </c>
      <c r="C7704" s="13" t="n">
        <v>42980</v>
      </c>
      <c r="D7704" s="14" t="s">
        <v>69</v>
      </c>
      <c r="E7704" s="14" t="s">
        <v>53</v>
      </c>
      <c r="F7704" s="14" t="s">
        <v>98</v>
      </c>
      <c r="G7704" s="14" t="s">
        <v>157</v>
      </c>
      <c r="H7704" s="14" t="s">
        <v>65</v>
      </c>
      <c r="I7704" s="14" t="s">
        <v>91</v>
      </c>
      <c r="J7704" s="14" t="s">
        <v>1467</v>
      </c>
      <c r="K7704" s="15" t="n">
        <v>11.56</v>
      </c>
      <c r="L7704" s="0" t="n">
        <v>2</v>
      </c>
      <c r="M7704" s="16" t="n">
        <v>0</v>
      </c>
      <c r="N7704" s="17" t="n">
        <v>5.6644</v>
      </c>
      <c r="O7704" s="0" t="str">
        <f aca="false">TEXT(B7704,"YYYY-MM")</f>
        <v>2017-08</v>
      </c>
      <c r="P7704" s="18" t="n">
        <f aca="false">IFERROR(N7704/K7704,0)</f>
        <v>0.49</v>
      </c>
      <c r="Q7704" s="0" t="str">
        <f aca="false">IF(M7704=0,"No Discount",IF(M7704&lt;0.2,"Low (1-19%)",IF(M7704&lt;0.4,"Medium (20-39%)","High (40%+)")))</f>
        <v>No Discount</v>
      </c>
      <c r="R7704" s="0" t="str">
        <f aca="false">INDEX('Lookup Tables'!$B$2:$B$5,MATCH(F7704,'Lookup Tables'!$A$2:$A$5,0))</f>
        <v>Manager A</v>
      </c>
    </row>
    <row r="7705" customFormat="false" ht="15" hidden="false" customHeight="false" outlineLevel="0" collapsed="false">
      <c r="A7705" s="0" t="s">
        <v>5756</v>
      </c>
      <c r="B7705" s="13" t="n">
        <v>42973</v>
      </c>
      <c r="C7705" s="13" t="n">
        <v>42980</v>
      </c>
      <c r="D7705" s="14" t="s">
        <v>69</v>
      </c>
      <c r="E7705" s="14" t="s">
        <v>53</v>
      </c>
      <c r="F7705" s="14" t="s">
        <v>98</v>
      </c>
      <c r="G7705" s="14" t="s">
        <v>157</v>
      </c>
      <c r="H7705" s="14" t="s">
        <v>80</v>
      </c>
      <c r="I7705" s="14" t="s">
        <v>81</v>
      </c>
      <c r="J7705" s="14" t="s">
        <v>1059</v>
      </c>
      <c r="K7705" s="15" t="n">
        <v>209.97</v>
      </c>
      <c r="L7705" s="0" t="n">
        <v>3</v>
      </c>
      <c r="M7705" s="16" t="n">
        <v>0</v>
      </c>
      <c r="N7705" s="17" t="n">
        <v>58.7916</v>
      </c>
      <c r="O7705" s="0" t="str">
        <f aca="false">TEXT(B7705,"YYYY-MM")</f>
        <v>2017-08</v>
      </c>
      <c r="P7705" s="18" t="n">
        <f aca="false">IFERROR(N7705/K7705,0)</f>
        <v>0.28</v>
      </c>
      <c r="Q7705" s="0" t="str">
        <f aca="false">IF(M7705=0,"No Discount",IF(M7705&lt;0.2,"Low (1-19%)",IF(M7705&lt;0.4,"Medium (20-39%)","High (40%+)")))</f>
        <v>No Discount</v>
      </c>
      <c r="R7705" s="0" t="str">
        <f aca="false">INDEX('Lookup Tables'!$B$2:$B$5,MATCH(F7705,'Lookup Tables'!$A$2:$A$5,0))</f>
        <v>Manager A</v>
      </c>
    </row>
    <row r="7706" customFormat="false" ht="15" hidden="false" customHeight="false" outlineLevel="0" collapsed="false">
      <c r="A7706" s="0" t="s">
        <v>5756</v>
      </c>
      <c r="B7706" s="13" t="n">
        <v>42973</v>
      </c>
      <c r="C7706" s="13" t="n">
        <v>42980</v>
      </c>
      <c r="D7706" s="14" t="s">
        <v>69</v>
      </c>
      <c r="E7706" s="14" t="s">
        <v>53</v>
      </c>
      <c r="F7706" s="14" t="s">
        <v>98</v>
      </c>
      <c r="G7706" s="14" t="s">
        <v>157</v>
      </c>
      <c r="H7706" s="14" t="s">
        <v>56</v>
      </c>
      <c r="I7706" s="14" t="s">
        <v>71</v>
      </c>
      <c r="J7706" s="14" t="s">
        <v>1472</v>
      </c>
      <c r="K7706" s="15" t="n">
        <v>447.84</v>
      </c>
      <c r="L7706" s="0" t="n">
        <v>4</v>
      </c>
      <c r="M7706" s="16" t="n">
        <v>0</v>
      </c>
      <c r="N7706" s="17" t="n">
        <v>98.5248</v>
      </c>
      <c r="O7706" s="0" t="str">
        <f aca="false">TEXT(B7706,"YYYY-MM")</f>
        <v>2017-08</v>
      </c>
      <c r="P7706" s="18" t="n">
        <f aca="false">IFERROR(N7706/K7706,0)</f>
        <v>0.22</v>
      </c>
      <c r="Q7706" s="0" t="str">
        <f aca="false">IF(M7706=0,"No Discount",IF(M7706&lt;0.2,"Low (1-19%)",IF(M7706&lt;0.4,"Medium (20-39%)","High (40%+)")))</f>
        <v>No Discount</v>
      </c>
      <c r="R7706" s="0" t="str">
        <f aca="false">INDEX('Lookup Tables'!$B$2:$B$5,MATCH(F7706,'Lookup Tables'!$A$2:$A$5,0))</f>
        <v>Manager A</v>
      </c>
    </row>
    <row r="7707" customFormat="false" ht="15" hidden="false" customHeight="false" outlineLevel="0" collapsed="false">
      <c r="A7707" s="0" t="s">
        <v>5756</v>
      </c>
      <c r="B7707" s="13" t="n">
        <v>42973</v>
      </c>
      <c r="C7707" s="13" t="n">
        <v>42980</v>
      </c>
      <c r="D7707" s="14" t="s">
        <v>69</v>
      </c>
      <c r="E7707" s="14" t="s">
        <v>53</v>
      </c>
      <c r="F7707" s="14" t="s">
        <v>98</v>
      </c>
      <c r="G7707" s="14" t="s">
        <v>157</v>
      </c>
      <c r="H7707" s="14" t="s">
        <v>80</v>
      </c>
      <c r="I7707" s="14" t="s">
        <v>123</v>
      </c>
      <c r="J7707" s="14" t="s">
        <v>614</v>
      </c>
      <c r="K7707" s="15" t="n">
        <v>479.97</v>
      </c>
      <c r="L7707" s="0" t="n">
        <v>3</v>
      </c>
      <c r="M7707" s="16" t="n">
        <v>0</v>
      </c>
      <c r="N7707" s="17" t="n">
        <v>163.1898</v>
      </c>
      <c r="O7707" s="0" t="str">
        <f aca="false">TEXT(B7707,"YYYY-MM")</f>
        <v>2017-08</v>
      </c>
      <c r="P7707" s="18" t="n">
        <f aca="false">IFERROR(N7707/K7707,0)</f>
        <v>0.34</v>
      </c>
      <c r="Q7707" s="0" t="str">
        <f aca="false">IF(M7707=0,"No Discount",IF(M7707&lt;0.2,"Low (1-19%)",IF(M7707&lt;0.4,"Medium (20-39%)","High (40%+)")))</f>
        <v>No Discount</v>
      </c>
      <c r="R7707" s="0" t="str">
        <f aca="false">INDEX('Lookup Tables'!$B$2:$B$5,MATCH(F7707,'Lookup Tables'!$A$2:$A$5,0))</f>
        <v>Manager A</v>
      </c>
    </row>
    <row r="7708" customFormat="false" ht="15" hidden="false" customHeight="false" outlineLevel="0" collapsed="false">
      <c r="A7708" s="0" t="s">
        <v>5756</v>
      </c>
      <c r="B7708" s="13" t="n">
        <v>42973</v>
      </c>
      <c r="C7708" s="13" t="n">
        <v>42980</v>
      </c>
      <c r="D7708" s="14" t="s">
        <v>69</v>
      </c>
      <c r="E7708" s="14" t="s">
        <v>53</v>
      </c>
      <c r="F7708" s="14" t="s">
        <v>98</v>
      </c>
      <c r="G7708" s="14" t="s">
        <v>157</v>
      </c>
      <c r="H7708" s="14" t="s">
        <v>65</v>
      </c>
      <c r="I7708" s="14" t="s">
        <v>78</v>
      </c>
      <c r="J7708" s="14" t="s">
        <v>1184</v>
      </c>
      <c r="K7708" s="15" t="n">
        <v>8.64</v>
      </c>
      <c r="L7708" s="0" t="n">
        <v>3</v>
      </c>
      <c r="M7708" s="16" t="n">
        <v>0</v>
      </c>
      <c r="N7708" s="17" t="n">
        <v>2.5056</v>
      </c>
      <c r="O7708" s="0" t="str">
        <f aca="false">TEXT(B7708,"YYYY-MM")</f>
        <v>2017-08</v>
      </c>
      <c r="P7708" s="18" t="n">
        <f aca="false">IFERROR(N7708/K7708,0)</f>
        <v>0.29</v>
      </c>
      <c r="Q7708" s="0" t="str">
        <f aca="false">IF(M7708=0,"No Discount",IF(M7708&lt;0.2,"Low (1-19%)",IF(M7708&lt;0.4,"Medium (20-39%)","High (40%+)")))</f>
        <v>No Discount</v>
      </c>
      <c r="R7708" s="0" t="str">
        <f aca="false">INDEX('Lookup Tables'!$B$2:$B$5,MATCH(F7708,'Lookup Tables'!$A$2:$A$5,0))</f>
        <v>Manager A</v>
      </c>
    </row>
    <row r="7709" customFormat="false" ht="15" hidden="false" customHeight="false" outlineLevel="0" collapsed="false">
      <c r="A7709" s="0" t="s">
        <v>5757</v>
      </c>
      <c r="B7709" s="13" t="n">
        <v>43388</v>
      </c>
      <c r="C7709" s="13" t="n">
        <v>43392</v>
      </c>
      <c r="D7709" s="14" t="s">
        <v>69</v>
      </c>
      <c r="E7709" s="14" t="s">
        <v>62</v>
      </c>
      <c r="F7709" s="14" t="s">
        <v>63</v>
      </c>
      <c r="G7709" s="14" t="s">
        <v>106</v>
      </c>
      <c r="H7709" s="14" t="s">
        <v>65</v>
      </c>
      <c r="I7709" s="14" t="s">
        <v>78</v>
      </c>
      <c r="J7709" s="14" t="s">
        <v>3985</v>
      </c>
      <c r="K7709" s="15" t="n">
        <v>11.68</v>
      </c>
      <c r="L7709" s="0" t="n">
        <v>2</v>
      </c>
      <c r="M7709" s="16" t="n">
        <v>0</v>
      </c>
      <c r="N7709" s="17" t="n">
        <v>4.2048</v>
      </c>
      <c r="O7709" s="0" t="str">
        <f aca="false">TEXT(B7709,"YYYY-MM")</f>
        <v>2018-10</v>
      </c>
      <c r="P7709" s="18" t="n">
        <f aca="false">IFERROR(N7709/K7709,0)</f>
        <v>0.36</v>
      </c>
      <c r="Q7709" s="0" t="str">
        <f aca="false">IF(M7709=0,"No Discount",IF(M7709&lt;0.2,"Low (1-19%)",IF(M7709&lt;0.4,"Medium (20-39%)","High (40%+)")))</f>
        <v>No Discount</v>
      </c>
      <c r="R7709" s="0" t="str">
        <f aca="false">INDEX('Lookup Tables'!$B$2:$B$5,MATCH(F7709,'Lookup Tables'!$A$2:$A$5,0))</f>
        <v>Manager D</v>
      </c>
    </row>
    <row r="7710" customFormat="false" ht="15" hidden="false" customHeight="false" outlineLevel="0" collapsed="false">
      <c r="A7710" s="0" t="s">
        <v>5758</v>
      </c>
      <c r="B7710" s="13" t="n">
        <v>42302</v>
      </c>
      <c r="C7710" s="13" t="n">
        <v>42306</v>
      </c>
      <c r="D7710" s="14" t="s">
        <v>69</v>
      </c>
      <c r="E7710" s="14" t="s">
        <v>53</v>
      </c>
      <c r="F7710" s="14" t="s">
        <v>117</v>
      </c>
      <c r="G7710" s="14" t="s">
        <v>118</v>
      </c>
      <c r="H7710" s="14" t="s">
        <v>80</v>
      </c>
      <c r="I7710" s="14" t="s">
        <v>123</v>
      </c>
      <c r="J7710" s="14" t="s">
        <v>3719</v>
      </c>
      <c r="K7710" s="15" t="n">
        <v>40.776</v>
      </c>
      <c r="L7710" s="0" t="n">
        <v>3</v>
      </c>
      <c r="M7710" s="16" t="n">
        <v>0.2</v>
      </c>
      <c r="N7710" s="17" t="n">
        <v>0.5097</v>
      </c>
      <c r="O7710" s="0" t="str">
        <f aca="false">TEXT(B7710,"YYYY-MM")</f>
        <v>2015-10</v>
      </c>
      <c r="P7710" s="18" t="n">
        <f aca="false">IFERROR(N7710/K7710,0)</f>
        <v>0.0125</v>
      </c>
      <c r="Q7710" s="0" t="str">
        <f aca="false">IF(M7710=0,"No Discount",IF(M7710&lt;0.2,"Low (1-19%)",IF(M7710&lt;0.4,"Medium (20-39%)","High (40%+)")))</f>
        <v>Medium (20-39%)</v>
      </c>
      <c r="R7710" s="0" t="str">
        <f aca="false">INDEX('Lookup Tables'!$B$2:$B$5,MATCH(F7710,'Lookup Tables'!$A$2:$A$5,0))</f>
        <v>Manager B</v>
      </c>
    </row>
    <row r="7711" customFormat="false" ht="15" hidden="false" customHeight="false" outlineLevel="0" collapsed="false">
      <c r="A7711" s="0" t="s">
        <v>5758</v>
      </c>
      <c r="B7711" s="13" t="n">
        <v>42302</v>
      </c>
      <c r="C7711" s="13" t="n">
        <v>42306</v>
      </c>
      <c r="D7711" s="14" t="s">
        <v>69</v>
      </c>
      <c r="E7711" s="14" t="s">
        <v>53</v>
      </c>
      <c r="F7711" s="14" t="s">
        <v>117</v>
      </c>
      <c r="G7711" s="14" t="s">
        <v>118</v>
      </c>
      <c r="H7711" s="14" t="s">
        <v>65</v>
      </c>
      <c r="I7711" s="14" t="s">
        <v>83</v>
      </c>
      <c r="J7711" s="14" t="s">
        <v>624</v>
      </c>
      <c r="K7711" s="15" t="n">
        <v>13.698</v>
      </c>
      <c r="L7711" s="0" t="n">
        <v>3</v>
      </c>
      <c r="M7711" s="16" t="n">
        <v>0.7</v>
      </c>
      <c r="N7711" s="17" t="n">
        <v>-9.5886</v>
      </c>
      <c r="O7711" s="0" t="str">
        <f aca="false">TEXT(B7711,"YYYY-MM")</f>
        <v>2015-10</v>
      </c>
      <c r="P7711" s="18" t="n">
        <f aca="false">IFERROR(N7711/K7711,0)</f>
        <v>-0.7</v>
      </c>
      <c r="Q7711" s="0" t="str">
        <f aca="false">IF(M7711=0,"No Discount",IF(M7711&lt;0.2,"Low (1-19%)",IF(M7711&lt;0.4,"Medium (20-39%)","High (40%+)")))</f>
        <v>High (40%+)</v>
      </c>
      <c r="R7711" s="0" t="str">
        <f aca="false">INDEX('Lookup Tables'!$B$2:$B$5,MATCH(F7711,'Lookup Tables'!$A$2:$A$5,0))</f>
        <v>Manager B</v>
      </c>
    </row>
    <row r="7712" customFormat="false" ht="15" hidden="false" customHeight="false" outlineLevel="0" collapsed="false">
      <c r="A7712" s="0" t="s">
        <v>5759</v>
      </c>
      <c r="B7712" s="13" t="n">
        <v>42462</v>
      </c>
      <c r="C7712" s="13" t="n">
        <v>42467</v>
      </c>
      <c r="D7712" s="14" t="s">
        <v>69</v>
      </c>
      <c r="E7712" s="14" t="s">
        <v>53</v>
      </c>
      <c r="F7712" s="14" t="s">
        <v>63</v>
      </c>
      <c r="G7712" s="14" t="s">
        <v>189</v>
      </c>
      <c r="H7712" s="14" t="s">
        <v>80</v>
      </c>
      <c r="I7712" s="14" t="s">
        <v>81</v>
      </c>
      <c r="J7712" s="14" t="s">
        <v>3236</v>
      </c>
      <c r="K7712" s="15" t="n">
        <v>87.8</v>
      </c>
      <c r="L7712" s="0" t="n">
        <v>5</v>
      </c>
      <c r="M7712" s="16" t="n">
        <v>0.2</v>
      </c>
      <c r="N7712" s="17" t="n">
        <v>32.925</v>
      </c>
      <c r="O7712" s="0" t="str">
        <f aca="false">TEXT(B7712,"YYYY-MM")</f>
        <v>2016-04</v>
      </c>
      <c r="P7712" s="18" t="n">
        <f aca="false">IFERROR(N7712/K7712,0)</f>
        <v>0.375</v>
      </c>
      <c r="Q7712" s="0" t="str">
        <f aca="false">IF(M7712=0,"No Discount",IF(M7712&lt;0.2,"Low (1-19%)",IF(M7712&lt;0.4,"Medium (20-39%)","High (40%+)")))</f>
        <v>Medium (20-39%)</v>
      </c>
      <c r="R7712" s="0" t="str">
        <f aca="false">INDEX('Lookup Tables'!$B$2:$B$5,MATCH(F7712,'Lookup Tables'!$A$2:$A$5,0))</f>
        <v>Manager D</v>
      </c>
    </row>
    <row r="7713" customFormat="false" ht="15" hidden="false" customHeight="false" outlineLevel="0" collapsed="false">
      <c r="A7713" s="0" t="s">
        <v>5760</v>
      </c>
      <c r="B7713" s="13" t="n">
        <v>43401</v>
      </c>
      <c r="C7713" s="13" t="n">
        <v>43403</v>
      </c>
      <c r="D7713" s="14" t="s">
        <v>52</v>
      </c>
      <c r="E7713" s="14" t="s">
        <v>53</v>
      </c>
      <c r="F7713" s="14" t="s">
        <v>54</v>
      </c>
      <c r="G7713" s="14" t="s">
        <v>90</v>
      </c>
      <c r="H7713" s="14" t="s">
        <v>56</v>
      </c>
      <c r="I7713" s="14" t="s">
        <v>76</v>
      </c>
      <c r="J7713" s="14" t="s">
        <v>2856</v>
      </c>
      <c r="K7713" s="15" t="n">
        <v>77.952</v>
      </c>
      <c r="L7713" s="0" t="n">
        <v>3</v>
      </c>
      <c r="M7713" s="16" t="n">
        <v>0.2</v>
      </c>
      <c r="N7713" s="17" t="n">
        <v>15.5904</v>
      </c>
      <c r="O7713" s="0" t="str">
        <f aca="false">TEXT(B7713,"YYYY-MM")</f>
        <v>2018-10</v>
      </c>
      <c r="P7713" s="18" t="n">
        <f aca="false">IFERROR(N7713/K7713,0)</f>
        <v>0.2</v>
      </c>
      <c r="Q7713" s="0" t="str">
        <f aca="false">IF(M7713=0,"No Discount",IF(M7713&lt;0.2,"Low (1-19%)",IF(M7713&lt;0.4,"Medium (20-39%)","High (40%+)")))</f>
        <v>Medium (20-39%)</v>
      </c>
      <c r="R7713" s="0" t="str">
        <f aca="false">INDEX('Lookup Tables'!$B$2:$B$5,MATCH(F7713,'Lookup Tables'!$A$2:$A$5,0))</f>
        <v>Manager C</v>
      </c>
    </row>
    <row r="7714" customFormat="false" ht="15" hidden="false" customHeight="false" outlineLevel="0" collapsed="false">
      <c r="A7714" s="0" t="s">
        <v>5760</v>
      </c>
      <c r="B7714" s="13" t="n">
        <v>43401</v>
      </c>
      <c r="C7714" s="13" t="n">
        <v>43403</v>
      </c>
      <c r="D7714" s="14" t="s">
        <v>52</v>
      </c>
      <c r="E7714" s="14" t="s">
        <v>53</v>
      </c>
      <c r="F7714" s="14" t="s">
        <v>54</v>
      </c>
      <c r="G7714" s="14" t="s">
        <v>90</v>
      </c>
      <c r="H7714" s="14" t="s">
        <v>65</v>
      </c>
      <c r="I7714" s="14" t="s">
        <v>73</v>
      </c>
      <c r="J7714" s="14" t="s">
        <v>411</v>
      </c>
      <c r="K7714" s="15" t="n">
        <v>147.184</v>
      </c>
      <c r="L7714" s="0" t="n">
        <v>2</v>
      </c>
      <c r="M7714" s="16" t="n">
        <v>0.2</v>
      </c>
      <c r="N7714" s="17" t="n">
        <v>-29.4368</v>
      </c>
      <c r="O7714" s="0" t="str">
        <f aca="false">TEXT(B7714,"YYYY-MM")</f>
        <v>2018-10</v>
      </c>
      <c r="P7714" s="18" t="n">
        <f aca="false">IFERROR(N7714/K7714,0)</f>
        <v>-0.2</v>
      </c>
      <c r="Q7714" s="0" t="str">
        <f aca="false">IF(M7714=0,"No Discount",IF(M7714&lt;0.2,"Low (1-19%)",IF(M7714&lt;0.4,"Medium (20-39%)","High (40%+)")))</f>
        <v>Medium (20-39%)</v>
      </c>
      <c r="R7714" s="0" t="str">
        <f aca="false">INDEX('Lookup Tables'!$B$2:$B$5,MATCH(F7714,'Lookup Tables'!$A$2:$A$5,0))</f>
        <v>Manager C</v>
      </c>
    </row>
    <row r="7715" customFormat="false" ht="15" hidden="false" customHeight="false" outlineLevel="0" collapsed="false">
      <c r="A7715" s="0" t="s">
        <v>5760</v>
      </c>
      <c r="B7715" s="13" t="n">
        <v>43401</v>
      </c>
      <c r="C7715" s="13" t="n">
        <v>43403</v>
      </c>
      <c r="D7715" s="14" t="s">
        <v>52</v>
      </c>
      <c r="E7715" s="14" t="s">
        <v>53</v>
      </c>
      <c r="F7715" s="14" t="s">
        <v>54</v>
      </c>
      <c r="G7715" s="14" t="s">
        <v>90</v>
      </c>
      <c r="H7715" s="14" t="s">
        <v>65</v>
      </c>
      <c r="I7715" s="14" t="s">
        <v>91</v>
      </c>
      <c r="J7715" s="14" t="s">
        <v>5103</v>
      </c>
      <c r="K7715" s="15" t="n">
        <v>47.952</v>
      </c>
      <c r="L7715" s="0" t="n">
        <v>3</v>
      </c>
      <c r="M7715" s="16" t="n">
        <v>0.2</v>
      </c>
      <c r="N7715" s="17" t="n">
        <v>16.1838</v>
      </c>
      <c r="O7715" s="0" t="str">
        <f aca="false">TEXT(B7715,"YYYY-MM")</f>
        <v>2018-10</v>
      </c>
      <c r="P7715" s="18" t="n">
        <f aca="false">IFERROR(N7715/K7715,0)</f>
        <v>0.3375</v>
      </c>
      <c r="Q7715" s="0" t="str">
        <f aca="false">IF(M7715=0,"No Discount",IF(M7715&lt;0.2,"Low (1-19%)",IF(M7715&lt;0.4,"Medium (20-39%)","High (40%+)")))</f>
        <v>Medium (20-39%)</v>
      </c>
      <c r="R7715" s="0" t="str">
        <f aca="false">INDEX('Lookup Tables'!$B$2:$B$5,MATCH(F7715,'Lookup Tables'!$A$2:$A$5,0))</f>
        <v>Manager C</v>
      </c>
    </row>
    <row r="7716" customFormat="false" ht="15" hidden="false" customHeight="false" outlineLevel="0" collapsed="false">
      <c r="A7716" s="0" t="s">
        <v>5761</v>
      </c>
      <c r="B7716" s="13" t="n">
        <v>42343</v>
      </c>
      <c r="C7716" s="13" t="n">
        <v>42345</v>
      </c>
      <c r="D7716" s="14" t="s">
        <v>137</v>
      </c>
      <c r="E7716" s="14" t="s">
        <v>53</v>
      </c>
      <c r="F7716" s="14" t="s">
        <v>63</v>
      </c>
      <c r="G7716" s="14" t="s">
        <v>64</v>
      </c>
      <c r="H7716" s="14" t="s">
        <v>65</v>
      </c>
      <c r="I7716" s="14" t="s">
        <v>85</v>
      </c>
      <c r="J7716" s="14" t="s">
        <v>1033</v>
      </c>
      <c r="K7716" s="15" t="n">
        <v>250.26</v>
      </c>
      <c r="L7716" s="0" t="n">
        <v>6</v>
      </c>
      <c r="M7716" s="16" t="n">
        <v>0</v>
      </c>
      <c r="N7716" s="17" t="n">
        <v>72.5754</v>
      </c>
      <c r="O7716" s="0" t="str">
        <f aca="false">TEXT(B7716,"YYYY-MM")</f>
        <v>2015-12</v>
      </c>
      <c r="P7716" s="18" t="n">
        <f aca="false">IFERROR(N7716/K7716,0)</f>
        <v>0.29</v>
      </c>
      <c r="Q7716" s="0" t="str">
        <f aca="false">IF(M7716=0,"No Discount",IF(M7716&lt;0.2,"Low (1-19%)",IF(M7716&lt;0.4,"Medium (20-39%)","High (40%+)")))</f>
        <v>No Discount</v>
      </c>
      <c r="R7716" s="0" t="str">
        <f aca="false">INDEX('Lookup Tables'!$B$2:$B$5,MATCH(F7716,'Lookup Tables'!$A$2:$A$5,0))</f>
        <v>Manager D</v>
      </c>
    </row>
    <row r="7717" customFormat="false" ht="15" hidden="false" customHeight="false" outlineLevel="0" collapsed="false">
      <c r="A7717" s="0" t="s">
        <v>5762</v>
      </c>
      <c r="B7717" s="13" t="n">
        <v>43407</v>
      </c>
      <c r="C7717" s="13" t="n">
        <v>43412</v>
      </c>
      <c r="D7717" s="14" t="s">
        <v>69</v>
      </c>
      <c r="E7717" s="14" t="s">
        <v>53</v>
      </c>
      <c r="F7717" s="14" t="s">
        <v>117</v>
      </c>
      <c r="G7717" s="14" t="s">
        <v>118</v>
      </c>
      <c r="H7717" s="14" t="s">
        <v>80</v>
      </c>
      <c r="I7717" s="14" t="s">
        <v>123</v>
      </c>
      <c r="J7717" s="14" t="s">
        <v>3719</v>
      </c>
      <c r="K7717" s="15" t="n">
        <v>40.776</v>
      </c>
      <c r="L7717" s="0" t="n">
        <v>3</v>
      </c>
      <c r="M7717" s="16" t="n">
        <v>0.2</v>
      </c>
      <c r="N7717" s="17" t="n">
        <v>0.5097</v>
      </c>
      <c r="O7717" s="0" t="str">
        <f aca="false">TEXT(B7717,"YYYY-MM")</f>
        <v>2018-11</v>
      </c>
      <c r="P7717" s="18" t="n">
        <f aca="false">IFERROR(N7717/K7717,0)</f>
        <v>0.0125</v>
      </c>
      <c r="Q7717" s="0" t="str">
        <f aca="false">IF(M7717=0,"No Discount",IF(M7717&lt;0.2,"Low (1-19%)",IF(M7717&lt;0.4,"Medium (20-39%)","High (40%+)")))</f>
        <v>Medium (20-39%)</v>
      </c>
      <c r="R7717" s="0" t="str">
        <f aca="false">INDEX('Lookup Tables'!$B$2:$B$5,MATCH(F7717,'Lookup Tables'!$A$2:$A$5,0))</f>
        <v>Manager B</v>
      </c>
    </row>
    <row r="7718" customFormat="false" ht="15" hidden="false" customHeight="false" outlineLevel="0" collapsed="false">
      <c r="A7718" s="0" t="s">
        <v>5763</v>
      </c>
      <c r="B7718" s="13" t="n">
        <v>42375</v>
      </c>
      <c r="C7718" s="13" t="n">
        <v>42381</v>
      </c>
      <c r="D7718" s="14" t="s">
        <v>69</v>
      </c>
      <c r="E7718" s="14" t="s">
        <v>62</v>
      </c>
      <c r="F7718" s="14" t="s">
        <v>63</v>
      </c>
      <c r="G7718" s="14" t="s">
        <v>252</v>
      </c>
      <c r="H7718" s="14" t="s">
        <v>65</v>
      </c>
      <c r="I7718" s="14" t="s">
        <v>91</v>
      </c>
      <c r="J7718" s="14" t="s">
        <v>1721</v>
      </c>
      <c r="K7718" s="15" t="n">
        <v>29.6</v>
      </c>
      <c r="L7718" s="0" t="n">
        <v>5</v>
      </c>
      <c r="M7718" s="16" t="n">
        <v>0.2</v>
      </c>
      <c r="N7718" s="17" t="n">
        <v>9.25</v>
      </c>
      <c r="O7718" s="0" t="str">
        <f aca="false">TEXT(B7718,"YYYY-MM")</f>
        <v>2016-01</v>
      </c>
      <c r="P7718" s="18" t="n">
        <f aca="false">IFERROR(N7718/K7718,0)</f>
        <v>0.3125</v>
      </c>
      <c r="Q7718" s="0" t="str">
        <f aca="false">IF(M7718=0,"No Discount",IF(M7718&lt;0.2,"Low (1-19%)",IF(M7718&lt;0.4,"Medium (20-39%)","High (40%+)")))</f>
        <v>Medium (20-39%)</v>
      </c>
      <c r="R7718" s="0" t="str">
        <f aca="false">INDEX('Lookup Tables'!$B$2:$B$5,MATCH(F7718,'Lookup Tables'!$A$2:$A$5,0))</f>
        <v>Manager D</v>
      </c>
    </row>
    <row r="7719" customFormat="false" ht="15" hidden="false" customHeight="false" outlineLevel="0" collapsed="false">
      <c r="A7719" s="0" t="s">
        <v>5763</v>
      </c>
      <c r="B7719" s="13" t="n">
        <v>42375</v>
      </c>
      <c r="C7719" s="13" t="n">
        <v>42381</v>
      </c>
      <c r="D7719" s="14" t="s">
        <v>69</v>
      </c>
      <c r="E7719" s="14" t="s">
        <v>62</v>
      </c>
      <c r="F7719" s="14" t="s">
        <v>63</v>
      </c>
      <c r="G7719" s="14" t="s">
        <v>252</v>
      </c>
      <c r="H7719" s="14" t="s">
        <v>65</v>
      </c>
      <c r="I7719" s="14" t="s">
        <v>83</v>
      </c>
      <c r="J7719" s="14" t="s">
        <v>901</v>
      </c>
      <c r="K7719" s="15" t="n">
        <v>1.938</v>
      </c>
      <c r="L7719" s="0" t="n">
        <v>2</v>
      </c>
      <c r="M7719" s="16" t="n">
        <v>0.7</v>
      </c>
      <c r="N7719" s="17" t="n">
        <v>-1.3566</v>
      </c>
      <c r="O7719" s="0" t="str">
        <f aca="false">TEXT(B7719,"YYYY-MM")</f>
        <v>2016-01</v>
      </c>
      <c r="P7719" s="18" t="n">
        <f aca="false">IFERROR(N7719/K7719,0)</f>
        <v>-0.7</v>
      </c>
      <c r="Q7719" s="0" t="str">
        <f aca="false">IF(M7719=0,"No Discount",IF(M7719&lt;0.2,"Low (1-19%)",IF(M7719&lt;0.4,"Medium (20-39%)","High (40%+)")))</f>
        <v>High (40%+)</v>
      </c>
      <c r="R7719" s="0" t="str">
        <f aca="false">INDEX('Lookup Tables'!$B$2:$B$5,MATCH(F7719,'Lookup Tables'!$A$2:$A$5,0))</f>
        <v>Manager D</v>
      </c>
    </row>
    <row r="7720" customFormat="false" ht="15" hidden="false" customHeight="false" outlineLevel="0" collapsed="false">
      <c r="A7720" s="0" t="s">
        <v>5764</v>
      </c>
      <c r="B7720" s="13" t="n">
        <v>43352</v>
      </c>
      <c r="C7720" s="13" t="n">
        <v>43357</v>
      </c>
      <c r="D7720" s="14" t="s">
        <v>69</v>
      </c>
      <c r="E7720" s="14" t="s">
        <v>62</v>
      </c>
      <c r="F7720" s="14" t="s">
        <v>63</v>
      </c>
      <c r="G7720" s="14" t="s">
        <v>64</v>
      </c>
      <c r="H7720" s="14" t="s">
        <v>80</v>
      </c>
      <c r="I7720" s="14" t="s">
        <v>123</v>
      </c>
      <c r="J7720" s="14" t="s">
        <v>2337</v>
      </c>
      <c r="K7720" s="15" t="n">
        <v>159.96</v>
      </c>
      <c r="L7720" s="0" t="n">
        <v>4</v>
      </c>
      <c r="M7720" s="16" t="n">
        <v>0</v>
      </c>
      <c r="N7720" s="17" t="n">
        <v>51.1872</v>
      </c>
      <c r="O7720" s="0" t="str">
        <f aca="false">TEXT(B7720,"YYYY-MM")</f>
        <v>2018-09</v>
      </c>
      <c r="P7720" s="18" t="n">
        <f aca="false">IFERROR(N7720/K7720,0)</f>
        <v>0.32</v>
      </c>
      <c r="Q7720" s="0" t="str">
        <f aca="false">IF(M7720=0,"No Discount",IF(M7720&lt;0.2,"Low (1-19%)",IF(M7720&lt;0.4,"Medium (20-39%)","High (40%+)")))</f>
        <v>No Discount</v>
      </c>
      <c r="R7720" s="0" t="str">
        <f aca="false">INDEX('Lookup Tables'!$B$2:$B$5,MATCH(F7720,'Lookup Tables'!$A$2:$A$5,0))</f>
        <v>Manager D</v>
      </c>
    </row>
    <row r="7721" customFormat="false" ht="15" hidden="false" customHeight="false" outlineLevel="0" collapsed="false">
      <c r="A7721" s="0" t="s">
        <v>5765</v>
      </c>
      <c r="B7721" s="13" t="n">
        <v>42374</v>
      </c>
      <c r="C7721" s="13" t="n">
        <v>42379</v>
      </c>
      <c r="D7721" s="14" t="s">
        <v>69</v>
      </c>
      <c r="E7721" s="14" t="s">
        <v>62</v>
      </c>
      <c r="F7721" s="14" t="s">
        <v>117</v>
      </c>
      <c r="G7721" s="14" t="s">
        <v>170</v>
      </c>
      <c r="H7721" s="14" t="s">
        <v>65</v>
      </c>
      <c r="I7721" s="14" t="s">
        <v>78</v>
      </c>
      <c r="J7721" s="14" t="s">
        <v>3185</v>
      </c>
      <c r="K7721" s="15" t="n">
        <v>59.52</v>
      </c>
      <c r="L7721" s="0" t="n">
        <v>3</v>
      </c>
      <c r="M7721" s="16" t="n">
        <v>0</v>
      </c>
      <c r="N7721" s="17" t="n">
        <v>15.4752</v>
      </c>
      <c r="O7721" s="0" t="str">
        <f aca="false">TEXT(B7721,"YYYY-MM")</f>
        <v>2016-01</v>
      </c>
      <c r="P7721" s="18" t="n">
        <f aca="false">IFERROR(N7721/K7721,0)</f>
        <v>0.26</v>
      </c>
      <c r="Q7721" s="0" t="str">
        <f aca="false">IF(M7721=0,"No Discount",IF(M7721&lt;0.2,"Low (1-19%)",IF(M7721&lt;0.4,"Medium (20-39%)","High (40%+)")))</f>
        <v>No Discount</v>
      </c>
      <c r="R7721" s="0" t="str">
        <f aca="false">INDEX('Lookup Tables'!$B$2:$B$5,MATCH(F7721,'Lookup Tables'!$A$2:$A$5,0))</f>
        <v>Manager B</v>
      </c>
    </row>
    <row r="7722" customFormat="false" ht="15" hidden="false" customHeight="false" outlineLevel="0" collapsed="false">
      <c r="A7722" s="0" t="s">
        <v>5765</v>
      </c>
      <c r="B7722" s="13" t="n">
        <v>42374</v>
      </c>
      <c r="C7722" s="13" t="n">
        <v>42379</v>
      </c>
      <c r="D7722" s="14" t="s">
        <v>69</v>
      </c>
      <c r="E7722" s="14" t="s">
        <v>62</v>
      </c>
      <c r="F7722" s="14" t="s">
        <v>117</v>
      </c>
      <c r="G7722" s="14" t="s">
        <v>170</v>
      </c>
      <c r="H7722" s="14" t="s">
        <v>65</v>
      </c>
      <c r="I7722" s="14" t="s">
        <v>129</v>
      </c>
      <c r="J7722" s="14" t="s">
        <v>1347</v>
      </c>
      <c r="K7722" s="15" t="n">
        <v>17.48</v>
      </c>
      <c r="L7722" s="0" t="n">
        <v>2</v>
      </c>
      <c r="M7722" s="16" t="n">
        <v>0</v>
      </c>
      <c r="N7722" s="17" t="n">
        <v>8.2156</v>
      </c>
      <c r="O7722" s="0" t="str">
        <f aca="false">TEXT(B7722,"YYYY-MM")</f>
        <v>2016-01</v>
      </c>
      <c r="P7722" s="18" t="n">
        <f aca="false">IFERROR(N7722/K7722,0)</f>
        <v>0.47</v>
      </c>
      <c r="Q7722" s="0" t="str">
        <f aca="false">IF(M7722=0,"No Discount",IF(M7722&lt;0.2,"Low (1-19%)",IF(M7722&lt;0.4,"Medium (20-39%)","High (40%+)")))</f>
        <v>No Discount</v>
      </c>
      <c r="R7722" s="0" t="str">
        <f aca="false">INDEX('Lookup Tables'!$B$2:$B$5,MATCH(F7722,'Lookup Tables'!$A$2:$A$5,0))</f>
        <v>Manager B</v>
      </c>
    </row>
    <row r="7723" customFormat="false" ht="15" hidden="false" customHeight="false" outlineLevel="0" collapsed="false">
      <c r="A7723" s="0" t="s">
        <v>5765</v>
      </c>
      <c r="B7723" s="13" t="n">
        <v>42374</v>
      </c>
      <c r="C7723" s="13" t="n">
        <v>42379</v>
      </c>
      <c r="D7723" s="14" t="s">
        <v>69</v>
      </c>
      <c r="E7723" s="14" t="s">
        <v>62</v>
      </c>
      <c r="F7723" s="14" t="s">
        <v>117</v>
      </c>
      <c r="G7723" s="14" t="s">
        <v>170</v>
      </c>
      <c r="H7723" s="14" t="s">
        <v>65</v>
      </c>
      <c r="I7723" s="14" t="s">
        <v>83</v>
      </c>
      <c r="J7723" s="14" t="s">
        <v>2433</v>
      </c>
      <c r="K7723" s="15" t="n">
        <v>13.168</v>
      </c>
      <c r="L7723" s="0" t="n">
        <v>2</v>
      </c>
      <c r="M7723" s="16" t="n">
        <v>0.2</v>
      </c>
      <c r="N7723" s="17" t="n">
        <v>4.6088</v>
      </c>
      <c r="O7723" s="0" t="str">
        <f aca="false">TEXT(B7723,"YYYY-MM")</f>
        <v>2016-01</v>
      </c>
      <c r="P7723" s="18" t="n">
        <f aca="false">IFERROR(N7723/K7723,0)</f>
        <v>0.35</v>
      </c>
      <c r="Q7723" s="0" t="str">
        <f aca="false">IF(M7723=0,"No Discount",IF(M7723&lt;0.2,"Low (1-19%)",IF(M7723&lt;0.4,"Medium (20-39%)","High (40%+)")))</f>
        <v>Medium (20-39%)</v>
      </c>
      <c r="R7723" s="0" t="str">
        <f aca="false">INDEX('Lookup Tables'!$B$2:$B$5,MATCH(F7723,'Lookup Tables'!$A$2:$A$5,0))</f>
        <v>Manager B</v>
      </c>
    </row>
    <row r="7724" customFormat="false" ht="15" hidden="false" customHeight="false" outlineLevel="0" collapsed="false">
      <c r="A7724" s="0" t="s">
        <v>5766</v>
      </c>
      <c r="B7724" s="13" t="n">
        <v>43206</v>
      </c>
      <c r="C7724" s="13" t="n">
        <v>43210</v>
      </c>
      <c r="D7724" s="14" t="s">
        <v>69</v>
      </c>
      <c r="E7724" s="14" t="s">
        <v>97</v>
      </c>
      <c r="F7724" s="14" t="s">
        <v>63</v>
      </c>
      <c r="G7724" s="14" t="s">
        <v>64</v>
      </c>
      <c r="H7724" s="14" t="s">
        <v>65</v>
      </c>
      <c r="I7724" s="14" t="s">
        <v>85</v>
      </c>
      <c r="J7724" s="14" t="s">
        <v>5767</v>
      </c>
      <c r="K7724" s="15" t="n">
        <v>40.74</v>
      </c>
      <c r="L7724" s="0" t="n">
        <v>3</v>
      </c>
      <c r="M7724" s="16" t="n">
        <v>0</v>
      </c>
      <c r="N7724" s="17" t="n">
        <v>12.222</v>
      </c>
      <c r="O7724" s="0" t="str">
        <f aca="false">TEXT(B7724,"YYYY-MM")</f>
        <v>2018-04</v>
      </c>
      <c r="P7724" s="18" t="n">
        <f aca="false">IFERROR(N7724/K7724,0)</f>
        <v>0.3</v>
      </c>
      <c r="Q7724" s="0" t="str">
        <f aca="false">IF(M7724=0,"No Discount",IF(M7724&lt;0.2,"Low (1-19%)",IF(M7724&lt;0.4,"Medium (20-39%)","High (40%+)")))</f>
        <v>No Discount</v>
      </c>
      <c r="R7724" s="0" t="str">
        <f aca="false">INDEX('Lookup Tables'!$B$2:$B$5,MATCH(F7724,'Lookup Tables'!$A$2:$A$5,0))</f>
        <v>Manager D</v>
      </c>
    </row>
    <row r="7725" customFormat="false" ht="15" hidden="false" customHeight="false" outlineLevel="0" collapsed="false">
      <c r="A7725" s="0" t="s">
        <v>5768</v>
      </c>
      <c r="B7725" s="13" t="n">
        <v>42623</v>
      </c>
      <c r="C7725" s="13" t="n">
        <v>42627</v>
      </c>
      <c r="D7725" s="14" t="s">
        <v>69</v>
      </c>
      <c r="E7725" s="14" t="s">
        <v>62</v>
      </c>
      <c r="F7725" s="14" t="s">
        <v>98</v>
      </c>
      <c r="G7725" s="14" t="s">
        <v>99</v>
      </c>
      <c r="H7725" s="14" t="s">
        <v>56</v>
      </c>
      <c r="I7725" s="14" t="s">
        <v>59</v>
      </c>
      <c r="J7725" s="14" t="s">
        <v>2244</v>
      </c>
      <c r="K7725" s="15" t="n">
        <v>179.886</v>
      </c>
      <c r="L7725" s="0" t="n">
        <v>1</v>
      </c>
      <c r="M7725" s="16" t="n">
        <v>0.3</v>
      </c>
      <c r="N7725" s="17" t="n">
        <v>-2.5698</v>
      </c>
      <c r="O7725" s="0" t="str">
        <f aca="false">TEXT(B7725,"YYYY-MM")</f>
        <v>2016-09</v>
      </c>
      <c r="P7725" s="18" t="n">
        <f aca="false">IFERROR(N7725/K7725,0)</f>
        <v>-0.0142857142857143</v>
      </c>
      <c r="Q7725" s="0" t="str">
        <f aca="false">IF(M7725=0,"No Discount",IF(M7725&lt;0.2,"Low (1-19%)",IF(M7725&lt;0.4,"Medium (20-39%)","High (40%+)")))</f>
        <v>Medium (20-39%)</v>
      </c>
      <c r="R7725" s="0" t="str">
        <f aca="false">INDEX('Lookup Tables'!$B$2:$B$5,MATCH(F7725,'Lookup Tables'!$A$2:$A$5,0))</f>
        <v>Manager A</v>
      </c>
    </row>
    <row r="7726" customFormat="false" ht="15" hidden="false" customHeight="false" outlineLevel="0" collapsed="false">
      <c r="A7726" s="0" t="s">
        <v>5769</v>
      </c>
      <c r="B7726" s="13" t="n">
        <v>43003</v>
      </c>
      <c r="C7726" s="13" t="n">
        <v>43007</v>
      </c>
      <c r="D7726" s="14" t="s">
        <v>69</v>
      </c>
      <c r="E7726" s="14" t="s">
        <v>53</v>
      </c>
      <c r="F7726" s="14" t="s">
        <v>117</v>
      </c>
      <c r="G7726" s="14" t="s">
        <v>269</v>
      </c>
      <c r="H7726" s="14" t="s">
        <v>65</v>
      </c>
      <c r="I7726" s="14" t="s">
        <v>85</v>
      </c>
      <c r="J7726" s="14" t="s">
        <v>1510</v>
      </c>
      <c r="K7726" s="15" t="n">
        <v>286.256</v>
      </c>
      <c r="L7726" s="0" t="n">
        <v>1</v>
      </c>
      <c r="M7726" s="16" t="n">
        <v>0.2</v>
      </c>
      <c r="N7726" s="17" t="n">
        <v>17.891</v>
      </c>
      <c r="O7726" s="0" t="str">
        <f aca="false">TEXT(B7726,"YYYY-MM")</f>
        <v>2017-09</v>
      </c>
      <c r="P7726" s="18" t="n">
        <f aca="false">IFERROR(N7726/K7726,0)</f>
        <v>0.0625</v>
      </c>
      <c r="Q7726" s="0" t="str">
        <f aca="false">IF(M7726=0,"No Discount",IF(M7726&lt;0.2,"Low (1-19%)",IF(M7726&lt;0.4,"Medium (20-39%)","High (40%+)")))</f>
        <v>Medium (20-39%)</v>
      </c>
      <c r="R7726" s="0" t="str">
        <f aca="false">INDEX('Lookup Tables'!$B$2:$B$5,MATCH(F7726,'Lookup Tables'!$A$2:$A$5,0))</f>
        <v>Manager B</v>
      </c>
    </row>
    <row r="7727" customFormat="false" ht="15" hidden="false" customHeight="false" outlineLevel="0" collapsed="false">
      <c r="A7727" s="0" t="s">
        <v>5769</v>
      </c>
      <c r="B7727" s="13" t="n">
        <v>43003</v>
      </c>
      <c r="C7727" s="13" t="n">
        <v>43007</v>
      </c>
      <c r="D7727" s="14" t="s">
        <v>69</v>
      </c>
      <c r="E7727" s="14" t="s">
        <v>53</v>
      </c>
      <c r="F7727" s="14" t="s">
        <v>117</v>
      </c>
      <c r="G7727" s="14" t="s">
        <v>269</v>
      </c>
      <c r="H7727" s="14" t="s">
        <v>65</v>
      </c>
      <c r="I7727" s="14" t="s">
        <v>73</v>
      </c>
      <c r="J7727" s="14" t="s">
        <v>829</v>
      </c>
      <c r="K7727" s="15" t="n">
        <v>24.224</v>
      </c>
      <c r="L7727" s="0" t="n">
        <v>2</v>
      </c>
      <c r="M7727" s="16" t="n">
        <v>0.2</v>
      </c>
      <c r="N7727" s="17" t="n">
        <v>-4.8448</v>
      </c>
      <c r="O7727" s="0" t="str">
        <f aca="false">TEXT(B7727,"YYYY-MM")</f>
        <v>2017-09</v>
      </c>
      <c r="P7727" s="18" t="n">
        <f aca="false">IFERROR(N7727/K7727,0)</f>
        <v>-0.2</v>
      </c>
      <c r="Q7727" s="0" t="str">
        <f aca="false">IF(M7727=0,"No Discount",IF(M7727&lt;0.2,"Low (1-19%)",IF(M7727&lt;0.4,"Medium (20-39%)","High (40%+)")))</f>
        <v>Medium (20-39%)</v>
      </c>
      <c r="R7727" s="0" t="str">
        <f aca="false">INDEX('Lookup Tables'!$B$2:$B$5,MATCH(F7727,'Lookup Tables'!$A$2:$A$5,0))</f>
        <v>Manager B</v>
      </c>
    </row>
    <row r="7728" customFormat="false" ht="15" hidden="false" customHeight="false" outlineLevel="0" collapsed="false">
      <c r="A7728" s="0" t="s">
        <v>5769</v>
      </c>
      <c r="B7728" s="13" t="n">
        <v>43003</v>
      </c>
      <c r="C7728" s="13" t="n">
        <v>43007</v>
      </c>
      <c r="D7728" s="14" t="s">
        <v>69</v>
      </c>
      <c r="E7728" s="14" t="s">
        <v>53</v>
      </c>
      <c r="F7728" s="14" t="s">
        <v>117</v>
      </c>
      <c r="G7728" s="14" t="s">
        <v>269</v>
      </c>
      <c r="H7728" s="14" t="s">
        <v>65</v>
      </c>
      <c r="I7728" s="14" t="s">
        <v>73</v>
      </c>
      <c r="J7728" s="14" t="s">
        <v>1694</v>
      </c>
      <c r="K7728" s="15" t="n">
        <v>331.536</v>
      </c>
      <c r="L7728" s="0" t="n">
        <v>3</v>
      </c>
      <c r="M7728" s="16" t="n">
        <v>0.2</v>
      </c>
      <c r="N7728" s="17" t="n">
        <v>-82.884</v>
      </c>
      <c r="O7728" s="0" t="str">
        <f aca="false">TEXT(B7728,"YYYY-MM")</f>
        <v>2017-09</v>
      </c>
      <c r="P7728" s="18" t="n">
        <f aca="false">IFERROR(N7728/K7728,0)</f>
        <v>-0.25</v>
      </c>
      <c r="Q7728" s="0" t="str">
        <f aca="false">IF(M7728=0,"No Discount",IF(M7728&lt;0.2,"Low (1-19%)",IF(M7728&lt;0.4,"Medium (20-39%)","High (40%+)")))</f>
        <v>Medium (20-39%)</v>
      </c>
      <c r="R7728" s="0" t="str">
        <f aca="false">INDEX('Lookup Tables'!$B$2:$B$5,MATCH(F7728,'Lookup Tables'!$A$2:$A$5,0))</f>
        <v>Manager B</v>
      </c>
    </row>
    <row r="7729" customFormat="false" ht="15" hidden="false" customHeight="false" outlineLevel="0" collapsed="false">
      <c r="A7729" s="0" t="s">
        <v>5770</v>
      </c>
      <c r="B7729" s="13" t="n">
        <v>42445</v>
      </c>
      <c r="C7729" s="13" t="n">
        <v>42449</v>
      </c>
      <c r="D7729" s="14" t="s">
        <v>52</v>
      </c>
      <c r="E7729" s="14" t="s">
        <v>97</v>
      </c>
      <c r="F7729" s="14" t="s">
        <v>117</v>
      </c>
      <c r="G7729" s="14" t="s">
        <v>170</v>
      </c>
      <c r="H7729" s="14" t="s">
        <v>65</v>
      </c>
      <c r="I7729" s="14" t="s">
        <v>78</v>
      </c>
      <c r="J7729" s="14" t="s">
        <v>3985</v>
      </c>
      <c r="K7729" s="15" t="n">
        <v>17.52</v>
      </c>
      <c r="L7729" s="0" t="n">
        <v>3</v>
      </c>
      <c r="M7729" s="16" t="n">
        <v>0</v>
      </c>
      <c r="N7729" s="17" t="n">
        <v>6.3072</v>
      </c>
      <c r="O7729" s="0" t="str">
        <f aca="false">TEXT(B7729,"YYYY-MM")</f>
        <v>2016-03</v>
      </c>
      <c r="P7729" s="18" t="n">
        <f aca="false">IFERROR(N7729/K7729,0)</f>
        <v>0.36</v>
      </c>
      <c r="Q7729" s="0" t="str">
        <f aca="false">IF(M7729=0,"No Discount",IF(M7729&lt;0.2,"Low (1-19%)",IF(M7729&lt;0.4,"Medium (20-39%)","High (40%+)")))</f>
        <v>No Discount</v>
      </c>
      <c r="R7729" s="0" t="str">
        <f aca="false">INDEX('Lookup Tables'!$B$2:$B$5,MATCH(F7729,'Lookup Tables'!$A$2:$A$5,0))</f>
        <v>Manager B</v>
      </c>
    </row>
    <row r="7730" customFormat="false" ht="15" hidden="false" customHeight="false" outlineLevel="0" collapsed="false">
      <c r="A7730" s="0" t="s">
        <v>5771</v>
      </c>
      <c r="B7730" s="13" t="n">
        <v>43065</v>
      </c>
      <c r="C7730" s="13" t="n">
        <v>43071</v>
      </c>
      <c r="D7730" s="14" t="s">
        <v>69</v>
      </c>
      <c r="E7730" s="14" t="s">
        <v>53</v>
      </c>
      <c r="F7730" s="14" t="s">
        <v>98</v>
      </c>
      <c r="G7730" s="14" t="s">
        <v>99</v>
      </c>
      <c r="H7730" s="14" t="s">
        <v>65</v>
      </c>
      <c r="I7730" s="14" t="s">
        <v>78</v>
      </c>
      <c r="J7730" s="14" t="s">
        <v>1425</v>
      </c>
      <c r="K7730" s="15" t="n">
        <v>17.856</v>
      </c>
      <c r="L7730" s="0" t="n">
        <v>4</v>
      </c>
      <c r="M7730" s="16" t="n">
        <v>0.2</v>
      </c>
      <c r="N7730" s="17" t="n">
        <v>4.2408</v>
      </c>
      <c r="O7730" s="0" t="str">
        <f aca="false">TEXT(B7730,"YYYY-MM")</f>
        <v>2017-11</v>
      </c>
      <c r="P7730" s="18" t="n">
        <f aca="false">IFERROR(N7730/K7730,0)</f>
        <v>0.2375</v>
      </c>
      <c r="Q7730" s="0" t="str">
        <f aca="false">IF(M7730=0,"No Discount",IF(M7730&lt;0.2,"Low (1-19%)",IF(M7730&lt;0.4,"Medium (20-39%)","High (40%+)")))</f>
        <v>Medium (20-39%)</v>
      </c>
      <c r="R7730" s="0" t="str">
        <f aca="false">INDEX('Lookup Tables'!$B$2:$B$5,MATCH(F7730,'Lookup Tables'!$A$2:$A$5,0))</f>
        <v>Manager A</v>
      </c>
    </row>
    <row r="7731" customFormat="false" ht="15" hidden="false" customHeight="false" outlineLevel="0" collapsed="false">
      <c r="A7731" s="0" t="s">
        <v>5772</v>
      </c>
      <c r="B7731" s="13" t="n">
        <v>43004</v>
      </c>
      <c r="C7731" s="13" t="n">
        <v>43009</v>
      </c>
      <c r="D7731" s="14" t="s">
        <v>69</v>
      </c>
      <c r="E7731" s="14" t="s">
        <v>97</v>
      </c>
      <c r="F7731" s="14" t="s">
        <v>54</v>
      </c>
      <c r="G7731" s="14" t="s">
        <v>70</v>
      </c>
      <c r="H7731" s="14" t="s">
        <v>80</v>
      </c>
      <c r="I7731" s="14" t="s">
        <v>123</v>
      </c>
      <c r="J7731" s="14" t="s">
        <v>2617</v>
      </c>
      <c r="K7731" s="15" t="n">
        <v>431.976</v>
      </c>
      <c r="L7731" s="0" t="n">
        <v>3</v>
      </c>
      <c r="M7731" s="16" t="n">
        <v>0.2</v>
      </c>
      <c r="N7731" s="17" t="n">
        <v>-75.5958</v>
      </c>
      <c r="O7731" s="0" t="str">
        <f aca="false">TEXT(B7731,"YYYY-MM")</f>
        <v>2017-09</v>
      </c>
      <c r="P7731" s="18" t="n">
        <f aca="false">IFERROR(N7731/K7731,0)</f>
        <v>-0.175</v>
      </c>
      <c r="Q7731" s="0" t="str">
        <f aca="false">IF(M7731=0,"No Discount",IF(M7731&lt;0.2,"Low (1-19%)",IF(M7731&lt;0.4,"Medium (20-39%)","High (40%+)")))</f>
        <v>Medium (20-39%)</v>
      </c>
      <c r="R7731" s="0" t="str">
        <f aca="false">INDEX('Lookup Tables'!$B$2:$B$5,MATCH(F7731,'Lookup Tables'!$A$2:$A$5,0))</f>
        <v>Manager C</v>
      </c>
    </row>
    <row r="7732" customFormat="false" ht="15" hidden="false" customHeight="false" outlineLevel="0" collapsed="false">
      <c r="A7732" s="0" t="s">
        <v>5773</v>
      </c>
      <c r="B7732" s="13" t="n">
        <v>43264</v>
      </c>
      <c r="C7732" s="13" t="n">
        <v>43270</v>
      </c>
      <c r="D7732" s="14" t="s">
        <v>69</v>
      </c>
      <c r="E7732" s="14" t="s">
        <v>97</v>
      </c>
      <c r="F7732" s="14" t="s">
        <v>63</v>
      </c>
      <c r="G7732" s="14" t="s">
        <v>94</v>
      </c>
      <c r="H7732" s="14" t="s">
        <v>56</v>
      </c>
      <c r="I7732" s="14" t="s">
        <v>59</v>
      </c>
      <c r="J7732" s="14" t="s">
        <v>2284</v>
      </c>
      <c r="K7732" s="15" t="n">
        <v>291.136</v>
      </c>
      <c r="L7732" s="0" t="n">
        <v>4</v>
      </c>
      <c r="M7732" s="16" t="n">
        <v>0.2</v>
      </c>
      <c r="N7732" s="17" t="n">
        <v>-25.4744</v>
      </c>
      <c r="O7732" s="0" t="str">
        <f aca="false">TEXT(B7732,"YYYY-MM")</f>
        <v>2018-06</v>
      </c>
      <c r="P7732" s="18" t="n">
        <f aca="false">IFERROR(N7732/K7732,0)</f>
        <v>-0.0875</v>
      </c>
      <c r="Q7732" s="0" t="str">
        <f aca="false">IF(M7732=0,"No Discount",IF(M7732&lt;0.2,"Low (1-19%)",IF(M7732&lt;0.4,"Medium (20-39%)","High (40%+)")))</f>
        <v>Medium (20-39%)</v>
      </c>
      <c r="R7732" s="0" t="str">
        <f aca="false">INDEX('Lookup Tables'!$B$2:$B$5,MATCH(F7732,'Lookup Tables'!$A$2:$A$5,0))</f>
        <v>Manager D</v>
      </c>
    </row>
    <row r="7733" customFormat="false" ht="15" hidden="false" customHeight="false" outlineLevel="0" collapsed="false">
      <c r="A7733" s="0" t="s">
        <v>5774</v>
      </c>
      <c r="B7733" s="13" t="n">
        <v>43361</v>
      </c>
      <c r="C7733" s="13" t="n">
        <v>43364</v>
      </c>
      <c r="D7733" s="14" t="s">
        <v>137</v>
      </c>
      <c r="E7733" s="14" t="s">
        <v>97</v>
      </c>
      <c r="F7733" s="14" t="s">
        <v>98</v>
      </c>
      <c r="G7733" s="14" t="s">
        <v>99</v>
      </c>
      <c r="H7733" s="14" t="s">
        <v>65</v>
      </c>
      <c r="I7733" s="14" t="s">
        <v>129</v>
      </c>
      <c r="J7733" s="14" t="s">
        <v>218</v>
      </c>
      <c r="K7733" s="15" t="n">
        <v>114.848</v>
      </c>
      <c r="L7733" s="0" t="n">
        <v>4</v>
      </c>
      <c r="M7733" s="16" t="n">
        <v>0.2</v>
      </c>
      <c r="N7733" s="17" t="n">
        <v>35.89</v>
      </c>
      <c r="O7733" s="0" t="str">
        <f aca="false">TEXT(B7733,"YYYY-MM")</f>
        <v>2018-09</v>
      </c>
      <c r="P7733" s="18" t="n">
        <f aca="false">IFERROR(N7733/K7733,0)</f>
        <v>0.3125</v>
      </c>
      <c r="Q7733" s="0" t="str">
        <f aca="false">IF(M7733=0,"No Discount",IF(M7733&lt;0.2,"Low (1-19%)",IF(M7733&lt;0.4,"Medium (20-39%)","High (40%+)")))</f>
        <v>Medium (20-39%)</v>
      </c>
      <c r="R7733" s="0" t="str">
        <f aca="false">INDEX('Lookup Tables'!$B$2:$B$5,MATCH(F7733,'Lookup Tables'!$A$2:$A$5,0))</f>
        <v>Manager A</v>
      </c>
    </row>
    <row r="7734" customFormat="false" ht="15" hidden="false" customHeight="false" outlineLevel="0" collapsed="false">
      <c r="A7734" s="0" t="s">
        <v>5775</v>
      </c>
      <c r="B7734" s="13" t="n">
        <v>43253</v>
      </c>
      <c r="C7734" s="13" t="n">
        <v>43259</v>
      </c>
      <c r="D7734" s="14" t="s">
        <v>69</v>
      </c>
      <c r="E7734" s="14" t="s">
        <v>53</v>
      </c>
      <c r="F7734" s="14" t="s">
        <v>98</v>
      </c>
      <c r="G7734" s="14" t="s">
        <v>99</v>
      </c>
      <c r="H7734" s="14" t="s">
        <v>65</v>
      </c>
      <c r="I7734" s="14" t="s">
        <v>91</v>
      </c>
      <c r="J7734" s="14" t="s">
        <v>1020</v>
      </c>
      <c r="K7734" s="15" t="n">
        <v>10.688</v>
      </c>
      <c r="L7734" s="0" t="n">
        <v>2</v>
      </c>
      <c r="M7734" s="16" t="n">
        <v>0.2</v>
      </c>
      <c r="N7734" s="17" t="n">
        <v>3.7408</v>
      </c>
      <c r="O7734" s="0" t="str">
        <f aca="false">TEXT(B7734,"YYYY-MM")</f>
        <v>2018-06</v>
      </c>
      <c r="P7734" s="18" t="n">
        <f aca="false">IFERROR(N7734/K7734,0)</f>
        <v>0.35</v>
      </c>
      <c r="Q7734" s="0" t="str">
        <f aca="false">IF(M7734=0,"No Discount",IF(M7734&lt;0.2,"Low (1-19%)",IF(M7734&lt;0.4,"Medium (20-39%)","High (40%+)")))</f>
        <v>Medium (20-39%)</v>
      </c>
      <c r="R7734" s="0" t="str">
        <f aca="false">INDEX('Lookup Tables'!$B$2:$B$5,MATCH(F7734,'Lookup Tables'!$A$2:$A$5,0))</f>
        <v>Manager A</v>
      </c>
    </row>
    <row r="7735" customFormat="false" ht="15" hidden="false" customHeight="false" outlineLevel="0" collapsed="false">
      <c r="A7735" s="0" t="s">
        <v>5776</v>
      </c>
      <c r="B7735" s="13" t="n">
        <v>42870</v>
      </c>
      <c r="C7735" s="13" t="n">
        <v>42874</v>
      </c>
      <c r="D7735" s="14" t="s">
        <v>52</v>
      </c>
      <c r="E7735" s="14" t="s">
        <v>53</v>
      </c>
      <c r="F7735" s="14" t="s">
        <v>117</v>
      </c>
      <c r="G7735" s="14" t="s">
        <v>269</v>
      </c>
      <c r="H7735" s="14" t="s">
        <v>65</v>
      </c>
      <c r="I7735" s="14" t="s">
        <v>91</v>
      </c>
      <c r="J7735" s="14" t="s">
        <v>2799</v>
      </c>
      <c r="K7735" s="15" t="n">
        <v>15.232</v>
      </c>
      <c r="L7735" s="0" t="n">
        <v>4</v>
      </c>
      <c r="M7735" s="16" t="n">
        <v>0.2</v>
      </c>
      <c r="N7735" s="17" t="n">
        <v>5.5216</v>
      </c>
      <c r="O7735" s="0" t="str">
        <f aca="false">TEXT(B7735,"YYYY-MM")</f>
        <v>2017-05</v>
      </c>
      <c r="P7735" s="18" t="n">
        <f aca="false">IFERROR(N7735/K7735,0)</f>
        <v>0.3625</v>
      </c>
      <c r="Q7735" s="0" t="str">
        <f aca="false">IF(M7735=0,"No Discount",IF(M7735&lt;0.2,"Low (1-19%)",IF(M7735&lt;0.4,"Medium (20-39%)","High (40%+)")))</f>
        <v>Medium (20-39%)</v>
      </c>
      <c r="R7735" s="0" t="str">
        <f aca="false">INDEX('Lookup Tables'!$B$2:$B$5,MATCH(F7735,'Lookup Tables'!$A$2:$A$5,0))</f>
        <v>Manager B</v>
      </c>
    </row>
    <row r="7736" customFormat="false" ht="15" hidden="false" customHeight="false" outlineLevel="0" collapsed="false">
      <c r="A7736" s="0" t="s">
        <v>5777</v>
      </c>
      <c r="B7736" s="13" t="n">
        <v>43358</v>
      </c>
      <c r="C7736" s="13" t="n">
        <v>43363</v>
      </c>
      <c r="D7736" s="14" t="s">
        <v>69</v>
      </c>
      <c r="E7736" s="14" t="s">
        <v>53</v>
      </c>
      <c r="F7736" s="14" t="s">
        <v>63</v>
      </c>
      <c r="G7736" s="14" t="s">
        <v>94</v>
      </c>
      <c r="H7736" s="14" t="s">
        <v>65</v>
      </c>
      <c r="I7736" s="14" t="s">
        <v>78</v>
      </c>
      <c r="J7736" s="14" t="s">
        <v>344</v>
      </c>
      <c r="K7736" s="15" t="n">
        <v>12.42</v>
      </c>
      <c r="L7736" s="0" t="n">
        <v>3</v>
      </c>
      <c r="M7736" s="16" t="n">
        <v>0</v>
      </c>
      <c r="N7736" s="17" t="n">
        <v>5.2164</v>
      </c>
      <c r="O7736" s="0" t="str">
        <f aca="false">TEXT(B7736,"YYYY-MM")</f>
        <v>2018-09</v>
      </c>
      <c r="P7736" s="18" t="n">
        <f aca="false">IFERROR(N7736/K7736,0)</f>
        <v>0.42</v>
      </c>
      <c r="Q7736" s="0" t="str">
        <f aca="false">IF(M7736=0,"No Discount",IF(M7736&lt;0.2,"Low (1-19%)",IF(M7736&lt;0.4,"Medium (20-39%)","High (40%+)")))</f>
        <v>No Discount</v>
      </c>
      <c r="R7736" s="0" t="str">
        <f aca="false">INDEX('Lookup Tables'!$B$2:$B$5,MATCH(F7736,'Lookup Tables'!$A$2:$A$5,0))</f>
        <v>Manager D</v>
      </c>
    </row>
    <row r="7737" customFormat="false" ht="15" hidden="false" customHeight="false" outlineLevel="0" collapsed="false">
      <c r="A7737" s="0" t="s">
        <v>5778</v>
      </c>
      <c r="B7737" s="13" t="n">
        <v>42969</v>
      </c>
      <c r="C7737" s="13" t="n">
        <v>42973</v>
      </c>
      <c r="D7737" s="14" t="s">
        <v>69</v>
      </c>
      <c r="E7737" s="14" t="s">
        <v>62</v>
      </c>
      <c r="F7737" s="14" t="s">
        <v>63</v>
      </c>
      <c r="G7737" s="14" t="s">
        <v>94</v>
      </c>
      <c r="H7737" s="14" t="s">
        <v>65</v>
      </c>
      <c r="I7737" s="14" t="s">
        <v>91</v>
      </c>
      <c r="J7737" s="14" t="s">
        <v>1198</v>
      </c>
      <c r="K7737" s="15" t="n">
        <v>19.44</v>
      </c>
      <c r="L7737" s="0" t="n">
        <v>3</v>
      </c>
      <c r="M7737" s="16" t="n">
        <v>0</v>
      </c>
      <c r="N7737" s="17" t="n">
        <v>9.3312</v>
      </c>
      <c r="O7737" s="0" t="str">
        <f aca="false">TEXT(B7737,"YYYY-MM")</f>
        <v>2017-08</v>
      </c>
      <c r="P7737" s="18" t="n">
        <f aca="false">IFERROR(N7737/K7737,0)</f>
        <v>0.48</v>
      </c>
      <c r="Q7737" s="0" t="str">
        <f aca="false">IF(M7737=0,"No Discount",IF(M7737&lt;0.2,"Low (1-19%)",IF(M7737&lt;0.4,"Medium (20-39%)","High (40%+)")))</f>
        <v>No Discount</v>
      </c>
      <c r="R7737" s="0" t="str">
        <f aca="false">INDEX('Lookup Tables'!$B$2:$B$5,MATCH(F7737,'Lookup Tables'!$A$2:$A$5,0))</f>
        <v>Manager D</v>
      </c>
    </row>
    <row r="7738" customFormat="false" ht="15" hidden="false" customHeight="false" outlineLevel="0" collapsed="false">
      <c r="A7738" s="0" t="s">
        <v>5779</v>
      </c>
      <c r="B7738" s="13" t="n">
        <v>42154</v>
      </c>
      <c r="C7738" s="13" t="n">
        <v>42161</v>
      </c>
      <c r="D7738" s="14" t="s">
        <v>69</v>
      </c>
      <c r="E7738" s="14" t="s">
        <v>53</v>
      </c>
      <c r="F7738" s="14" t="s">
        <v>117</v>
      </c>
      <c r="G7738" s="14" t="s">
        <v>170</v>
      </c>
      <c r="H7738" s="14" t="s">
        <v>65</v>
      </c>
      <c r="I7738" s="14" t="s">
        <v>83</v>
      </c>
      <c r="J7738" s="14" t="s">
        <v>1269</v>
      </c>
      <c r="K7738" s="15" t="n">
        <v>70.368</v>
      </c>
      <c r="L7738" s="0" t="n">
        <v>4</v>
      </c>
      <c r="M7738" s="16" t="n">
        <v>0.2</v>
      </c>
      <c r="N7738" s="17" t="n">
        <v>26.388</v>
      </c>
      <c r="O7738" s="0" t="str">
        <f aca="false">TEXT(B7738,"YYYY-MM")</f>
        <v>2015-05</v>
      </c>
      <c r="P7738" s="18" t="n">
        <f aca="false">IFERROR(N7738/K7738,0)</f>
        <v>0.375</v>
      </c>
      <c r="Q7738" s="0" t="str">
        <f aca="false">IF(M7738=0,"No Discount",IF(M7738&lt;0.2,"Low (1-19%)",IF(M7738&lt;0.4,"Medium (20-39%)","High (40%+)")))</f>
        <v>Medium (20-39%)</v>
      </c>
      <c r="R7738" s="0" t="str">
        <f aca="false">INDEX('Lookup Tables'!$B$2:$B$5,MATCH(F7738,'Lookup Tables'!$A$2:$A$5,0))</f>
        <v>Manager B</v>
      </c>
    </row>
    <row r="7739" customFormat="false" ht="15" hidden="false" customHeight="false" outlineLevel="0" collapsed="false">
      <c r="A7739" s="0" t="s">
        <v>5780</v>
      </c>
      <c r="B7739" s="13" t="n">
        <v>43452</v>
      </c>
      <c r="C7739" s="13" t="n">
        <v>43454</v>
      </c>
      <c r="D7739" s="14" t="s">
        <v>137</v>
      </c>
      <c r="E7739" s="14" t="s">
        <v>53</v>
      </c>
      <c r="F7739" s="14" t="s">
        <v>54</v>
      </c>
      <c r="G7739" s="14" t="s">
        <v>90</v>
      </c>
      <c r="H7739" s="14" t="s">
        <v>65</v>
      </c>
      <c r="I7739" s="14" t="s">
        <v>78</v>
      </c>
      <c r="J7739" s="14" t="s">
        <v>1903</v>
      </c>
      <c r="K7739" s="15" t="n">
        <v>12.672</v>
      </c>
      <c r="L7739" s="0" t="n">
        <v>9</v>
      </c>
      <c r="M7739" s="16" t="n">
        <v>0.2</v>
      </c>
      <c r="N7739" s="17" t="n">
        <v>1.4256</v>
      </c>
      <c r="O7739" s="0" t="str">
        <f aca="false">TEXT(B7739,"YYYY-MM")</f>
        <v>2018-12</v>
      </c>
      <c r="P7739" s="18" t="n">
        <f aca="false">IFERROR(N7739/K7739,0)</f>
        <v>0.1125</v>
      </c>
      <c r="Q7739" s="0" t="str">
        <f aca="false">IF(M7739=0,"No Discount",IF(M7739&lt;0.2,"Low (1-19%)",IF(M7739&lt;0.4,"Medium (20-39%)","High (40%+)")))</f>
        <v>Medium (20-39%)</v>
      </c>
      <c r="R7739" s="0" t="str">
        <f aca="false">INDEX('Lookup Tables'!$B$2:$B$5,MATCH(F7739,'Lookup Tables'!$A$2:$A$5,0))</f>
        <v>Manager C</v>
      </c>
    </row>
    <row r="7740" customFormat="false" ht="15" hidden="false" customHeight="false" outlineLevel="0" collapsed="false">
      <c r="A7740" s="0" t="s">
        <v>5781</v>
      </c>
      <c r="B7740" s="13" t="n">
        <v>43311</v>
      </c>
      <c r="C7740" s="13" t="n">
        <v>43318</v>
      </c>
      <c r="D7740" s="14" t="s">
        <v>69</v>
      </c>
      <c r="E7740" s="14" t="s">
        <v>53</v>
      </c>
      <c r="F7740" s="14" t="s">
        <v>117</v>
      </c>
      <c r="G7740" s="14" t="s">
        <v>1243</v>
      </c>
      <c r="H7740" s="14" t="s">
        <v>80</v>
      </c>
      <c r="I7740" s="14" t="s">
        <v>81</v>
      </c>
      <c r="J7740" s="14" t="s">
        <v>1483</v>
      </c>
      <c r="K7740" s="15" t="n">
        <v>89.95</v>
      </c>
      <c r="L7740" s="0" t="n">
        <v>5</v>
      </c>
      <c r="M7740" s="16" t="n">
        <v>0</v>
      </c>
      <c r="N7740" s="17" t="n">
        <v>43.176</v>
      </c>
      <c r="O7740" s="0" t="str">
        <f aca="false">TEXT(B7740,"YYYY-MM")</f>
        <v>2018-07</v>
      </c>
      <c r="P7740" s="18" t="n">
        <f aca="false">IFERROR(N7740/K7740,0)</f>
        <v>0.48</v>
      </c>
      <c r="Q7740" s="0" t="str">
        <f aca="false">IF(M7740=0,"No Discount",IF(M7740&lt;0.2,"Low (1-19%)",IF(M7740&lt;0.4,"Medium (20-39%)","High (40%+)")))</f>
        <v>No Discount</v>
      </c>
      <c r="R7740" s="0" t="str">
        <f aca="false">INDEX('Lookup Tables'!$B$2:$B$5,MATCH(F7740,'Lookup Tables'!$A$2:$A$5,0))</f>
        <v>Manager B</v>
      </c>
    </row>
    <row r="7741" customFormat="false" ht="15" hidden="false" customHeight="false" outlineLevel="0" collapsed="false">
      <c r="A7741" s="0" t="s">
        <v>5782</v>
      </c>
      <c r="B7741" s="13" t="n">
        <v>42329</v>
      </c>
      <c r="C7741" s="13" t="n">
        <v>42334</v>
      </c>
      <c r="D7741" s="14" t="s">
        <v>69</v>
      </c>
      <c r="E7741" s="14" t="s">
        <v>97</v>
      </c>
      <c r="F7741" s="14" t="s">
        <v>63</v>
      </c>
      <c r="G7741" s="14" t="s">
        <v>64</v>
      </c>
      <c r="H7741" s="14" t="s">
        <v>65</v>
      </c>
      <c r="I7741" s="14" t="s">
        <v>91</v>
      </c>
      <c r="J7741" s="14" t="s">
        <v>2103</v>
      </c>
      <c r="K7741" s="15" t="n">
        <v>6.58</v>
      </c>
      <c r="L7741" s="0" t="n">
        <v>2</v>
      </c>
      <c r="M7741" s="16" t="n">
        <v>0</v>
      </c>
      <c r="N7741" s="17" t="n">
        <v>3.0268</v>
      </c>
      <c r="O7741" s="0" t="str">
        <f aca="false">TEXT(B7741,"YYYY-MM")</f>
        <v>2015-11</v>
      </c>
      <c r="P7741" s="18" t="n">
        <f aca="false">IFERROR(N7741/K7741,0)</f>
        <v>0.46</v>
      </c>
      <c r="Q7741" s="0" t="str">
        <f aca="false">IF(M7741=0,"No Discount",IF(M7741&lt;0.2,"Low (1-19%)",IF(M7741&lt;0.4,"Medium (20-39%)","High (40%+)")))</f>
        <v>No Discount</v>
      </c>
      <c r="R7741" s="0" t="str">
        <f aca="false">INDEX('Lookup Tables'!$B$2:$B$5,MATCH(F7741,'Lookup Tables'!$A$2:$A$5,0))</f>
        <v>Manager D</v>
      </c>
    </row>
    <row r="7742" customFormat="false" ht="15" hidden="false" customHeight="false" outlineLevel="0" collapsed="false">
      <c r="A7742" s="0" t="s">
        <v>5782</v>
      </c>
      <c r="B7742" s="13" t="n">
        <v>42329</v>
      </c>
      <c r="C7742" s="13" t="n">
        <v>42334</v>
      </c>
      <c r="D7742" s="14" t="s">
        <v>69</v>
      </c>
      <c r="E7742" s="14" t="s">
        <v>97</v>
      </c>
      <c r="F7742" s="14" t="s">
        <v>63</v>
      </c>
      <c r="G7742" s="14" t="s">
        <v>64</v>
      </c>
      <c r="H7742" s="14" t="s">
        <v>80</v>
      </c>
      <c r="I7742" s="14" t="s">
        <v>123</v>
      </c>
      <c r="J7742" s="14" t="s">
        <v>3293</v>
      </c>
      <c r="K7742" s="15" t="n">
        <v>94.99</v>
      </c>
      <c r="L7742" s="0" t="n">
        <v>1</v>
      </c>
      <c r="M7742" s="16" t="n">
        <v>0</v>
      </c>
      <c r="N7742" s="17" t="n">
        <v>28.497</v>
      </c>
      <c r="O7742" s="0" t="str">
        <f aca="false">TEXT(B7742,"YYYY-MM")</f>
        <v>2015-11</v>
      </c>
      <c r="P7742" s="18" t="n">
        <f aca="false">IFERROR(N7742/K7742,0)</f>
        <v>0.3</v>
      </c>
      <c r="Q7742" s="0" t="str">
        <f aca="false">IF(M7742=0,"No Discount",IF(M7742&lt;0.2,"Low (1-19%)",IF(M7742&lt;0.4,"Medium (20-39%)","High (40%+)")))</f>
        <v>No Discount</v>
      </c>
      <c r="R7742" s="0" t="str">
        <f aca="false">INDEX('Lookup Tables'!$B$2:$B$5,MATCH(F7742,'Lookup Tables'!$A$2:$A$5,0))</f>
        <v>Manager D</v>
      </c>
    </row>
    <row r="7743" customFormat="false" ht="15" hidden="false" customHeight="false" outlineLevel="0" collapsed="false">
      <c r="A7743" s="0" t="s">
        <v>5783</v>
      </c>
      <c r="B7743" s="13" t="n">
        <v>42637</v>
      </c>
      <c r="C7743" s="13" t="n">
        <v>42639</v>
      </c>
      <c r="D7743" s="14" t="s">
        <v>52</v>
      </c>
      <c r="E7743" s="14" t="s">
        <v>53</v>
      </c>
      <c r="F7743" s="14" t="s">
        <v>63</v>
      </c>
      <c r="G7743" s="14" t="s">
        <v>189</v>
      </c>
      <c r="H7743" s="14" t="s">
        <v>80</v>
      </c>
      <c r="I7743" s="14" t="s">
        <v>81</v>
      </c>
      <c r="J7743" s="14" t="s">
        <v>3236</v>
      </c>
      <c r="K7743" s="15" t="n">
        <v>35.12</v>
      </c>
      <c r="L7743" s="0" t="n">
        <v>2</v>
      </c>
      <c r="M7743" s="16" t="n">
        <v>0.2</v>
      </c>
      <c r="N7743" s="17" t="n">
        <v>13.17</v>
      </c>
      <c r="O7743" s="0" t="str">
        <f aca="false">TEXT(B7743,"YYYY-MM")</f>
        <v>2016-09</v>
      </c>
      <c r="P7743" s="18" t="n">
        <f aca="false">IFERROR(N7743/K7743,0)</f>
        <v>0.375</v>
      </c>
      <c r="Q7743" s="0" t="str">
        <f aca="false">IF(M7743=0,"No Discount",IF(M7743&lt;0.2,"Low (1-19%)",IF(M7743&lt;0.4,"Medium (20-39%)","High (40%+)")))</f>
        <v>Medium (20-39%)</v>
      </c>
      <c r="R7743" s="0" t="str">
        <f aca="false">INDEX('Lookup Tables'!$B$2:$B$5,MATCH(F7743,'Lookup Tables'!$A$2:$A$5,0))</f>
        <v>Manager D</v>
      </c>
    </row>
    <row r="7744" customFormat="false" ht="15" hidden="false" customHeight="false" outlineLevel="0" collapsed="false">
      <c r="A7744" s="0" t="s">
        <v>5784</v>
      </c>
      <c r="B7744" s="13" t="n">
        <v>43332</v>
      </c>
      <c r="C7744" s="13" t="n">
        <v>43339</v>
      </c>
      <c r="D7744" s="14" t="s">
        <v>69</v>
      </c>
      <c r="E7744" s="14" t="s">
        <v>53</v>
      </c>
      <c r="F7744" s="14" t="s">
        <v>63</v>
      </c>
      <c r="G7744" s="14" t="s">
        <v>64</v>
      </c>
      <c r="H7744" s="14" t="s">
        <v>65</v>
      </c>
      <c r="I7744" s="14" t="s">
        <v>91</v>
      </c>
      <c r="J7744" s="14" t="s">
        <v>1781</v>
      </c>
      <c r="K7744" s="15" t="n">
        <v>25.92</v>
      </c>
      <c r="L7744" s="0" t="n">
        <v>4</v>
      </c>
      <c r="M7744" s="16" t="n">
        <v>0</v>
      </c>
      <c r="N7744" s="17" t="n">
        <v>12.4416</v>
      </c>
      <c r="O7744" s="0" t="str">
        <f aca="false">TEXT(B7744,"YYYY-MM")</f>
        <v>2018-08</v>
      </c>
      <c r="P7744" s="18" t="n">
        <f aca="false">IFERROR(N7744/K7744,0)</f>
        <v>0.48</v>
      </c>
      <c r="Q7744" s="0" t="str">
        <f aca="false">IF(M7744=0,"No Discount",IF(M7744&lt;0.2,"Low (1-19%)",IF(M7744&lt;0.4,"Medium (20-39%)","High (40%+)")))</f>
        <v>No Discount</v>
      </c>
      <c r="R7744" s="0" t="str">
        <f aca="false">INDEX('Lookup Tables'!$B$2:$B$5,MATCH(F7744,'Lookup Tables'!$A$2:$A$5,0))</f>
        <v>Manager D</v>
      </c>
    </row>
    <row r="7745" customFormat="false" ht="15" hidden="false" customHeight="false" outlineLevel="0" collapsed="false">
      <c r="A7745" s="0" t="s">
        <v>5785</v>
      </c>
      <c r="B7745" s="13" t="n">
        <v>42903</v>
      </c>
      <c r="C7745" s="13" t="n">
        <v>42908</v>
      </c>
      <c r="D7745" s="14" t="s">
        <v>69</v>
      </c>
      <c r="E7745" s="14" t="s">
        <v>62</v>
      </c>
      <c r="F7745" s="14" t="s">
        <v>117</v>
      </c>
      <c r="G7745" s="14" t="s">
        <v>375</v>
      </c>
      <c r="H7745" s="14" t="s">
        <v>65</v>
      </c>
      <c r="I7745" s="14" t="s">
        <v>83</v>
      </c>
      <c r="J7745" s="14" t="s">
        <v>2834</v>
      </c>
      <c r="K7745" s="15" t="n">
        <v>7.96</v>
      </c>
      <c r="L7745" s="0" t="n">
        <v>2</v>
      </c>
      <c r="M7745" s="16" t="n">
        <v>0</v>
      </c>
      <c r="N7745" s="17" t="n">
        <v>3.7412</v>
      </c>
      <c r="O7745" s="0" t="str">
        <f aca="false">TEXT(B7745,"YYYY-MM")</f>
        <v>2017-06</v>
      </c>
      <c r="P7745" s="18" t="n">
        <f aca="false">IFERROR(N7745/K7745,0)</f>
        <v>0.47</v>
      </c>
      <c r="Q7745" s="0" t="str">
        <f aca="false">IF(M7745=0,"No Discount",IF(M7745&lt;0.2,"Low (1-19%)",IF(M7745&lt;0.4,"Medium (20-39%)","High (40%+)")))</f>
        <v>No Discount</v>
      </c>
      <c r="R7745" s="0" t="str">
        <f aca="false">INDEX('Lookup Tables'!$B$2:$B$5,MATCH(F7745,'Lookup Tables'!$A$2:$A$5,0))</f>
        <v>Manager B</v>
      </c>
    </row>
    <row r="7746" customFormat="false" ht="15" hidden="false" customHeight="false" outlineLevel="0" collapsed="false">
      <c r="A7746" s="0" t="s">
        <v>5785</v>
      </c>
      <c r="B7746" s="13" t="n">
        <v>42903</v>
      </c>
      <c r="C7746" s="13" t="n">
        <v>42908</v>
      </c>
      <c r="D7746" s="14" t="s">
        <v>69</v>
      </c>
      <c r="E7746" s="14" t="s">
        <v>62</v>
      </c>
      <c r="F7746" s="14" t="s">
        <v>117</v>
      </c>
      <c r="G7746" s="14" t="s">
        <v>375</v>
      </c>
      <c r="H7746" s="14" t="s">
        <v>80</v>
      </c>
      <c r="I7746" s="14" t="s">
        <v>81</v>
      </c>
      <c r="J7746" s="14" t="s">
        <v>1549</v>
      </c>
      <c r="K7746" s="15" t="n">
        <v>566.97</v>
      </c>
      <c r="L7746" s="0" t="n">
        <v>3</v>
      </c>
      <c r="M7746" s="16" t="n">
        <v>0</v>
      </c>
      <c r="N7746" s="17" t="n">
        <v>153.0819</v>
      </c>
      <c r="O7746" s="0" t="str">
        <f aca="false">TEXT(B7746,"YYYY-MM")</f>
        <v>2017-06</v>
      </c>
      <c r="P7746" s="18" t="n">
        <f aca="false">IFERROR(N7746/K7746,0)</f>
        <v>0.27</v>
      </c>
      <c r="Q7746" s="0" t="str">
        <f aca="false">IF(M7746=0,"No Discount",IF(M7746&lt;0.2,"Low (1-19%)",IF(M7746&lt;0.4,"Medium (20-39%)","High (40%+)")))</f>
        <v>No Discount</v>
      </c>
      <c r="R7746" s="0" t="str">
        <f aca="false">INDEX('Lookup Tables'!$B$2:$B$5,MATCH(F7746,'Lookup Tables'!$A$2:$A$5,0))</f>
        <v>Manager B</v>
      </c>
    </row>
    <row r="7747" customFormat="false" ht="15" hidden="false" customHeight="false" outlineLevel="0" collapsed="false">
      <c r="A7747" s="0" t="s">
        <v>5785</v>
      </c>
      <c r="B7747" s="13" t="n">
        <v>42903</v>
      </c>
      <c r="C7747" s="13" t="n">
        <v>42908</v>
      </c>
      <c r="D7747" s="14" t="s">
        <v>69</v>
      </c>
      <c r="E7747" s="14" t="s">
        <v>62</v>
      </c>
      <c r="F7747" s="14" t="s">
        <v>117</v>
      </c>
      <c r="G7747" s="14" t="s">
        <v>375</v>
      </c>
      <c r="H7747" s="14" t="s">
        <v>65</v>
      </c>
      <c r="I7747" s="14" t="s">
        <v>78</v>
      </c>
      <c r="J7747" s="14" t="s">
        <v>1707</v>
      </c>
      <c r="K7747" s="15" t="n">
        <v>9.84</v>
      </c>
      <c r="L7747" s="0" t="n">
        <v>3</v>
      </c>
      <c r="M7747" s="16" t="n">
        <v>0</v>
      </c>
      <c r="N7747" s="17" t="n">
        <v>2.8536</v>
      </c>
      <c r="O7747" s="0" t="str">
        <f aca="false">TEXT(B7747,"YYYY-MM")</f>
        <v>2017-06</v>
      </c>
      <c r="P7747" s="18" t="n">
        <f aca="false">IFERROR(N7747/K7747,0)</f>
        <v>0.29</v>
      </c>
      <c r="Q7747" s="0" t="str">
        <f aca="false">IF(M7747=0,"No Discount",IF(M7747&lt;0.2,"Low (1-19%)",IF(M7747&lt;0.4,"Medium (20-39%)","High (40%+)")))</f>
        <v>No Discount</v>
      </c>
      <c r="R7747" s="0" t="str">
        <f aca="false">INDEX('Lookup Tables'!$B$2:$B$5,MATCH(F7747,'Lookup Tables'!$A$2:$A$5,0))</f>
        <v>Manager B</v>
      </c>
    </row>
    <row r="7748" customFormat="false" ht="15" hidden="false" customHeight="false" outlineLevel="0" collapsed="false">
      <c r="A7748" s="0" t="s">
        <v>5786</v>
      </c>
      <c r="B7748" s="13" t="n">
        <v>42723</v>
      </c>
      <c r="C7748" s="13" t="n">
        <v>42727</v>
      </c>
      <c r="D7748" s="14" t="s">
        <v>69</v>
      </c>
      <c r="E7748" s="14" t="s">
        <v>97</v>
      </c>
      <c r="F7748" s="14" t="s">
        <v>98</v>
      </c>
      <c r="G7748" s="14" t="s">
        <v>146</v>
      </c>
      <c r="H7748" s="14" t="s">
        <v>80</v>
      </c>
      <c r="I7748" s="14" t="s">
        <v>123</v>
      </c>
      <c r="J7748" s="14" t="s">
        <v>1411</v>
      </c>
      <c r="K7748" s="15" t="n">
        <v>25.488</v>
      </c>
      <c r="L7748" s="0" t="n">
        <v>2</v>
      </c>
      <c r="M7748" s="16" t="n">
        <v>0.2</v>
      </c>
      <c r="N7748" s="17" t="n">
        <v>4.779</v>
      </c>
      <c r="O7748" s="0" t="str">
        <f aca="false">TEXT(B7748,"YYYY-MM")</f>
        <v>2016-12</v>
      </c>
      <c r="P7748" s="18" t="n">
        <f aca="false">IFERROR(N7748/K7748,0)</f>
        <v>0.1875</v>
      </c>
      <c r="Q7748" s="0" t="str">
        <f aca="false">IF(M7748=0,"No Discount",IF(M7748&lt;0.2,"Low (1-19%)",IF(M7748&lt;0.4,"Medium (20-39%)","High (40%+)")))</f>
        <v>Medium (20-39%)</v>
      </c>
      <c r="R7748" s="0" t="str">
        <f aca="false">INDEX('Lookup Tables'!$B$2:$B$5,MATCH(F7748,'Lookup Tables'!$A$2:$A$5,0))</f>
        <v>Manager A</v>
      </c>
    </row>
    <row r="7749" customFormat="false" ht="15" hidden="false" customHeight="false" outlineLevel="0" collapsed="false">
      <c r="A7749" s="0" t="s">
        <v>5787</v>
      </c>
      <c r="B7749" s="13" t="n">
        <v>42521</v>
      </c>
      <c r="C7749" s="13" t="n">
        <v>42523</v>
      </c>
      <c r="D7749" s="14" t="s">
        <v>52</v>
      </c>
      <c r="E7749" s="14" t="s">
        <v>97</v>
      </c>
      <c r="F7749" s="14" t="s">
        <v>117</v>
      </c>
      <c r="G7749" s="14" t="s">
        <v>170</v>
      </c>
      <c r="H7749" s="14" t="s">
        <v>65</v>
      </c>
      <c r="I7749" s="14" t="s">
        <v>171</v>
      </c>
      <c r="J7749" s="14" t="s">
        <v>479</v>
      </c>
      <c r="K7749" s="15" t="n">
        <v>7.56</v>
      </c>
      <c r="L7749" s="0" t="n">
        <v>6</v>
      </c>
      <c r="M7749" s="16" t="n">
        <v>0</v>
      </c>
      <c r="N7749" s="17" t="n">
        <v>0.3024</v>
      </c>
      <c r="O7749" s="0" t="str">
        <f aca="false">TEXT(B7749,"YYYY-MM")</f>
        <v>2016-05</v>
      </c>
      <c r="P7749" s="18" t="n">
        <f aca="false">IFERROR(N7749/K7749,0)</f>
        <v>0.04</v>
      </c>
      <c r="Q7749" s="0" t="str">
        <f aca="false">IF(M7749=0,"No Discount",IF(M7749&lt;0.2,"Low (1-19%)",IF(M7749&lt;0.4,"Medium (20-39%)","High (40%+)")))</f>
        <v>No Discount</v>
      </c>
      <c r="R7749" s="0" t="str">
        <f aca="false">INDEX('Lookup Tables'!$B$2:$B$5,MATCH(F7749,'Lookup Tables'!$A$2:$A$5,0))</f>
        <v>Manager B</v>
      </c>
    </row>
    <row r="7750" customFormat="false" ht="15" hidden="false" customHeight="false" outlineLevel="0" collapsed="false">
      <c r="A7750" s="0" t="s">
        <v>5788</v>
      </c>
      <c r="B7750" s="13" t="n">
        <v>42539</v>
      </c>
      <c r="C7750" s="13" t="n">
        <v>42545</v>
      </c>
      <c r="D7750" s="14" t="s">
        <v>69</v>
      </c>
      <c r="E7750" s="14" t="s">
        <v>53</v>
      </c>
      <c r="F7750" s="14" t="s">
        <v>54</v>
      </c>
      <c r="G7750" s="14" t="s">
        <v>193</v>
      </c>
      <c r="H7750" s="14" t="s">
        <v>56</v>
      </c>
      <c r="I7750" s="14" t="s">
        <v>76</v>
      </c>
      <c r="J7750" s="14" t="s">
        <v>3156</v>
      </c>
      <c r="K7750" s="15" t="n">
        <v>60.84</v>
      </c>
      <c r="L7750" s="0" t="n">
        <v>3</v>
      </c>
      <c r="M7750" s="16" t="n">
        <v>0</v>
      </c>
      <c r="N7750" s="17" t="n">
        <v>19.4688</v>
      </c>
      <c r="O7750" s="0" t="str">
        <f aca="false">TEXT(B7750,"YYYY-MM")</f>
        <v>2016-06</v>
      </c>
      <c r="P7750" s="18" t="n">
        <f aca="false">IFERROR(N7750/K7750,0)</f>
        <v>0.32</v>
      </c>
      <c r="Q7750" s="0" t="str">
        <f aca="false">IF(M7750=0,"No Discount",IF(M7750&lt;0.2,"Low (1-19%)",IF(M7750&lt;0.4,"Medium (20-39%)","High (40%+)")))</f>
        <v>No Discount</v>
      </c>
      <c r="R7750" s="0" t="str">
        <f aca="false">INDEX('Lookup Tables'!$B$2:$B$5,MATCH(F7750,'Lookup Tables'!$A$2:$A$5,0))</f>
        <v>Manager C</v>
      </c>
    </row>
    <row r="7751" customFormat="false" ht="15" hidden="false" customHeight="false" outlineLevel="0" collapsed="false">
      <c r="A7751" s="0" t="s">
        <v>5788</v>
      </c>
      <c r="B7751" s="13" t="n">
        <v>42539</v>
      </c>
      <c r="C7751" s="13" t="n">
        <v>42545</v>
      </c>
      <c r="D7751" s="14" t="s">
        <v>69</v>
      </c>
      <c r="E7751" s="14" t="s">
        <v>53</v>
      </c>
      <c r="F7751" s="14" t="s">
        <v>54</v>
      </c>
      <c r="G7751" s="14" t="s">
        <v>193</v>
      </c>
      <c r="H7751" s="14" t="s">
        <v>65</v>
      </c>
      <c r="I7751" s="14" t="s">
        <v>73</v>
      </c>
      <c r="J7751" s="14" t="s">
        <v>1610</v>
      </c>
      <c r="K7751" s="15" t="n">
        <v>450.04</v>
      </c>
      <c r="L7751" s="0" t="n">
        <v>2</v>
      </c>
      <c r="M7751" s="16" t="n">
        <v>0</v>
      </c>
      <c r="N7751" s="17" t="n">
        <v>58.5052</v>
      </c>
      <c r="O7751" s="0" t="str">
        <f aca="false">TEXT(B7751,"YYYY-MM")</f>
        <v>2016-06</v>
      </c>
      <c r="P7751" s="18" t="n">
        <f aca="false">IFERROR(N7751/K7751,0)</f>
        <v>0.13</v>
      </c>
      <c r="Q7751" s="0" t="str">
        <f aca="false">IF(M7751=0,"No Discount",IF(M7751&lt;0.2,"Low (1-19%)",IF(M7751&lt;0.4,"Medium (20-39%)","High (40%+)")))</f>
        <v>No Discount</v>
      </c>
      <c r="R7751" s="0" t="str">
        <f aca="false">INDEX('Lookup Tables'!$B$2:$B$5,MATCH(F7751,'Lookup Tables'!$A$2:$A$5,0))</f>
        <v>Manager C</v>
      </c>
    </row>
    <row r="7752" customFormat="false" ht="15" hidden="false" customHeight="false" outlineLevel="0" collapsed="false">
      <c r="A7752" s="0" t="s">
        <v>5788</v>
      </c>
      <c r="B7752" s="13" t="n">
        <v>42539</v>
      </c>
      <c r="C7752" s="13" t="n">
        <v>42545</v>
      </c>
      <c r="D7752" s="14" t="s">
        <v>69</v>
      </c>
      <c r="E7752" s="14" t="s">
        <v>53</v>
      </c>
      <c r="F7752" s="14" t="s">
        <v>54</v>
      </c>
      <c r="G7752" s="14" t="s">
        <v>193</v>
      </c>
      <c r="H7752" s="14" t="s">
        <v>65</v>
      </c>
      <c r="I7752" s="14" t="s">
        <v>83</v>
      </c>
      <c r="J7752" s="14" t="s">
        <v>342</v>
      </c>
      <c r="K7752" s="15" t="n">
        <v>34.6</v>
      </c>
      <c r="L7752" s="0" t="n">
        <v>2</v>
      </c>
      <c r="M7752" s="16" t="n">
        <v>0</v>
      </c>
      <c r="N7752" s="17" t="n">
        <v>16.608</v>
      </c>
      <c r="O7752" s="0" t="str">
        <f aca="false">TEXT(B7752,"YYYY-MM")</f>
        <v>2016-06</v>
      </c>
      <c r="P7752" s="18" t="n">
        <f aca="false">IFERROR(N7752/K7752,0)</f>
        <v>0.48</v>
      </c>
      <c r="Q7752" s="0" t="str">
        <f aca="false">IF(M7752=0,"No Discount",IF(M7752&lt;0.2,"Low (1-19%)",IF(M7752&lt;0.4,"Medium (20-39%)","High (40%+)")))</f>
        <v>No Discount</v>
      </c>
      <c r="R7752" s="0" t="str">
        <f aca="false">INDEX('Lookup Tables'!$B$2:$B$5,MATCH(F7752,'Lookup Tables'!$A$2:$A$5,0))</f>
        <v>Manager C</v>
      </c>
    </row>
    <row r="7753" customFormat="false" ht="15" hidden="false" customHeight="false" outlineLevel="0" collapsed="false">
      <c r="A7753" s="0" t="s">
        <v>5788</v>
      </c>
      <c r="B7753" s="13" t="n">
        <v>42539</v>
      </c>
      <c r="C7753" s="13" t="n">
        <v>42545</v>
      </c>
      <c r="D7753" s="14" t="s">
        <v>69</v>
      </c>
      <c r="E7753" s="14" t="s">
        <v>53</v>
      </c>
      <c r="F7753" s="14" t="s">
        <v>54</v>
      </c>
      <c r="G7753" s="14" t="s">
        <v>193</v>
      </c>
      <c r="H7753" s="14" t="s">
        <v>80</v>
      </c>
      <c r="I7753" s="14" t="s">
        <v>81</v>
      </c>
      <c r="J7753" s="14" t="s">
        <v>882</v>
      </c>
      <c r="K7753" s="15" t="n">
        <v>467.97</v>
      </c>
      <c r="L7753" s="0" t="n">
        <v>3</v>
      </c>
      <c r="M7753" s="16" t="n">
        <v>0</v>
      </c>
      <c r="N7753" s="17" t="n">
        <v>140.391</v>
      </c>
      <c r="O7753" s="0" t="str">
        <f aca="false">TEXT(B7753,"YYYY-MM")</f>
        <v>2016-06</v>
      </c>
      <c r="P7753" s="18" t="n">
        <f aca="false">IFERROR(N7753/K7753,0)</f>
        <v>0.3</v>
      </c>
      <c r="Q7753" s="0" t="str">
        <f aca="false">IF(M7753=0,"No Discount",IF(M7753&lt;0.2,"Low (1-19%)",IF(M7753&lt;0.4,"Medium (20-39%)","High (40%+)")))</f>
        <v>No Discount</v>
      </c>
      <c r="R7753" s="0" t="str">
        <f aca="false">INDEX('Lookup Tables'!$B$2:$B$5,MATCH(F7753,'Lookup Tables'!$A$2:$A$5,0))</f>
        <v>Manager C</v>
      </c>
    </row>
    <row r="7754" customFormat="false" ht="15" hidden="false" customHeight="false" outlineLevel="0" collapsed="false">
      <c r="A7754" s="0" t="s">
        <v>5788</v>
      </c>
      <c r="B7754" s="13" t="n">
        <v>42539</v>
      </c>
      <c r="C7754" s="13" t="n">
        <v>42545</v>
      </c>
      <c r="D7754" s="14" t="s">
        <v>69</v>
      </c>
      <c r="E7754" s="14" t="s">
        <v>53</v>
      </c>
      <c r="F7754" s="14" t="s">
        <v>54</v>
      </c>
      <c r="G7754" s="14" t="s">
        <v>193</v>
      </c>
      <c r="H7754" s="14" t="s">
        <v>65</v>
      </c>
      <c r="I7754" s="14" t="s">
        <v>83</v>
      </c>
      <c r="J7754" s="14" t="s">
        <v>1296</v>
      </c>
      <c r="K7754" s="15" t="n">
        <v>33.02</v>
      </c>
      <c r="L7754" s="0" t="n">
        <v>2</v>
      </c>
      <c r="M7754" s="16" t="n">
        <v>0</v>
      </c>
      <c r="N7754" s="17" t="n">
        <v>15.8496</v>
      </c>
      <c r="O7754" s="0" t="str">
        <f aca="false">TEXT(B7754,"YYYY-MM")</f>
        <v>2016-06</v>
      </c>
      <c r="P7754" s="18" t="n">
        <f aca="false">IFERROR(N7754/K7754,0)</f>
        <v>0.48</v>
      </c>
      <c r="Q7754" s="0" t="str">
        <f aca="false">IF(M7754=0,"No Discount",IF(M7754&lt;0.2,"Low (1-19%)",IF(M7754&lt;0.4,"Medium (20-39%)","High (40%+)")))</f>
        <v>No Discount</v>
      </c>
      <c r="R7754" s="0" t="str">
        <f aca="false">INDEX('Lookup Tables'!$B$2:$B$5,MATCH(F7754,'Lookup Tables'!$A$2:$A$5,0))</f>
        <v>Manager C</v>
      </c>
    </row>
    <row r="7755" customFormat="false" ht="15" hidden="false" customHeight="false" outlineLevel="0" collapsed="false">
      <c r="A7755" s="0" t="s">
        <v>5789</v>
      </c>
      <c r="B7755" s="13" t="n">
        <v>42704</v>
      </c>
      <c r="C7755" s="13" t="n">
        <v>42707</v>
      </c>
      <c r="D7755" s="14" t="s">
        <v>137</v>
      </c>
      <c r="E7755" s="14" t="s">
        <v>62</v>
      </c>
      <c r="F7755" s="14" t="s">
        <v>54</v>
      </c>
      <c r="G7755" s="14" t="s">
        <v>90</v>
      </c>
      <c r="H7755" s="14" t="s">
        <v>56</v>
      </c>
      <c r="I7755" s="14" t="s">
        <v>76</v>
      </c>
      <c r="J7755" s="14" t="s">
        <v>2980</v>
      </c>
      <c r="K7755" s="15" t="n">
        <v>17.088</v>
      </c>
      <c r="L7755" s="0" t="n">
        <v>2</v>
      </c>
      <c r="M7755" s="16" t="n">
        <v>0.2</v>
      </c>
      <c r="N7755" s="17" t="n">
        <v>1.068</v>
      </c>
      <c r="O7755" s="0" t="str">
        <f aca="false">TEXT(B7755,"YYYY-MM")</f>
        <v>2016-11</v>
      </c>
      <c r="P7755" s="18" t="n">
        <f aca="false">IFERROR(N7755/K7755,0)</f>
        <v>0.0625</v>
      </c>
      <c r="Q7755" s="0" t="str">
        <f aca="false">IF(M7755=0,"No Discount",IF(M7755&lt;0.2,"Low (1-19%)",IF(M7755&lt;0.4,"Medium (20-39%)","High (40%+)")))</f>
        <v>Medium (20-39%)</v>
      </c>
      <c r="R7755" s="0" t="str">
        <f aca="false">INDEX('Lookup Tables'!$B$2:$B$5,MATCH(F7755,'Lookup Tables'!$A$2:$A$5,0))</f>
        <v>Manager C</v>
      </c>
    </row>
    <row r="7756" customFormat="false" ht="15" hidden="false" customHeight="false" outlineLevel="0" collapsed="false">
      <c r="A7756" s="0" t="s">
        <v>5790</v>
      </c>
      <c r="B7756" s="13" t="n">
        <v>42725</v>
      </c>
      <c r="C7756" s="13" t="n">
        <v>42727</v>
      </c>
      <c r="D7756" s="14" t="s">
        <v>52</v>
      </c>
      <c r="E7756" s="14" t="s">
        <v>62</v>
      </c>
      <c r="F7756" s="14" t="s">
        <v>117</v>
      </c>
      <c r="G7756" s="14" t="s">
        <v>269</v>
      </c>
      <c r="H7756" s="14" t="s">
        <v>65</v>
      </c>
      <c r="I7756" s="14" t="s">
        <v>78</v>
      </c>
      <c r="J7756" s="14" t="s">
        <v>1550</v>
      </c>
      <c r="K7756" s="15" t="n">
        <v>3.008</v>
      </c>
      <c r="L7756" s="0" t="n">
        <v>2</v>
      </c>
      <c r="M7756" s="16" t="n">
        <v>0.2</v>
      </c>
      <c r="N7756" s="17" t="n">
        <v>0.3384</v>
      </c>
      <c r="O7756" s="0" t="str">
        <f aca="false">TEXT(B7756,"YYYY-MM")</f>
        <v>2016-12</v>
      </c>
      <c r="P7756" s="18" t="n">
        <f aca="false">IFERROR(N7756/K7756,0)</f>
        <v>0.1125</v>
      </c>
      <c r="Q7756" s="0" t="str">
        <f aca="false">IF(M7756=0,"No Discount",IF(M7756&lt;0.2,"Low (1-19%)",IF(M7756&lt;0.4,"Medium (20-39%)","High (40%+)")))</f>
        <v>Medium (20-39%)</v>
      </c>
      <c r="R7756" s="0" t="str">
        <f aca="false">INDEX('Lookup Tables'!$B$2:$B$5,MATCH(F7756,'Lookup Tables'!$A$2:$A$5,0))</f>
        <v>Manager B</v>
      </c>
    </row>
    <row r="7757" customFormat="false" ht="15" hidden="false" customHeight="false" outlineLevel="0" collapsed="false">
      <c r="A7757" s="0" t="s">
        <v>5791</v>
      </c>
      <c r="B7757" s="13" t="n">
        <v>43421</v>
      </c>
      <c r="C7757" s="13" t="n">
        <v>43425</v>
      </c>
      <c r="D7757" s="14" t="s">
        <v>69</v>
      </c>
      <c r="E7757" s="14" t="s">
        <v>53</v>
      </c>
      <c r="F7757" s="14" t="s">
        <v>54</v>
      </c>
      <c r="G7757" s="14" t="s">
        <v>90</v>
      </c>
      <c r="H7757" s="14" t="s">
        <v>65</v>
      </c>
      <c r="I7757" s="14" t="s">
        <v>91</v>
      </c>
      <c r="J7757" s="14" t="s">
        <v>5792</v>
      </c>
      <c r="K7757" s="15" t="n">
        <v>268.24</v>
      </c>
      <c r="L7757" s="0" t="n">
        <v>7</v>
      </c>
      <c r="M7757" s="16" t="n">
        <v>0.2</v>
      </c>
      <c r="N7757" s="17" t="n">
        <v>93.884</v>
      </c>
      <c r="O7757" s="0" t="str">
        <f aca="false">TEXT(B7757,"YYYY-MM")</f>
        <v>2018-11</v>
      </c>
      <c r="P7757" s="18" t="n">
        <f aca="false">IFERROR(N7757/K7757,0)</f>
        <v>0.35</v>
      </c>
      <c r="Q7757" s="0" t="str">
        <f aca="false">IF(M7757=0,"No Discount",IF(M7757&lt;0.2,"Low (1-19%)",IF(M7757&lt;0.4,"Medium (20-39%)","High (40%+)")))</f>
        <v>Medium (20-39%)</v>
      </c>
      <c r="R7757" s="0" t="str">
        <f aca="false">INDEX('Lookup Tables'!$B$2:$B$5,MATCH(F7757,'Lookup Tables'!$A$2:$A$5,0))</f>
        <v>Manager C</v>
      </c>
    </row>
    <row r="7758" customFormat="false" ht="15" hidden="false" customHeight="false" outlineLevel="0" collapsed="false">
      <c r="A7758" s="0" t="s">
        <v>5791</v>
      </c>
      <c r="B7758" s="13" t="n">
        <v>43421</v>
      </c>
      <c r="C7758" s="13" t="n">
        <v>43425</v>
      </c>
      <c r="D7758" s="14" t="s">
        <v>69</v>
      </c>
      <c r="E7758" s="14" t="s">
        <v>53</v>
      </c>
      <c r="F7758" s="14" t="s">
        <v>54</v>
      </c>
      <c r="G7758" s="14" t="s">
        <v>90</v>
      </c>
      <c r="H7758" s="14" t="s">
        <v>80</v>
      </c>
      <c r="I7758" s="14" t="s">
        <v>123</v>
      </c>
      <c r="J7758" s="14" t="s">
        <v>1097</v>
      </c>
      <c r="K7758" s="15" t="n">
        <v>431.16</v>
      </c>
      <c r="L7758" s="0" t="n">
        <v>5</v>
      </c>
      <c r="M7758" s="16" t="n">
        <v>0.2</v>
      </c>
      <c r="N7758" s="17" t="n">
        <v>107.79</v>
      </c>
      <c r="O7758" s="0" t="str">
        <f aca="false">TEXT(B7758,"YYYY-MM")</f>
        <v>2018-11</v>
      </c>
      <c r="P7758" s="18" t="n">
        <f aca="false">IFERROR(N7758/K7758,0)</f>
        <v>0.25</v>
      </c>
      <c r="Q7758" s="0" t="str">
        <f aca="false">IF(M7758=0,"No Discount",IF(M7758&lt;0.2,"Low (1-19%)",IF(M7758&lt;0.4,"Medium (20-39%)","High (40%+)")))</f>
        <v>Medium (20-39%)</v>
      </c>
      <c r="R7758" s="0" t="str">
        <f aca="false">INDEX('Lookup Tables'!$B$2:$B$5,MATCH(F7758,'Lookup Tables'!$A$2:$A$5,0))</f>
        <v>Manager C</v>
      </c>
    </row>
    <row r="7759" customFormat="false" ht="15" hidden="false" customHeight="false" outlineLevel="0" collapsed="false">
      <c r="A7759" s="0" t="s">
        <v>5793</v>
      </c>
      <c r="B7759" s="13" t="n">
        <v>43417</v>
      </c>
      <c r="C7759" s="13" t="n">
        <v>43420</v>
      </c>
      <c r="D7759" s="14" t="s">
        <v>52</v>
      </c>
      <c r="E7759" s="14" t="s">
        <v>62</v>
      </c>
      <c r="F7759" s="14" t="s">
        <v>117</v>
      </c>
      <c r="G7759" s="14" t="s">
        <v>170</v>
      </c>
      <c r="H7759" s="14" t="s">
        <v>80</v>
      </c>
      <c r="I7759" s="14" t="s">
        <v>81</v>
      </c>
      <c r="J7759" s="14" t="s">
        <v>162</v>
      </c>
      <c r="K7759" s="15" t="n">
        <v>43.6</v>
      </c>
      <c r="L7759" s="0" t="n">
        <v>4</v>
      </c>
      <c r="M7759" s="16" t="n">
        <v>0</v>
      </c>
      <c r="N7759" s="17" t="n">
        <v>12.208</v>
      </c>
      <c r="O7759" s="0" t="str">
        <f aca="false">TEXT(B7759,"YYYY-MM")</f>
        <v>2018-11</v>
      </c>
      <c r="P7759" s="18" t="n">
        <f aca="false">IFERROR(N7759/K7759,0)</f>
        <v>0.28</v>
      </c>
      <c r="Q7759" s="0" t="str">
        <f aca="false">IF(M7759=0,"No Discount",IF(M7759&lt;0.2,"Low (1-19%)",IF(M7759&lt;0.4,"Medium (20-39%)","High (40%+)")))</f>
        <v>No Discount</v>
      </c>
      <c r="R7759" s="0" t="str">
        <f aca="false">INDEX('Lookup Tables'!$B$2:$B$5,MATCH(F7759,'Lookup Tables'!$A$2:$A$5,0))</f>
        <v>Manager B</v>
      </c>
    </row>
    <row r="7760" customFormat="false" ht="15" hidden="false" customHeight="false" outlineLevel="0" collapsed="false">
      <c r="A7760" s="0" t="s">
        <v>5793</v>
      </c>
      <c r="B7760" s="13" t="n">
        <v>43417</v>
      </c>
      <c r="C7760" s="13" t="n">
        <v>43420</v>
      </c>
      <c r="D7760" s="14" t="s">
        <v>52</v>
      </c>
      <c r="E7760" s="14" t="s">
        <v>62</v>
      </c>
      <c r="F7760" s="14" t="s">
        <v>117</v>
      </c>
      <c r="G7760" s="14" t="s">
        <v>170</v>
      </c>
      <c r="H7760" s="14" t="s">
        <v>56</v>
      </c>
      <c r="I7760" s="14" t="s">
        <v>76</v>
      </c>
      <c r="J7760" s="14" t="s">
        <v>4227</v>
      </c>
      <c r="K7760" s="15" t="n">
        <v>154.95</v>
      </c>
      <c r="L7760" s="0" t="n">
        <v>3</v>
      </c>
      <c r="M7760" s="16" t="n">
        <v>0</v>
      </c>
      <c r="N7760" s="17" t="n">
        <v>30.99</v>
      </c>
      <c r="O7760" s="0" t="str">
        <f aca="false">TEXT(B7760,"YYYY-MM")</f>
        <v>2018-11</v>
      </c>
      <c r="P7760" s="18" t="n">
        <f aca="false">IFERROR(N7760/K7760,0)</f>
        <v>0.2</v>
      </c>
      <c r="Q7760" s="0" t="str">
        <f aca="false">IF(M7760=0,"No Discount",IF(M7760&lt;0.2,"Low (1-19%)",IF(M7760&lt;0.4,"Medium (20-39%)","High (40%+)")))</f>
        <v>No Discount</v>
      </c>
      <c r="R7760" s="0" t="str">
        <f aca="false">INDEX('Lookup Tables'!$B$2:$B$5,MATCH(F7760,'Lookup Tables'!$A$2:$A$5,0))</f>
        <v>Manager B</v>
      </c>
    </row>
    <row r="7761" customFormat="false" ht="15" hidden="false" customHeight="false" outlineLevel="0" collapsed="false">
      <c r="A7761" s="0" t="s">
        <v>5794</v>
      </c>
      <c r="B7761" s="13" t="n">
        <v>43032</v>
      </c>
      <c r="C7761" s="13" t="n">
        <v>43036</v>
      </c>
      <c r="D7761" s="14" t="s">
        <v>69</v>
      </c>
      <c r="E7761" s="14" t="s">
        <v>62</v>
      </c>
      <c r="F7761" s="14" t="s">
        <v>98</v>
      </c>
      <c r="G7761" s="14" t="s">
        <v>99</v>
      </c>
      <c r="H7761" s="14" t="s">
        <v>65</v>
      </c>
      <c r="I7761" s="14" t="s">
        <v>91</v>
      </c>
      <c r="J7761" s="14" t="s">
        <v>1671</v>
      </c>
      <c r="K7761" s="15" t="n">
        <v>15.552</v>
      </c>
      <c r="L7761" s="0" t="n">
        <v>3</v>
      </c>
      <c r="M7761" s="16" t="n">
        <v>0.2</v>
      </c>
      <c r="N7761" s="17" t="n">
        <v>5.4432</v>
      </c>
      <c r="O7761" s="0" t="str">
        <f aca="false">TEXT(B7761,"YYYY-MM")</f>
        <v>2017-10</v>
      </c>
      <c r="P7761" s="18" t="n">
        <f aca="false">IFERROR(N7761/K7761,0)</f>
        <v>0.35</v>
      </c>
      <c r="Q7761" s="0" t="str">
        <f aca="false">IF(M7761=0,"No Discount",IF(M7761&lt;0.2,"Low (1-19%)",IF(M7761&lt;0.4,"Medium (20-39%)","High (40%+)")))</f>
        <v>Medium (20-39%)</v>
      </c>
      <c r="R7761" s="0" t="str">
        <f aca="false">INDEX('Lookup Tables'!$B$2:$B$5,MATCH(F7761,'Lookup Tables'!$A$2:$A$5,0))</f>
        <v>Manager A</v>
      </c>
    </row>
    <row r="7762" customFormat="false" ht="15" hidden="false" customHeight="false" outlineLevel="0" collapsed="false">
      <c r="A7762" s="0" t="s">
        <v>5795</v>
      </c>
      <c r="B7762" s="13" t="n">
        <v>42344</v>
      </c>
      <c r="C7762" s="13" t="n">
        <v>42349</v>
      </c>
      <c r="D7762" s="14" t="s">
        <v>69</v>
      </c>
      <c r="E7762" s="14" t="s">
        <v>53</v>
      </c>
      <c r="F7762" s="14" t="s">
        <v>54</v>
      </c>
      <c r="G7762" s="14" t="s">
        <v>200</v>
      </c>
      <c r="H7762" s="14" t="s">
        <v>65</v>
      </c>
      <c r="I7762" s="14" t="s">
        <v>91</v>
      </c>
      <c r="J7762" s="14" t="s">
        <v>1716</v>
      </c>
      <c r="K7762" s="15" t="n">
        <v>42.208</v>
      </c>
      <c r="L7762" s="0" t="n">
        <v>2</v>
      </c>
      <c r="M7762" s="16" t="n">
        <v>0.2</v>
      </c>
      <c r="N7762" s="17" t="n">
        <v>13.7176</v>
      </c>
      <c r="O7762" s="0" t="str">
        <f aca="false">TEXT(B7762,"YYYY-MM")</f>
        <v>2015-12</v>
      </c>
      <c r="P7762" s="18" t="n">
        <f aca="false">IFERROR(N7762/K7762,0)</f>
        <v>0.325</v>
      </c>
      <c r="Q7762" s="0" t="str">
        <f aca="false">IF(M7762=0,"No Discount",IF(M7762&lt;0.2,"Low (1-19%)",IF(M7762&lt;0.4,"Medium (20-39%)","High (40%+)")))</f>
        <v>Medium (20-39%)</v>
      </c>
      <c r="R7762" s="0" t="str">
        <f aca="false">INDEX('Lookup Tables'!$B$2:$B$5,MATCH(F7762,'Lookup Tables'!$A$2:$A$5,0))</f>
        <v>Manager C</v>
      </c>
    </row>
    <row r="7763" customFormat="false" ht="15" hidden="false" customHeight="false" outlineLevel="0" collapsed="false">
      <c r="A7763" s="0" t="s">
        <v>5796</v>
      </c>
      <c r="B7763" s="13" t="n">
        <v>43437</v>
      </c>
      <c r="C7763" s="13" t="n">
        <v>43440</v>
      </c>
      <c r="D7763" s="14" t="s">
        <v>137</v>
      </c>
      <c r="E7763" s="14" t="s">
        <v>53</v>
      </c>
      <c r="F7763" s="14" t="s">
        <v>98</v>
      </c>
      <c r="G7763" s="14" t="s">
        <v>99</v>
      </c>
      <c r="H7763" s="14" t="s">
        <v>65</v>
      </c>
      <c r="I7763" s="14" t="s">
        <v>91</v>
      </c>
      <c r="J7763" s="14" t="s">
        <v>2155</v>
      </c>
      <c r="K7763" s="15" t="n">
        <v>10.368</v>
      </c>
      <c r="L7763" s="0" t="n">
        <v>2</v>
      </c>
      <c r="M7763" s="16" t="n">
        <v>0.2</v>
      </c>
      <c r="N7763" s="17" t="n">
        <v>3.6288</v>
      </c>
      <c r="O7763" s="0" t="str">
        <f aca="false">TEXT(B7763,"YYYY-MM")</f>
        <v>2018-12</v>
      </c>
      <c r="P7763" s="18" t="n">
        <f aca="false">IFERROR(N7763/K7763,0)</f>
        <v>0.35</v>
      </c>
      <c r="Q7763" s="0" t="str">
        <f aca="false">IF(M7763=0,"No Discount",IF(M7763&lt;0.2,"Low (1-19%)",IF(M7763&lt;0.4,"Medium (20-39%)","High (40%+)")))</f>
        <v>Medium (20-39%)</v>
      </c>
      <c r="R7763" s="0" t="str">
        <f aca="false">INDEX('Lookup Tables'!$B$2:$B$5,MATCH(F7763,'Lookup Tables'!$A$2:$A$5,0))</f>
        <v>Manager A</v>
      </c>
    </row>
    <row r="7764" customFormat="false" ht="15" hidden="false" customHeight="false" outlineLevel="0" collapsed="false">
      <c r="A7764" s="0" t="s">
        <v>5797</v>
      </c>
      <c r="B7764" s="13" t="n">
        <v>43369</v>
      </c>
      <c r="C7764" s="13" t="n">
        <v>43371</v>
      </c>
      <c r="D7764" s="14" t="s">
        <v>137</v>
      </c>
      <c r="E7764" s="14" t="s">
        <v>97</v>
      </c>
      <c r="F7764" s="14" t="s">
        <v>63</v>
      </c>
      <c r="G7764" s="14" t="s">
        <v>237</v>
      </c>
      <c r="H7764" s="14" t="s">
        <v>65</v>
      </c>
      <c r="I7764" s="14" t="s">
        <v>78</v>
      </c>
      <c r="J7764" s="14" t="s">
        <v>1953</v>
      </c>
      <c r="K7764" s="15" t="n">
        <v>2.224</v>
      </c>
      <c r="L7764" s="0" t="n">
        <v>1</v>
      </c>
      <c r="M7764" s="16" t="n">
        <v>0.2</v>
      </c>
      <c r="N7764" s="17" t="n">
        <v>0.556</v>
      </c>
      <c r="O7764" s="0" t="str">
        <f aca="false">TEXT(B7764,"YYYY-MM")</f>
        <v>2018-09</v>
      </c>
      <c r="P7764" s="18" t="n">
        <f aca="false">IFERROR(N7764/K7764,0)</f>
        <v>0.25</v>
      </c>
      <c r="Q7764" s="0" t="str">
        <f aca="false">IF(M7764=0,"No Discount",IF(M7764&lt;0.2,"Low (1-19%)",IF(M7764&lt;0.4,"Medium (20-39%)","High (40%+)")))</f>
        <v>Medium (20-39%)</v>
      </c>
      <c r="R7764" s="0" t="str">
        <f aca="false">INDEX('Lookup Tables'!$B$2:$B$5,MATCH(F7764,'Lookup Tables'!$A$2:$A$5,0))</f>
        <v>Manager D</v>
      </c>
    </row>
    <row r="7765" customFormat="false" ht="15" hidden="false" customHeight="false" outlineLevel="0" collapsed="false">
      <c r="A7765" s="0" t="s">
        <v>5798</v>
      </c>
      <c r="B7765" s="13" t="n">
        <v>42403</v>
      </c>
      <c r="C7765" s="13" t="n">
        <v>42407</v>
      </c>
      <c r="D7765" s="14" t="s">
        <v>69</v>
      </c>
      <c r="E7765" s="14" t="s">
        <v>53</v>
      </c>
      <c r="F7765" s="14" t="s">
        <v>54</v>
      </c>
      <c r="G7765" s="14" t="s">
        <v>597</v>
      </c>
      <c r="H7765" s="14" t="s">
        <v>65</v>
      </c>
      <c r="I7765" s="14" t="s">
        <v>129</v>
      </c>
      <c r="J7765" s="14" t="s">
        <v>340</v>
      </c>
      <c r="K7765" s="15" t="n">
        <v>74.52</v>
      </c>
      <c r="L7765" s="0" t="n">
        <v>9</v>
      </c>
      <c r="M7765" s="16" t="n">
        <v>0</v>
      </c>
      <c r="N7765" s="17" t="n">
        <v>35.0244</v>
      </c>
      <c r="O7765" s="0" t="str">
        <f aca="false">TEXT(B7765,"YYYY-MM")</f>
        <v>2016-02</v>
      </c>
      <c r="P7765" s="18" t="n">
        <f aca="false">IFERROR(N7765/K7765,0)</f>
        <v>0.47</v>
      </c>
      <c r="Q7765" s="0" t="str">
        <f aca="false">IF(M7765=0,"No Discount",IF(M7765&lt;0.2,"Low (1-19%)",IF(M7765&lt;0.4,"Medium (20-39%)","High (40%+)")))</f>
        <v>No Discount</v>
      </c>
      <c r="R7765" s="0" t="str">
        <f aca="false">INDEX('Lookup Tables'!$B$2:$B$5,MATCH(F7765,'Lookup Tables'!$A$2:$A$5,0))</f>
        <v>Manager C</v>
      </c>
    </row>
    <row r="7766" customFormat="false" ht="15" hidden="false" customHeight="false" outlineLevel="0" collapsed="false">
      <c r="A7766" s="0" t="s">
        <v>5799</v>
      </c>
      <c r="B7766" s="13" t="n">
        <v>43324</v>
      </c>
      <c r="C7766" s="13" t="n">
        <v>43324</v>
      </c>
      <c r="D7766" s="14" t="s">
        <v>606</v>
      </c>
      <c r="E7766" s="14" t="s">
        <v>62</v>
      </c>
      <c r="F7766" s="14" t="s">
        <v>117</v>
      </c>
      <c r="G7766" s="14" t="s">
        <v>1243</v>
      </c>
      <c r="H7766" s="14" t="s">
        <v>65</v>
      </c>
      <c r="I7766" s="14" t="s">
        <v>78</v>
      </c>
      <c r="J7766" s="14" t="s">
        <v>909</v>
      </c>
      <c r="K7766" s="15" t="n">
        <v>17.52</v>
      </c>
      <c r="L7766" s="0" t="n">
        <v>3</v>
      </c>
      <c r="M7766" s="16" t="n">
        <v>0</v>
      </c>
      <c r="N7766" s="17" t="n">
        <v>5.256</v>
      </c>
      <c r="O7766" s="0" t="str">
        <f aca="false">TEXT(B7766,"YYYY-MM")</f>
        <v>2018-08</v>
      </c>
      <c r="P7766" s="18" t="n">
        <f aca="false">IFERROR(N7766/K7766,0)</f>
        <v>0.3</v>
      </c>
      <c r="Q7766" s="0" t="str">
        <f aca="false">IF(M7766=0,"No Discount",IF(M7766&lt;0.2,"Low (1-19%)",IF(M7766&lt;0.4,"Medium (20-39%)","High (40%+)")))</f>
        <v>No Discount</v>
      </c>
      <c r="R7766" s="0" t="str">
        <f aca="false">INDEX('Lookup Tables'!$B$2:$B$5,MATCH(F7766,'Lookup Tables'!$A$2:$A$5,0))</f>
        <v>Manager B</v>
      </c>
    </row>
    <row r="7767" customFormat="false" ht="15" hidden="false" customHeight="false" outlineLevel="0" collapsed="false">
      <c r="A7767" s="0" t="s">
        <v>5799</v>
      </c>
      <c r="B7767" s="13" t="n">
        <v>43324</v>
      </c>
      <c r="C7767" s="13" t="n">
        <v>43324</v>
      </c>
      <c r="D7767" s="14" t="s">
        <v>606</v>
      </c>
      <c r="E7767" s="14" t="s">
        <v>62</v>
      </c>
      <c r="F7767" s="14" t="s">
        <v>117</v>
      </c>
      <c r="G7767" s="14" t="s">
        <v>1243</v>
      </c>
      <c r="H7767" s="14" t="s">
        <v>56</v>
      </c>
      <c r="I7767" s="14" t="s">
        <v>59</v>
      </c>
      <c r="J7767" s="14" t="s">
        <v>736</v>
      </c>
      <c r="K7767" s="15" t="n">
        <v>1779.9</v>
      </c>
      <c r="L7767" s="0" t="n">
        <v>5</v>
      </c>
      <c r="M7767" s="16" t="n">
        <v>0</v>
      </c>
      <c r="N7767" s="17" t="n">
        <v>373.779</v>
      </c>
      <c r="O7767" s="0" t="str">
        <f aca="false">TEXT(B7767,"YYYY-MM")</f>
        <v>2018-08</v>
      </c>
      <c r="P7767" s="18" t="n">
        <f aca="false">IFERROR(N7767/K7767,0)</f>
        <v>0.21</v>
      </c>
      <c r="Q7767" s="0" t="str">
        <f aca="false">IF(M7767=0,"No Discount",IF(M7767&lt;0.2,"Low (1-19%)",IF(M7767&lt;0.4,"Medium (20-39%)","High (40%+)")))</f>
        <v>No Discount</v>
      </c>
      <c r="R7767" s="0" t="str">
        <f aca="false">INDEX('Lookup Tables'!$B$2:$B$5,MATCH(F7767,'Lookup Tables'!$A$2:$A$5,0))</f>
        <v>Manager B</v>
      </c>
    </row>
    <row r="7768" customFormat="false" ht="15" hidden="false" customHeight="false" outlineLevel="0" collapsed="false">
      <c r="A7768" s="0" t="s">
        <v>5799</v>
      </c>
      <c r="B7768" s="13" t="n">
        <v>43324</v>
      </c>
      <c r="C7768" s="13" t="n">
        <v>43324</v>
      </c>
      <c r="D7768" s="14" t="s">
        <v>606</v>
      </c>
      <c r="E7768" s="14" t="s">
        <v>62</v>
      </c>
      <c r="F7768" s="14" t="s">
        <v>117</v>
      </c>
      <c r="G7768" s="14" t="s">
        <v>1243</v>
      </c>
      <c r="H7768" s="14" t="s">
        <v>65</v>
      </c>
      <c r="I7768" s="14" t="s">
        <v>78</v>
      </c>
      <c r="J7768" s="14" t="s">
        <v>725</v>
      </c>
      <c r="K7768" s="15" t="n">
        <v>219.9</v>
      </c>
      <c r="L7768" s="0" t="n">
        <v>5</v>
      </c>
      <c r="M7768" s="16" t="n">
        <v>0</v>
      </c>
      <c r="N7768" s="17" t="n">
        <v>59.373</v>
      </c>
      <c r="O7768" s="0" t="str">
        <f aca="false">TEXT(B7768,"YYYY-MM")</f>
        <v>2018-08</v>
      </c>
      <c r="P7768" s="18" t="n">
        <f aca="false">IFERROR(N7768/K7768,0)</f>
        <v>0.27</v>
      </c>
      <c r="Q7768" s="0" t="str">
        <f aca="false">IF(M7768=0,"No Discount",IF(M7768&lt;0.2,"Low (1-19%)",IF(M7768&lt;0.4,"Medium (20-39%)","High (40%+)")))</f>
        <v>No Discount</v>
      </c>
      <c r="R7768" s="0" t="str">
        <f aca="false">INDEX('Lookup Tables'!$B$2:$B$5,MATCH(F7768,'Lookup Tables'!$A$2:$A$5,0))</f>
        <v>Manager B</v>
      </c>
    </row>
    <row r="7769" customFormat="false" ht="15" hidden="false" customHeight="false" outlineLevel="0" collapsed="false">
      <c r="A7769" s="0" t="s">
        <v>5800</v>
      </c>
      <c r="B7769" s="13" t="n">
        <v>42606</v>
      </c>
      <c r="C7769" s="13" t="n">
        <v>42608</v>
      </c>
      <c r="D7769" s="14" t="s">
        <v>137</v>
      </c>
      <c r="E7769" s="14" t="s">
        <v>53</v>
      </c>
      <c r="F7769" s="14" t="s">
        <v>63</v>
      </c>
      <c r="G7769" s="14" t="s">
        <v>237</v>
      </c>
      <c r="H7769" s="14" t="s">
        <v>65</v>
      </c>
      <c r="I7769" s="14" t="s">
        <v>78</v>
      </c>
      <c r="J7769" s="14" t="s">
        <v>215</v>
      </c>
      <c r="K7769" s="15" t="n">
        <v>7.152</v>
      </c>
      <c r="L7769" s="0" t="n">
        <v>3</v>
      </c>
      <c r="M7769" s="16" t="n">
        <v>0.2</v>
      </c>
      <c r="N7769" s="17" t="n">
        <v>0.7152</v>
      </c>
      <c r="O7769" s="0" t="str">
        <f aca="false">TEXT(B7769,"YYYY-MM")</f>
        <v>2016-08</v>
      </c>
      <c r="P7769" s="18" t="n">
        <f aca="false">IFERROR(N7769/K7769,0)</f>
        <v>0.1</v>
      </c>
      <c r="Q7769" s="0" t="str">
        <f aca="false">IF(M7769=0,"No Discount",IF(M7769&lt;0.2,"Low (1-19%)",IF(M7769&lt;0.4,"Medium (20-39%)","High (40%+)")))</f>
        <v>Medium (20-39%)</v>
      </c>
      <c r="R7769" s="0" t="str">
        <f aca="false">INDEX('Lookup Tables'!$B$2:$B$5,MATCH(F7769,'Lookup Tables'!$A$2:$A$5,0))</f>
        <v>Manager D</v>
      </c>
    </row>
    <row r="7770" customFormat="false" ht="15" hidden="false" customHeight="false" outlineLevel="0" collapsed="false">
      <c r="A7770" s="0" t="s">
        <v>5801</v>
      </c>
      <c r="B7770" s="13" t="n">
        <v>43416</v>
      </c>
      <c r="C7770" s="13" t="n">
        <v>43421</v>
      </c>
      <c r="D7770" s="14" t="s">
        <v>69</v>
      </c>
      <c r="E7770" s="14" t="s">
        <v>53</v>
      </c>
      <c r="F7770" s="14" t="s">
        <v>54</v>
      </c>
      <c r="G7770" s="14" t="s">
        <v>70</v>
      </c>
      <c r="H7770" s="14" t="s">
        <v>65</v>
      </c>
      <c r="I7770" s="14" t="s">
        <v>91</v>
      </c>
      <c r="J7770" s="14" t="s">
        <v>1155</v>
      </c>
      <c r="K7770" s="15" t="n">
        <v>26.72</v>
      </c>
      <c r="L7770" s="0" t="n">
        <v>5</v>
      </c>
      <c r="M7770" s="16" t="n">
        <v>0.2</v>
      </c>
      <c r="N7770" s="17" t="n">
        <v>9.352</v>
      </c>
      <c r="O7770" s="0" t="str">
        <f aca="false">TEXT(B7770,"YYYY-MM")</f>
        <v>2018-11</v>
      </c>
      <c r="P7770" s="18" t="n">
        <f aca="false">IFERROR(N7770/K7770,0)</f>
        <v>0.35</v>
      </c>
      <c r="Q7770" s="0" t="str">
        <f aca="false">IF(M7770=0,"No Discount",IF(M7770&lt;0.2,"Low (1-19%)",IF(M7770&lt;0.4,"Medium (20-39%)","High (40%+)")))</f>
        <v>Medium (20-39%)</v>
      </c>
      <c r="R7770" s="0" t="str">
        <f aca="false">INDEX('Lookup Tables'!$B$2:$B$5,MATCH(F7770,'Lookup Tables'!$A$2:$A$5,0))</f>
        <v>Manager C</v>
      </c>
    </row>
    <row r="7771" customFormat="false" ht="15" hidden="false" customHeight="false" outlineLevel="0" collapsed="false">
      <c r="A7771" s="0" t="s">
        <v>5802</v>
      </c>
      <c r="B7771" s="13" t="n">
        <v>42948</v>
      </c>
      <c r="C7771" s="13" t="n">
        <v>42948</v>
      </c>
      <c r="D7771" s="14" t="s">
        <v>606</v>
      </c>
      <c r="E7771" s="14" t="s">
        <v>62</v>
      </c>
      <c r="F7771" s="14" t="s">
        <v>63</v>
      </c>
      <c r="G7771" s="14" t="s">
        <v>64</v>
      </c>
      <c r="H7771" s="14" t="s">
        <v>80</v>
      </c>
      <c r="I7771" s="14" t="s">
        <v>81</v>
      </c>
      <c r="J7771" s="14" t="s">
        <v>2149</v>
      </c>
      <c r="K7771" s="15" t="n">
        <v>1039.728</v>
      </c>
      <c r="L7771" s="0" t="n">
        <v>2</v>
      </c>
      <c r="M7771" s="16" t="n">
        <v>0.2</v>
      </c>
      <c r="N7771" s="17" t="n">
        <v>90.9762</v>
      </c>
      <c r="O7771" s="0" t="str">
        <f aca="false">TEXT(B7771,"YYYY-MM")</f>
        <v>2017-08</v>
      </c>
      <c r="P7771" s="18" t="n">
        <f aca="false">IFERROR(N7771/K7771,0)</f>
        <v>0.0875</v>
      </c>
      <c r="Q7771" s="0" t="str">
        <f aca="false">IF(M7771=0,"No Discount",IF(M7771&lt;0.2,"Low (1-19%)",IF(M7771&lt;0.4,"Medium (20-39%)","High (40%+)")))</f>
        <v>Medium (20-39%)</v>
      </c>
      <c r="R7771" s="0" t="str">
        <f aca="false">INDEX('Lookup Tables'!$B$2:$B$5,MATCH(F7771,'Lookup Tables'!$A$2:$A$5,0))</f>
        <v>Manager D</v>
      </c>
    </row>
    <row r="7772" customFormat="false" ht="15" hidden="false" customHeight="false" outlineLevel="0" collapsed="false">
      <c r="A7772" s="0" t="s">
        <v>5802</v>
      </c>
      <c r="B7772" s="13" t="n">
        <v>42948</v>
      </c>
      <c r="C7772" s="13" t="n">
        <v>42948</v>
      </c>
      <c r="D7772" s="14" t="s">
        <v>606</v>
      </c>
      <c r="E7772" s="14" t="s">
        <v>62</v>
      </c>
      <c r="F7772" s="14" t="s">
        <v>63</v>
      </c>
      <c r="G7772" s="14" t="s">
        <v>64</v>
      </c>
      <c r="H7772" s="14" t="s">
        <v>65</v>
      </c>
      <c r="I7772" s="14" t="s">
        <v>85</v>
      </c>
      <c r="J7772" s="14" t="s">
        <v>86</v>
      </c>
      <c r="K7772" s="15" t="n">
        <v>45.96</v>
      </c>
      <c r="L7772" s="0" t="n">
        <v>2</v>
      </c>
      <c r="M7772" s="16" t="n">
        <v>0</v>
      </c>
      <c r="N7772" s="17" t="n">
        <v>13.788</v>
      </c>
      <c r="O7772" s="0" t="str">
        <f aca="false">TEXT(B7772,"YYYY-MM")</f>
        <v>2017-08</v>
      </c>
      <c r="P7772" s="18" t="n">
        <f aca="false">IFERROR(N7772/K7772,0)</f>
        <v>0.3</v>
      </c>
      <c r="Q7772" s="0" t="str">
        <f aca="false">IF(M7772=0,"No Discount",IF(M7772&lt;0.2,"Low (1-19%)",IF(M7772&lt;0.4,"Medium (20-39%)","High (40%+)")))</f>
        <v>No Discount</v>
      </c>
      <c r="R7772" s="0" t="str">
        <f aca="false">INDEX('Lookup Tables'!$B$2:$B$5,MATCH(F7772,'Lookup Tables'!$A$2:$A$5,0))</f>
        <v>Manager D</v>
      </c>
    </row>
    <row r="7773" customFormat="false" ht="15" hidden="false" customHeight="false" outlineLevel="0" collapsed="false">
      <c r="A7773" s="0" t="s">
        <v>5803</v>
      </c>
      <c r="B7773" s="13" t="n">
        <v>43064</v>
      </c>
      <c r="C7773" s="13" t="n">
        <v>43071</v>
      </c>
      <c r="D7773" s="14" t="s">
        <v>69</v>
      </c>
      <c r="E7773" s="14" t="s">
        <v>53</v>
      </c>
      <c r="F7773" s="14" t="s">
        <v>117</v>
      </c>
      <c r="G7773" s="14" t="s">
        <v>269</v>
      </c>
      <c r="H7773" s="14" t="s">
        <v>65</v>
      </c>
      <c r="I7773" s="14" t="s">
        <v>83</v>
      </c>
      <c r="J7773" s="14" t="s">
        <v>1220</v>
      </c>
      <c r="K7773" s="15" t="n">
        <v>456.588</v>
      </c>
      <c r="L7773" s="0" t="n">
        <v>2</v>
      </c>
      <c r="M7773" s="16" t="n">
        <v>0.7</v>
      </c>
      <c r="N7773" s="17" t="n">
        <v>-304.392</v>
      </c>
      <c r="O7773" s="0" t="str">
        <f aca="false">TEXT(B7773,"YYYY-MM")</f>
        <v>2017-11</v>
      </c>
      <c r="P7773" s="18" t="n">
        <f aca="false">IFERROR(N7773/K7773,0)</f>
        <v>-0.666666666666667</v>
      </c>
      <c r="Q7773" s="0" t="str">
        <f aca="false">IF(M7773=0,"No Discount",IF(M7773&lt;0.2,"Low (1-19%)",IF(M7773&lt;0.4,"Medium (20-39%)","High (40%+)")))</f>
        <v>High (40%+)</v>
      </c>
      <c r="R7773" s="0" t="str">
        <f aca="false">INDEX('Lookup Tables'!$B$2:$B$5,MATCH(F7773,'Lookup Tables'!$A$2:$A$5,0))</f>
        <v>Manager B</v>
      </c>
    </row>
    <row r="7774" customFormat="false" ht="15" hidden="false" customHeight="false" outlineLevel="0" collapsed="false">
      <c r="A7774" s="0" t="s">
        <v>5803</v>
      </c>
      <c r="B7774" s="13" t="n">
        <v>43064</v>
      </c>
      <c r="C7774" s="13" t="n">
        <v>43071</v>
      </c>
      <c r="D7774" s="14" t="s">
        <v>69</v>
      </c>
      <c r="E7774" s="14" t="s">
        <v>53</v>
      </c>
      <c r="F7774" s="14" t="s">
        <v>117</v>
      </c>
      <c r="G7774" s="14" t="s">
        <v>269</v>
      </c>
      <c r="H7774" s="14" t="s">
        <v>80</v>
      </c>
      <c r="I7774" s="14" t="s">
        <v>345</v>
      </c>
      <c r="J7774" s="14" t="s">
        <v>3176</v>
      </c>
      <c r="K7774" s="15" t="n">
        <v>4499.985</v>
      </c>
      <c r="L7774" s="0" t="n">
        <v>5</v>
      </c>
      <c r="M7774" s="16" t="n">
        <v>0.7</v>
      </c>
      <c r="N7774" s="17" t="n">
        <v>-6599.978</v>
      </c>
      <c r="O7774" s="0" t="str">
        <f aca="false">TEXT(B7774,"YYYY-MM")</f>
        <v>2017-11</v>
      </c>
      <c r="P7774" s="18" t="n">
        <f aca="false">IFERROR(N7774/K7774,0)</f>
        <v>-1.46666666666667</v>
      </c>
      <c r="Q7774" s="0" t="str">
        <f aca="false">IF(M7774=0,"No Discount",IF(M7774&lt;0.2,"Low (1-19%)",IF(M7774&lt;0.4,"Medium (20-39%)","High (40%+)")))</f>
        <v>High (40%+)</v>
      </c>
      <c r="R7774" s="0" t="str">
        <f aca="false">INDEX('Lookup Tables'!$B$2:$B$5,MATCH(F7774,'Lookup Tables'!$A$2:$A$5,0))</f>
        <v>Manager B</v>
      </c>
    </row>
    <row r="7775" customFormat="false" ht="15" hidden="false" customHeight="false" outlineLevel="0" collapsed="false">
      <c r="A7775" s="0" t="s">
        <v>5803</v>
      </c>
      <c r="B7775" s="13" t="n">
        <v>43064</v>
      </c>
      <c r="C7775" s="13" t="n">
        <v>43071</v>
      </c>
      <c r="D7775" s="14" t="s">
        <v>69</v>
      </c>
      <c r="E7775" s="14" t="s">
        <v>53</v>
      </c>
      <c r="F7775" s="14" t="s">
        <v>117</v>
      </c>
      <c r="G7775" s="14" t="s">
        <v>269</v>
      </c>
      <c r="H7775" s="14" t="s">
        <v>80</v>
      </c>
      <c r="I7775" s="14" t="s">
        <v>123</v>
      </c>
      <c r="J7775" s="14" t="s">
        <v>5804</v>
      </c>
      <c r="K7775" s="15" t="n">
        <v>59.976</v>
      </c>
      <c r="L7775" s="0" t="n">
        <v>3</v>
      </c>
      <c r="M7775" s="16" t="n">
        <v>0.2</v>
      </c>
      <c r="N7775" s="17" t="n">
        <v>11.9952</v>
      </c>
      <c r="O7775" s="0" t="str">
        <f aca="false">TEXT(B7775,"YYYY-MM")</f>
        <v>2017-11</v>
      </c>
      <c r="P7775" s="18" t="n">
        <f aca="false">IFERROR(N7775/K7775,0)</f>
        <v>0.2</v>
      </c>
      <c r="Q7775" s="0" t="str">
        <f aca="false">IF(M7775=0,"No Discount",IF(M7775&lt;0.2,"Low (1-19%)",IF(M7775&lt;0.4,"Medium (20-39%)","High (40%+)")))</f>
        <v>Medium (20-39%)</v>
      </c>
      <c r="R7775" s="0" t="str">
        <f aca="false">INDEX('Lookup Tables'!$B$2:$B$5,MATCH(F7775,'Lookup Tables'!$A$2:$A$5,0))</f>
        <v>Manager B</v>
      </c>
    </row>
    <row r="7776" customFormat="false" ht="15" hidden="false" customHeight="false" outlineLevel="0" collapsed="false">
      <c r="A7776" s="0" t="s">
        <v>5805</v>
      </c>
      <c r="B7776" s="13" t="n">
        <v>42838</v>
      </c>
      <c r="C7776" s="13" t="n">
        <v>42840</v>
      </c>
      <c r="D7776" s="14" t="s">
        <v>137</v>
      </c>
      <c r="E7776" s="14" t="s">
        <v>53</v>
      </c>
      <c r="F7776" s="14" t="s">
        <v>63</v>
      </c>
      <c r="G7776" s="14" t="s">
        <v>64</v>
      </c>
      <c r="H7776" s="14" t="s">
        <v>65</v>
      </c>
      <c r="I7776" s="14" t="s">
        <v>129</v>
      </c>
      <c r="J7776" s="14" t="s">
        <v>130</v>
      </c>
      <c r="K7776" s="15" t="n">
        <v>6.12</v>
      </c>
      <c r="L7776" s="0" t="n">
        <v>3</v>
      </c>
      <c r="M7776" s="16" t="n">
        <v>0</v>
      </c>
      <c r="N7776" s="17" t="n">
        <v>2.8764</v>
      </c>
      <c r="O7776" s="0" t="str">
        <f aca="false">TEXT(B7776,"YYYY-MM")</f>
        <v>2017-04</v>
      </c>
      <c r="P7776" s="18" t="n">
        <f aca="false">IFERROR(N7776/K7776,0)</f>
        <v>0.47</v>
      </c>
      <c r="Q7776" s="0" t="str">
        <f aca="false">IF(M7776=0,"No Discount",IF(M7776&lt;0.2,"Low (1-19%)",IF(M7776&lt;0.4,"Medium (20-39%)","High (40%+)")))</f>
        <v>No Discount</v>
      </c>
      <c r="R7776" s="0" t="str">
        <f aca="false">INDEX('Lookup Tables'!$B$2:$B$5,MATCH(F7776,'Lookup Tables'!$A$2:$A$5,0))</f>
        <v>Manager D</v>
      </c>
    </row>
    <row r="7777" customFormat="false" ht="15" hidden="false" customHeight="false" outlineLevel="0" collapsed="false">
      <c r="A7777" s="0" t="s">
        <v>5806</v>
      </c>
      <c r="B7777" s="13" t="n">
        <v>42365</v>
      </c>
      <c r="C7777" s="13" t="n">
        <v>42369</v>
      </c>
      <c r="D7777" s="14" t="s">
        <v>69</v>
      </c>
      <c r="E7777" s="14" t="s">
        <v>97</v>
      </c>
      <c r="F7777" s="14" t="s">
        <v>63</v>
      </c>
      <c r="G7777" s="14" t="s">
        <v>64</v>
      </c>
      <c r="H7777" s="14" t="s">
        <v>65</v>
      </c>
      <c r="I7777" s="14" t="s">
        <v>85</v>
      </c>
      <c r="J7777" s="14" t="s">
        <v>663</v>
      </c>
      <c r="K7777" s="15" t="n">
        <v>10.98</v>
      </c>
      <c r="L7777" s="0" t="n">
        <v>1</v>
      </c>
      <c r="M7777" s="16" t="n">
        <v>0</v>
      </c>
      <c r="N7777" s="17" t="n">
        <v>2.9646</v>
      </c>
      <c r="O7777" s="0" t="str">
        <f aca="false">TEXT(B7777,"YYYY-MM")</f>
        <v>2015-12</v>
      </c>
      <c r="P7777" s="18" t="n">
        <f aca="false">IFERROR(N7777/K7777,0)</f>
        <v>0.27</v>
      </c>
      <c r="Q7777" s="0" t="str">
        <f aca="false">IF(M7777=0,"No Discount",IF(M7777&lt;0.2,"Low (1-19%)",IF(M7777&lt;0.4,"Medium (20-39%)","High (40%+)")))</f>
        <v>No Discount</v>
      </c>
      <c r="R7777" s="0" t="str">
        <f aca="false">INDEX('Lookup Tables'!$B$2:$B$5,MATCH(F7777,'Lookup Tables'!$A$2:$A$5,0))</f>
        <v>Manager D</v>
      </c>
    </row>
    <row r="7778" customFormat="false" ht="15" hidden="false" customHeight="false" outlineLevel="0" collapsed="false">
      <c r="A7778" s="0" t="s">
        <v>5806</v>
      </c>
      <c r="B7778" s="13" t="n">
        <v>42365</v>
      </c>
      <c r="C7778" s="13" t="n">
        <v>42369</v>
      </c>
      <c r="D7778" s="14" t="s">
        <v>69</v>
      </c>
      <c r="E7778" s="14" t="s">
        <v>97</v>
      </c>
      <c r="F7778" s="14" t="s">
        <v>63</v>
      </c>
      <c r="G7778" s="14" t="s">
        <v>64</v>
      </c>
      <c r="H7778" s="14" t="s">
        <v>65</v>
      </c>
      <c r="I7778" s="14" t="s">
        <v>171</v>
      </c>
      <c r="J7778" s="14" t="s">
        <v>296</v>
      </c>
      <c r="K7778" s="15" t="n">
        <v>7.86</v>
      </c>
      <c r="L7778" s="0" t="n">
        <v>3</v>
      </c>
      <c r="M7778" s="16" t="n">
        <v>0</v>
      </c>
      <c r="N7778" s="17" t="n">
        <v>3.6156</v>
      </c>
      <c r="O7778" s="0" t="str">
        <f aca="false">TEXT(B7778,"YYYY-MM")</f>
        <v>2015-12</v>
      </c>
      <c r="P7778" s="18" t="n">
        <f aca="false">IFERROR(N7778/K7778,0)</f>
        <v>0.46</v>
      </c>
      <c r="Q7778" s="0" t="str">
        <f aca="false">IF(M7778=0,"No Discount",IF(M7778&lt;0.2,"Low (1-19%)",IF(M7778&lt;0.4,"Medium (20-39%)","High (40%+)")))</f>
        <v>No Discount</v>
      </c>
      <c r="R7778" s="0" t="str">
        <f aca="false">INDEX('Lookup Tables'!$B$2:$B$5,MATCH(F7778,'Lookup Tables'!$A$2:$A$5,0))</f>
        <v>Manager D</v>
      </c>
    </row>
    <row r="7779" customFormat="false" ht="15" hidden="false" customHeight="false" outlineLevel="0" collapsed="false">
      <c r="A7779" s="0" t="s">
        <v>5806</v>
      </c>
      <c r="B7779" s="13" t="n">
        <v>42365</v>
      </c>
      <c r="C7779" s="13" t="n">
        <v>42369</v>
      </c>
      <c r="D7779" s="14" t="s">
        <v>69</v>
      </c>
      <c r="E7779" s="14" t="s">
        <v>97</v>
      </c>
      <c r="F7779" s="14" t="s">
        <v>63</v>
      </c>
      <c r="G7779" s="14" t="s">
        <v>64</v>
      </c>
      <c r="H7779" s="14" t="s">
        <v>65</v>
      </c>
      <c r="I7779" s="14" t="s">
        <v>73</v>
      </c>
      <c r="J7779" s="14" t="s">
        <v>815</v>
      </c>
      <c r="K7779" s="15" t="n">
        <v>51.45</v>
      </c>
      <c r="L7779" s="0" t="n">
        <v>3</v>
      </c>
      <c r="M7779" s="16" t="n">
        <v>0</v>
      </c>
      <c r="N7779" s="17" t="n">
        <v>13.8915</v>
      </c>
      <c r="O7779" s="0" t="str">
        <f aca="false">TEXT(B7779,"YYYY-MM")</f>
        <v>2015-12</v>
      </c>
      <c r="P7779" s="18" t="n">
        <f aca="false">IFERROR(N7779/K7779,0)</f>
        <v>0.27</v>
      </c>
      <c r="Q7779" s="0" t="str">
        <f aca="false">IF(M7779=0,"No Discount",IF(M7779&lt;0.2,"Low (1-19%)",IF(M7779&lt;0.4,"Medium (20-39%)","High (40%+)")))</f>
        <v>No Discount</v>
      </c>
      <c r="R7779" s="0" t="str">
        <f aca="false">INDEX('Lookup Tables'!$B$2:$B$5,MATCH(F7779,'Lookup Tables'!$A$2:$A$5,0))</f>
        <v>Manager D</v>
      </c>
    </row>
    <row r="7780" customFormat="false" ht="15" hidden="false" customHeight="false" outlineLevel="0" collapsed="false">
      <c r="A7780" s="0" t="s">
        <v>5806</v>
      </c>
      <c r="B7780" s="13" t="n">
        <v>42365</v>
      </c>
      <c r="C7780" s="13" t="n">
        <v>42369</v>
      </c>
      <c r="D7780" s="14" t="s">
        <v>69</v>
      </c>
      <c r="E7780" s="14" t="s">
        <v>97</v>
      </c>
      <c r="F7780" s="14" t="s">
        <v>63</v>
      </c>
      <c r="G7780" s="14" t="s">
        <v>64</v>
      </c>
      <c r="H7780" s="14" t="s">
        <v>65</v>
      </c>
      <c r="I7780" s="14" t="s">
        <v>83</v>
      </c>
      <c r="J7780" s="14" t="s">
        <v>2005</v>
      </c>
      <c r="K7780" s="15" t="n">
        <v>37.056</v>
      </c>
      <c r="L7780" s="0" t="n">
        <v>3</v>
      </c>
      <c r="M7780" s="16" t="n">
        <v>0.2</v>
      </c>
      <c r="N7780" s="17" t="n">
        <v>13.896</v>
      </c>
      <c r="O7780" s="0" t="str">
        <f aca="false">TEXT(B7780,"YYYY-MM")</f>
        <v>2015-12</v>
      </c>
      <c r="P7780" s="18" t="n">
        <f aca="false">IFERROR(N7780/K7780,0)</f>
        <v>0.375</v>
      </c>
      <c r="Q7780" s="0" t="str">
        <f aca="false">IF(M7780=0,"No Discount",IF(M7780&lt;0.2,"Low (1-19%)",IF(M7780&lt;0.4,"Medium (20-39%)","High (40%+)")))</f>
        <v>Medium (20-39%)</v>
      </c>
      <c r="R7780" s="0" t="str">
        <f aca="false">INDEX('Lookup Tables'!$B$2:$B$5,MATCH(F7780,'Lookup Tables'!$A$2:$A$5,0))</f>
        <v>Manager D</v>
      </c>
    </row>
    <row r="7781" customFormat="false" ht="15" hidden="false" customHeight="false" outlineLevel="0" collapsed="false">
      <c r="A7781" s="0" t="s">
        <v>5807</v>
      </c>
      <c r="B7781" s="13" t="n">
        <v>42843</v>
      </c>
      <c r="C7781" s="13" t="n">
        <v>42847</v>
      </c>
      <c r="D7781" s="14" t="s">
        <v>69</v>
      </c>
      <c r="E7781" s="14" t="s">
        <v>53</v>
      </c>
      <c r="F7781" s="14" t="s">
        <v>54</v>
      </c>
      <c r="G7781" s="14" t="s">
        <v>193</v>
      </c>
      <c r="H7781" s="14" t="s">
        <v>65</v>
      </c>
      <c r="I7781" s="14" t="s">
        <v>85</v>
      </c>
      <c r="J7781" s="14" t="s">
        <v>845</v>
      </c>
      <c r="K7781" s="15" t="n">
        <v>203.92</v>
      </c>
      <c r="L7781" s="0" t="n">
        <v>4</v>
      </c>
      <c r="M7781" s="16" t="n">
        <v>0</v>
      </c>
      <c r="N7781" s="17" t="n">
        <v>55.0584</v>
      </c>
      <c r="O7781" s="0" t="str">
        <f aca="false">TEXT(B7781,"YYYY-MM")</f>
        <v>2017-04</v>
      </c>
      <c r="P7781" s="18" t="n">
        <f aca="false">IFERROR(N7781/K7781,0)</f>
        <v>0.27</v>
      </c>
      <c r="Q7781" s="0" t="str">
        <f aca="false">IF(M7781=0,"No Discount",IF(M7781&lt;0.2,"Low (1-19%)",IF(M7781&lt;0.4,"Medium (20-39%)","High (40%+)")))</f>
        <v>No Discount</v>
      </c>
      <c r="R7781" s="0" t="str">
        <f aca="false">INDEX('Lookup Tables'!$B$2:$B$5,MATCH(F7781,'Lookup Tables'!$A$2:$A$5,0))</f>
        <v>Manager C</v>
      </c>
    </row>
    <row r="7782" customFormat="false" ht="15" hidden="false" customHeight="false" outlineLevel="0" collapsed="false">
      <c r="A7782" s="0" t="s">
        <v>5807</v>
      </c>
      <c r="B7782" s="13" t="n">
        <v>42843</v>
      </c>
      <c r="C7782" s="13" t="n">
        <v>42847</v>
      </c>
      <c r="D7782" s="14" t="s">
        <v>69</v>
      </c>
      <c r="E7782" s="14" t="s">
        <v>53</v>
      </c>
      <c r="F7782" s="14" t="s">
        <v>54</v>
      </c>
      <c r="G7782" s="14" t="s">
        <v>193</v>
      </c>
      <c r="H7782" s="14" t="s">
        <v>80</v>
      </c>
      <c r="I7782" s="14" t="s">
        <v>81</v>
      </c>
      <c r="J7782" s="14" t="s">
        <v>2222</v>
      </c>
      <c r="K7782" s="15" t="n">
        <v>29.56</v>
      </c>
      <c r="L7782" s="0" t="n">
        <v>4</v>
      </c>
      <c r="M7782" s="16" t="n">
        <v>0</v>
      </c>
      <c r="N7782" s="17" t="n">
        <v>7.9812</v>
      </c>
      <c r="O7782" s="0" t="str">
        <f aca="false">TEXT(B7782,"YYYY-MM")</f>
        <v>2017-04</v>
      </c>
      <c r="P7782" s="18" t="n">
        <f aca="false">IFERROR(N7782/K7782,0)</f>
        <v>0.27</v>
      </c>
      <c r="Q7782" s="0" t="str">
        <f aca="false">IF(M7782=0,"No Discount",IF(M7782&lt;0.2,"Low (1-19%)",IF(M7782&lt;0.4,"Medium (20-39%)","High (40%+)")))</f>
        <v>No Discount</v>
      </c>
      <c r="R7782" s="0" t="str">
        <f aca="false">INDEX('Lookup Tables'!$B$2:$B$5,MATCH(F7782,'Lookup Tables'!$A$2:$A$5,0))</f>
        <v>Manager C</v>
      </c>
    </row>
    <row r="7783" customFormat="false" ht="15" hidden="false" customHeight="false" outlineLevel="0" collapsed="false">
      <c r="A7783" s="0" t="s">
        <v>5808</v>
      </c>
      <c r="B7783" s="13" t="n">
        <v>42437</v>
      </c>
      <c r="C7783" s="13" t="n">
        <v>42441</v>
      </c>
      <c r="D7783" s="14" t="s">
        <v>69</v>
      </c>
      <c r="E7783" s="14" t="s">
        <v>53</v>
      </c>
      <c r="F7783" s="14" t="s">
        <v>98</v>
      </c>
      <c r="G7783" s="14" t="s">
        <v>146</v>
      </c>
      <c r="H7783" s="14" t="s">
        <v>65</v>
      </c>
      <c r="I7783" s="14" t="s">
        <v>83</v>
      </c>
      <c r="J7783" s="14" t="s">
        <v>524</v>
      </c>
      <c r="K7783" s="15" t="n">
        <v>8.568</v>
      </c>
      <c r="L7783" s="0" t="n">
        <v>3</v>
      </c>
      <c r="M7783" s="16" t="n">
        <v>0.8</v>
      </c>
      <c r="N7783" s="17" t="n">
        <v>-14.5656</v>
      </c>
      <c r="O7783" s="0" t="str">
        <f aca="false">TEXT(B7783,"YYYY-MM")</f>
        <v>2016-03</v>
      </c>
      <c r="P7783" s="18" t="n">
        <f aca="false">IFERROR(N7783/K7783,0)</f>
        <v>-1.7</v>
      </c>
      <c r="Q7783" s="0" t="str">
        <f aca="false">IF(M7783=0,"No Discount",IF(M7783&lt;0.2,"Low (1-19%)",IF(M7783&lt;0.4,"Medium (20-39%)","High (40%+)")))</f>
        <v>High (40%+)</v>
      </c>
      <c r="R7783" s="0" t="str">
        <f aca="false">INDEX('Lookup Tables'!$B$2:$B$5,MATCH(F7783,'Lookup Tables'!$A$2:$A$5,0))</f>
        <v>Manager A</v>
      </c>
    </row>
    <row r="7784" customFormat="false" ht="15" hidden="false" customHeight="false" outlineLevel="0" collapsed="false">
      <c r="A7784" s="0" t="s">
        <v>5809</v>
      </c>
      <c r="B7784" s="13" t="n">
        <v>43043</v>
      </c>
      <c r="C7784" s="13" t="n">
        <v>43045</v>
      </c>
      <c r="D7784" s="14" t="s">
        <v>52</v>
      </c>
      <c r="E7784" s="14" t="s">
        <v>62</v>
      </c>
      <c r="F7784" s="14" t="s">
        <v>54</v>
      </c>
      <c r="G7784" s="14" t="s">
        <v>90</v>
      </c>
      <c r="H7784" s="14" t="s">
        <v>65</v>
      </c>
      <c r="I7784" s="14" t="s">
        <v>73</v>
      </c>
      <c r="J7784" s="14" t="s">
        <v>228</v>
      </c>
      <c r="K7784" s="15" t="n">
        <v>45.248</v>
      </c>
      <c r="L7784" s="0" t="n">
        <v>2</v>
      </c>
      <c r="M7784" s="16" t="n">
        <v>0.2</v>
      </c>
      <c r="N7784" s="17" t="n">
        <v>3.9592</v>
      </c>
      <c r="O7784" s="0" t="str">
        <f aca="false">TEXT(B7784,"YYYY-MM")</f>
        <v>2017-11</v>
      </c>
      <c r="P7784" s="18" t="n">
        <f aca="false">IFERROR(N7784/K7784,0)</f>
        <v>0.0875</v>
      </c>
      <c r="Q7784" s="0" t="str">
        <f aca="false">IF(M7784=0,"No Discount",IF(M7784&lt;0.2,"Low (1-19%)",IF(M7784&lt;0.4,"Medium (20-39%)","High (40%+)")))</f>
        <v>Medium (20-39%)</v>
      </c>
      <c r="R7784" s="0" t="str">
        <f aca="false">INDEX('Lookup Tables'!$B$2:$B$5,MATCH(F7784,'Lookup Tables'!$A$2:$A$5,0))</f>
        <v>Manager C</v>
      </c>
    </row>
    <row r="7785" customFormat="false" ht="15" hidden="false" customHeight="false" outlineLevel="0" collapsed="false">
      <c r="A7785" s="0" t="s">
        <v>5809</v>
      </c>
      <c r="B7785" s="13" t="n">
        <v>43043</v>
      </c>
      <c r="C7785" s="13" t="n">
        <v>43045</v>
      </c>
      <c r="D7785" s="14" t="s">
        <v>52</v>
      </c>
      <c r="E7785" s="14" t="s">
        <v>62</v>
      </c>
      <c r="F7785" s="14" t="s">
        <v>54</v>
      </c>
      <c r="G7785" s="14" t="s">
        <v>90</v>
      </c>
      <c r="H7785" s="14" t="s">
        <v>56</v>
      </c>
      <c r="I7785" s="14" t="s">
        <v>71</v>
      </c>
      <c r="J7785" s="14" t="s">
        <v>526</v>
      </c>
      <c r="K7785" s="15" t="n">
        <v>876.3</v>
      </c>
      <c r="L7785" s="0" t="n">
        <v>10</v>
      </c>
      <c r="M7785" s="16" t="n">
        <v>0.4</v>
      </c>
      <c r="N7785" s="17" t="n">
        <v>-292.1</v>
      </c>
      <c r="O7785" s="0" t="str">
        <f aca="false">TEXT(B7785,"YYYY-MM")</f>
        <v>2017-11</v>
      </c>
      <c r="P7785" s="18" t="n">
        <f aca="false">IFERROR(N7785/K7785,0)</f>
        <v>-0.333333333333333</v>
      </c>
      <c r="Q7785" s="0" t="str">
        <f aca="false">IF(M7785=0,"No Discount",IF(M7785&lt;0.2,"Low (1-19%)",IF(M7785&lt;0.4,"Medium (20-39%)","High (40%+)")))</f>
        <v>High (40%+)</v>
      </c>
      <c r="R7785" s="0" t="str">
        <f aca="false">INDEX('Lookup Tables'!$B$2:$B$5,MATCH(F7785,'Lookup Tables'!$A$2:$A$5,0))</f>
        <v>Manager C</v>
      </c>
    </row>
    <row r="7786" customFormat="false" ht="15" hidden="false" customHeight="false" outlineLevel="0" collapsed="false">
      <c r="A7786" s="0" t="s">
        <v>5809</v>
      </c>
      <c r="B7786" s="13" t="n">
        <v>43043</v>
      </c>
      <c r="C7786" s="13" t="n">
        <v>43045</v>
      </c>
      <c r="D7786" s="14" t="s">
        <v>52</v>
      </c>
      <c r="E7786" s="14" t="s">
        <v>62</v>
      </c>
      <c r="F7786" s="14" t="s">
        <v>54</v>
      </c>
      <c r="G7786" s="14" t="s">
        <v>90</v>
      </c>
      <c r="H7786" s="14" t="s">
        <v>65</v>
      </c>
      <c r="I7786" s="14" t="s">
        <v>303</v>
      </c>
      <c r="J7786" s="14" t="s">
        <v>744</v>
      </c>
      <c r="K7786" s="15" t="n">
        <v>185.376</v>
      </c>
      <c r="L7786" s="0" t="n">
        <v>2</v>
      </c>
      <c r="M7786" s="16" t="n">
        <v>0.2</v>
      </c>
      <c r="N7786" s="17" t="n">
        <v>-34.758</v>
      </c>
      <c r="O7786" s="0" t="str">
        <f aca="false">TEXT(B7786,"YYYY-MM")</f>
        <v>2017-11</v>
      </c>
      <c r="P7786" s="18" t="n">
        <f aca="false">IFERROR(N7786/K7786,0)</f>
        <v>-0.1875</v>
      </c>
      <c r="Q7786" s="0" t="str">
        <f aca="false">IF(M7786=0,"No Discount",IF(M7786&lt;0.2,"Low (1-19%)",IF(M7786&lt;0.4,"Medium (20-39%)","High (40%+)")))</f>
        <v>Medium (20-39%)</v>
      </c>
      <c r="R7786" s="0" t="str">
        <f aca="false">INDEX('Lookup Tables'!$B$2:$B$5,MATCH(F7786,'Lookup Tables'!$A$2:$A$5,0))</f>
        <v>Manager C</v>
      </c>
    </row>
    <row r="7787" customFormat="false" ht="15" hidden="false" customHeight="false" outlineLevel="0" collapsed="false">
      <c r="A7787" s="0" t="s">
        <v>5810</v>
      </c>
      <c r="B7787" s="13" t="n">
        <v>42337</v>
      </c>
      <c r="C7787" s="13" t="n">
        <v>42344</v>
      </c>
      <c r="D7787" s="14" t="s">
        <v>69</v>
      </c>
      <c r="E7787" s="14" t="s">
        <v>53</v>
      </c>
      <c r="F7787" s="14" t="s">
        <v>117</v>
      </c>
      <c r="G7787" s="14" t="s">
        <v>170</v>
      </c>
      <c r="H7787" s="14" t="s">
        <v>65</v>
      </c>
      <c r="I7787" s="14" t="s">
        <v>66</v>
      </c>
      <c r="J7787" s="14" t="s">
        <v>166</v>
      </c>
      <c r="K7787" s="15" t="n">
        <v>25.06</v>
      </c>
      <c r="L7787" s="0" t="n">
        <v>2</v>
      </c>
      <c r="M7787" s="16" t="n">
        <v>0</v>
      </c>
      <c r="N7787" s="17" t="n">
        <v>11.7782</v>
      </c>
      <c r="O7787" s="0" t="str">
        <f aca="false">TEXT(B7787,"YYYY-MM")</f>
        <v>2015-11</v>
      </c>
      <c r="P7787" s="18" t="n">
        <f aca="false">IFERROR(N7787/K7787,0)</f>
        <v>0.47</v>
      </c>
      <c r="Q7787" s="0" t="str">
        <f aca="false">IF(M7787=0,"No Discount",IF(M7787&lt;0.2,"Low (1-19%)",IF(M7787&lt;0.4,"Medium (20-39%)","High (40%+)")))</f>
        <v>No Discount</v>
      </c>
      <c r="R7787" s="0" t="str">
        <f aca="false">INDEX('Lookup Tables'!$B$2:$B$5,MATCH(F7787,'Lookup Tables'!$A$2:$A$5,0))</f>
        <v>Manager B</v>
      </c>
    </row>
    <row r="7788" customFormat="false" ht="15" hidden="false" customHeight="false" outlineLevel="0" collapsed="false">
      <c r="A7788" s="0" t="s">
        <v>5811</v>
      </c>
      <c r="B7788" s="13" t="n">
        <v>42872</v>
      </c>
      <c r="C7788" s="13" t="n">
        <v>42875</v>
      </c>
      <c r="D7788" s="14" t="s">
        <v>137</v>
      </c>
      <c r="E7788" s="14" t="s">
        <v>53</v>
      </c>
      <c r="F7788" s="14" t="s">
        <v>98</v>
      </c>
      <c r="G7788" s="14" t="s">
        <v>146</v>
      </c>
      <c r="H7788" s="14" t="s">
        <v>65</v>
      </c>
      <c r="I7788" s="14" t="s">
        <v>83</v>
      </c>
      <c r="J7788" s="14" t="s">
        <v>5096</v>
      </c>
      <c r="K7788" s="15" t="n">
        <v>2.89</v>
      </c>
      <c r="L7788" s="0" t="n">
        <v>1</v>
      </c>
      <c r="M7788" s="16" t="n">
        <v>0.8</v>
      </c>
      <c r="N7788" s="17" t="n">
        <v>-4.7685</v>
      </c>
      <c r="O7788" s="0" t="str">
        <f aca="false">TEXT(B7788,"YYYY-MM")</f>
        <v>2017-05</v>
      </c>
      <c r="P7788" s="18" t="n">
        <f aca="false">IFERROR(N7788/K7788,0)</f>
        <v>-1.65</v>
      </c>
      <c r="Q7788" s="0" t="str">
        <f aca="false">IF(M7788=0,"No Discount",IF(M7788&lt;0.2,"Low (1-19%)",IF(M7788&lt;0.4,"Medium (20-39%)","High (40%+)")))</f>
        <v>High (40%+)</v>
      </c>
      <c r="R7788" s="0" t="str">
        <f aca="false">INDEX('Lookup Tables'!$B$2:$B$5,MATCH(F7788,'Lookup Tables'!$A$2:$A$5,0))</f>
        <v>Manager A</v>
      </c>
    </row>
    <row r="7789" customFormat="false" ht="15" hidden="false" customHeight="false" outlineLevel="0" collapsed="false">
      <c r="A7789" s="0" t="s">
        <v>5811</v>
      </c>
      <c r="B7789" s="13" t="n">
        <v>42872</v>
      </c>
      <c r="C7789" s="13" t="n">
        <v>42875</v>
      </c>
      <c r="D7789" s="14" t="s">
        <v>137</v>
      </c>
      <c r="E7789" s="14" t="s">
        <v>53</v>
      </c>
      <c r="F7789" s="14" t="s">
        <v>98</v>
      </c>
      <c r="G7789" s="14" t="s">
        <v>146</v>
      </c>
      <c r="H7789" s="14" t="s">
        <v>65</v>
      </c>
      <c r="I7789" s="14" t="s">
        <v>171</v>
      </c>
      <c r="J7789" s="14" t="s">
        <v>2600</v>
      </c>
      <c r="K7789" s="15" t="n">
        <v>7.896</v>
      </c>
      <c r="L7789" s="0" t="n">
        <v>3</v>
      </c>
      <c r="M7789" s="16" t="n">
        <v>0.2</v>
      </c>
      <c r="N7789" s="17" t="n">
        <v>2.4675</v>
      </c>
      <c r="O7789" s="0" t="str">
        <f aca="false">TEXT(B7789,"YYYY-MM")</f>
        <v>2017-05</v>
      </c>
      <c r="P7789" s="18" t="n">
        <f aca="false">IFERROR(N7789/K7789,0)</f>
        <v>0.3125</v>
      </c>
      <c r="Q7789" s="0" t="str">
        <f aca="false">IF(M7789=0,"No Discount",IF(M7789&lt;0.2,"Low (1-19%)",IF(M7789&lt;0.4,"Medium (20-39%)","High (40%+)")))</f>
        <v>Medium (20-39%)</v>
      </c>
      <c r="R7789" s="0" t="str">
        <f aca="false">INDEX('Lookup Tables'!$B$2:$B$5,MATCH(F7789,'Lookup Tables'!$A$2:$A$5,0))</f>
        <v>Manager A</v>
      </c>
    </row>
    <row r="7790" customFormat="false" ht="15" hidden="false" customHeight="false" outlineLevel="0" collapsed="false">
      <c r="A7790" s="0" t="s">
        <v>5811</v>
      </c>
      <c r="B7790" s="13" t="n">
        <v>42872</v>
      </c>
      <c r="C7790" s="13" t="n">
        <v>42875</v>
      </c>
      <c r="D7790" s="14" t="s">
        <v>137</v>
      </c>
      <c r="E7790" s="14" t="s">
        <v>53</v>
      </c>
      <c r="F7790" s="14" t="s">
        <v>98</v>
      </c>
      <c r="G7790" s="14" t="s">
        <v>146</v>
      </c>
      <c r="H7790" s="14" t="s">
        <v>56</v>
      </c>
      <c r="I7790" s="14" t="s">
        <v>76</v>
      </c>
      <c r="J7790" s="14" t="s">
        <v>2166</v>
      </c>
      <c r="K7790" s="15" t="n">
        <v>22.608</v>
      </c>
      <c r="L7790" s="0" t="n">
        <v>3</v>
      </c>
      <c r="M7790" s="16" t="n">
        <v>0.6</v>
      </c>
      <c r="N7790" s="17" t="n">
        <v>-10.1736</v>
      </c>
      <c r="O7790" s="0" t="str">
        <f aca="false">TEXT(B7790,"YYYY-MM")</f>
        <v>2017-05</v>
      </c>
      <c r="P7790" s="18" t="n">
        <f aca="false">IFERROR(N7790/K7790,0)</f>
        <v>-0.45</v>
      </c>
      <c r="Q7790" s="0" t="str">
        <f aca="false">IF(M7790=0,"No Discount",IF(M7790&lt;0.2,"Low (1-19%)",IF(M7790&lt;0.4,"Medium (20-39%)","High (40%+)")))</f>
        <v>High (40%+)</v>
      </c>
      <c r="R7790" s="0" t="str">
        <f aca="false">INDEX('Lookup Tables'!$B$2:$B$5,MATCH(F7790,'Lookup Tables'!$A$2:$A$5,0))</f>
        <v>Manager A</v>
      </c>
    </row>
    <row r="7791" customFormat="false" ht="15" hidden="false" customHeight="false" outlineLevel="0" collapsed="false">
      <c r="A7791" s="0" t="s">
        <v>5811</v>
      </c>
      <c r="B7791" s="13" t="n">
        <v>42872</v>
      </c>
      <c r="C7791" s="13" t="n">
        <v>42875</v>
      </c>
      <c r="D7791" s="14" t="s">
        <v>137</v>
      </c>
      <c r="E7791" s="14" t="s">
        <v>53</v>
      </c>
      <c r="F7791" s="14" t="s">
        <v>98</v>
      </c>
      <c r="G7791" s="14" t="s">
        <v>146</v>
      </c>
      <c r="H7791" s="14" t="s">
        <v>65</v>
      </c>
      <c r="I7791" s="14" t="s">
        <v>91</v>
      </c>
      <c r="J7791" s="14" t="s">
        <v>2994</v>
      </c>
      <c r="K7791" s="15" t="n">
        <v>30.528</v>
      </c>
      <c r="L7791" s="0" t="n">
        <v>8</v>
      </c>
      <c r="M7791" s="16" t="n">
        <v>0.2</v>
      </c>
      <c r="N7791" s="17" t="n">
        <v>9.54</v>
      </c>
      <c r="O7791" s="0" t="str">
        <f aca="false">TEXT(B7791,"YYYY-MM")</f>
        <v>2017-05</v>
      </c>
      <c r="P7791" s="18" t="n">
        <f aca="false">IFERROR(N7791/K7791,0)</f>
        <v>0.3125</v>
      </c>
      <c r="Q7791" s="0" t="str">
        <f aca="false">IF(M7791=0,"No Discount",IF(M7791&lt;0.2,"Low (1-19%)",IF(M7791&lt;0.4,"Medium (20-39%)","High (40%+)")))</f>
        <v>Medium (20-39%)</v>
      </c>
      <c r="R7791" s="0" t="str">
        <f aca="false">INDEX('Lookup Tables'!$B$2:$B$5,MATCH(F7791,'Lookup Tables'!$A$2:$A$5,0))</f>
        <v>Manager A</v>
      </c>
    </row>
    <row r="7792" customFormat="false" ht="15" hidden="false" customHeight="false" outlineLevel="0" collapsed="false">
      <c r="A7792" s="0" t="s">
        <v>5812</v>
      </c>
      <c r="B7792" s="13" t="n">
        <v>43362</v>
      </c>
      <c r="C7792" s="13" t="n">
        <v>43362</v>
      </c>
      <c r="D7792" s="14" t="s">
        <v>606</v>
      </c>
      <c r="E7792" s="14" t="s">
        <v>97</v>
      </c>
      <c r="F7792" s="14" t="s">
        <v>117</v>
      </c>
      <c r="G7792" s="14" t="s">
        <v>118</v>
      </c>
      <c r="H7792" s="14" t="s">
        <v>65</v>
      </c>
      <c r="I7792" s="14" t="s">
        <v>83</v>
      </c>
      <c r="J7792" s="14" t="s">
        <v>1124</v>
      </c>
      <c r="K7792" s="15" t="n">
        <v>4.842</v>
      </c>
      <c r="L7792" s="0" t="n">
        <v>3</v>
      </c>
      <c r="M7792" s="16" t="n">
        <v>0.7</v>
      </c>
      <c r="N7792" s="17" t="n">
        <v>-3.3894</v>
      </c>
      <c r="O7792" s="0" t="str">
        <f aca="false">TEXT(B7792,"YYYY-MM")</f>
        <v>2018-09</v>
      </c>
      <c r="P7792" s="18" t="n">
        <f aca="false">IFERROR(N7792/K7792,0)</f>
        <v>-0.7</v>
      </c>
      <c r="Q7792" s="0" t="str">
        <f aca="false">IF(M7792=0,"No Discount",IF(M7792&lt;0.2,"Low (1-19%)",IF(M7792&lt;0.4,"Medium (20-39%)","High (40%+)")))</f>
        <v>High (40%+)</v>
      </c>
      <c r="R7792" s="0" t="str">
        <f aca="false">INDEX('Lookup Tables'!$B$2:$B$5,MATCH(F7792,'Lookup Tables'!$A$2:$A$5,0))</f>
        <v>Manager B</v>
      </c>
    </row>
    <row r="7793" customFormat="false" ht="15" hidden="false" customHeight="false" outlineLevel="0" collapsed="false">
      <c r="A7793" s="0" t="s">
        <v>5813</v>
      </c>
      <c r="B7793" s="13" t="n">
        <v>43088</v>
      </c>
      <c r="C7793" s="13" t="n">
        <v>43093</v>
      </c>
      <c r="D7793" s="14" t="s">
        <v>69</v>
      </c>
      <c r="E7793" s="14" t="s">
        <v>62</v>
      </c>
      <c r="F7793" s="14" t="s">
        <v>98</v>
      </c>
      <c r="G7793" s="14" t="s">
        <v>146</v>
      </c>
      <c r="H7793" s="14" t="s">
        <v>65</v>
      </c>
      <c r="I7793" s="14" t="s">
        <v>83</v>
      </c>
      <c r="J7793" s="14" t="s">
        <v>1337</v>
      </c>
      <c r="K7793" s="15" t="n">
        <v>1.8</v>
      </c>
      <c r="L7793" s="0" t="n">
        <v>5</v>
      </c>
      <c r="M7793" s="16" t="n">
        <v>0.8</v>
      </c>
      <c r="N7793" s="17" t="n">
        <v>-2.88</v>
      </c>
      <c r="O7793" s="0" t="str">
        <f aca="false">TEXT(B7793,"YYYY-MM")</f>
        <v>2017-12</v>
      </c>
      <c r="P7793" s="18" t="n">
        <f aca="false">IFERROR(N7793/K7793,0)</f>
        <v>-1.6</v>
      </c>
      <c r="Q7793" s="0" t="str">
        <f aca="false">IF(M7793=0,"No Discount",IF(M7793&lt;0.2,"Low (1-19%)",IF(M7793&lt;0.4,"Medium (20-39%)","High (40%+)")))</f>
        <v>High (40%+)</v>
      </c>
      <c r="R7793" s="0" t="str">
        <f aca="false">INDEX('Lookup Tables'!$B$2:$B$5,MATCH(F7793,'Lookup Tables'!$A$2:$A$5,0))</f>
        <v>Manager A</v>
      </c>
    </row>
    <row r="7794" customFormat="false" ht="15" hidden="false" customHeight="false" outlineLevel="0" collapsed="false">
      <c r="A7794" s="0" t="s">
        <v>5814</v>
      </c>
      <c r="B7794" s="13" t="n">
        <v>43385</v>
      </c>
      <c r="C7794" s="13" t="n">
        <v>43388</v>
      </c>
      <c r="D7794" s="14" t="s">
        <v>137</v>
      </c>
      <c r="E7794" s="14" t="s">
        <v>62</v>
      </c>
      <c r="F7794" s="14" t="s">
        <v>98</v>
      </c>
      <c r="G7794" s="14" t="s">
        <v>99</v>
      </c>
      <c r="H7794" s="14" t="s">
        <v>80</v>
      </c>
      <c r="I7794" s="14" t="s">
        <v>123</v>
      </c>
      <c r="J7794" s="14" t="s">
        <v>1069</v>
      </c>
      <c r="K7794" s="15" t="n">
        <v>39.984</v>
      </c>
      <c r="L7794" s="0" t="n">
        <v>2</v>
      </c>
      <c r="M7794" s="16" t="n">
        <v>0.2</v>
      </c>
      <c r="N7794" s="17" t="n">
        <v>-1.4994</v>
      </c>
      <c r="O7794" s="0" t="str">
        <f aca="false">TEXT(B7794,"YYYY-MM")</f>
        <v>2018-10</v>
      </c>
      <c r="P7794" s="18" t="n">
        <f aca="false">IFERROR(N7794/K7794,0)</f>
        <v>-0.0375</v>
      </c>
      <c r="Q7794" s="0" t="str">
        <f aca="false">IF(M7794=0,"No Discount",IF(M7794&lt;0.2,"Low (1-19%)",IF(M7794&lt;0.4,"Medium (20-39%)","High (40%+)")))</f>
        <v>Medium (20-39%)</v>
      </c>
      <c r="R7794" s="0" t="str">
        <f aca="false">INDEX('Lookup Tables'!$B$2:$B$5,MATCH(F7794,'Lookup Tables'!$A$2:$A$5,0))</f>
        <v>Manager A</v>
      </c>
    </row>
    <row r="7795" customFormat="false" ht="15" hidden="false" customHeight="false" outlineLevel="0" collapsed="false">
      <c r="A7795" s="0" t="s">
        <v>5815</v>
      </c>
      <c r="B7795" s="13" t="n">
        <v>42716</v>
      </c>
      <c r="C7795" s="13" t="n">
        <v>42719</v>
      </c>
      <c r="D7795" s="14" t="s">
        <v>52</v>
      </c>
      <c r="E7795" s="14" t="s">
        <v>62</v>
      </c>
      <c r="F7795" s="14" t="s">
        <v>63</v>
      </c>
      <c r="G7795" s="14" t="s">
        <v>646</v>
      </c>
      <c r="H7795" s="14" t="s">
        <v>65</v>
      </c>
      <c r="I7795" s="14" t="s">
        <v>91</v>
      </c>
      <c r="J7795" s="14" t="s">
        <v>611</v>
      </c>
      <c r="K7795" s="15" t="n">
        <v>32.4</v>
      </c>
      <c r="L7795" s="0" t="n">
        <v>5</v>
      </c>
      <c r="M7795" s="16" t="n">
        <v>0</v>
      </c>
      <c r="N7795" s="17" t="n">
        <v>15.876</v>
      </c>
      <c r="O7795" s="0" t="str">
        <f aca="false">TEXT(B7795,"YYYY-MM")</f>
        <v>2016-12</v>
      </c>
      <c r="P7795" s="18" t="n">
        <f aca="false">IFERROR(N7795/K7795,0)</f>
        <v>0.49</v>
      </c>
      <c r="Q7795" s="0" t="str">
        <f aca="false">IF(M7795=0,"No Discount",IF(M7795&lt;0.2,"Low (1-19%)",IF(M7795&lt;0.4,"Medium (20-39%)","High (40%+)")))</f>
        <v>No Discount</v>
      </c>
      <c r="R7795" s="0" t="str">
        <f aca="false">INDEX('Lookup Tables'!$B$2:$B$5,MATCH(F7795,'Lookup Tables'!$A$2:$A$5,0))</f>
        <v>Manager D</v>
      </c>
    </row>
    <row r="7796" customFormat="false" ht="15" hidden="false" customHeight="false" outlineLevel="0" collapsed="false">
      <c r="A7796" s="0" t="s">
        <v>5815</v>
      </c>
      <c r="B7796" s="13" t="n">
        <v>42716</v>
      </c>
      <c r="C7796" s="13" t="n">
        <v>42719</v>
      </c>
      <c r="D7796" s="14" t="s">
        <v>52</v>
      </c>
      <c r="E7796" s="14" t="s">
        <v>62</v>
      </c>
      <c r="F7796" s="14" t="s">
        <v>63</v>
      </c>
      <c r="G7796" s="14" t="s">
        <v>646</v>
      </c>
      <c r="H7796" s="14" t="s">
        <v>65</v>
      </c>
      <c r="I7796" s="14" t="s">
        <v>91</v>
      </c>
      <c r="J7796" s="14" t="s">
        <v>295</v>
      </c>
      <c r="K7796" s="15" t="n">
        <v>97.88</v>
      </c>
      <c r="L7796" s="0" t="n">
        <v>2</v>
      </c>
      <c r="M7796" s="16" t="n">
        <v>0</v>
      </c>
      <c r="N7796" s="17" t="n">
        <v>48.94</v>
      </c>
      <c r="O7796" s="0" t="str">
        <f aca="false">TEXT(B7796,"YYYY-MM")</f>
        <v>2016-12</v>
      </c>
      <c r="P7796" s="18" t="n">
        <f aca="false">IFERROR(N7796/K7796,0)</f>
        <v>0.5</v>
      </c>
      <c r="Q7796" s="0" t="str">
        <f aca="false">IF(M7796=0,"No Discount",IF(M7796&lt;0.2,"Low (1-19%)",IF(M7796&lt;0.4,"Medium (20-39%)","High (40%+)")))</f>
        <v>No Discount</v>
      </c>
      <c r="R7796" s="0" t="str">
        <f aca="false">INDEX('Lookup Tables'!$B$2:$B$5,MATCH(F7796,'Lookup Tables'!$A$2:$A$5,0))</f>
        <v>Manager D</v>
      </c>
    </row>
    <row r="7797" customFormat="false" ht="15" hidden="false" customHeight="false" outlineLevel="0" collapsed="false">
      <c r="A7797" s="0" t="s">
        <v>5816</v>
      </c>
      <c r="B7797" s="13" t="n">
        <v>42563</v>
      </c>
      <c r="C7797" s="13" t="n">
        <v>42569</v>
      </c>
      <c r="D7797" s="14" t="s">
        <v>69</v>
      </c>
      <c r="E7797" s="14" t="s">
        <v>53</v>
      </c>
      <c r="F7797" s="14" t="s">
        <v>98</v>
      </c>
      <c r="G7797" s="14" t="s">
        <v>99</v>
      </c>
      <c r="H7797" s="14" t="s">
        <v>80</v>
      </c>
      <c r="I7797" s="14" t="s">
        <v>81</v>
      </c>
      <c r="J7797" s="14" t="s">
        <v>3137</v>
      </c>
      <c r="K7797" s="15" t="n">
        <v>307.168</v>
      </c>
      <c r="L7797" s="0" t="n">
        <v>4</v>
      </c>
      <c r="M7797" s="16" t="n">
        <v>0.2</v>
      </c>
      <c r="N7797" s="17" t="n">
        <v>30.7168</v>
      </c>
      <c r="O7797" s="0" t="str">
        <f aca="false">TEXT(B7797,"YYYY-MM")</f>
        <v>2016-07</v>
      </c>
      <c r="P7797" s="18" t="n">
        <f aca="false">IFERROR(N7797/K7797,0)</f>
        <v>0.1</v>
      </c>
      <c r="Q7797" s="0" t="str">
        <f aca="false">IF(M7797=0,"No Discount",IF(M7797&lt;0.2,"Low (1-19%)",IF(M7797&lt;0.4,"Medium (20-39%)","High (40%+)")))</f>
        <v>Medium (20-39%)</v>
      </c>
      <c r="R7797" s="0" t="str">
        <f aca="false">INDEX('Lookup Tables'!$B$2:$B$5,MATCH(F7797,'Lookup Tables'!$A$2:$A$5,0))</f>
        <v>Manager A</v>
      </c>
    </row>
    <row r="7798" customFormat="false" ht="15" hidden="false" customHeight="false" outlineLevel="0" collapsed="false">
      <c r="A7798" s="0" t="s">
        <v>5817</v>
      </c>
      <c r="B7798" s="13" t="n">
        <v>42645</v>
      </c>
      <c r="C7798" s="13" t="n">
        <v>42649</v>
      </c>
      <c r="D7798" s="14" t="s">
        <v>69</v>
      </c>
      <c r="E7798" s="14" t="s">
        <v>62</v>
      </c>
      <c r="F7798" s="14" t="s">
        <v>117</v>
      </c>
      <c r="G7798" s="14" t="s">
        <v>375</v>
      </c>
      <c r="H7798" s="14" t="s">
        <v>65</v>
      </c>
      <c r="I7798" s="14" t="s">
        <v>83</v>
      </c>
      <c r="J7798" s="14" t="s">
        <v>183</v>
      </c>
      <c r="K7798" s="15" t="n">
        <v>26.9</v>
      </c>
      <c r="L7798" s="0" t="n">
        <v>5</v>
      </c>
      <c r="M7798" s="16" t="n">
        <v>0</v>
      </c>
      <c r="N7798" s="17" t="n">
        <v>13.181</v>
      </c>
      <c r="O7798" s="0" t="str">
        <f aca="false">TEXT(B7798,"YYYY-MM")</f>
        <v>2016-10</v>
      </c>
      <c r="P7798" s="18" t="n">
        <f aca="false">IFERROR(N7798/K7798,0)</f>
        <v>0.49</v>
      </c>
      <c r="Q7798" s="0" t="str">
        <f aca="false">IF(M7798=0,"No Discount",IF(M7798&lt;0.2,"Low (1-19%)",IF(M7798&lt;0.4,"Medium (20-39%)","High (40%+)")))</f>
        <v>No Discount</v>
      </c>
      <c r="R7798" s="0" t="str">
        <f aca="false">INDEX('Lookup Tables'!$B$2:$B$5,MATCH(F7798,'Lookup Tables'!$A$2:$A$5,0))</f>
        <v>Manager B</v>
      </c>
    </row>
    <row r="7799" customFormat="false" ht="15" hidden="false" customHeight="false" outlineLevel="0" collapsed="false">
      <c r="A7799" s="0" t="s">
        <v>5818</v>
      </c>
      <c r="B7799" s="13" t="n">
        <v>43183</v>
      </c>
      <c r="C7799" s="13" t="n">
        <v>43186</v>
      </c>
      <c r="D7799" s="14" t="s">
        <v>137</v>
      </c>
      <c r="E7799" s="14" t="s">
        <v>62</v>
      </c>
      <c r="F7799" s="14" t="s">
        <v>117</v>
      </c>
      <c r="G7799" s="14" t="s">
        <v>170</v>
      </c>
      <c r="H7799" s="14" t="s">
        <v>65</v>
      </c>
      <c r="I7799" s="14" t="s">
        <v>129</v>
      </c>
      <c r="J7799" s="14" t="s">
        <v>2698</v>
      </c>
      <c r="K7799" s="15" t="n">
        <v>47.01</v>
      </c>
      <c r="L7799" s="0" t="n">
        <v>3</v>
      </c>
      <c r="M7799" s="16" t="n">
        <v>0</v>
      </c>
      <c r="N7799" s="17" t="n">
        <v>22.0947</v>
      </c>
      <c r="O7799" s="0" t="str">
        <f aca="false">TEXT(B7799,"YYYY-MM")</f>
        <v>2018-03</v>
      </c>
      <c r="P7799" s="18" t="n">
        <f aca="false">IFERROR(N7799/K7799,0)</f>
        <v>0.47</v>
      </c>
      <c r="Q7799" s="0" t="str">
        <f aca="false">IF(M7799=0,"No Discount",IF(M7799&lt;0.2,"Low (1-19%)",IF(M7799&lt;0.4,"Medium (20-39%)","High (40%+)")))</f>
        <v>No Discount</v>
      </c>
      <c r="R7799" s="0" t="str">
        <f aca="false">INDEX('Lookup Tables'!$B$2:$B$5,MATCH(F7799,'Lookup Tables'!$A$2:$A$5,0))</f>
        <v>Manager B</v>
      </c>
    </row>
    <row r="7800" customFormat="false" ht="15" hidden="false" customHeight="false" outlineLevel="0" collapsed="false">
      <c r="A7800" s="0" t="s">
        <v>5818</v>
      </c>
      <c r="B7800" s="13" t="n">
        <v>43183</v>
      </c>
      <c r="C7800" s="13" t="n">
        <v>43186</v>
      </c>
      <c r="D7800" s="14" t="s">
        <v>137</v>
      </c>
      <c r="E7800" s="14" t="s">
        <v>62</v>
      </c>
      <c r="F7800" s="14" t="s">
        <v>117</v>
      </c>
      <c r="G7800" s="14" t="s">
        <v>170</v>
      </c>
      <c r="H7800" s="14" t="s">
        <v>80</v>
      </c>
      <c r="I7800" s="14" t="s">
        <v>81</v>
      </c>
      <c r="J7800" s="14" t="s">
        <v>2146</v>
      </c>
      <c r="K7800" s="15" t="n">
        <v>469.99</v>
      </c>
      <c r="L7800" s="0" t="n">
        <v>1</v>
      </c>
      <c r="M7800" s="16" t="n">
        <v>0</v>
      </c>
      <c r="N7800" s="17" t="n">
        <v>136.2971</v>
      </c>
      <c r="O7800" s="0" t="str">
        <f aca="false">TEXT(B7800,"YYYY-MM")</f>
        <v>2018-03</v>
      </c>
      <c r="P7800" s="18" t="n">
        <f aca="false">IFERROR(N7800/K7800,0)</f>
        <v>0.29</v>
      </c>
      <c r="Q7800" s="0" t="str">
        <f aca="false">IF(M7800=0,"No Discount",IF(M7800&lt;0.2,"Low (1-19%)",IF(M7800&lt;0.4,"Medium (20-39%)","High (40%+)")))</f>
        <v>No Discount</v>
      </c>
      <c r="R7800" s="0" t="str">
        <f aca="false">INDEX('Lookup Tables'!$B$2:$B$5,MATCH(F7800,'Lookup Tables'!$A$2:$A$5,0))</f>
        <v>Manager B</v>
      </c>
    </row>
    <row r="7801" customFormat="false" ht="15" hidden="false" customHeight="false" outlineLevel="0" collapsed="false">
      <c r="A7801" s="0" t="s">
        <v>5818</v>
      </c>
      <c r="B7801" s="13" t="n">
        <v>43183</v>
      </c>
      <c r="C7801" s="13" t="n">
        <v>43186</v>
      </c>
      <c r="D7801" s="14" t="s">
        <v>137</v>
      </c>
      <c r="E7801" s="14" t="s">
        <v>62</v>
      </c>
      <c r="F7801" s="14" t="s">
        <v>117</v>
      </c>
      <c r="G7801" s="14" t="s">
        <v>170</v>
      </c>
      <c r="H7801" s="14" t="s">
        <v>56</v>
      </c>
      <c r="I7801" s="14" t="s">
        <v>59</v>
      </c>
      <c r="J7801" s="14" t="s">
        <v>712</v>
      </c>
      <c r="K7801" s="15" t="n">
        <v>207.846</v>
      </c>
      <c r="L7801" s="0" t="n">
        <v>3</v>
      </c>
      <c r="M7801" s="16" t="n">
        <v>0.1</v>
      </c>
      <c r="N7801" s="17" t="n">
        <v>2.3094</v>
      </c>
      <c r="O7801" s="0" t="str">
        <f aca="false">TEXT(B7801,"YYYY-MM")</f>
        <v>2018-03</v>
      </c>
      <c r="P7801" s="18" t="n">
        <f aca="false">IFERROR(N7801/K7801,0)</f>
        <v>0.0111111111111111</v>
      </c>
      <c r="Q7801" s="0" t="str">
        <f aca="false">IF(M7801=0,"No Discount",IF(M7801&lt;0.2,"Low (1-19%)",IF(M7801&lt;0.4,"Medium (20-39%)","High (40%+)")))</f>
        <v>Low (1-19%)</v>
      </c>
      <c r="R7801" s="0" t="str">
        <f aca="false">INDEX('Lookup Tables'!$B$2:$B$5,MATCH(F7801,'Lookup Tables'!$A$2:$A$5,0))</f>
        <v>Manager B</v>
      </c>
    </row>
    <row r="7802" customFormat="false" ht="15" hidden="false" customHeight="false" outlineLevel="0" collapsed="false">
      <c r="A7802" s="0" t="s">
        <v>5819</v>
      </c>
      <c r="B7802" s="13" t="n">
        <v>43252</v>
      </c>
      <c r="C7802" s="13" t="n">
        <v>43257</v>
      </c>
      <c r="D7802" s="14" t="s">
        <v>69</v>
      </c>
      <c r="E7802" s="14" t="s">
        <v>53</v>
      </c>
      <c r="F7802" s="14" t="s">
        <v>117</v>
      </c>
      <c r="G7802" s="14" t="s">
        <v>118</v>
      </c>
      <c r="H7802" s="14" t="s">
        <v>65</v>
      </c>
      <c r="I7802" s="14" t="s">
        <v>73</v>
      </c>
      <c r="J7802" s="14" t="s">
        <v>521</v>
      </c>
      <c r="K7802" s="15" t="n">
        <v>324.744</v>
      </c>
      <c r="L7802" s="0" t="n">
        <v>3</v>
      </c>
      <c r="M7802" s="16" t="n">
        <v>0.2</v>
      </c>
      <c r="N7802" s="17" t="n">
        <v>-77.1267</v>
      </c>
      <c r="O7802" s="0" t="str">
        <f aca="false">TEXT(B7802,"YYYY-MM")</f>
        <v>2018-06</v>
      </c>
      <c r="P7802" s="18" t="n">
        <f aca="false">IFERROR(N7802/K7802,0)</f>
        <v>-0.2375</v>
      </c>
      <c r="Q7802" s="0" t="str">
        <f aca="false">IF(M7802=0,"No Discount",IF(M7802&lt;0.2,"Low (1-19%)",IF(M7802&lt;0.4,"Medium (20-39%)","High (40%+)")))</f>
        <v>Medium (20-39%)</v>
      </c>
      <c r="R7802" s="0" t="str">
        <f aca="false">INDEX('Lookup Tables'!$B$2:$B$5,MATCH(F7802,'Lookup Tables'!$A$2:$A$5,0))</f>
        <v>Manager B</v>
      </c>
    </row>
    <row r="7803" customFormat="false" ht="15" hidden="false" customHeight="false" outlineLevel="0" collapsed="false">
      <c r="A7803" s="0" t="s">
        <v>5820</v>
      </c>
      <c r="B7803" s="13" t="n">
        <v>42087</v>
      </c>
      <c r="C7803" s="13" t="n">
        <v>42092</v>
      </c>
      <c r="D7803" s="14" t="s">
        <v>52</v>
      </c>
      <c r="E7803" s="14" t="s">
        <v>53</v>
      </c>
      <c r="F7803" s="14" t="s">
        <v>63</v>
      </c>
      <c r="G7803" s="14" t="s">
        <v>64</v>
      </c>
      <c r="H7803" s="14" t="s">
        <v>56</v>
      </c>
      <c r="I7803" s="14" t="s">
        <v>76</v>
      </c>
      <c r="J7803" s="14" t="s">
        <v>4203</v>
      </c>
      <c r="K7803" s="15" t="n">
        <v>40.48</v>
      </c>
      <c r="L7803" s="0" t="n">
        <v>2</v>
      </c>
      <c r="M7803" s="16" t="n">
        <v>0</v>
      </c>
      <c r="N7803" s="17" t="n">
        <v>14.5728</v>
      </c>
      <c r="O7803" s="0" t="str">
        <f aca="false">TEXT(B7803,"YYYY-MM")</f>
        <v>2015-03</v>
      </c>
      <c r="P7803" s="18" t="n">
        <f aca="false">IFERROR(N7803/K7803,0)</f>
        <v>0.36</v>
      </c>
      <c r="Q7803" s="0" t="str">
        <f aca="false">IF(M7803=0,"No Discount",IF(M7803&lt;0.2,"Low (1-19%)",IF(M7803&lt;0.4,"Medium (20-39%)","High (40%+)")))</f>
        <v>No Discount</v>
      </c>
      <c r="R7803" s="0" t="str">
        <f aca="false">INDEX('Lookup Tables'!$B$2:$B$5,MATCH(F7803,'Lookup Tables'!$A$2:$A$5,0))</f>
        <v>Manager D</v>
      </c>
    </row>
    <row r="7804" customFormat="false" ht="15" hidden="false" customHeight="false" outlineLevel="0" collapsed="false">
      <c r="A7804" s="0" t="s">
        <v>5821</v>
      </c>
      <c r="B7804" s="13" t="n">
        <v>42635</v>
      </c>
      <c r="C7804" s="13" t="n">
        <v>42639</v>
      </c>
      <c r="D7804" s="14" t="s">
        <v>69</v>
      </c>
      <c r="E7804" s="14" t="s">
        <v>97</v>
      </c>
      <c r="F7804" s="14" t="s">
        <v>54</v>
      </c>
      <c r="G7804" s="14" t="s">
        <v>200</v>
      </c>
      <c r="H7804" s="14" t="s">
        <v>65</v>
      </c>
      <c r="I7804" s="14" t="s">
        <v>66</v>
      </c>
      <c r="J7804" s="14" t="s">
        <v>2202</v>
      </c>
      <c r="K7804" s="15" t="n">
        <v>12</v>
      </c>
      <c r="L7804" s="0" t="n">
        <v>4</v>
      </c>
      <c r="M7804" s="16" t="n">
        <v>0.2</v>
      </c>
      <c r="N7804" s="17" t="n">
        <v>4.2</v>
      </c>
      <c r="O7804" s="0" t="str">
        <f aca="false">TEXT(B7804,"YYYY-MM")</f>
        <v>2016-09</v>
      </c>
      <c r="P7804" s="18" t="n">
        <f aca="false">IFERROR(N7804/K7804,0)</f>
        <v>0.35</v>
      </c>
      <c r="Q7804" s="0" t="str">
        <f aca="false">IF(M7804=0,"No Discount",IF(M7804&lt;0.2,"Low (1-19%)",IF(M7804&lt;0.4,"Medium (20-39%)","High (40%+)")))</f>
        <v>Medium (20-39%)</v>
      </c>
      <c r="R7804" s="0" t="str">
        <f aca="false">INDEX('Lookup Tables'!$B$2:$B$5,MATCH(F7804,'Lookup Tables'!$A$2:$A$5,0))</f>
        <v>Manager C</v>
      </c>
    </row>
    <row r="7805" customFormat="false" ht="15" hidden="false" customHeight="false" outlineLevel="0" collapsed="false">
      <c r="A7805" s="0" t="s">
        <v>5821</v>
      </c>
      <c r="B7805" s="13" t="n">
        <v>42635</v>
      </c>
      <c r="C7805" s="13" t="n">
        <v>42639</v>
      </c>
      <c r="D7805" s="14" t="s">
        <v>69</v>
      </c>
      <c r="E7805" s="14" t="s">
        <v>97</v>
      </c>
      <c r="F7805" s="14" t="s">
        <v>54</v>
      </c>
      <c r="G7805" s="14" t="s">
        <v>200</v>
      </c>
      <c r="H7805" s="14" t="s">
        <v>65</v>
      </c>
      <c r="I7805" s="14" t="s">
        <v>73</v>
      </c>
      <c r="J7805" s="14" t="s">
        <v>1610</v>
      </c>
      <c r="K7805" s="15" t="n">
        <v>720.064</v>
      </c>
      <c r="L7805" s="0" t="n">
        <v>4</v>
      </c>
      <c r="M7805" s="16" t="n">
        <v>0.2</v>
      </c>
      <c r="N7805" s="17" t="n">
        <v>-63.0056</v>
      </c>
      <c r="O7805" s="0" t="str">
        <f aca="false">TEXT(B7805,"YYYY-MM")</f>
        <v>2016-09</v>
      </c>
      <c r="P7805" s="18" t="n">
        <f aca="false">IFERROR(N7805/K7805,0)</f>
        <v>-0.0875</v>
      </c>
      <c r="Q7805" s="0" t="str">
        <f aca="false">IF(M7805=0,"No Discount",IF(M7805&lt;0.2,"Low (1-19%)",IF(M7805&lt;0.4,"Medium (20-39%)","High (40%+)")))</f>
        <v>Medium (20-39%)</v>
      </c>
      <c r="R7805" s="0" t="str">
        <f aca="false">INDEX('Lookup Tables'!$B$2:$B$5,MATCH(F7805,'Lookup Tables'!$A$2:$A$5,0))</f>
        <v>Manager C</v>
      </c>
    </row>
    <row r="7806" customFormat="false" ht="15" hidden="false" customHeight="false" outlineLevel="0" collapsed="false">
      <c r="A7806" s="0" t="s">
        <v>5821</v>
      </c>
      <c r="B7806" s="13" t="n">
        <v>42635</v>
      </c>
      <c r="C7806" s="13" t="n">
        <v>42639</v>
      </c>
      <c r="D7806" s="14" t="s">
        <v>69</v>
      </c>
      <c r="E7806" s="14" t="s">
        <v>97</v>
      </c>
      <c r="F7806" s="14" t="s">
        <v>54</v>
      </c>
      <c r="G7806" s="14" t="s">
        <v>200</v>
      </c>
      <c r="H7806" s="14" t="s">
        <v>65</v>
      </c>
      <c r="I7806" s="14" t="s">
        <v>73</v>
      </c>
      <c r="J7806" s="14" t="s">
        <v>1739</v>
      </c>
      <c r="K7806" s="15" t="n">
        <v>25.424</v>
      </c>
      <c r="L7806" s="0" t="n">
        <v>1</v>
      </c>
      <c r="M7806" s="16" t="n">
        <v>0.2</v>
      </c>
      <c r="N7806" s="17" t="n">
        <v>-4.767</v>
      </c>
      <c r="O7806" s="0" t="str">
        <f aca="false">TEXT(B7806,"YYYY-MM")</f>
        <v>2016-09</v>
      </c>
      <c r="P7806" s="18" t="n">
        <f aca="false">IFERROR(N7806/K7806,0)</f>
        <v>-0.1875</v>
      </c>
      <c r="Q7806" s="0" t="str">
        <f aca="false">IF(M7806=0,"No Discount",IF(M7806&lt;0.2,"Low (1-19%)",IF(M7806&lt;0.4,"Medium (20-39%)","High (40%+)")))</f>
        <v>Medium (20-39%)</v>
      </c>
      <c r="R7806" s="0" t="str">
        <f aca="false">INDEX('Lookup Tables'!$B$2:$B$5,MATCH(F7806,'Lookup Tables'!$A$2:$A$5,0))</f>
        <v>Manager C</v>
      </c>
    </row>
    <row r="7807" customFormat="false" ht="15" hidden="false" customHeight="false" outlineLevel="0" collapsed="false">
      <c r="A7807" s="0" t="s">
        <v>5821</v>
      </c>
      <c r="B7807" s="13" t="n">
        <v>42635</v>
      </c>
      <c r="C7807" s="13" t="n">
        <v>42639</v>
      </c>
      <c r="D7807" s="14" t="s">
        <v>69</v>
      </c>
      <c r="E7807" s="14" t="s">
        <v>97</v>
      </c>
      <c r="F7807" s="14" t="s">
        <v>54</v>
      </c>
      <c r="G7807" s="14" t="s">
        <v>200</v>
      </c>
      <c r="H7807" s="14" t="s">
        <v>65</v>
      </c>
      <c r="I7807" s="14" t="s">
        <v>78</v>
      </c>
      <c r="J7807" s="14" t="s">
        <v>1903</v>
      </c>
      <c r="K7807" s="15" t="n">
        <v>2.816</v>
      </c>
      <c r="L7807" s="0" t="n">
        <v>2</v>
      </c>
      <c r="M7807" s="16" t="n">
        <v>0.2</v>
      </c>
      <c r="N7807" s="17" t="n">
        <v>0.3168</v>
      </c>
      <c r="O7807" s="0" t="str">
        <f aca="false">TEXT(B7807,"YYYY-MM")</f>
        <v>2016-09</v>
      </c>
      <c r="P7807" s="18" t="n">
        <f aca="false">IFERROR(N7807/K7807,0)</f>
        <v>0.1125</v>
      </c>
      <c r="Q7807" s="0" t="str">
        <f aca="false">IF(M7807=0,"No Discount",IF(M7807&lt;0.2,"Low (1-19%)",IF(M7807&lt;0.4,"Medium (20-39%)","High (40%+)")))</f>
        <v>Medium (20-39%)</v>
      </c>
      <c r="R7807" s="0" t="str">
        <f aca="false">INDEX('Lookup Tables'!$B$2:$B$5,MATCH(F7807,'Lookup Tables'!$A$2:$A$5,0))</f>
        <v>Manager C</v>
      </c>
    </row>
    <row r="7808" customFormat="false" ht="15" hidden="false" customHeight="false" outlineLevel="0" collapsed="false">
      <c r="A7808" s="0" t="s">
        <v>5821</v>
      </c>
      <c r="B7808" s="13" t="n">
        <v>42635</v>
      </c>
      <c r="C7808" s="13" t="n">
        <v>42639</v>
      </c>
      <c r="D7808" s="14" t="s">
        <v>69</v>
      </c>
      <c r="E7808" s="14" t="s">
        <v>97</v>
      </c>
      <c r="F7808" s="14" t="s">
        <v>54</v>
      </c>
      <c r="G7808" s="14" t="s">
        <v>200</v>
      </c>
      <c r="H7808" s="14" t="s">
        <v>65</v>
      </c>
      <c r="I7808" s="14" t="s">
        <v>83</v>
      </c>
      <c r="J7808" s="14" t="s">
        <v>1731</v>
      </c>
      <c r="K7808" s="15" t="n">
        <v>3.204</v>
      </c>
      <c r="L7808" s="0" t="n">
        <v>2</v>
      </c>
      <c r="M7808" s="16" t="n">
        <v>0.7</v>
      </c>
      <c r="N7808" s="17" t="n">
        <v>-2.5632</v>
      </c>
      <c r="O7808" s="0" t="str">
        <f aca="false">TEXT(B7808,"YYYY-MM")</f>
        <v>2016-09</v>
      </c>
      <c r="P7808" s="18" t="n">
        <f aca="false">IFERROR(N7808/K7808,0)</f>
        <v>-0.8</v>
      </c>
      <c r="Q7808" s="0" t="str">
        <f aca="false">IF(M7808=0,"No Discount",IF(M7808&lt;0.2,"Low (1-19%)",IF(M7808&lt;0.4,"Medium (20-39%)","High (40%+)")))</f>
        <v>High (40%+)</v>
      </c>
      <c r="R7808" s="0" t="str">
        <f aca="false">INDEX('Lookup Tables'!$B$2:$B$5,MATCH(F7808,'Lookup Tables'!$A$2:$A$5,0))</f>
        <v>Manager C</v>
      </c>
    </row>
    <row r="7809" customFormat="false" ht="15" hidden="false" customHeight="false" outlineLevel="0" collapsed="false">
      <c r="A7809" s="0" t="s">
        <v>5822</v>
      </c>
      <c r="B7809" s="13" t="n">
        <v>42743</v>
      </c>
      <c r="C7809" s="13" t="n">
        <v>42748</v>
      </c>
      <c r="D7809" s="14" t="s">
        <v>69</v>
      </c>
      <c r="E7809" s="14" t="s">
        <v>53</v>
      </c>
      <c r="F7809" s="14" t="s">
        <v>54</v>
      </c>
      <c r="G7809" s="14" t="s">
        <v>90</v>
      </c>
      <c r="H7809" s="14" t="s">
        <v>65</v>
      </c>
      <c r="I7809" s="14" t="s">
        <v>83</v>
      </c>
      <c r="J7809" s="14" t="s">
        <v>1614</v>
      </c>
      <c r="K7809" s="15" t="n">
        <v>30.828</v>
      </c>
      <c r="L7809" s="0" t="n">
        <v>7</v>
      </c>
      <c r="M7809" s="16" t="n">
        <v>0.7</v>
      </c>
      <c r="N7809" s="17" t="n">
        <v>-24.6624</v>
      </c>
      <c r="O7809" s="0" t="str">
        <f aca="false">TEXT(B7809,"YYYY-MM")</f>
        <v>2017-01</v>
      </c>
      <c r="P7809" s="18" t="n">
        <f aca="false">IFERROR(N7809/K7809,0)</f>
        <v>-0.8</v>
      </c>
      <c r="Q7809" s="0" t="str">
        <f aca="false">IF(M7809=0,"No Discount",IF(M7809&lt;0.2,"Low (1-19%)",IF(M7809&lt;0.4,"Medium (20-39%)","High (40%+)")))</f>
        <v>High (40%+)</v>
      </c>
      <c r="R7809" s="0" t="str">
        <f aca="false">INDEX('Lookup Tables'!$B$2:$B$5,MATCH(F7809,'Lookup Tables'!$A$2:$A$5,0))</f>
        <v>Manager C</v>
      </c>
    </row>
    <row r="7810" customFormat="false" ht="15" hidden="false" customHeight="false" outlineLevel="0" collapsed="false">
      <c r="A7810" s="0" t="s">
        <v>5822</v>
      </c>
      <c r="B7810" s="13" t="n">
        <v>42743</v>
      </c>
      <c r="C7810" s="13" t="n">
        <v>42748</v>
      </c>
      <c r="D7810" s="14" t="s">
        <v>69</v>
      </c>
      <c r="E7810" s="14" t="s">
        <v>53</v>
      </c>
      <c r="F7810" s="14" t="s">
        <v>54</v>
      </c>
      <c r="G7810" s="14" t="s">
        <v>90</v>
      </c>
      <c r="H7810" s="14" t="s">
        <v>65</v>
      </c>
      <c r="I7810" s="14" t="s">
        <v>78</v>
      </c>
      <c r="J7810" s="14" t="s">
        <v>1906</v>
      </c>
      <c r="K7810" s="15" t="n">
        <v>47.616</v>
      </c>
      <c r="L7810" s="0" t="n">
        <v>3</v>
      </c>
      <c r="M7810" s="16" t="n">
        <v>0.2</v>
      </c>
      <c r="N7810" s="17" t="n">
        <v>5.952</v>
      </c>
      <c r="O7810" s="0" t="str">
        <f aca="false">TEXT(B7810,"YYYY-MM")</f>
        <v>2017-01</v>
      </c>
      <c r="P7810" s="18" t="n">
        <f aca="false">IFERROR(N7810/K7810,0)</f>
        <v>0.125</v>
      </c>
      <c r="Q7810" s="0" t="str">
        <f aca="false">IF(M7810=0,"No Discount",IF(M7810&lt;0.2,"Low (1-19%)",IF(M7810&lt;0.4,"Medium (20-39%)","High (40%+)")))</f>
        <v>Medium (20-39%)</v>
      </c>
      <c r="R7810" s="0" t="str">
        <f aca="false">INDEX('Lookup Tables'!$B$2:$B$5,MATCH(F7810,'Lookup Tables'!$A$2:$A$5,0))</f>
        <v>Manager C</v>
      </c>
    </row>
    <row r="7811" customFormat="false" ht="15" hidden="false" customHeight="false" outlineLevel="0" collapsed="false">
      <c r="A7811" s="0" t="s">
        <v>5822</v>
      </c>
      <c r="B7811" s="13" t="n">
        <v>42743</v>
      </c>
      <c r="C7811" s="13" t="n">
        <v>42748</v>
      </c>
      <c r="D7811" s="14" t="s">
        <v>69</v>
      </c>
      <c r="E7811" s="14" t="s">
        <v>53</v>
      </c>
      <c r="F7811" s="14" t="s">
        <v>54</v>
      </c>
      <c r="G7811" s="14" t="s">
        <v>90</v>
      </c>
      <c r="H7811" s="14" t="s">
        <v>80</v>
      </c>
      <c r="I7811" s="14" t="s">
        <v>81</v>
      </c>
      <c r="J7811" s="14" t="s">
        <v>5114</v>
      </c>
      <c r="K7811" s="15" t="n">
        <v>108.784</v>
      </c>
      <c r="L7811" s="0" t="n">
        <v>2</v>
      </c>
      <c r="M7811" s="16" t="n">
        <v>0.2</v>
      </c>
      <c r="N7811" s="17" t="n">
        <v>10.8784</v>
      </c>
      <c r="O7811" s="0" t="str">
        <f aca="false">TEXT(B7811,"YYYY-MM")</f>
        <v>2017-01</v>
      </c>
      <c r="P7811" s="18" t="n">
        <f aca="false">IFERROR(N7811/K7811,0)</f>
        <v>0.1</v>
      </c>
      <c r="Q7811" s="0" t="str">
        <f aca="false">IF(M7811=0,"No Discount",IF(M7811&lt;0.2,"Low (1-19%)",IF(M7811&lt;0.4,"Medium (20-39%)","High (40%+)")))</f>
        <v>Medium (20-39%)</v>
      </c>
      <c r="R7811" s="0" t="str">
        <f aca="false">INDEX('Lookup Tables'!$B$2:$B$5,MATCH(F7811,'Lookup Tables'!$A$2:$A$5,0))</f>
        <v>Manager C</v>
      </c>
    </row>
    <row r="7812" customFormat="false" ht="15" hidden="false" customHeight="false" outlineLevel="0" collapsed="false">
      <c r="A7812" s="0" t="s">
        <v>5823</v>
      </c>
      <c r="B7812" s="13" t="n">
        <v>42780</v>
      </c>
      <c r="C7812" s="13" t="n">
        <v>42781</v>
      </c>
      <c r="D7812" s="14" t="s">
        <v>137</v>
      </c>
      <c r="E7812" s="14" t="s">
        <v>53</v>
      </c>
      <c r="F7812" s="14" t="s">
        <v>117</v>
      </c>
      <c r="G7812" s="14" t="s">
        <v>1243</v>
      </c>
      <c r="H7812" s="14" t="s">
        <v>65</v>
      </c>
      <c r="I7812" s="14" t="s">
        <v>91</v>
      </c>
      <c r="J7812" s="14" t="s">
        <v>2994</v>
      </c>
      <c r="K7812" s="15" t="n">
        <v>4.77</v>
      </c>
      <c r="L7812" s="0" t="n">
        <v>1</v>
      </c>
      <c r="M7812" s="16" t="n">
        <v>0</v>
      </c>
      <c r="N7812" s="17" t="n">
        <v>2.1465</v>
      </c>
      <c r="O7812" s="0" t="str">
        <f aca="false">TEXT(B7812,"YYYY-MM")</f>
        <v>2017-02</v>
      </c>
      <c r="P7812" s="18" t="n">
        <f aca="false">IFERROR(N7812/K7812,0)</f>
        <v>0.45</v>
      </c>
      <c r="Q7812" s="0" t="str">
        <f aca="false">IF(M7812=0,"No Discount",IF(M7812&lt;0.2,"Low (1-19%)",IF(M7812&lt;0.4,"Medium (20-39%)","High (40%+)")))</f>
        <v>No Discount</v>
      </c>
      <c r="R7812" s="0" t="str">
        <f aca="false">INDEX('Lookup Tables'!$B$2:$B$5,MATCH(F7812,'Lookup Tables'!$A$2:$A$5,0))</f>
        <v>Manager B</v>
      </c>
    </row>
    <row r="7813" customFormat="false" ht="15" hidden="false" customHeight="false" outlineLevel="0" collapsed="false">
      <c r="A7813" s="0" t="s">
        <v>5823</v>
      </c>
      <c r="B7813" s="13" t="n">
        <v>42780</v>
      </c>
      <c r="C7813" s="13" t="n">
        <v>42781</v>
      </c>
      <c r="D7813" s="14" t="s">
        <v>137</v>
      </c>
      <c r="E7813" s="14" t="s">
        <v>53</v>
      </c>
      <c r="F7813" s="14" t="s">
        <v>117</v>
      </c>
      <c r="G7813" s="14" t="s">
        <v>1243</v>
      </c>
      <c r="H7813" s="14" t="s">
        <v>65</v>
      </c>
      <c r="I7813" s="14" t="s">
        <v>78</v>
      </c>
      <c r="J7813" s="14" t="s">
        <v>3626</v>
      </c>
      <c r="K7813" s="15" t="n">
        <v>7.98</v>
      </c>
      <c r="L7813" s="0" t="n">
        <v>3</v>
      </c>
      <c r="M7813" s="16" t="n">
        <v>0</v>
      </c>
      <c r="N7813" s="17" t="n">
        <v>2.0748</v>
      </c>
      <c r="O7813" s="0" t="str">
        <f aca="false">TEXT(B7813,"YYYY-MM")</f>
        <v>2017-02</v>
      </c>
      <c r="P7813" s="18" t="n">
        <f aca="false">IFERROR(N7813/K7813,0)</f>
        <v>0.26</v>
      </c>
      <c r="Q7813" s="0" t="str">
        <f aca="false">IF(M7813=0,"No Discount",IF(M7813&lt;0.2,"Low (1-19%)",IF(M7813&lt;0.4,"Medium (20-39%)","High (40%+)")))</f>
        <v>No Discount</v>
      </c>
      <c r="R7813" s="0" t="str">
        <f aca="false">INDEX('Lookup Tables'!$B$2:$B$5,MATCH(F7813,'Lookup Tables'!$A$2:$A$5,0))</f>
        <v>Manager B</v>
      </c>
    </row>
    <row r="7814" customFormat="false" ht="15" hidden="false" customHeight="false" outlineLevel="0" collapsed="false">
      <c r="A7814" s="0" t="s">
        <v>5823</v>
      </c>
      <c r="B7814" s="13" t="n">
        <v>42780</v>
      </c>
      <c r="C7814" s="13" t="n">
        <v>42781</v>
      </c>
      <c r="D7814" s="14" t="s">
        <v>137</v>
      </c>
      <c r="E7814" s="14" t="s">
        <v>53</v>
      </c>
      <c r="F7814" s="14" t="s">
        <v>117</v>
      </c>
      <c r="G7814" s="14" t="s">
        <v>1243</v>
      </c>
      <c r="H7814" s="14" t="s">
        <v>56</v>
      </c>
      <c r="I7814" s="14" t="s">
        <v>71</v>
      </c>
      <c r="J7814" s="14" t="s">
        <v>1309</v>
      </c>
      <c r="K7814" s="15" t="n">
        <v>550.431</v>
      </c>
      <c r="L7814" s="0" t="n">
        <v>3</v>
      </c>
      <c r="M7814" s="16" t="n">
        <v>0.3</v>
      </c>
      <c r="N7814" s="17" t="n">
        <v>-47.1798</v>
      </c>
      <c r="O7814" s="0" t="str">
        <f aca="false">TEXT(B7814,"YYYY-MM")</f>
        <v>2017-02</v>
      </c>
      <c r="P7814" s="18" t="n">
        <f aca="false">IFERROR(N7814/K7814,0)</f>
        <v>-0.0857142857142857</v>
      </c>
      <c r="Q7814" s="0" t="str">
        <f aca="false">IF(M7814=0,"No Discount",IF(M7814&lt;0.2,"Low (1-19%)",IF(M7814&lt;0.4,"Medium (20-39%)","High (40%+)")))</f>
        <v>Medium (20-39%)</v>
      </c>
      <c r="R7814" s="0" t="str">
        <f aca="false">INDEX('Lookup Tables'!$B$2:$B$5,MATCH(F7814,'Lookup Tables'!$A$2:$A$5,0))</f>
        <v>Manager B</v>
      </c>
    </row>
    <row r="7815" customFormat="false" ht="15" hidden="false" customHeight="false" outlineLevel="0" collapsed="false">
      <c r="A7815" s="0" t="s">
        <v>5823</v>
      </c>
      <c r="B7815" s="13" t="n">
        <v>42780</v>
      </c>
      <c r="C7815" s="13" t="n">
        <v>42781</v>
      </c>
      <c r="D7815" s="14" t="s">
        <v>137</v>
      </c>
      <c r="E7815" s="14" t="s">
        <v>53</v>
      </c>
      <c r="F7815" s="14" t="s">
        <v>117</v>
      </c>
      <c r="G7815" s="14" t="s">
        <v>1243</v>
      </c>
      <c r="H7815" s="14" t="s">
        <v>56</v>
      </c>
      <c r="I7815" s="14" t="s">
        <v>76</v>
      </c>
      <c r="J7815" s="14" t="s">
        <v>487</v>
      </c>
      <c r="K7815" s="15" t="n">
        <v>10.56</v>
      </c>
      <c r="L7815" s="0" t="n">
        <v>6</v>
      </c>
      <c r="M7815" s="16" t="n">
        <v>0</v>
      </c>
      <c r="N7815" s="17" t="n">
        <v>4.6464</v>
      </c>
      <c r="O7815" s="0" t="str">
        <f aca="false">TEXT(B7815,"YYYY-MM")</f>
        <v>2017-02</v>
      </c>
      <c r="P7815" s="18" t="n">
        <f aca="false">IFERROR(N7815/K7815,0)</f>
        <v>0.44</v>
      </c>
      <c r="Q7815" s="0" t="str">
        <f aca="false">IF(M7815=0,"No Discount",IF(M7815&lt;0.2,"Low (1-19%)",IF(M7815&lt;0.4,"Medium (20-39%)","High (40%+)")))</f>
        <v>No Discount</v>
      </c>
      <c r="R7815" s="0" t="str">
        <f aca="false">INDEX('Lookup Tables'!$B$2:$B$5,MATCH(F7815,'Lookup Tables'!$A$2:$A$5,0))</f>
        <v>Manager B</v>
      </c>
    </row>
    <row r="7816" customFormat="false" ht="15" hidden="false" customHeight="false" outlineLevel="0" collapsed="false">
      <c r="A7816" s="0" t="s">
        <v>5824</v>
      </c>
      <c r="B7816" s="13" t="n">
        <v>43259</v>
      </c>
      <c r="C7816" s="13" t="n">
        <v>43261</v>
      </c>
      <c r="D7816" s="14" t="s">
        <v>137</v>
      </c>
      <c r="E7816" s="14" t="s">
        <v>97</v>
      </c>
      <c r="F7816" s="14" t="s">
        <v>63</v>
      </c>
      <c r="G7816" s="14" t="s">
        <v>64</v>
      </c>
      <c r="H7816" s="14" t="s">
        <v>56</v>
      </c>
      <c r="I7816" s="14" t="s">
        <v>57</v>
      </c>
      <c r="J7816" s="14" t="s">
        <v>126</v>
      </c>
      <c r="K7816" s="15" t="n">
        <v>1497.666</v>
      </c>
      <c r="L7816" s="0" t="n">
        <v>2</v>
      </c>
      <c r="M7816" s="16" t="n">
        <v>0.15</v>
      </c>
      <c r="N7816" s="17" t="n">
        <v>140.9568</v>
      </c>
      <c r="O7816" s="0" t="str">
        <f aca="false">TEXT(B7816,"YYYY-MM")</f>
        <v>2018-06</v>
      </c>
      <c r="P7816" s="18" t="n">
        <f aca="false">IFERROR(N7816/K7816,0)</f>
        <v>0.0941176470588235</v>
      </c>
      <c r="Q7816" s="0" t="str">
        <f aca="false">IF(M7816=0,"No Discount",IF(M7816&lt;0.2,"Low (1-19%)",IF(M7816&lt;0.4,"Medium (20-39%)","High (40%+)")))</f>
        <v>Low (1-19%)</v>
      </c>
      <c r="R7816" s="0" t="str">
        <f aca="false">INDEX('Lookup Tables'!$B$2:$B$5,MATCH(F7816,'Lookup Tables'!$A$2:$A$5,0))</f>
        <v>Manager D</v>
      </c>
    </row>
    <row r="7817" customFormat="false" ht="15" hidden="false" customHeight="false" outlineLevel="0" collapsed="false">
      <c r="A7817" s="0" t="s">
        <v>5824</v>
      </c>
      <c r="B7817" s="13" t="n">
        <v>43259</v>
      </c>
      <c r="C7817" s="13" t="n">
        <v>43261</v>
      </c>
      <c r="D7817" s="14" t="s">
        <v>137</v>
      </c>
      <c r="E7817" s="14" t="s">
        <v>97</v>
      </c>
      <c r="F7817" s="14" t="s">
        <v>63</v>
      </c>
      <c r="G7817" s="14" t="s">
        <v>64</v>
      </c>
      <c r="H7817" s="14" t="s">
        <v>80</v>
      </c>
      <c r="I7817" s="14" t="s">
        <v>81</v>
      </c>
      <c r="J7817" s="14" t="s">
        <v>1512</v>
      </c>
      <c r="K7817" s="15" t="n">
        <v>17.52</v>
      </c>
      <c r="L7817" s="0" t="n">
        <v>2</v>
      </c>
      <c r="M7817" s="16" t="n">
        <v>0.2</v>
      </c>
      <c r="N7817" s="17" t="n">
        <v>-3.504</v>
      </c>
      <c r="O7817" s="0" t="str">
        <f aca="false">TEXT(B7817,"YYYY-MM")</f>
        <v>2018-06</v>
      </c>
      <c r="P7817" s="18" t="n">
        <f aca="false">IFERROR(N7817/K7817,0)</f>
        <v>-0.2</v>
      </c>
      <c r="Q7817" s="0" t="str">
        <f aca="false">IF(M7817=0,"No Discount",IF(M7817&lt;0.2,"Low (1-19%)",IF(M7817&lt;0.4,"Medium (20-39%)","High (40%+)")))</f>
        <v>Medium (20-39%)</v>
      </c>
      <c r="R7817" s="0" t="str">
        <f aca="false">INDEX('Lookup Tables'!$B$2:$B$5,MATCH(F7817,'Lookup Tables'!$A$2:$A$5,0))</f>
        <v>Manager D</v>
      </c>
    </row>
    <row r="7818" customFormat="false" ht="15" hidden="false" customHeight="false" outlineLevel="0" collapsed="false">
      <c r="A7818" s="0" t="s">
        <v>5825</v>
      </c>
      <c r="B7818" s="13" t="n">
        <v>43029</v>
      </c>
      <c r="C7818" s="13" t="n">
        <v>43034</v>
      </c>
      <c r="D7818" s="14" t="s">
        <v>52</v>
      </c>
      <c r="E7818" s="14" t="s">
        <v>97</v>
      </c>
      <c r="F7818" s="14" t="s">
        <v>63</v>
      </c>
      <c r="G7818" s="14" t="s">
        <v>646</v>
      </c>
      <c r="H7818" s="14" t="s">
        <v>65</v>
      </c>
      <c r="I7818" s="14" t="s">
        <v>78</v>
      </c>
      <c r="J7818" s="14" t="s">
        <v>1759</v>
      </c>
      <c r="K7818" s="15" t="n">
        <v>113.22</v>
      </c>
      <c r="L7818" s="0" t="n">
        <v>3</v>
      </c>
      <c r="M7818" s="16" t="n">
        <v>0</v>
      </c>
      <c r="N7818" s="17" t="n">
        <v>29.4372</v>
      </c>
      <c r="O7818" s="0" t="str">
        <f aca="false">TEXT(B7818,"YYYY-MM")</f>
        <v>2017-10</v>
      </c>
      <c r="P7818" s="18" t="n">
        <f aca="false">IFERROR(N7818/K7818,0)</f>
        <v>0.26</v>
      </c>
      <c r="Q7818" s="0" t="str">
        <f aca="false">IF(M7818=0,"No Discount",IF(M7818&lt;0.2,"Low (1-19%)",IF(M7818&lt;0.4,"Medium (20-39%)","High (40%+)")))</f>
        <v>No Discount</v>
      </c>
      <c r="R7818" s="0" t="str">
        <f aca="false">INDEX('Lookup Tables'!$B$2:$B$5,MATCH(F7818,'Lookup Tables'!$A$2:$A$5,0))</f>
        <v>Manager D</v>
      </c>
    </row>
    <row r="7819" customFormat="false" ht="15" hidden="false" customHeight="false" outlineLevel="0" collapsed="false">
      <c r="A7819" s="0" t="s">
        <v>5825</v>
      </c>
      <c r="B7819" s="13" t="n">
        <v>43029</v>
      </c>
      <c r="C7819" s="13" t="n">
        <v>43034</v>
      </c>
      <c r="D7819" s="14" t="s">
        <v>52</v>
      </c>
      <c r="E7819" s="14" t="s">
        <v>97</v>
      </c>
      <c r="F7819" s="14" t="s">
        <v>63</v>
      </c>
      <c r="G7819" s="14" t="s">
        <v>646</v>
      </c>
      <c r="H7819" s="14" t="s">
        <v>65</v>
      </c>
      <c r="I7819" s="14" t="s">
        <v>91</v>
      </c>
      <c r="J7819" s="14" t="s">
        <v>4974</v>
      </c>
      <c r="K7819" s="15" t="n">
        <v>35.88</v>
      </c>
      <c r="L7819" s="0" t="n">
        <v>6</v>
      </c>
      <c r="M7819" s="16" t="n">
        <v>0</v>
      </c>
      <c r="N7819" s="17" t="n">
        <v>17.5812</v>
      </c>
      <c r="O7819" s="0" t="str">
        <f aca="false">TEXT(B7819,"YYYY-MM")</f>
        <v>2017-10</v>
      </c>
      <c r="P7819" s="18" t="n">
        <f aca="false">IFERROR(N7819/K7819,0)</f>
        <v>0.49</v>
      </c>
      <c r="Q7819" s="0" t="str">
        <f aca="false">IF(M7819=0,"No Discount",IF(M7819&lt;0.2,"Low (1-19%)",IF(M7819&lt;0.4,"Medium (20-39%)","High (40%+)")))</f>
        <v>No Discount</v>
      </c>
      <c r="R7819" s="0" t="str">
        <f aca="false">INDEX('Lookup Tables'!$B$2:$B$5,MATCH(F7819,'Lookup Tables'!$A$2:$A$5,0))</f>
        <v>Manager D</v>
      </c>
    </row>
    <row r="7820" customFormat="false" ht="15" hidden="false" customHeight="false" outlineLevel="0" collapsed="false">
      <c r="A7820" s="0" t="s">
        <v>5825</v>
      </c>
      <c r="B7820" s="13" t="n">
        <v>43029</v>
      </c>
      <c r="C7820" s="13" t="n">
        <v>43034</v>
      </c>
      <c r="D7820" s="14" t="s">
        <v>52</v>
      </c>
      <c r="E7820" s="14" t="s">
        <v>97</v>
      </c>
      <c r="F7820" s="14" t="s">
        <v>63</v>
      </c>
      <c r="G7820" s="14" t="s">
        <v>646</v>
      </c>
      <c r="H7820" s="14" t="s">
        <v>65</v>
      </c>
      <c r="I7820" s="14" t="s">
        <v>83</v>
      </c>
      <c r="J7820" s="14" t="s">
        <v>3767</v>
      </c>
      <c r="K7820" s="15" t="n">
        <v>4535.976</v>
      </c>
      <c r="L7820" s="0" t="n">
        <v>3</v>
      </c>
      <c r="M7820" s="16" t="n">
        <v>0.2</v>
      </c>
      <c r="N7820" s="17" t="n">
        <v>1644.2913</v>
      </c>
      <c r="O7820" s="0" t="str">
        <f aca="false">TEXT(B7820,"YYYY-MM")</f>
        <v>2017-10</v>
      </c>
      <c r="P7820" s="18" t="n">
        <f aca="false">IFERROR(N7820/K7820,0)</f>
        <v>0.3625</v>
      </c>
      <c r="Q7820" s="0" t="str">
        <f aca="false">IF(M7820=0,"No Discount",IF(M7820&lt;0.2,"Low (1-19%)",IF(M7820&lt;0.4,"Medium (20-39%)","High (40%+)")))</f>
        <v>Medium (20-39%)</v>
      </c>
      <c r="R7820" s="0" t="str">
        <f aca="false">INDEX('Lookup Tables'!$B$2:$B$5,MATCH(F7820,'Lookup Tables'!$A$2:$A$5,0))</f>
        <v>Manager D</v>
      </c>
    </row>
    <row r="7821" customFormat="false" ht="15" hidden="false" customHeight="false" outlineLevel="0" collapsed="false">
      <c r="A7821" s="0" t="s">
        <v>5826</v>
      </c>
      <c r="B7821" s="13" t="n">
        <v>43126</v>
      </c>
      <c r="C7821" s="13" t="n">
        <v>43130</v>
      </c>
      <c r="D7821" s="14" t="s">
        <v>69</v>
      </c>
      <c r="E7821" s="14" t="s">
        <v>53</v>
      </c>
      <c r="F7821" s="14" t="s">
        <v>63</v>
      </c>
      <c r="G7821" s="14" t="s">
        <v>64</v>
      </c>
      <c r="H7821" s="14" t="s">
        <v>65</v>
      </c>
      <c r="I7821" s="14" t="s">
        <v>171</v>
      </c>
      <c r="J7821" s="14" t="s">
        <v>1998</v>
      </c>
      <c r="K7821" s="15" t="n">
        <v>11.84</v>
      </c>
      <c r="L7821" s="0" t="n">
        <v>8</v>
      </c>
      <c r="M7821" s="16" t="n">
        <v>0</v>
      </c>
      <c r="N7821" s="17" t="n">
        <v>5.6832</v>
      </c>
      <c r="O7821" s="0" t="str">
        <f aca="false">TEXT(B7821,"YYYY-MM")</f>
        <v>2018-01</v>
      </c>
      <c r="P7821" s="18" t="n">
        <f aca="false">IFERROR(N7821/K7821,0)</f>
        <v>0.48</v>
      </c>
      <c r="Q7821" s="0" t="str">
        <f aca="false">IF(M7821=0,"No Discount",IF(M7821&lt;0.2,"Low (1-19%)",IF(M7821&lt;0.4,"Medium (20-39%)","High (40%+)")))</f>
        <v>No Discount</v>
      </c>
      <c r="R7821" s="0" t="str">
        <f aca="false">INDEX('Lookup Tables'!$B$2:$B$5,MATCH(F7821,'Lookup Tables'!$A$2:$A$5,0))</f>
        <v>Manager D</v>
      </c>
    </row>
    <row r="7822" customFormat="false" ht="15" hidden="false" customHeight="false" outlineLevel="0" collapsed="false">
      <c r="A7822" s="0" t="s">
        <v>5827</v>
      </c>
      <c r="B7822" s="13" t="n">
        <v>43442</v>
      </c>
      <c r="C7822" s="13" t="n">
        <v>43444</v>
      </c>
      <c r="D7822" s="14" t="s">
        <v>52</v>
      </c>
      <c r="E7822" s="14" t="s">
        <v>97</v>
      </c>
      <c r="F7822" s="14" t="s">
        <v>117</v>
      </c>
      <c r="G7822" s="14" t="s">
        <v>649</v>
      </c>
      <c r="H7822" s="14" t="s">
        <v>65</v>
      </c>
      <c r="I7822" s="14" t="s">
        <v>73</v>
      </c>
      <c r="J7822" s="14" t="s">
        <v>1052</v>
      </c>
      <c r="K7822" s="15" t="n">
        <v>592.74</v>
      </c>
      <c r="L7822" s="0" t="n">
        <v>6</v>
      </c>
      <c r="M7822" s="16" t="n">
        <v>0</v>
      </c>
      <c r="N7822" s="17" t="n">
        <v>160.0398</v>
      </c>
      <c r="O7822" s="0" t="str">
        <f aca="false">TEXT(B7822,"YYYY-MM")</f>
        <v>2018-12</v>
      </c>
      <c r="P7822" s="18" t="n">
        <f aca="false">IFERROR(N7822/K7822,0)</f>
        <v>0.27</v>
      </c>
      <c r="Q7822" s="0" t="str">
        <f aca="false">IF(M7822=0,"No Discount",IF(M7822&lt;0.2,"Low (1-19%)",IF(M7822&lt;0.4,"Medium (20-39%)","High (40%+)")))</f>
        <v>No Discount</v>
      </c>
      <c r="R7822" s="0" t="str">
        <f aca="false">INDEX('Lookup Tables'!$B$2:$B$5,MATCH(F7822,'Lookup Tables'!$A$2:$A$5,0))</f>
        <v>Manager B</v>
      </c>
    </row>
    <row r="7823" customFormat="false" ht="15" hidden="false" customHeight="false" outlineLevel="0" collapsed="false">
      <c r="A7823" s="0" t="s">
        <v>5828</v>
      </c>
      <c r="B7823" s="13" t="n">
        <v>43029</v>
      </c>
      <c r="C7823" s="13" t="n">
        <v>43032</v>
      </c>
      <c r="D7823" s="14" t="s">
        <v>52</v>
      </c>
      <c r="E7823" s="14" t="s">
        <v>53</v>
      </c>
      <c r="F7823" s="14" t="s">
        <v>54</v>
      </c>
      <c r="G7823" s="14" t="s">
        <v>200</v>
      </c>
      <c r="H7823" s="14" t="s">
        <v>65</v>
      </c>
      <c r="I7823" s="14" t="s">
        <v>73</v>
      </c>
      <c r="J7823" s="14" t="s">
        <v>3322</v>
      </c>
      <c r="K7823" s="15" t="n">
        <v>111.672</v>
      </c>
      <c r="L7823" s="0" t="n">
        <v>9</v>
      </c>
      <c r="M7823" s="16" t="n">
        <v>0.2</v>
      </c>
      <c r="N7823" s="17" t="n">
        <v>6.9795</v>
      </c>
      <c r="O7823" s="0" t="str">
        <f aca="false">TEXT(B7823,"YYYY-MM")</f>
        <v>2017-10</v>
      </c>
      <c r="P7823" s="18" t="n">
        <f aca="false">IFERROR(N7823/K7823,0)</f>
        <v>0.0625</v>
      </c>
      <c r="Q7823" s="0" t="str">
        <f aca="false">IF(M7823=0,"No Discount",IF(M7823&lt;0.2,"Low (1-19%)",IF(M7823&lt;0.4,"Medium (20-39%)","High (40%+)")))</f>
        <v>Medium (20-39%)</v>
      </c>
      <c r="R7823" s="0" t="str">
        <f aca="false">INDEX('Lookup Tables'!$B$2:$B$5,MATCH(F7823,'Lookup Tables'!$A$2:$A$5,0))</f>
        <v>Manager C</v>
      </c>
    </row>
    <row r="7824" customFormat="false" ht="15" hidden="false" customHeight="false" outlineLevel="0" collapsed="false">
      <c r="A7824" s="0" t="s">
        <v>5829</v>
      </c>
      <c r="B7824" s="13" t="n">
        <v>42242</v>
      </c>
      <c r="C7824" s="13" t="n">
        <v>42248</v>
      </c>
      <c r="D7824" s="14" t="s">
        <v>69</v>
      </c>
      <c r="E7824" s="14" t="s">
        <v>97</v>
      </c>
      <c r="F7824" s="14" t="s">
        <v>117</v>
      </c>
      <c r="G7824" s="14" t="s">
        <v>160</v>
      </c>
      <c r="H7824" s="14" t="s">
        <v>65</v>
      </c>
      <c r="I7824" s="14" t="s">
        <v>78</v>
      </c>
      <c r="J7824" s="14" t="s">
        <v>1825</v>
      </c>
      <c r="K7824" s="15" t="n">
        <v>8.64</v>
      </c>
      <c r="L7824" s="0" t="n">
        <v>3</v>
      </c>
      <c r="M7824" s="16" t="n">
        <v>0</v>
      </c>
      <c r="N7824" s="17" t="n">
        <v>2.5056</v>
      </c>
      <c r="O7824" s="0" t="str">
        <f aca="false">TEXT(B7824,"YYYY-MM")</f>
        <v>2015-08</v>
      </c>
      <c r="P7824" s="18" t="n">
        <f aca="false">IFERROR(N7824/K7824,0)</f>
        <v>0.29</v>
      </c>
      <c r="Q7824" s="0" t="str">
        <f aca="false">IF(M7824=0,"No Discount",IF(M7824&lt;0.2,"Low (1-19%)",IF(M7824&lt;0.4,"Medium (20-39%)","High (40%+)")))</f>
        <v>No Discount</v>
      </c>
      <c r="R7824" s="0" t="str">
        <f aca="false">INDEX('Lookup Tables'!$B$2:$B$5,MATCH(F7824,'Lookup Tables'!$A$2:$A$5,0))</f>
        <v>Manager B</v>
      </c>
    </row>
    <row r="7825" customFormat="false" ht="15" hidden="false" customHeight="false" outlineLevel="0" collapsed="false">
      <c r="A7825" s="0" t="s">
        <v>5829</v>
      </c>
      <c r="B7825" s="13" t="n">
        <v>42242</v>
      </c>
      <c r="C7825" s="13" t="n">
        <v>42248</v>
      </c>
      <c r="D7825" s="14" t="s">
        <v>69</v>
      </c>
      <c r="E7825" s="14" t="s">
        <v>97</v>
      </c>
      <c r="F7825" s="14" t="s">
        <v>117</v>
      </c>
      <c r="G7825" s="14" t="s">
        <v>160</v>
      </c>
      <c r="H7825" s="14" t="s">
        <v>80</v>
      </c>
      <c r="I7825" s="14" t="s">
        <v>123</v>
      </c>
      <c r="J7825" s="14" t="s">
        <v>2344</v>
      </c>
      <c r="K7825" s="15" t="n">
        <v>149.97</v>
      </c>
      <c r="L7825" s="0" t="n">
        <v>3</v>
      </c>
      <c r="M7825" s="16" t="n">
        <v>0</v>
      </c>
      <c r="N7825" s="17" t="n">
        <v>52.4895</v>
      </c>
      <c r="O7825" s="0" t="str">
        <f aca="false">TEXT(B7825,"YYYY-MM")</f>
        <v>2015-08</v>
      </c>
      <c r="P7825" s="18" t="n">
        <f aca="false">IFERROR(N7825/K7825,0)</f>
        <v>0.35</v>
      </c>
      <c r="Q7825" s="0" t="str">
        <f aca="false">IF(M7825=0,"No Discount",IF(M7825&lt;0.2,"Low (1-19%)",IF(M7825&lt;0.4,"Medium (20-39%)","High (40%+)")))</f>
        <v>No Discount</v>
      </c>
      <c r="R7825" s="0" t="str">
        <f aca="false">INDEX('Lookup Tables'!$B$2:$B$5,MATCH(F7825,'Lookup Tables'!$A$2:$A$5,0))</f>
        <v>Manager B</v>
      </c>
    </row>
    <row r="7826" customFormat="false" ht="15" hidden="false" customHeight="false" outlineLevel="0" collapsed="false">
      <c r="A7826" s="0" t="s">
        <v>5830</v>
      </c>
      <c r="B7826" s="13" t="n">
        <v>42140</v>
      </c>
      <c r="C7826" s="13" t="n">
        <v>42147</v>
      </c>
      <c r="D7826" s="14" t="s">
        <v>69</v>
      </c>
      <c r="E7826" s="14" t="s">
        <v>62</v>
      </c>
      <c r="F7826" s="14" t="s">
        <v>63</v>
      </c>
      <c r="G7826" s="14" t="s">
        <v>64</v>
      </c>
      <c r="H7826" s="14" t="s">
        <v>56</v>
      </c>
      <c r="I7826" s="14" t="s">
        <v>59</v>
      </c>
      <c r="J7826" s="14" t="s">
        <v>2648</v>
      </c>
      <c r="K7826" s="15" t="n">
        <v>232.88</v>
      </c>
      <c r="L7826" s="0" t="n">
        <v>5</v>
      </c>
      <c r="M7826" s="16" t="n">
        <v>0.2</v>
      </c>
      <c r="N7826" s="17" t="n">
        <v>17.466</v>
      </c>
      <c r="O7826" s="0" t="str">
        <f aca="false">TEXT(B7826,"YYYY-MM")</f>
        <v>2015-05</v>
      </c>
      <c r="P7826" s="18" t="n">
        <f aca="false">IFERROR(N7826/K7826,0)</f>
        <v>0.075</v>
      </c>
      <c r="Q7826" s="0" t="str">
        <f aca="false">IF(M7826=0,"No Discount",IF(M7826&lt;0.2,"Low (1-19%)",IF(M7826&lt;0.4,"Medium (20-39%)","High (40%+)")))</f>
        <v>Medium (20-39%)</v>
      </c>
      <c r="R7826" s="0" t="str">
        <f aca="false">INDEX('Lookup Tables'!$B$2:$B$5,MATCH(F7826,'Lookup Tables'!$A$2:$A$5,0))</f>
        <v>Manager D</v>
      </c>
    </row>
    <row r="7827" customFormat="false" ht="15" hidden="false" customHeight="false" outlineLevel="0" collapsed="false">
      <c r="A7827" s="0" t="s">
        <v>5831</v>
      </c>
      <c r="B7827" s="13" t="n">
        <v>42403</v>
      </c>
      <c r="C7827" s="13" t="n">
        <v>42407</v>
      </c>
      <c r="D7827" s="14" t="s">
        <v>69</v>
      </c>
      <c r="E7827" s="14" t="s">
        <v>62</v>
      </c>
      <c r="F7827" s="14" t="s">
        <v>117</v>
      </c>
      <c r="G7827" s="14" t="s">
        <v>170</v>
      </c>
      <c r="H7827" s="14" t="s">
        <v>56</v>
      </c>
      <c r="I7827" s="14" t="s">
        <v>59</v>
      </c>
      <c r="J7827" s="14" t="s">
        <v>143</v>
      </c>
      <c r="K7827" s="15" t="n">
        <v>90.882</v>
      </c>
      <c r="L7827" s="0" t="n">
        <v>1</v>
      </c>
      <c r="M7827" s="16" t="n">
        <v>0.1</v>
      </c>
      <c r="N7827" s="17" t="n">
        <v>15.147</v>
      </c>
      <c r="O7827" s="0" t="str">
        <f aca="false">TEXT(B7827,"YYYY-MM")</f>
        <v>2016-02</v>
      </c>
      <c r="P7827" s="18" t="n">
        <f aca="false">IFERROR(N7827/K7827,0)</f>
        <v>0.166666666666667</v>
      </c>
      <c r="Q7827" s="0" t="str">
        <f aca="false">IF(M7827=0,"No Discount",IF(M7827&lt;0.2,"Low (1-19%)",IF(M7827&lt;0.4,"Medium (20-39%)","High (40%+)")))</f>
        <v>Low (1-19%)</v>
      </c>
      <c r="R7827" s="0" t="str">
        <f aca="false">INDEX('Lookup Tables'!$B$2:$B$5,MATCH(F7827,'Lookup Tables'!$A$2:$A$5,0))</f>
        <v>Manager B</v>
      </c>
    </row>
    <row r="7828" customFormat="false" ht="15" hidden="false" customHeight="false" outlineLevel="0" collapsed="false">
      <c r="A7828" s="0" t="s">
        <v>5832</v>
      </c>
      <c r="B7828" s="13" t="n">
        <v>43404</v>
      </c>
      <c r="C7828" s="13" t="n">
        <v>43409</v>
      </c>
      <c r="D7828" s="14" t="s">
        <v>69</v>
      </c>
      <c r="E7828" s="14" t="s">
        <v>62</v>
      </c>
      <c r="F7828" s="14" t="s">
        <v>98</v>
      </c>
      <c r="G7828" s="14" t="s">
        <v>146</v>
      </c>
      <c r="H7828" s="14" t="s">
        <v>80</v>
      </c>
      <c r="I7828" s="14" t="s">
        <v>81</v>
      </c>
      <c r="J7828" s="14" t="s">
        <v>989</v>
      </c>
      <c r="K7828" s="15" t="n">
        <v>508.768</v>
      </c>
      <c r="L7828" s="0" t="n">
        <v>4</v>
      </c>
      <c r="M7828" s="16" t="n">
        <v>0.2</v>
      </c>
      <c r="N7828" s="17" t="n">
        <v>38.1576</v>
      </c>
      <c r="O7828" s="0" t="str">
        <f aca="false">TEXT(B7828,"YYYY-MM")</f>
        <v>2018-10</v>
      </c>
      <c r="P7828" s="18" t="n">
        <f aca="false">IFERROR(N7828/K7828,0)</f>
        <v>0.075</v>
      </c>
      <c r="Q7828" s="0" t="str">
        <f aca="false">IF(M7828=0,"No Discount",IF(M7828&lt;0.2,"Low (1-19%)",IF(M7828&lt;0.4,"Medium (20-39%)","High (40%+)")))</f>
        <v>Medium (20-39%)</v>
      </c>
      <c r="R7828" s="0" t="str">
        <f aca="false">INDEX('Lookup Tables'!$B$2:$B$5,MATCH(F7828,'Lookup Tables'!$A$2:$A$5,0))</f>
        <v>Manager A</v>
      </c>
    </row>
    <row r="7829" customFormat="false" ht="15" hidden="false" customHeight="false" outlineLevel="0" collapsed="false">
      <c r="A7829" s="0" t="s">
        <v>5832</v>
      </c>
      <c r="B7829" s="13" t="n">
        <v>43404</v>
      </c>
      <c r="C7829" s="13" t="n">
        <v>43409</v>
      </c>
      <c r="D7829" s="14" t="s">
        <v>69</v>
      </c>
      <c r="E7829" s="14" t="s">
        <v>62</v>
      </c>
      <c r="F7829" s="14" t="s">
        <v>98</v>
      </c>
      <c r="G7829" s="14" t="s">
        <v>146</v>
      </c>
      <c r="H7829" s="14" t="s">
        <v>65</v>
      </c>
      <c r="I7829" s="14" t="s">
        <v>129</v>
      </c>
      <c r="J7829" s="14" t="s">
        <v>592</v>
      </c>
      <c r="K7829" s="15" t="n">
        <v>9.912</v>
      </c>
      <c r="L7829" s="0" t="n">
        <v>3</v>
      </c>
      <c r="M7829" s="16" t="n">
        <v>0.2</v>
      </c>
      <c r="N7829" s="17" t="n">
        <v>3.2214</v>
      </c>
      <c r="O7829" s="0" t="str">
        <f aca="false">TEXT(B7829,"YYYY-MM")</f>
        <v>2018-10</v>
      </c>
      <c r="P7829" s="18" t="n">
        <f aca="false">IFERROR(N7829/K7829,0)</f>
        <v>0.325</v>
      </c>
      <c r="Q7829" s="0" t="str">
        <f aca="false">IF(M7829=0,"No Discount",IF(M7829&lt;0.2,"Low (1-19%)",IF(M7829&lt;0.4,"Medium (20-39%)","High (40%+)")))</f>
        <v>Medium (20-39%)</v>
      </c>
      <c r="R7829" s="0" t="str">
        <f aca="false">INDEX('Lookup Tables'!$B$2:$B$5,MATCH(F7829,'Lookup Tables'!$A$2:$A$5,0))</f>
        <v>Manager A</v>
      </c>
    </row>
    <row r="7830" customFormat="false" ht="15" hidden="false" customHeight="false" outlineLevel="0" collapsed="false">
      <c r="A7830" s="0" t="s">
        <v>5833</v>
      </c>
      <c r="B7830" s="13" t="n">
        <v>42486</v>
      </c>
      <c r="C7830" s="13" t="n">
        <v>42491</v>
      </c>
      <c r="D7830" s="14" t="s">
        <v>69</v>
      </c>
      <c r="E7830" s="14" t="s">
        <v>62</v>
      </c>
      <c r="F7830" s="14" t="s">
        <v>63</v>
      </c>
      <c r="G7830" s="14" t="s">
        <v>64</v>
      </c>
      <c r="H7830" s="14" t="s">
        <v>56</v>
      </c>
      <c r="I7830" s="14" t="s">
        <v>59</v>
      </c>
      <c r="J7830" s="14" t="s">
        <v>2794</v>
      </c>
      <c r="K7830" s="15" t="n">
        <v>63.936</v>
      </c>
      <c r="L7830" s="0" t="n">
        <v>3</v>
      </c>
      <c r="M7830" s="16" t="n">
        <v>0.2</v>
      </c>
      <c r="N7830" s="17" t="n">
        <v>6.3936</v>
      </c>
      <c r="O7830" s="0" t="str">
        <f aca="false">TEXT(B7830,"YYYY-MM")</f>
        <v>2016-04</v>
      </c>
      <c r="P7830" s="18" t="n">
        <f aca="false">IFERROR(N7830/K7830,0)</f>
        <v>0.1</v>
      </c>
      <c r="Q7830" s="0" t="str">
        <f aca="false">IF(M7830=0,"No Discount",IF(M7830&lt;0.2,"Low (1-19%)",IF(M7830&lt;0.4,"Medium (20-39%)","High (40%+)")))</f>
        <v>Medium (20-39%)</v>
      </c>
      <c r="R7830" s="0" t="str">
        <f aca="false">INDEX('Lookup Tables'!$B$2:$B$5,MATCH(F7830,'Lookup Tables'!$A$2:$A$5,0))</f>
        <v>Manager D</v>
      </c>
    </row>
    <row r="7831" customFormat="false" ht="15" hidden="false" customHeight="false" outlineLevel="0" collapsed="false">
      <c r="A7831" s="0" t="s">
        <v>5833</v>
      </c>
      <c r="B7831" s="13" t="n">
        <v>42486</v>
      </c>
      <c r="C7831" s="13" t="n">
        <v>42491</v>
      </c>
      <c r="D7831" s="14" t="s">
        <v>69</v>
      </c>
      <c r="E7831" s="14" t="s">
        <v>62</v>
      </c>
      <c r="F7831" s="14" t="s">
        <v>63</v>
      </c>
      <c r="G7831" s="14" t="s">
        <v>64</v>
      </c>
      <c r="H7831" s="14" t="s">
        <v>65</v>
      </c>
      <c r="I7831" s="14" t="s">
        <v>78</v>
      </c>
      <c r="J7831" s="14" t="s">
        <v>723</v>
      </c>
      <c r="K7831" s="15" t="n">
        <v>59.52</v>
      </c>
      <c r="L7831" s="0" t="n">
        <v>3</v>
      </c>
      <c r="M7831" s="16" t="n">
        <v>0</v>
      </c>
      <c r="N7831" s="17" t="n">
        <v>15.4752</v>
      </c>
      <c r="O7831" s="0" t="str">
        <f aca="false">TEXT(B7831,"YYYY-MM")</f>
        <v>2016-04</v>
      </c>
      <c r="P7831" s="18" t="n">
        <f aca="false">IFERROR(N7831/K7831,0)</f>
        <v>0.26</v>
      </c>
      <c r="Q7831" s="0" t="str">
        <f aca="false">IF(M7831=0,"No Discount",IF(M7831&lt;0.2,"Low (1-19%)",IF(M7831&lt;0.4,"Medium (20-39%)","High (40%+)")))</f>
        <v>No Discount</v>
      </c>
      <c r="R7831" s="0" t="str">
        <f aca="false">INDEX('Lookup Tables'!$B$2:$B$5,MATCH(F7831,'Lookup Tables'!$A$2:$A$5,0))</f>
        <v>Manager D</v>
      </c>
    </row>
    <row r="7832" customFormat="false" ht="15" hidden="false" customHeight="false" outlineLevel="0" collapsed="false">
      <c r="A7832" s="0" t="s">
        <v>5833</v>
      </c>
      <c r="B7832" s="13" t="n">
        <v>42486</v>
      </c>
      <c r="C7832" s="13" t="n">
        <v>42491</v>
      </c>
      <c r="D7832" s="14" t="s">
        <v>69</v>
      </c>
      <c r="E7832" s="14" t="s">
        <v>62</v>
      </c>
      <c r="F7832" s="14" t="s">
        <v>63</v>
      </c>
      <c r="G7832" s="14" t="s">
        <v>64</v>
      </c>
      <c r="H7832" s="14" t="s">
        <v>80</v>
      </c>
      <c r="I7832" s="14" t="s">
        <v>81</v>
      </c>
      <c r="J7832" s="14" t="s">
        <v>4799</v>
      </c>
      <c r="K7832" s="15" t="n">
        <v>311.976</v>
      </c>
      <c r="L7832" s="0" t="n">
        <v>3</v>
      </c>
      <c r="M7832" s="16" t="n">
        <v>0.2</v>
      </c>
      <c r="N7832" s="17" t="n">
        <v>38.997</v>
      </c>
      <c r="O7832" s="0" t="str">
        <f aca="false">TEXT(B7832,"YYYY-MM")</f>
        <v>2016-04</v>
      </c>
      <c r="P7832" s="18" t="n">
        <f aca="false">IFERROR(N7832/K7832,0)</f>
        <v>0.125</v>
      </c>
      <c r="Q7832" s="0" t="str">
        <f aca="false">IF(M7832=0,"No Discount",IF(M7832&lt;0.2,"Low (1-19%)",IF(M7832&lt;0.4,"Medium (20-39%)","High (40%+)")))</f>
        <v>Medium (20-39%)</v>
      </c>
      <c r="R7832" s="0" t="str">
        <f aca="false">INDEX('Lookup Tables'!$B$2:$B$5,MATCH(F7832,'Lookup Tables'!$A$2:$A$5,0))</f>
        <v>Manager D</v>
      </c>
    </row>
    <row r="7833" customFormat="false" ht="15" hidden="false" customHeight="false" outlineLevel="0" collapsed="false">
      <c r="A7833" s="0" t="s">
        <v>5833</v>
      </c>
      <c r="B7833" s="13" t="n">
        <v>42486</v>
      </c>
      <c r="C7833" s="13" t="n">
        <v>42491</v>
      </c>
      <c r="D7833" s="14" t="s">
        <v>69</v>
      </c>
      <c r="E7833" s="14" t="s">
        <v>62</v>
      </c>
      <c r="F7833" s="14" t="s">
        <v>63</v>
      </c>
      <c r="G7833" s="14" t="s">
        <v>64</v>
      </c>
      <c r="H7833" s="14" t="s">
        <v>65</v>
      </c>
      <c r="I7833" s="14" t="s">
        <v>83</v>
      </c>
      <c r="J7833" s="14" t="s">
        <v>563</v>
      </c>
      <c r="K7833" s="15" t="n">
        <v>50.352</v>
      </c>
      <c r="L7833" s="0" t="n">
        <v>3</v>
      </c>
      <c r="M7833" s="16" t="n">
        <v>0.2</v>
      </c>
      <c r="N7833" s="17" t="n">
        <v>17.6232</v>
      </c>
      <c r="O7833" s="0" t="str">
        <f aca="false">TEXT(B7833,"YYYY-MM")</f>
        <v>2016-04</v>
      </c>
      <c r="P7833" s="18" t="n">
        <f aca="false">IFERROR(N7833/K7833,0)</f>
        <v>0.35</v>
      </c>
      <c r="Q7833" s="0" t="str">
        <f aca="false">IF(M7833=0,"No Discount",IF(M7833&lt;0.2,"Low (1-19%)",IF(M7833&lt;0.4,"Medium (20-39%)","High (40%+)")))</f>
        <v>Medium (20-39%)</v>
      </c>
      <c r="R7833" s="0" t="str">
        <f aca="false">INDEX('Lookup Tables'!$B$2:$B$5,MATCH(F7833,'Lookup Tables'!$A$2:$A$5,0))</f>
        <v>Manager D</v>
      </c>
    </row>
    <row r="7834" customFormat="false" ht="15" hidden="false" customHeight="false" outlineLevel="0" collapsed="false">
      <c r="A7834" s="0" t="s">
        <v>5834</v>
      </c>
      <c r="B7834" s="13" t="n">
        <v>42864</v>
      </c>
      <c r="C7834" s="13" t="n">
        <v>42868</v>
      </c>
      <c r="D7834" s="14" t="s">
        <v>69</v>
      </c>
      <c r="E7834" s="14" t="s">
        <v>53</v>
      </c>
      <c r="F7834" s="14" t="s">
        <v>98</v>
      </c>
      <c r="G7834" s="14" t="s">
        <v>99</v>
      </c>
      <c r="H7834" s="14" t="s">
        <v>80</v>
      </c>
      <c r="I7834" s="14" t="s">
        <v>81</v>
      </c>
      <c r="J7834" s="14" t="s">
        <v>383</v>
      </c>
      <c r="K7834" s="15" t="n">
        <v>19.136</v>
      </c>
      <c r="L7834" s="0" t="n">
        <v>2</v>
      </c>
      <c r="M7834" s="16" t="n">
        <v>0.2</v>
      </c>
      <c r="N7834" s="17" t="n">
        <v>1.9136</v>
      </c>
      <c r="O7834" s="0" t="str">
        <f aca="false">TEXT(B7834,"YYYY-MM")</f>
        <v>2017-05</v>
      </c>
      <c r="P7834" s="18" t="n">
        <f aca="false">IFERROR(N7834/K7834,0)</f>
        <v>0.1</v>
      </c>
      <c r="Q7834" s="0" t="str">
        <f aca="false">IF(M7834=0,"No Discount",IF(M7834&lt;0.2,"Low (1-19%)",IF(M7834&lt;0.4,"Medium (20-39%)","High (40%+)")))</f>
        <v>Medium (20-39%)</v>
      </c>
      <c r="R7834" s="0" t="str">
        <f aca="false">INDEX('Lookup Tables'!$B$2:$B$5,MATCH(F7834,'Lookup Tables'!$A$2:$A$5,0))</f>
        <v>Manager A</v>
      </c>
    </row>
    <row r="7835" customFormat="false" ht="15" hidden="false" customHeight="false" outlineLevel="0" collapsed="false">
      <c r="A7835" s="0" t="s">
        <v>5835</v>
      </c>
      <c r="B7835" s="13" t="n">
        <v>42393</v>
      </c>
      <c r="C7835" s="13" t="n">
        <v>42397</v>
      </c>
      <c r="D7835" s="14" t="s">
        <v>69</v>
      </c>
      <c r="E7835" s="14" t="s">
        <v>97</v>
      </c>
      <c r="F7835" s="14" t="s">
        <v>54</v>
      </c>
      <c r="G7835" s="14" t="s">
        <v>70</v>
      </c>
      <c r="H7835" s="14" t="s">
        <v>65</v>
      </c>
      <c r="I7835" s="14" t="s">
        <v>78</v>
      </c>
      <c r="J7835" s="14" t="s">
        <v>637</v>
      </c>
      <c r="K7835" s="15" t="n">
        <v>13.12</v>
      </c>
      <c r="L7835" s="0" t="n">
        <v>5</v>
      </c>
      <c r="M7835" s="16" t="n">
        <v>0.2</v>
      </c>
      <c r="N7835" s="17" t="n">
        <v>2.132</v>
      </c>
      <c r="O7835" s="0" t="str">
        <f aca="false">TEXT(B7835,"YYYY-MM")</f>
        <v>2016-01</v>
      </c>
      <c r="P7835" s="18" t="n">
        <f aca="false">IFERROR(N7835/K7835,0)</f>
        <v>0.1625</v>
      </c>
      <c r="Q7835" s="0" t="str">
        <f aca="false">IF(M7835=0,"No Discount",IF(M7835&lt;0.2,"Low (1-19%)",IF(M7835&lt;0.4,"Medium (20-39%)","High (40%+)")))</f>
        <v>Medium (20-39%)</v>
      </c>
      <c r="R7835" s="0" t="str">
        <f aca="false">INDEX('Lookup Tables'!$B$2:$B$5,MATCH(F7835,'Lookup Tables'!$A$2:$A$5,0))</f>
        <v>Manager C</v>
      </c>
    </row>
    <row r="7836" customFormat="false" ht="15" hidden="false" customHeight="false" outlineLevel="0" collapsed="false">
      <c r="A7836" s="0" t="s">
        <v>5836</v>
      </c>
      <c r="B7836" s="13" t="n">
        <v>42473</v>
      </c>
      <c r="C7836" s="13" t="n">
        <v>42477</v>
      </c>
      <c r="D7836" s="14" t="s">
        <v>52</v>
      </c>
      <c r="E7836" s="14" t="s">
        <v>53</v>
      </c>
      <c r="F7836" s="14" t="s">
        <v>63</v>
      </c>
      <c r="G7836" s="14" t="s">
        <v>64</v>
      </c>
      <c r="H7836" s="14" t="s">
        <v>56</v>
      </c>
      <c r="I7836" s="14" t="s">
        <v>71</v>
      </c>
      <c r="J7836" s="14" t="s">
        <v>1804</v>
      </c>
      <c r="K7836" s="15" t="n">
        <v>241.568</v>
      </c>
      <c r="L7836" s="0" t="n">
        <v>2</v>
      </c>
      <c r="M7836" s="16" t="n">
        <v>0.2</v>
      </c>
      <c r="N7836" s="17" t="n">
        <v>-15.098</v>
      </c>
      <c r="O7836" s="0" t="str">
        <f aca="false">TEXT(B7836,"YYYY-MM")</f>
        <v>2016-04</v>
      </c>
      <c r="P7836" s="18" t="n">
        <f aca="false">IFERROR(N7836/K7836,0)</f>
        <v>-0.0625</v>
      </c>
      <c r="Q7836" s="0" t="str">
        <f aca="false">IF(M7836=0,"No Discount",IF(M7836&lt;0.2,"Low (1-19%)",IF(M7836&lt;0.4,"Medium (20-39%)","High (40%+)")))</f>
        <v>Medium (20-39%)</v>
      </c>
      <c r="R7836" s="0" t="str">
        <f aca="false">INDEX('Lookup Tables'!$B$2:$B$5,MATCH(F7836,'Lookup Tables'!$A$2:$A$5,0))</f>
        <v>Manager D</v>
      </c>
    </row>
    <row r="7837" customFormat="false" ht="15" hidden="false" customHeight="false" outlineLevel="0" collapsed="false">
      <c r="A7837" s="0" t="s">
        <v>5836</v>
      </c>
      <c r="B7837" s="13" t="n">
        <v>42473</v>
      </c>
      <c r="C7837" s="13" t="n">
        <v>42477</v>
      </c>
      <c r="D7837" s="14" t="s">
        <v>52</v>
      </c>
      <c r="E7837" s="14" t="s">
        <v>53</v>
      </c>
      <c r="F7837" s="14" t="s">
        <v>63</v>
      </c>
      <c r="G7837" s="14" t="s">
        <v>64</v>
      </c>
      <c r="H7837" s="14" t="s">
        <v>80</v>
      </c>
      <c r="I7837" s="14" t="s">
        <v>81</v>
      </c>
      <c r="J7837" s="14" t="s">
        <v>1271</v>
      </c>
      <c r="K7837" s="15" t="n">
        <v>479.92</v>
      </c>
      <c r="L7837" s="0" t="n">
        <v>2</v>
      </c>
      <c r="M7837" s="16" t="n">
        <v>0.2</v>
      </c>
      <c r="N7837" s="17" t="n">
        <v>41.993</v>
      </c>
      <c r="O7837" s="0" t="str">
        <f aca="false">TEXT(B7837,"YYYY-MM")</f>
        <v>2016-04</v>
      </c>
      <c r="P7837" s="18" t="n">
        <f aca="false">IFERROR(N7837/K7837,0)</f>
        <v>0.0875</v>
      </c>
      <c r="Q7837" s="0" t="str">
        <f aca="false">IF(M7837=0,"No Discount",IF(M7837&lt;0.2,"Low (1-19%)",IF(M7837&lt;0.4,"Medium (20-39%)","High (40%+)")))</f>
        <v>Medium (20-39%)</v>
      </c>
      <c r="R7837" s="0" t="str">
        <f aca="false">INDEX('Lookup Tables'!$B$2:$B$5,MATCH(F7837,'Lookup Tables'!$A$2:$A$5,0))</f>
        <v>Manager D</v>
      </c>
    </row>
    <row r="7838" customFormat="false" ht="15" hidden="false" customHeight="false" outlineLevel="0" collapsed="false">
      <c r="A7838" s="0" t="s">
        <v>5837</v>
      </c>
      <c r="B7838" s="13" t="n">
        <v>42638</v>
      </c>
      <c r="C7838" s="13" t="n">
        <v>42643</v>
      </c>
      <c r="D7838" s="14" t="s">
        <v>69</v>
      </c>
      <c r="E7838" s="14" t="s">
        <v>62</v>
      </c>
      <c r="F7838" s="14" t="s">
        <v>63</v>
      </c>
      <c r="G7838" s="14" t="s">
        <v>94</v>
      </c>
      <c r="H7838" s="14" t="s">
        <v>56</v>
      </c>
      <c r="I7838" s="14" t="s">
        <v>59</v>
      </c>
      <c r="J7838" s="14" t="s">
        <v>1791</v>
      </c>
      <c r="K7838" s="15" t="n">
        <v>307.136</v>
      </c>
      <c r="L7838" s="0" t="n">
        <v>4</v>
      </c>
      <c r="M7838" s="16" t="n">
        <v>0.2</v>
      </c>
      <c r="N7838" s="17" t="n">
        <v>-11.5176</v>
      </c>
      <c r="O7838" s="0" t="str">
        <f aca="false">TEXT(B7838,"YYYY-MM")</f>
        <v>2016-09</v>
      </c>
      <c r="P7838" s="18" t="n">
        <f aca="false">IFERROR(N7838/K7838,0)</f>
        <v>-0.0375</v>
      </c>
      <c r="Q7838" s="0" t="str">
        <f aca="false">IF(M7838=0,"No Discount",IF(M7838&lt;0.2,"Low (1-19%)",IF(M7838&lt;0.4,"Medium (20-39%)","High (40%+)")))</f>
        <v>Medium (20-39%)</v>
      </c>
      <c r="R7838" s="0" t="str">
        <f aca="false">INDEX('Lookup Tables'!$B$2:$B$5,MATCH(F7838,'Lookup Tables'!$A$2:$A$5,0))</f>
        <v>Manager D</v>
      </c>
    </row>
    <row r="7839" customFormat="false" ht="15" hidden="false" customHeight="false" outlineLevel="0" collapsed="false">
      <c r="A7839" s="0" t="s">
        <v>5837</v>
      </c>
      <c r="B7839" s="13" t="n">
        <v>42638</v>
      </c>
      <c r="C7839" s="13" t="n">
        <v>42643</v>
      </c>
      <c r="D7839" s="14" t="s">
        <v>69</v>
      </c>
      <c r="E7839" s="14" t="s">
        <v>62</v>
      </c>
      <c r="F7839" s="14" t="s">
        <v>63</v>
      </c>
      <c r="G7839" s="14" t="s">
        <v>94</v>
      </c>
      <c r="H7839" s="14" t="s">
        <v>65</v>
      </c>
      <c r="I7839" s="14" t="s">
        <v>66</v>
      </c>
      <c r="J7839" s="14" t="s">
        <v>3742</v>
      </c>
      <c r="K7839" s="15" t="n">
        <v>12.6</v>
      </c>
      <c r="L7839" s="0" t="n">
        <v>2</v>
      </c>
      <c r="M7839" s="16" t="n">
        <v>0</v>
      </c>
      <c r="N7839" s="17" t="n">
        <v>5.796</v>
      </c>
      <c r="O7839" s="0" t="str">
        <f aca="false">TEXT(B7839,"YYYY-MM")</f>
        <v>2016-09</v>
      </c>
      <c r="P7839" s="18" t="n">
        <f aca="false">IFERROR(N7839/K7839,0)</f>
        <v>0.46</v>
      </c>
      <c r="Q7839" s="0" t="str">
        <f aca="false">IF(M7839=0,"No Discount",IF(M7839&lt;0.2,"Low (1-19%)",IF(M7839&lt;0.4,"Medium (20-39%)","High (40%+)")))</f>
        <v>No Discount</v>
      </c>
      <c r="R7839" s="0" t="str">
        <f aca="false">INDEX('Lookup Tables'!$B$2:$B$5,MATCH(F7839,'Lookup Tables'!$A$2:$A$5,0))</f>
        <v>Manager D</v>
      </c>
    </row>
    <row r="7840" customFormat="false" ht="15" hidden="false" customHeight="false" outlineLevel="0" collapsed="false">
      <c r="A7840" s="0" t="s">
        <v>5837</v>
      </c>
      <c r="B7840" s="13" t="n">
        <v>42638</v>
      </c>
      <c r="C7840" s="13" t="n">
        <v>42643</v>
      </c>
      <c r="D7840" s="14" t="s">
        <v>69</v>
      </c>
      <c r="E7840" s="14" t="s">
        <v>62</v>
      </c>
      <c r="F7840" s="14" t="s">
        <v>63</v>
      </c>
      <c r="G7840" s="14" t="s">
        <v>94</v>
      </c>
      <c r="H7840" s="14" t="s">
        <v>80</v>
      </c>
      <c r="I7840" s="14" t="s">
        <v>123</v>
      </c>
      <c r="J7840" s="14" t="s">
        <v>769</v>
      </c>
      <c r="K7840" s="15" t="n">
        <v>159.98</v>
      </c>
      <c r="L7840" s="0" t="n">
        <v>2</v>
      </c>
      <c r="M7840" s="16" t="n">
        <v>0</v>
      </c>
      <c r="N7840" s="17" t="n">
        <v>57.5928</v>
      </c>
      <c r="O7840" s="0" t="str">
        <f aca="false">TEXT(B7840,"YYYY-MM")</f>
        <v>2016-09</v>
      </c>
      <c r="P7840" s="18" t="n">
        <f aca="false">IFERROR(N7840/K7840,0)</f>
        <v>0.36</v>
      </c>
      <c r="Q7840" s="0" t="str">
        <f aca="false">IF(M7840=0,"No Discount",IF(M7840&lt;0.2,"Low (1-19%)",IF(M7840&lt;0.4,"Medium (20-39%)","High (40%+)")))</f>
        <v>No Discount</v>
      </c>
      <c r="R7840" s="0" t="str">
        <f aca="false">INDEX('Lookup Tables'!$B$2:$B$5,MATCH(F7840,'Lookup Tables'!$A$2:$A$5,0))</f>
        <v>Manager D</v>
      </c>
    </row>
    <row r="7841" customFormat="false" ht="15" hidden="false" customHeight="false" outlineLevel="0" collapsed="false">
      <c r="A7841" s="0" t="s">
        <v>5838</v>
      </c>
      <c r="B7841" s="13" t="n">
        <v>42091</v>
      </c>
      <c r="C7841" s="13" t="n">
        <v>42096</v>
      </c>
      <c r="D7841" s="14" t="s">
        <v>69</v>
      </c>
      <c r="E7841" s="14" t="s">
        <v>53</v>
      </c>
      <c r="F7841" s="14" t="s">
        <v>98</v>
      </c>
      <c r="G7841" s="14" t="s">
        <v>265</v>
      </c>
      <c r="H7841" s="14" t="s">
        <v>65</v>
      </c>
      <c r="I7841" s="14" t="s">
        <v>129</v>
      </c>
      <c r="J7841" s="14" t="s">
        <v>130</v>
      </c>
      <c r="K7841" s="15" t="n">
        <v>6.12</v>
      </c>
      <c r="L7841" s="0" t="n">
        <v>3</v>
      </c>
      <c r="M7841" s="16" t="n">
        <v>0</v>
      </c>
      <c r="N7841" s="17" t="n">
        <v>2.8764</v>
      </c>
      <c r="O7841" s="0" t="str">
        <f aca="false">TEXT(B7841,"YYYY-MM")</f>
        <v>2015-03</v>
      </c>
      <c r="P7841" s="18" t="n">
        <f aca="false">IFERROR(N7841/K7841,0)</f>
        <v>0.47</v>
      </c>
      <c r="Q7841" s="0" t="str">
        <f aca="false">IF(M7841=0,"No Discount",IF(M7841&lt;0.2,"Low (1-19%)",IF(M7841&lt;0.4,"Medium (20-39%)","High (40%+)")))</f>
        <v>No Discount</v>
      </c>
      <c r="R7841" s="0" t="str">
        <f aca="false">INDEX('Lookup Tables'!$B$2:$B$5,MATCH(F7841,'Lookup Tables'!$A$2:$A$5,0))</f>
        <v>Manager A</v>
      </c>
    </row>
    <row r="7842" customFormat="false" ht="15" hidden="false" customHeight="false" outlineLevel="0" collapsed="false">
      <c r="A7842" s="0" t="s">
        <v>5838</v>
      </c>
      <c r="B7842" s="13" t="n">
        <v>42091</v>
      </c>
      <c r="C7842" s="13" t="n">
        <v>42096</v>
      </c>
      <c r="D7842" s="14" t="s">
        <v>69</v>
      </c>
      <c r="E7842" s="14" t="s">
        <v>53</v>
      </c>
      <c r="F7842" s="14" t="s">
        <v>98</v>
      </c>
      <c r="G7842" s="14" t="s">
        <v>265</v>
      </c>
      <c r="H7842" s="14" t="s">
        <v>56</v>
      </c>
      <c r="I7842" s="14" t="s">
        <v>71</v>
      </c>
      <c r="J7842" s="14" t="s">
        <v>2345</v>
      </c>
      <c r="K7842" s="15" t="n">
        <v>1184.72</v>
      </c>
      <c r="L7842" s="0" t="n">
        <v>4</v>
      </c>
      <c r="M7842" s="16" t="n">
        <v>0</v>
      </c>
      <c r="N7842" s="17" t="n">
        <v>106.6248</v>
      </c>
      <c r="O7842" s="0" t="str">
        <f aca="false">TEXT(B7842,"YYYY-MM")</f>
        <v>2015-03</v>
      </c>
      <c r="P7842" s="18" t="n">
        <f aca="false">IFERROR(N7842/K7842,0)</f>
        <v>0.09</v>
      </c>
      <c r="Q7842" s="0" t="str">
        <f aca="false">IF(M7842=0,"No Discount",IF(M7842&lt;0.2,"Low (1-19%)",IF(M7842&lt;0.4,"Medium (20-39%)","High (40%+)")))</f>
        <v>No Discount</v>
      </c>
      <c r="R7842" s="0" t="str">
        <f aca="false">INDEX('Lookup Tables'!$B$2:$B$5,MATCH(F7842,'Lookup Tables'!$A$2:$A$5,0))</f>
        <v>Manager A</v>
      </c>
    </row>
    <row r="7843" customFormat="false" ht="15" hidden="false" customHeight="false" outlineLevel="0" collapsed="false">
      <c r="A7843" s="0" t="s">
        <v>5839</v>
      </c>
      <c r="B7843" s="13" t="n">
        <v>42933</v>
      </c>
      <c r="C7843" s="13" t="n">
        <v>42938</v>
      </c>
      <c r="D7843" s="14" t="s">
        <v>69</v>
      </c>
      <c r="E7843" s="14" t="s">
        <v>53</v>
      </c>
      <c r="F7843" s="14" t="s">
        <v>117</v>
      </c>
      <c r="G7843" s="14" t="s">
        <v>170</v>
      </c>
      <c r="H7843" s="14" t="s">
        <v>65</v>
      </c>
      <c r="I7843" s="14" t="s">
        <v>85</v>
      </c>
      <c r="J7843" s="14" t="s">
        <v>86</v>
      </c>
      <c r="K7843" s="15" t="n">
        <v>45.96</v>
      </c>
      <c r="L7843" s="0" t="n">
        <v>2</v>
      </c>
      <c r="M7843" s="16" t="n">
        <v>0</v>
      </c>
      <c r="N7843" s="17" t="n">
        <v>13.788</v>
      </c>
      <c r="O7843" s="0" t="str">
        <f aca="false">TEXT(B7843,"YYYY-MM")</f>
        <v>2017-07</v>
      </c>
      <c r="P7843" s="18" t="n">
        <f aca="false">IFERROR(N7843/K7843,0)</f>
        <v>0.3</v>
      </c>
      <c r="Q7843" s="0" t="str">
        <f aca="false">IF(M7843=0,"No Discount",IF(M7843&lt;0.2,"Low (1-19%)",IF(M7843&lt;0.4,"Medium (20-39%)","High (40%+)")))</f>
        <v>No Discount</v>
      </c>
      <c r="R7843" s="0" t="str">
        <f aca="false">INDEX('Lookup Tables'!$B$2:$B$5,MATCH(F7843,'Lookup Tables'!$A$2:$A$5,0))</f>
        <v>Manager B</v>
      </c>
    </row>
    <row r="7844" customFormat="false" ht="15" hidden="false" customHeight="false" outlineLevel="0" collapsed="false">
      <c r="A7844" s="0" t="s">
        <v>5840</v>
      </c>
      <c r="B7844" s="13" t="n">
        <v>42113</v>
      </c>
      <c r="C7844" s="13" t="n">
        <v>42117</v>
      </c>
      <c r="D7844" s="14" t="s">
        <v>52</v>
      </c>
      <c r="E7844" s="14" t="s">
        <v>53</v>
      </c>
      <c r="F7844" s="14" t="s">
        <v>54</v>
      </c>
      <c r="G7844" s="14" t="s">
        <v>193</v>
      </c>
      <c r="H7844" s="14" t="s">
        <v>65</v>
      </c>
      <c r="I7844" s="14" t="s">
        <v>83</v>
      </c>
      <c r="J7844" s="14" t="s">
        <v>1080</v>
      </c>
      <c r="K7844" s="15" t="n">
        <v>58.05</v>
      </c>
      <c r="L7844" s="0" t="n">
        <v>3</v>
      </c>
      <c r="M7844" s="16" t="n">
        <v>0</v>
      </c>
      <c r="N7844" s="17" t="n">
        <v>26.703</v>
      </c>
      <c r="O7844" s="0" t="str">
        <f aca="false">TEXT(B7844,"YYYY-MM")</f>
        <v>2015-04</v>
      </c>
      <c r="P7844" s="18" t="n">
        <f aca="false">IFERROR(N7844/K7844,0)</f>
        <v>0.46</v>
      </c>
      <c r="Q7844" s="0" t="str">
        <f aca="false">IF(M7844=0,"No Discount",IF(M7844&lt;0.2,"Low (1-19%)",IF(M7844&lt;0.4,"Medium (20-39%)","High (40%+)")))</f>
        <v>No Discount</v>
      </c>
      <c r="R7844" s="0" t="str">
        <f aca="false">INDEX('Lookup Tables'!$B$2:$B$5,MATCH(F7844,'Lookup Tables'!$A$2:$A$5,0))</f>
        <v>Manager C</v>
      </c>
    </row>
    <row r="7845" customFormat="false" ht="15" hidden="false" customHeight="false" outlineLevel="0" collapsed="false">
      <c r="A7845" s="0" t="s">
        <v>5840</v>
      </c>
      <c r="B7845" s="13" t="n">
        <v>42113</v>
      </c>
      <c r="C7845" s="13" t="n">
        <v>42117</v>
      </c>
      <c r="D7845" s="14" t="s">
        <v>52</v>
      </c>
      <c r="E7845" s="14" t="s">
        <v>53</v>
      </c>
      <c r="F7845" s="14" t="s">
        <v>54</v>
      </c>
      <c r="G7845" s="14" t="s">
        <v>193</v>
      </c>
      <c r="H7845" s="14" t="s">
        <v>65</v>
      </c>
      <c r="I7845" s="14" t="s">
        <v>91</v>
      </c>
      <c r="J7845" s="14" t="s">
        <v>176</v>
      </c>
      <c r="K7845" s="15" t="n">
        <v>71.28</v>
      </c>
      <c r="L7845" s="0" t="n">
        <v>11</v>
      </c>
      <c r="M7845" s="16" t="n">
        <v>0</v>
      </c>
      <c r="N7845" s="17" t="n">
        <v>34.2144</v>
      </c>
      <c r="O7845" s="0" t="str">
        <f aca="false">TEXT(B7845,"YYYY-MM")</f>
        <v>2015-04</v>
      </c>
      <c r="P7845" s="18" t="n">
        <f aca="false">IFERROR(N7845/K7845,0)</f>
        <v>0.48</v>
      </c>
      <c r="Q7845" s="0" t="str">
        <f aca="false">IF(M7845=0,"No Discount",IF(M7845&lt;0.2,"Low (1-19%)",IF(M7845&lt;0.4,"Medium (20-39%)","High (40%+)")))</f>
        <v>No Discount</v>
      </c>
      <c r="R7845" s="0" t="str">
        <f aca="false">INDEX('Lookup Tables'!$B$2:$B$5,MATCH(F7845,'Lookup Tables'!$A$2:$A$5,0))</f>
        <v>Manager C</v>
      </c>
    </row>
    <row r="7846" customFormat="false" ht="15" hidden="false" customHeight="false" outlineLevel="0" collapsed="false">
      <c r="A7846" s="0" t="s">
        <v>5841</v>
      </c>
      <c r="B7846" s="13" t="n">
        <v>43302</v>
      </c>
      <c r="C7846" s="13" t="n">
        <v>43306</v>
      </c>
      <c r="D7846" s="14" t="s">
        <v>69</v>
      </c>
      <c r="E7846" s="14" t="s">
        <v>53</v>
      </c>
      <c r="F7846" s="14" t="s">
        <v>98</v>
      </c>
      <c r="G7846" s="14" t="s">
        <v>99</v>
      </c>
      <c r="H7846" s="14" t="s">
        <v>56</v>
      </c>
      <c r="I7846" s="14" t="s">
        <v>71</v>
      </c>
      <c r="J7846" s="14" t="s">
        <v>1749</v>
      </c>
      <c r="K7846" s="15" t="n">
        <v>124.404</v>
      </c>
      <c r="L7846" s="0" t="n">
        <v>4</v>
      </c>
      <c r="M7846" s="16" t="n">
        <v>0.3</v>
      </c>
      <c r="N7846" s="17" t="n">
        <v>-21.3264</v>
      </c>
      <c r="O7846" s="0" t="str">
        <f aca="false">TEXT(B7846,"YYYY-MM")</f>
        <v>2018-07</v>
      </c>
      <c r="P7846" s="18" t="n">
        <f aca="false">IFERROR(N7846/K7846,0)</f>
        <v>-0.171428571428571</v>
      </c>
      <c r="Q7846" s="0" t="str">
        <f aca="false">IF(M7846=0,"No Discount",IF(M7846&lt;0.2,"Low (1-19%)",IF(M7846&lt;0.4,"Medium (20-39%)","High (40%+)")))</f>
        <v>Medium (20-39%)</v>
      </c>
      <c r="R7846" s="0" t="str">
        <f aca="false">INDEX('Lookup Tables'!$B$2:$B$5,MATCH(F7846,'Lookup Tables'!$A$2:$A$5,0))</f>
        <v>Manager A</v>
      </c>
    </row>
    <row r="7847" customFormat="false" ht="15" hidden="false" customHeight="false" outlineLevel="0" collapsed="false">
      <c r="A7847" s="0" t="s">
        <v>5842</v>
      </c>
      <c r="B7847" s="13" t="n">
        <v>42640</v>
      </c>
      <c r="C7847" s="13" t="n">
        <v>42645</v>
      </c>
      <c r="D7847" s="14" t="s">
        <v>69</v>
      </c>
      <c r="E7847" s="14" t="s">
        <v>53</v>
      </c>
      <c r="F7847" s="14" t="s">
        <v>54</v>
      </c>
      <c r="G7847" s="14" t="s">
        <v>193</v>
      </c>
      <c r="H7847" s="14" t="s">
        <v>65</v>
      </c>
      <c r="I7847" s="14" t="s">
        <v>91</v>
      </c>
      <c r="J7847" s="14" t="s">
        <v>1880</v>
      </c>
      <c r="K7847" s="15" t="n">
        <v>154.9</v>
      </c>
      <c r="L7847" s="0" t="n">
        <v>5</v>
      </c>
      <c r="M7847" s="16" t="n">
        <v>0</v>
      </c>
      <c r="N7847" s="17" t="n">
        <v>69.705</v>
      </c>
      <c r="O7847" s="0" t="str">
        <f aca="false">TEXT(B7847,"YYYY-MM")</f>
        <v>2016-09</v>
      </c>
      <c r="P7847" s="18" t="n">
        <f aca="false">IFERROR(N7847/K7847,0)</f>
        <v>0.45</v>
      </c>
      <c r="Q7847" s="0" t="str">
        <f aca="false">IF(M7847=0,"No Discount",IF(M7847&lt;0.2,"Low (1-19%)",IF(M7847&lt;0.4,"Medium (20-39%)","High (40%+)")))</f>
        <v>No Discount</v>
      </c>
      <c r="R7847" s="0" t="str">
        <f aca="false">INDEX('Lookup Tables'!$B$2:$B$5,MATCH(F7847,'Lookup Tables'!$A$2:$A$5,0))</f>
        <v>Manager C</v>
      </c>
    </row>
    <row r="7848" customFormat="false" ht="15" hidden="false" customHeight="false" outlineLevel="0" collapsed="false">
      <c r="A7848" s="0" t="s">
        <v>5842</v>
      </c>
      <c r="B7848" s="13" t="n">
        <v>42640</v>
      </c>
      <c r="C7848" s="13" t="n">
        <v>42645</v>
      </c>
      <c r="D7848" s="14" t="s">
        <v>69</v>
      </c>
      <c r="E7848" s="14" t="s">
        <v>53</v>
      </c>
      <c r="F7848" s="14" t="s">
        <v>54</v>
      </c>
      <c r="G7848" s="14" t="s">
        <v>193</v>
      </c>
      <c r="H7848" s="14" t="s">
        <v>80</v>
      </c>
      <c r="I7848" s="14" t="s">
        <v>81</v>
      </c>
      <c r="J7848" s="14" t="s">
        <v>882</v>
      </c>
      <c r="K7848" s="15" t="n">
        <v>1871.88</v>
      </c>
      <c r="L7848" s="0" t="n">
        <v>12</v>
      </c>
      <c r="M7848" s="16" t="n">
        <v>0</v>
      </c>
      <c r="N7848" s="17" t="n">
        <v>561.564</v>
      </c>
      <c r="O7848" s="0" t="str">
        <f aca="false">TEXT(B7848,"YYYY-MM")</f>
        <v>2016-09</v>
      </c>
      <c r="P7848" s="18" t="n">
        <f aca="false">IFERROR(N7848/K7848,0)</f>
        <v>0.3</v>
      </c>
      <c r="Q7848" s="0" t="str">
        <f aca="false">IF(M7848=0,"No Discount",IF(M7848&lt;0.2,"Low (1-19%)",IF(M7848&lt;0.4,"Medium (20-39%)","High (40%+)")))</f>
        <v>No Discount</v>
      </c>
      <c r="R7848" s="0" t="str">
        <f aca="false">INDEX('Lookup Tables'!$B$2:$B$5,MATCH(F7848,'Lookup Tables'!$A$2:$A$5,0))</f>
        <v>Manager C</v>
      </c>
    </row>
    <row r="7849" customFormat="false" ht="15" hidden="false" customHeight="false" outlineLevel="0" collapsed="false">
      <c r="A7849" s="0" t="s">
        <v>5843</v>
      </c>
      <c r="B7849" s="13" t="n">
        <v>42793</v>
      </c>
      <c r="C7849" s="13" t="n">
        <v>42796</v>
      </c>
      <c r="D7849" s="14" t="s">
        <v>69</v>
      </c>
      <c r="E7849" s="14" t="s">
        <v>53</v>
      </c>
      <c r="F7849" s="14" t="s">
        <v>98</v>
      </c>
      <c r="G7849" s="14" t="s">
        <v>99</v>
      </c>
      <c r="H7849" s="14" t="s">
        <v>56</v>
      </c>
      <c r="I7849" s="14" t="s">
        <v>76</v>
      </c>
      <c r="J7849" s="14" t="s">
        <v>3930</v>
      </c>
      <c r="K7849" s="15" t="n">
        <v>16.192</v>
      </c>
      <c r="L7849" s="0" t="n">
        <v>2</v>
      </c>
      <c r="M7849" s="16" t="n">
        <v>0.6</v>
      </c>
      <c r="N7849" s="17" t="n">
        <v>-6.8816</v>
      </c>
      <c r="O7849" s="0" t="str">
        <f aca="false">TEXT(B7849,"YYYY-MM")</f>
        <v>2017-02</v>
      </c>
      <c r="P7849" s="18" t="n">
        <f aca="false">IFERROR(N7849/K7849,0)</f>
        <v>-0.425</v>
      </c>
      <c r="Q7849" s="0" t="str">
        <f aca="false">IF(M7849=0,"No Discount",IF(M7849&lt;0.2,"Low (1-19%)",IF(M7849&lt;0.4,"Medium (20-39%)","High (40%+)")))</f>
        <v>High (40%+)</v>
      </c>
      <c r="R7849" s="0" t="str">
        <f aca="false">INDEX('Lookup Tables'!$B$2:$B$5,MATCH(F7849,'Lookup Tables'!$A$2:$A$5,0))</f>
        <v>Manager A</v>
      </c>
    </row>
    <row r="7850" customFormat="false" ht="15" hidden="false" customHeight="false" outlineLevel="0" collapsed="false">
      <c r="A7850" s="0" t="s">
        <v>5844</v>
      </c>
      <c r="B7850" s="13" t="n">
        <v>42857</v>
      </c>
      <c r="C7850" s="13" t="n">
        <v>42861</v>
      </c>
      <c r="D7850" s="14" t="s">
        <v>69</v>
      </c>
      <c r="E7850" s="14" t="s">
        <v>53</v>
      </c>
      <c r="F7850" s="14" t="s">
        <v>98</v>
      </c>
      <c r="G7850" s="14" t="s">
        <v>99</v>
      </c>
      <c r="H7850" s="14" t="s">
        <v>65</v>
      </c>
      <c r="I7850" s="14" t="s">
        <v>73</v>
      </c>
      <c r="J7850" s="14" t="s">
        <v>3446</v>
      </c>
      <c r="K7850" s="15" t="n">
        <v>18.936</v>
      </c>
      <c r="L7850" s="0" t="n">
        <v>3</v>
      </c>
      <c r="M7850" s="16" t="n">
        <v>0.2</v>
      </c>
      <c r="N7850" s="17" t="n">
        <v>-3.7872</v>
      </c>
      <c r="O7850" s="0" t="str">
        <f aca="false">TEXT(B7850,"YYYY-MM")</f>
        <v>2017-05</v>
      </c>
      <c r="P7850" s="18" t="n">
        <f aca="false">IFERROR(N7850/K7850,0)</f>
        <v>-0.2</v>
      </c>
      <c r="Q7850" s="0" t="str">
        <f aca="false">IF(M7850=0,"No Discount",IF(M7850&lt;0.2,"Low (1-19%)",IF(M7850&lt;0.4,"Medium (20-39%)","High (40%+)")))</f>
        <v>Medium (20-39%)</v>
      </c>
      <c r="R7850" s="0" t="str">
        <f aca="false">INDEX('Lookup Tables'!$B$2:$B$5,MATCH(F7850,'Lookup Tables'!$A$2:$A$5,0))</f>
        <v>Manager A</v>
      </c>
    </row>
    <row r="7851" customFormat="false" ht="15" hidden="false" customHeight="false" outlineLevel="0" collapsed="false">
      <c r="A7851" s="0" t="s">
        <v>5844</v>
      </c>
      <c r="B7851" s="13" t="n">
        <v>42857</v>
      </c>
      <c r="C7851" s="13" t="n">
        <v>42861</v>
      </c>
      <c r="D7851" s="14" t="s">
        <v>69</v>
      </c>
      <c r="E7851" s="14" t="s">
        <v>53</v>
      </c>
      <c r="F7851" s="14" t="s">
        <v>98</v>
      </c>
      <c r="G7851" s="14" t="s">
        <v>99</v>
      </c>
      <c r="H7851" s="14" t="s">
        <v>65</v>
      </c>
      <c r="I7851" s="14" t="s">
        <v>73</v>
      </c>
      <c r="J7851" s="14" t="s">
        <v>3202</v>
      </c>
      <c r="K7851" s="15" t="n">
        <v>12.672</v>
      </c>
      <c r="L7851" s="0" t="n">
        <v>3</v>
      </c>
      <c r="M7851" s="16" t="n">
        <v>0.2</v>
      </c>
      <c r="N7851" s="17" t="n">
        <v>-3.168</v>
      </c>
      <c r="O7851" s="0" t="str">
        <f aca="false">TEXT(B7851,"YYYY-MM")</f>
        <v>2017-05</v>
      </c>
      <c r="P7851" s="18" t="n">
        <f aca="false">IFERROR(N7851/K7851,0)</f>
        <v>-0.25</v>
      </c>
      <c r="Q7851" s="0" t="str">
        <f aca="false">IF(M7851=0,"No Discount",IF(M7851&lt;0.2,"Low (1-19%)",IF(M7851&lt;0.4,"Medium (20-39%)","High (40%+)")))</f>
        <v>Medium (20-39%)</v>
      </c>
      <c r="R7851" s="0" t="str">
        <f aca="false">INDEX('Lookup Tables'!$B$2:$B$5,MATCH(F7851,'Lookup Tables'!$A$2:$A$5,0))</f>
        <v>Manager A</v>
      </c>
    </row>
    <row r="7852" customFormat="false" ht="15" hidden="false" customHeight="false" outlineLevel="0" collapsed="false">
      <c r="A7852" s="0" t="s">
        <v>5844</v>
      </c>
      <c r="B7852" s="13" t="n">
        <v>42857</v>
      </c>
      <c r="C7852" s="13" t="n">
        <v>42861</v>
      </c>
      <c r="D7852" s="14" t="s">
        <v>69</v>
      </c>
      <c r="E7852" s="14" t="s">
        <v>53</v>
      </c>
      <c r="F7852" s="14" t="s">
        <v>98</v>
      </c>
      <c r="G7852" s="14" t="s">
        <v>99</v>
      </c>
      <c r="H7852" s="14" t="s">
        <v>65</v>
      </c>
      <c r="I7852" s="14" t="s">
        <v>66</v>
      </c>
      <c r="J7852" s="14" t="s">
        <v>1499</v>
      </c>
      <c r="K7852" s="15" t="n">
        <v>5.04</v>
      </c>
      <c r="L7852" s="0" t="n">
        <v>2</v>
      </c>
      <c r="M7852" s="16" t="n">
        <v>0.2</v>
      </c>
      <c r="N7852" s="17" t="n">
        <v>1.764</v>
      </c>
      <c r="O7852" s="0" t="str">
        <f aca="false">TEXT(B7852,"YYYY-MM")</f>
        <v>2017-05</v>
      </c>
      <c r="P7852" s="18" t="n">
        <f aca="false">IFERROR(N7852/K7852,0)</f>
        <v>0.35</v>
      </c>
      <c r="Q7852" s="0" t="str">
        <f aca="false">IF(M7852=0,"No Discount",IF(M7852&lt;0.2,"Low (1-19%)",IF(M7852&lt;0.4,"Medium (20-39%)","High (40%+)")))</f>
        <v>Medium (20-39%)</v>
      </c>
      <c r="R7852" s="0" t="str">
        <f aca="false">INDEX('Lookup Tables'!$B$2:$B$5,MATCH(F7852,'Lookup Tables'!$A$2:$A$5,0))</f>
        <v>Manager A</v>
      </c>
    </row>
    <row r="7853" customFormat="false" ht="15" hidden="false" customHeight="false" outlineLevel="0" collapsed="false">
      <c r="A7853" s="0" t="s">
        <v>5845</v>
      </c>
      <c r="B7853" s="13" t="n">
        <v>42347</v>
      </c>
      <c r="C7853" s="13" t="n">
        <v>42353</v>
      </c>
      <c r="D7853" s="14" t="s">
        <v>69</v>
      </c>
      <c r="E7853" s="14" t="s">
        <v>62</v>
      </c>
      <c r="F7853" s="14" t="s">
        <v>98</v>
      </c>
      <c r="G7853" s="14" t="s">
        <v>146</v>
      </c>
      <c r="H7853" s="14" t="s">
        <v>65</v>
      </c>
      <c r="I7853" s="14" t="s">
        <v>91</v>
      </c>
      <c r="J7853" s="14" t="s">
        <v>4308</v>
      </c>
      <c r="K7853" s="15" t="n">
        <v>8.448</v>
      </c>
      <c r="L7853" s="0" t="n">
        <v>2</v>
      </c>
      <c r="M7853" s="16" t="n">
        <v>0.2</v>
      </c>
      <c r="N7853" s="17" t="n">
        <v>2.9568</v>
      </c>
      <c r="O7853" s="0" t="str">
        <f aca="false">TEXT(B7853,"YYYY-MM")</f>
        <v>2015-12</v>
      </c>
      <c r="P7853" s="18" t="n">
        <f aca="false">IFERROR(N7853/K7853,0)</f>
        <v>0.35</v>
      </c>
      <c r="Q7853" s="0" t="str">
        <f aca="false">IF(M7853=0,"No Discount",IF(M7853&lt;0.2,"Low (1-19%)",IF(M7853&lt;0.4,"Medium (20-39%)","High (40%+)")))</f>
        <v>Medium (20-39%)</v>
      </c>
      <c r="R7853" s="0" t="str">
        <f aca="false">INDEX('Lookup Tables'!$B$2:$B$5,MATCH(F7853,'Lookup Tables'!$A$2:$A$5,0))</f>
        <v>Manager A</v>
      </c>
    </row>
    <row r="7854" customFormat="false" ht="15" hidden="false" customHeight="false" outlineLevel="0" collapsed="false">
      <c r="A7854" s="0" t="s">
        <v>5845</v>
      </c>
      <c r="B7854" s="13" t="n">
        <v>42347</v>
      </c>
      <c r="C7854" s="13" t="n">
        <v>42353</v>
      </c>
      <c r="D7854" s="14" t="s">
        <v>69</v>
      </c>
      <c r="E7854" s="14" t="s">
        <v>62</v>
      </c>
      <c r="F7854" s="14" t="s">
        <v>98</v>
      </c>
      <c r="G7854" s="14" t="s">
        <v>146</v>
      </c>
      <c r="H7854" s="14" t="s">
        <v>65</v>
      </c>
      <c r="I7854" s="14" t="s">
        <v>85</v>
      </c>
      <c r="J7854" s="14" t="s">
        <v>958</v>
      </c>
      <c r="K7854" s="15" t="n">
        <v>20.388</v>
      </c>
      <c r="L7854" s="0" t="n">
        <v>2</v>
      </c>
      <c r="M7854" s="16" t="n">
        <v>0.8</v>
      </c>
      <c r="N7854" s="17" t="n">
        <v>-53.0088</v>
      </c>
      <c r="O7854" s="0" t="str">
        <f aca="false">TEXT(B7854,"YYYY-MM")</f>
        <v>2015-12</v>
      </c>
      <c r="P7854" s="18" t="n">
        <f aca="false">IFERROR(N7854/K7854,0)</f>
        <v>-2.6</v>
      </c>
      <c r="Q7854" s="0" t="str">
        <f aca="false">IF(M7854=0,"No Discount",IF(M7854&lt;0.2,"Low (1-19%)",IF(M7854&lt;0.4,"Medium (20-39%)","High (40%+)")))</f>
        <v>High (40%+)</v>
      </c>
      <c r="R7854" s="0" t="str">
        <f aca="false">INDEX('Lookup Tables'!$B$2:$B$5,MATCH(F7854,'Lookup Tables'!$A$2:$A$5,0))</f>
        <v>Manager A</v>
      </c>
    </row>
    <row r="7855" customFormat="false" ht="15" hidden="false" customHeight="false" outlineLevel="0" collapsed="false">
      <c r="A7855" s="0" t="s">
        <v>5846</v>
      </c>
      <c r="B7855" s="13" t="n">
        <v>42729</v>
      </c>
      <c r="C7855" s="13" t="n">
        <v>42733</v>
      </c>
      <c r="D7855" s="14" t="s">
        <v>69</v>
      </c>
      <c r="E7855" s="14" t="s">
        <v>97</v>
      </c>
      <c r="F7855" s="14" t="s">
        <v>63</v>
      </c>
      <c r="G7855" s="14" t="s">
        <v>64</v>
      </c>
      <c r="H7855" s="14" t="s">
        <v>65</v>
      </c>
      <c r="I7855" s="14" t="s">
        <v>91</v>
      </c>
      <c r="J7855" s="14" t="s">
        <v>1930</v>
      </c>
      <c r="K7855" s="15" t="n">
        <v>9.96</v>
      </c>
      <c r="L7855" s="0" t="n">
        <v>2</v>
      </c>
      <c r="M7855" s="16" t="n">
        <v>0</v>
      </c>
      <c r="N7855" s="17" t="n">
        <v>4.8804</v>
      </c>
      <c r="O7855" s="0" t="str">
        <f aca="false">TEXT(B7855,"YYYY-MM")</f>
        <v>2016-12</v>
      </c>
      <c r="P7855" s="18" t="n">
        <f aca="false">IFERROR(N7855/K7855,0)</f>
        <v>0.49</v>
      </c>
      <c r="Q7855" s="0" t="str">
        <f aca="false">IF(M7855=0,"No Discount",IF(M7855&lt;0.2,"Low (1-19%)",IF(M7855&lt;0.4,"Medium (20-39%)","High (40%+)")))</f>
        <v>No Discount</v>
      </c>
      <c r="R7855" s="0" t="str">
        <f aca="false">INDEX('Lookup Tables'!$B$2:$B$5,MATCH(F7855,'Lookup Tables'!$A$2:$A$5,0))</f>
        <v>Manager D</v>
      </c>
    </row>
    <row r="7856" customFormat="false" ht="15" hidden="false" customHeight="false" outlineLevel="0" collapsed="false">
      <c r="A7856" s="0" t="s">
        <v>5847</v>
      </c>
      <c r="B7856" s="13" t="n">
        <v>43441</v>
      </c>
      <c r="C7856" s="13" t="n">
        <v>43446</v>
      </c>
      <c r="D7856" s="14" t="s">
        <v>69</v>
      </c>
      <c r="E7856" s="14" t="s">
        <v>53</v>
      </c>
      <c r="F7856" s="14" t="s">
        <v>54</v>
      </c>
      <c r="G7856" s="14" t="s">
        <v>690</v>
      </c>
      <c r="H7856" s="14" t="s">
        <v>65</v>
      </c>
      <c r="I7856" s="14" t="s">
        <v>85</v>
      </c>
      <c r="J7856" s="14" t="s">
        <v>2591</v>
      </c>
      <c r="K7856" s="15" t="n">
        <v>320.64</v>
      </c>
      <c r="L7856" s="0" t="n">
        <v>4</v>
      </c>
      <c r="M7856" s="16" t="n">
        <v>0</v>
      </c>
      <c r="N7856" s="17" t="n">
        <v>89.7792</v>
      </c>
      <c r="O7856" s="0" t="str">
        <f aca="false">TEXT(B7856,"YYYY-MM")</f>
        <v>2018-12</v>
      </c>
      <c r="P7856" s="18" t="n">
        <f aca="false">IFERROR(N7856/K7856,0)</f>
        <v>0.28</v>
      </c>
      <c r="Q7856" s="0" t="str">
        <f aca="false">IF(M7856=0,"No Discount",IF(M7856&lt;0.2,"Low (1-19%)",IF(M7856&lt;0.4,"Medium (20-39%)","High (40%+)")))</f>
        <v>No Discount</v>
      </c>
      <c r="R7856" s="0" t="str">
        <f aca="false">INDEX('Lookup Tables'!$B$2:$B$5,MATCH(F7856,'Lookup Tables'!$A$2:$A$5,0))</f>
        <v>Manager C</v>
      </c>
    </row>
    <row r="7857" customFormat="false" ht="15" hidden="false" customHeight="false" outlineLevel="0" collapsed="false">
      <c r="A7857" s="0" t="s">
        <v>5847</v>
      </c>
      <c r="B7857" s="13" t="n">
        <v>43441</v>
      </c>
      <c r="C7857" s="13" t="n">
        <v>43446</v>
      </c>
      <c r="D7857" s="14" t="s">
        <v>69</v>
      </c>
      <c r="E7857" s="14" t="s">
        <v>53</v>
      </c>
      <c r="F7857" s="14" t="s">
        <v>54</v>
      </c>
      <c r="G7857" s="14" t="s">
        <v>690</v>
      </c>
      <c r="H7857" s="14" t="s">
        <v>80</v>
      </c>
      <c r="I7857" s="14" t="s">
        <v>123</v>
      </c>
      <c r="J7857" s="14" t="s">
        <v>413</v>
      </c>
      <c r="K7857" s="15" t="n">
        <v>52</v>
      </c>
      <c r="L7857" s="0" t="n">
        <v>4</v>
      </c>
      <c r="M7857" s="16" t="n">
        <v>0</v>
      </c>
      <c r="N7857" s="17" t="n">
        <v>23.4</v>
      </c>
      <c r="O7857" s="0" t="str">
        <f aca="false">TEXT(B7857,"YYYY-MM")</f>
        <v>2018-12</v>
      </c>
      <c r="P7857" s="18" t="n">
        <f aca="false">IFERROR(N7857/K7857,0)</f>
        <v>0.45</v>
      </c>
      <c r="Q7857" s="0" t="str">
        <f aca="false">IF(M7857=0,"No Discount",IF(M7857&lt;0.2,"Low (1-19%)",IF(M7857&lt;0.4,"Medium (20-39%)","High (40%+)")))</f>
        <v>No Discount</v>
      </c>
      <c r="R7857" s="0" t="str">
        <f aca="false">INDEX('Lookup Tables'!$B$2:$B$5,MATCH(F7857,'Lookup Tables'!$A$2:$A$5,0))</f>
        <v>Manager C</v>
      </c>
    </row>
    <row r="7858" customFormat="false" ht="15" hidden="false" customHeight="false" outlineLevel="0" collapsed="false">
      <c r="A7858" s="0" t="s">
        <v>5848</v>
      </c>
      <c r="B7858" s="13" t="n">
        <v>42154</v>
      </c>
      <c r="C7858" s="13" t="n">
        <v>42156</v>
      </c>
      <c r="D7858" s="14" t="s">
        <v>137</v>
      </c>
      <c r="E7858" s="14" t="s">
        <v>62</v>
      </c>
      <c r="F7858" s="14" t="s">
        <v>117</v>
      </c>
      <c r="G7858" s="14" t="s">
        <v>170</v>
      </c>
      <c r="H7858" s="14" t="s">
        <v>65</v>
      </c>
      <c r="I7858" s="14" t="s">
        <v>83</v>
      </c>
      <c r="J7858" s="14" t="s">
        <v>2812</v>
      </c>
      <c r="K7858" s="15" t="n">
        <v>25.584</v>
      </c>
      <c r="L7858" s="0" t="n">
        <v>2</v>
      </c>
      <c r="M7858" s="16" t="n">
        <v>0.2</v>
      </c>
      <c r="N7858" s="17" t="n">
        <v>8.9544</v>
      </c>
      <c r="O7858" s="0" t="str">
        <f aca="false">TEXT(B7858,"YYYY-MM")</f>
        <v>2015-05</v>
      </c>
      <c r="P7858" s="18" t="n">
        <f aca="false">IFERROR(N7858/K7858,0)</f>
        <v>0.35</v>
      </c>
      <c r="Q7858" s="0" t="str">
        <f aca="false">IF(M7858=0,"No Discount",IF(M7858&lt;0.2,"Low (1-19%)",IF(M7858&lt;0.4,"Medium (20-39%)","High (40%+)")))</f>
        <v>Medium (20-39%)</v>
      </c>
      <c r="R7858" s="0" t="str">
        <f aca="false">INDEX('Lookup Tables'!$B$2:$B$5,MATCH(F7858,'Lookup Tables'!$A$2:$A$5,0))</f>
        <v>Manager B</v>
      </c>
    </row>
    <row r="7859" customFormat="false" ht="15" hidden="false" customHeight="false" outlineLevel="0" collapsed="false">
      <c r="A7859" s="0" t="s">
        <v>5848</v>
      </c>
      <c r="B7859" s="13" t="n">
        <v>42154</v>
      </c>
      <c r="C7859" s="13" t="n">
        <v>42156</v>
      </c>
      <c r="D7859" s="14" t="s">
        <v>137</v>
      </c>
      <c r="E7859" s="14" t="s">
        <v>62</v>
      </c>
      <c r="F7859" s="14" t="s">
        <v>117</v>
      </c>
      <c r="G7859" s="14" t="s">
        <v>170</v>
      </c>
      <c r="H7859" s="14" t="s">
        <v>80</v>
      </c>
      <c r="I7859" s="14" t="s">
        <v>81</v>
      </c>
      <c r="J7859" s="14" t="s">
        <v>1635</v>
      </c>
      <c r="K7859" s="15" t="n">
        <v>464</v>
      </c>
      <c r="L7859" s="0" t="n">
        <v>5</v>
      </c>
      <c r="M7859" s="16" t="n">
        <v>0</v>
      </c>
      <c r="N7859" s="17" t="n">
        <v>134.56</v>
      </c>
      <c r="O7859" s="0" t="str">
        <f aca="false">TEXT(B7859,"YYYY-MM")</f>
        <v>2015-05</v>
      </c>
      <c r="P7859" s="18" t="n">
        <f aca="false">IFERROR(N7859/K7859,0)</f>
        <v>0.29</v>
      </c>
      <c r="Q7859" s="0" t="str">
        <f aca="false">IF(M7859=0,"No Discount",IF(M7859&lt;0.2,"Low (1-19%)",IF(M7859&lt;0.4,"Medium (20-39%)","High (40%+)")))</f>
        <v>No Discount</v>
      </c>
      <c r="R7859" s="0" t="str">
        <f aca="false">INDEX('Lookup Tables'!$B$2:$B$5,MATCH(F7859,'Lookup Tables'!$A$2:$A$5,0))</f>
        <v>Manager B</v>
      </c>
    </row>
    <row r="7860" customFormat="false" ht="15" hidden="false" customHeight="false" outlineLevel="0" collapsed="false">
      <c r="A7860" s="0" t="s">
        <v>5848</v>
      </c>
      <c r="B7860" s="13" t="n">
        <v>42154</v>
      </c>
      <c r="C7860" s="13" t="n">
        <v>42156</v>
      </c>
      <c r="D7860" s="14" t="s">
        <v>137</v>
      </c>
      <c r="E7860" s="14" t="s">
        <v>62</v>
      </c>
      <c r="F7860" s="14" t="s">
        <v>117</v>
      </c>
      <c r="G7860" s="14" t="s">
        <v>170</v>
      </c>
      <c r="H7860" s="14" t="s">
        <v>65</v>
      </c>
      <c r="I7860" s="14" t="s">
        <v>85</v>
      </c>
      <c r="J7860" s="14" t="s">
        <v>2159</v>
      </c>
      <c r="K7860" s="15" t="n">
        <v>235.95</v>
      </c>
      <c r="L7860" s="0" t="n">
        <v>3</v>
      </c>
      <c r="M7860" s="16" t="n">
        <v>0</v>
      </c>
      <c r="N7860" s="17" t="n">
        <v>77.8635</v>
      </c>
      <c r="O7860" s="0" t="str">
        <f aca="false">TEXT(B7860,"YYYY-MM")</f>
        <v>2015-05</v>
      </c>
      <c r="P7860" s="18" t="n">
        <f aca="false">IFERROR(N7860/K7860,0)</f>
        <v>0.33</v>
      </c>
      <c r="Q7860" s="0" t="str">
        <f aca="false">IF(M7860=0,"No Discount",IF(M7860&lt;0.2,"Low (1-19%)",IF(M7860&lt;0.4,"Medium (20-39%)","High (40%+)")))</f>
        <v>No Discount</v>
      </c>
      <c r="R7860" s="0" t="str">
        <f aca="false">INDEX('Lookup Tables'!$B$2:$B$5,MATCH(F7860,'Lookup Tables'!$A$2:$A$5,0))</f>
        <v>Manager B</v>
      </c>
    </row>
    <row r="7861" customFormat="false" ht="15" hidden="false" customHeight="false" outlineLevel="0" collapsed="false">
      <c r="A7861" s="0" t="s">
        <v>5848</v>
      </c>
      <c r="B7861" s="13" t="n">
        <v>42154</v>
      </c>
      <c r="C7861" s="13" t="n">
        <v>42156</v>
      </c>
      <c r="D7861" s="14" t="s">
        <v>137</v>
      </c>
      <c r="E7861" s="14" t="s">
        <v>62</v>
      </c>
      <c r="F7861" s="14" t="s">
        <v>117</v>
      </c>
      <c r="G7861" s="14" t="s">
        <v>170</v>
      </c>
      <c r="H7861" s="14" t="s">
        <v>65</v>
      </c>
      <c r="I7861" s="14" t="s">
        <v>91</v>
      </c>
      <c r="J7861" s="14" t="s">
        <v>1785</v>
      </c>
      <c r="K7861" s="15" t="n">
        <v>39.96</v>
      </c>
      <c r="L7861" s="0" t="n">
        <v>4</v>
      </c>
      <c r="M7861" s="16" t="n">
        <v>0</v>
      </c>
      <c r="N7861" s="17" t="n">
        <v>17.982</v>
      </c>
      <c r="O7861" s="0" t="str">
        <f aca="false">TEXT(B7861,"YYYY-MM")</f>
        <v>2015-05</v>
      </c>
      <c r="P7861" s="18" t="n">
        <f aca="false">IFERROR(N7861/K7861,0)</f>
        <v>0.45</v>
      </c>
      <c r="Q7861" s="0" t="str">
        <f aca="false">IF(M7861=0,"No Discount",IF(M7861&lt;0.2,"Low (1-19%)",IF(M7861&lt;0.4,"Medium (20-39%)","High (40%+)")))</f>
        <v>No Discount</v>
      </c>
      <c r="R7861" s="0" t="str">
        <f aca="false">INDEX('Lookup Tables'!$B$2:$B$5,MATCH(F7861,'Lookup Tables'!$A$2:$A$5,0))</f>
        <v>Manager B</v>
      </c>
    </row>
    <row r="7862" customFormat="false" ht="15" hidden="false" customHeight="false" outlineLevel="0" collapsed="false">
      <c r="A7862" s="0" t="s">
        <v>5849</v>
      </c>
      <c r="B7862" s="13" t="n">
        <v>43161</v>
      </c>
      <c r="C7862" s="13" t="n">
        <v>43165</v>
      </c>
      <c r="D7862" s="14" t="s">
        <v>69</v>
      </c>
      <c r="E7862" s="14" t="s">
        <v>53</v>
      </c>
      <c r="F7862" s="14" t="s">
        <v>117</v>
      </c>
      <c r="G7862" s="14" t="s">
        <v>269</v>
      </c>
      <c r="H7862" s="14" t="s">
        <v>65</v>
      </c>
      <c r="I7862" s="14" t="s">
        <v>83</v>
      </c>
      <c r="J7862" s="14" t="s">
        <v>2005</v>
      </c>
      <c r="K7862" s="15" t="n">
        <v>18.528</v>
      </c>
      <c r="L7862" s="0" t="n">
        <v>4</v>
      </c>
      <c r="M7862" s="16" t="n">
        <v>0.7</v>
      </c>
      <c r="N7862" s="17" t="n">
        <v>-12.352</v>
      </c>
      <c r="O7862" s="0" t="str">
        <f aca="false">TEXT(B7862,"YYYY-MM")</f>
        <v>2018-03</v>
      </c>
      <c r="P7862" s="18" t="n">
        <f aca="false">IFERROR(N7862/K7862,0)</f>
        <v>-0.666666666666667</v>
      </c>
      <c r="Q7862" s="0" t="str">
        <f aca="false">IF(M7862=0,"No Discount",IF(M7862&lt;0.2,"Low (1-19%)",IF(M7862&lt;0.4,"Medium (20-39%)","High (40%+)")))</f>
        <v>High (40%+)</v>
      </c>
      <c r="R7862" s="0" t="str">
        <f aca="false">INDEX('Lookup Tables'!$B$2:$B$5,MATCH(F7862,'Lookup Tables'!$A$2:$A$5,0))</f>
        <v>Manager B</v>
      </c>
    </row>
    <row r="7863" customFormat="false" ht="15" hidden="false" customHeight="false" outlineLevel="0" collapsed="false">
      <c r="A7863" s="0" t="s">
        <v>5850</v>
      </c>
      <c r="B7863" s="13" t="n">
        <v>42655</v>
      </c>
      <c r="C7863" s="13" t="n">
        <v>42660</v>
      </c>
      <c r="D7863" s="14" t="s">
        <v>69</v>
      </c>
      <c r="E7863" s="14" t="s">
        <v>53</v>
      </c>
      <c r="F7863" s="14" t="s">
        <v>63</v>
      </c>
      <c r="G7863" s="14" t="s">
        <v>94</v>
      </c>
      <c r="H7863" s="14" t="s">
        <v>80</v>
      </c>
      <c r="I7863" s="14" t="s">
        <v>123</v>
      </c>
      <c r="J7863" s="14" t="s">
        <v>1918</v>
      </c>
      <c r="K7863" s="15" t="n">
        <v>17.9</v>
      </c>
      <c r="L7863" s="0" t="n">
        <v>2</v>
      </c>
      <c r="M7863" s="16" t="n">
        <v>0</v>
      </c>
      <c r="N7863" s="17" t="n">
        <v>3.401</v>
      </c>
      <c r="O7863" s="0" t="str">
        <f aca="false">TEXT(B7863,"YYYY-MM")</f>
        <v>2016-10</v>
      </c>
      <c r="P7863" s="18" t="n">
        <f aca="false">IFERROR(N7863/K7863,0)</f>
        <v>0.19</v>
      </c>
      <c r="Q7863" s="0" t="str">
        <f aca="false">IF(M7863=0,"No Discount",IF(M7863&lt;0.2,"Low (1-19%)",IF(M7863&lt;0.4,"Medium (20-39%)","High (40%+)")))</f>
        <v>No Discount</v>
      </c>
      <c r="R7863" s="0" t="str">
        <f aca="false">INDEX('Lookup Tables'!$B$2:$B$5,MATCH(F7863,'Lookup Tables'!$A$2:$A$5,0))</f>
        <v>Manager D</v>
      </c>
    </row>
    <row r="7864" customFormat="false" ht="15" hidden="false" customHeight="false" outlineLevel="0" collapsed="false">
      <c r="A7864" s="0" t="s">
        <v>5850</v>
      </c>
      <c r="B7864" s="13" t="n">
        <v>42655</v>
      </c>
      <c r="C7864" s="13" t="n">
        <v>42660</v>
      </c>
      <c r="D7864" s="14" t="s">
        <v>69</v>
      </c>
      <c r="E7864" s="14" t="s">
        <v>53</v>
      </c>
      <c r="F7864" s="14" t="s">
        <v>63</v>
      </c>
      <c r="G7864" s="14" t="s">
        <v>94</v>
      </c>
      <c r="H7864" s="14" t="s">
        <v>65</v>
      </c>
      <c r="I7864" s="14" t="s">
        <v>73</v>
      </c>
      <c r="J7864" s="14" t="s">
        <v>656</v>
      </c>
      <c r="K7864" s="15" t="n">
        <v>81.96</v>
      </c>
      <c r="L7864" s="0" t="n">
        <v>2</v>
      </c>
      <c r="M7864" s="16" t="n">
        <v>0</v>
      </c>
      <c r="N7864" s="17" t="n">
        <v>0</v>
      </c>
      <c r="O7864" s="0" t="str">
        <f aca="false">TEXT(B7864,"YYYY-MM")</f>
        <v>2016-10</v>
      </c>
      <c r="P7864" s="18" t="n">
        <f aca="false">IFERROR(N7864/K7864,0)</f>
        <v>0</v>
      </c>
      <c r="Q7864" s="0" t="str">
        <f aca="false">IF(M7864=0,"No Discount",IF(M7864&lt;0.2,"Low (1-19%)",IF(M7864&lt;0.4,"Medium (20-39%)","High (40%+)")))</f>
        <v>No Discount</v>
      </c>
      <c r="R7864" s="0" t="str">
        <f aca="false">INDEX('Lookup Tables'!$B$2:$B$5,MATCH(F7864,'Lookup Tables'!$A$2:$A$5,0))</f>
        <v>Manager D</v>
      </c>
    </row>
    <row r="7865" customFormat="false" ht="15" hidden="false" customHeight="false" outlineLevel="0" collapsed="false">
      <c r="A7865" s="0" t="s">
        <v>5851</v>
      </c>
      <c r="B7865" s="13" t="n">
        <v>42565</v>
      </c>
      <c r="C7865" s="13" t="n">
        <v>42570</v>
      </c>
      <c r="D7865" s="14" t="s">
        <v>52</v>
      </c>
      <c r="E7865" s="14" t="s">
        <v>53</v>
      </c>
      <c r="F7865" s="14" t="s">
        <v>63</v>
      </c>
      <c r="G7865" s="14" t="s">
        <v>189</v>
      </c>
      <c r="H7865" s="14" t="s">
        <v>65</v>
      </c>
      <c r="I7865" s="14" t="s">
        <v>73</v>
      </c>
      <c r="J7865" s="14" t="s">
        <v>754</v>
      </c>
      <c r="K7865" s="15" t="n">
        <v>272.736</v>
      </c>
      <c r="L7865" s="0" t="n">
        <v>3</v>
      </c>
      <c r="M7865" s="16" t="n">
        <v>0.2</v>
      </c>
      <c r="N7865" s="17" t="n">
        <v>-64.7748</v>
      </c>
      <c r="O7865" s="0" t="str">
        <f aca="false">TEXT(B7865,"YYYY-MM")</f>
        <v>2016-07</v>
      </c>
      <c r="P7865" s="18" t="n">
        <f aca="false">IFERROR(N7865/K7865,0)</f>
        <v>-0.2375</v>
      </c>
      <c r="Q7865" s="0" t="str">
        <f aca="false">IF(M7865=0,"No Discount",IF(M7865&lt;0.2,"Low (1-19%)",IF(M7865&lt;0.4,"Medium (20-39%)","High (40%+)")))</f>
        <v>Medium (20-39%)</v>
      </c>
      <c r="R7865" s="0" t="str">
        <f aca="false">INDEX('Lookup Tables'!$B$2:$B$5,MATCH(F7865,'Lookup Tables'!$A$2:$A$5,0))</f>
        <v>Manager D</v>
      </c>
    </row>
    <row r="7866" customFormat="false" ht="15" hidden="false" customHeight="false" outlineLevel="0" collapsed="false">
      <c r="A7866" s="0" t="s">
        <v>5851</v>
      </c>
      <c r="B7866" s="13" t="n">
        <v>42565</v>
      </c>
      <c r="C7866" s="13" t="n">
        <v>42570</v>
      </c>
      <c r="D7866" s="14" t="s">
        <v>52</v>
      </c>
      <c r="E7866" s="14" t="s">
        <v>53</v>
      </c>
      <c r="F7866" s="14" t="s">
        <v>63</v>
      </c>
      <c r="G7866" s="14" t="s">
        <v>189</v>
      </c>
      <c r="H7866" s="14" t="s">
        <v>65</v>
      </c>
      <c r="I7866" s="14" t="s">
        <v>91</v>
      </c>
      <c r="J7866" s="14" t="s">
        <v>5852</v>
      </c>
      <c r="K7866" s="15" t="n">
        <v>18.496</v>
      </c>
      <c r="L7866" s="0" t="n">
        <v>4</v>
      </c>
      <c r="M7866" s="16" t="n">
        <v>0.2</v>
      </c>
      <c r="N7866" s="17" t="n">
        <v>6.7048</v>
      </c>
      <c r="O7866" s="0" t="str">
        <f aca="false">TEXT(B7866,"YYYY-MM")</f>
        <v>2016-07</v>
      </c>
      <c r="P7866" s="18" t="n">
        <f aca="false">IFERROR(N7866/K7866,0)</f>
        <v>0.3625</v>
      </c>
      <c r="Q7866" s="0" t="str">
        <f aca="false">IF(M7866=0,"No Discount",IF(M7866&lt;0.2,"Low (1-19%)",IF(M7866&lt;0.4,"Medium (20-39%)","High (40%+)")))</f>
        <v>Medium (20-39%)</v>
      </c>
      <c r="R7866" s="0" t="str">
        <f aca="false">INDEX('Lookup Tables'!$B$2:$B$5,MATCH(F7866,'Lookup Tables'!$A$2:$A$5,0))</f>
        <v>Manager D</v>
      </c>
    </row>
    <row r="7867" customFormat="false" ht="15" hidden="false" customHeight="false" outlineLevel="0" collapsed="false">
      <c r="A7867" s="0" t="s">
        <v>5851</v>
      </c>
      <c r="B7867" s="13" t="n">
        <v>42565</v>
      </c>
      <c r="C7867" s="13" t="n">
        <v>42570</v>
      </c>
      <c r="D7867" s="14" t="s">
        <v>52</v>
      </c>
      <c r="E7867" s="14" t="s">
        <v>53</v>
      </c>
      <c r="F7867" s="14" t="s">
        <v>63</v>
      </c>
      <c r="G7867" s="14" t="s">
        <v>189</v>
      </c>
      <c r="H7867" s="14" t="s">
        <v>56</v>
      </c>
      <c r="I7867" s="14" t="s">
        <v>59</v>
      </c>
      <c r="J7867" s="14" t="s">
        <v>348</v>
      </c>
      <c r="K7867" s="15" t="n">
        <v>441.92</v>
      </c>
      <c r="L7867" s="0" t="n">
        <v>2</v>
      </c>
      <c r="M7867" s="16" t="n">
        <v>0.2</v>
      </c>
      <c r="N7867" s="17" t="n">
        <v>49.716</v>
      </c>
      <c r="O7867" s="0" t="str">
        <f aca="false">TEXT(B7867,"YYYY-MM")</f>
        <v>2016-07</v>
      </c>
      <c r="P7867" s="18" t="n">
        <f aca="false">IFERROR(N7867/K7867,0)</f>
        <v>0.1125</v>
      </c>
      <c r="Q7867" s="0" t="str">
        <f aca="false">IF(M7867=0,"No Discount",IF(M7867&lt;0.2,"Low (1-19%)",IF(M7867&lt;0.4,"Medium (20-39%)","High (40%+)")))</f>
        <v>Medium (20-39%)</v>
      </c>
      <c r="R7867" s="0" t="str">
        <f aca="false">INDEX('Lookup Tables'!$B$2:$B$5,MATCH(F7867,'Lookup Tables'!$A$2:$A$5,0))</f>
        <v>Manager D</v>
      </c>
    </row>
    <row r="7868" customFormat="false" ht="15" hidden="false" customHeight="false" outlineLevel="0" collapsed="false">
      <c r="A7868" s="0" t="s">
        <v>5851</v>
      </c>
      <c r="B7868" s="13" t="n">
        <v>42565</v>
      </c>
      <c r="C7868" s="13" t="n">
        <v>42570</v>
      </c>
      <c r="D7868" s="14" t="s">
        <v>52</v>
      </c>
      <c r="E7868" s="14" t="s">
        <v>53</v>
      </c>
      <c r="F7868" s="14" t="s">
        <v>63</v>
      </c>
      <c r="G7868" s="14" t="s">
        <v>189</v>
      </c>
      <c r="H7868" s="14" t="s">
        <v>56</v>
      </c>
      <c r="I7868" s="14" t="s">
        <v>57</v>
      </c>
      <c r="J7868" s="14" t="s">
        <v>3401</v>
      </c>
      <c r="K7868" s="15" t="n">
        <v>127.764</v>
      </c>
      <c r="L7868" s="0" t="n">
        <v>6</v>
      </c>
      <c r="M7868" s="16" t="n">
        <v>0.7</v>
      </c>
      <c r="N7868" s="17" t="n">
        <v>-191.646</v>
      </c>
      <c r="O7868" s="0" t="str">
        <f aca="false">TEXT(B7868,"YYYY-MM")</f>
        <v>2016-07</v>
      </c>
      <c r="P7868" s="18" t="n">
        <f aca="false">IFERROR(N7868/K7868,0)</f>
        <v>-1.5</v>
      </c>
      <c r="Q7868" s="0" t="str">
        <f aca="false">IF(M7868=0,"No Discount",IF(M7868&lt;0.2,"Low (1-19%)",IF(M7868&lt;0.4,"Medium (20-39%)","High (40%+)")))</f>
        <v>High (40%+)</v>
      </c>
      <c r="R7868" s="0" t="str">
        <f aca="false">INDEX('Lookup Tables'!$B$2:$B$5,MATCH(F7868,'Lookup Tables'!$A$2:$A$5,0))</f>
        <v>Manager D</v>
      </c>
    </row>
    <row r="7869" customFormat="false" ht="15" hidden="false" customHeight="false" outlineLevel="0" collapsed="false">
      <c r="A7869" s="0" t="s">
        <v>5853</v>
      </c>
      <c r="B7869" s="13" t="n">
        <v>42327</v>
      </c>
      <c r="C7869" s="13" t="n">
        <v>42332</v>
      </c>
      <c r="D7869" s="14" t="s">
        <v>52</v>
      </c>
      <c r="E7869" s="14" t="s">
        <v>97</v>
      </c>
      <c r="F7869" s="14" t="s">
        <v>63</v>
      </c>
      <c r="G7869" s="14" t="s">
        <v>106</v>
      </c>
      <c r="H7869" s="14" t="s">
        <v>65</v>
      </c>
      <c r="I7869" s="14" t="s">
        <v>91</v>
      </c>
      <c r="J7869" s="14" t="s">
        <v>2376</v>
      </c>
      <c r="K7869" s="15" t="n">
        <v>166.44</v>
      </c>
      <c r="L7869" s="0" t="n">
        <v>3</v>
      </c>
      <c r="M7869" s="16" t="n">
        <v>0</v>
      </c>
      <c r="N7869" s="17" t="n">
        <v>79.8912</v>
      </c>
      <c r="O7869" s="0" t="str">
        <f aca="false">TEXT(B7869,"YYYY-MM")</f>
        <v>2015-11</v>
      </c>
      <c r="P7869" s="18" t="n">
        <f aca="false">IFERROR(N7869/K7869,0)</f>
        <v>0.48</v>
      </c>
      <c r="Q7869" s="0" t="str">
        <f aca="false">IF(M7869=0,"No Discount",IF(M7869&lt;0.2,"Low (1-19%)",IF(M7869&lt;0.4,"Medium (20-39%)","High (40%+)")))</f>
        <v>No Discount</v>
      </c>
      <c r="R7869" s="0" t="str">
        <f aca="false">INDEX('Lookup Tables'!$B$2:$B$5,MATCH(F7869,'Lookup Tables'!$A$2:$A$5,0))</f>
        <v>Manager D</v>
      </c>
    </row>
    <row r="7870" customFormat="false" ht="15" hidden="false" customHeight="false" outlineLevel="0" collapsed="false">
      <c r="A7870" s="0" t="s">
        <v>5854</v>
      </c>
      <c r="B7870" s="13" t="n">
        <v>42882</v>
      </c>
      <c r="C7870" s="13" t="n">
        <v>42888</v>
      </c>
      <c r="D7870" s="14" t="s">
        <v>69</v>
      </c>
      <c r="E7870" s="14" t="s">
        <v>53</v>
      </c>
      <c r="F7870" s="14" t="s">
        <v>63</v>
      </c>
      <c r="G7870" s="14" t="s">
        <v>64</v>
      </c>
      <c r="H7870" s="14" t="s">
        <v>65</v>
      </c>
      <c r="I7870" s="14" t="s">
        <v>91</v>
      </c>
      <c r="J7870" s="14" t="s">
        <v>1969</v>
      </c>
      <c r="K7870" s="15" t="n">
        <v>13.38</v>
      </c>
      <c r="L7870" s="0" t="n">
        <v>2</v>
      </c>
      <c r="M7870" s="16" t="n">
        <v>0</v>
      </c>
      <c r="N7870" s="17" t="n">
        <v>6.1548</v>
      </c>
      <c r="O7870" s="0" t="str">
        <f aca="false">TEXT(B7870,"YYYY-MM")</f>
        <v>2017-05</v>
      </c>
      <c r="P7870" s="18" t="n">
        <f aca="false">IFERROR(N7870/K7870,0)</f>
        <v>0.46</v>
      </c>
      <c r="Q7870" s="0" t="str">
        <f aca="false">IF(M7870=0,"No Discount",IF(M7870&lt;0.2,"Low (1-19%)",IF(M7870&lt;0.4,"Medium (20-39%)","High (40%+)")))</f>
        <v>No Discount</v>
      </c>
      <c r="R7870" s="0" t="str">
        <f aca="false">INDEX('Lookup Tables'!$B$2:$B$5,MATCH(F7870,'Lookup Tables'!$A$2:$A$5,0))</f>
        <v>Manager D</v>
      </c>
    </row>
    <row r="7871" customFormat="false" ht="15" hidden="false" customHeight="false" outlineLevel="0" collapsed="false">
      <c r="A7871" s="0" t="s">
        <v>5855</v>
      </c>
      <c r="B7871" s="13" t="n">
        <v>43284</v>
      </c>
      <c r="C7871" s="13" t="n">
        <v>43290</v>
      </c>
      <c r="D7871" s="14" t="s">
        <v>69</v>
      </c>
      <c r="E7871" s="14" t="s">
        <v>53</v>
      </c>
      <c r="F7871" s="14" t="s">
        <v>54</v>
      </c>
      <c r="G7871" s="14" t="s">
        <v>90</v>
      </c>
      <c r="H7871" s="14" t="s">
        <v>80</v>
      </c>
      <c r="I7871" s="14" t="s">
        <v>123</v>
      </c>
      <c r="J7871" s="14" t="s">
        <v>161</v>
      </c>
      <c r="K7871" s="15" t="n">
        <v>24</v>
      </c>
      <c r="L7871" s="0" t="n">
        <v>2</v>
      </c>
      <c r="M7871" s="16" t="n">
        <v>0.2</v>
      </c>
      <c r="N7871" s="17" t="n">
        <v>-2.7</v>
      </c>
      <c r="O7871" s="0" t="str">
        <f aca="false">TEXT(B7871,"YYYY-MM")</f>
        <v>2018-07</v>
      </c>
      <c r="P7871" s="18" t="n">
        <f aca="false">IFERROR(N7871/K7871,0)</f>
        <v>-0.1125</v>
      </c>
      <c r="Q7871" s="0" t="str">
        <f aca="false">IF(M7871=0,"No Discount",IF(M7871&lt;0.2,"Low (1-19%)",IF(M7871&lt;0.4,"Medium (20-39%)","High (40%+)")))</f>
        <v>Medium (20-39%)</v>
      </c>
      <c r="R7871" s="0" t="str">
        <f aca="false">INDEX('Lookup Tables'!$B$2:$B$5,MATCH(F7871,'Lookup Tables'!$A$2:$A$5,0))</f>
        <v>Manager C</v>
      </c>
    </row>
    <row r="7872" customFormat="false" ht="15" hidden="false" customHeight="false" outlineLevel="0" collapsed="false">
      <c r="A7872" s="0" t="s">
        <v>5856</v>
      </c>
      <c r="B7872" s="13" t="n">
        <v>43368</v>
      </c>
      <c r="C7872" s="13" t="n">
        <v>43372</v>
      </c>
      <c r="D7872" s="14" t="s">
        <v>69</v>
      </c>
      <c r="E7872" s="14" t="s">
        <v>62</v>
      </c>
      <c r="F7872" s="14" t="s">
        <v>117</v>
      </c>
      <c r="G7872" s="14" t="s">
        <v>269</v>
      </c>
      <c r="H7872" s="14" t="s">
        <v>65</v>
      </c>
      <c r="I7872" s="14" t="s">
        <v>129</v>
      </c>
      <c r="J7872" s="14" t="s">
        <v>1168</v>
      </c>
      <c r="K7872" s="15" t="n">
        <v>24.448</v>
      </c>
      <c r="L7872" s="0" t="n">
        <v>4</v>
      </c>
      <c r="M7872" s="16" t="n">
        <v>0.2</v>
      </c>
      <c r="N7872" s="17" t="n">
        <v>8.8624</v>
      </c>
      <c r="O7872" s="0" t="str">
        <f aca="false">TEXT(B7872,"YYYY-MM")</f>
        <v>2018-09</v>
      </c>
      <c r="P7872" s="18" t="n">
        <f aca="false">IFERROR(N7872/K7872,0)</f>
        <v>0.3625</v>
      </c>
      <c r="Q7872" s="0" t="str">
        <f aca="false">IF(M7872=0,"No Discount",IF(M7872&lt;0.2,"Low (1-19%)",IF(M7872&lt;0.4,"Medium (20-39%)","High (40%+)")))</f>
        <v>Medium (20-39%)</v>
      </c>
      <c r="R7872" s="0" t="str">
        <f aca="false">INDEX('Lookup Tables'!$B$2:$B$5,MATCH(F7872,'Lookup Tables'!$A$2:$A$5,0))</f>
        <v>Manager B</v>
      </c>
    </row>
    <row r="7873" customFormat="false" ht="15" hidden="false" customHeight="false" outlineLevel="0" collapsed="false">
      <c r="A7873" s="0" t="s">
        <v>5857</v>
      </c>
      <c r="B7873" s="13" t="n">
        <v>43011</v>
      </c>
      <c r="C7873" s="13" t="n">
        <v>43015</v>
      </c>
      <c r="D7873" s="14" t="s">
        <v>69</v>
      </c>
      <c r="E7873" s="14" t="s">
        <v>97</v>
      </c>
      <c r="F7873" s="14" t="s">
        <v>63</v>
      </c>
      <c r="G7873" s="14" t="s">
        <v>64</v>
      </c>
      <c r="H7873" s="14" t="s">
        <v>65</v>
      </c>
      <c r="I7873" s="14" t="s">
        <v>66</v>
      </c>
      <c r="J7873" s="14" t="s">
        <v>1133</v>
      </c>
      <c r="K7873" s="15" t="n">
        <v>6.16</v>
      </c>
      <c r="L7873" s="0" t="n">
        <v>2</v>
      </c>
      <c r="M7873" s="16" t="n">
        <v>0</v>
      </c>
      <c r="N7873" s="17" t="n">
        <v>2.9568</v>
      </c>
      <c r="O7873" s="0" t="str">
        <f aca="false">TEXT(B7873,"YYYY-MM")</f>
        <v>2017-10</v>
      </c>
      <c r="P7873" s="18" t="n">
        <f aca="false">IFERROR(N7873/K7873,0)</f>
        <v>0.48</v>
      </c>
      <c r="Q7873" s="0" t="str">
        <f aca="false">IF(M7873=0,"No Discount",IF(M7873&lt;0.2,"Low (1-19%)",IF(M7873&lt;0.4,"Medium (20-39%)","High (40%+)")))</f>
        <v>No Discount</v>
      </c>
      <c r="R7873" s="0" t="str">
        <f aca="false">INDEX('Lookup Tables'!$B$2:$B$5,MATCH(F7873,'Lookup Tables'!$A$2:$A$5,0))</f>
        <v>Manager D</v>
      </c>
    </row>
    <row r="7874" customFormat="false" ht="15" hidden="false" customHeight="false" outlineLevel="0" collapsed="false">
      <c r="A7874" s="0" t="s">
        <v>5857</v>
      </c>
      <c r="B7874" s="13" t="n">
        <v>43011</v>
      </c>
      <c r="C7874" s="13" t="n">
        <v>43015</v>
      </c>
      <c r="D7874" s="14" t="s">
        <v>69</v>
      </c>
      <c r="E7874" s="14" t="s">
        <v>97</v>
      </c>
      <c r="F7874" s="14" t="s">
        <v>63</v>
      </c>
      <c r="G7874" s="14" t="s">
        <v>64</v>
      </c>
      <c r="H7874" s="14" t="s">
        <v>56</v>
      </c>
      <c r="I7874" s="14" t="s">
        <v>59</v>
      </c>
      <c r="J7874" s="14" t="s">
        <v>284</v>
      </c>
      <c r="K7874" s="15" t="n">
        <v>915.136</v>
      </c>
      <c r="L7874" s="0" t="n">
        <v>4</v>
      </c>
      <c r="M7874" s="16" t="n">
        <v>0.2</v>
      </c>
      <c r="N7874" s="17" t="n">
        <v>102.9528</v>
      </c>
      <c r="O7874" s="0" t="str">
        <f aca="false">TEXT(B7874,"YYYY-MM")</f>
        <v>2017-10</v>
      </c>
      <c r="P7874" s="18" t="n">
        <f aca="false">IFERROR(N7874/K7874,0)</f>
        <v>0.1125</v>
      </c>
      <c r="Q7874" s="0" t="str">
        <f aca="false">IF(M7874=0,"No Discount",IF(M7874&lt;0.2,"Low (1-19%)",IF(M7874&lt;0.4,"Medium (20-39%)","High (40%+)")))</f>
        <v>Medium (20-39%)</v>
      </c>
      <c r="R7874" s="0" t="str">
        <f aca="false">INDEX('Lookup Tables'!$B$2:$B$5,MATCH(F7874,'Lookup Tables'!$A$2:$A$5,0))</f>
        <v>Manager D</v>
      </c>
    </row>
    <row r="7875" customFormat="false" ht="15" hidden="false" customHeight="false" outlineLevel="0" collapsed="false">
      <c r="A7875" s="0" t="s">
        <v>5857</v>
      </c>
      <c r="B7875" s="13" t="n">
        <v>43011</v>
      </c>
      <c r="C7875" s="13" t="n">
        <v>43015</v>
      </c>
      <c r="D7875" s="14" t="s">
        <v>69</v>
      </c>
      <c r="E7875" s="14" t="s">
        <v>97</v>
      </c>
      <c r="F7875" s="14" t="s">
        <v>63</v>
      </c>
      <c r="G7875" s="14" t="s">
        <v>64</v>
      </c>
      <c r="H7875" s="14" t="s">
        <v>65</v>
      </c>
      <c r="I7875" s="14" t="s">
        <v>91</v>
      </c>
      <c r="J7875" s="14" t="s">
        <v>3324</v>
      </c>
      <c r="K7875" s="15" t="n">
        <v>8.56</v>
      </c>
      <c r="L7875" s="0" t="n">
        <v>2</v>
      </c>
      <c r="M7875" s="16" t="n">
        <v>0</v>
      </c>
      <c r="N7875" s="17" t="n">
        <v>3.852</v>
      </c>
      <c r="O7875" s="0" t="str">
        <f aca="false">TEXT(B7875,"YYYY-MM")</f>
        <v>2017-10</v>
      </c>
      <c r="P7875" s="18" t="n">
        <f aca="false">IFERROR(N7875/K7875,0)</f>
        <v>0.45</v>
      </c>
      <c r="Q7875" s="0" t="str">
        <f aca="false">IF(M7875=0,"No Discount",IF(M7875&lt;0.2,"Low (1-19%)",IF(M7875&lt;0.4,"Medium (20-39%)","High (40%+)")))</f>
        <v>No Discount</v>
      </c>
      <c r="R7875" s="0" t="str">
        <f aca="false">INDEX('Lookup Tables'!$B$2:$B$5,MATCH(F7875,'Lookup Tables'!$A$2:$A$5,0))</f>
        <v>Manager D</v>
      </c>
    </row>
    <row r="7876" customFormat="false" ht="15" hidden="false" customHeight="false" outlineLevel="0" collapsed="false">
      <c r="A7876" s="0" t="s">
        <v>5857</v>
      </c>
      <c r="B7876" s="13" t="n">
        <v>43011</v>
      </c>
      <c r="C7876" s="13" t="n">
        <v>43015</v>
      </c>
      <c r="D7876" s="14" t="s">
        <v>69</v>
      </c>
      <c r="E7876" s="14" t="s">
        <v>97</v>
      </c>
      <c r="F7876" s="14" t="s">
        <v>63</v>
      </c>
      <c r="G7876" s="14" t="s">
        <v>64</v>
      </c>
      <c r="H7876" s="14" t="s">
        <v>65</v>
      </c>
      <c r="I7876" s="14" t="s">
        <v>91</v>
      </c>
      <c r="J7876" s="14" t="s">
        <v>2234</v>
      </c>
      <c r="K7876" s="15" t="n">
        <v>97.82</v>
      </c>
      <c r="L7876" s="0" t="n">
        <v>2</v>
      </c>
      <c r="M7876" s="16" t="n">
        <v>0</v>
      </c>
      <c r="N7876" s="17" t="n">
        <v>45.9754</v>
      </c>
      <c r="O7876" s="0" t="str">
        <f aca="false">TEXT(B7876,"YYYY-MM")</f>
        <v>2017-10</v>
      </c>
      <c r="P7876" s="18" t="n">
        <f aca="false">IFERROR(N7876/K7876,0)</f>
        <v>0.47</v>
      </c>
      <c r="Q7876" s="0" t="str">
        <f aca="false">IF(M7876=0,"No Discount",IF(M7876&lt;0.2,"Low (1-19%)",IF(M7876&lt;0.4,"Medium (20-39%)","High (40%+)")))</f>
        <v>No Discount</v>
      </c>
      <c r="R7876" s="0" t="str">
        <f aca="false">INDEX('Lookup Tables'!$B$2:$B$5,MATCH(F7876,'Lookup Tables'!$A$2:$A$5,0))</f>
        <v>Manager D</v>
      </c>
    </row>
    <row r="7877" customFormat="false" ht="15" hidden="false" customHeight="false" outlineLevel="0" collapsed="false">
      <c r="A7877" s="0" t="s">
        <v>5858</v>
      </c>
      <c r="B7877" s="13" t="n">
        <v>43352</v>
      </c>
      <c r="C7877" s="13" t="n">
        <v>43358</v>
      </c>
      <c r="D7877" s="14" t="s">
        <v>69</v>
      </c>
      <c r="E7877" s="14" t="s">
        <v>62</v>
      </c>
      <c r="F7877" s="14" t="s">
        <v>63</v>
      </c>
      <c r="G7877" s="14" t="s">
        <v>237</v>
      </c>
      <c r="H7877" s="14" t="s">
        <v>65</v>
      </c>
      <c r="I7877" s="14" t="s">
        <v>91</v>
      </c>
      <c r="J7877" s="14" t="s">
        <v>611</v>
      </c>
      <c r="K7877" s="15" t="n">
        <v>31.104</v>
      </c>
      <c r="L7877" s="0" t="n">
        <v>6</v>
      </c>
      <c r="M7877" s="16" t="n">
        <v>0.2</v>
      </c>
      <c r="N7877" s="17" t="n">
        <v>11.2752</v>
      </c>
      <c r="O7877" s="0" t="str">
        <f aca="false">TEXT(B7877,"YYYY-MM")</f>
        <v>2018-09</v>
      </c>
      <c r="P7877" s="18" t="n">
        <f aca="false">IFERROR(N7877/K7877,0)</f>
        <v>0.3625</v>
      </c>
      <c r="Q7877" s="0" t="str">
        <f aca="false">IF(M7877=0,"No Discount",IF(M7877&lt;0.2,"Low (1-19%)",IF(M7877&lt;0.4,"Medium (20-39%)","High (40%+)")))</f>
        <v>Medium (20-39%)</v>
      </c>
      <c r="R7877" s="0" t="str">
        <f aca="false">INDEX('Lookup Tables'!$B$2:$B$5,MATCH(F7877,'Lookup Tables'!$A$2:$A$5,0))</f>
        <v>Manager D</v>
      </c>
    </row>
    <row r="7878" customFormat="false" ht="15" hidden="false" customHeight="false" outlineLevel="0" collapsed="false">
      <c r="A7878" s="0" t="s">
        <v>5858</v>
      </c>
      <c r="B7878" s="13" t="n">
        <v>43352</v>
      </c>
      <c r="C7878" s="13" t="n">
        <v>43358</v>
      </c>
      <c r="D7878" s="14" t="s">
        <v>69</v>
      </c>
      <c r="E7878" s="14" t="s">
        <v>62</v>
      </c>
      <c r="F7878" s="14" t="s">
        <v>63</v>
      </c>
      <c r="G7878" s="14" t="s">
        <v>237</v>
      </c>
      <c r="H7878" s="14" t="s">
        <v>65</v>
      </c>
      <c r="I7878" s="14" t="s">
        <v>85</v>
      </c>
      <c r="J7878" s="14" t="s">
        <v>5345</v>
      </c>
      <c r="K7878" s="15" t="n">
        <v>11.176</v>
      </c>
      <c r="L7878" s="0" t="n">
        <v>1</v>
      </c>
      <c r="M7878" s="16" t="n">
        <v>0.2</v>
      </c>
      <c r="N7878" s="17" t="n">
        <v>0.8382</v>
      </c>
      <c r="O7878" s="0" t="str">
        <f aca="false">TEXT(B7878,"YYYY-MM")</f>
        <v>2018-09</v>
      </c>
      <c r="P7878" s="18" t="n">
        <f aca="false">IFERROR(N7878/K7878,0)</f>
        <v>0.075</v>
      </c>
      <c r="Q7878" s="0" t="str">
        <f aca="false">IF(M7878=0,"No Discount",IF(M7878&lt;0.2,"Low (1-19%)",IF(M7878&lt;0.4,"Medium (20-39%)","High (40%+)")))</f>
        <v>Medium (20-39%)</v>
      </c>
      <c r="R7878" s="0" t="str">
        <f aca="false">INDEX('Lookup Tables'!$B$2:$B$5,MATCH(F7878,'Lookup Tables'!$A$2:$A$5,0))</f>
        <v>Manager D</v>
      </c>
    </row>
    <row r="7879" customFormat="false" ht="15" hidden="false" customHeight="false" outlineLevel="0" collapsed="false">
      <c r="A7879" s="0" t="s">
        <v>5859</v>
      </c>
      <c r="B7879" s="13" t="n">
        <v>42441</v>
      </c>
      <c r="C7879" s="13" t="n">
        <v>42447</v>
      </c>
      <c r="D7879" s="14" t="s">
        <v>69</v>
      </c>
      <c r="E7879" s="14" t="s">
        <v>53</v>
      </c>
      <c r="F7879" s="14" t="s">
        <v>54</v>
      </c>
      <c r="G7879" s="14" t="s">
        <v>90</v>
      </c>
      <c r="H7879" s="14" t="s">
        <v>65</v>
      </c>
      <c r="I7879" s="14" t="s">
        <v>66</v>
      </c>
      <c r="J7879" s="14" t="s">
        <v>1910</v>
      </c>
      <c r="K7879" s="15" t="n">
        <v>5.04</v>
      </c>
      <c r="L7879" s="0" t="n">
        <v>2</v>
      </c>
      <c r="M7879" s="16" t="n">
        <v>0.2</v>
      </c>
      <c r="N7879" s="17" t="n">
        <v>1.764</v>
      </c>
      <c r="O7879" s="0" t="str">
        <f aca="false">TEXT(B7879,"YYYY-MM")</f>
        <v>2016-03</v>
      </c>
      <c r="P7879" s="18" t="n">
        <f aca="false">IFERROR(N7879/K7879,0)</f>
        <v>0.35</v>
      </c>
      <c r="Q7879" s="0" t="str">
        <f aca="false">IF(M7879=0,"No Discount",IF(M7879&lt;0.2,"Low (1-19%)",IF(M7879&lt;0.4,"Medium (20-39%)","High (40%+)")))</f>
        <v>Medium (20-39%)</v>
      </c>
      <c r="R7879" s="0" t="str">
        <f aca="false">INDEX('Lookup Tables'!$B$2:$B$5,MATCH(F7879,'Lookup Tables'!$A$2:$A$5,0))</f>
        <v>Manager C</v>
      </c>
    </row>
    <row r="7880" customFormat="false" ht="15" hidden="false" customHeight="false" outlineLevel="0" collapsed="false">
      <c r="A7880" s="0" t="s">
        <v>5860</v>
      </c>
      <c r="B7880" s="13" t="n">
        <v>43068</v>
      </c>
      <c r="C7880" s="13" t="n">
        <v>43073</v>
      </c>
      <c r="D7880" s="14" t="s">
        <v>52</v>
      </c>
      <c r="E7880" s="14" t="s">
        <v>97</v>
      </c>
      <c r="F7880" s="14" t="s">
        <v>98</v>
      </c>
      <c r="G7880" s="14" t="s">
        <v>146</v>
      </c>
      <c r="H7880" s="14" t="s">
        <v>56</v>
      </c>
      <c r="I7880" s="14" t="s">
        <v>76</v>
      </c>
      <c r="J7880" s="14" t="s">
        <v>5511</v>
      </c>
      <c r="K7880" s="15" t="n">
        <v>242.176</v>
      </c>
      <c r="L7880" s="0" t="n">
        <v>4</v>
      </c>
      <c r="M7880" s="16" t="n">
        <v>0.6</v>
      </c>
      <c r="N7880" s="17" t="n">
        <v>-302.72</v>
      </c>
      <c r="O7880" s="0" t="str">
        <f aca="false">TEXT(B7880,"YYYY-MM")</f>
        <v>2017-11</v>
      </c>
      <c r="P7880" s="18" t="n">
        <f aca="false">IFERROR(N7880/K7880,0)</f>
        <v>-1.25</v>
      </c>
      <c r="Q7880" s="0" t="str">
        <f aca="false">IF(M7880=0,"No Discount",IF(M7880&lt;0.2,"Low (1-19%)",IF(M7880&lt;0.4,"Medium (20-39%)","High (40%+)")))</f>
        <v>High (40%+)</v>
      </c>
      <c r="R7880" s="0" t="str">
        <f aca="false">INDEX('Lookup Tables'!$B$2:$B$5,MATCH(F7880,'Lookup Tables'!$A$2:$A$5,0))</f>
        <v>Manager A</v>
      </c>
    </row>
    <row r="7881" customFormat="false" ht="15" hidden="false" customHeight="false" outlineLevel="0" collapsed="false">
      <c r="A7881" s="0" t="s">
        <v>5861</v>
      </c>
      <c r="B7881" s="13" t="n">
        <v>42900</v>
      </c>
      <c r="C7881" s="13" t="n">
        <v>42907</v>
      </c>
      <c r="D7881" s="14" t="s">
        <v>69</v>
      </c>
      <c r="E7881" s="14" t="s">
        <v>62</v>
      </c>
      <c r="F7881" s="14" t="s">
        <v>117</v>
      </c>
      <c r="G7881" s="14" t="s">
        <v>118</v>
      </c>
      <c r="H7881" s="14" t="s">
        <v>56</v>
      </c>
      <c r="I7881" s="14" t="s">
        <v>71</v>
      </c>
      <c r="J7881" s="14" t="s">
        <v>3979</v>
      </c>
      <c r="K7881" s="15" t="n">
        <v>337.176</v>
      </c>
      <c r="L7881" s="0" t="n">
        <v>2</v>
      </c>
      <c r="M7881" s="16" t="n">
        <v>0.4</v>
      </c>
      <c r="N7881" s="17" t="n">
        <v>-118.0116</v>
      </c>
      <c r="O7881" s="0" t="str">
        <f aca="false">TEXT(B7881,"YYYY-MM")</f>
        <v>2017-06</v>
      </c>
      <c r="P7881" s="18" t="n">
        <f aca="false">IFERROR(N7881/K7881,0)</f>
        <v>-0.35</v>
      </c>
      <c r="Q7881" s="0" t="str">
        <f aca="false">IF(M7881=0,"No Discount",IF(M7881&lt;0.2,"Low (1-19%)",IF(M7881&lt;0.4,"Medium (20-39%)","High (40%+)")))</f>
        <v>High (40%+)</v>
      </c>
      <c r="R7881" s="0" t="str">
        <f aca="false">INDEX('Lookup Tables'!$B$2:$B$5,MATCH(F7881,'Lookup Tables'!$A$2:$A$5,0))</f>
        <v>Manager B</v>
      </c>
    </row>
    <row r="7882" customFormat="false" ht="15" hidden="false" customHeight="false" outlineLevel="0" collapsed="false">
      <c r="A7882" s="0" t="s">
        <v>5862</v>
      </c>
      <c r="B7882" s="13" t="n">
        <v>43437</v>
      </c>
      <c r="C7882" s="13" t="n">
        <v>43440</v>
      </c>
      <c r="D7882" s="14" t="s">
        <v>52</v>
      </c>
      <c r="E7882" s="14" t="s">
        <v>53</v>
      </c>
      <c r="F7882" s="14" t="s">
        <v>63</v>
      </c>
      <c r="G7882" s="14" t="s">
        <v>252</v>
      </c>
      <c r="H7882" s="14" t="s">
        <v>65</v>
      </c>
      <c r="I7882" s="14" t="s">
        <v>78</v>
      </c>
      <c r="J7882" s="14" t="s">
        <v>802</v>
      </c>
      <c r="K7882" s="15" t="n">
        <v>13.344</v>
      </c>
      <c r="L7882" s="0" t="n">
        <v>6</v>
      </c>
      <c r="M7882" s="16" t="n">
        <v>0.2</v>
      </c>
      <c r="N7882" s="17" t="n">
        <v>1.0008</v>
      </c>
      <c r="O7882" s="0" t="str">
        <f aca="false">TEXT(B7882,"YYYY-MM")</f>
        <v>2018-12</v>
      </c>
      <c r="P7882" s="18" t="n">
        <f aca="false">IFERROR(N7882/K7882,0)</f>
        <v>0.075</v>
      </c>
      <c r="Q7882" s="0" t="str">
        <f aca="false">IF(M7882=0,"No Discount",IF(M7882&lt;0.2,"Low (1-19%)",IF(M7882&lt;0.4,"Medium (20-39%)","High (40%+)")))</f>
        <v>Medium (20-39%)</v>
      </c>
      <c r="R7882" s="0" t="str">
        <f aca="false">INDEX('Lookup Tables'!$B$2:$B$5,MATCH(F7882,'Lookup Tables'!$A$2:$A$5,0))</f>
        <v>Manager D</v>
      </c>
    </row>
    <row r="7883" customFormat="false" ht="15" hidden="false" customHeight="false" outlineLevel="0" collapsed="false">
      <c r="A7883" s="0" t="s">
        <v>5862</v>
      </c>
      <c r="B7883" s="13" t="n">
        <v>43437</v>
      </c>
      <c r="C7883" s="13" t="n">
        <v>43440</v>
      </c>
      <c r="D7883" s="14" t="s">
        <v>52</v>
      </c>
      <c r="E7883" s="14" t="s">
        <v>53</v>
      </c>
      <c r="F7883" s="14" t="s">
        <v>63</v>
      </c>
      <c r="G7883" s="14" t="s">
        <v>252</v>
      </c>
      <c r="H7883" s="14" t="s">
        <v>80</v>
      </c>
      <c r="I7883" s="14" t="s">
        <v>123</v>
      </c>
      <c r="J7883" s="14" t="s">
        <v>2033</v>
      </c>
      <c r="K7883" s="15" t="n">
        <v>76.752</v>
      </c>
      <c r="L7883" s="0" t="n">
        <v>6</v>
      </c>
      <c r="M7883" s="16" t="n">
        <v>0.2</v>
      </c>
      <c r="N7883" s="17" t="n">
        <v>10.5534</v>
      </c>
      <c r="O7883" s="0" t="str">
        <f aca="false">TEXT(B7883,"YYYY-MM")</f>
        <v>2018-12</v>
      </c>
      <c r="P7883" s="18" t="n">
        <f aca="false">IFERROR(N7883/K7883,0)</f>
        <v>0.1375</v>
      </c>
      <c r="Q7883" s="0" t="str">
        <f aca="false">IF(M7883=0,"No Discount",IF(M7883&lt;0.2,"Low (1-19%)",IF(M7883&lt;0.4,"Medium (20-39%)","High (40%+)")))</f>
        <v>Medium (20-39%)</v>
      </c>
      <c r="R7883" s="0" t="str">
        <f aca="false">INDEX('Lookup Tables'!$B$2:$B$5,MATCH(F7883,'Lookup Tables'!$A$2:$A$5,0))</f>
        <v>Manager D</v>
      </c>
    </row>
    <row r="7884" customFormat="false" ht="15" hidden="false" customHeight="false" outlineLevel="0" collapsed="false">
      <c r="A7884" s="0" t="s">
        <v>5862</v>
      </c>
      <c r="B7884" s="13" t="n">
        <v>43437</v>
      </c>
      <c r="C7884" s="13" t="n">
        <v>43440</v>
      </c>
      <c r="D7884" s="14" t="s">
        <v>52</v>
      </c>
      <c r="E7884" s="14" t="s">
        <v>53</v>
      </c>
      <c r="F7884" s="14" t="s">
        <v>63</v>
      </c>
      <c r="G7884" s="14" t="s">
        <v>252</v>
      </c>
      <c r="H7884" s="14" t="s">
        <v>80</v>
      </c>
      <c r="I7884" s="14" t="s">
        <v>123</v>
      </c>
      <c r="J7884" s="14" t="s">
        <v>2033</v>
      </c>
      <c r="K7884" s="15" t="n">
        <v>102.336</v>
      </c>
      <c r="L7884" s="0" t="n">
        <v>8</v>
      </c>
      <c r="M7884" s="16" t="n">
        <v>0.2</v>
      </c>
      <c r="N7884" s="17" t="n">
        <v>14.0712</v>
      </c>
      <c r="O7884" s="0" t="str">
        <f aca="false">TEXT(B7884,"YYYY-MM")</f>
        <v>2018-12</v>
      </c>
      <c r="P7884" s="18" t="n">
        <f aca="false">IFERROR(N7884/K7884,0)</f>
        <v>0.1375</v>
      </c>
      <c r="Q7884" s="0" t="str">
        <f aca="false">IF(M7884=0,"No Discount",IF(M7884&lt;0.2,"Low (1-19%)",IF(M7884&lt;0.4,"Medium (20-39%)","High (40%+)")))</f>
        <v>Medium (20-39%)</v>
      </c>
      <c r="R7884" s="0" t="str">
        <f aca="false">INDEX('Lookup Tables'!$B$2:$B$5,MATCH(F7884,'Lookup Tables'!$A$2:$A$5,0))</f>
        <v>Manager D</v>
      </c>
    </row>
    <row r="7885" customFormat="false" ht="15" hidden="false" customHeight="false" outlineLevel="0" collapsed="false">
      <c r="A7885" s="0" t="s">
        <v>5862</v>
      </c>
      <c r="B7885" s="13" t="n">
        <v>43437</v>
      </c>
      <c r="C7885" s="13" t="n">
        <v>43440</v>
      </c>
      <c r="D7885" s="14" t="s">
        <v>52</v>
      </c>
      <c r="E7885" s="14" t="s">
        <v>53</v>
      </c>
      <c r="F7885" s="14" t="s">
        <v>63</v>
      </c>
      <c r="G7885" s="14" t="s">
        <v>252</v>
      </c>
      <c r="H7885" s="14" t="s">
        <v>65</v>
      </c>
      <c r="I7885" s="14" t="s">
        <v>91</v>
      </c>
      <c r="J7885" s="14" t="s">
        <v>2840</v>
      </c>
      <c r="K7885" s="15" t="n">
        <v>10.32</v>
      </c>
      <c r="L7885" s="0" t="n">
        <v>2</v>
      </c>
      <c r="M7885" s="16" t="n">
        <v>0.2</v>
      </c>
      <c r="N7885" s="17" t="n">
        <v>3.741</v>
      </c>
      <c r="O7885" s="0" t="str">
        <f aca="false">TEXT(B7885,"YYYY-MM")</f>
        <v>2018-12</v>
      </c>
      <c r="P7885" s="18" t="n">
        <f aca="false">IFERROR(N7885/K7885,0)</f>
        <v>0.3625</v>
      </c>
      <c r="Q7885" s="0" t="str">
        <f aca="false">IF(M7885=0,"No Discount",IF(M7885&lt;0.2,"Low (1-19%)",IF(M7885&lt;0.4,"Medium (20-39%)","High (40%+)")))</f>
        <v>Medium (20-39%)</v>
      </c>
      <c r="R7885" s="0" t="str">
        <f aca="false">INDEX('Lookup Tables'!$B$2:$B$5,MATCH(F7885,'Lookup Tables'!$A$2:$A$5,0))</f>
        <v>Manager D</v>
      </c>
    </row>
    <row r="7886" customFormat="false" ht="15" hidden="false" customHeight="false" outlineLevel="0" collapsed="false">
      <c r="A7886" s="0" t="s">
        <v>5862</v>
      </c>
      <c r="B7886" s="13" t="n">
        <v>43437</v>
      </c>
      <c r="C7886" s="13" t="n">
        <v>43440</v>
      </c>
      <c r="D7886" s="14" t="s">
        <v>52</v>
      </c>
      <c r="E7886" s="14" t="s">
        <v>53</v>
      </c>
      <c r="F7886" s="14" t="s">
        <v>63</v>
      </c>
      <c r="G7886" s="14" t="s">
        <v>252</v>
      </c>
      <c r="H7886" s="14" t="s">
        <v>65</v>
      </c>
      <c r="I7886" s="14" t="s">
        <v>303</v>
      </c>
      <c r="J7886" s="14" t="s">
        <v>3498</v>
      </c>
      <c r="K7886" s="15" t="n">
        <v>47.32</v>
      </c>
      <c r="L7886" s="0" t="n">
        <v>7</v>
      </c>
      <c r="M7886" s="16" t="n">
        <v>0.2</v>
      </c>
      <c r="N7886" s="17" t="n">
        <v>5.915</v>
      </c>
      <c r="O7886" s="0" t="str">
        <f aca="false">TEXT(B7886,"YYYY-MM")</f>
        <v>2018-12</v>
      </c>
      <c r="P7886" s="18" t="n">
        <f aca="false">IFERROR(N7886/K7886,0)</f>
        <v>0.125</v>
      </c>
      <c r="Q7886" s="0" t="str">
        <f aca="false">IF(M7886=0,"No Discount",IF(M7886&lt;0.2,"Low (1-19%)",IF(M7886&lt;0.4,"Medium (20-39%)","High (40%+)")))</f>
        <v>Medium (20-39%)</v>
      </c>
      <c r="R7886" s="0" t="str">
        <f aca="false">INDEX('Lookup Tables'!$B$2:$B$5,MATCH(F7886,'Lookup Tables'!$A$2:$A$5,0))</f>
        <v>Manager D</v>
      </c>
    </row>
    <row r="7887" customFormat="false" ht="15" hidden="false" customHeight="false" outlineLevel="0" collapsed="false">
      <c r="A7887" s="0" t="s">
        <v>5862</v>
      </c>
      <c r="B7887" s="13" t="n">
        <v>43437</v>
      </c>
      <c r="C7887" s="13" t="n">
        <v>43440</v>
      </c>
      <c r="D7887" s="14" t="s">
        <v>52</v>
      </c>
      <c r="E7887" s="14" t="s">
        <v>53</v>
      </c>
      <c r="F7887" s="14" t="s">
        <v>63</v>
      </c>
      <c r="G7887" s="14" t="s">
        <v>252</v>
      </c>
      <c r="H7887" s="14" t="s">
        <v>56</v>
      </c>
      <c r="I7887" s="14" t="s">
        <v>76</v>
      </c>
      <c r="J7887" s="14" t="s">
        <v>446</v>
      </c>
      <c r="K7887" s="15" t="n">
        <v>23.376</v>
      </c>
      <c r="L7887" s="0" t="n">
        <v>3</v>
      </c>
      <c r="M7887" s="16" t="n">
        <v>0.2</v>
      </c>
      <c r="N7887" s="17" t="n">
        <v>7.0128</v>
      </c>
      <c r="O7887" s="0" t="str">
        <f aca="false">TEXT(B7887,"YYYY-MM")</f>
        <v>2018-12</v>
      </c>
      <c r="P7887" s="18" t="n">
        <f aca="false">IFERROR(N7887/K7887,0)</f>
        <v>0.3</v>
      </c>
      <c r="Q7887" s="0" t="str">
        <f aca="false">IF(M7887=0,"No Discount",IF(M7887&lt;0.2,"Low (1-19%)",IF(M7887&lt;0.4,"Medium (20-39%)","High (40%+)")))</f>
        <v>Medium (20-39%)</v>
      </c>
      <c r="R7887" s="0" t="str">
        <f aca="false">INDEX('Lookup Tables'!$B$2:$B$5,MATCH(F7887,'Lookup Tables'!$A$2:$A$5,0))</f>
        <v>Manager D</v>
      </c>
    </row>
    <row r="7888" customFormat="false" ht="15" hidden="false" customHeight="false" outlineLevel="0" collapsed="false">
      <c r="A7888" s="0" t="s">
        <v>5862</v>
      </c>
      <c r="B7888" s="13" t="n">
        <v>43437</v>
      </c>
      <c r="C7888" s="13" t="n">
        <v>43440</v>
      </c>
      <c r="D7888" s="14" t="s">
        <v>52</v>
      </c>
      <c r="E7888" s="14" t="s">
        <v>53</v>
      </c>
      <c r="F7888" s="14" t="s">
        <v>63</v>
      </c>
      <c r="G7888" s="14" t="s">
        <v>252</v>
      </c>
      <c r="H7888" s="14" t="s">
        <v>56</v>
      </c>
      <c r="I7888" s="14" t="s">
        <v>76</v>
      </c>
      <c r="J7888" s="14" t="s">
        <v>1823</v>
      </c>
      <c r="K7888" s="15" t="n">
        <v>16.72</v>
      </c>
      <c r="L7888" s="0" t="n">
        <v>5</v>
      </c>
      <c r="M7888" s="16" t="n">
        <v>0.2</v>
      </c>
      <c r="N7888" s="17" t="n">
        <v>3.344</v>
      </c>
      <c r="O7888" s="0" t="str">
        <f aca="false">TEXT(B7888,"YYYY-MM")</f>
        <v>2018-12</v>
      </c>
      <c r="P7888" s="18" t="n">
        <f aca="false">IFERROR(N7888/K7888,0)</f>
        <v>0.2</v>
      </c>
      <c r="Q7888" s="0" t="str">
        <f aca="false">IF(M7888=0,"No Discount",IF(M7888&lt;0.2,"Low (1-19%)",IF(M7888&lt;0.4,"Medium (20-39%)","High (40%+)")))</f>
        <v>Medium (20-39%)</v>
      </c>
      <c r="R7888" s="0" t="str">
        <f aca="false">INDEX('Lookup Tables'!$B$2:$B$5,MATCH(F7888,'Lookup Tables'!$A$2:$A$5,0))</f>
        <v>Manager D</v>
      </c>
    </row>
    <row r="7889" customFormat="false" ht="15" hidden="false" customHeight="false" outlineLevel="0" collapsed="false">
      <c r="A7889" s="0" t="s">
        <v>5862</v>
      </c>
      <c r="B7889" s="13" t="n">
        <v>43437</v>
      </c>
      <c r="C7889" s="13" t="n">
        <v>43440</v>
      </c>
      <c r="D7889" s="14" t="s">
        <v>52</v>
      </c>
      <c r="E7889" s="14" t="s">
        <v>53</v>
      </c>
      <c r="F7889" s="14" t="s">
        <v>63</v>
      </c>
      <c r="G7889" s="14" t="s">
        <v>252</v>
      </c>
      <c r="H7889" s="14" t="s">
        <v>56</v>
      </c>
      <c r="I7889" s="14" t="s">
        <v>76</v>
      </c>
      <c r="J7889" s="14" t="s">
        <v>3930</v>
      </c>
      <c r="K7889" s="15" t="n">
        <v>16.192</v>
      </c>
      <c r="L7889" s="0" t="n">
        <v>1</v>
      </c>
      <c r="M7889" s="16" t="n">
        <v>0.2</v>
      </c>
      <c r="N7889" s="17" t="n">
        <v>4.6552</v>
      </c>
      <c r="O7889" s="0" t="str">
        <f aca="false">TEXT(B7889,"YYYY-MM")</f>
        <v>2018-12</v>
      </c>
      <c r="P7889" s="18" t="n">
        <f aca="false">IFERROR(N7889/K7889,0)</f>
        <v>0.2875</v>
      </c>
      <c r="Q7889" s="0" t="str">
        <f aca="false">IF(M7889=0,"No Discount",IF(M7889&lt;0.2,"Low (1-19%)",IF(M7889&lt;0.4,"Medium (20-39%)","High (40%+)")))</f>
        <v>Medium (20-39%)</v>
      </c>
      <c r="R7889" s="0" t="str">
        <f aca="false">INDEX('Lookup Tables'!$B$2:$B$5,MATCH(F7889,'Lookup Tables'!$A$2:$A$5,0))</f>
        <v>Manager D</v>
      </c>
    </row>
    <row r="7890" customFormat="false" ht="15" hidden="false" customHeight="false" outlineLevel="0" collapsed="false">
      <c r="A7890" s="0" t="s">
        <v>5863</v>
      </c>
      <c r="B7890" s="13" t="n">
        <v>42963</v>
      </c>
      <c r="C7890" s="13" t="n">
        <v>42969</v>
      </c>
      <c r="D7890" s="14" t="s">
        <v>69</v>
      </c>
      <c r="E7890" s="14" t="s">
        <v>53</v>
      </c>
      <c r="F7890" s="14" t="s">
        <v>63</v>
      </c>
      <c r="G7890" s="14" t="s">
        <v>64</v>
      </c>
      <c r="H7890" s="14" t="s">
        <v>65</v>
      </c>
      <c r="I7890" s="14" t="s">
        <v>91</v>
      </c>
      <c r="J7890" s="14" t="s">
        <v>1265</v>
      </c>
      <c r="K7890" s="15" t="n">
        <v>32.4</v>
      </c>
      <c r="L7890" s="0" t="n">
        <v>5</v>
      </c>
      <c r="M7890" s="16" t="n">
        <v>0</v>
      </c>
      <c r="N7890" s="17" t="n">
        <v>15.552</v>
      </c>
      <c r="O7890" s="0" t="str">
        <f aca="false">TEXT(B7890,"YYYY-MM")</f>
        <v>2017-08</v>
      </c>
      <c r="P7890" s="18" t="n">
        <f aca="false">IFERROR(N7890/K7890,0)</f>
        <v>0.48</v>
      </c>
      <c r="Q7890" s="0" t="str">
        <f aca="false">IF(M7890=0,"No Discount",IF(M7890&lt;0.2,"Low (1-19%)",IF(M7890&lt;0.4,"Medium (20-39%)","High (40%+)")))</f>
        <v>No Discount</v>
      </c>
      <c r="R7890" s="0" t="str">
        <f aca="false">INDEX('Lookup Tables'!$B$2:$B$5,MATCH(F7890,'Lookup Tables'!$A$2:$A$5,0))</f>
        <v>Manager D</v>
      </c>
    </row>
    <row r="7891" customFormat="false" ht="15" hidden="false" customHeight="false" outlineLevel="0" collapsed="false">
      <c r="A7891" s="0" t="s">
        <v>5864</v>
      </c>
      <c r="B7891" s="13" t="n">
        <v>43094</v>
      </c>
      <c r="C7891" s="13" t="n">
        <v>43098</v>
      </c>
      <c r="D7891" s="14" t="s">
        <v>69</v>
      </c>
      <c r="E7891" s="14" t="s">
        <v>53</v>
      </c>
      <c r="F7891" s="14" t="s">
        <v>54</v>
      </c>
      <c r="G7891" s="14" t="s">
        <v>787</v>
      </c>
      <c r="H7891" s="14" t="s">
        <v>65</v>
      </c>
      <c r="I7891" s="14" t="s">
        <v>78</v>
      </c>
      <c r="J7891" s="14" t="s">
        <v>810</v>
      </c>
      <c r="K7891" s="15" t="n">
        <v>19.89</v>
      </c>
      <c r="L7891" s="0" t="n">
        <v>9</v>
      </c>
      <c r="M7891" s="16" t="n">
        <v>0</v>
      </c>
      <c r="N7891" s="17" t="n">
        <v>5.3703</v>
      </c>
      <c r="O7891" s="0" t="str">
        <f aca="false">TEXT(B7891,"YYYY-MM")</f>
        <v>2017-12</v>
      </c>
      <c r="P7891" s="18" t="n">
        <f aca="false">IFERROR(N7891/K7891,0)</f>
        <v>0.27</v>
      </c>
      <c r="Q7891" s="0" t="str">
        <f aca="false">IF(M7891=0,"No Discount",IF(M7891&lt;0.2,"Low (1-19%)",IF(M7891&lt;0.4,"Medium (20-39%)","High (40%+)")))</f>
        <v>No Discount</v>
      </c>
      <c r="R7891" s="0" t="str">
        <f aca="false">INDEX('Lookup Tables'!$B$2:$B$5,MATCH(F7891,'Lookup Tables'!$A$2:$A$5,0))</f>
        <v>Manager C</v>
      </c>
    </row>
    <row r="7892" customFormat="false" ht="15" hidden="false" customHeight="false" outlineLevel="0" collapsed="false">
      <c r="A7892" s="0" t="s">
        <v>5864</v>
      </c>
      <c r="B7892" s="13" t="n">
        <v>43094</v>
      </c>
      <c r="C7892" s="13" t="n">
        <v>43098</v>
      </c>
      <c r="D7892" s="14" t="s">
        <v>69</v>
      </c>
      <c r="E7892" s="14" t="s">
        <v>53</v>
      </c>
      <c r="F7892" s="14" t="s">
        <v>54</v>
      </c>
      <c r="G7892" s="14" t="s">
        <v>787</v>
      </c>
      <c r="H7892" s="14" t="s">
        <v>80</v>
      </c>
      <c r="I7892" s="14" t="s">
        <v>123</v>
      </c>
      <c r="J7892" s="14" t="s">
        <v>1152</v>
      </c>
      <c r="K7892" s="15" t="n">
        <v>399.98</v>
      </c>
      <c r="L7892" s="0" t="n">
        <v>2</v>
      </c>
      <c r="M7892" s="16" t="n">
        <v>0</v>
      </c>
      <c r="N7892" s="17" t="n">
        <v>171.9914</v>
      </c>
      <c r="O7892" s="0" t="str">
        <f aca="false">TEXT(B7892,"YYYY-MM")</f>
        <v>2017-12</v>
      </c>
      <c r="P7892" s="18" t="n">
        <f aca="false">IFERROR(N7892/K7892,0)</f>
        <v>0.43</v>
      </c>
      <c r="Q7892" s="0" t="str">
        <f aca="false">IF(M7892=0,"No Discount",IF(M7892&lt;0.2,"Low (1-19%)",IF(M7892&lt;0.4,"Medium (20-39%)","High (40%+)")))</f>
        <v>No Discount</v>
      </c>
      <c r="R7892" s="0" t="str">
        <f aca="false">INDEX('Lookup Tables'!$B$2:$B$5,MATCH(F7892,'Lookup Tables'!$A$2:$A$5,0))</f>
        <v>Manager C</v>
      </c>
    </row>
    <row r="7893" customFormat="false" ht="15" hidden="false" customHeight="false" outlineLevel="0" collapsed="false">
      <c r="A7893" s="0" t="s">
        <v>5864</v>
      </c>
      <c r="B7893" s="13" t="n">
        <v>43094</v>
      </c>
      <c r="C7893" s="13" t="n">
        <v>43098</v>
      </c>
      <c r="D7893" s="14" t="s">
        <v>69</v>
      </c>
      <c r="E7893" s="14" t="s">
        <v>53</v>
      </c>
      <c r="F7893" s="14" t="s">
        <v>54</v>
      </c>
      <c r="G7893" s="14" t="s">
        <v>787</v>
      </c>
      <c r="H7893" s="14" t="s">
        <v>56</v>
      </c>
      <c r="I7893" s="14" t="s">
        <v>76</v>
      </c>
      <c r="J7893" s="14" t="s">
        <v>1004</v>
      </c>
      <c r="K7893" s="15" t="n">
        <v>343.85</v>
      </c>
      <c r="L7893" s="0" t="n">
        <v>5</v>
      </c>
      <c r="M7893" s="16" t="n">
        <v>0</v>
      </c>
      <c r="N7893" s="17" t="n">
        <v>137.54</v>
      </c>
      <c r="O7893" s="0" t="str">
        <f aca="false">TEXT(B7893,"YYYY-MM")</f>
        <v>2017-12</v>
      </c>
      <c r="P7893" s="18" t="n">
        <f aca="false">IFERROR(N7893/K7893,0)</f>
        <v>0.4</v>
      </c>
      <c r="Q7893" s="0" t="str">
        <f aca="false">IF(M7893=0,"No Discount",IF(M7893&lt;0.2,"Low (1-19%)",IF(M7893&lt;0.4,"Medium (20-39%)","High (40%+)")))</f>
        <v>No Discount</v>
      </c>
      <c r="R7893" s="0" t="str">
        <f aca="false">INDEX('Lookup Tables'!$B$2:$B$5,MATCH(F7893,'Lookup Tables'!$A$2:$A$5,0))</f>
        <v>Manager C</v>
      </c>
    </row>
    <row r="7894" customFormat="false" ht="15" hidden="false" customHeight="false" outlineLevel="0" collapsed="false">
      <c r="A7894" s="0" t="s">
        <v>5864</v>
      </c>
      <c r="B7894" s="13" t="n">
        <v>43094</v>
      </c>
      <c r="C7894" s="13" t="n">
        <v>43098</v>
      </c>
      <c r="D7894" s="14" t="s">
        <v>69</v>
      </c>
      <c r="E7894" s="14" t="s">
        <v>53</v>
      </c>
      <c r="F7894" s="14" t="s">
        <v>54</v>
      </c>
      <c r="G7894" s="14" t="s">
        <v>787</v>
      </c>
      <c r="H7894" s="14" t="s">
        <v>65</v>
      </c>
      <c r="I7894" s="14" t="s">
        <v>91</v>
      </c>
      <c r="J7894" s="14" t="s">
        <v>4522</v>
      </c>
      <c r="K7894" s="15" t="n">
        <v>106.32</v>
      </c>
      <c r="L7894" s="0" t="n">
        <v>3</v>
      </c>
      <c r="M7894" s="16" t="n">
        <v>0</v>
      </c>
      <c r="N7894" s="17" t="n">
        <v>49.9704</v>
      </c>
      <c r="O7894" s="0" t="str">
        <f aca="false">TEXT(B7894,"YYYY-MM")</f>
        <v>2017-12</v>
      </c>
      <c r="P7894" s="18" t="n">
        <f aca="false">IFERROR(N7894/K7894,0)</f>
        <v>0.47</v>
      </c>
      <c r="Q7894" s="0" t="str">
        <f aca="false">IF(M7894=0,"No Discount",IF(M7894&lt;0.2,"Low (1-19%)",IF(M7894&lt;0.4,"Medium (20-39%)","High (40%+)")))</f>
        <v>No Discount</v>
      </c>
      <c r="R7894" s="0" t="str">
        <f aca="false">INDEX('Lookup Tables'!$B$2:$B$5,MATCH(F7894,'Lookup Tables'!$A$2:$A$5,0))</f>
        <v>Manager C</v>
      </c>
    </row>
    <row r="7895" customFormat="false" ht="15" hidden="false" customHeight="false" outlineLevel="0" collapsed="false">
      <c r="A7895" s="0" t="s">
        <v>5865</v>
      </c>
      <c r="B7895" s="13" t="n">
        <v>43304</v>
      </c>
      <c r="C7895" s="13" t="n">
        <v>43311</v>
      </c>
      <c r="D7895" s="14" t="s">
        <v>69</v>
      </c>
      <c r="E7895" s="14" t="s">
        <v>97</v>
      </c>
      <c r="F7895" s="14" t="s">
        <v>117</v>
      </c>
      <c r="G7895" s="14" t="s">
        <v>170</v>
      </c>
      <c r="H7895" s="14" t="s">
        <v>65</v>
      </c>
      <c r="I7895" s="14" t="s">
        <v>83</v>
      </c>
      <c r="J7895" s="14" t="s">
        <v>607</v>
      </c>
      <c r="K7895" s="15" t="n">
        <v>13.92</v>
      </c>
      <c r="L7895" s="0" t="n">
        <v>3</v>
      </c>
      <c r="M7895" s="16" t="n">
        <v>0.2</v>
      </c>
      <c r="N7895" s="17" t="n">
        <v>4.35</v>
      </c>
      <c r="O7895" s="0" t="str">
        <f aca="false">TEXT(B7895,"YYYY-MM")</f>
        <v>2018-07</v>
      </c>
      <c r="P7895" s="18" t="n">
        <f aca="false">IFERROR(N7895/K7895,0)</f>
        <v>0.3125</v>
      </c>
      <c r="Q7895" s="0" t="str">
        <f aca="false">IF(M7895=0,"No Discount",IF(M7895&lt;0.2,"Low (1-19%)",IF(M7895&lt;0.4,"Medium (20-39%)","High (40%+)")))</f>
        <v>Medium (20-39%)</v>
      </c>
      <c r="R7895" s="0" t="str">
        <f aca="false">INDEX('Lookup Tables'!$B$2:$B$5,MATCH(F7895,'Lookup Tables'!$A$2:$A$5,0))</f>
        <v>Manager B</v>
      </c>
    </row>
    <row r="7896" customFormat="false" ht="15" hidden="false" customHeight="false" outlineLevel="0" collapsed="false">
      <c r="A7896" s="0" t="s">
        <v>5866</v>
      </c>
      <c r="B7896" s="13" t="n">
        <v>43272</v>
      </c>
      <c r="C7896" s="13" t="n">
        <v>43276</v>
      </c>
      <c r="D7896" s="14" t="s">
        <v>69</v>
      </c>
      <c r="E7896" s="14" t="s">
        <v>97</v>
      </c>
      <c r="F7896" s="14" t="s">
        <v>117</v>
      </c>
      <c r="G7896" s="14" t="s">
        <v>5867</v>
      </c>
      <c r="H7896" s="14" t="s">
        <v>65</v>
      </c>
      <c r="I7896" s="14" t="s">
        <v>83</v>
      </c>
      <c r="J7896" s="14" t="s">
        <v>235</v>
      </c>
      <c r="K7896" s="15" t="n">
        <v>82.4</v>
      </c>
      <c r="L7896" s="0" t="n">
        <v>5</v>
      </c>
      <c r="M7896" s="16" t="n">
        <v>0</v>
      </c>
      <c r="N7896" s="17" t="n">
        <v>40.376</v>
      </c>
      <c r="O7896" s="0" t="str">
        <f aca="false">TEXT(B7896,"YYYY-MM")</f>
        <v>2018-06</v>
      </c>
      <c r="P7896" s="18" t="n">
        <f aca="false">IFERROR(N7896/K7896,0)</f>
        <v>0.49</v>
      </c>
      <c r="Q7896" s="0" t="str">
        <f aca="false">IF(M7896=0,"No Discount",IF(M7896&lt;0.2,"Low (1-19%)",IF(M7896&lt;0.4,"Medium (20-39%)","High (40%+)")))</f>
        <v>No Discount</v>
      </c>
      <c r="R7896" s="0" t="str">
        <f aca="false">INDEX('Lookup Tables'!$B$2:$B$5,MATCH(F7896,'Lookup Tables'!$A$2:$A$5,0))</f>
        <v>Manager B</v>
      </c>
    </row>
    <row r="7897" customFormat="false" ht="15" hidden="false" customHeight="false" outlineLevel="0" collapsed="false">
      <c r="A7897" s="0" t="s">
        <v>5866</v>
      </c>
      <c r="B7897" s="13" t="n">
        <v>43272</v>
      </c>
      <c r="C7897" s="13" t="n">
        <v>43276</v>
      </c>
      <c r="D7897" s="14" t="s">
        <v>69</v>
      </c>
      <c r="E7897" s="14" t="s">
        <v>97</v>
      </c>
      <c r="F7897" s="14" t="s">
        <v>117</v>
      </c>
      <c r="G7897" s="14" t="s">
        <v>5867</v>
      </c>
      <c r="H7897" s="14" t="s">
        <v>65</v>
      </c>
      <c r="I7897" s="14" t="s">
        <v>83</v>
      </c>
      <c r="J7897" s="14" t="s">
        <v>1324</v>
      </c>
      <c r="K7897" s="15" t="n">
        <v>6.24</v>
      </c>
      <c r="L7897" s="0" t="n">
        <v>2</v>
      </c>
      <c r="M7897" s="16" t="n">
        <v>0</v>
      </c>
      <c r="N7897" s="17" t="n">
        <v>3.0576</v>
      </c>
      <c r="O7897" s="0" t="str">
        <f aca="false">TEXT(B7897,"YYYY-MM")</f>
        <v>2018-06</v>
      </c>
      <c r="P7897" s="18" t="n">
        <f aca="false">IFERROR(N7897/K7897,0)</f>
        <v>0.49</v>
      </c>
      <c r="Q7897" s="0" t="str">
        <f aca="false">IF(M7897=0,"No Discount",IF(M7897&lt;0.2,"Low (1-19%)",IF(M7897&lt;0.4,"Medium (20-39%)","High (40%+)")))</f>
        <v>No Discount</v>
      </c>
      <c r="R7897" s="0" t="str">
        <f aca="false">INDEX('Lookup Tables'!$B$2:$B$5,MATCH(F7897,'Lookup Tables'!$A$2:$A$5,0))</f>
        <v>Manager B</v>
      </c>
    </row>
    <row r="7898" customFormat="false" ht="15" hidden="false" customHeight="false" outlineLevel="0" collapsed="false">
      <c r="A7898" s="0" t="s">
        <v>5866</v>
      </c>
      <c r="B7898" s="13" t="n">
        <v>43272</v>
      </c>
      <c r="C7898" s="13" t="n">
        <v>43276</v>
      </c>
      <c r="D7898" s="14" t="s">
        <v>69</v>
      </c>
      <c r="E7898" s="14" t="s">
        <v>97</v>
      </c>
      <c r="F7898" s="14" t="s">
        <v>117</v>
      </c>
      <c r="G7898" s="14" t="s">
        <v>5867</v>
      </c>
      <c r="H7898" s="14" t="s">
        <v>65</v>
      </c>
      <c r="I7898" s="14" t="s">
        <v>91</v>
      </c>
      <c r="J7898" s="14" t="s">
        <v>670</v>
      </c>
      <c r="K7898" s="15" t="n">
        <v>447.84</v>
      </c>
      <c r="L7898" s="0" t="n">
        <v>8</v>
      </c>
      <c r="M7898" s="16" t="n">
        <v>0</v>
      </c>
      <c r="N7898" s="17" t="n">
        <v>219.4416</v>
      </c>
      <c r="O7898" s="0" t="str">
        <f aca="false">TEXT(B7898,"YYYY-MM")</f>
        <v>2018-06</v>
      </c>
      <c r="P7898" s="18" t="n">
        <f aca="false">IFERROR(N7898/K7898,0)</f>
        <v>0.49</v>
      </c>
      <c r="Q7898" s="0" t="str">
        <f aca="false">IF(M7898=0,"No Discount",IF(M7898&lt;0.2,"Low (1-19%)",IF(M7898&lt;0.4,"Medium (20-39%)","High (40%+)")))</f>
        <v>No Discount</v>
      </c>
      <c r="R7898" s="0" t="str">
        <f aca="false">INDEX('Lookup Tables'!$B$2:$B$5,MATCH(F7898,'Lookup Tables'!$A$2:$A$5,0))</f>
        <v>Manager B</v>
      </c>
    </row>
    <row r="7899" customFormat="false" ht="15" hidden="false" customHeight="false" outlineLevel="0" collapsed="false">
      <c r="A7899" s="0" t="s">
        <v>5868</v>
      </c>
      <c r="B7899" s="13" t="n">
        <v>43325</v>
      </c>
      <c r="C7899" s="13" t="n">
        <v>43330</v>
      </c>
      <c r="D7899" s="14" t="s">
        <v>69</v>
      </c>
      <c r="E7899" s="14" t="s">
        <v>53</v>
      </c>
      <c r="F7899" s="14" t="s">
        <v>54</v>
      </c>
      <c r="G7899" s="14" t="s">
        <v>200</v>
      </c>
      <c r="H7899" s="14" t="s">
        <v>65</v>
      </c>
      <c r="I7899" s="14" t="s">
        <v>85</v>
      </c>
      <c r="J7899" s="14" t="s">
        <v>945</v>
      </c>
      <c r="K7899" s="15" t="n">
        <v>272.048</v>
      </c>
      <c r="L7899" s="0" t="n">
        <v>7</v>
      </c>
      <c r="M7899" s="16" t="n">
        <v>0.2</v>
      </c>
      <c r="N7899" s="17" t="n">
        <v>30.6054</v>
      </c>
      <c r="O7899" s="0" t="str">
        <f aca="false">TEXT(B7899,"YYYY-MM")</f>
        <v>2018-08</v>
      </c>
      <c r="P7899" s="18" t="n">
        <f aca="false">IFERROR(N7899/K7899,0)</f>
        <v>0.1125</v>
      </c>
      <c r="Q7899" s="0" t="str">
        <f aca="false">IF(M7899=0,"No Discount",IF(M7899&lt;0.2,"Low (1-19%)",IF(M7899&lt;0.4,"Medium (20-39%)","High (40%+)")))</f>
        <v>Medium (20-39%)</v>
      </c>
      <c r="R7899" s="0" t="str">
        <f aca="false">INDEX('Lookup Tables'!$B$2:$B$5,MATCH(F7899,'Lookup Tables'!$A$2:$A$5,0))</f>
        <v>Manager C</v>
      </c>
    </row>
    <row r="7900" customFormat="false" ht="15" hidden="false" customHeight="false" outlineLevel="0" collapsed="false">
      <c r="A7900" s="0" t="s">
        <v>5868</v>
      </c>
      <c r="B7900" s="13" t="n">
        <v>43325</v>
      </c>
      <c r="C7900" s="13" t="n">
        <v>43330</v>
      </c>
      <c r="D7900" s="14" t="s">
        <v>69</v>
      </c>
      <c r="E7900" s="14" t="s">
        <v>53</v>
      </c>
      <c r="F7900" s="14" t="s">
        <v>54</v>
      </c>
      <c r="G7900" s="14" t="s">
        <v>200</v>
      </c>
      <c r="H7900" s="14" t="s">
        <v>65</v>
      </c>
      <c r="I7900" s="14" t="s">
        <v>83</v>
      </c>
      <c r="J7900" s="14" t="s">
        <v>2216</v>
      </c>
      <c r="K7900" s="15" t="n">
        <v>1614.582</v>
      </c>
      <c r="L7900" s="0" t="n">
        <v>6</v>
      </c>
      <c r="M7900" s="16" t="n">
        <v>0.7</v>
      </c>
      <c r="N7900" s="17" t="n">
        <v>-1237.8462</v>
      </c>
      <c r="O7900" s="0" t="str">
        <f aca="false">TEXT(B7900,"YYYY-MM")</f>
        <v>2018-08</v>
      </c>
      <c r="P7900" s="18" t="n">
        <f aca="false">IFERROR(N7900/K7900,0)</f>
        <v>-0.766666666666667</v>
      </c>
      <c r="Q7900" s="0" t="str">
        <f aca="false">IF(M7900=0,"No Discount",IF(M7900&lt;0.2,"Low (1-19%)",IF(M7900&lt;0.4,"Medium (20-39%)","High (40%+)")))</f>
        <v>High (40%+)</v>
      </c>
      <c r="R7900" s="0" t="str">
        <f aca="false">INDEX('Lookup Tables'!$B$2:$B$5,MATCH(F7900,'Lookup Tables'!$A$2:$A$5,0))</f>
        <v>Manager C</v>
      </c>
    </row>
    <row r="7901" customFormat="false" ht="15" hidden="false" customHeight="false" outlineLevel="0" collapsed="false">
      <c r="A7901" s="0" t="s">
        <v>5868</v>
      </c>
      <c r="B7901" s="13" t="n">
        <v>43325</v>
      </c>
      <c r="C7901" s="13" t="n">
        <v>43330</v>
      </c>
      <c r="D7901" s="14" t="s">
        <v>69</v>
      </c>
      <c r="E7901" s="14" t="s">
        <v>53</v>
      </c>
      <c r="F7901" s="14" t="s">
        <v>54</v>
      </c>
      <c r="G7901" s="14" t="s">
        <v>200</v>
      </c>
      <c r="H7901" s="14" t="s">
        <v>65</v>
      </c>
      <c r="I7901" s="14" t="s">
        <v>171</v>
      </c>
      <c r="J7901" s="14" t="s">
        <v>296</v>
      </c>
      <c r="K7901" s="15" t="n">
        <v>24.32</v>
      </c>
      <c r="L7901" s="0" t="n">
        <v>5</v>
      </c>
      <c r="M7901" s="16" t="n">
        <v>0.2</v>
      </c>
      <c r="N7901" s="17" t="n">
        <v>9.12</v>
      </c>
      <c r="O7901" s="0" t="str">
        <f aca="false">TEXT(B7901,"YYYY-MM")</f>
        <v>2018-08</v>
      </c>
      <c r="P7901" s="18" t="n">
        <f aca="false">IFERROR(N7901/K7901,0)</f>
        <v>0.375</v>
      </c>
      <c r="Q7901" s="0" t="str">
        <f aca="false">IF(M7901=0,"No Discount",IF(M7901&lt;0.2,"Low (1-19%)",IF(M7901&lt;0.4,"Medium (20-39%)","High (40%+)")))</f>
        <v>Medium (20-39%)</v>
      </c>
      <c r="R7901" s="0" t="str">
        <f aca="false">INDEX('Lookup Tables'!$B$2:$B$5,MATCH(F7901,'Lookup Tables'!$A$2:$A$5,0))</f>
        <v>Manager C</v>
      </c>
    </row>
    <row r="7902" customFormat="false" ht="15" hidden="false" customHeight="false" outlineLevel="0" collapsed="false">
      <c r="A7902" s="0" t="s">
        <v>5868</v>
      </c>
      <c r="B7902" s="13" t="n">
        <v>43325</v>
      </c>
      <c r="C7902" s="13" t="n">
        <v>43330</v>
      </c>
      <c r="D7902" s="14" t="s">
        <v>69</v>
      </c>
      <c r="E7902" s="14" t="s">
        <v>53</v>
      </c>
      <c r="F7902" s="14" t="s">
        <v>54</v>
      </c>
      <c r="G7902" s="14" t="s">
        <v>200</v>
      </c>
      <c r="H7902" s="14" t="s">
        <v>80</v>
      </c>
      <c r="I7902" s="14" t="s">
        <v>123</v>
      </c>
      <c r="J7902" s="14" t="s">
        <v>2901</v>
      </c>
      <c r="K7902" s="15" t="n">
        <v>1.584</v>
      </c>
      <c r="L7902" s="0" t="n">
        <v>2</v>
      </c>
      <c r="M7902" s="16" t="n">
        <v>0.2</v>
      </c>
      <c r="N7902" s="17" t="n">
        <v>0.4752</v>
      </c>
      <c r="O7902" s="0" t="str">
        <f aca="false">TEXT(B7902,"YYYY-MM")</f>
        <v>2018-08</v>
      </c>
      <c r="P7902" s="18" t="n">
        <f aca="false">IFERROR(N7902/K7902,0)</f>
        <v>0.3</v>
      </c>
      <c r="Q7902" s="0" t="str">
        <f aca="false">IF(M7902=0,"No Discount",IF(M7902&lt;0.2,"Low (1-19%)",IF(M7902&lt;0.4,"Medium (20-39%)","High (40%+)")))</f>
        <v>Medium (20-39%)</v>
      </c>
      <c r="R7902" s="0" t="str">
        <f aca="false">INDEX('Lookup Tables'!$B$2:$B$5,MATCH(F7902,'Lookup Tables'!$A$2:$A$5,0))</f>
        <v>Manager C</v>
      </c>
    </row>
    <row r="7903" customFormat="false" ht="15" hidden="false" customHeight="false" outlineLevel="0" collapsed="false">
      <c r="A7903" s="0" t="s">
        <v>5868</v>
      </c>
      <c r="B7903" s="13" t="n">
        <v>43325</v>
      </c>
      <c r="C7903" s="13" t="n">
        <v>43330</v>
      </c>
      <c r="D7903" s="14" t="s">
        <v>69</v>
      </c>
      <c r="E7903" s="14" t="s">
        <v>53</v>
      </c>
      <c r="F7903" s="14" t="s">
        <v>54</v>
      </c>
      <c r="G7903" s="14" t="s">
        <v>200</v>
      </c>
      <c r="H7903" s="14" t="s">
        <v>56</v>
      </c>
      <c r="I7903" s="14" t="s">
        <v>76</v>
      </c>
      <c r="J7903" s="14" t="s">
        <v>1588</v>
      </c>
      <c r="K7903" s="15" t="n">
        <v>31.984</v>
      </c>
      <c r="L7903" s="0" t="n">
        <v>1</v>
      </c>
      <c r="M7903" s="16" t="n">
        <v>0.2</v>
      </c>
      <c r="N7903" s="17" t="n">
        <v>0</v>
      </c>
      <c r="O7903" s="0" t="str">
        <f aca="false">TEXT(B7903,"YYYY-MM")</f>
        <v>2018-08</v>
      </c>
      <c r="P7903" s="18" t="n">
        <f aca="false">IFERROR(N7903/K7903,0)</f>
        <v>0</v>
      </c>
      <c r="Q7903" s="0" t="str">
        <f aca="false">IF(M7903=0,"No Discount",IF(M7903&lt;0.2,"Low (1-19%)",IF(M7903&lt;0.4,"Medium (20-39%)","High (40%+)")))</f>
        <v>Medium (20-39%)</v>
      </c>
      <c r="R7903" s="0" t="str">
        <f aca="false">INDEX('Lookup Tables'!$B$2:$B$5,MATCH(F7903,'Lookup Tables'!$A$2:$A$5,0))</f>
        <v>Manager C</v>
      </c>
    </row>
    <row r="7904" customFormat="false" ht="15" hidden="false" customHeight="false" outlineLevel="0" collapsed="false">
      <c r="A7904" s="0" t="s">
        <v>5868</v>
      </c>
      <c r="B7904" s="13" t="n">
        <v>43325</v>
      </c>
      <c r="C7904" s="13" t="n">
        <v>43330</v>
      </c>
      <c r="D7904" s="14" t="s">
        <v>69</v>
      </c>
      <c r="E7904" s="14" t="s">
        <v>53</v>
      </c>
      <c r="F7904" s="14" t="s">
        <v>54</v>
      </c>
      <c r="G7904" s="14" t="s">
        <v>200</v>
      </c>
      <c r="H7904" s="14" t="s">
        <v>65</v>
      </c>
      <c r="I7904" s="14" t="s">
        <v>129</v>
      </c>
      <c r="J7904" s="14" t="s">
        <v>781</v>
      </c>
      <c r="K7904" s="15" t="n">
        <v>14.76</v>
      </c>
      <c r="L7904" s="0" t="n">
        <v>5</v>
      </c>
      <c r="M7904" s="16" t="n">
        <v>0.2</v>
      </c>
      <c r="N7904" s="17" t="n">
        <v>4.797</v>
      </c>
      <c r="O7904" s="0" t="str">
        <f aca="false">TEXT(B7904,"YYYY-MM")</f>
        <v>2018-08</v>
      </c>
      <c r="P7904" s="18" t="n">
        <f aca="false">IFERROR(N7904/K7904,0)</f>
        <v>0.325</v>
      </c>
      <c r="Q7904" s="0" t="str">
        <f aca="false">IF(M7904=0,"No Discount",IF(M7904&lt;0.2,"Low (1-19%)",IF(M7904&lt;0.4,"Medium (20-39%)","High (40%+)")))</f>
        <v>Medium (20-39%)</v>
      </c>
      <c r="R7904" s="0" t="str">
        <f aca="false">INDEX('Lookup Tables'!$B$2:$B$5,MATCH(F7904,'Lookup Tables'!$A$2:$A$5,0))</f>
        <v>Manager C</v>
      </c>
    </row>
    <row r="7905" customFormat="false" ht="15" hidden="false" customHeight="false" outlineLevel="0" collapsed="false">
      <c r="A7905" s="0" t="s">
        <v>5868</v>
      </c>
      <c r="B7905" s="13" t="n">
        <v>43325</v>
      </c>
      <c r="C7905" s="13" t="n">
        <v>43330</v>
      </c>
      <c r="D7905" s="14" t="s">
        <v>69</v>
      </c>
      <c r="E7905" s="14" t="s">
        <v>53</v>
      </c>
      <c r="F7905" s="14" t="s">
        <v>54</v>
      </c>
      <c r="G7905" s="14" t="s">
        <v>200</v>
      </c>
      <c r="H7905" s="14" t="s">
        <v>56</v>
      </c>
      <c r="I7905" s="14" t="s">
        <v>59</v>
      </c>
      <c r="J7905" s="14" t="s">
        <v>5319</v>
      </c>
      <c r="K7905" s="15" t="n">
        <v>423.648</v>
      </c>
      <c r="L7905" s="0" t="n">
        <v>2</v>
      </c>
      <c r="M7905" s="16" t="n">
        <v>0.2</v>
      </c>
      <c r="N7905" s="17" t="n">
        <v>47.6604</v>
      </c>
      <c r="O7905" s="0" t="str">
        <f aca="false">TEXT(B7905,"YYYY-MM")</f>
        <v>2018-08</v>
      </c>
      <c r="P7905" s="18" t="n">
        <f aca="false">IFERROR(N7905/K7905,0)</f>
        <v>0.1125</v>
      </c>
      <c r="Q7905" s="0" t="str">
        <f aca="false">IF(M7905=0,"No Discount",IF(M7905&lt;0.2,"Low (1-19%)",IF(M7905&lt;0.4,"Medium (20-39%)","High (40%+)")))</f>
        <v>Medium (20-39%)</v>
      </c>
      <c r="R7905" s="0" t="str">
        <f aca="false">INDEX('Lookup Tables'!$B$2:$B$5,MATCH(F7905,'Lookup Tables'!$A$2:$A$5,0))</f>
        <v>Manager C</v>
      </c>
    </row>
    <row r="7906" customFormat="false" ht="15" hidden="false" customHeight="false" outlineLevel="0" collapsed="false">
      <c r="A7906" s="0" t="s">
        <v>5869</v>
      </c>
      <c r="B7906" s="13" t="n">
        <v>42681</v>
      </c>
      <c r="C7906" s="13" t="n">
        <v>42687</v>
      </c>
      <c r="D7906" s="14" t="s">
        <v>69</v>
      </c>
      <c r="E7906" s="14" t="s">
        <v>53</v>
      </c>
      <c r="F7906" s="14" t="s">
        <v>98</v>
      </c>
      <c r="G7906" s="14" t="s">
        <v>99</v>
      </c>
      <c r="H7906" s="14" t="s">
        <v>65</v>
      </c>
      <c r="I7906" s="14" t="s">
        <v>91</v>
      </c>
      <c r="J7906" s="14" t="s">
        <v>1934</v>
      </c>
      <c r="K7906" s="15" t="n">
        <v>76.64</v>
      </c>
      <c r="L7906" s="0" t="n">
        <v>2</v>
      </c>
      <c r="M7906" s="16" t="n">
        <v>0.2</v>
      </c>
      <c r="N7906" s="17" t="n">
        <v>26.824</v>
      </c>
      <c r="O7906" s="0" t="str">
        <f aca="false">TEXT(B7906,"YYYY-MM")</f>
        <v>2016-11</v>
      </c>
      <c r="P7906" s="18" t="n">
        <f aca="false">IFERROR(N7906/K7906,0)</f>
        <v>0.35</v>
      </c>
      <c r="Q7906" s="0" t="str">
        <f aca="false">IF(M7906=0,"No Discount",IF(M7906&lt;0.2,"Low (1-19%)",IF(M7906&lt;0.4,"Medium (20-39%)","High (40%+)")))</f>
        <v>Medium (20-39%)</v>
      </c>
      <c r="R7906" s="0" t="str">
        <f aca="false">INDEX('Lookup Tables'!$B$2:$B$5,MATCH(F7906,'Lookup Tables'!$A$2:$A$5,0))</f>
        <v>Manager A</v>
      </c>
    </row>
    <row r="7907" customFormat="false" ht="15" hidden="false" customHeight="false" outlineLevel="0" collapsed="false">
      <c r="A7907" s="0" t="s">
        <v>5870</v>
      </c>
      <c r="B7907" s="13" t="n">
        <v>42658</v>
      </c>
      <c r="C7907" s="13" t="n">
        <v>42665</v>
      </c>
      <c r="D7907" s="14" t="s">
        <v>69</v>
      </c>
      <c r="E7907" s="14" t="s">
        <v>97</v>
      </c>
      <c r="F7907" s="14" t="s">
        <v>98</v>
      </c>
      <c r="G7907" s="14" t="s">
        <v>99</v>
      </c>
      <c r="H7907" s="14" t="s">
        <v>65</v>
      </c>
      <c r="I7907" s="14" t="s">
        <v>129</v>
      </c>
      <c r="J7907" s="14" t="s">
        <v>340</v>
      </c>
      <c r="K7907" s="15" t="n">
        <v>4.464</v>
      </c>
      <c r="L7907" s="0" t="n">
        <v>1</v>
      </c>
      <c r="M7907" s="16" t="n">
        <v>0.2</v>
      </c>
      <c r="N7907" s="17" t="n">
        <v>1.674</v>
      </c>
      <c r="O7907" s="0" t="str">
        <f aca="false">TEXT(B7907,"YYYY-MM")</f>
        <v>2016-10</v>
      </c>
      <c r="P7907" s="18" t="n">
        <f aca="false">IFERROR(N7907/K7907,0)</f>
        <v>0.375</v>
      </c>
      <c r="Q7907" s="0" t="str">
        <f aca="false">IF(M7907=0,"No Discount",IF(M7907&lt;0.2,"Low (1-19%)",IF(M7907&lt;0.4,"Medium (20-39%)","High (40%+)")))</f>
        <v>Medium (20-39%)</v>
      </c>
      <c r="R7907" s="0" t="str">
        <f aca="false">INDEX('Lookup Tables'!$B$2:$B$5,MATCH(F7907,'Lookup Tables'!$A$2:$A$5,0))</f>
        <v>Manager A</v>
      </c>
    </row>
    <row r="7908" customFormat="false" ht="15" hidden="false" customHeight="false" outlineLevel="0" collapsed="false">
      <c r="A7908" s="0" t="s">
        <v>5870</v>
      </c>
      <c r="B7908" s="13" t="n">
        <v>42658</v>
      </c>
      <c r="C7908" s="13" t="n">
        <v>42665</v>
      </c>
      <c r="D7908" s="14" t="s">
        <v>69</v>
      </c>
      <c r="E7908" s="14" t="s">
        <v>97</v>
      </c>
      <c r="F7908" s="14" t="s">
        <v>98</v>
      </c>
      <c r="G7908" s="14" t="s">
        <v>99</v>
      </c>
      <c r="H7908" s="14" t="s">
        <v>65</v>
      </c>
      <c r="I7908" s="14" t="s">
        <v>83</v>
      </c>
      <c r="J7908" s="14" t="s">
        <v>1641</v>
      </c>
      <c r="K7908" s="15" t="n">
        <v>3.96</v>
      </c>
      <c r="L7908" s="0" t="n">
        <v>10</v>
      </c>
      <c r="M7908" s="16" t="n">
        <v>0.8</v>
      </c>
      <c r="N7908" s="17" t="n">
        <v>-6.93</v>
      </c>
      <c r="O7908" s="0" t="str">
        <f aca="false">TEXT(B7908,"YYYY-MM")</f>
        <v>2016-10</v>
      </c>
      <c r="P7908" s="18" t="n">
        <f aca="false">IFERROR(N7908/K7908,0)</f>
        <v>-1.75</v>
      </c>
      <c r="Q7908" s="0" t="str">
        <f aca="false">IF(M7908=0,"No Discount",IF(M7908&lt;0.2,"Low (1-19%)",IF(M7908&lt;0.4,"Medium (20-39%)","High (40%+)")))</f>
        <v>High (40%+)</v>
      </c>
      <c r="R7908" s="0" t="str">
        <f aca="false">INDEX('Lookup Tables'!$B$2:$B$5,MATCH(F7908,'Lookup Tables'!$A$2:$A$5,0))</f>
        <v>Manager A</v>
      </c>
    </row>
    <row r="7909" customFormat="false" ht="15" hidden="false" customHeight="false" outlineLevel="0" collapsed="false">
      <c r="A7909" s="0" t="s">
        <v>5871</v>
      </c>
      <c r="B7909" s="13" t="n">
        <v>42946</v>
      </c>
      <c r="C7909" s="13" t="n">
        <v>42949</v>
      </c>
      <c r="D7909" s="14" t="s">
        <v>137</v>
      </c>
      <c r="E7909" s="14" t="s">
        <v>62</v>
      </c>
      <c r="F7909" s="14" t="s">
        <v>63</v>
      </c>
      <c r="G7909" s="14" t="s">
        <v>64</v>
      </c>
      <c r="H7909" s="14" t="s">
        <v>65</v>
      </c>
      <c r="I7909" s="14" t="s">
        <v>85</v>
      </c>
      <c r="J7909" s="14" t="s">
        <v>1510</v>
      </c>
      <c r="K7909" s="15" t="n">
        <v>715.64</v>
      </c>
      <c r="L7909" s="0" t="n">
        <v>2</v>
      </c>
      <c r="M7909" s="16" t="n">
        <v>0</v>
      </c>
      <c r="N7909" s="17" t="n">
        <v>178.91</v>
      </c>
      <c r="O7909" s="0" t="str">
        <f aca="false">TEXT(B7909,"YYYY-MM")</f>
        <v>2017-07</v>
      </c>
      <c r="P7909" s="18" t="n">
        <f aca="false">IFERROR(N7909/K7909,0)</f>
        <v>0.25</v>
      </c>
      <c r="Q7909" s="0" t="str">
        <f aca="false">IF(M7909=0,"No Discount",IF(M7909&lt;0.2,"Low (1-19%)",IF(M7909&lt;0.4,"Medium (20-39%)","High (40%+)")))</f>
        <v>No Discount</v>
      </c>
      <c r="R7909" s="0" t="str">
        <f aca="false">INDEX('Lookup Tables'!$B$2:$B$5,MATCH(F7909,'Lookup Tables'!$A$2:$A$5,0))</f>
        <v>Manager D</v>
      </c>
    </row>
    <row r="7910" customFormat="false" ht="15" hidden="false" customHeight="false" outlineLevel="0" collapsed="false">
      <c r="A7910" s="0" t="s">
        <v>5872</v>
      </c>
      <c r="B7910" s="13" t="n">
        <v>43072</v>
      </c>
      <c r="C7910" s="13" t="n">
        <v>43076</v>
      </c>
      <c r="D7910" s="14" t="s">
        <v>69</v>
      </c>
      <c r="E7910" s="14" t="s">
        <v>53</v>
      </c>
      <c r="F7910" s="14" t="s">
        <v>63</v>
      </c>
      <c r="G7910" s="14" t="s">
        <v>64</v>
      </c>
      <c r="H7910" s="14" t="s">
        <v>56</v>
      </c>
      <c r="I7910" s="14" t="s">
        <v>71</v>
      </c>
      <c r="J7910" s="14" t="s">
        <v>1472</v>
      </c>
      <c r="K7910" s="15" t="n">
        <v>268.704</v>
      </c>
      <c r="L7910" s="0" t="n">
        <v>3</v>
      </c>
      <c r="M7910" s="16" t="n">
        <v>0.2</v>
      </c>
      <c r="N7910" s="17" t="n">
        <v>6.7176</v>
      </c>
      <c r="O7910" s="0" t="str">
        <f aca="false">TEXT(B7910,"YYYY-MM")</f>
        <v>2017-12</v>
      </c>
      <c r="P7910" s="18" t="n">
        <f aca="false">IFERROR(N7910/K7910,0)</f>
        <v>0.025</v>
      </c>
      <c r="Q7910" s="0" t="str">
        <f aca="false">IF(M7910=0,"No Discount",IF(M7910&lt;0.2,"Low (1-19%)",IF(M7910&lt;0.4,"Medium (20-39%)","High (40%+)")))</f>
        <v>Medium (20-39%)</v>
      </c>
      <c r="R7910" s="0" t="str">
        <f aca="false">INDEX('Lookup Tables'!$B$2:$B$5,MATCH(F7910,'Lookup Tables'!$A$2:$A$5,0))</f>
        <v>Manager D</v>
      </c>
    </row>
    <row r="7911" customFormat="false" ht="15" hidden="false" customHeight="false" outlineLevel="0" collapsed="false">
      <c r="A7911" s="0" t="s">
        <v>5872</v>
      </c>
      <c r="B7911" s="13" t="n">
        <v>43072</v>
      </c>
      <c r="C7911" s="13" t="n">
        <v>43076</v>
      </c>
      <c r="D7911" s="14" t="s">
        <v>69</v>
      </c>
      <c r="E7911" s="14" t="s">
        <v>53</v>
      </c>
      <c r="F7911" s="14" t="s">
        <v>63</v>
      </c>
      <c r="G7911" s="14" t="s">
        <v>64</v>
      </c>
      <c r="H7911" s="14" t="s">
        <v>65</v>
      </c>
      <c r="I7911" s="14" t="s">
        <v>78</v>
      </c>
      <c r="J7911" s="14" t="s">
        <v>801</v>
      </c>
      <c r="K7911" s="15" t="n">
        <v>21.92</v>
      </c>
      <c r="L7911" s="0" t="n">
        <v>8</v>
      </c>
      <c r="M7911" s="16" t="n">
        <v>0</v>
      </c>
      <c r="N7911" s="17" t="n">
        <v>5.9184</v>
      </c>
      <c r="O7911" s="0" t="str">
        <f aca="false">TEXT(B7911,"YYYY-MM")</f>
        <v>2017-12</v>
      </c>
      <c r="P7911" s="18" t="n">
        <f aca="false">IFERROR(N7911/K7911,0)</f>
        <v>0.27</v>
      </c>
      <c r="Q7911" s="0" t="str">
        <f aca="false">IF(M7911=0,"No Discount",IF(M7911&lt;0.2,"Low (1-19%)",IF(M7911&lt;0.4,"Medium (20-39%)","High (40%+)")))</f>
        <v>No Discount</v>
      </c>
      <c r="R7911" s="0" t="str">
        <f aca="false">INDEX('Lookup Tables'!$B$2:$B$5,MATCH(F7911,'Lookup Tables'!$A$2:$A$5,0))</f>
        <v>Manager D</v>
      </c>
    </row>
    <row r="7912" customFormat="false" ht="15" hidden="false" customHeight="false" outlineLevel="0" collapsed="false">
      <c r="A7912" s="0" t="s">
        <v>5872</v>
      </c>
      <c r="B7912" s="13" t="n">
        <v>43072</v>
      </c>
      <c r="C7912" s="13" t="n">
        <v>43076</v>
      </c>
      <c r="D7912" s="14" t="s">
        <v>69</v>
      </c>
      <c r="E7912" s="14" t="s">
        <v>53</v>
      </c>
      <c r="F7912" s="14" t="s">
        <v>63</v>
      </c>
      <c r="G7912" s="14" t="s">
        <v>64</v>
      </c>
      <c r="H7912" s="14" t="s">
        <v>65</v>
      </c>
      <c r="I7912" s="14" t="s">
        <v>73</v>
      </c>
      <c r="J7912" s="14" t="s">
        <v>1279</v>
      </c>
      <c r="K7912" s="15" t="n">
        <v>48.72</v>
      </c>
      <c r="L7912" s="0" t="n">
        <v>3</v>
      </c>
      <c r="M7912" s="16" t="n">
        <v>0</v>
      </c>
      <c r="N7912" s="17" t="n">
        <v>7.308</v>
      </c>
      <c r="O7912" s="0" t="str">
        <f aca="false">TEXT(B7912,"YYYY-MM")</f>
        <v>2017-12</v>
      </c>
      <c r="P7912" s="18" t="n">
        <f aca="false">IFERROR(N7912/K7912,0)</f>
        <v>0.15</v>
      </c>
      <c r="Q7912" s="0" t="str">
        <f aca="false">IF(M7912=0,"No Discount",IF(M7912&lt;0.2,"Low (1-19%)",IF(M7912&lt;0.4,"Medium (20-39%)","High (40%+)")))</f>
        <v>No Discount</v>
      </c>
      <c r="R7912" s="0" t="str">
        <f aca="false">INDEX('Lookup Tables'!$B$2:$B$5,MATCH(F7912,'Lookup Tables'!$A$2:$A$5,0))</f>
        <v>Manager D</v>
      </c>
    </row>
    <row r="7913" customFormat="false" ht="15" hidden="false" customHeight="false" outlineLevel="0" collapsed="false">
      <c r="A7913" s="0" t="s">
        <v>5872</v>
      </c>
      <c r="B7913" s="13" t="n">
        <v>43072</v>
      </c>
      <c r="C7913" s="13" t="n">
        <v>43076</v>
      </c>
      <c r="D7913" s="14" t="s">
        <v>69</v>
      </c>
      <c r="E7913" s="14" t="s">
        <v>53</v>
      </c>
      <c r="F7913" s="14" t="s">
        <v>63</v>
      </c>
      <c r="G7913" s="14" t="s">
        <v>64</v>
      </c>
      <c r="H7913" s="14" t="s">
        <v>56</v>
      </c>
      <c r="I7913" s="14" t="s">
        <v>57</v>
      </c>
      <c r="J7913" s="14" t="s">
        <v>772</v>
      </c>
      <c r="K7913" s="15" t="n">
        <v>205.666</v>
      </c>
      <c r="L7913" s="0" t="n">
        <v>2</v>
      </c>
      <c r="M7913" s="16" t="n">
        <v>0.15</v>
      </c>
      <c r="N7913" s="17" t="n">
        <v>-12.098</v>
      </c>
      <c r="O7913" s="0" t="str">
        <f aca="false">TEXT(B7913,"YYYY-MM")</f>
        <v>2017-12</v>
      </c>
      <c r="P7913" s="18" t="n">
        <f aca="false">IFERROR(N7913/K7913,0)</f>
        <v>-0.0588235294117647</v>
      </c>
      <c r="Q7913" s="0" t="str">
        <f aca="false">IF(M7913=0,"No Discount",IF(M7913&lt;0.2,"Low (1-19%)",IF(M7913&lt;0.4,"Medium (20-39%)","High (40%+)")))</f>
        <v>Low (1-19%)</v>
      </c>
      <c r="R7913" s="0" t="str">
        <f aca="false">INDEX('Lookup Tables'!$B$2:$B$5,MATCH(F7913,'Lookup Tables'!$A$2:$A$5,0))</f>
        <v>Manager D</v>
      </c>
    </row>
    <row r="7914" customFormat="false" ht="15" hidden="false" customHeight="false" outlineLevel="0" collapsed="false">
      <c r="A7914" s="0" t="s">
        <v>5873</v>
      </c>
      <c r="B7914" s="13" t="n">
        <v>42853</v>
      </c>
      <c r="C7914" s="13" t="n">
        <v>42855</v>
      </c>
      <c r="D7914" s="14" t="s">
        <v>52</v>
      </c>
      <c r="E7914" s="14" t="s">
        <v>53</v>
      </c>
      <c r="F7914" s="14" t="s">
        <v>98</v>
      </c>
      <c r="G7914" s="14" t="s">
        <v>146</v>
      </c>
      <c r="H7914" s="14" t="s">
        <v>56</v>
      </c>
      <c r="I7914" s="14" t="s">
        <v>76</v>
      </c>
      <c r="J7914" s="14" t="s">
        <v>1375</v>
      </c>
      <c r="K7914" s="15" t="n">
        <v>30.344</v>
      </c>
      <c r="L7914" s="0" t="n">
        <v>2</v>
      </c>
      <c r="M7914" s="16" t="n">
        <v>0.6</v>
      </c>
      <c r="N7914" s="17" t="n">
        <v>-31.8612</v>
      </c>
      <c r="O7914" s="0" t="str">
        <f aca="false">TEXT(B7914,"YYYY-MM")</f>
        <v>2017-04</v>
      </c>
      <c r="P7914" s="18" t="n">
        <f aca="false">IFERROR(N7914/K7914,0)</f>
        <v>-1.05</v>
      </c>
      <c r="Q7914" s="0" t="str">
        <f aca="false">IF(M7914=0,"No Discount",IF(M7914&lt;0.2,"Low (1-19%)",IF(M7914&lt;0.4,"Medium (20-39%)","High (40%+)")))</f>
        <v>High (40%+)</v>
      </c>
      <c r="R7914" s="0" t="str">
        <f aca="false">INDEX('Lookup Tables'!$B$2:$B$5,MATCH(F7914,'Lookup Tables'!$A$2:$A$5,0))</f>
        <v>Manager A</v>
      </c>
    </row>
    <row r="7915" customFormat="false" ht="15" hidden="false" customHeight="false" outlineLevel="0" collapsed="false">
      <c r="A7915" s="0" t="s">
        <v>5874</v>
      </c>
      <c r="B7915" s="13" t="n">
        <v>43337</v>
      </c>
      <c r="C7915" s="13" t="n">
        <v>43339</v>
      </c>
      <c r="D7915" s="14" t="s">
        <v>137</v>
      </c>
      <c r="E7915" s="14" t="s">
        <v>53</v>
      </c>
      <c r="F7915" s="14" t="s">
        <v>117</v>
      </c>
      <c r="G7915" s="14" t="s">
        <v>269</v>
      </c>
      <c r="H7915" s="14" t="s">
        <v>65</v>
      </c>
      <c r="I7915" s="14" t="s">
        <v>73</v>
      </c>
      <c r="J7915" s="14" t="s">
        <v>2339</v>
      </c>
      <c r="K7915" s="15" t="n">
        <v>25.696</v>
      </c>
      <c r="L7915" s="0" t="n">
        <v>2</v>
      </c>
      <c r="M7915" s="16" t="n">
        <v>0.2</v>
      </c>
      <c r="N7915" s="17" t="n">
        <v>1.9272</v>
      </c>
      <c r="O7915" s="0" t="str">
        <f aca="false">TEXT(B7915,"YYYY-MM")</f>
        <v>2018-08</v>
      </c>
      <c r="P7915" s="18" t="n">
        <f aca="false">IFERROR(N7915/K7915,0)</f>
        <v>0.075</v>
      </c>
      <c r="Q7915" s="0" t="str">
        <f aca="false">IF(M7915=0,"No Discount",IF(M7915&lt;0.2,"Low (1-19%)",IF(M7915&lt;0.4,"Medium (20-39%)","High (40%+)")))</f>
        <v>Medium (20-39%)</v>
      </c>
      <c r="R7915" s="0" t="str">
        <f aca="false">INDEX('Lookup Tables'!$B$2:$B$5,MATCH(F7915,'Lookup Tables'!$A$2:$A$5,0))</f>
        <v>Manager B</v>
      </c>
    </row>
    <row r="7916" customFormat="false" ht="15" hidden="false" customHeight="false" outlineLevel="0" collapsed="false">
      <c r="A7916" s="0" t="s">
        <v>5875</v>
      </c>
      <c r="B7916" s="13" t="n">
        <v>43268</v>
      </c>
      <c r="C7916" s="13" t="n">
        <v>43272</v>
      </c>
      <c r="D7916" s="14" t="s">
        <v>69</v>
      </c>
      <c r="E7916" s="14" t="s">
        <v>97</v>
      </c>
      <c r="F7916" s="14" t="s">
        <v>117</v>
      </c>
      <c r="G7916" s="14" t="s">
        <v>170</v>
      </c>
      <c r="H7916" s="14" t="s">
        <v>80</v>
      </c>
      <c r="I7916" s="14" t="s">
        <v>345</v>
      </c>
      <c r="J7916" s="14" t="s">
        <v>5876</v>
      </c>
      <c r="K7916" s="15" t="n">
        <v>3404.5</v>
      </c>
      <c r="L7916" s="0" t="n">
        <v>5</v>
      </c>
      <c r="M7916" s="16" t="n">
        <v>0</v>
      </c>
      <c r="N7916" s="17" t="n">
        <v>1668.205</v>
      </c>
      <c r="O7916" s="0" t="str">
        <f aca="false">TEXT(B7916,"YYYY-MM")</f>
        <v>2018-06</v>
      </c>
      <c r="P7916" s="18" t="n">
        <f aca="false">IFERROR(N7916/K7916,0)</f>
        <v>0.49</v>
      </c>
      <c r="Q7916" s="0" t="str">
        <f aca="false">IF(M7916=0,"No Discount",IF(M7916&lt;0.2,"Low (1-19%)",IF(M7916&lt;0.4,"Medium (20-39%)","High (40%+)")))</f>
        <v>No Discount</v>
      </c>
      <c r="R7916" s="0" t="str">
        <f aca="false">INDEX('Lookup Tables'!$B$2:$B$5,MATCH(F7916,'Lookup Tables'!$A$2:$A$5,0))</f>
        <v>Manager B</v>
      </c>
    </row>
    <row r="7917" customFormat="false" ht="15" hidden="false" customHeight="false" outlineLevel="0" collapsed="false">
      <c r="A7917" s="0" t="s">
        <v>5875</v>
      </c>
      <c r="B7917" s="13" t="n">
        <v>43268</v>
      </c>
      <c r="C7917" s="13" t="n">
        <v>43272</v>
      </c>
      <c r="D7917" s="14" t="s">
        <v>69</v>
      </c>
      <c r="E7917" s="14" t="s">
        <v>97</v>
      </c>
      <c r="F7917" s="14" t="s">
        <v>117</v>
      </c>
      <c r="G7917" s="14" t="s">
        <v>170</v>
      </c>
      <c r="H7917" s="14" t="s">
        <v>80</v>
      </c>
      <c r="I7917" s="14" t="s">
        <v>123</v>
      </c>
      <c r="J7917" s="14" t="s">
        <v>4546</v>
      </c>
      <c r="K7917" s="15" t="n">
        <v>101.34</v>
      </c>
      <c r="L7917" s="0" t="n">
        <v>3</v>
      </c>
      <c r="M7917" s="16" t="n">
        <v>0</v>
      </c>
      <c r="N7917" s="17" t="n">
        <v>8.1072</v>
      </c>
      <c r="O7917" s="0" t="str">
        <f aca="false">TEXT(B7917,"YYYY-MM")</f>
        <v>2018-06</v>
      </c>
      <c r="P7917" s="18" t="n">
        <f aca="false">IFERROR(N7917/K7917,0)</f>
        <v>0.08</v>
      </c>
      <c r="Q7917" s="0" t="str">
        <f aca="false">IF(M7917=0,"No Discount",IF(M7917&lt;0.2,"Low (1-19%)",IF(M7917&lt;0.4,"Medium (20-39%)","High (40%+)")))</f>
        <v>No Discount</v>
      </c>
      <c r="R7917" s="0" t="str">
        <f aca="false">INDEX('Lookup Tables'!$B$2:$B$5,MATCH(F7917,'Lookup Tables'!$A$2:$A$5,0))</f>
        <v>Manager B</v>
      </c>
    </row>
    <row r="7918" customFormat="false" ht="15" hidden="false" customHeight="false" outlineLevel="0" collapsed="false">
      <c r="A7918" s="0" t="s">
        <v>5877</v>
      </c>
      <c r="B7918" s="13" t="n">
        <v>42694</v>
      </c>
      <c r="C7918" s="13" t="n">
        <v>42698</v>
      </c>
      <c r="D7918" s="14" t="s">
        <v>69</v>
      </c>
      <c r="E7918" s="14" t="s">
        <v>97</v>
      </c>
      <c r="F7918" s="14" t="s">
        <v>117</v>
      </c>
      <c r="G7918" s="14" t="s">
        <v>118</v>
      </c>
      <c r="H7918" s="14" t="s">
        <v>56</v>
      </c>
      <c r="I7918" s="14" t="s">
        <v>59</v>
      </c>
      <c r="J7918" s="14" t="s">
        <v>1454</v>
      </c>
      <c r="K7918" s="15" t="n">
        <v>344.372</v>
      </c>
      <c r="L7918" s="0" t="n">
        <v>4</v>
      </c>
      <c r="M7918" s="16" t="n">
        <v>0.3</v>
      </c>
      <c r="N7918" s="17" t="n">
        <v>-93.4724</v>
      </c>
      <c r="O7918" s="0" t="str">
        <f aca="false">TEXT(B7918,"YYYY-MM")</f>
        <v>2016-11</v>
      </c>
      <c r="P7918" s="18" t="n">
        <f aca="false">IFERROR(N7918/K7918,0)</f>
        <v>-0.271428571428571</v>
      </c>
      <c r="Q7918" s="0" t="str">
        <f aca="false">IF(M7918=0,"No Discount",IF(M7918&lt;0.2,"Low (1-19%)",IF(M7918&lt;0.4,"Medium (20-39%)","High (40%+)")))</f>
        <v>Medium (20-39%)</v>
      </c>
      <c r="R7918" s="0" t="str">
        <f aca="false">INDEX('Lookup Tables'!$B$2:$B$5,MATCH(F7918,'Lookup Tables'!$A$2:$A$5,0))</f>
        <v>Manager B</v>
      </c>
    </row>
    <row r="7919" customFormat="false" ht="15" hidden="false" customHeight="false" outlineLevel="0" collapsed="false">
      <c r="A7919" s="0" t="s">
        <v>5878</v>
      </c>
      <c r="B7919" s="13" t="n">
        <v>43347</v>
      </c>
      <c r="C7919" s="13" t="n">
        <v>43351</v>
      </c>
      <c r="D7919" s="14" t="s">
        <v>52</v>
      </c>
      <c r="E7919" s="14" t="s">
        <v>97</v>
      </c>
      <c r="F7919" s="14" t="s">
        <v>98</v>
      </c>
      <c r="G7919" s="14" t="s">
        <v>99</v>
      </c>
      <c r="H7919" s="14" t="s">
        <v>65</v>
      </c>
      <c r="I7919" s="14" t="s">
        <v>78</v>
      </c>
      <c r="J7919" s="14" t="s">
        <v>266</v>
      </c>
      <c r="K7919" s="15" t="n">
        <v>30.384</v>
      </c>
      <c r="L7919" s="0" t="n">
        <v>1</v>
      </c>
      <c r="M7919" s="16" t="n">
        <v>0.2</v>
      </c>
      <c r="N7919" s="17" t="n">
        <v>3.798</v>
      </c>
      <c r="O7919" s="0" t="str">
        <f aca="false">TEXT(B7919,"YYYY-MM")</f>
        <v>2018-09</v>
      </c>
      <c r="P7919" s="18" t="n">
        <f aca="false">IFERROR(N7919/K7919,0)</f>
        <v>0.125</v>
      </c>
      <c r="Q7919" s="0" t="str">
        <f aca="false">IF(M7919=0,"No Discount",IF(M7919&lt;0.2,"Low (1-19%)",IF(M7919&lt;0.4,"Medium (20-39%)","High (40%+)")))</f>
        <v>Medium (20-39%)</v>
      </c>
      <c r="R7919" s="0" t="str">
        <f aca="false">INDEX('Lookup Tables'!$B$2:$B$5,MATCH(F7919,'Lookup Tables'!$A$2:$A$5,0))</f>
        <v>Manager A</v>
      </c>
    </row>
    <row r="7920" customFormat="false" ht="15" hidden="false" customHeight="false" outlineLevel="0" collapsed="false">
      <c r="A7920" s="0" t="s">
        <v>5879</v>
      </c>
      <c r="B7920" s="13" t="n">
        <v>42555</v>
      </c>
      <c r="C7920" s="13" t="n">
        <v>42559</v>
      </c>
      <c r="D7920" s="14" t="s">
        <v>52</v>
      </c>
      <c r="E7920" s="14" t="s">
        <v>97</v>
      </c>
      <c r="F7920" s="14" t="s">
        <v>63</v>
      </c>
      <c r="G7920" s="14" t="s">
        <v>64</v>
      </c>
      <c r="H7920" s="14" t="s">
        <v>65</v>
      </c>
      <c r="I7920" s="14" t="s">
        <v>83</v>
      </c>
      <c r="J7920" s="14" t="s">
        <v>524</v>
      </c>
      <c r="K7920" s="15" t="n">
        <v>22.848</v>
      </c>
      <c r="L7920" s="0" t="n">
        <v>2</v>
      </c>
      <c r="M7920" s="16" t="n">
        <v>0.2</v>
      </c>
      <c r="N7920" s="17" t="n">
        <v>7.4256</v>
      </c>
      <c r="O7920" s="0" t="str">
        <f aca="false">TEXT(B7920,"YYYY-MM")</f>
        <v>2016-07</v>
      </c>
      <c r="P7920" s="18" t="n">
        <f aca="false">IFERROR(N7920/K7920,0)</f>
        <v>0.325</v>
      </c>
      <c r="Q7920" s="0" t="str">
        <f aca="false">IF(M7920=0,"No Discount",IF(M7920&lt;0.2,"Low (1-19%)",IF(M7920&lt;0.4,"Medium (20-39%)","High (40%+)")))</f>
        <v>Medium (20-39%)</v>
      </c>
      <c r="R7920" s="0" t="str">
        <f aca="false">INDEX('Lookup Tables'!$B$2:$B$5,MATCH(F7920,'Lookup Tables'!$A$2:$A$5,0))</f>
        <v>Manager D</v>
      </c>
    </row>
    <row r="7921" customFormat="false" ht="15" hidden="false" customHeight="false" outlineLevel="0" collapsed="false">
      <c r="A7921" s="0" t="s">
        <v>5880</v>
      </c>
      <c r="B7921" s="13" t="n">
        <v>43358</v>
      </c>
      <c r="C7921" s="13" t="n">
        <v>43364</v>
      </c>
      <c r="D7921" s="14" t="s">
        <v>69</v>
      </c>
      <c r="E7921" s="14" t="s">
        <v>97</v>
      </c>
      <c r="F7921" s="14" t="s">
        <v>117</v>
      </c>
      <c r="G7921" s="14" t="s">
        <v>375</v>
      </c>
      <c r="H7921" s="14" t="s">
        <v>65</v>
      </c>
      <c r="I7921" s="14" t="s">
        <v>73</v>
      </c>
      <c r="J7921" s="14" t="s">
        <v>2312</v>
      </c>
      <c r="K7921" s="15" t="n">
        <v>38.62</v>
      </c>
      <c r="L7921" s="0" t="n">
        <v>2</v>
      </c>
      <c r="M7921" s="16" t="n">
        <v>0</v>
      </c>
      <c r="N7921" s="17" t="n">
        <v>10.8136</v>
      </c>
      <c r="O7921" s="0" t="str">
        <f aca="false">TEXT(B7921,"YYYY-MM")</f>
        <v>2018-09</v>
      </c>
      <c r="P7921" s="18" t="n">
        <f aca="false">IFERROR(N7921/K7921,0)</f>
        <v>0.28</v>
      </c>
      <c r="Q7921" s="0" t="str">
        <f aca="false">IF(M7921=0,"No Discount",IF(M7921&lt;0.2,"Low (1-19%)",IF(M7921&lt;0.4,"Medium (20-39%)","High (40%+)")))</f>
        <v>No Discount</v>
      </c>
      <c r="R7921" s="0" t="str">
        <f aca="false">INDEX('Lookup Tables'!$B$2:$B$5,MATCH(F7921,'Lookup Tables'!$A$2:$A$5,0))</f>
        <v>Manager B</v>
      </c>
    </row>
    <row r="7922" customFormat="false" ht="15" hidden="false" customHeight="false" outlineLevel="0" collapsed="false">
      <c r="A7922" s="0" t="s">
        <v>5880</v>
      </c>
      <c r="B7922" s="13" t="n">
        <v>43358</v>
      </c>
      <c r="C7922" s="13" t="n">
        <v>43364</v>
      </c>
      <c r="D7922" s="14" t="s">
        <v>69</v>
      </c>
      <c r="E7922" s="14" t="s">
        <v>97</v>
      </c>
      <c r="F7922" s="14" t="s">
        <v>117</v>
      </c>
      <c r="G7922" s="14" t="s">
        <v>375</v>
      </c>
      <c r="H7922" s="14" t="s">
        <v>80</v>
      </c>
      <c r="I7922" s="14" t="s">
        <v>123</v>
      </c>
      <c r="J7922" s="14" t="s">
        <v>3651</v>
      </c>
      <c r="K7922" s="15" t="n">
        <v>59.98</v>
      </c>
      <c r="L7922" s="0" t="n">
        <v>2</v>
      </c>
      <c r="M7922" s="16" t="n">
        <v>0</v>
      </c>
      <c r="N7922" s="17" t="n">
        <v>10.7964</v>
      </c>
      <c r="O7922" s="0" t="str">
        <f aca="false">TEXT(B7922,"YYYY-MM")</f>
        <v>2018-09</v>
      </c>
      <c r="P7922" s="18" t="n">
        <f aca="false">IFERROR(N7922/K7922,0)</f>
        <v>0.18</v>
      </c>
      <c r="Q7922" s="0" t="str">
        <f aca="false">IF(M7922=0,"No Discount",IF(M7922&lt;0.2,"Low (1-19%)",IF(M7922&lt;0.4,"Medium (20-39%)","High (40%+)")))</f>
        <v>No Discount</v>
      </c>
      <c r="R7922" s="0" t="str">
        <f aca="false">INDEX('Lookup Tables'!$B$2:$B$5,MATCH(F7922,'Lookup Tables'!$A$2:$A$5,0))</f>
        <v>Manager B</v>
      </c>
    </row>
    <row r="7923" customFormat="false" ht="15" hidden="false" customHeight="false" outlineLevel="0" collapsed="false">
      <c r="A7923" s="0" t="s">
        <v>5881</v>
      </c>
      <c r="B7923" s="13" t="n">
        <v>43172</v>
      </c>
      <c r="C7923" s="13" t="n">
        <v>43176</v>
      </c>
      <c r="D7923" s="14" t="s">
        <v>69</v>
      </c>
      <c r="E7923" s="14" t="s">
        <v>53</v>
      </c>
      <c r="F7923" s="14" t="s">
        <v>117</v>
      </c>
      <c r="G7923" s="14" t="s">
        <v>1243</v>
      </c>
      <c r="H7923" s="14" t="s">
        <v>65</v>
      </c>
      <c r="I7923" s="14" t="s">
        <v>83</v>
      </c>
      <c r="J7923" s="14" t="s">
        <v>1638</v>
      </c>
      <c r="K7923" s="15" t="n">
        <v>174.3</v>
      </c>
      <c r="L7923" s="0" t="n">
        <v>3</v>
      </c>
      <c r="M7923" s="16" t="n">
        <v>0</v>
      </c>
      <c r="N7923" s="17" t="n">
        <v>81.921</v>
      </c>
      <c r="O7923" s="0" t="str">
        <f aca="false">TEXT(B7923,"YYYY-MM")</f>
        <v>2018-03</v>
      </c>
      <c r="P7923" s="18" t="n">
        <f aca="false">IFERROR(N7923/K7923,0)</f>
        <v>0.47</v>
      </c>
      <c r="Q7923" s="0" t="str">
        <f aca="false">IF(M7923=0,"No Discount",IF(M7923&lt;0.2,"Low (1-19%)",IF(M7923&lt;0.4,"Medium (20-39%)","High (40%+)")))</f>
        <v>No Discount</v>
      </c>
      <c r="R7923" s="0" t="str">
        <f aca="false">INDEX('Lookup Tables'!$B$2:$B$5,MATCH(F7923,'Lookup Tables'!$A$2:$A$5,0))</f>
        <v>Manager B</v>
      </c>
    </row>
    <row r="7924" customFormat="false" ht="15" hidden="false" customHeight="false" outlineLevel="0" collapsed="false">
      <c r="A7924" s="0" t="s">
        <v>5882</v>
      </c>
      <c r="B7924" s="13" t="n">
        <v>43367</v>
      </c>
      <c r="C7924" s="13" t="n">
        <v>43372</v>
      </c>
      <c r="D7924" s="14" t="s">
        <v>69</v>
      </c>
      <c r="E7924" s="14" t="s">
        <v>97</v>
      </c>
      <c r="F7924" s="14" t="s">
        <v>54</v>
      </c>
      <c r="G7924" s="14" t="s">
        <v>70</v>
      </c>
      <c r="H7924" s="14" t="s">
        <v>80</v>
      </c>
      <c r="I7924" s="14" t="s">
        <v>81</v>
      </c>
      <c r="J7924" s="14" t="s">
        <v>3137</v>
      </c>
      <c r="K7924" s="15" t="n">
        <v>383.96</v>
      </c>
      <c r="L7924" s="0" t="n">
        <v>5</v>
      </c>
      <c r="M7924" s="16" t="n">
        <v>0.2</v>
      </c>
      <c r="N7924" s="17" t="n">
        <v>38.396</v>
      </c>
      <c r="O7924" s="0" t="str">
        <f aca="false">TEXT(B7924,"YYYY-MM")</f>
        <v>2018-09</v>
      </c>
      <c r="P7924" s="18" t="n">
        <f aca="false">IFERROR(N7924/K7924,0)</f>
        <v>0.1</v>
      </c>
      <c r="Q7924" s="0" t="str">
        <f aca="false">IF(M7924=0,"No Discount",IF(M7924&lt;0.2,"Low (1-19%)",IF(M7924&lt;0.4,"Medium (20-39%)","High (40%+)")))</f>
        <v>Medium (20-39%)</v>
      </c>
      <c r="R7924" s="0" t="str">
        <f aca="false">INDEX('Lookup Tables'!$B$2:$B$5,MATCH(F7924,'Lookup Tables'!$A$2:$A$5,0))</f>
        <v>Manager C</v>
      </c>
    </row>
    <row r="7925" customFormat="false" ht="15" hidden="false" customHeight="false" outlineLevel="0" collapsed="false">
      <c r="A7925" s="0" t="s">
        <v>5882</v>
      </c>
      <c r="B7925" s="13" t="n">
        <v>43367</v>
      </c>
      <c r="C7925" s="13" t="n">
        <v>43372</v>
      </c>
      <c r="D7925" s="14" t="s">
        <v>69</v>
      </c>
      <c r="E7925" s="14" t="s">
        <v>97</v>
      </c>
      <c r="F7925" s="14" t="s">
        <v>54</v>
      </c>
      <c r="G7925" s="14" t="s">
        <v>70</v>
      </c>
      <c r="H7925" s="14" t="s">
        <v>65</v>
      </c>
      <c r="I7925" s="14" t="s">
        <v>83</v>
      </c>
      <c r="J7925" s="14" t="s">
        <v>342</v>
      </c>
      <c r="K7925" s="15" t="n">
        <v>15.57</v>
      </c>
      <c r="L7925" s="0" t="n">
        <v>3</v>
      </c>
      <c r="M7925" s="16" t="n">
        <v>0.7</v>
      </c>
      <c r="N7925" s="17" t="n">
        <v>-11.418</v>
      </c>
      <c r="O7925" s="0" t="str">
        <f aca="false">TEXT(B7925,"YYYY-MM")</f>
        <v>2018-09</v>
      </c>
      <c r="P7925" s="18" t="n">
        <f aca="false">IFERROR(N7925/K7925,0)</f>
        <v>-0.733333333333333</v>
      </c>
      <c r="Q7925" s="0" t="str">
        <f aca="false">IF(M7925=0,"No Discount",IF(M7925&lt;0.2,"Low (1-19%)",IF(M7925&lt;0.4,"Medium (20-39%)","High (40%+)")))</f>
        <v>High (40%+)</v>
      </c>
      <c r="R7925" s="0" t="str">
        <f aca="false">INDEX('Lookup Tables'!$B$2:$B$5,MATCH(F7925,'Lookup Tables'!$A$2:$A$5,0))</f>
        <v>Manager C</v>
      </c>
    </row>
    <row r="7926" customFormat="false" ht="15" hidden="false" customHeight="false" outlineLevel="0" collapsed="false">
      <c r="A7926" s="0" t="s">
        <v>5883</v>
      </c>
      <c r="B7926" s="13" t="n">
        <v>42960</v>
      </c>
      <c r="C7926" s="13" t="n">
        <v>42963</v>
      </c>
      <c r="D7926" s="14" t="s">
        <v>137</v>
      </c>
      <c r="E7926" s="14" t="s">
        <v>53</v>
      </c>
      <c r="F7926" s="14" t="s">
        <v>54</v>
      </c>
      <c r="G7926" s="14" t="s">
        <v>193</v>
      </c>
      <c r="H7926" s="14" t="s">
        <v>65</v>
      </c>
      <c r="I7926" s="14" t="s">
        <v>83</v>
      </c>
      <c r="J7926" s="14" t="s">
        <v>213</v>
      </c>
      <c r="K7926" s="15" t="n">
        <v>22.32</v>
      </c>
      <c r="L7926" s="0" t="n">
        <v>4</v>
      </c>
      <c r="M7926" s="16" t="n">
        <v>0</v>
      </c>
      <c r="N7926" s="17" t="n">
        <v>10.7136</v>
      </c>
      <c r="O7926" s="0" t="str">
        <f aca="false">TEXT(B7926,"YYYY-MM")</f>
        <v>2017-08</v>
      </c>
      <c r="P7926" s="18" t="n">
        <f aca="false">IFERROR(N7926/K7926,0)</f>
        <v>0.48</v>
      </c>
      <c r="Q7926" s="0" t="str">
        <f aca="false">IF(M7926=0,"No Discount",IF(M7926&lt;0.2,"Low (1-19%)",IF(M7926&lt;0.4,"Medium (20-39%)","High (40%+)")))</f>
        <v>No Discount</v>
      </c>
      <c r="R7926" s="0" t="str">
        <f aca="false">INDEX('Lookup Tables'!$B$2:$B$5,MATCH(F7926,'Lookup Tables'!$A$2:$A$5,0))</f>
        <v>Manager C</v>
      </c>
    </row>
    <row r="7927" customFormat="false" ht="15" hidden="false" customHeight="false" outlineLevel="0" collapsed="false">
      <c r="A7927" s="0" t="s">
        <v>5883</v>
      </c>
      <c r="B7927" s="13" t="n">
        <v>42960</v>
      </c>
      <c r="C7927" s="13" t="n">
        <v>42963</v>
      </c>
      <c r="D7927" s="14" t="s">
        <v>137</v>
      </c>
      <c r="E7927" s="14" t="s">
        <v>53</v>
      </c>
      <c r="F7927" s="14" t="s">
        <v>54</v>
      </c>
      <c r="G7927" s="14" t="s">
        <v>193</v>
      </c>
      <c r="H7927" s="14" t="s">
        <v>65</v>
      </c>
      <c r="I7927" s="14" t="s">
        <v>66</v>
      </c>
      <c r="J7927" s="14" t="s">
        <v>771</v>
      </c>
      <c r="K7927" s="15" t="n">
        <v>103.6</v>
      </c>
      <c r="L7927" s="0" t="n">
        <v>7</v>
      </c>
      <c r="M7927" s="16" t="n">
        <v>0</v>
      </c>
      <c r="N7927" s="17" t="n">
        <v>51.8</v>
      </c>
      <c r="O7927" s="0" t="str">
        <f aca="false">TEXT(B7927,"YYYY-MM")</f>
        <v>2017-08</v>
      </c>
      <c r="P7927" s="18" t="n">
        <f aca="false">IFERROR(N7927/K7927,0)</f>
        <v>0.5</v>
      </c>
      <c r="Q7927" s="0" t="str">
        <f aca="false">IF(M7927=0,"No Discount",IF(M7927&lt;0.2,"Low (1-19%)",IF(M7927&lt;0.4,"Medium (20-39%)","High (40%+)")))</f>
        <v>No Discount</v>
      </c>
      <c r="R7927" s="0" t="str">
        <f aca="false">INDEX('Lookup Tables'!$B$2:$B$5,MATCH(F7927,'Lookup Tables'!$A$2:$A$5,0))</f>
        <v>Manager C</v>
      </c>
    </row>
    <row r="7928" customFormat="false" ht="15" hidden="false" customHeight="false" outlineLevel="0" collapsed="false">
      <c r="A7928" s="0" t="s">
        <v>5884</v>
      </c>
      <c r="B7928" s="13" t="n">
        <v>43424</v>
      </c>
      <c r="C7928" s="13" t="n">
        <v>43428</v>
      </c>
      <c r="D7928" s="14" t="s">
        <v>52</v>
      </c>
      <c r="E7928" s="14" t="s">
        <v>62</v>
      </c>
      <c r="F7928" s="14" t="s">
        <v>117</v>
      </c>
      <c r="G7928" s="14" t="s">
        <v>170</v>
      </c>
      <c r="H7928" s="14" t="s">
        <v>80</v>
      </c>
      <c r="I7928" s="14" t="s">
        <v>123</v>
      </c>
      <c r="J7928" s="14" t="s">
        <v>2917</v>
      </c>
      <c r="K7928" s="15" t="n">
        <v>2.97</v>
      </c>
      <c r="L7928" s="0" t="n">
        <v>3</v>
      </c>
      <c r="M7928" s="16" t="n">
        <v>0</v>
      </c>
      <c r="N7928" s="17" t="n">
        <v>1.3365</v>
      </c>
      <c r="O7928" s="0" t="str">
        <f aca="false">TEXT(B7928,"YYYY-MM")</f>
        <v>2018-11</v>
      </c>
      <c r="P7928" s="18" t="n">
        <f aca="false">IFERROR(N7928/K7928,0)</f>
        <v>0.45</v>
      </c>
      <c r="Q7928" s="0" t="str">
        <f aca="false">IF(M7928=0,"No Discount",IF(M7928&lt;0.2,"Low (1-19%)",IF(M7928&lt;0.4,"Medium (20-39%)","High (40%+)")))</f>
        <v>No Discount</v>
      </c>
      <c r="R7928" s="0" t="str">
        <f aca="false">INDEX('Lookup Tables'!$B$2:$B$5,MATCH(F7928,'Lookup Tables'!$A$2:$A$5,0))</f>
        <v>Manager B</v>
      </c>
    </row>
    <row r="7929" customFormat="false" ht="15" hidden="false" customHeight="false" outlineLevel="0" collapsed="false">
      <c r="A7929" s="0" t="s">
        <v>5884</v>
      </c>
      <c r="B7929" s="13" t="n">
        <v>43424</v>
      </c>
      <c r="C7929" s="13" t="n">
        <v>43428</v>
      </c>
      <c r="D7929" s="14" t="s">
        <v>52</v>
      </c>
      <c r="E7929" s="14" t="s">
        <v>62</v>
      </c>
      <c r="F7929" s="14" t="s">
        <v>117</v>
      </c>
      <c r="G7929" s="14" t="s">
        <v>170</v>
      </c>
      <c r="H7929" s="14" t="s">
        <v>80</v>
      </c>
      <c r="I7929" s="14" t="s">
        <v>81</v>
      </c>
      <c r="J7929" s="14" t="s">
        <v>775</v>
      </c>
      <c r="K7929" s="15" t="n">
        <v>569.99</v>
      </c>
      <c r="L7929" s="0" t="n">
        <v>1</v>
      </c>
      <c r="M7929" s="16" t="n">
        <v>0</v>
      </c>
      <c r="N7929" s="17" t="n">
        <v>170.997</v>
      </c>
      <c r="O7929" s="0" t="str">
        <f aca="false">TEXT(B7929,"YYYY-MM")</f>
        <v>2018-11</v>
      </c>
      <c r="P7929" s="18" t="n">
        <f aca="false">IFERROR(N7929/K7929,0)</f>
        <v>0.3</v>
      </c>
      <c r="Q7929" s="0" t="str">
        <f aca="false">IF(M7929=0,"No Discount",IF(M7929&lt;0.2,"Low (1-19%)",IF(M7929&lt;0.4,"Medium (20-39%)","High (40%+)")))</f>
        <v>No Discount</v>
      </c>
      <c r="R7929" s="0" t="str">
        <f aca="false">INDEX('Lookup Tables'!$B$2:$B$5,MATCH(F7929,'Lookup Tables'!$A$2:$A$5,0))</f>
        <v>Manager B</v>
      </c>
    </row>
    <row r="7930" customFormat="false" ht="15" hidden="false" customHeight="false" outlineLevel="0" collapsed="false">
      <c r="A7930" s="0" t="s">
        <v>5884</v>
      </c>
      <c r="B7930" s="13" t="n">
        <v>43424</v>
      </c>
      <c r="C7930" s="13" t="n">
        <v>43428</v>
      </c>
      <c r="D7930" s="14" t="s">
        <v>52</v>
      </c>
      <c r="E7930" s="14" t="s">
        <v>62</v>
      </c>
      <c r="F7930" s="14" t="s">
        <v>117</v>
      </c>
      <c r="G7930" s="14" t="s">
        <v>170</v>
      </c>
      <c r="H7930" s="14" t="s">
        <v>56</v>
      </c>
      <c r="I7930" s="14" t="s">
        <v>76</v>
      </c>
      <c r="J7930" s="14" t="s">
        <v>5226</v>
      </c>
      <c r="K7930" s="15" t="n">
        <v>50.97</v>
      </c>
      <c r="L7930" s="0" t="n">
        <v>3</v>
      </c>
      <c r="M7930" s="16" t="n">
        <v>0</v>
      </c>
      <c r="N7930" s="17" t="n">
        <v>9.1746</v>
      </c>
      <c r="O7930" s="0" t="str">
        <f aca="false">TEXT(B7930,"YYYY-MM")</f>
        <v>2018-11</v>
      </c>
      <c r="P7930" s="18" t="n">
        <f aca="false">IFERROR(N7930/K7930,0)</f>
        <v>0.18</v>
      </c>
      <c r="Q7930" s="0" t="str">
        <f aca="false">IF(M7930=0,"No Discount",IF(M7930&lt;0.2,"Low (1-19%)",IF(M7930&lt;0.4,"Medium (20-39%)","High (40%+)")))</f>
        <v>No Discount</v>
      </c>
      <c r="R7930" s="0" t="str">
        <f aca="false">INDEX('Lookup Tables'!$B$2:$B$5,MATCH(F7930,'Lookup Tables'!$A$2:$A$5,0))</f>
        <v>Manager B</v>
      </c>
    </row>
    <row r="7931" customFormat="false" ht="15" hidden="false" customHeight="false" outlineLevel="0" collapsed="false">
      <c r="A7931" s="0" t="s">
        <v>5885</v>
      </c>
      <c r="B7931" s="13" t="n">
        <v>43306</v>
      </c>
      <c r="C7931" s="13" t="n">
        <v>43308</v>
      </c>
      <c r="D7931" s="14" t="s">
        <v>137</v>
      </c>
      <c r="E7931" s="14" t="s">
        <v>97</v>
      </c>
      <c r="F7931" s="14" t="s">
        <v>98</v>
      </c>
      <c r="G7931" s="14" t="s">
        <v>99</v>
      </c>
      <c r="H7931" s="14" t="s">
        <v>56</v>
      </c>
      <c r="I7931" s="14" t="s">
        <v>71</v>
      </c>
      <c r="J7931" s="14" t="s">
        <v>2193</v>
      </c>
      <c r="K7931" s="15" t="n">
        <v>298.116</v>
      </c>
      <c r="L7931" s="0" t="n">
        <v>6</v>
      </c>
      <c r="M7931" s="16" t="n">
        <v>0.3</v>
      </c>
      <c r="N7931" s="17" t="n">
        <v>-4.2588</v>
      </c>
      <c r="O7931" s="0" t="str">
        <f aca="false">TEXT(B7931,"YYYY-MM")</f>
        <v>2018-07</v>
      </c>
      <c r="P7931" s="18" t="n">
        <f aca="false">IFERROR(N7931/K7931,0)</f>
        <v>-0.0142857142857143</v>
      </c>
      <c r="Q7931" s="0" t="str">
        <f aca="false">IF(M7931=0,"No Discount",IF(M7931&lt;0.2,"Low (1-19%)",IF(M7931&lt;0.4,"Medium (20-39%)","High (40%+)")))</f>
        <v>Medium (20-39%)</v>
      </c>
      <c r="R7931" s="0" t="str">
        <f aca="false">INDEX('Lookup Tables'!$B$2:$B$5,MATCH(F7931,'Lookup Tables'!$A$2:$A$5,0))</f>
        <v>Manager A</v>
      </c>
    </row>
    <row r="7932" customFormat="false" ht="15" hidden="false" customHeight="false" outlineLevel="0" collapsed="false">
      <c r="A7932" s="0" t="s">
        <v>5886</v>
      </c>
      <c r="B7932" s="13" t="n">
        <v>42819</v>
      </c>
      <c r="C7932" s="13" t="n">
        <v>42821</v>
      </c>
      <c r="D7932" s="14" t="s">
        <v>52</v>
      </c>
      <c r="E7932" s="14" t="s">
        <v>62</v>
      </c>
      <c r="F7932" s="14" t="s">
        <v>117</v>
      </c>
      <c r="G7932" s="14" t="s">
        <v>170</v>
      </c>
      <c r="H7932" s="14" t="s">
        <v>65</v>
      </c>
      <c r="I7932" s="14" t="s">
        <v>78</v>
      </c>
      <c r="J7932" s="14" t="s">
        <v>1906</v>
      </c>
      <c r="K7932" s="15" t="n">
        <v>59.52</v>
      </c>
      <c r="L7932" s="0" t="n">
        <v>3</v>
      </c>
      <c r="M7932" s="16" t="n">
        <v>0</v>
      </c>
      <c r="N7932" s="17" t="n">
        <v>17.856</v>
      </c>
      <c r="O7932" s="0" t="str">
        <f aca="false">TEXT(B7932,"YYYY-MM")</f>
        <v>2017-03</v>
      </c>
      <c r="P7932" s="18" t="n">
        <f aca="false">IFERROR(N7932/K7932,0)</f>
        <v>0.3</v>
      </c>
      <c r="Q7932" s="0" t="str">
        <f aca="false">IF(M7932=0,"No Discount",IF(M7932&lt;0.2,"Low (1-19%)",IF(M7932&lt;0.4,"Medium (20-39%)","High (40%+)")))</f>
        <v>No Discount</v>
      </c>
      <c r="R7932" s="0" t="str">
        <f aca="false">INDEX('Lookup Tables'!$B$2:$B$5,MATCH(F7932,'Lookup Tables'!$A$2:$A$5,0))</f>
        <v>Manager B</v>
      </c>
    </row>
    <row r="7933" customFormat="false" ht="15" hidden="false" customHeight="false" outlineLevel="0" collapsed="false">
      <c r="A7933" s="0" t="s">
        <v>5887</v>
      </c>
      <c r="B7933" s="13" t="n">
        <v>42931</v>
      </c>
      <c r="C7933" s="13" t="n">
        <v>42936</v>
      </c>
      <c r="D7933" s="14" t="s">
        <v>69</v>
      </c>
      <c r="E7933" s="14" t="s">
        <v>62</v>
      </c>
      <c r="F7933" s="14" t="s">
        <v>63</v>
      </c>
      <c r="G7933" s="14" t="s">
        <v>237</v>
      </c>
      <c r="H7933" s="14" t="s">
        <v>56</v>
      </c>
      <c r="I7933" s="14" t="s">
        <v>59</v>
      </c>
      <c r="J7933" s="14" t="s">
        <v>678</v>
      </c>
      <c r="K7933" s="15" t="n">
        <v>230.28</v>
      </c>
      <c r="L7933" s="0" t="n">
        <v>3</v>
      </c>
      <c r="M7933" s="16" t="n">
        <v>0.2</v>
      </c>
      <c r="N7933" s="17" t="n">
        <v>23.028</v>
      </c>
      <c r="O7933" s="0" t="str">
        <f aca="false">TEXT(B7933,"YYYY-MM")</f>
        <v>2017-07</v>
      </c>
      <c r="P7933" s="18" t="n">
        <f aca="false">IFERROR(N7933/K7933,0)</f>
        <v>0.1</v>
      </c>
      <c r="Q7933" s="0" t="str">
        <f aca="false">IF(M7933=0,"No Discount",IF(M7933&lt;0.2,"Low (1-19%)",IF(M7933&lt;0.4,"Medium (20-39%)","High (40%+)")))</f>
        <v>Medium (20-39%)</v>
      </c>
      <c r="R7933" s="0" t="str">
        <f aca="false">INDEX('Lookup Tables'!$B$2:$B$5,MATCH(F7933,'Lookup Tables'!$A$2:$A$5,0))</f>
        <v>Manager D</v>
      </c>
    </row>
    <row r="7934" customFormat="false" ht="15" hidden="false" customHeight="false" outlineLevel="0" collapsed="false">
      <c r="A7934" s="0" t="s">
        <v>5887</v>
      </c>
      <c r="B7934" s="13" t="n">
        <v>42931</v>
      </c>
      <c r="C7934" s="13" t="n">
        <v>42936</v>
      </c>
      <c r="D7934" s="14" t="s">
        <v>69</v>
      </c>
      <c r="E7934" s="14" t="s">
        <v>62</v>
      </c>
      <c r="F7934" s="14" t="s">
        <v>63</v>
      </c>
      <c r="G7934" s="14" t="s">
        <v>237</v>
      </c>
      <c r="H7934" s="14" t="s">
        <v>65</v>
      </c>
      <c r="I7934" s="14" t="s">
        <v>91</v>
      </c>
      <c r="J7934" s="14" t="s">
        <v>1716</v>
      </c>
      <c r="K7934" s="15" t="n">
        <v>105.52</v>
      </c>
      <c r="L7934" s="0" t="n">
        <v>5</v>
      </c>
      <c r="M7934" s="16" t="n">
        <v>0.2</v>
      </c>
      <c r="N7934" s="17" t="n">
        <v>34.294</v>
      </c>
      <c r="O7934" s="0" t="str">
        <f aca="false">TEXT(B7934,"YYYY-MM")</f>
        <v>2017-07</v>
      </c>
      <c r="P7934" s="18" t="n">
        <f aca="false">IFERROR(N7934/K7934,0)</f>
        <v>0.325</v>
      </c>
      <c r="Q7934" s="0" t="str">
        <f aca="false">IF(M7934=0,"No Discount",IF(M7934&lt;0.2,"Low (1-19%)",IF(M7934&lt;0.4,"Medium (20-39%)","High (40%+)")))</f>
        <v>Medium (20-39%)</v>
      </c>
      <c r="R7934" s="0" t="str">
        <f aca="false">INDEX('Lookup Tables'!$B$2:$B$5,MATCH(F7934,'Lookup Tables'!$A$2:$A$5,0))</f>
        <v>Manager D</v>
      </c>
    </row>
    <row r="7935" customFormat="false" ht="15" hidden="false" customHeight="false" outlineLevel="0" collapsed="false">
      <c r="A7935" s="0" t="s">
        <v>5888</v>
      </c>
      <c r="B7935" s="13" t="n">
        <v>43329</v>
      </c>
      <c r="C7935" s="13" t="n">
        <v>43336</v>
      </c>
      <c r="D7935" s="14" t="s">
        <v>69</v>
      </c>
      <c r="E7935" s="14" t="s">
        <v>62</v>
      </c>
      <c r="F7935" s="14" t="s">
        <v>63</v>
      </c>
      <c r="G7935" s="14" t="s">
        <v>64</v>
      </c>
      <c r="H7935" s="14" t="s">
        <v>65</v>
      </c>
      <c r="I7935" s="14" t="s">
        <v>129</v>
      </c>
      <c r="J7935" s="14" t="s">
        <v>340</v>
      </c>
      <c r="K7935" s="15" t="n">
        <v>23.36</v>
      </c>
      <c r="L7935" s="0" t="n">
        <v>2</v>
      </c>
      <c r="M7935" s="16" t="n">
        <v>0</v>
      </c>
      <c r="N7935" s="17" t="n">
        <v>11.68</v>
      </c>
      <c r="O7935" s="0" t="str">
        <f aca="false">TEXT(B7935,"YYYY-MM")</f>
        <v>2018-08</v>
      </c>
      <c r="P7935" s="18" t="n">
        <f aca="false">IFERROR(N7935/K7935,0)</f>
        <v>0.5</v>
      </c>
      <c r="Q7935" s="0" t="str">
        <f aca="false">IF(M7935=0,"No Discount",IF(M7935&lt;0.2,"Low (1-19%)",IF(M7935&lt;0.4,"Medium (20-39%)","High (40%+)")))</f>
        <v>No Discount</v>
      </c>
      <c r="R7935" s="0" t="str">
        <f aca="false">INDEX('Lookup Tables'!$B$2:$B$5,MATCH(F7935,'Lookup Tables'!$A$2:$A$5,0))</f>
        <v>Manager D</v>
      </c>
    </row>
    <row r="7936" customFormat="false" ht="15" hidden="false" customHeight="false" outlineLevel="0" collapsed="false">
      <c r="A7936" s="0" t="s">
        <v>5888</v>
      </c>
      <c r="B7936" s="13" t="n">
        <v>43329</v>
      </c>
      <c r="C7936" s="13" t="n">
        <v>43336</v>
      </c>
      <c r="D7936" s="14" t="s">
        <v>69</v>
      </c>
      <c r="E7936" s="14" t="s">
        <v>62</v>
      </c>
      <c r="F7936" s="14" t="s">
        <v>63</v>
      </c>
      <c r="G7936" s="14" t="s">
        <v>64</v>
      </c>
      <c r="H7936" s="14" t="s">
        <v>80</v>
      </c>
      <c r="I7936" s="14" t="s">
        <v>81</v>
      </c>
      <c r="J7936" s="14" t="s">
        <v>1792</v>
      </c>
      <c r="K7936" s="15" t="n">
        <v>71.976</v>
      </c>
      <c r="L7936" s="0" t="n">
        <v>3</v>
      </c>
      <c r="M7936" s="16" t="n">
        <v>0.2</v>
      </c>
      <c r="N7936" s="17" t="n">
        <v>8.997</v>
      </c>
      <c r="O7936" s="0" t="str">
        <f aca="false">TEXT(B7936,"YYYY-MM")</f>
        <v>2018-08</v>
      </c>
      <c r="P7936" s="18" t="n">
        <f aca="false">IFERROR(N7936/K7936,0)</f>
        <v>0.125</v>
      </c>
      <c r="Q7936" s="0" t="str">
        <f aca="false">IF(M7936=0,"No Discount",IF(M7936&lt;0.2,"Low (1-19%)",IF(M7936&lt;0.4,"Medium (20-39%)","High (40%+)")))</f>
        <v>Medium (20-39%)</v>
      </c>
      <c r="R7936" s="0" t="str">
        <f aca="false">INDEX('Lookup Tables'!$B$2:$B$5,MATCH(F7936,'Lookup Tables'!$A$2:$A$5,0))</f>
        <v>Manager D</v>
      </c>
    </row>
    <row r="7937" customFormat="false" ht="15" hidden="false" customHeight="false" outlineLevel="0" collapsed="false">
      <c r="A7937" s="0" t="s">
        <v>5888</v>
      </c>
      <c r="B7937" s="13" t="n">
        <v>43329</v>
      </c>
      <c r="C7937" s="13" t="n">
        <v>43336</v>
      </c>
      <c r="D7937" s="14" t="s">
        <v>69</v>
      </c>
      <c r="E7937" s="14" t="s">
        <v>62</v>
      </c>
      <c r="F7937" s="14" t="s">
        <v>63</v>
      </c>
      <c r="G7937" s="14" t="s">
        <v>64</v>
      </c>
      <c r="H7937" s="14" t="s">
        <v>65</v>
      </c>
      <c r="I7937" s="14" t="s">
        <v>91</v>
      </c>
      <c r="J7937" s="14" t="s">
        <v>2079</v>
      </c>
      <c r="K7937" s="15" t="n">
        <v>8.56</v>
      </c>
      <c r="L7937" s="0" t="n">
        <v>2</v>
      </c>
      <c r="M7937" s="16" t="n">
        <v>0</v>
      </c>
      <c r="N7937" s="17" t="n">
        <v>3.852</v>
      </c>
      <c r="O7937" s="0" t="str">
        <f aca="false">TEXT(B7937,"YYYY-MM")</f>
        <v>2018-08</v>
      </c>
      <c r="P7937" s="18" t="n">
        <f aca="false">IFERROR(N7937/K7937,0)</f>
        <v>0.45</v>
      </c>
      <c r="Q7937" s="0" t="str">
        <f aca="false">IF(M7937=0,"No Discount",IF(M7937&lt;0.2,"Low (1-19%)",IF(M7937&lt;0.4,"Medium (20-39%)","High (40%+)")))</f>
        <v>No Discount</v>
      </c>
      <c r="R7937" s="0" t="str">
        <f aca="false">INDEX('Lookup Tables'!$B$2:$B$5,MATCH(F7937,'Lookup Tables'!$A$2:$A$5,0))</f>
        <v>Manager D</v>
      </c>
    </row>
    <row r="7938" customFormat="false" ht="15" hidden="false" customHeight="false" outlineLevel="0" collapsed="false">
      <c r="A7938" s="0" t="s">
        <v>5888</v>
      </c>
      <c r="B7938" s="13" t="n">
        <v>43329</v>
      </c>
      <c r="C7938" s="13" t="n">
        <v>43336</v>
      </c>
      <c r="D7938" s="14" t="s">
        <v>69</v>
      </c>
      <c r="E7938" s="14" t="s">
        <v>62</v>
      </c>
      <c r="F7938" s="14" t="s">
        <v>63</v>
      </c>
      <c r="G7938" s="14" t="s">
        <v>64</v>
      </c>
      <c r="H7938" s="14" t="s">
        <v>65</v>
      </c>
      <c r="I7938" s="14" t="s">
        <v>83</v>
      </c>
      <c r="J7938" s="14" t="s">
        <v>3036</v>
      </c>
      <c r="K7938" s="15" t="n">
        <v>13.92</v>
      </c>
      <c r="L7938" s="0" t="n">
        <v>3</v>
      </c>
      <c r="M7938" s="16" t="n">
        <v>0.2</v>
      </c>
      <c r="N7938" s="17" t="n">
        <v>4.872</v>
      </c>
      <c r="O7938" s="0" t="str">
        <f aca="false">TEXT(B7938,"YYYY-MM")</f>
        <v>2018-08</v>
      </c>
      <c r="P7938" s="18" t="n">
        <f aca="false">IFERROR(N7938/K7938,0)</f>
        <v>0.35</v>
      </c>
      <c r="Q7938" s="0" t="str">
        <f aca="false">IF(M7938=0,"No Discount",IF(M7938&lt;0.2,"Low (1-19%)",IF(M7938&lt;0.4,"Medium (20-39%)","High (40%+)")))</f>
        <v>Medium (20-39%)</v>
      </c>
      <c r="R7938" s="0" t="str">
        <f aca="false">INDEX('Lookup Tables'!$B$2:$B$5,MATCH(F7938,'Lookup Tables'!$A$2:$A$5,0))</f>
        <v>Manager D</v>
      </c>
    </row>
    <row r="7939" customFormat="false" ht="15" hidden="false" customHeight="false" outlineLevel="0" collapsed="false">
      <c r="A7939" s="0" t="s">
        <v>5888</v>
      </c>
      <c r="B7939" s="13" t="n">
        <v>43329</v>
      </c>
      <c r="C7939" s="13" t="n">
        <v>43336</v>
      </c>
      <c r="D7939" s="14" t="s">
        <v>69</v>
      </c>
      <c r="E7939" s="14" t="s">
        <v>62</v>
      </c>
      <c r="F7939" s="14" t="s">
        <v>63</v>
      </c>
      <c r="G7939" s="14" t="s">
        <v>64</v>
      </c>
      <c r="H7939" s="14" t="s">
        <v>65</v>
      </c>
      <c r="I7939" s="14" t="s">
        <v>85</v>
      </c>
      <c r="J7939" s="14" t="s">
        <v>312</v>
      </c>
      <c r="K7939" s="15" t="n">
        <v>2518.29</v>
      </c>
      <c r="L7939" s="0" t="n">
        <v>9</v>
      </c>
      <c r="M7939" s="16" t="n">
        <v>0</v>
      </c>
      <c r="N7939" s="17" t="n">
        <v>654.7554</v>
      </c>
      <c r="O7939" s="0" t="str">
        <f aca="false">TEXT(B7939,"YYYY-MM")</f>
        <v>2018-08</v>
      </c>
      <c r="P7939" s="18" t="n">
        <f aca="false">IFERROR(N7939/K7939,0)</f>
        <v>0.26</v>
      </c>
      <c r="Q7939" s="0" t="str">
        <f aca="false">IF(M7939=0,"No Discount",IF(M7939&lt;0.2,"Low (1-19%)",IF(M7939&lt;0.4,"Medium (20-39%)","High (40%+)")))</f>
        <v>No Discount</v>
      </c>
      <c r="R7939" s="0" t="str">
        <f aca="false">INDEX('Lookup Tables'!$B$2:$B$5,MATCH(F7939,'Lookup Tables'!$A$2:$A$5,0))</f>
        <v>Manager D</v>
      </c>
    </row>
    <row r="7940" customFormat="false" ht="15" hidden="false" customHeight="false" outlineLevel="0" collapsed="false">
      <c r="A7940" s="0" t="s">
        <v>5888</v>
      </c>
      <c r="B7940" s="13" t="n">
        <v>43329</v>
      </c>
      <c r="C7940" s="13" t="n">
        <v>43336</v>
      </c>
      <c r="D7940" s="14" t="s">
        <v>69</v>
      </c>
      <c r="E7940" s="14" t="s">
        <v>62</v>
      </c>
      <c r="F7940" s="14" t="s">
        <v>63</v>
      </c>
      <c r="G7940" s="14" t="s">
        <v>64</v>
      </c>
      <c r="H7940" s="14" t="s">
        <v>65</v>
      </c>
      <c r="I7940" s="14" t="s">
        <v>73</v>
      </c>
      <c r="J7940" s="14" t="s">
        <v>1306</v>
      </c>
      <c r="K7940" s="15" t="n">
        <v>540.57</v>
      </c>
      <c r="L7940" s="0" t="n">
        <v>3</v>
      </c>
      <c r="M7940" s="16" t="n">
        <v>0</v>
      </c>
      <c r="N7940" s="17" t="n">
        <v>140.5482</v>
      </c>
      <c r="O7940" s="0" t="str">
        <f aca="false">TEXT(B7940,"YYYY-MM")</f>
        <v>2018-08</v>
      </c>
      <c r="P7940" s="18" t="n">
        <f aca="false">IFERROR(N7940/K7940,0)</f>
        <v>0.26</v>
      </c>
      <c r="Q7940" s="0" t="str">
        <f aca="false">IF(M7940=0,"No Discount",IF(M7940&lt;0.2,"Low (1-19%)",IF(M7940&lt;0.4,"Medium (20-39%)","High (40%+)")))</f>
        <v>No Discount</v>
      </c>
      <c r="R7940" s="0" t="str">
        <f aca="false">INDEX('Lookup Tables'!$B$2:$B$5,MATCH(F7940,'Lookup Tables'!$A$2:$A$5,0))</f>
        <v>Manager D</v>
      </c>
    </row>
    <row r="7941" customFormat="false" ht="15" hidden="false" customHeight="false" outlineLevel="0" collapsed="false">
      <c r="A7941" s="0" t="s">
        <v>5888</v>
      </c>
      <c r="B7941" s="13" t="n">
        <v>43329</v>
      </c>
      <c r="C7941" s="13" t="n">
        <v>43336</v>
      </c>
      <c r="D7941" s="14" t="s">
        <v>69</v>
      </c>
      <c r="E7941" s="14" t="s">
        <v>62</v>
      </c>
      <c r="F7941" s="14" t="s">
        <v>63</v>
      </c>
      <c r="G7941" s="14" t="s">
        <v>64</v>
      </c>
      <c r="H7941" s="14" t="s">
        <v>65</v>
      </c>
      <c r="I7941" s="14" t="s">
        <v>83</v>
      </c>
      <c r="J7941" s="14" t="s">
        <v>1159</v>
      </c>
      <c r="K7941" s="15" t="n">
        <v>221.056</v>
      </c>
      <c r="L7941" s="0" t="n">
        <v>8</v>
      </c>
      <c r="M7941" s="16" t="n">
        <v>0.2</v>
      </c>
      <c r="N7941" s="17" t="n">
        <v>77.3696</v>
      </c>
      <c r="O7941" s="0" t="str">
        <f aca="false">TEXT(B7941,"YYYY-MM")</f>
        <v>2018-08</v>
      </c>
      <c r="P7941" s="18" t="n">
        <f aca="false">IFERROR(N7941/K7941,0)</f>
        <v>0.35</v>
      </c>
      <c r="Q7941" s="0" t="str">
        <f aca="false">IF(M7941=0,"No Discount",IF(M7941&lt;0.2,"Low (1-19%)",IF(M7941&lt;0.4,"Medium (20-39%)","High (40%+)")))</f>
        <v>Medium (20-39%)</v>
      </c>
      <c r="R7941" s="0" t="str">
        <f aca="false">INDEX('Lookup Tables'!$B$2:$B$5,MATCH(F7941,'Lookup Tables'!$A$2:$A$5,0))</f>
        <v>Manager D</v>
      </c>
    </row>
    <row r="7942" customFormat="false" ht="15" hidden="false" customHeight="false" outlineLevel="0" collapsed="false">
      <c r="A7942" s="0" t="s">
        <v>5889</v>
      </c>
      <c r="B7942" s="13" t="n">
        <v>43083</v>
      </c>
      <c r="C7942" s="13" t="n">
        <v>43086</v>
      </c>
      <c r="D7942" s="14" t="s">
        <v>137</v>
      </c>
      <c r="E7942" s="14" t="s">
        <v>62</v>
      </c>
      <c r="F7942" s="14" t="s">
        <v>63</v>
      </c>
      <c r="G7942" s="14" t="s">
        <v>64</v>
      </c>
      <c r="H7942" s="14" t="s">
        <v>56</v>
      </c>
      <c r="I7942" s="14" t="s">
        <v>59</v>
      </c>
      <c r="J7942" s="14" t="s">
        <v>291</v>
      </c>
      <c r="K7942" s="15" t="n">
        <v>81.424</v>
      </c>
      <c r="L7942" s="0" t="n">
        <v>2</v>
      </c>
      <c r="M7942" s="16" t="n">
        <v>0.2</v>
      </c>
      <c r="N7942" s="17" t="n">
        <v>-9.1602</v>
      </c>
      <c r="O7942" s="0" t="str">
        <f aca="false">TEXT(B7942,"YYYY-MM")</f>
        <v>2017-12</v>
      </c>
      <c r="P7942" s="18" t="n">
        <f aca="false">IFERROR(N7942/K7942,0)</f>
        <v>-0.1125</v>
      </c>
      <c r="Q7942" s="0" t="str">
        <f aca="false">IF(M7942=0,"No Discount",IF(M7942&lt;0.2,"Low (1-19%)",IF(M7942&lt;0.4,"Medium (20-39%)","High (40%+)")))</f>
        <v>Medium (20-39%)</v>
      </c>
      <c r="R7942" s="0" t="str">
        <f aca="false">INDEX('Lookup Tables'!$B$2:$B$5,MATCH(F7942,'Lookup Tables'!$A$2:$A$5,0))</f>
        <v>Manager D</v>
      </c>
    </row>
    <row r="7943" customFormat="false" ht="15" hidden="false" customHeight="false" outlineLevel="0" collapsed="false">
      <c r="A7943" s="0" t="s">
        <v>5889</v>
      </c>
      <c r="B7943" s="13" t="n">
        <v>43083</v>
      </c>
      <c r="C7943" s="13" t="n">
        <v>43086</v>
      </c>
      <c r="D7943" s="14" t="s">
        <v>137</v>
      </c>
      <c r="E7943" s="14" t="s">
        <v>62</v>
      </c>
      <c r="F7943" s="14" t="s">
        <v>63</v>
      </c>
      <c r="G7943" s="14" t="s">
        <v>64</v>
      </c>
      <c r="H7943" s="14" t="s">
        <v>65</v>
      </c>
      <c r="I7943" s="14" t="s">
        <v>73</v>
      </c>
      <c r="J7943" s="14" t="s">
        <v>326</v>
      </c>
      <c r="K7943" s="15" t="n">
        <v>134.8</v>
      </c>
      <c r="L7943" s="0" t="n">
        <v>10</v>
      </c>
      <c r="M7943" s="16" t="n">
        <v>0</v>
      </c>
      <c r="N7943" s="17" t="n">
        <v>35.048</v>
      </c>
      <c r="O7943" s="0" t="str">
        <f aca="false">TEXT(B7943,"YYYY-MM")</f>
        <v>2017-12</v>
      </c>
      <c r="P7943" s="18" t="n">
        <f aca="false">IFERROR(N7943/K7943,0)</f>
        <v>0.26</v>
      </c>
      <c r="Q7943" s="0" t="str">
        <f aca="false">IF(M7943=0,"No Discount",IF(M7943&lt;0.2,"Low (1-19%)",IF(M7943&lt;0.4,"Medium (20-39%)","High (40%+)")))</f>
        <v>No Discount</v>
      </c>
      <c r="R7943" s="0" t="str">
        <f aca="false">INDEX('Lookup Tables'!$B$2:$B$5,MATCH(F7943,'Lookup Tables'!$A$2:$A$5,0))</f>
        <v>Manager D</v>
      </c>
    </row>
    <row r="7944" customFormat="false" ht="15" hidden="false" customHeight="false" outlineLevel="0" collapsed="false">
      <c r="A7944" s="0" t="s">
        <v>5890</v>
      </c>
      <c r="B7944" s="13" t="n">
        <v>43459</v>
      </c>
      <c r="C7944" s="13" t="n">
        <v>43466</v>
      </c>
      <c r="D7944" s="14" t="s">
        <v>69</v>
      </c>
      <c r="E7944" s="14" t="s">
        <v>53</v>
      </c>
      <c r="F7944" s="14" t="s">
        <v>98</v>
      </c>
      <c r="G7944" s="14" t="s">
        <v>99</v>
      </c>
      <c r="H7944" s="14" t="s">
        <v>65</v>
      </c>
      <c r="I7944" s="14" t="s">
        <v>83</v>
      </c>
      <c r="J7944" s="14" t="s">
        <v>1269</v>
      </c>
      <c r="K7944" s="15" t="n">
        <v>39.582</v>
      </c>
      <c r="L7944" s="0" t="n">
        <v>9</v>
      </c>
      <c r="M7944" s="16" t="n">
        <v>0.8</v>
      </c>
      <c r="N7944" s="17" t="n">
        <v>-59.373</v>
      </c>
      <c r="O7944" s="0" t="str">
        <f aca="false">TEXT(B7944,"YYYY-MM")</f>
        <v>2018-12</v>
      </c>
      <c r="P7944" s="18" t="n">
        <f aca="false">IFERROR(N7944/K7944,0)</f>
        <v>-1.5</v>
      </c>
      <c r="Q7944" s="0" t="str">
        <f aca="false">IF(M7944=0,"No Discount",IF(M7944&lt;0.2,"Low (1-19%)",IF(M7944&lt;0.4,"Medium (20-39%)","High (40%+)")))</f>
        <v>High (40%+)</v>
      </c>
      <c r="R7944" s="0" t="str">
        <f aca="false">INDEX('Lookup Tables'!$B$2:$B$5,MATCH(F7944,'Lookup Tables'!$A$2:$A$5,0))</f>
        <v>Manager A</v>
      </c>
    </row>
    <row r="7945" customFormat="false" ht="15" hidden="false" customHeight="false" outlineLevel="0" collapsed="false">
      <c r="A7945" s="0" t="s">
        <v>5890</v>
      </c>
      <c r="B7945" s="13" t="n">
        <v>43459</v>
      </c>
      <c r="C7945" s="13" t="n">
        <v>43466</v>
      </c>
      <c r="D7945" s="14" t="s">
        <v>69</v>
      </c>
      <c r="E7945" s="14" t="s">
        <v>53</v>
      </c>
      <c r="F7945" s="14" t="s">
        <v>98</v>
      </c>
      <c r="G7945" s="14" t="s">
        <v>99</v>
      </c>
      <c r="H7945" s="14" t="s">
        <v>65</v>
      </c>
      <c r="I7945" s="14" t="s">
        <v>303</v>
      </c>
      <c r="J7945" s="14" t="s">
        <v>608</v>
      </c>
      <c r="K7945" s="15" t="n">
        <v>44.688</v>
      </c>
      <c r="L7945" s="0" t="n">
        <v>7</v>
      </c>
      <c r="M7945" s="16" t="n">
        <v>0.2</v>
      </c>
      <c r="N7945" s="17" t="n">
        <v>5.0274</v>
      </c>
      <c r="O7945" s="0" t="str">
        <f aca="false">TEXT(B7945,"YYYY-MM")</f>
        <v>2018-12</v>
      </c>
      <c r="P7945" s="18" t="n">
        <f aca="false">IFERROR(N7945/K7945,0)</f>
        <v>0.1125</v>
      </c>
      <c r="Q7945" s="0" t="str">
        <f aca="false">IF(M7945=0,"No Discount",IF(M7945&lt;0.2,"Low (1-19%)",IF(M7945&lt;0.4,"Medium (20-39%)","High (40%+)")))</f>
        <v>Medium (20-39%)</v>
      </c>
      <c r="R7945" s="0" t="str">
        <f aca="false">INDEX('Lookup Tables'!$B$2:$B$5,MATCH(F7945,'Lookup Tables'!$A$2:$A$5,0))</f>
        <v>Manager A</v>
      </c>
    </row>
    <row r="7946" customFormat="false" ht="15" hidden="false" customHeight="false" outlineLevel="0" collapsed="false">
      <c r="A7946" s="0" t="s">
        <v>5890</v>
      </c>
      <c r="B7946" s="13" t="n">
        <v>43459</v>
      </c>
      <c r="C7946" s="13" t="n">
        <v>43466</v>
      </c>
      <c r="D7946" s="14" t="s">
        <v>69</v>
      </c>
      <c r="E7946" s="14" t="s">
        <v>53</v>
      </c>
      <c r="F7946" s="14" t="s">
        <v>98</v>
      </c>
      <c r="G7946" s="14" t="s">
        <v>99</v>
      </c>
      <c r="H7946" s="14" t="s">
        <v>65</v>
      </c>
      <c r="I7946" s="14" t="s">
        <v>78</v>
      </c>
      <c r="J7946" s="14" t="s">
        <v>3185</v>
      </c>
      <c r="K7946" s="15" t="n">
        <v>31.744</v>
      </c>
      <c r="L7946" s="0" t="n">
        <v>2</v>
      </c>
      <c r="M7946" s="16" t="n">
        <v>0.2</v>
      </c>
      <c r="N7946" s="17" t="n">
        <v>2.3808</v>
      </c>
      <c r="O7946" s="0" t="str">
        <f aca="false">TEXT(B7946,"YYYY-MM")</f>
        <v>2018-12</v>
      </c>
      <c r="P7946" s="18" t="n">
        <f aca="false">IFERROR(N7946/K7946,0)</f>
        <v>0.075</v>
      </c>
      <c r="Q7946" s="0" t="str">
        <f aca="false">IF(M7946=0,"No Discount",IF(M7946&lt;0.2,"Low (1-19%)",IF(M7946&lt;0.4,"Medium (20-39%)","High (40%+)")))</f>
        <v>Medium (20-39%)</v>
      </c>
      <c r="R7946" s="0" t="str">
        <f aca="false">INDEX('Lookup Tables'!$B$2:$B$5,MATCH(F7946,'Lookup Tables'!$A$2:$A$5,0))</f>
        <v>Manager A</v>
      </c>
    </row>
    <row r="7947" customFormat="false" ht="15" hidden="false" customHeight="false" outlineLevel="0" collapsed="false">
      <c r="A7947" s="0" t="s">
        <v>5890</v>
      </c>
      <c r="B7947" s="13" t="n">
        <v>43459</v>
      </c>
      <c r="C7947" s="13" t="n">
        <v>43466</v>
      </c>
      <c r="D7947" s="14" t="s">
        <v>69</v>
      </c>
      <c r="E7947" s="14" t="s">
        <v>53</v>
      </c>
      <c r="F7947" s="14" t="s">
        <v>98</v>
      </c>
      <c r="G7947" s="14" t="s">
        <v>99</v>
      </c>
      <c r="H7947" s="14" t="s">
        <v>65</v>
      </c>
      <c r="I7947" s="14" t="s">
        <v>83</v>
      </c>
      <c r="J7947" s="14" t="s">
        <v>1430</v>
      </c>
      <c r="K7947" s="15" t="n">
        <v>40.98</v>
      </c>
      <c r="L7947" s="0" t="n">
        <v>5</v>
      </c>
      <c r="M7947" s="16" t="n">
        <v>0.8</v>
      </c>
      <c r="N7947" s="17" t="n">
        <v>-65.568</v>
      </c>
      <c r="O7947" s="0" t="str">
        <f aca="false">TEXT(B7947,"YYYY-MM")</f>
        <v>2018-12</v>
      </c>
      <c r="P7947" s="18" t="n">
        <f aca="false">IFERROR(N7947/K7947,0)</f>
        <v>-1.6</v>
      </c>
      <c r="Q7947" s="0" t="str">
        <f aca="false">IF(M7947=0,"No Discount",IF(M7947&lt;0.2,"Low (1-19%)",IF(M7947&lt;0.4,"Medium (20-39%)","High (40%+)")))</f>
        <v>High (40%+)</v>
      </c>
      <c r="R7947" s="0" t="str">
        <f aca="false">INDEX('Lookup Tables'!$B$2:$B$5,MATCH(F7947,'Lookup Tables'!$A$2:$A$5,0))</f>
        <v>Manager A</v>
      </c>
    </row>
    <row r="7948" customFormat="false" ht="15" hidden="false" customHeight="false" outlineLevel="0" collapsed="false">
      <c r="A7948" s="0" t="s">
        <v>5890</v>
      </c>
      <c r="B7948" s="13" t="n">
        <v>43459</v>
      </c>
      <c r="C7948" s="13" t="n">
        <v>43466</v>
      </c>
      <c r="D7948" s="14" t="s">
        <v>69</v>
      </c>
      <c r="E7948" s="14" t="s">
        <v>53</v>
      </c>
      <c r="F7948" s="14" t="s">
        <v>98</v>
      </c>
      <c r="G7948" s="14" t="s">
        <v>99</v>
      </c>
      <c r="H7948" s="14" t="s">
        <v>65</v>
      </c>
      <c r="I7948" s="14" t="s">
        <v>83</v>
      </c>
      <c r="J7948" s="14" t="s">
        <v>1999</v>
      </c>
      <c r="K7948" s="15" t="n">
        <v>3.168</v>
      </c>
      <c r="L7948" s="0" t="n">
        <v>3</v>
      </c>
      <c r="M7948" s="16" t="n">
        <v>0.8</v>
      </c>
      <c r="N7948" s="17" t="n">
        <v>-5.0688</v>
      </c>
      <c r="O7948" s="0" t="str">
        <f aca="false">TEXT(B7948,"YYYY-MM")</f>
        <v>2018-12</v>
      </c>
      <c r="P7948" s="18" t="n">
        <f aca="false">IFERROR(N7948/K7948,0)</f>
        <v>-1.6</v>
      </c>
      <c r="Q7948" s="0" t="str">
        <f aca="false">IF(M7948=0,"No Discount",IF(M7948&lt;0.2,"Low (1-19%)",IF(M7948&lt;0.4,"Medium (20-39%)","High (40%+)")))</f>
        <v>High (40%+)</v>
      </c>
      <c r="R7948" s="0" t="str">
        <f aca="false">INDEX('Lookup Tables'!$B$2:$B$5,MATCH(F7948,'Lookup Tables'!$A$2:$A$5,0))</f>
        <v>Manager A</v>
      </c>
    </row>
    <row r="7949" customFormat="false" ht="15" hidden="false" customHeight="false" outlineLevel="0" collapsed="false">
      <c r="A7949" s="0" t="s">
        <v>5891</v>
      </c>
      <c r="B7949" s="13" t="n">
        <v>42064</v>
      </c>
      <c r="C7949" s="13" t="n">
        <v>42068</v>
      </c>
      <c r="D7949" s="14" t="s">
        <v>69</v>
      </c>
      <c r="E7949" s="14" t="s">
        <v>53</v>
      </c>
      <c r="F7949" s="14" t="s">
        <v>98</v>
      </c>
      <c r="G7949" s="14" t="s">
        <v>99</v>
      </c>
      <c r="H7949" s="14" t="s">
        <v>65</v>
      </c>
      <c r="I7949" s="14" t="s">
        <v>171</v>
      </c>
      <c r="J7949" s="14" t="s">
        <v>2300</v>
      </c>
      <c r="K7949" s="15" t="n">
        <v>18.84</v>
      </c>
      <c r="L7949" s="0" t="n">
        <v>5</v>
      </c>
      <c r="M7949" s="16" t="n">
        <v>0.2</v>
      </c>
      <c r="N7949" s="17" t="n">
        <v>-3.5325</v>
      </c>
      <c r="O7949" s="0" t="str">
        <f aca="false">TEXT(B7949,"YYYY-MM")</f>
        <v>2015-03</v>
      </c>
      <c r="P7949" s="18" t="n">
        <f aca="false">IFERROR(N7949/K7949,0)</f>
        <v>-0.1875</v>
      </c>
      <c r="Q7949" s="0" t="str">
        <f aca="false">IF(M7949=0,"No Discount",IF(M7949&lt;0.2,"Low (1-19%)",IF(M7949&lt;0.4,"Medium (20-39%)","High (40%+)")))</f>
        <v>Medium (20-39%)</v>
      </c>
      <c r="R7949" s="0" t="str">
        <f aca="false">INDEX('Lookup Tables'!$B$2:$B$5,MATCH(F7949,'Lookup Tables'!$A$2:$A$5,0))</f>
        <v>Manager A</v>
      </c>
    </row>
    <row r="7950" customFormat="false" ht="15" hidden="false" customHeight="false" outlineLevel="0" collapsed="false">
      <c r="A7950" s="0" t="s">
        <v>5891</v>
      </c>
      <c r="B7950" s="13" t="n">
        <v>42064</v>
      </c>
      <c r="C7950" s="13" t="n">
        <v>42068</v>
      </c>
      <c r="D7950" s="14" t="s">
        <v>69</v>
      </c>
      <c r="E7950" s="14" t="s">
        <v>53</v>
      </c>
      <c r="F7950" s="14" t="s">
        <v>98</v>
      </c>
      <c r="G7950" s="14" t="s">
        <v>99</v>
      </c>
      <c r="H7950" s="14" t="s">
        <v>56</v>
      </c>
      <c r="I7950" s="14" t="s">
        <v>59</v>
      </c>
      <c r="J7950" s="14" t="s">
        <v>1546</v>
      </c>
      <c r="K7950" s="15" t="n">
        <v>362.25</v>
      </c>
      <c r="L7950" s="0" t="n">
        <v>6</v>
      </c>
      <c r="M7950" s="16" t="n">
        <v>0.3</v>
      </c>
      <c r="N7950" s="17" t="n">
        <v>0</v>
      </c>
      <c r="O7950" s="0" t="str">
        <f aca="false">TEXT(B7950,"YYYY-MM")</f>
        <v>2015-03</v>
      </c>
      <c r="P7950" s="18" t="n">
        <f aca="false">IFERROR(N7950/K7950,0)</f>
        <v>0</v>
      </c>
      <c r="Q7950" s="0" t="str">
        <f aca="false">IF(M7950=0,"No Discount",IF(M7950&lt;0.2,"Low (1-19%)",IF(M7950&lt;0.4,"Medium (20-39%)","High (40%+)")))</f>
        <v>Medium (20-39%)</v>
      </c>
      <c r="R7950" s="0" t="str">
        <f aca="false">INDEX('Lookup Tables'!$B$2:$B$5,MATCH(F7950,'Lookup Tables'!$A$2:$A$5,0))</f>
        <v>Manager A</v>
      </c>
    </row>
    <row r="7951" customFormat="false" ht="15" hidden="false" customHeight="false" outlineLevel="0" collapsed="false">
      <c r="A7951" s="0" t="s">
        <v>5891</v>
      </c>
      <c r="B7951" s="13" t="n">
        <v>42064</v>
      </c>
      <c r="C7951" s="13" t="n">
        <v>42068</v>
      </c>
      <c r="D7951" s="14" t="s">
        <v>69</v>
      </c>
      <c r="E7951" s="14" t="s">
        <v>53</v>
      </c>
      <c r="F7951" s="14" t="s">
        <v>98</v>
      </c>
      <c r="G7951" s="14" t="s">
        <v>99</v>
      </c>
      <c r="H7951" s="14" t="s">
        <v>56</v>
      </c>
      <c r="I7951" s="14" t="s">
        <v>76</v>
      </c>
      <c r="J7951" s="14" t="s">
        <v>1334</v>
      </c>
      <c r="K7951" s="15" t="n">
        <v>63.552</v>
      </c>
      <c r="L7951" s="0" t="n">
        <v>6</v>
      </c>
      <c r="M7951" s="16" t="n">
        <v>0.6</v>
      </c>
      <c r="N7951" s="17" t="n">
        <v>-34.9536</v>
      </c>
      <c r="O7951" s="0" t="str">
        <f aca="false">TEXT(B7951,"YYYY-MM")</f>
        <v>2015-03</v>
      </c>
      <c r="P7951" s="18" t="n">
        <f aca="false">IFERROR(N7951/K7951,0)</f>
        <v>-0.55</v>
      </c>
      <c r="Q7951" s="0" t="str">
        <f aca="false">IF(M7951=0,"No Discount",IF(M7951&lt;0.2,"Low (1-19%)",IF(M7951&lt;0.4,"Medium (20-39%)","High (40%+)")))</f>
        <v>High (40%+)</v>
      </c>
      <c r="R7951" s="0" t="str">
        <f aca="false">INDEX('Lookup Tables'!$B$2:$B$5,MATCH(F7951,'Lookup Tables'!$A$2:$A$5,0))</f>
        <v>Manager A</v>
      </c>
    </row>
    <row r="7952" customFormat="false" ht="15" hidden="false" customHeight="false" outlineLevel="0" collapsed="false">
      <c r="A7952" s="0" t="s">
        <v>5891</v>
      </c>
      <c r="B7952" s="13" t="n">
        <v>42064</v>
      </c>
      <c r="C7952" s="13" t="n">
        <v>42068</v>
      </c>
      <c r="D7952" s="14" t="s">
        <v>69</v>
      </c>
      <c r="E7952" s="14" t="s">
        <v>53</v>
      </c>
      <c r="F7952" s="14" t="s">
        <v>98</v>
      </c>
      <c r="G7952" s="14" t="s">
        <v>99</v>
      </c>
      <c r="H7952" s="14" t="s">
        <v>65</v>
      </c>
      <c r="I7952" s="14" t="s">
        <v>73</v>
      </c>
      <c r="J7952" s="14" t="s">
        <v>724</v>
      </c>
      <c r="K7952" s="15" t="n">
        <v>129.552</v>
      </c>
      <c r="L7952" s="0" t="n">
        <v>3</v>
      </c>
      <c r="M7952" s="16" t="n">
        <v>0.2</v>
      </c>
      <c r="N7952" s="17" t="n">
        <v>-22.6716</v>
      </c>
      <c r="O7952" s="0" t="str">
        <f aca="false">TEXT(B7952,"YYYY-MM")</f>
        <v>2015-03</v>
      </c>
      <c r="P7952" s="18" t="n">
        <f aca="false">IFERROR(N7952/K7952,0)</f>
        <v>-0.175</v>
      </c>
      <c r="Q7952" s="0" t="str">
        <f aca="false">IF(M7952=0,"No Discount",IF(M7952&lt;0.2,"Low (1-19%)",IF(M7952&lt;0.4,"Medium (20-39%)","High (40%+)")))</f>
        <v>Medium (20-39%)</v>
      </c>
      <c r="R7952" s="0" t="str">
        <f aca="false">INDEX('Lookup Tables'!$B$2:$B$5,MATCH(F7952,'Lookup Tables'!$A$2:$A$5,0))</f>
        <v>Manager A</v>
      </c>
    </row>
    <row r="7953" customFormat="false" ht="15" hidden="false" customHeight="false" outlineLevel="0" collapsed="false">
      <c r="A7953" s="0" t="s">
        <v>5892</v>
      </c>
      <c r="B7953" s="13" t="n">
        <v>42693</v>
      </c>
      <c r="C7953" s="13" t="n">
        <v>42698</v>
      </c>
      <c r="D7953" s="14" t="s">
        <v>69</v>
      </c>
      <c r="E7953" s="14" t="s">
        <v>53</v>
      </c>
      <c r="F7953" s="14" t="s">
        <v>117</v>
      </c>
      <c r="G7953" s="14" t="s">
        <v>170</v>
      </c>
      <c r="H7953" s="14" t="s">
        <v>65</v>
      </c>
      <c r="I7953" s="14" t="s">
        <v>83</v>
      </c>
      <c r="J7953" s="14" t="s">
        <v>2791</v>
      </c>
      <c r="K7953" s="15" t="n">
        <v>5.984</v>
      </c>
      <c r="L7953" s="0" t="n">
        <v>2</v>
      </c>
      <c r="M7953" s="16" t="n">
        <v>0.2</v>
      </c>
      <c r="N7953" s="17" t="n">
        <v>2.244</v>
      </c>
      <c r="O7953" s="0" t="str">
        <f aca="false">TEXT(B7953,"YYYY-MM")</f>
        <v>2016-11</v>
      </c>
      <c r="P7953" s="18" t="n">
        <f aca="false">IFERROR(N7953/K7953,0)</f>
        <v>0.375</v>
      </c>
      <c r="Q7953" s="0" t="str">
        <f aca="false">IF(M7953=0,"No Discount",IF(M7953&lt;0.2,"Low (1-19%)",IF(M7953&lt;0.4,"Medium (20-39%)","High (40%+)")))</f>
        <v>Medium (20-39%)</v>
      </c>
      <c r="R7953" s="0" t="str">
        <f aca="false">INDEX('Lookup Tables'!$B$2:$B$5,MATCH(F7953,'Lookup Tables'!$A$2:$A$5,0))</f>
        <v>Manager B</v>
      </c>
    </row>
    <row r="7954" customFormat="false" ht="15" hidden="false" customHeight="false" outlineLevel="0" collapsed="false">
      <c r="A7954" s="0" t="s">
        <v>5892</v>
      </c>
      <c r="B7954" s="13" t="n">
        <v>42693</v>
      </c>
      <c r="C7954" s="13" t="n">
        <v>42698</v>
      </c>
      <c r="D7954" s="14" t="s">
        <v>69</v>
      </c>
      <c r="E7954" s="14" t="s">
        <v>53</v>
      </c>
      <c r="F7954" s="14" t="s">
        <v>117</v>
      </c>
      <c r="G7954" s="14" t="s">
        <v>170</v>
      </c>
      <c r="H7954" s="14" t="s">
        <v>80</v>
      </c>
      <c r="I7954" s="14" t="s">
        <v>81</v>
      </c>
      <c r="J7954" s="14" t="s">
        <v>3158</v>
      </c>
      <c r="K7954" s="15" t="n">
        <v>861.76</v>
      </c>
      <c r="L7954" s="0" t="n">
        <v>4</v>
      </c>
      <c r="M7954" s="16" t="n">
        <v>0</v>
      </c>
      <c r="N7954" s="17" t="n">
        <v>249.9104</v>
      </c>
      <c r="O7954" s="0" t="str">
        <f aca="false">TEXT(B7954,"YYYY-MM")</f>
        <v>2016-11</v>
      </c>
      <c r="P7954" s="18" t="n">
        <f aca="false">IFERROR(N7954/K7954,0)</f>
        <v>0.29</v>
      </c>
      <c r="Q7954" s="0" t="str">
        <f aca="false">IF(M7954=0,"No Discount",IF(M7954&lt;0.2,"Low (1-19%)",IF(M7954&lt;0.4,"Medium (20-39%)","High (40%+)")))</f>
        <v>No Discount</v>
      </c>
      <c r="R7954" s="0" t="str">
        <f aca="false">INDEX('Lookup Tables'!$B$2:$B$5,MATCH(F7954,'Lookup Tables'!$A$2:$A$5,0))</f>
        <v>Manager B</v>
      </c>
    </row>
    <row r="7955" customFormat="false" ht="15" hidden="false" customHeight="false" outlineLevel="0" collapsed="false">
      <c r="A7955" s="0" t="s">
        <v>5893</v>
      </c>
      <c r="B7955" s="13" t="n">
        <v>42095</v>
      </c>
      <c r="C7955" s="13" t="n">
        <v>42100</v>
      </c>
      <c r="D7955" s="14" t="s">
        <v>69</v>
      </c>
      <c r="E7955" s="14" t="s">
        <v>62</v>
      </c>
      <c r="F7955" s="14" t="s">
        <v>117</v>
      </c>
      <c r="G7955" s="14" t="s">
        <v>584</v>
      </c>
      <c r="H7955" s="14" t="s">
        <v>65</v>
      </c>
      <c r="I7955" s="14" t="s">
        <v>73</v>
      </c>
      <c r="J7955" s="14" t="s">
        <v>4796</v>
      </c>
      <c r="K7955" s="15" t="n">
        <v>66.96</v>
      </c>
      <c r="L7955" s="0" t="n">
        <v>4</v>
      </c>
      <c r="M7955" s="16" t="n">
        <v>0</v>
      </c>
      <c r="N7955" s="17" t="n">
        <v>2.6784</v>
      </c>
      <c r="O7955" s="0" t="str">
        <f aca="false">TEXT(B7955,"YYYY-MM")</f>
        <v>2015-04</v>
      </c>
      <c r="P7955" s="18" t="n">
        <f aca="false">IFERROR(N7955/K7955,0)</f>
        <v>0.04</v>
      </c>
      <c r="Q7955" s="0" t="str">
        <f aca="false">IF(M7955=0,"No Discount",IF(M7955&lt;0.2,"Low (1-19%)",IF(M7955&lt;0.4,"Medium (20-39%)","High (40%+)")))</f>
        <v>No Discount</v>
      </c>
      <c r="R7955" s="0" t="str">
        <f aca="false">INDEX('Lookup Tables'!$B$2:$B$5,MATCH(F7955,'Lookup Tables'!$A$2:$A$5,0))</f>
        <v>Manager B</v>
      </c>
    </row>
    <row r="7956" customFormat="false" ht="15" hidden="false" customHeight="false" outlineLevel="0" collapsed="false">
      <c r="A7956" s="0" t="s">
        <v>5893</v>
      </c>
      <c r="B7956" s="13" t="n">
        <v>42095</v>
      </c>
      <c r="C7956" s="13" t="n">
        <v>42100</v>
      </c>
      <c r="D7956" s="14" t="s">
        <v>69</v>
      </c>
      <c r="E7956" s="14" t="s">
        <v>62</v>
      </c>
      <c r="F7956" s="14" t="s">
        <v>117</v>
      </c>
      <c r="G7956" s="14" t="s">
        <v>584</v>
      </c>
      <c r="H7956" s="14" t="s">
        <v>65</v>
      </c>
      <c r="I7956" s="14" t="s">
        <v>83</v>
      </c>
      <c r="J7956" s="14" t="s">
        <v>1324</v>
      </c>
      <c r="K7956" s="15" t="n">
        <v>6.24</v>
      </c>
      <c r="L7956" s="0" t="n">
        <v>2</v>
      </c>
      <c r="M7956" s="16" t="n">
        <v>0</v>
      </c>
      <c r="N7956" s="17" t="n">
        <v>3.0576</v>
      </c>
      <c r="O7956" s="0" t="str">
        <f aca="false">TEXT(B7956,"YYYY-MM")</f>
        <v>2015-04</v>
      </c>
      <c r="P7956" s="18" t="n">
        <f aca="false">IFERROR(N7956/K7956,0)</f>
        <v>0.49</v>
      </c>
      <c r="Q7956" s="0" t="str">
        <f aca="false">IF(M7956=0,"No Discount",IF(M7956&lt;0.2,"Low (1-19%)",IF(M7956&lt;0.4,"Medium (20-39%)","High (40%+)")))</f>
        <v>No Discount</v>
      </c>
      <c r="R7956" s="0" t="str">
        <f aca="false">INDEX('Lookup Tables'!$B$2:$B$5,MATCH(F7956,'Lookup Tables'!$A$2:$A$5,0))</f>
        <v>Manager B</v>
      </c>
    </row>
    <row r="7957" customFormat="false" ht="15" hidden="false" customHeight="false" outlineLevel="0" collapsed="false">
      <c r="A7957" s="0" t="s">
        <v>5894</v>
      </c>
      <c r="B7957" s="13" t="n">
        <v>43378</v>
      </c>
      <c r="C7957" s="13" t="n">
        <v>43383</v>
      </c>
      <c r="D7957" s="14" t="s">
        <v>69</v>
      </c>
      <c r="E7957" s="14" t="s">
        <v>62</v>
      </c>
      <c r="F7957" s="14" t="s">
        <v>63</v>
      </c>
      <c r="G7957" s="14" t="s">
        <v>64</v>
      </c>
      <c r="H7957" s="14" t="s">
        <v>56</v>
      </c>
      <c r="I7957" s="14" t="s">
        <v>59</v>
      </c>
      <c r="J7957" s="14" t="s">
        <v>2675</v>
      </c>
      <c r="K7957" s="15" t="n">
        <v>435.168</v>
      </c>
      <c r="L7957" s="0" t="n">
        <v>4</v>
      </c>
      <c r="M7957" s="16" t="n">
        <v>0.2</v>
      </c>
      <c r="N7957" s="17" t="n">
        <v>-59.8356</v>
      </c>
      <c r="O7957" s="0" t="str">
        <f aca="false">TEXT(B7957,"YYYY-MM")</f>
        <v>2018-10</v>
      </c>
      <c r="P7957" s="18" t="n">
        <f aca="false">IFERROR(N7957/K7957,0)</f>
        <v>-0.1375</v>
      </c>
      <c r="Q7957" s="0" t="str">
        <f aca="false">IF(M7957=0,"No Discount",IF(M7957&lt;0.2,"Low (1-19%)",IF(M7957&lt;0.4,"Medium (20-39%)","High (40%+)")))</f>
        <v>Medium (20-39%)</v>
      </c>
      <c r="R7957" s="0" t="str">
        <f aca="false">INDEX('Lookup Tables'!$B$2:$B$5,MATCH(F7957,'Lookup Tables'!$A$2:$A$5,0))</f>
        <v>Manager D</v>
      </c>
    </row>
    <row r="7958" customFormat="false" ht="15" hidden="false" customHeight="false" outlineLevel="0" collapsed="false">
      <c r="A7958" s="0" t="s">
        <v>5894</v>
      </c>
      <c r="B7958" s="13" t="n">
        <v>43378</v>
      </c>
      <c r="C7958" s="13" t="n">
        <v>43383</v>
      </c>
      <c r="D7958" s="14" t="s">
        <v>69</v>
      </c>
      <c r="E7958" s="14" t="s">
        <v>62</v>
      </c>
      <c r="F7958" s="14" t="s">
        <v>63</v>
      </c>
      <c r="G7958" s="14" t="s">
        <v>64</v>
      </c>
      <c r="H7958" s="14" t="s">
        <v>65</v>
      </c>
      <c r="I7958" s="14" t="s">
        <v>171</v>
      </c>
      <c r="J7958" s="14" t="s">
        <v>296</v>
      </c>
      <c r="K7958" s="15" t="n">
        <v>14.9</v>
      </c>
      <c r="L7958" s="0" t="n">
        <v>5</v>
      </c>
      <c r="M7958" s="16" t="n">
        <v>0</v>
      </c>
      <c r="N7958" s="17" t="n">
        <v>6.854</v>
      </c>
      <c r="O7958" s="0" t="str">
        <f aca="false">TEXT(B7958,"YYYY-MM")</f>
        <v>2018-10</v>
      </c>
      <c r="P7958" s="18" t="n">
        <f aca="false">IFERROR(N7958/K7958,0)</f>
        <v>0.46</v>
      </c>
      <c r="Q7958" s="0" t="str">
        <f aca="false">IF(M7958=0,"No Discount",IF(M7958&lt;0.2,"Low (1-19%)",IF(M7958&lt;0.4,"Medium (20-39%)","High (40%+)")))</f>
        <v>No Discount</v>
      </c>
      <c r="R7958" s="0" t="str">
        <f aca="false">INDEX('Lookup Tables'!$B$2:$B$5,MATCH(F7958,'Lookup Tables'!$A$2:$A$5,0))</f>
        <v>Manager D</v>
      </c>
    </row>
    <row r="7959" customFormat="false" ht="15" hidden="false" customHeight="false" outlineLevel="0" collapsed="false">
      <c r="A7959" s="0" t="s">
        <v>5894</v>
      </c>
      <c r="B7959" s="13" t="n">
        <v>43378</v>
      </c>
      <c r="C7959" s="13" t="n">
        <v>43383</v>
      </c>
      <c r="D7959" s="14" t="s">
        <v>69</v>
      </c>
      <c r="E7959" s="14" t="s">
        <v>62</v>
      </c>
      <c r="F7959" s="14" t="s">
        <v>63</v>
      </c>
      <c r="G7959" s="14" t="s">
        <v>64</v>
      </c>
      <c r="H7959" s="14" t="s">
        <v>65</v>
      </c>
      <c r="I7959" s="14" t="s">
        <v>85</v>
      </c>
      <c r="J7959" s="14" t="s">
        <v>4077</v>
      </c>
      <c r="K7959" s="15" t="n">
        <v>15.8</v>
      </c>
      <c r="L7959" s="0" t="n">
        <v>4</v>
      </c>
      <c r="M7959" s="16" t="n">
        <v>0</v>
      </c>
      <c r="N7959" s="17" t="n">
        <v>4.108</v>
      </c>
      <c r="O7959" s="0" t="str">
        <f aca="false">TEXT(B7959,"YYYY-MM")</f>
        <v>2018-10</v>
      </c>
      <c r="P7959" s="18" t="n">
        <f aca="false">IFERROR(N7959/K7959,0)</f>
        <v>0.26</v>
      </c>
      <c r="Q7959" s="0" t="str">
        <f aca="false">IF(M7959=0,"No Discount",IF(M7959&lt;0.2,"Low (1-19%)",IF(M7959&lt;0.4,"Medium (20-39%)","High (40%+)")))</f>
        <v>No Discount</v>
      </c>
      <c r="R7959" s="0" t="str">
        <f aca="false">INDEX('Lookup Tables'!$B$2:$B$5,MATCH(F7959,'Lookup Tables'!$A$2:$A$5,0))</f>
        <v>Manager D</v>
      </c>
    </row>
    <row r="7960" customFormat="false" ht="15" hidden="false" customHeight="false" outlineLevel="0" collapsed="false">
      <c r="A7960" s="0" t="s">
        <v>5894</v>
      </c>
      <c r="B7960" s="13" t="n">
        <v>43378</v>
      </c>
      <c r="C7960" s="13" t="n">
        <v>43383</v>
      </c>
      <c r="D7960" s="14" t="s">
        <v>69</v>
      </c>
      <c r="E7960" s="14" t="s">
        <v>62</v>
      </c>
      <c r="F7960" s="14" t="s">
        <v>63</v>
      </c>
      <c r="G7960" s="14" t="s">
        <v>64</v>
      </c>
      <c r="H7960" s="14" t="s">
        <v>56</v>
      </c>
      <c r="I7960" s="14" t="s">
        <v>76</v>
      </c>
      <c r="J7960" s="14" t="s">
        <v>3099</v>
      </c>
      <c r="K7960" s="15" t="n">
        <v>72.9</v>
      </c>
      <c r="L7960" s="0" t="n">
        <v>5</v>
      </c>
      <c r="M7960" s="16" t="n">
        <v>0</v>
      </c>
      <c r="N7960" s="17" t="n">
        <v>26.973</v>
      </c>
      <c r="O7960" s="0" t="str">
        <f aca="false">TEXT(B7960,"YYYY-MM")</f>
        <v>2018-10</v>
      </c>
      <c r="P7960" s="18" t="n">
        <f aca="false">IFERROR(N7960/K7960,0)</f>
        <v>0.37</v>
      </c>
      <c r="Q7960" s="0" t="str">
        <f aca="false">IF(M7960=0,"No Discount",IF(M7960&lt;0.2,"Low (1-19%)",IF(M7960&lt;0.4,"Medium (20-39%)","High (40%+)")))</f>
        <v>No Discount</v>
      </c>
      <c r="R7960" s="0" t="str">
        <f aca="false">INDEX('Lookup Tables'!$B$2:$B$5,MATCH(F7960,'Lookup Tables'!$A$2:$A$5,0))</f>
        <v>Manager D</v>
      </c>
    </row>
    <row r="7961" customFormat="false" ht="15" hidden="false" customHeight="false" outlineLevel="0" collapsed="false">
      <c r="A7961" s="0" t="s">
        <v>5894</v>
      </c>
      <c r="B7961" s="13" t="n">
        <v>43378</v>
      </c>
      <c r="C7961" s="13" t="n">
        <v>43383</v>
      </c>
      <c r="D7961" s="14" t="s">
        <v>69</v>
      </c>
      <c r="E7961" s="14" t="s">
        <v>62</v>
      </c>
      <c r="F7961" s="14" t="s">
        <v>63</v>
      </c>
      <c r="G7961" s="14" t="s">
        <v>64</v>
      </c>
      <c r="H7961" s="14" t="s">
        <v>56</v>
      </c>
      <c r="I7961" s="14" t="s">
        <v>71</v>
      </c>
      <c r="J7961" s="14" t="s">
        <v>1495</v>
      </c>
      <c r="K7961" s="15" t="n">
        <v>206.352</v>
      </c>
      <c r="L7961" s="0" t="n">
        <v>3</v>
      </c>
      <c r="M7961" s="16" t="n">
        <v>0.2</v>
      </c>
      <c r="N7961" s="17" t="n">
        <v>5.1588</v>
      </c>
      <c r="O7961" s="0" t="str">
        <f aca="false">TEXT(B7961,"YYYY-MM")</f>
        <v>2018-10</v>
      </c>
      <c r="P7961" s="18" t="n">
        <f aca="false">IFERROR(N7961/K7961,0)</f>
        <v>0.025</v>
      </c>
      <c r="Q7961" s="0" t="str">
        <f aca="false">IF(M7961=0,"No Discount",IF(M7961&lt;0.2,"Low (1-19%)",IF(M7961&lt;0.4,"Medium (20-39%)","High (40%+)")))</f>
        <v>Medium (20-39%)</v>
      </c>
      <c r="R7961" s="0" t="str">
        <f aca="false">INDEX('Lookup Tables'!$B$2:$B$5,MATCH(F7961,'Lookup Tables'!$A$2:$A$5,0))</f>
        <v>Manager D</v>
      </c>
    </row>
    <row r="7962" customFormat="false" ht="15" hidden="false" customHeight="false" outlineLevel="0" collapsed="false">
      <c r="A7962" s="0" t="s">
        <v>5894</v>
      </c>
      <c r="B7962" s="13" t="n">
        <v>43378</v>
      </c>
      <c r="C7962" s="13" t="n">
        <v>43383</v>
      </c>
      <c r="D7962" s="14" t="s">
        <v>69</v>
      </c>
      <c r="E7962" s="14" t="s">
        <v>62</v>
      </c>
      <c r="F7962" s="14" t="s">
        <v>63</v>
      </c>
      <c r="G7962" s="14" t="s">
        <v>64</v>
      </c>
      <c r="H7962" s="14" t="s">
        <v>80</v>
      </c>
      <c r="I7962" s="14" t="s">
        <v>81</v>
      </c>
      <c r="J7962" s="14" t="s">
        <v>580</v>
      </c>
      <c r="K7962" s="15" t="n">
        <v>7.992</v>
      </c>
      <c r="L7962" s="0" t="n">
        <v>1</v>
      </c>
      <c r="M7962" s="16" t="n">
        <v>0.2</v>
      </c>
      <c r="N7962" s="17" t="n">
        <v>2.6973</v>
      </c>
      <c r="O7962" s="0" t="str">
        <f aca="false">TEXT(B7962,"YYYY-MM")</f>
        <v>2018-10</v>
      </c>
      <c r="P7962" s="18" t="n">
        <f aca="false">IFERROR(N7962/K7962,0)</f>
        <v>0.3375</v>
      </c>
      <c r="Q7962" s="0" t="str">
        <f aca="false">IF(M7962=0,"No Discount",IF(M7962&lt;0.2,"Low (1-19%)",IF(M7962&lt;0.4,"Medium (20-39%)","High (40%+)")))</f>
        <v>Medium (20-39%)</v>
      </c>
      <c r="R7962" s="0" t="str">
        <f aca="false">INDEX('Lookup Tables'!$B$2:$B$5,MATCH(F7962,'Lookup Tables'!$A$2:$A$5,0))</f>
        <v>Manager D</v>
      </c>
    </row>
    <row r="7963" customFormat="false" ht="15" hidden="false" customHeight="false" outlineLevel="0" collapsed="false">
      <c r="A7963" s="0" t="s">
        <v>5895</v>
      </c>
      <c r="B7963" s="13" t="n">
        <v>43422</v>
      </c>
      <c r="C7963" s="13" t="n">
        <v>43427</v>
      </c>
      <c r="D7963" s="14" t="s">
        <v>52</v>
      </c>
      <c r="E7963" s="14" t="s">
        <v>62</v>
      </c>
      <c r="F7963" s="14" t="s">
        <v>54</v>
      </c>
      <c r="G7963" s="14" t="s">
        <v>70</v>
      </c>
      <c r="H7963" s="14" t="s">
        <v>65</v>
      </c>
      <c r="I7963" s="14" t="s">
        <v>73</v>
      </c>
      <c r="J7963" s="14" t="s">
        <v>3231</v>
      </c>
      <c r="K7963" s="15" t="n">
        <v>81.36</v>
      </c>
      <c r="L7963" s="0" t="n">
        <v>5</v>
      </c>
      <c r="M7963" s="16" t="n">
        <v>0.2</v>
      </c>
      <c r="N7963" s="17" t="n">
        <v>-19.323</v>
      </c>
      <c r="O7963" s="0" t="str">
        <f aca="false">TEXT(B7963,"YYYY-MM")</f>
        <v>2018-11</v>
      </c>
      <c r="P7963" s="18" t="n">
        <f aca="false">IFERROR(N7963/K7963,0)</f>
        <v>-0.2375</v>
      </c>
      <c r="Q7963" s="0" t="str">
        <f aca="false">IF(M7963=0,"No Discount",IF(M7963&lt;0.2,"Low (1-19%)",IF(M7963&lt;0.4,"Medium (20-39%)","High (40%+)")))</f>
        <v>Medium (20-39%)</v>
      </c>
      <c r="R7963" s="0" t="str">
        <f aca="false">INDEX('Lookup Tables'!$B$2:$B$5,MATCH(F7963,'Lookup Tables'!$A$2:$A$5,0))</f>
        <v>Manager C</v>
      </c>
    </row>
    <row r="7964" customFormat="false" ht="15" hidden="false" customHeight="false" outlineLevel="0" collapsed="false">
      <c r="A7964" s="0" t="s">
        <v>5895</v>
      </c>
      <c r="B7964" s="13" t="n">
        <v>43422</v>
      </c>
      <c r="C7964" s="13" t="n">
        <v>43427</v>
      </c>
      <c r="D7964" s="14" t="s">
        <v>52</v>
      </c>
      <c r="E7964" s="14" t="s">
        <v>62</v>
      </c>
      <c r="F7964" s="14" t="s">
        <v>54</v>
      </c>
      <c r="G7964" s="14" t="s">
        <v>70</v>
      </c>
      <c r="H7964" s="14" t="s">
        <v>65</v>
      </c>
      <c r="I7964" s="14" t="s">
        <v>83</v>
      </c>
      <c r="J7964" s="14" t="s">
        <v>1188</v>
      </c>
      <c r="K7964" s="15" t="n">
        <v>20.232</v>
      </c>
      <c r="L7964" s="0" t="n">
        <v>8</v>
      </c>
      <c r="M7964" s="16" t="n">
        <v>0.7</v>
      </c>
      <c r="N7964" s="17" t="n">
        <v>-16.1856</v>
      </c>
      <c r="O7964" s="0" t="str">
        <f aca="false">TEXT(B7964,"YYYY-MM")</f>
        <v>2018-11</v>
      </c>
      <c r="P7964" s="18" t="n">
        <f aca="false">IFERROR(N7964/K7964,0)</f>
        <v>-0.8</v>
      </c>
      <c r="Q7964" s="0" t="str">
        <f aca="false">IF(M7964=0,"No Discount",IF(M7964&lt;0.2,"Low (1-19%)",IF(M7964&lt;0.4,"Medium (20-39%)","High (40%+)")))</f>
        <v>High (40%+)</v>
      </c>
      <c r="R7964" s="0" t="str">
        <f aca="false">INDEX('Lookup Tables'!$B$2:$B$5,MATCH(F7964,'Lookup Tables'!$A$2:$A$5,0))</f>
        <v>Manager C</v>
      </c>
    </row>
    <row r="7965" customFormat="false" ht="15" hidden="false" customHeight="false" outlineLevel="0" collapsed="false">
      <c r="A7965" s="0" t="s">
        <v>5895</v>
      </c>
      <c r="B7965" s="13" t="n">
        <v>43422</v>
      </c>
      <c r="C7965" s="13" t="n">
        <v>43427</v>
      </c>
      <c r="D7965" s="14" t="s">
        <v>52</v>
      </c>
      <c r="E7965" s="14" t="s">
        <v>62</v>
      </c>
      <c r="F7965" s="14" t="s">
        <v>54</v>
      </c>
      <c r="G7965" s="14" t="s">
        <v>70</v>
      </c>
      <c r="H7965" s="14" t="s">
        <v>65</v>
      </c>
      <c r="I7965" s="14" t="s">
        <v>85</v>
      </c>
      <c r="J7965" s="14" t="s">
        <v>360</v>
      </c>
      <c r="K7965" s="15" t="n">
        <v>389.056</v>
      </c>
      <c r="L7965" s="0" t="n">
        <v>4</v>
      </c>
      <c r="M7965" s="16" t="n">
        <v>0.2</v>
      </c>
      <c r="N7965" s="17" t="n">
        <v>48.632</v>
      </c>
      <c r="O7965" s="0" t="str">
        <f aca="false">TEXT(B7965,"YYYY-MM")</f>
        <v>2018-11</v>
      </c>
      <c r="P7965" s="18" t="n">
        <f aca="false">IFERROR(N7965/K7965,0)</f>
        <v>0.125</v>
      </c>
      <c r="Q7965" s="0" t="str">
        <f aca="false">IF(M7965=0,"No Discount",IF(M7965&lt;0.2,"Low (1-19%)",IF(M7965&lt;0.4,"Medium (20-39%)","High (40%+)")))</f>
        <v>Medium (20-39%)</v>
      </c>
      <c r="R7965" s="0" t="str">
        <f aca="false">INDEX('Lookup Tables'!$B$2:$B$5,MATCH(F7965,'Lookup Tables'!$A$2:$A$5,0))</f>
        <v>Manager C</v>
      </c>
    </row>
    <row r="7966" customFormat="false" ht="15" hidden="false" customHeight="false" outlineLevel="0" collapsed="false">
      <c r="A7966" s="0" t="s">
        <v>5895</v>
      </c>
      <c r="B7966" s="13" t="n">
        <v>43422</v>
      </c>
      <c r="C7966" s="13" t="n">
        <v>43427</v>
      </c>
      <c r="D7966" s="14" t="s">
        <v>52</v>
      </c>
      <c r="E7966" s="14" t="s">
        <v>62</v>
      </c>
      <c r="F7966" s="14" t="s">
        <v>54</v>
      </c>
      <c r="G7966" s="14" t="s">
        <v>70</v>
      </c>
      <c r="H7966" s="14" t="s">
        <v>65</v>
      </c>
      <c r="I7966" s="14" t="s">
        <v>91</v>
      </c>
      <c r="J7966" s="14" t="s">
        <v>3252</v>
      </c>
      <c r="K7966" s="15" t="n">
        <v>20.736</v>
      </c>
      <c r="L7966" s="0" t="n">
        <v>4</v>
      </c>
      <c r="M7966" s="16" t="n">
        <v>0.2</v>
      </c>
      <c r="N7966" s="17" t="n">
        <v>7.2576</v>
      </c>
      <c r="O7966" s="0" t="str">
        <f aca="false">TEXT(B7966,"YYYY-MM")</f>
        <v>2018-11</v>
      </c>
      <c r="P7966" s="18" t="n">
        <f aca="false">IFERROR(N7966/K7966,0)</f>
        <v>0.35</v>
      </c>
      <c r="Q7966" s="0" t="str">
        <f aca="false">IF(M7966=0,"No Discount",IF(M7966&lt;0.2,"Low (1-19%)",IF(M7966&lt;0.4,"Medium (20-39%)","High (40%+)")))</f>
        <v>Medium (20-39%)</v>
      </c>
      <c r="R7966" s="0" t="str">
        <f aca="false">INDEX('Lookup Tables'!$B$2:$B$5,MATCH(F7966,'Lookup Tables'!$A$2:$A$5,0))</f>
        <v>Manager C</v>
      </c>
    </row>
    <row r="7967" customFormat="false" ht="15" hidden="false" customHeight="false" outlineLevel="0" collapsed="false">
      <c r="A7967" s="0" t="s">
        <v>5895</v>
      </c>
      <c r="B7967" s="13" t="n">
        <v>43422</v>
      </c>
      <c r="C7967" s="13" t="n">
        <v>43427</v>
      </c>
      <c r="D7967" s="14" t="s">
        <v>52</v>
      </c>
      <c r="E7967" s="14" t="s">
        <v>62</v>
      </c>
      <c r="F7967" s="14" t="s">
        <v>54</v>
      </c>
      <c r="G7967" s="14" t="s">
        <v>70</v>
      </c>
      <c r="H7967" s="14" t="s">
        <v>65</v>
      </c>
      <c r="I7967" s="14" t="s">
        <v>91</v>
      </c>
      <c r="J7967" s="14" t="s">
        <v>2186</v>
      </c>
      <c r="K7967" s="15" t="n">
        <v>41.472</v>
      </c>
      <c r="L7967" s="0" t="n">
        <v>8</v>
      </c>
      <c r="M7967" s="16" t="n">
        <v>0.2</v>
      </c>
      <c r="N7967" s="17" t="n">
        <v>14.5152</v>
      </c>
      <c r="O7967" s="0" t="str">
        <f aca="false">TEXT(B7967,"YYYY-MM")</f>
        <v>2018-11</v>
      </c>
      <c r="P7967" s="18" t="n">
        <f aca="false">IFERROR(N7967/K7967,0)</f>
        <v>0.35</v>
      </c>
      <c r="Q7967" s="0" t="str">
        <f aca="false">IF(M7967=0,"No Discount",IF(M7967&lt;0.2,"Low (1-19%)",IF(M7967&lt;0.4,"Medium (20-39%)","High (40%+)")))</f>
        <v>Medium (20-39%)</v>
      </c>
      <c r="R7967" s="0" t="str">
        <f aca="false">INDEX('Lookup Tables'!$B$2:$B$5,MATCH(F7967,'Lookup Tables'!$A$2:$A$5,0))</f>
        <v>Manager C</v>
      </c>
    </row>
    <row r="7968" customFormat="false" ht="15" hidden="false" customHeight="false" outlineLevel="0" collapsed="false">
      <c r="A7968" s="0" t="s">
        <v>5896</v>
      </c>
      <c r="B7968" s="13" t="n">
        <v>42452</v>
      </c>
      <c r="C7968" s="13" t="n">
        <v>42459</v>
      </c>
      <c r="D7968" s="14" t="s">
        <v>69</v>
      </c>
      <c r="E7968" s="14" t="s">
        <v>62</v>
      </c>
      <c r="F7968" s="14" t="s">
        <v>63</v>
      </c>
      <c r="G7968" s="14" t="s">
        <v>64</v>
      </c>
      <c r="H7968" s="14" t="s">
        <v>65</v>
      </c>
      <c r="I7968" s="14" t="s">
        <v>91</v>
      </c>
      <c r="J7968" s="14" t="s">
        <v>2563</v>
      </c>
      <c r="K7968" s="15" t="n">
        <v>33.36</v>
      </c>
      <c r="L7968" s="0" t="n">
        <v>4</v>
      </c>
      <c r="M7968" s="16" t="n">
        <v>0</v>
      </c>
      <c r="N7968" s="17" t="n">
        <v>16.68</v>
      </c>
      <c r="O7968" s="0" t="str">
        <f aca="false">TEXT(B7968,"YYYY-MM")</f>
        <v>2016-03</v>
      </c>
      <c r="P7968" s="18" t="n">
        <f aca="false">IFERROR(N7968/K7968,0)</f>
        <v>0.5</v>
      </c>
      <c r="Q7968" s="0" t="str">
        <f aca="false">IF(M7968=0,"No Discount",IF(M7968&lt;0.2,"Low (1-19%)",IF(M7968&lt;0.4,"Medium (20-39%)","High (40%+)")))</f>
        <v>No Discount</v>
      </c>
      <c r="R7968" s="0" t="str">
        <f aca="false">INDEX('Lookup Tables'!$B$2:$B$5,MATCH(F7968,'Lookup Tables'!$A$2:$A$5,0))</f>
        <v>Manager D</v>
      </c>
    </row>
    <row r="7969" customFormat="false" ht="15" hidden="false" customHeight="false" outlineLevel="0" collapsed="false">
      <c r="A7969" s="0" t="s">
        <v>5897</v>
      </c>
      <c r="B7969" s="13" t="n">
        <v>43018</v>
      </c>
      <c r="C7969" s="13" t="n">
        <v>43020</v>
      </c>
      <c r="D7969" s="14" t="s">
        <v>137</v>
      </c>
      <c r="E7969" s="14" t="s">
        <v>62</v>
      </c>
      <c r="F7969" s="14" t="s">
        <v>63</v>
      </c>
      <c r="G7969" s="14" t="s">
        <v>252</v>
      </c>
      <c r="H7969" s="14" t="s">
        <v>56</v>
      </c>
      <c r="I7969" s="14" t="s">
        <v>57</v>
      </c>
      <c r="J7969" s="14" t="s">
        <v>5898</v>
      </c>
      <c r="K7969" s="15" t="n">
        <v>90.882</v>
      </c>
      <c r="L7969" s="0" t="n">
        <v>3</v>
      </c>
      <c r="M7969" s="16" t="n">
        <v>0.7</v>
      </c>
      <c r="N7969" s="17" t="n">
        <v>-190.8522</v>
      </c>
      <c r="O7969" s="0" t="str">
        <f aca="false">TEXT(B7969,"YYYY-MM")</f>
        <v>2017-10</v>
      </c>
      <c r="P7969" s="18" t="n">
        <f aca="false">IFERROR(N7969/K7969,0)</f>
        <v>-2.1</v>
      </c>
      <c r="Q7969" s="0" t="str">
        <f aca="false">IF(M7969=0,"No Discount",IF(M7969&lt;0.2,"Low (1-19%)",IF(M7969&lt;0.4,"Medium (20-39%)","High (40%+)")))</f>
        <v>High (40%+)</v>
      </c>
      <c r="R7969" s="0" t="str">
        <f aca="false">INDEX('Lookup Tables'!$B$2:$B$5,MATCH(F7969,'Lookup Tables'!$A$2:$A$5,0))</f>
        <v>Manager D</v>
      </c>
    </row>
    <row r="7970" customFormat="false" ht="15" hidden="false" customHeight="false" outlineLevel="0" collapsed="false">
      <c r="A7970" s="0" t="s">
        <v>5897</v>
      </c>
      <c r="B7970" s="13" t="n">
        <v>43018</v>
      </c>
      <c r="C7970" s="13" t="n">
        <v>43020</v>
      </c>
      <c r="D7970" s="14" t="s">
        <v>137</v>
      </c>
      <c r="E7970" s="14" t="s">
        <v>62</v>
      </c>
      <c r="F7970" s="14" t="s">
        <v>63</v>
      </c>
      <c r="G7970" s="14" t="s">
        <v>252</v>
      </c>
      <c r="H7970" s="14" t="s">
        <v>80</v>
      </c>
      <c r="I7970" s="14" t="s">
        <v>81</v>
      </c>
      <c r="J7970" s="14" t="s">
        <v>4485</v>
      </c>
      <c r="K7970" s="15" t="n">
        <v>15.992</v>
      </c>
      <c r="L7970" s="0" t="n">
        <v>1</v>
      </c>
      <c r="M7970" s="16" t="n">
        <v>0.2</v>
      </c>
      <c r="N7970" s="17" t="n">
        <v>-2.9985</v>
      </c>
      <c r="O7970" s="0" t="str">
        <f aca="false">TEXT(B7970,"YYYY-MM")</f>
        <v>2017-10</v>
      </c>
      <c r="P7970" s="18" t="n">
        <f aca="false">IFERROR(N7970/K7970,0)</f>
        <v>-0.1875</v>
      </c>
      <c r="Q7970" s="0" t="str">
        <f aca="false">IF(M7970=0,"No Discount",IF(M7970&lt;0.2,"Low (1-19%)",IF(M7970&lt;0.4,"Medium (20-39%)","High (40%+)")))</f>
        <v>Medium (20-39%)</v>
      </c>
      <c r="R7970" s="0" t="str">
        <f aca="false">INDEX('Lookup Tables'!$B$2:$B$5,MATCH(F7970,'Lookup Tables'!$A$2:$A$5,0))</f>
        <v>Manager D</v>
      </c>
    </row>
    <row r="7971" customFormat="false" ht="15" hidden="false" customHeight="false" outlineLevel="0" collapsed="false">
      <c r="A7971" s="0" t="s">
        <v>5897</v>
      </c>
      <c r="B7971" s="13" t="n">
        <v>43018</v>
      </c>
      <c r="C7971" s="13" t="n">
        <v>43020</v>
      </c>
      <c r="D7971" s="14" t="s">
        <v>137</v>
      </c>
      <c r="E7971" s="14" t="s">
        <v>62</v>
      </c>
      <c r="F7971" s="14" t="s">
        <v>63</v>
      </c>
      <c r="G7971" s="14" t="s">
        <v>252</v>
      </c>
      <c r="H7971" s="14" t="s">
        <v>56</v>
      </c>
      <c r="I7971" s="14" t="s">
        <v>59</v>
      </c>
      <c r="J7971" s="14" t="s">
        <v>939</v>
      </c>
      <c r="K7971" s="15" t="n">
        <v>120.784</v>
      </c>
      <c r="L7971" s="0" t="n">
        <v>1</v>
      </c>
      <c r="M7971" s="16" t="n">
        <v>0.2</v>
      </c>
      <c r="N7971" s="17" t="n">
        <v>13.5882</v>
      </c>
      <c r="O7971" s="0" t="str">
        <f aca="false">TEXT(B7971,"YYYY-MM")</f>
        <v>2017-10</v>
      </c>
      <c r="P7971" s="18" t="n">
        <f aca="false">IFERROR(N7971/K7971,0)</f>
        <v>0.1125</v>
      </c>
      <c r="Q7971" s="0" t="str">
        <f aca="false">IF(M7971=0,"No Discount",IF(M7971&lt;0.2,"Low (1-19%)",IF(M7971&lt;0.4,"Medium (20-39%)","High (40%+)")))</f>
        <v>Medium (20-39%)</v>
      </c>
      <c r="R7971" s="0" t="str">
        <f aca="false">INDEX('Lookup Tables'!$B$2:$B$5,MATCH(F7971,'Lookup Tables'!$A$2:$A$5,0))</f>
        <v>Manager D</v>
      </c>
    </row>
    <row r="7972" customFormat="false" ht="15" hidden="false" customHeight="false" outlineLevel="0" collapsed="false">
      <c r="A7972" s="0" t="s">
        <v>5899</v>
      </c>
      <c r="B7972" s="13" t="n">
        <v>42598</v>
      </c>
      <c r="C7972" s="13" t="n">
        <v>42602</v>
      </c>
      <c r="D7972" s="14" t="s">
        <v>69</v>
      </c>
      <c r="E7972" s="14" t="s">
        <v>62</v>
      </c>
      <c r="F7972" s="14" t="s">
        <v>117</v>
      </c>
      <c r="G7972" s="14" t="s">
        <v>118</v>
      </c>
      <c r="H7972" s="14" t="s">
        <v>80</v>
      </c>
      <c r="I7972" s="14" t="s">
        <v>81</v>
      </c>
      <c r="J7972" s="14" t="s">
        <v>1840</v>
      </c>
      <c r="K7972" s="15" t="n">
        <v>519.792</v>
      </c>
      <c r="L7972" s="0" t="n">
        <v>4</v>
      </c>
      <c r="M7972" s="16" t="n">
        <v>0.4</v>
      </c>
      <c r="N7972" s="17" t="n">
        <v>-112.6216</v>
      </c>
      <c r="O7972" s="0" t="str">
        <f aca="false">TEXT(B7972,"YYYY-MM")</f>
        <v>2016-08</v>
      </c>
      <c r="P7972" s="18" t="n">
        <f aca="false">IFERROR(N7972/K7972,0)</f>
        <v>-0.216666666666667</v>
      </c>
      <c r="Q7972" s="0" t="str">
        <f aca="false">IF(M7972=0,"No Discount",IF(M7972&lt;0.2,"Low (1-19%)",IF(M7972&lt;0.4,"Medium (20-39%)","High (40%+)")))</f>
        <v>High (40%+)</v>
      </c>
      <c r="R7972" s="0" t="str">
        <f aca="false">INDEX('Lookup Tables'!$B$2:$B$5,MATCH(F7972,'Lookup Tables'!$A$2:$A$5,0))</f>
        <v>Manager B</v>
      </c>
    </row>
    <row r="7973" customFormat="false" ht="15" hidden="false" customHeight="false" outlineLevel="0" collapsed="false">
      <c r="A7973" s="0" t="s">
        <v>5899</v>
      </c>
      <c r="B7973" s="13" t="n">
        <v>42598</v>
      </c>
      <c r="C7973" s="13" t="n">
        <v>42602</v>
      </c>
      <c r="D7973" s="14" t="s">
        <v>69</v>
      </c>
      <c r="E7973" s="14" t="s">
        <v>62</v>
      </c>
      <c r="F7973" s="14" t="s">
        <v>117</v>
      </c>
      <c r="G7973" s="14" t="s">
        <v>118</v>
      </c>
      <c r="H7973" s="14" t="s">
        <v>80</v>
      </c>
      <c r="I7973" s="14" t="s">
        <v>123</v>
      </c>
      <c r="J7973" s="14" t="s">
        <v>2882</v>
      </c>
      <c r="K7973" s="15" t="n">
        <v>31.176</v>
      </c>
      <c r="L7973" s="0" t="n">
        <v>3</v>
      </c>
      <c r="M7973" s="16" t="n">
        <v>0.2</v>
      </c>
      <c r="N7973" s="17" t="n">
        <v>-5.4558</v>
      </c>
      <c r="O7973" s="0" t="str">
        <f aca="false">TEXT(B7973,"YYYY-MM")</f>
        <v>2016-08</v>
      </c>
      <c r="P7973" s="18" t="n">
        <f aca="false">IFERROR(N7973/K7973,0)</f>
        <v>-0.175</v>
      </c>
      <c r="Q7973" s="0" t="str">
        <f aca="false">IF(M7973=0,"No Discount",IF(M7973&lt;0.2,"Low (1-19%)",IF(M7973&lt;0.4,"Medium (20-39%)","High (40%+)")))</f>
        <v>Medium (20-39%)</v>
      </c>
      <c r="R7973" s="0" t="str">
        <f aca="false">INDEX('Lookup Tables'!$B$2:$B$5,MATCH(F7973,'Lookup Tables'!$A$2:$A$5,0))</f>
        <v>Manager B</v>
      </c>
    </row>
    <row r="7974" customFormat="false" ht="15" hidden="false" customHeight="false" outlineLevel="0" collapsed="false">
      <c r="A7974" s="0" t="s">
        <v>5899</v>
      </c>
      <c r="B7974" s="13" t="n">
        <v>42598</v>
      </c>
      <c r="C7974" s="13" t="n">
        <v>42602</v>
      </c>
      <c r="D7974" s="14" t="s">
        <v>69</v>
      </c>
      <c r="E7974" s="14" t="s">
        <v>62</v>
      </c>
      <c r="F7974" s="14" t="s">
        <v>117</v>
      </c>
      <c r="G7974" s="14" t="s">
        <v>118</v>
      </c>
      <c r="H7974" s="14" t="s">
        <v>65</v>
      </c>
      <c r="I7974" s="14" t="s">
        <v>91</v>
      </c>
      <c r="J7974" s="14" t="s">
        <v>2516</v>
      </c>
      <c r="K7974" s="15" t="n">
        <v>10.368</v>
      </c>
      <c r="L7974" s="0" t="n">
        <v>2</v>
      </c>
      <c r="M7974" s="16" t="n">
        <v>0.2</v>
      </c>
      <c r="N7974" s="17" t="n">
        <v>3.6288</v>
      </c>
      <c r="O7974" s="0" t="str">
        <f aca="false">TEXT(B7974,"YYYY-MM")</f>
        <v>2016-08</v>
      </c>
      <c r="P7974" s="18" t="n">
        <f aca="false">IFERROR(N7974/K7974,0)</f>
        <v>0.35</v>
      </c>
      <c r="Q7974" s="0" t="str">
        <f aca="false">IF(M7974=0,"No Discount",IF(M7974&lt;0.2,"Low (1-19%)",IF(M7974&lt;0.4,"Medium (20-39%)","High (40%+)")))</f>
        <v>Medium (20-39%)</v>
      </c>
      <c r="R7974" s="0" t="str">
        <f aca="false">INDEX('Lookup Tables'!$B$2:$B$5,MATCH(F7974,'Lookup Tables'!$A$2:$A$5,0))</f>
        <v>Manager B</v>
      </c>
    </row>
    <row r="7975" customFormat="false" ht="15" hidden="false" customHeight="false" outlineLevel="0" collapsed="false">
      <c r="A7975" s="0" t="s">
        <v>5899</v>
      </c>
      <c r="B7975" s="13" t="n">
        <v>42598</v>
      </c>
      <c r="C7975" s="13" t="n">
        <v>42602</v>
      </c>
      <c r="D7975" s="14" t="s">
        <v>69</v>
      </c>
      <c r="E7975" s="14" t="s">
        <v>62</v>
      </c>
      <c r="F7975" s="14" t="s">
        <v>117</v>
      </c>
      <c r="G7975" s="14" t="s">
        <v>118</v>
      </c>
      <c r="H7975" s="14" t="s">
        <v>65</v>
      </c>
      <c r="I7975" s="14" t="s">
        <v>83</v>
      </c>
      <c r="J7975" s="14" t="s">
        <v>267</v>
      </c>
      <c r="K7975" s="15" t="n">
        <v>2.724</v>
      </c>
      <c r="L7975" s="0" t="n">
        <v>2</v>
      </c>
      <c r="M7975" s="16" t="n">
        <v>0.7</v>
      </c>
      <c r="N7975" s="17" t="n">
        <v>-1.9068</v>
      </c>
      <c r="O7975" s="0" t="str">
        <f aca="false">TEXT(B7975,"YYYY-MM")</f>
        <v>2016-08</v>
      </c>
      <c r="P7975" s="18" t="n">
        <f aca="false">IFERROR(N7975/K7975,0)</f>
        <v>-0.7</v>
      </c>
      <c r="Q7975" s="0" t="str">
        <f aca="false">IF(M7975=0,"No Discount",IF(M7975&lt;0.2,"Low (1-19%)",IF(M7975&lt;0.4,"Medium (20-39%)","High (40%+)")))</f>
        <v>High (40%+)</v>
      </c>
      <c r="R7975" s="0" t="str">
        <f aca="false">INDEX('Lookup Tables'!$B$2:$B$5,MATCH(F7975,'Lookup Tables'!$A$2:$A$5,0))</f>
        <v>Manager B</v>
      </c>
    </row>
    <row r="7976" customFormat="false" ht="15" hidden="false" customHeight="false" outlineLevel="0" collapsed="false">
      <c r="A7976" s="0" t="s">
        <v>5899</v>
      </c>
      <c r="B7976" s="13" t="n">
        <v>42598</v>
      </c>
      <c r="C7976" s="13" t="n">
        <v>42602</v>
      </c>
      <c r="D7976" s="14" t="s">
        <v>69</v>
      </c>
      <c r="E7976" s="14" t="s">
        <v>62</v>
      </c>
      <c r="F7976" s="14" t="s">
        <v>117</v>
      </c>
      <c r="G7976" s="14" t="s">
        <v>118</v>
      </c>
      <c r="H7976" s="14" t="s">
        <v>56</v>
      </c>
      <c r="I7976" s="14" t="s">
        <v>76</v>
      </c>
      <c r="J7976" s="14" t="s">
        <v>1951</v>
      </c>
      <c r="K7976" s="15" t="n">
        <v>254.352</v>
      </c>
      <c r="L7976" s="0" t="n">
        <v>3</v>
      </c>
      <c r="M7976" s="16" t="n">
        <v>0.2</v>
      </c>
      <c r="N7976" s="17" t="n">
        <v>0</v>
      </c>
      <c r="O7976" s="0" t="str">
        <f aca="false">TEXT(B7976,"YYYY-MM")</f>
        <v>2016-08</v>
      </c>
      <c r="P7976" s="18" t="n">
        <f aca="false">IFERROR(N7976/K7976,0)</f>
        <v>0</v>
      </c>
      <c r="Q7976" s="0" t="str">
        <f aca="false">IF(M7976=0,"No Discount",IF(M7976&lt;0.2,"Low (1-19%)",IF(M7976&lt;0.4,"Medium (20-39%)","High (40%+)")))</f>
        <v>Medium (20-39%)</v>
      </c>
      <c r="R7976" s="0" t="str">
        <f aca="false">INDEX('Lookup Tables'!$B$2:$B$5,MATCH(F7976,'Lookup Tables'!$A$2:$A$5,0))</f>
        <v>Manager B</v>
      </c>
    </row>
    <row r="7977" customFormat="false" ht="15" hidden="false" customHeight="false" outlineLevel="0" collapsed="false">
      <c r="A7977" s="0" t="s">
        <v>5899</v>
      </c>
      <c r="B7977" s="13" t="n">
        <v>42598</v>
      </c>
      <c r="C7977" s="13" t="n">
        <v>42602</v>
      </c>
      <c r="D7977" s="14" t="s">
        <v>69</v>
      </c>
      <c r="E7977" s="14" t="s">
        <v>62</v>
      </c>
      <c r="F7977" s="14" t="s">
        <v>117</v>
      </c>
      <c r="G7977" s="14" t="s">
        <v>118</v>
      </c>
      <c r="H7977" s="14" t="s">
        <v>65</v>
      </c>
      <c r="I7977" s="14" t="s">
        <v>83</v>
      </c>
      <c r="J7977" s="14" t="s">
        <v>1447</v>
      </c>
      <c r="K7977" s="15" t="n">
        <v>3.762</v>
      </c>
      <c r="L7977" s="0" t="n">
        <v>3</v>
      </c>
      <c r="M7977" s="16" t="n">
        <v>0.7</v>
      </c>
      <c r="N7977" s="17" t="n">
        <v>-2.7588</v>
      </c>
      <c r="O7977" s="0" t="str">
        <f aca="false">TEXT(B7977,"YYYY-MM")</f>
        <v>2016-08</v>
      </c>
      <c r="P7977" s="18" t="n">
        <f aca="false">IFERROR(N7977/K7977,0)</f>
        <v>-0.733333333333333</v>
      </c>
      <c r="Q7977" s="0" t="str">
        <f aca="false">IF(M7977=0,"No Discount",IF(M7977&lt;0.2,"Low (1-19%)",IF(M7977&lt;0.4,"Medium (20-39%)","High (40%+)")))</f>
        <v>High (40%+)</v>
      </c>
      <c r="R7977" s="0" t="str">
        <f aca="false">INDEX('Lookup Tables'!$B$2:$B$5,MATCH(F7977,'Lookup Tables'!$A$2:$A$5,0))</f>
        <v>Manager B</v>
      </c>
    </row>
    <row r="7978" customFormat="false" ht="15" hidden="false" customHeight="false" outlineLevel="0" collapsed="false">
      <c r="A7978" s="0" t="s">
        <v>5899</v>
      </c>
      <c r="B7978" s="13" t="n">
        <v>42598</v>
      </c>
      <c r="C7978" s="13" t="n">
        <v>42602</v>
      </c>
      <c r="D7978" s="14" t="s">
        <v>69</v>
      </c>
      <c r="E7978" s="14" t="s">
        <v>62</v>
      </c>
      <c r="F7978" s="14" t="s">
        <v>117</v>
      </c>
      <c r="G7978" s="14" t="s">
        <v>118</v>
      </c>
      <c r="H7978" s="14" t="s">
        <v>65</v>
      </c>
      <c r="I7978" s="14" t="s">
        <v>91</v>
      </c>
      <c r="J7978" s="14" t="s">
        <v>1835</v>
      </c>
      <c r="K7978" s="15" t="n">
        <v>10.272</v>
      </c>
      <c r="L7978" s="0" t="n">
        <v>3</v>
      </c>
      <c r="M7978" s="16" t="n">
        <v>0.2</v>
      </c>
      <c r="N7978" s="17" t="n">
        <v>3.21</v>
      </c>
      <c r="O7978" s="0" t="str">
        <f aca="false">TEXT(B7978,"YYYY-MM")</f>
        <v>2016-08</v>
      </c>
      <c r="P7978" s="18" t="n">
        <f aca="false">IFERROR(N7978/K7978,0)</f>
        <v>0.3125</v>
      </c>
      <c r="Q7978" s="0" t="str">
        <f aca="false">IF(M7978=0,"No Discount",IF(M7978&lt;0.2,"Low (1-19%)",IF(M7978&lt;0.4,"Medium (20-39%)","High (40%+)")))</f>
        <v>Medium (20-39%)</v>
      </c>
      <c r="R7978" s="0" t="str">
        <f aca="false">INDEX('Lookup Tables'!$B$2:$B$5,MATCH(F7978,'Lookup Tables'!$A$2:$A$5,0))</f>
        <v>Manager B</v>
      </c>
    </row>
    <row r="7979" customFormat="false" ht="15" hidden="false" customHeight="false" outlineLevel="0" collapsed="false">
      <c r="A7979" s="0" t="s">
        <v>5900</v>
      </c>
      <c r="B7979" s="13" t="n">
        <v>42155</v>
      </c>
      <c r="C7979" s="13" t="n">
        <v>42160</v>
      </c>
      <c r="D7979" s="14" t="s">
        <v>69</v>
      </c>
      <c r="E7979" s="14" t="s">
        <v>53</v>
      </c>
      <c r="F7979" s="14" t="s">
        <v>54</v>
      </c>
      <c r="G7979" s="14" t="s">
        <v>690</v>
      </c>
      <c r="H7979" s="14" t="s">
        <v>80</v>
      </c>
      <c r="I7979" s="14" t="s">
        <v>81</v>
      </c>
      <c r="J7979" s="14" t="s">
        <v>756</v>
      </c>
      <c r="K7979" s="15" t="n">
        <v>659.97</v>
      </c>
      <c r="L7979" s="0" t="n">
        <v>3</v>
      </c>
      <c r="M7979" s="16" t="n">
        <v>0</v>
      </c>
      <c r="N7979" s="17" t="n">
        <v>197.991</v>
      </c>
      <c r="O7979" s="0" t="str">
        <f aca="false">TEXT(B7979,"YYYY-MM")</f>
        <v>2015-05</v>
      </c>
      <c r="P7979" s="18" t="n">
        <f aca="false">IFERROR(N7979/K7979,0)</f>
        <v>0.3</v>
      </c>
      <c r="Q7979" s="0" t="str">
        <f aca="false">IF(M7979=0,"No Discount",IF(M7979&lt;0.2,"Low (1-19%)",IF(M7979&lt;0.4,"Medium (20-39%)","High (40%+)")))</f>
        <v>No Discount</v>
      </c>
      <c r="R7979" s="0" t="str">
        <f aca="false">INDEX('Lookup Tables'!$B$2:$B$5,MATCH(F7979,'Lookup Tables'!$A$2:$A$5,0))</f>
        <v>Manager C</v>
      </c>
    </row>
    <row r="7980" customFormat="false" ht="15" hidden="false" customHeight="false" outlineLevel="0" collapsed="false">
      <c r="A7980" s="0" t="s">
        <v>5900</v>
      </c>
      <c r="B7980" s="13" t="n">
        <v>42155</v>
      </c>
      <c r="C7980" s="13" t="n">
        <v>42160</v>
      </c>
      <c r="D7980" s="14" t="s">
        <v>69</v>
      </c>
      <c r="E7980" s="14" t="s">
        <v>53</v>
      </c>
      <c r="F7980" s="14" t="s">
        <v>54</v>
      </c>
      <c r="G7980" s="14" t="s">
        <v>690</v>
      </c>
      <c r="H7980" s="14" t="s">
        <v>80</v>
      </c>
      <c r="I7980" s="14" t="s">
        <v>81</v>
      </c>
      <c r="J7980" s="14" t="s">
        <v>935</v>
      </c>
      <c r="K7980" s="15" t="n">
        <v>113.73</v>
      </c>
      <c r="L7980" s="0" t="n">
        <v>3</v>
      </c>
      <c r="M7980" s="16" t="n">
        <v>0</v>
      </c>
      <c r="N7980" s="17" t="n">
        <v>32.9817</v>
      </c>
      <c r="O7980" s="0" t="str">
        <f aca="false">TEXT(B7980,"YYYY-MM")</f>
        <v>2015-05</v>
      </c>
      <c r="P7980" s="18" t="n">
        <f aca="false">IFERROR(N7980/K7980,0)</f>
        <v>0.29</v>
      </c>
      <c r="Q7980" s="0" t="str">
        <f aca="false">IF(M7980=0,"No Discount",IF(M7980&lt;0.2,"Low (1-19%)",IF(M7980&lt;0.4,"Medium (20-39%)","High (40%+)")))</f>
        <v>No Discount</v>
      </c>
      <c r="R7980" s="0" t="str">
        <f aca="false">INDEX('Lookup Tables'!$B$2:$B$5,MATCH(F7980,'Lookup Tables'!$A$2:$A$5,0))</f>
        <v>Manager C</v>
      </c>
    </row>
    <row r="7981" customFormat="false" ht="15" hidden="false" customHeight="false" outlineLevel="0" collapsed="false">
      <c r="A7981" s="0" t="s">
        <v>5901</v>
      </c>
      <c r="B7981" s="13" t="n">
        <v>42609</v>
      </c>
      <c r="C7981" s="13" t="n">
        <v>42613</v>
      </c>
      <c r="D7981" s="14" t="s">
        <v>69</v>
      </c>
      <c r="E7981" s="14" t="s">
        <v>97</v>
      </c>
      <c r="F7981" s="14" t="s">
        <v>63</v>
      </c>
      <c r="G7981" s="14" t="s">
        <v>64</v>
      </c>
      <c r="H7981" s="14" t="s">
        <v>65</v>
      </c>
      <c r="I7981" s="14" t="s">
        <v>83</v>
      </c>
      <c r="J7981" s="14" t="s">
        <v>2280</v>
      </c>
      <c r="K7981" s="15" t="n">
        <v>5.104</v>
      </c>
      <c r="L7981" s="0" t="n">
        <v>1</v>
      </c>
      <c r="M7981" s="16" t="n">
        <v>0.2</v>
      </c>
      <c r="N7981" s="17" t="n">
        <v>1.6588</v>
      </c>
      <c r="O7981" s="0" t="str">
        <f aca="false">TEXT(B7981,"YYYY-MM")</f>
        <v>2016-08</v>
      </c>
      <c r="P7981" s="18" t="n">
        <f aca="false">IFERROR(N7981/K7981,0)</f>
        <v>0.325</v>
      </c>
      <c r="Q7981" s="0" t="str">
        <f aca="false">IF(M7981=0,"No Discount",IF(M7981&lt;0.2,"Low (1-19%)",IF(M7981&lt;0.4,"Medium (20-39%)","High (40%+)")))</f>
        <v>Medium (20-39%)</v>
      </c>
      <c r="R7981" s="0" t="str">
        <f aca="false">INDEX('Lookup Tables'!$B$2:$B$5,MATCH(F7981,'Lookup Tables'!$A$2:$A$5,0))</f>
        <v>Manager D</v>
      </c>
    </row>
    <row r="7982" customFormat="false" ht="15" hidden="false" customHeight="false" outlineLevel="0" collapsed="false">
      <c r="A7982" s="0" t="s">
        <v>5902</v>
      </c>
      <c r="B7982" s="13" t="n">
        <v>42007</v>
      </c>
      <c r="C7982" s="13" t="n">
        <v>42011</v>
      </c>
      <c r="D7982" s="14" t="s">
        <v>69</v>
      </c>
      <c r="E7982" s="14" t="s">
        <v>53</v>
      </c>
      <c r="F7982" s="14" t="s">
        <v>98</v>
      </c>
      <c r="G7982" s="14" t="s">
        <v>99</v>
      </c>
      <c r="H7982" s="14" t="s">
        <v>65</v>
      </c>
      <c r="I7982" s="14" t="s">
        <v>91</v>
      </c>
      <c r="J7982" s="14" t="s">
        <v>3350</v>
      </c>
      <c r="K7982" s="15" t="n">
        <v>16.448</v>
      </c>
      <c r="L7982" s="0" t="n">
        <v>2</v>
      </c>
      <c r="M7982" s="16" t="n">
        <v>0.2</v>
      </c>
      <c r="N7982" s="17" t="n">
        <v>5.5512</v>
      </c>
      <c r="O7982" s="0" t="str">
        <f aca="false">TEXT(B7982,"YYYY-MM")</f>
        <v>2015-01</v>
      </c>
      <c r="P7982" s="18" t="n">
        <f aca="false">IFERROR(N7982/K7982,0)</f>
        <v>0.3375</v>
      </c>
      <c r="Q7982" s="0" t="str">
        <f aca="false">IF(M7982=0,"No Discount",IF(M7982&lt;0.2,"Low (1-19%)",IF(M7982&lt;0.4,"Medium (20-39%)","High (40%+)")))</f>
        <v>Medium (20-39%)</v>
      </c>
      <c r="R7982" s="0" t="str">
        <f aca="false">INDEX('Lookup Tables'!$B$2:$B$5,MATCH(F7982,'Lookup Tables'!$A$2:$A$5,0))</f>
        <v>Manager A</v>
      </c>
    </row>
    <row r="7983" customFormat="false" ht="15" hidden="false" customHeight="false" outlineLevel="0" collapsed="false">
      <c r="A7983" s="0" t="s">
        <v>5903</v>
      </c>
      <c r="B7983" s="13" t="n">
        <v>42257</v>
      </c>
      <c r="C7983" s="13" t="n">
        <v>42260</v>
      </c>
      <c r="D7983" s="14" t="s">
        <v>137</v>
      </c>
      <c r="E7983" s="14" t="s">
        <v>53</v>
      </c>
      <c r="F7983" s="14" t="s">
        <v>117</v>
      </c>
      <c r="G7983" s="14" t="s">
        <v>391</v>
      </c>
      <c r="H7983" s="14" t="s">
        <v>65</v>
      </c>
      <c r="I7983" s="14" t="s">
        <v>85</v>
      </c>
      <c r="J7983" s="14" t="s">
        <v>999</v>
      </c>
      <c r="K7983" s="15" t="n">
        <v>81.92</v>
      </c>
      <c r="L7983" s="0" t="n">
        <v>4</v>
      </c>
      <c r="M7983" s="16" t="n">
        <v>0</v>
      </c>
      <c r="N7983" s="17" t="n">
        <v>22.1184</v>
      </c>
      <c r="O7983" s="0" t="str">
        <f aca="false">TEXT(B7983,"YYYY-MM")</f>
        <v>2015-09</v>
      </c>
      <c r="P7983" s="18" t="n">
        <f aca="false">IFERROR(N7983/K7983,0)</f>
        <v>0.27</v>
      </c>
      <c r="Q7983" s="0" t="str">
        <f aca="false">IF(M7983=0,"No Discount",IF(M7983&lt;0.2,"Low (1-19%)",IF(M7983&lt;0.4,"Medium (20-39%)","High (40%+)")))</f>
        <v>No Discount</v>
      </c>
      <c r="R7983" s="0" t="str">
        <f aca="false">INDEX('Lookup Tables'!$B$2:$B$5,MATCH(F7983,'Lookup Tables'!$A$2:$A$5,0))</f>
        <v>Manager B</v>
      </c>
    </row>
    <row r="7984" customFormat="false" ht="15" hidden="false" customHeight="false" outlineLevel="0" collapsed="false">
      <c r="A7984" s="0" t="s">
        <v>5903</v>
      </c>
      <c r="B7984" s="13" t="n">
        <v>42257</v>
      </c>
      <c r="C7984" s="13" t="n">
        <v>42260</v>
      </c>
      <c r="D7984" s="14" t="s">
        <v>137</v>
      </c>
      <c r="E7984" s="14" t="s">
        <v>53</v>
      </c>
      <c r="F7984" s="14" t="s">
        <v>117</v>
      </c>
      <c r="G7984" s="14" t="s">
        <v>391</v>
      </c>
      <c r="H7984" s="14" t="s">
        <v>56</v>
      </c>
      <c r="I7984" s="14" t="s">
        <v>76</v>
      </c>
      <c r="J7984" s="14" t="s">
        <v>2163</v>
      </c>
      <c r="K7984" s="15" t="n">
        <v>254.9</v>
      </c>
      <c r="L7984" s="0" t="n">
        <v>5</v>
      </c>
      <c r="M7984" s="16" t="n">
        <v>0</v>
      </c>
      <c r="N7984" s="17" t="n">
        <v>76.47</v>
      </c>
      <c r="O7984" s="0" t="str">
        <f aca="false">TEXT(B7984,"YYYY-MM")</f>
        <v>2015-09</v>
      </c>
      <c r="P7984" s="18" t="n">
        <f aca="false">IFERROR(N7984/K7984,0)</f>
        <v>0.3</v>
      </c>
      <c r="Q7984" s="0" t="str">
        <f aca="false">IF(M7984=0,"No Discount",IF(M7984&lt;0.2,"Low (1-19%)",IF(M7984&lt;0.4,"Medium (20-39%)","High (40%+)")))</f>
        <v>No Discount</v>
      </c>
      <c r="R7984" s="0" t="str">
        <f aca="false">INDEX('Lookup Tables'!$B$2:$B$5,MATCH(F7984,'Lookup Tables'!$A$2:$A$5,0))</f>
        <v>Manager B</v>
      </c>
    </row>
    <row r="7985" customFormat="false" ht="15" hidden="false" customHeight="false" outlineLevel="0" collapsed="false">
      <c r="A7985" s="0" t="s">
        <v>5904</v>
      </c>
      <c r="B7985" s="13" t="n">
        <v>43122</v>
      </c>
      <c r="C7985" s="13" t="n">
        <v>43125</v>
      </c>
      <c r="D7985" s="14" t="s">
        <v>52</v>
      </c>
      <c r="E7985" s="14" t="s">
        <v>62</v>
      </c>
      <c r="F7985" s="14" t="s">
        <v>98</v>
      </c>
      <c r="G7985" s="14" t="s">
        <v>146</v>
      </c>
      <c r="H7985" s="14" t="s">
        <v>65</v>
      </c>
      <c r="I7985" s="14" t="s">
        <v>171</v>
      </c>
      <c r="J7985" s="14" t="s">
        <v>296</v>
      </c>
      <c r="K7985" s="15" t="n">
        <v>15.12</v>
      </c>
      <c r="L7985" s="0" t="n">
        <v>5</v>
      </c>
      <c r="M7985" s="16" t="n">
        <v>0.2</v>
      </c>
      <c r="N7985" s="17" t="n">
        <v>4.914</v>
      </c>
      <c r="O7985" s="0" t="str">
        <f aca="false">TEXT(B7985,"YYYY-MM")</f>
        <v>2018-01</v>
      </c>
      <c r="P7985" s="18" t="n">
        <f aca="false">IFERROR(N7985/K7985,0)</f>
        <v>0.325</v>
      </c>
      <c r="Q7985" s="0" t="str">
        <f aca="false">IF(M7985=0,"No Discount",IF(M7985&lt;0.2,"Low (1-19%)",IF(M7985&lt;0.4,"Medium (20-39%)","High (40%+)")))</f>
        <v>Medium (20-39%)</v>
      </c>
      <c r="R7985" s="0" t="str">
        <f aca="false">INDEX('Lookup Tables'!$B$2:$B$5,MATCH(F7985,'Lookup Tables'!$A$2:$A$5,0))</f>
        <v>Manager A</v>
      </c>
    </row>
    <row r="7986" customFormat="false" ht="15" hidden="false" customHeight="false" outlineLevel="0" collapsed="false">
      <c r="A7986" s="0" t="s">
        <v>5904</v>
      </c>
      <c r="B7986" s="13" t="n">
        <v>43122</v>
      </c>
      <c r="C7986" s="13" t="n">
        <v>43125</v>
      </c>
      <c r="D7986" s="14" t="s">
        <v>52</v>
      </c>
      <c r="E7986" s="14" t="s">
        <v>62</v>
      </c>
      <c r="F7986" s="14" t="s">
        <v>98</v>
      </c>
      <c r="G7986" s="14" t="s">
        <v>146</v>
      </c>
      <c r="H7986" s="14" t="s">
        <v>65</v>
      </c>
      <c r="I7986" s="14" t="s">
        <v>78</v>
      </c>
      <c r="J7986" s="14" t="s">
        <v>3688</v>
      </c>
      <c r="K7986" s="15" t="n">
        <v>7.872</v>
      </c>
      <c r="L7986" s="0" t="n">
        <v>3</v>
      </c>
      <c r="M7986" s="16" t="n">
        <v>0.2</v>
      </c>
      <c r="N7986" s="17" t="n">
        <v>0.8856</v>
      </c>
      <c r="O7986" s="0" t="str">
        <f aca="false">TEXT(B7986,"YYYY-MM")</f>
        <v>2018-01</v>
      </c>
      <c r="P7986" s="18" t="n">
        <f aca="false">IFERROR(N7986/K7986,0)</f>
        <v>0.1125</v>
      </c>
      <c r="Q7986" s="0" t="str">
        <f aca="false">IF(M7986=0,"No Discount",IF(M7986&lt;0.2,"Low (1-19%)",IF(M7986&lt;0.4,"Medium (20-39%)","High (40%+)")))</f>
        <v>Medium (20-39%)</v>
      </c>
      <c r="R7986" s="0" t="str">
        <f aca="false">INDEX('Lookup Tables'!$B$2:$B$5,MATCH(F7986,'Lookup Tables'!$A$2:$A$5,0))</f>
        <v>Manager A</v>
      </c>
    </row>
    <row r="7987" customFormat="false" ht="15" hidden="false" customHeight="false" outlineLevel="0" collapsed="false">
      <c r="A7987" s="0" t="s">
        <v>5905</v>
      </c>
      <c r="B7987" s="13" t="n">
        <v>42846</v>
      </c>
      <c r="C7987" s="13" t="n">
        <v>42849</v>
      </c>
      <c r="D7987" s="14" t="s">
        <v>137</v>
      </c>
      <c r="E7987" s="14" t="s">
        <v>53</v>
      </c>
      <c r="F7987" s="14" t="s">
        <v>63</v>
      </c>
      <c r="G7987" s="14" t="s">
        <v>94</v>
      </c>
      <c r="H7987" s="14" t="s">
        <v>65</v>
      </c>
      <c r="I7987" s="14" t="s">
        <v>83</v>
      </c>
      <c r="J7987" s="14" t="s">
        <v>498</v>
      </c>
      <c r="K7987" s="15" t="n">
        <v>8.32</v>
      </c>
      <c r="L7987" s="0" t="n">
        <v>5</v>
      </c>
      <c r="M7987" s="16" t="n">
        <v>0.2</v>
      </c>
      <c r="N7987" s="17" t="n">
        <v>2.808</v>
      </c>
      <c r="O7987" s="0" t="str">
        <f aca="false">TEXT(B7987,"YYYY-MM")</f>
        <v>2017-04</v>
      </c>
      <c r="P7987" s="18" t="n">
        <f aca="false">IFERROR(N7987/K7987,0)</f>
        <v>0.3375</v>
      </c>
      <c r="Q7987" s="0" t="str">
        <f aca="false">IF(M7987=0,"No Discount",IF(M7987&lt;0.2,"Low (1-19%)",IF(M7987&lt;0.4,"Medium (20-39%)","High (40%+)")))</f>
        <v>Medium (20-39%)</v>
      </c>
      <c r="R7987" s="0" t="str">
        <f aca="false">INDEX('Lookup Tables'!$B$2:$B$5,MATCH(F7987,'Lookup Tables'!$A$2:$A$5,0))</f>
        <v>Manager D</v>
      </c>
    </row>
    <row r="7988" customFormat="false" ht="15" hidden="false" customHeight="false" outlineLevel="0" collapsed="false">
      <c r="A7988" s="0" t="s">
        <v>5906</v>
      </c>
      <c r="B7988" s="13" t="n">
        <v>42936</v>
      </c>
      <c r="C7988" s="13" t="n">
        <v>42939</v>
      </c>
      <c r="D7988" s="14" t="s">
        <v>52</v>
      </c>
      <c r="E7988" s="14" t="s">
        <v>53</v>
      </c>
      <c r="F7988" s="14" t="s">
        <v>117</v>
      </c>
      <c r="G7988" s="14" t="s">
        <v>170</v>
      </c>
      <c r="H7988" s="14" t="s">
        <v>80</v>
      </c>
      <c r="I7988" s="14" t="s">
        <v>81</v>
      </c>
      <c r="J7988" s="14" t="s">
        <v>1483</v>
      </c>
      <c r="K7988" s="15" t="n">
        <v>89.95</v>
      </c>
      <c r="L7988" s="0" t="n">
        <v>5</v>
      </c>
      <c r="M7988" s="16" t="n">
        <v>0</v>
      </c>
      <c r="N7988" s="17" t="n">
        <v>43.176</v>
      </c>
      <c r="O7988" s="0" t="str">
        <f aca="false">TEXT(B7988,"YYYY-MM")</f>
        <v>2017-07</v>
      </c>
      <c r="P7988" s="18" t="n">
        <f aca="false">IFERROR(N7988/K7988,0)</f>
        <v>0.48</v>
      </c>
      <c r="Q7988" s="0" t="str">
        <f aca="false">IF(M7988=0,"No Discount",IF(M7988&lt;0.2,"Low (1-19%)",IF(M7988&lt;0.4,"Medium (20-39%)","High (40%+)")))</f>
        <v>No Discount</v>
      </c>
      <c r="R7988" s="0" t="str">
        <f aca="false">INDEX('Lookup Tables'!$B$2:$B$5,MATCH(F7988,'Lookup Tables'!$A$2:$A$5,0))</f>
        <v>Manager B</v>
      </c>
    </row>
    <row r="7989" customFormat="false" ht="15" hidden="false" customHeight="false" outlineLevel="0" collapsed="false">
      <c r="A7989" s="0" t="s">
        <v>5907</v>
      </c>
      <c r="B7989" s="13" t="n">
        <v>42970</v>
      </c>
      <c r="C7989" s="13" t="n">
        <v>42976</v>
      </c>
      <c r="D7989" s="14" t="s">
        <v>69</v>
      </c>
      <c r="E7989" s="14" t="s">
        <v>97</v>
      </c>
      <c r="F7989" s="14" t="s">
        <v>98</v>
      </c>
      <c r="G7989" s="14" t="s">
        <v>103</v>
      </c>
      <c r="H7989" s="14" t="s">
        <v>65</v>
      </c>
      <c r="I7989" s="14" t="s">
        <v>66</v>
      </c>
      <c r="J7989" s="14" t="s">
        <v>3742</v>
      </c>
      <c r="K7989" s="15" t="n">
        <v>25.2</v>
      </c>
      <c r="L7989" s="0" t="n">
        <v>4</v>
      </c>
      <c r="M7989" s="16" t="n">
        <v>0</v>
      </c>
      <c r="N7989" s="17" t="n">
        <v>11.592</v>
      </c>
      <c r="O7989" s="0" t="str">
        <f aca="false">TEXT(B7989,"YYYY-MM")</f>
        <v>2017-08</v>
      </c>
      <c r="P7989" s="18" t="n">
        <f aca="false">IFERROR(N7989/K7989,0)</f>
        <v>0.46</v>
      </c>
      <c r="Q7989" s="0" t="str">
        <f aca="false">IF(M7989=0,"No Discount",IF(M7989&lt;0.2,"Low (1-19%)",IF(M7989&lt;0.4,"Medium (20-39%)","High (40%+)")))</f>
        <v>No Discount</v>
      </c>
      <c r="R7989" s="0" t="str">
        <f aca="false">INDEX('Lookup Tables'!$B$2:$B$5,MATCH(F7989,'Lookup Tables'!$A$2:$A$5,0))</f>
        <v>Manager A</v>
      </c>
    </row>
    <row r="7990" customFormat="false" ht="15" hidden="false" customHeight="false" outlineLevel="0" collapsed="false">
      <c r="A7990" s="0" t="s">
        <v>5907</v>
      </c>
      <c r="B7990" s="13" t="n">
        <v>42970</v>
      </c>
      <c r="C7990" s="13" t="n">
        <v>42976</v>
      </c>
      <c r="D7990" s="14" t="s">
        <v>69</v>
      </c>
      <c r="E7990" s="14" t="s">
        <v>97</v>
      </c>
      <c r="F7990" s="14" t="s">
        <v>98</v>
      </c>
      <c r="G7990" s="14" t="s">
        <v>103</v>
      </c>
      <c r="H7990" s="14" t="s">
        <v>65</v>
      </c>
      <c r="I7990" s="14" t="s">
        <v>66</v>
      </c>
      <c r="J7990" s="14" t="s">
        <v>3591</v>
      </c>
      <c r="K7990" s="15" t="n">
        <v>37.59</v>
      </c>
      <c r="L7990" s="0" t="n">
        <v>3</v>
      </c>
      <c r="M7990" s="16" t="n">
        <v>0</v>
      </c>
      <c r="N7990" s="17" t="n">
        <v>17.6673</v>
      </c>
      <c r="O7990" s="0" t="str">
        <f aca="false">TEXT(B7990,"YYYY-MM")</f>
        <v>2017-08</v>
      </c>
      <c r="P7990" s="18" t="n">
        <f aca="false">IFERROR(N7990/K7990,0)</f>
        <v>0.47</v>
      </c>
      <c r="Q7990" s="0" t="str">
        <f aca="false">IF(M7990=0,"No Discount",IF(M7990&lt;0.2,"Low (1-19%)",IF(M7990&lt;0.4,"Medium (20-39%)","High (40%+)")))</f>
        <v>No Discount</v>
      </c>
      <c r="R7990" s="0" t="str">
        <f aca="false">INDEX('Lookup Tables'!$B$2:$B$5,MATCH(F7990,'Lookup Tables'!$A$2:$A$5,0))</f>
        <v>Manager A</v>
      </c>
    </row>
    <row r="7991" customFormat="false" ht="15" hidden="false" customHeight="false" outlineLevel="0" collapsed="false">
      <c r="A7991" s="0" t="s">
        <v>5907</v>
      </c>
      <c r="B7991" s="13" t="n">
        <v>42970</v>
      </c>
      <c r="C7991" s="13" t="n">
        <v>42976</v>
      </c>
      <c r="D7991" s="14" t="s">
        <v>69</v>
      </c>
      <c r="E7991" s="14" t="s">
        <v>97</v>
      </c>
      <c r="F7991" s="14" t="s">
        <v>98</v>
      </c>
      <c r="G7991" s="14" t="s">
        <v>103</v>
      </c>
      <c r="H7991" s="14" t="s">
        <v>65</v>
      </c>
      <c r="I7991" s="14" t="s">
        <v>73</v>
      </c>
      <c r="J7991" s="14" t="s">
        <v>609</v>
      </c>
      <c r="K7991" s="15" t="n">
        <v>14.97</v>
      </c>
      <c r="L7991" s="0" t="n">
        <v>1</v>
      </c>
      <c r="M7991" s="16" t="n">
        <v>0</v>
      </c>
      <c r="N7991" s="17" t="n">
        <v>4.1916</v>
      </c>
      <c r="O7991" s="0" t="str">
        <f aca="false">TEXT(B7991,"YYYY-MM")</f>
        <v>2017-08</v>
      </c>
      <c r="P7991" s="18" t="n">
        <f aca="false">IFERROR(N7991/K7991,0)</f>
        <v>0.28</v>
      </c>
      <c r="Q7991" s="0" t="str">
        <f aca="false">IF(M7991=0,"No Discount",IF(M7991&lt;0.2,"Low (1-19%)",IF(M7991&lt;0.4,"Medium (20-39%)","High (40%+)")))</f>
        <v>No Discount</v>
      </c>
      <c r="R7991" s="0" t="str">
        <f aca="false">INDEX('Lookup Tables'!$B$2:$B$5,MATCH(F7991,'Lookup Tables'!$A$2:$A$5,0))</f>
        <v>Manager A</v>
      </c>
    </row>
    <row r="7992" customFormat="false" ht="15" hidden="false" customHeight="false" outlineLevel="0" collapsed="false">
      <c r="A7992" s="0" t="s">
        <v>5907</v>
      </c>
      <c r="B7992" s="13" t="n">
        <v>42970</v>
      </c>
      <c r="C7992" s="13" t="n">
        <v>42976</v>
      </c>
      <c r="D7992" s="14" t="s">
        <v>69</v>
      </c>
      <c r="E7992" s="14" t="s">
        <v>97</v>
      </c>
      <c r="F7992" s="14" t="s">
        <v>98</v>
      </c>
      <c r="G7992" s="14" t="s">
        <v>103</v>
      </c>
      <c r="H7992" s="14" t="s">
        <v>80</v>
      </c>
      <c r="I7992" s="14" t="s">
        <v>123</v>
      </c>
      <c r="J7992" s="14" t="s">
        <v>2917</v>
      </c>
      <c r="K7992" s="15" t="n">
        <v>1.98</v>
      </c>
      <c r="L7992" s="0" t="n">
        <v>2</v>
      </c>
      <c r="M7992" s="16" t="n">
        <v>0</v>
      </c>
      <c r="N7992" s="17" t="n">
        <v>0.891</v>
      </c>
      <c r="O7992" s="0" t="str">
        <f aca="false">TEXT(B7992,"YYYY-MM")</f>
        <v>2017-08</v>
      </c>
      <c r="P7992" s="18" t="n">
        <f aca="false">IFERROR(N7992/K7992,0)</f>
        <v>0.45</v>
      </c>
      <c r="Q7992" s="0" t="str">
        <f aca="false">IF(M7992=0,"No Discount",IF(M7992&lt;0.2,"Low (1-19%)",IF(M7992&lt;0.4,"Medium (20-39%)","High (40%+)")))</f>
        <v>No Discount</v>
      </c>
      <c r="R7992" s="0" t="str">
        <f aca="false">INDEX('Lookup Tables'!$B$2:$B$5,MATCH(F7992,'Lookup Tables'!$A$2:$A$5,0))</f>
        <v>Manager A</v>
      </c>
    </row>
    <row r="7993" customFormat="false" ht="15" hidden="false" customHeight="false" outlineLevel="0" collapsed="false">
      <c r="A7993" s="0" t="s">
        <v>5908</v>
      </c>
      <c r="B7993" s="13" t="n">
        <v>42900</v>
      </c>
      <c r="C7993" s="13" t="n">
        <v>42903</v>
      </c>
      <c r="D7993" s="14" t="s">
        <v>137</v>
      </c>
      <c r="E7993" s="14" t="s">
        <v>53</v>
      </c>
      <c r="F7993" s="14" t="s">
        <v>54</v>
      </c>
      <c r="G7993" s="14" t="s">
        <v>70</v>
      </c>
      <c r="H7993" s="14" t="s">
        <v>65</v>
      </c>
      <c r="I7993" s="14" t="s">
        <v>83</v>
      </c>
      <c r="J7993" s="14" t="s">
        <v>2263</v>
      </c>
      <c r="K7993" s="15" t="n">
        <v>39.936</v>
      </c>
      <c r="L7993" s="0" t="n">
        <v>4</v>
      </c>
      <c r="M7993" s="16" t="n">
        <v>0.7</v>
      </c>
      <c r="N7993" s="17" t="n">
        <v>-26.624</v>
      </c>
      <c r="O7993" s="0" t="str">
        <f aca="false">TEXT(B7993,"YYYY-MM")</f>
        <v>2017-06</v>
      </c>
      <c r="P7993" s="18" t="n">
        <f aca="false">IFERROR(N7993/K7993,0)</f>
        <v>-0.666666666666667</v>
      </c>
      <c r="Q7993" s="0" t="str">
        <f aca="false">IF(M7993=0,"No Discount",IF(M7993&lt;0.2,"Low (1-19%)",IF(M7993&lt;0.4,"Medium (20-39%)","High (40%+)")))</f>
        <v>High (40%+)</v>
      </c>
      <c r="R7993" s="0" t="str">
        <f aca="false">INDEX('Lookup Tables'!$B$2:$B$5,MATCH(F7993,'Lookup Tables'!$A$2:$A$5,0))</f>
        <v>Manager C</v>
      </c>
    </row>
    <row r="7994" customFormat="false" ht="15" hidden="false" customHeight="false" outlineLevel="0" collapsed="false">
      <c r="A7994" s="0" t="s">
        <v>5908</v>
      </c>
      <c r="B7994" s="13" t="n">
        <v>42900</v>
      </c>
      <c r="C7994" s="13" t="n">
        <v>42903</v>
      </c>
      <c r="D7994" s="14" t="s">
        <v>137</v>
      </c>
      <c r="E7994" s="14" t="s">
        <v>53</v>
      </c>
      <c r="F7994" s="14" t="s">
        <v>54</v>
      </c>
      <c r="G7994" s="14" t="s">
        <v>70</v>
      </c>
      <c r="H7994" s="14" t="s">
        <v>80</v>
      </c>
      <c r="I7994" s="14" t="s">
        <v>123</v>
      </c>
      <c r="J7994" s="14" t="s">
        <v>3529</v>
      </c>
      <c r="K7994" s="15" t="n">
        <v>18.464</v>
      </c>
      <c r="L7994" s="0" t="n">
        <v>2</v>
      </c>
      <c r="M7994" s="16" t="n">
        <v>0.2</v>
      </c>
      <c r="N7994" s="17" t="n">
        <v>2.308</v>
      </c>
      <c r="O7994" s="0" t="str">
        <f aca="false">TEXT(B7994,"YYYY-MM")</f>
        <v>2017-06</v>
      </c>
      <c r="P7994" s="18" t="n">
        <f aca="false">IFERROR(N7994/K7994,0)</f>
        <v>0.125</v>
      </c>
      <c r="Q7994" s="0" t="str">
        <f aca="false">IF(M7994=0,"No Discount",IF(M7994&lt;0.2,"Low (1-19%)",IF(M7994&lt;0.4,"Medium (20-39%)","High (40%+)")))</f>
        <v>Medium (20-39%)</v>
      </c>
      <c r="R7994" s="0" t="str">
        <f aca="false">INDEX('Lookup Tables'!$B$2:$B$5,MATCH(F7994,'Lookup Tables'!$A$2:$A$5,0))</f>
        <v>Manager C</v>
      </c>
    </row>
    <row r="7995" customFormat="false" ht="15" hidden="false" customHeight="false" outlineLevel="0" collapsed="false">
      <c r="A7995" s="0" t="s">
        <v>5909</v>
      </c>
      <c r="B7995" s="13" t="n">
        <v>42694</v>
      </c>
      <c r="C7995" s="13" t="n">
        <v>42697</v>
      </c>
      <c r="D7995" s="14" t="s">
        <v>52</v>
      </c>
      <c r="E7995" s="14" t="s">
        <v>53</v>
      </c>
      <c r="F7995" s="14" t="s">
        <v>63</v>
      </c>
      <c r="G7995" s="14" t="s">
        <v>252</v>
      </c>
      <c r="H7995" s="14" t="s">
        <v>65</v>
      </c>
      <c r="I7995" s="14" t="s">
        <v>83</v>
      </c>
      <c r="J7995" s="14" t="s">
        <v>567</v>
      </c>
      <c r="K7995" s="15" t="n">
        <v>4.896</v>
      </c>
      <c r="L7995" s="0" t="n">
        <v>3</v>
      </c>
      <c r="M7995" s="16" t="n">
        <v>0.7</v>
      </c>
      <c r="N7995" s="17" t="n">
        <v>-3.4272</v>
      </c>
      <c r="O7995" s="0" t="str">
        <f aca="false">TEXT(B7995,"YYYY-MM")</f>
        <v>2016-11</v>
      </c>
      <c r="P7995" s="18" t="n">
        <f aca="false">IFERROR(N7995/K7995,0)</f>
        <v>-0.7</v>
      </c>
      <c r="Q7995" s="0" t="str">
        <f aca="false">IF(M7995=0,"No Discount",IF(M7995&lt;0.2,"Low (1-19%)",IF(M7995&lt;0.4,"Medium (20-39%)","High (40%+)")))</f>
        <v>High (40%+)</v>
      </c>
      <c r="R7995" s="0" t="str">
        <f aca="false">INDEX('Lookup Tables'!$B$2:$B$5,MATCH(F7995,'Lookup Tables'!$A$2:$A$5,0))</f>
        <v>Manager D</v>
      </c>
    </row>
    <row r="7996" customFormat="false" ht="15" hidden="false" customHeight="false" outlineLevel="0" collapsed="false">
      <c r="A7996" s="0" t="s">
        <v>5909</v>
      </c>
      <c r="B7996" s="13" t="n">
        <v>42694</v>
      </c>
      <c r="C7996" s="13" t="n">
        <v>42697</v>
      </c>
      <c r="D7996" s="14" t="s">
        <v>52</v>
      </c>
      <c r="E7996" s="14" t="s">
        <v>53</v>
      </c>
      <c r="F7996" s="14" t="s">
        <v>63</v>
      </c>
      <c r="G7996" s="14" t="s">
        <v>252</v>
      </c>
      <c r="H7996" s="14" t="s">
        <v>56</v>
      </c>
      <c r="I7996" s="14" t="s">
        <v>57</v>
      </c>
      <c r="J7996" s="14" t="s">
        <v>591</v>
      </c>
      <c r="K7996" s="15" t="n">
        <v>145.764</v>
      </c>
      <c r="L7996" s="0" t="n">
        <v>6</v>
      </c>
      <c r="M7996" s="16" t="n">
        <v>0.7</v>
      </c>
      <c r="N7996" s="17" t="n">
        <v>-247.7988</v>
      </c>
      <c r="O7996" s="0" t="str">
        <f aca="false">TEXT(B7996,"YYYY-MM")</f>
        <v>2016-11</v>
      </c>
      <c r="P7996" s="18" t="n">
        <f aca="false">IFERROR(N7996/K7996,0)</f>
        <v>-1.7</v>
      </c>
      <c r="Q7996" s="0" t="str">
        <f aca="false">IF(M7996=0,"No Discount",IF(M7996&lt;0.2,"Low (1-19%)",IF(M7996&lt;0.4,"Medium (20-39%)","High (40%+)")))</f>
        <v>High (40%+)</v>
      </c>
      <c r="R7996" s="0" t="str">
        <f aca="false">INDEX('Lookup Tables'!$B$2:$B$5,MATCH(F7996,'Lookup Tables'!$A$2:$A$5,0))</f>
        <v>Manager D</v>
      </c>
    </row>
    <row r="7997" customFormat="false" ht="15" hidden="false" customHeight="false" outlineLevel="0" collapsed="false">
      <c r="A7997" s="0" t="s">
        <v>5909</v>
      </c>
      <c r="B7997" s="13" t="n">
        <v>42694</v>
      </c>
      <c r="C7997" s="13" t="n">
        <v>42697</v>
      </c>
      <c r="D7997" s="14" t="s">
        <v>52</v>
      </c>
      <c r="E7997" s="14" t="s">
        <v>53</v>
      </c>
      <c r="F7997" s="14" t="s">
        <v>63</v>
      </c>
      <c r="G7997" s="14" t="s">
        <v>252</v>
      </c>
      <c r="H7997" s="14" t="s">
        <v>65</v>
      </c>
      <c r="I7997" s="14" t="s">
        <v>83</v>
      </c>
      <c r="J7997" s="14" t="s">
        <v>1708</v>
      </c>
      <c r="K7997" s="15" t="n">
        <v>9.612</v>
      </c>
      <c r="L7997" s="0" t="n">
        <v>6</v>
      </c>
      <c r="M7997" s="16" t="n">
        <v>0.7</v>
      </c>
      <c r="N7997" s="17" t="n">
        <v>-7.3692</v>
      </c>
      <c r="O7997" s="0" t="str">
        <f aca="false">TEXT(B7997,"YYYY-MM")</f>
        <v>2016-11</v>
      </c>
      <c r="P7997" s="18" t="n">
        <f aca="false">IFERROR(N7997/K7997,0)</f>
        <v>-0.766666666666667</v>
      </c>
      <c r="Q7997" s="0" t="str">
        <f aca="false">IF(M7997=0,"No Discount",IF(M7997&lt;0.2,"Low (1-19%)",IF(M7997&lt;0.4,"Medium (20-39%)","High (40%+)")))</f>
        <v>High (40%+)</v>
      </c>
      <c r="R7997" s="0" t="str">
        <f aca="false">INDEX('Lookup Tables'!$B$2:$B$5,MATCH(F7997,'Lookup Tables'!$A$2:$A$5,0))</f>
        <v>Manager D</v>
      </c>
    </row>
    <row r="7998" customFormat="false" ht="15" hidden="false" customHeight="false" outlineLevel="0" collapsed="false">
      <c r="A7998" s="0" t="s">
        <v>5910</v>
      </c>
      <c r="B7998" s="13" t="n">
        <v>43407</v>
      </c>
      <c r="C7998" s="13" t="n">
        <v>43409</v>
      </c>
      <c r="D7998" s="14" t="s">
        <v>137</v>
      </c>
      <c r="E7998" s="14" t="s">
        <v>97</v>
      </c>
      <c r="F7998" s="14" t="s">
        <v>63</v>
      </c>
      <c r="G7998" s="14" t="s">
        <v>64</v>
      </c>
      <c r="H7998" s="14" t="s">
        <v>80</v>
      </c>
      <c r="I7998" s="14" t="s">
        <v>123</v>
      </c>
      <c r="J7998" s="14" t="s">
        <v>475</v>
      </c>
      <c r="K7998" s="15" t="n">
        <v>199.75</v>
      </c>
      <c r="L7998" s="0" t="n">
        <v>5</v>
      </c>
      <c r="M7998" s="16" t="n">
        <v>0</v>
      </c>
      <c r="N7998" s="17" t="n">
        <v>87.89</v>
      </c>
      <c r="O7998" s="0" t="str">
        <f aca="false">TEXT(B7998,"YYYY-MM")</f>
        <v>2018-11</v>
      </c>
      <c r="P7998" s="18" t="n">
        <f aca="false">IFERROR(N7998/K7998,0)</f>
        <v>0.44</v>
      </c>
      <c r="Q7998" s="0" t="str">
        <f aca="false">IF(M7998=0,"No Discount",IF(M7998&lt;0.2,"Low (1-19%)",IF(M7998&lt;0.4,"Medium (20-39%)","High (40%+)")))</f>
        <v>No Discount</v>
      </c>
      <c r="R7998" s="0" t="str">
        <f aca="false">INDEX('Lookup Tables'!$B$2:$B$5,MATCH(F7998,'Lookup Tables'!$A$2:$A$5,0))</f>
        <v>Manager D</v>
      </c>
    </row>
    <row r="7999" customFormat="false" ht="15" hidden="false" customHeight="false" outlineLevel="0" collapsed="false">
      <c r="A7999" s="0" t="s">
        <v>5910</v>
      </c>
      <c r="B7999" s="13" t="n">
        <v>43407</v>
      </c>
      <c r="C7999" s="13" t="n">
        <v>43409</v>
      </c>
      <c r="D7999" s="14" t="s">
        <v>137</v>
      </c>
      <c r="E7999" s="14" t="s">
        <v>97</v>
      </c>
      <c r="F7999" s="14" t="s">
        <v>63</v>
      </c>
      <c r="G7999" s="14" t="s">
        <v>64</v>
      </c>
      <c r="H7999" s="14" t="s">
        <v>56</v>
      </c>
      <c r="I7999" s="14" t="s">
        <v>71</v>
      </c>
      <c r="J7999" s="14" t="s">
        <v>1087</v>
      </c>
      <c r="K7999" s="15" t="n">
        <v>1673.184</v>
      </c>
      <c r="L7999" s="0" t="n">
        <v>12</v>
      </c>
      <c r="M7999" s="16" t="n">
        <v>0.2</v>
      </c>
      <c r="N7999" s="17" t="n">
        <v>20.9148</v>
      </c>
      <c r="O7999" s="0" t="str">
        <f aca="false">TEXT(B7999,"YYYY-MM")</f>
        <v>2018-11</v>
      </c>
      <c r="P7999" s="18" t="n">
        <f aca="false">IFERROR(N7999/K7999,0)</f>
        <v>0.0125</v>
      </c>
      <c r="Q7999" s="0" t="str">
        <f aca="false">IF(M7999=0,"No Discount",IF(M7999&lt;0.2,"Low (1-19%)",IF(M7999&lt;0.4,"Medium (20-39%)","High (40%+)")))</f>
        <v>Medium (20-39%)</v>
      </c>
      <c r="R7999" s="0" t="str">
        <f aca="false">INDEX('Lookup Tables'!$B$2:$B$5,MATCH(F7999,'Lookup Tables'!$A$2:$A$5,0))</f>
        <v>Manager D</v>
      </c>
    </row>
    <row r="8000" customFormat="false" ht="15" hidden="false" customHeight="false" outlineLevel="0" collapsed="false">
      <c r="A8000" s="0" t="s">
        <v>5911</v>
      </c>
      <c r="B8000" s="13" t="n">
        <v>42128</v>
      </c>
      <c r="C8000" s="13" t="n">
        <v>42131</v>
      </c>
      <c r="D8000" s="14" t="s">
        <v>137</v>
      </c>
      <c r="E8000" s="14" t="s">
        <v>62</v>
      </c>
      <c r="F8000" s="14" t="s">
        <v>63</v>
      </c>
      <c r="G8000" s="14" t="s">
        <v>94</v>
      </c>
      <c r="H8000" s="14" t="s">
        <v>56</v>
      </c>
      <c r="I8000" s="14" t="s">
        <v>76</v>
      </c>
      <c r="J8000" s="14" t="s">
        <v>1515</v>
      </c>
      <c r="K8000" s="15" t="n">
        <v>12.18</v>
      </c>
      <c r="L8000" s="0" t="n">
        <v>7</v>
      </c>
      <c r="M8000" s="16" t="n">
        <v>0</v>
      </c>
      <c r="N8000" s="17" t="n">
        <v>3.8976</v>
      </c>
      <c r="O8000" s="0" t="str">
        <f aca="false">TEXT(B8000,"YYYY-MM")</f>
        <v>2015-05</v>
      </c>
      <c r="P8000" s="18" t="n">
        <f aca="false">IFERROR(N8000/K8000,0)</f>
        <v>0.32</v>
      </c>
      <c r="Q8000" s="0" t="str">
        <f aca="false">IF(M8000=0,"No Discount",IF(M8000&lt;0.2,"Low (1-19%)",IF(M8000&lt;0.4,"Medium (20-39%)","High (40%+)")))</f>
        <v>No Discount</v>
      </c>
      <c r="R8000" s="0" t="str">
        <f aca="false">INDEX('Lookup Tables'!$B$2:$B$5,MATCH(F8000,'Lookup Tables'!$A$2:$A$5,0))</f>
        <v>Manager D</v>
      </c>
    </row>
    <row r="8001" customFormat="false" ht="15" hidden="false" customHeight="false" outlineLevel="0" collapsed="false">
      <c r="A8001" s="0" t="s">
        <v>5911</v>
      </c>
      <c r="B8001" s="13" t="n">
        <v>42128</v>
      </c>
      <c r="C8001" s="13" t="n">
        <v>42131</v>
      </c>
      <c r="D8001" s="14" t="s">
        <v>137</v>
      </c>
      <c r="E8001" s="14" t="s">
        <v>62</v>
      </c>
      <c r="F8001" s="14" t="s">
        <v>63</v>
      </c>
      <c r="G8001" s="14" t="s">
        <v>94</v>
      </c>
      <c r="H8001" s="14" t="s">
        <v>65</v>
      </c>
      <c r="I8001" s="14" t="s">
        <v>85</v>
      </c>
      <c r="J8001" s="14" t="s">
        <v>622</v>
      </c>
      <c r="K8001" s="15" t="n">
        <v>57.68</v>
      </c>
      <c r="L8001" s="0" t="n">
        <v>4</v>
      </c>
      <c r="M8001" s="16" t="n">
        <v>0</v>
      </c>
      <c r="N8001" s="17" t="n">
        <v>19.0344</v>
      </c>
      <c r="O8001" s="0" t="str">
        <f aca="false">TEXT(B8001,"YYYY-MM")</f>
        <v>2015-05</v>
      </c>
      <c r="P8001" s="18" t="n">
        <f aca="false">IFERROR(N8001/K8001,0)</f>
        <v>0.33</v>
      </c>
      <c r="Q8001" s="0" t="str">
        <f aca="false">IF(M8001=0,"No Discount",IF(M8001&lt;0.2,"Low (1-19%)",IF(M8001&lt;0.4,"Medium (20-39%)","High (40%+)")))</f>
        <v>No Discount</v>
      </c>
      <c r="R8001" s="0" t="str">
        <f aca="false">INDEX('Lookup Tables'!$B$2:$B$5,MATCH(F8001,'Lookup Tables'!$A$2:$A$5,0))</f>
        <v>Manager D</v>
      </c>
    </row>
    <row r="8002" customFormat="false" ht="15" hidden="false" customHeight="false" outlineLevel="0" collapsed="false">
      <c r="A8002" s="0" t="s">
        <v>5912</v>
      </c>
      <c r="B8002" s="13" t="n">
        <v>42682</v>
      </c>
      <c r="C8002" s="13" t="n">
        <v>42686</v>
      </c>
      <c r="D8002" s="14" t="s">
        <v>69</v>
      </c>
      <c r="E8002" s="14" t="s">
        <v>53</v>
      </c>
      <c r="F8002" s="14" t="s">
        <v>98</v>
      </c>
      <c r="G8002" s="14" t="s">
        <v>265</v>
      </c>
      <c r="H8002" s="14" t="s">
        <v>80</v>
      </c>
      <c r="I8002" s="14" t="s">
        <v>81</v>
      </c>
      <c r="J8002" s="14" t="s">
        <v>1399</v>
      </c>
      <c r="K8002" s="15" t="n">
        <v>263.96</v>
      </c>
      <c r="L8002" s="0" t="n">
        <v>4</v>
      </c>
      <c r="M8002" s="16" t="n">
        <v>0</v>
      </c>
      <c r="N8002" s="17" t="n">
        <v>76.5484</v>
      </c>
      <c r="O8002" s="0" t="str">
        <f aca="false">TEXT(B8002,"YYYY-MM")</f>
        <v>2016-11</v>
      </c>
      <c r="P8002" s="18" t="n">
        <f aca="false">IFERROR(N8002/K8002,0)</f>
        <v>0.29</v>
      </c>
      <c r="Q8002" s="0" t="str">
        <f aca="false">IF(M8002=0,"No Discount",IF(M8002&lt;0.2,"Low (1-19%)",IF(M8002&lt;0.4,"Medium (20-39%)","High (40%+)")))</f>
        <v>No Discount</v>
      </c>
      <c r="R8002" s="0" t="str">
        <f aca="false">INDEX('Lookup Tables'!$B$2:$B$5,MATCH(F8002,'Lookup Tables'!$A$2:$A$5,0))</f>
        <v>Manager A</v>
      </c>
    </row>
    <row r="8003" customFormat="false" ht="15" hidden="false" customHeight="false" outlineLevel="0" collapsed="false">
      <c r="A8003" s="0" t="s">
        <v>5913</v>
      </c>
      <c r="B8003" s="13" t="n">
        <v>42716</v>
      </c>
      <c r="C8003" s="13" t="n">
        <v>42719</v>
      </c>
      <c r="D8003" s="14" t="s">
        <v>137</v>
      </c>
      <c r="E8003" s="14" t="s">
        <v>53</v>
      </c>
      <c r="F8003" s="14" t="s">
        <v>63</v>
      </c>
      <c r="G8003" s="14" t="s">
        <v>64</v>
      </c>
      <c r="H8003" s="14" t="s">
        <v>80</v>
      </c>
      <c r="I8003" s="14" t="s">
        <v>123</v>
      </c>
      <c r="J8003" s="14" t="s">
        <v>2122</v>
      </c>
      <c r="K8003" s="15" t="n">
        <v>299.94</v>
      </c>
      <c r="L8003" s="0" t="n">
        <v>6</v>
      </c>
      <c r="M8003" s="16" t="n">
        <v>0</v>
      </c>
      <c r="N8003" s="17" t="n">
        <v>128.9742</v>
      </c>
      <c r="O8003" s="0" t="str">
        <f aca="false">TEXT(B8003,"YYYY-MM")</f>
        <v>2016-12</v>
      </c>
      <c r="P8003" s="18" t="n">
        <f aca="false">IFERROR(N8003/K8003,0)</f>
        <v>0.43</v>
      </c>
      <c r="Q8003" s="0" t="str">
        <f aca="false">IF(M8003=0,"No Discount",IF(M8003&lt;0.2,"Low (1-19%)",IF(M8003&lt;0.4,"Medium (20-39%)","High (40%+)")))</f>
        <v>No Discount</v>
      </c>
      <c r="R8003" s="0" t="str">
        <f aca="false">INDEX('Lookup Tables'!$B$2:$B$5,MATCH(F8003,'Lookup Tables'!$A$2:$A$5,0))</f>
        <v>Manager D</v>
      </c>
    </row>
    <row r="8004" customFormat="false" ht="15" hidden="false" customHeight="false" outlineLevel="0" collapsed="false">
      <c r="A8004" s="0" t="s">
        <v>5913</v>
      </c>
      <c r="B8004" s="13" t="n">
        <v>42716</v>
      </c>
      <c r="C8004" s="13" t="n">
        <v>42719</v>
      </c>
      <c r="D8004" s="14" t="s">
        <v>137</v>
      </c>
      <c r="E8004" s="14" t="s">
        <v>53</v>
      </c>
      <c r="F8004" s="14" t="s">
        <v>63</v>
      </c>
      <c r="G8004" s="14" t="s">
        <v>64</v>
      </c>
      <c r="H8004" s="14" t="s">
        <v>65</v>
      </c>
      <c r="I8004" s="14" t="s">
        <v>303</v>
      </c>
      <c r="J8004" s="14" t="s">
        <v>608</v>
      </c>
      <c r="K8004" s="15" t="n">
        <v>25.76</v>
      </c>
      <c r="L8004" s="0" t="n">
        <v>7</v>
      </c>
      <c r="M8004" s="16" t="n">
        <v>0</v>
      </c>
      <c r="N8004" s="17" t="n">
        <v>0.5152</v>
      </c>
      <c r="O8004" s="0" t="str">
        <f aca="false">TEXT(B8004,"YYYY-MM")</f>
        <v>2016-12</v>
      </c>
      <c r="P8004" s="18" t="n">
        <f aca="false">IFERROR(N8004/K8004,0)</f>
        <v>0.02</v>
      </c>
      <c r="Q8004" s="0" t="str">
        <f aca="false">IF(M8004=0,"No Discount",IF(M8004&lt;0.2,"Low (1-19%)",IF(M8004&lt;0.4,"Medium (20-39%)","High (40%+)")))</f>
        <v>No Discount</v>
      </c>
      <c r="R8004" s="0" t="str">
        <f aca="false">INDEX('Lookup Tables'!$B$2:$B$5,MATCH(F8004,'Lookup Tables'!$A$2:$A$5,0))</f>
        <v>Manager D</v>
      </c>
    </row>
    <row r="8005" customFormat="false" ht="15" hidden="false" customHeight="false" outlineLevel="0" collapsed="false">
      <c r="A8005" s="0" t="s">
        <v>5914</v>
      </c>
      <c r="B8005" s="13" t="n">
        <v>42339</v>
      </c>
      <c r="C8005" s="13" t="n">
        <v>42341</v>
      </c>
      <c r="D8005" s="14" t="s">
        <v>137</v>
      </c>
      <c r="E8005" s="14" t="s">
        <v>53</v>
      </c>
      <c r="F8005" s="14" t="s">
        <v>117</v>
      </c>
      <c r="G8005" s="14" t="s">
        <v>584</v>
      </c>
      <c r="H8005" s="14" t="s">
        <v>80</v>
      </c>
      <c r="I8005" s="14" t="s">
        <v>81</v>
      </c>
      <c r="J8005" s="14" t="s">
        <v>3750</v>
      </c>
      <c r="K8005" s="15" t="n">
        <v>271.9</v>
      </c>
      <c r="L8005" s="0" t="n">
        <v>2</v>
      </c>
      <c r="M8005" s="16" t="n">
        <v>0</v>
      </c>
      <c r="N8005" s="17" t="n">
        <v>78.851</v>
      </c>
      <c r="O8005" s="0" t="str">
        <f aca="false">TEXT(B8005,"YYYY-MM")</f>
        <v>2015-12</v>
      </c>
      <c r="P8005" s="18" t="n">
        <f aca="false">IFERROR(N8005/K8005,0)</f>
        <v>0.29</v>
      </c>
      <c r="Q8005" s="0" t="str">
        <f aca="false">IF(M8005=0,"No Discount",IF(M8005&lt;0.2,"Low (1-19%)",IF(M8005&lt;0.4,"Medium (20-39%)","High (40%+)")))</f>
        <v>No Discount</v>
      </c>
      <c r="R8005" s="0" t="str">
        <f aca="false">INDEX('Lookup Tables'!$B$2:$B$5,MATCH(F8005,'Lookup Tables'!$A$2:$A$5,0))</f>
        <v>Manager B</v>
      </c>
    </row>
    <row r="8006" customFormat="false" ht="15" hidden="false" customHeight="false" outlineLevel="0" collapsed="false">
      <c r="A8006" s="0" t="s">
        <v>5914</v>
      </c>
      <c r="B8006" s="13" t="n">
        <v>42339</v>
      </c>
      <c r="C8006" s="13" t="n">
        <v>42341</v>
      </c>
      <c r="D8006" s="14" t="s">
        <v>137</v>
      </c>
      <c r="E8006" s="14" t="s">
        <v>53</v>
      </c>
      <c r="F8006" s="14" t="s">
        <v>117</v>
      </c>
      <c r="G8006" s="14" t="s">
        <v>584</v>
      </c>
      <c r="H8006" s="14" t="s">
        <v>56</v>
      </c>
      <c r="I8006" s="14" t="s">
        <v>76</v>
      </c>
      <c r="J8006" s="14" t="s">
        <v>1193</v>
      </c>
      <c r="K8006" s="15" t="n">
        <v>45.84</v>
      </c>
      <c r="L8006" s="0" t="n">
        <v>3</v>
      </c>
      <c r="M8006" s="16" t="n">
        <v>0</v>
      </c>
      <c r="N8006" s="17" t="n">
        <v>15.5856</v>
      </c>
      <c r="O8006" s="0" t="str">
        <f aca="false">TEXT(B8006,"YYYY-MM")</f>
        <v>2015-12</v>
      </c>
      <c r="P8006" s="18" t="n">
        <f aca="false">IFERROR(N8006/K8006,0)</f>
        <v>0.34</v>
      </c>
      <c r="Q8006" s="0" t="str">
        <f aca="false">IF(M8006=0,"No Discount",IF(M8006&lt;0.2,"Low (1-19%)",IF(M8006&lt;0.4,"Medium (20-39%)","High (40%+)")))</f>
        <v>No Discount</v>
      </c>
      <c r="R8006" s="0" t="str">
        <f aca="false">INDEX('Lookup Tables'!$B$2:$B$5,MATCH(F8006,'Lookup Tables'!$A$2:$A$5,0))</f>
        <v>Manager B</v>
      </c>
    </row>
    <row r="8007" customFormat="false" ht="15" hidden="false" customHeight="false" outlineLevel="0" collapsed="false">
      <c r="A8007" s="0" t="s">
        <v>5914</v>
      </c>
      <c r="B8007" s="13" t="n">
        <v>42339</v>
      </c>
      <c r="C8007" s="13" t="n">
        <v>42341</v>
      </c>
      <c r="D8007" s="14" t="s">
        <v>137</v>
      </c>
      <c r="E8007" s="14" t="s">
        <v>53</v>
      </c>
      <c r="F8007" s="14" t="s">
        <v>117</v>
      </c>
      <c r="G8007" s="14" t="s">
        <v>584</v>
      </c>
      <c r="H8007" s="14" t="s">
        <v>56</v>
      </c>
      <c r="I8007" s="14" t="s">
        <v>76</v>
      </c>
      <c r="J8007" s="14" t="s">
        <v>1561</v>
      </c>
      <c r="K8007" s="15" t="n">
        <v>9.82</v>
      </c>
      <c r="L8007" s="0" t="n">
        <v>2</v>
      </c>
      <c r="M8007" s="16" t="n">
        <v>0</v>
      </c>
      <c r="N8007" s="17" t="n">
        <v>3.2406</v>
      </c>
      <c r="O8007" s="0" t="str">
        <f aca="false">TEXT(B8007,"YYYY-MM")</f>
        <v>2015-12</v>
      </c>
      <c r="P8007" s="18" t="n">
        <f aca="false">IFERROR(N8007/K8007,0)</f>
        <v>0.33</v>
      </c>
      <c r="Q8007" s="0" t="str">
        <f aca="false">IF(M8007=0,"No Discount",IF(M8007&lt;0.2,"Low (1-19%)",IF(M8007&lt;0.4,"Medium (20-39%)","High (40%+)")))</f>
        <v>No Discount</v>
      </c>
      <c r="R8007" s="0" t="str">
        <f aca="false">INDEX('Lookup Tables'!$B$2:$B$5,MATCH(F8007,'Lookup Tables'!$A$2:$A$5,0))</f>
        <v>Manager B</v>
      </c>
    </row>
    <row r="8008" customFormat="false" ht="15" hidden="false" customHeight="false" outlineLevel="0" collapsed="false">
      <c r="A8008" s="0" t="s">
        <v>5915</v>
      </c>
      <c r="B8008" s="13" t="n">
        <v>43015</v>
      </c>
      <c r="C8008" s="13" t="n">
        <v>43019</v>
      </c>
      <c r="D8008" s="14" t="s">
        <v>69</v>
      </c>
      <c r="E8008" s="14" t="s">
        <v>53</v>
      </c>
      <c r="F8008" s="14" t="s">
        <v>63</v>
      </c>
      <c r="G8008" s="14" t="s">
        <v>94</v>
      </c>
      <c r="H8008" s="14" t="s">
        <v>65</v>
      </c>
      <c r="I8008" s="14" t="s">
        <v>171</v>
      </c>
      <c r="J8008" s="14" t="s">
        <v>3207</v>
      </c>
      <c r="K8008" s="15" t="n">
        <v>93.36</v>
      </c>
      <c r="L8008" s="0" t="n">
        <v>12</v>
      </c>
      <c r="M8008" s="16" t="n">
        <v>0</v>
      </c>
      <c r="N8008" s="17" t="n">
        <v>0.9336</v>
      </c>
      <c r="O8008" s="0" t="str">
        <f aca="false">TEXT(B8008,"YYYY-MM")</f>
        <v>2017-10</v>
      </c>
      <c r="P8008" s="18" t="n">
        <f aca="false">IFERROR(N8008/K8008,0)</f>
        <v>0.01</v>
      </c>
      <c r="Q8008" s="0" t="str">
        <f aca="false">IF(M8008=0,"No Discount",IF(M8008&lt;0.2,"Low (1-19%)",IF(M8008&lt;0.4,"Medium (20-39%)","High (40%+)")))</f>
        <v>No Discount</v>
      </c>
      <c r="R8008" s="0" t="str">
        <f aca="false">INDEX('Lookup Tables'!$B$2:$B$5,MATCH(F8008,'Lookup Tables'!$A$2:$A$5,0))</f>
        <v>Manager D</v>
      </c>
    </row>
    <row r="8009" customFormat="false" ht="15" hidden="false" customHeight="false" outlineLevel="0" collapsed="false">
      <c r="A8009" s="0" t="s">
        <v>5916</v>
      </c>
      <c r="B8009" s="13" t="n">
        <v>42691</v>
      </c>
      <c r="C8009" s="13" t="n">
        <v>42698</v>
      </c>
      <c r="D8009" s="14" t="s">
        <v>69</v>
      </c>
      <c r="E8009" s="14" t="s">
        <v>53</v>
      </c>
      <c r="F8009" s="14" t="s">
        <v>98</v>
      </c>
      <c r="G8009" s="14" t="s">
        <v>331</v>
      </c>
      <c r="H8009" s="14" t="s">
        <v>65</v>
      </c>
      <c r="I8009" s="14" t="s">
        <v>73</v>
      </c>
      <c r="J8009" s="14" t="s">
        <v>521</v>
      </c>
      <c r="K8009" s="15" t="n">
        <v>541.24</v>
      </c>
      <c r="L8009" s="0" t="n">
        <v>4</v>
      </c>
      <c r="M8009" s="16" t="n">
        <v>0</v>
      </c>
      <c r="N8009" s="17" t="n">
        <v>5.4124</v>
      </c>
      <c r="O8009" s="0" t="str">
        <f aca="false">TEXT(B8009,"YYYY-MM")</f>
        <v>2016-11</v>
      </c>
      <c r="P8009" s="18" t="n">
        <f aca="false">IFERROR(N8009/K8009,0)</f>
        <v>0.01</v>
      </c>
      <c r="Q8009" s="0" t="str">
        <f aca="false">IF(M8009=0,"No Discount",IF(M8009&lt;0.2,"Low (1-19%)",IF(M8009&lt;0.4,"Medium (20-39%)","High (40%+)")))</f>
        <v>No Discount</v>
      </c>
      <c r="R8009" s="0" t="str">
        <f aca="false">INDEX('Lookup Tables'!$B$2:$B$5,MATCH(F8009,'Lookup Tables'!$A$2:$A$5,0))</f>
        <v>Manager A</v>
      </c>
    </row>
    <row r="8010" customFormat="false" ht="15" hidden="false" customHeight="false" outlineLevel="0" collapsed="false">
      <c r="A8010" s="0" t="s">
        <v>5916</v>
      </c>
      <c r="B8010" s="13" t="n">
        <v>42691</v>
      </c>
      <c r="C8010" s="13" t="n">
        <v>42698</v>
      </c>
      <c r="D8010" s="14" t="s">
        <v>69</v>
      </c>
      <c r="E8010" s="14" t="s">
        <v>53</v>
      </c>
      <c r="F8010" s="14" t="s">
        <v>98</v>
      </c>
      <c r="G8010" s="14" t="s">
        <v>331</v>
      </c>
      <c r="H8010" s="14" t="s">
        <v>65</v>
      </c>
      <c r="I8010" s="14" t="s">
        <v>91</v>
      </c>
      <c r="J8010" s="14" t="s">
        <v>135</v>
      </c>
      <c r="K8010" s="15" t="n">
        <v>106.32</v>
      </c>
      <c r="L8010" s="0" t="n">
        <v>3</v>
      </c>
      <c r="M8010" s="16" t="n">
        <v>0</v>
      </c>
      <c r="N8010" s="17" t="n">
        <v>49.9704</v>
      </c>
      <c r="O8010" s="0" t="str">
        <f aca="false">TEXT(B8010,"YYYY-MM")</f>
        <v>2016-11</v>
      </c>
      <c r="P8010" s="18" t="n">
        <f aca="false">IFERROR(N8010/K8010,0)</f>
        <v>0.47</v>
      </c>
      <c r="Q8010" s="0" t="str">
        <f aca="false">IF(M8010=0,"No Discount",IF(M8010&lt;0.2,"Low (1-19%)",IF(M8010&lt;0.4,"Medium (20-39%)","High (40%+)")))</f>
        <v>No Discount</v>
      </c>
      <c r="R8010" s="0" t="str">
        <f aca="false">INDEX('Lookup Tables'!$B$2:$B$5,MATCH(F8010,'Lookup Tables'!$A$2:$A$5,0))</f>
        <v>Manager A</v>
      </c>
    </row>
    <row r="8011" customFormat="false" ht="15" hidden="false" customHeight="false" outlineLevel="0" collapsed="false">
      <c r="A8011" s="0" t="s">
        <v>5916</v>
      </c>
      <c r="B8011" s="13" t="n">
        <v>42691</v>
      </c>
      <c r="C8011" s="13" t="n">
        <v>42698</v>
      </c>
      <c r="D8011" s="14" t="s">
        <v>69</v>
      </c>
      <c r="E8011" s="14" t="s">
        <v>53</v>
      </c>
      <c r="F8011" s="14" t="s">
        <v>98</v>
      </c>
      <c r="G8011" s="14" t="s">
        <v>331</v>
      </c>
      <c r="H8011" s="14" t="s">
        <v>56</v>
      </c>
      <c r="I8011" s="14" t="s">
        <v>59</v>
      </c>
      <c r="J8011" s="14" t="s">
        <v>5319</v>
      </c>
      <c r="K8011" s="15" t="n">
        <v>1323.9</v>
      </c>
      <c r="L8011" s="0" t="n">
        <v>5</v>
      </c>
      <c r="M8011" s="16" t="n">
        <v>0</v>
      </c>
      <c r="N8011" s="17" t="n">
        <v>383.931</v>
      </c>
      <c r="O8011" s="0" t="str">
        <f aca="false">TEXT(B8011,"YYYY-MM")</f>
        <v>2016-11</v>
      </c>
      <c r="P8011" s="18" t="n">
        <f aca="false">IFERROR(N8011/K8011,0)</f>
        <v>0.29</v>
      </c>
      <c r="Q8011" s="0" t="str">
        <f aca="false">IF(M8011=0,"No Discount",IF(M8011&lt;0.2,"Low (1-19%)",IF(M8011&lt;0.4,"Medium (20-39%)","High (40%+)")))</f>
        <v>No Discount</v>
      </c>
      <c r="R8011" s="0" t="str">
        <f aca="false">INDEX('Lookup Tables'!$B$2:$B$5,MATCH(F8011,'Lookup Tables'!$A$2:$A$5,0))</f>
        <v>Manager A</v>
      </c>
    </row>
    <row r="8012" customFormat="false" ht="15" hidden="false" customHeight="false" outlineLevel="0" collapsed="false">
      <c r="A8012" s="0" t="s">
        <v>5917</v>
      </c>
      <c r="B8012" s="13" t="n">
        <v>42080</v>
      </c>
      <c r="C8012" s="13" t="n">
        <v>42083</v>
      </c>
      <c r="D8012" s="14" t="s">
        <v>52</v>
      </c>
      <c r="E8012" s="14" t="s">
        <v>62</v>
      </c>
      <c r="F8012" s="14" t="s">
        <v>117</v>
      </c>
      <c r="G8012" s="14" t="s">
        <v>118</v>
      </c>
      <c r="H8012" s="14" t="s">
        <v>65</v>
      </c>
      <c r="I8012" s="14" t="s">
        <v>91</v>
      </c>
      <c r="J8012" s="14" t="s">
        <v>1716</v>
      </c>
      <c r="K8012" s="15" t="n">
        <v>126.624</v>
      </c>
      <c r="L8012" s="0" t="n">
        <v>6</v>
      </c>
      <c r="M8012" s="16" t="n">
        <v>0.2</v>
      </c>
      <c r="N8012" s="17" t="n">
        <v>41.1528</v>
      </c>
      <c r="O8012" s="0" t="str">
        <f aca="false">TEXT(B8012,"YYYY-MM")</f>
        <v>2015-03</v>
      </c>
      <c r="P8012" s="18" t="n">
        <f aca="false">IFERROR(N8012/K8012,0)</f>
        <v>0.325</v>
      </c>
      <c r="Q8012" s="0" t="str">
        <f aca="false">IF(M8012=0,"No Discount",IF(M8012&lt;0.2,"Low (1-19%)",IF(M8012&lt;0.4,"Medium (20-39%)","High (40%+)")))</f>
        <v>Medium (20-39%)</v>
      </c>
      <c r="R8012" s="0" t="str">
        <f aca="false">INDEX('Lookup Tables'!$B$2:$B$5,MATCH(F8012,'Lookup Tables'!$A$2:$A$5,0))</f>
        <v>Manager B</v>
      </c>
    </row>
    <row r="8013" customFormat="false" ht="15" hidden="false" customHeight="false" outlineLevel="0" collapsed="false">
      <c r="A8013" s="0" t="s">
        <v>5918</v>
      </c>
      <c r="B8013" s="13" t="n">
        <v>42541</v>
      </c>
      <c r="C8013" s="13" t="n">
        <v>42544</v>
      </c>
      <c r="D8013" s="14" t="s">
        <v>137</v>
      </c>
      <c r="E8013" s="14" t="s">
        <v>53</v>
      </c>
      <c r="F8013" s="14" t="s">
        <v>63</v>
      </c>
      <c r="G8013" s="14" t="s">
        <v>252</v>
      </c>
      <c r="H8013" s="14" t="s">
        <v>80</v>
      </c>
      <c r="I8013" s="14" t="s">
        <v>81</v>
      </c>
      <c r="J8013" s="14" t="s">
        <v>5366</v>
      </c>
      <c r="K8013" s="15" t="n">
        <v>125.944</v>
      </c>
      <c r="L8013" s="0" t="n">
        <v>7</v>
      </c>
      <c r="M8013" s="16" t="n">
        <v>0.2</v>
      </c>
      <c r="N8013" s="17" t="n">
        <v>15.743</v>
      </c>
      <c r="O8013" s="0" t="str">
        <f aca="false">TEXT(B8013,"YYYY-MM")</f>
        <v>2016-06</v>
      </c>
      <c r="P8013" s="18" t="n">
        <f aca="false">IFERROR(N8013/K8013,0)</f>
        <v>0.125</v>
      </c>
      <c r="Q8013" s="0" t="str">
        <f aca="false">IF(M8013=0,"No Discount",IF(M8013&lt;0.2,"Low (1-19%)",IF(M8013&lt;0.4,"Medium (20-39%)","High (40%+)")))</f>
        <v>Medium (20-39%)</v>
      </c>
      <c r="R8013" s="0" t="str">
        <f aca="false">INDEX('Lookup Tables'!$B$2:$B$5,MATCH(F8013,'Lookup Tables'!$A$2:$A$5,0))</f>
        <v>Manager D</v>
      </c>
    </row>
    <row r="8014" customFormat="false" ht="15" hidden="false" customHeight="false" outlineLevel="0" collapsed="false">
      <c r="A8014" s="0" t="s">
        <v>5919</v>
      </c>
      <c r="B8014" s="13" t="n">
        <v>43245</v>
      </c>
      <c r="C8014" s="13" t="n">
        <v>43245</v>
      </c>
      <c r="D8014" s="14" t="s">
        <v>606</v>
      </c>
      <c r="E8014" s="14" t="s">
        <v>53</v>
      </c>
      <c r="F8014" s="14" t="s">
        <v>117</v>
      </c>
      <c r="G8014" s="14" t="s">
        <v>170</v>
      </c>
      <c r="H8014" s="14" t="s">
        <v>65</v>
      </c>
      <c r="I8014" s="14" t="s">
        <v>83</v>
      </c>
      <c r="J8014" s="14" t="s">
        <v>1595</v>
      </c>
      <c r="K8014" s="15" t="n">
        <v>663.92</v>
      </c>
      <c r="L8014" s="0" t="n">
        <v>5</v>
      </c>
      <c r="M8014" s="16" t="n">
        <v>0.2</v>
      </c>
      <c r="N8014" s="17" t="n">
        <v>207.475</v>
      </c>
      <c r="O8014" s="0" t="str">
        <f aca="false">TEXT(B8014,"YYYY-MM")</f>
        <v>2018-05</v>
      </c>
      <c r="P8014" s="18" t="n">
        <f aca="false">IFERROR(N8014/K8014,0)</f>
        <v>0.3125</v>
      </c>
      <c r="Q8014" s="0" t="str">
        <f aca="false">IF(M8014=0,"No Discount",IF(M8014&lt;0.2,"Low (1-19%)",IF(M8014&lt;0.4,"Medium (20-39%)","High (40%+)")))</f>
        <v>Medium (20-39%)</v>
      </c>
      <c r="R8014" s="0" t="str">
        <f aca="false">INDEX('Lookup Tables'!$B$2:$B$5,MATCH(F8014,'Lookup Tables'!$A$2:$A$5,0))</f>
        <v>Manager B</v>
      </c>
    </row>
    <row r="8015" customFormat="false" ht="15" hidden="false" customHeight="false" outlineLevel="0" collapsed="false">
      <c r="A8015" s="0" t="s">
        <v>5919</v>
      </c>
      <c r="B8015" s="13" t="n">
        <v>43245</v>
      </c>
      <c r="C8015" s="13" t="n">
        <v>43245</v>
      </c>
      <c r="D8015" s="14" t="s">
        <v>606</v>
      </c>
      <c r="E8015" s="14" t="s">
        <v>53</v>
      </c>
      <c r="F8015" s="14" t="s">
        <v>117</v>
      </c>
      <c r="G8015" s="14" t="s">
        <v>170</v>
      </c>
      <c r="H8015" s="14" t="s">
        <v>80</v>
      </c>
      <c r="I8015" s="14" t="s">
        <v>123</v>
      </c>
      <c r="J8015" s="14" t="s">
        <v>161</v>
      </c>
      <c r="K8015" s="15" t="n">
        <v>120</v>
      </c>
      <c r="L8015" s="0" t="n">
        <v>8</v>
      </c>
      <c r="M8015" s="16" t="n">
        <v>0</v>
      </c>
      <c r="N8015" s="17" t="n">
        <v>13.2</v>
      </c>
      <c r="O8015" s="0" t="str">
        <f aca="false">TEXT(B8015,"YYYY-MM")</f>
        <v>2018-05</v>
      </c>
      <c r="P8015" s="18" t="n">
        <f aca="false">IFERROR(N8015/K8015,0)</f>
        <v>0.11</v>
      </c>
      <c r="Q8015" s="0" t="str">
        <f aca="false">IF(M8015=0,"No Discount",IF(M8015&lt;0.2,"Low (1-19%)",IF(M8015&lt;0.4,"Medium (20-39%)","High (40%+)")))</f>
        <v>No Discount</v>
      </c>
      <c r="R8015" s="0" t="str">
        <f aca="false">INDEX('Lookup Tables'!$B$2:$B$5,MATCH(F8015,'Lookup Tables'!$A$2:$A$5,0))</f>
        <v>Manager B</v>
      </c>
    </row>
    <row r="8016" customFormat="false" ht="15" hidden="false" customHeight="false" outlineLevel="0" collapsed="false">
      <c r="A8016" s="0" t="s">
        <v>5919</v>
      </c>
      <c r="B8016" s="13" t="n">
        <v>43245</v>
      </c>
      <c r="C8016" s="13" t="n">
        <v>43245</v>
      </c>
      <c r="D8016" s="14" t="s">
        <v>606</v>
      </c>
      <c r="E8016" s="14" t="s">
        <v>53</v>
      </c>
      <c r="F8016" s="14" t="s">
        <v>117</v>
      </c>
      <c r="G8016" s="14" t="s">
        <v>170</v>
      </c>
      <c r="H8016" s="14" t="s">
        <v>65</v>
      </c>
      <c r="I8016" s="14" t="s">
        <v>171</v>
      </c>
      <c r="J8016" s="14" t="s">
        <v>2600</v>
      </c>
      <c r="K8016" s="15" t="n">
        <v>3.29</v>
      </c>
      <c r="L8016" s="0" t="n">
        <v>1</v>
      </c>
      <c r="M8016" s="16" t="n">
        <v>0</v>
      </c>
      <c r="N8016" s="17" t="n">
        <v>1.4805</v>
      </c>
      <c r="O8016" s="0" t="str">
        <f aca="false">TEXT(B8016,"YYYY-MM")</f>
        <v>2018-05</v>
      </c>
      <c r="P8016" s="18" t="n">
        <f aca="false">IFERROR(N8016/K8016,0)</f>
        <v>0.45</v>
      </c>
      <c r="Q8016" s="0" t="str">
        <f aca="false">IF(M8016=0,"No Discount",IF(M8016&lt;0.2,"Low (1-19%)",IF(M8016&lt;0.4,"Medium (20-39%)","High (40%+)")))</f>
        <v>No Discount</v>
      </c>
      <c r="R8016" s="0" t="str">
        <f aca="false">INDEX('Lookup Tables'!$B$2:$B$5,MATCH(F8016,'Lookup Tables'!$A$2:$A$5,0))</f>
        <v>Manager B</v>
      </c>
    </row>
    <row r="8017" customFormat="false" ht="15" hidden="false" customHeight="false" outlineLevel="0" collapsed="false">
      <c r="A8017" s="0" t="s">
        <v>5919</v>
      </c>
      <c r="B8017" s="13" t="n">
        <v>43245</v>
      </c>
      <c r="C8017" s="13" t="n">
        <v>43245</v>
      </c>
      <c r="D8017" s="14" t="s">
        <v>606</v>
      </c>
      <c r="E8017" s="14" t="s">
        <v>53</v>
      </c>
      <c r="F8017" s="14" t="s">
        <v>117</v>
      </c>
      <c r="G8017" s="14" t="s">
        <v>170</v>
      </c>
      <c r="H8017" s="14" t="s">
        <v>56</v>
      </c>
      <c r="I8017" s="14" t="s">
        <v>76</v>
      </c>
      <c r="J8017" s="14" t="s">
        <v>962</v>
      </c>
      <c r="K8017" s="15" t="n">
        <v>18.84</v>
      </c>
      <c r="L8017" s="0" t="n">
        <v>3</v>
      </c>
      <c r="M8017" s="16" t="n">
        <v>0</v>
      </c>
      <c r="N8017" s="17" t="n">
        <v>6.0288</v>
      </c>
      <c r="O8017" s="0" t="str">
        <f aca="false">TEXT(B8017,"YYYY-MM")</f>
        <v>2018-05</v>
      </c>
      <c r="P8017" s="18" t="n">
        <f aca="false">IFERROR(N8017/K8017,0)</f>
        <v>0.32</v>
      </c>
      <c r="Q8017" s="0" t="str">
        <f aca="false">IF(M8017=0,"No Discount",IF(M8017&lt;0.2,"Low (1-19%)",IF(M8017&lt;0.4,"Medium (20-39%)","High (40%+)")))</f>
        <v>No Discount</v>
      </c>
      <c r="R8017" s="0" t="str">
        <f aca="false">INDEX('Lookup Tables'!$B$2:$B$5,MATCH(F8017,'Lookup Tables'!$A$2:$A$5,0))</f>
        <v>Manager B</v>
      </c>
    </row>
    <row r="8018" customFormat="false" ht="15" hidden="false" customHeight="false" outlineLevel="0" collapsed="false">
      <c r="A8018" s="0" t="s">
        <v>5920</v>
      </c>
      <c r="B8018" s="13" t="n">
        <v>42256</v>
      </c>
      <c r="C8018" s="13" t="n">
        <v>42258</v>
      </c>
      <c r="D8018" s="14" t="s">
        <v>137</v>
      </c>
      <c r="E8018" s="14" t="s">
        <v>97</v>
      </c>
      <c r="F8018" s="14" t="s">
        <v>117</v>
      </c>
      <c r="G8018" s="14" t="s">
        <v>269</v>
      </c>
      <c r="H8018" s="14" t="s">
        <v>56</v>
      </c>
      <c r="I8018" s="14" t="s">
        <v>76</v>
      </c>
      <c r="J8018" s="14" t="s">
        <v>2573</v>
      </c>
      <c r="K8018" s="15" t="n">
        <v>60.672</v>
      </c>
      <c r="L8018" s="0" t="n">
        <v>6</v>
      </c>
      <c r="M8018" s="16" t="n">
        <v>0.2</v>
      </c>
      <c r="N8018" s="17" t="n">
        <v>12.8928</v>
      </c>
      <c r="O8018" s="0" t="str">
        <f aca="false">TEXT(B8018,"YYYY-MM")</f>
        <v>2015-09</v>
      </c>
      <c r="P8018" s="18" t="n">
        <f aca="false">IFERROR(N8018/K8018,0)</f>
        <v>0.2125</v>
      </c>
      <c r="Q8018" s="0" t="str">
        <f aca="false">IF(M8018=0,"No Discount",IF(M8018&lt;0.2,"Low (1-19%)",IF(M8018&lt;0.4,"Medium (20-39%)","High (40%+)")))</f>
        <v>Medium (20-39%)</v>
      </c>
      <c r="R8018" s="0" t="str">
        <f aca="false">INDEX('Lookup Tables'!$B$2:$B$5,MATCH(F8018,'Lookup Tables'!$A$2:$A$5,0))</f>
        <v>Manager B</v>
      </c>
    </row>
    <row r="8019" customFormat="false" ht="15" hidden="false" customHeight="false" outlineLevel="0" collapsed="false">
      <c r="A8019" s="0" t="s">
        <v>5920</v>
      </c>
      <c r="B8019" s="13" t="n">
        <v>42256</v>
      </c>
      <c r="C8019" s="13" t="n">
        <v>42258</v>
      </c>
      <c r="D8019" s="14" t="s">
        <v>137</v>
      </c>
      <c r="E8019" s="14" t="s">
        <v>97</v>
      </c>
      <c r="F8019" s="14" t="s">
        <v>117</v>
      </c>
      <c r="G8019" s="14" t="s">
        <v>269</v>
      </c>
      <c r="H8019" s="14" t="s">
        <v>65</v>
      </c>
      <c r="I8019" s="14" t="s">
        <v>78</v>
      </c>
      <c r="J8019" s="14" t="s">
        <v>1820</v>
      </c>
      <c r="K8019" s="15" t="n">
        <v>30.816</v>
      </c>
      <c r="L8019" s="0" t="n">
        <v>9</v>
      </c>
      <c r="M8019" s="16" t="n">
        <v>0.2</v>
      </c>
      <c r="N8019" s="17" t="n">
        <v>2.6964</v>
      </c>
      <c r="O8019" s="0" t="str">
        <f aca="false">TEXT(B8019,"YYYY-MM")</f>
        <v>2015-09</v>
      </c>
      <c r="P8019" s="18" t="n">
        <f aca="false">IFERROR(N8019/K8019,0)</f>
        <v>0.0875</v>
      </c>
      <c r="Q8019" s="0" t="str">
        <f aca="false">IF(M8019=0,"No Discount",IF(M8019&lt;0.2,"Low (1-19%)",IF(M8019&lt;0.4,"Medium (20-39%)","High (40%+)")))</f>
        <v>Medium (20-39%)</v>
      </c>
      <c r="R8019" s="0" t="str">
        <f aca="false">INDEX('Lookup Tables'!$B$2:$B$5,MATCH(F8019,'Lookup Tables'!$A$2:$A$5,0))</f>
        <v>Manager B</v>
      </c>
    </row>
    <row r="8020" customFormat="false" ht="15" hidden="false" customHeight="false" outlineLevel="0" collapsed="false">
      <c r="A8020" s="0" t="s">
        <v>5921</v>
      </c>
      <c r="B8020" s="13" t="n">
        <v>43390</v>
      </c>
      <c r="C8020" s="13" t="n">
        <v>43392</v>
      </c>
      <c r="D8020" s="14" t="s">
        <v>52</v>
      </c>
      <c r="E8020" s="14" t="s">
        <v>62</v>
      </c>
      <c r="F8020" s="14" t="s">
        <v>63</v>
      </c>
      <c r="G8020" s="14" t="s">
        <v>64</v>
      </c>
      <c r="H8020" s="14" t="s">
        <v>80</v>
      </c>
      <c r="I8020" s="14" t="s">
        <v>81</v>
      </c>
      <c r="J8020" s="14" t="s">
        <v>409</v>
      </c>
      <c r="K8020" s="15" t="n">
        <v>52.792</v>
      </c>
      <c r="L8020" s="0" t="n">
        <v>1</v>
      </c>
      <c r="M8020" s="16" t="n">
        <v>0.2</v>
      </c>
      <c r="N8020" s="17" t="n">
        <v>4.6193</v>
      </c>
      <c r="O8020" s="0" t="str">
        <f aca="false">TEXT(B8020,"YYYY-MM")</f>
        <v>2018-10</v>
      </c>
      <c r="P8020" s="18" t="n">
        <f aca="false">IFERROR(N8020/K8020,0)</f>
        <v>0.0875</v>
      </c>
      <c r="Q8020" s="0" t="str">
        <f aca="false">IF(M8020=0,"No Discount",IF(M8020&lt;0.2,"Low (1-19%)",IF(M8020&lt;0.4,"Medium (20-39%)","High (40%+)")))</f>
        <v>Medium (20-39%)</v>
      </c>
      <c r="R8020" s="0" t="str">
        <f aca="false">INDEX('Lookup Tables'!$B$2:$B$5,MATCH(F8020,'Lookup Tables'!$A$2:$A$5,0))</f>
        <v>Manager D</v>
      </c>
    </row>
    <row r="8021" customFormat="false" ht="15" hidden="false" customHeight="false" outlineLevel="0" collapsed="false">
      <c r="A8021" s="0" t="s">
        <v>5922</v>
      </c>
      <c r="B8021" s="13" t="n">
        <v>43406</v>
      </c>
      <c r="C8021" s="13" t="n">
        <v>43409</v>
      </c>
      <c r="D8021" s="14" t="s">
        <v>137</v>
      </c>
      <c r="E8021" s="14" t="s">
        <v>53</v>
      </c>
      <c r="F8021" s="14" t="s">
        <v>98</v>
      </c>
      <c r="G8021" s="14" t="s">
        <v>311</v>
      </c>
      <c r="H8021" s="14" t="s">
        <v>65</v>
      </c>
      <c r="I8021" s="14" t="s">
        <v>85</v>
      </c>
      <c r="J8021" s="14" t="s">
        <v>3705</v>
      </c>
      <c r="K8021" s="15" t="n">
        <v>83.9</v>
      </c>
      <c r="L8021" s="0" t="n">
        <v>10</v>
      </c>
      <c r="M8021" s="16" t="n">
        <v>0</v>
      </c>
      <c r="N8021" s="17" t="n">
        <v>20.975</v>
      </c>
      <c r="O8021" s="0" t="str">
        <f aca="false">TEXT(B8021,"YYYY-MM")</f>
        <v>2018-11</v>
      </c>
      <c r="P8021" s="18" t="n">
        <f aca="false">IFERROR(N8021/K8021,0)</f>
        <v>0.25</v>
      </c>
      <c r="Q8021" s="0" t="str">
        <f aca="false">IF(M8021=0,"No Discount",IF(M8021&lt;0.2,"Low (1-19%)",IF(M8021&lt;0.4,"Medium (20-39%)","High (40%+)")))</f>
        <v>No Discount</v>
      </c>
      <c r="R8021" s="0" t="str">
        <f aca="false">INDEX('Lookup Tables'!$B$2:$B$5,MATCH(F8021,'Lookup Tables'!$A$2:$A$5,0))</f>
        <v>Manager A</v>
      </c>
    </row>
    <row r="8022" customFormat="false" ht="15" hidden="false" customHeight="false" outlineLevel="0" collapsed="false">
      <c r="A8022" s="0" t="s">
        <v>5922</v>
      </c>
      <c r="B8022" s="13" t="n">
        <v>43406</v>
      </c>
      <c r="C8022" s="13" t="n">
        <v>43409</v>
      </c>
      <c r="D8022" s="14" t="s">
        <v>137</v>
      </c>
      <c r="E8022" s="14" t="s">
        <v>53</v>
      </c>
      <c r="F8022" s="14" t="s">
        <v>98</v>
      </c>
      <c r="G8022" s="14" t="s">
        <v>311</v>
      </c>
      <c r="H8022" s="14" t="s">
        <v>65</v>
      </c>
      <c r="I8022" s="14" t="s">
        <v>91</v>
      </c>
      <c r="J8022" s="14" t="s">
        <v>1845</v>
      </c>
      <c r="K8022" s="15" t="n">
        <v>11.76</v>
      </c>
      <c r="L8022" s="0" t="n">
        <v>2</v>
      </c>
      <c r="M8022" s="16" t="n">
        <v>0</v>
      </c>
      <c r="N8022" s="17" t="n">
        <v>5.7624</v>
      </c>
      <c r="O8022" s="0" t="str">
        <f aca="false">TEXT(B8022,"YYYY-MM")</f>
        <v>2018-11</v>
      </c>
      <c r="P8022" s="18" t="n">
        <f aca="false">IFERROR(N8022/K8022,0)</f>
        <v>0.49</v>
      </c>
      <c r="Q8022" s="0" t="str">
        <f aca="false">IF(M8022=0,"No Discount",IF(M8022&lt;0.2,"Low (1-19%)",IF(M8022&lt;0.4,"Medium (20-39%)","High (40%+)")))</f>
        <v>No Discount</v>
      </c>
      <c r="R8022" s="0" t="str">
        <f aca="false">INDEX('Lookup Tables'!$B$2:$B$5,MATCH(F8022,'Lookup Tables'!$A$2:$A$5,0))</f>
        <v>Manager A</v>
      </c>
    </row>
    <row r="8023" customFormat="false" ht="15" hidden="false" customHeight="false" outlineLevel="0" collapsed="false">
      <c r="A8023" s="0" t="s">
        <v>5923</v>
      </c>
      <c r="B8023" s="13" t="n">
        <v>42206</v>
      </c>
      <c r="C8023" s="13" t="n">
        <v>42210</v>
      </c>
      <c r="D8023" s="14" t="s">
        <v>69</v>
      </c>
      <c r="E8023" s="14" t="s">
        <v>62</v>
      </c>
      <c r="F8023" s="14" t="s">
        <v>98</v>
      </c>
      <c r="G8023" s="14" t="s">
        <v>99</v>
      </c>
      <c r="H8023" s="14" t="s">
        <v>65</v>
      </c>
      <c r="I8023" s="14" t="s">
        <v>85</v>
      </c>
      <c r="J8023" s="14" t="s">
        <v>2397</v>
      </c>
      <c r="K8023" s="15" t="n">
        <v>4.992</v>
      </c>
      <c r="L8023" s="0" t="n">
        <v>3</v>
      </c>
      <c r="M8023" s="16" t="n">
        <v>0.8</v>
      </c>
      <c r="N8023" s="17" t="n">
        <v>-12.9792</v>
      </c>
      <c r="O8023" s="0" t="str">
        <f aca="false">TEXT(B8023,"YYYY-MM")</f>
        <v>2015-07</v>
      </c>
      <c r="P8023" s="18" t="n">
        <f aca="false">IFERROR(N8023/K8023,0)</f>
        <v>-2.6</v>
      </c>
      <c r="Q8023" s="0" t="str">
        <f aca="false">IF(M8023=0,"No Discount",IF(M8023&lt;0.2,"Low (1-19%)",IF(M8023&lt;0.4,"Medium (20-39%)","High (40%+)")))</f>
        <v>High (40%+)</v>
      </c>
      <c r="R8023" s="0" t="str">
        <f aca="false">INDEX('Lookup Tables'!$B$2:$B$5,MATCH(F8023,'Lookup Tables'!$A$2:$A$5,0))</f>
        <v>Manager A</v>
      </c>
    </row>
    <row r="8024" customFormat="false" ht="15" hidden="false" customHeight="false" outlineLevel="0" collapsed="false">
      <c r="A8024" s="0" t="s">
        <v>5923</v>
      </c>
      <c r="B8024" s="13" t="n">
        <v>42206</v>
      </c>
      <c r="C8024" s="13" t="n">
        <v>42210</v>
      </c>
      <c r="D8024" s="14" t="s">
        <v>69</v>
      </c>
      <c r="E8024" s="14" t="s">
        <v>62</v>
      </c>
      <c r="F8024" s="14" t="s">
        <v>98</v>
      </c>
      <c r="G8024" s="14" t="s">
        <v>99</v>
      </c>
      <c r="H8024" s="14" t="s">
        <v>65</v>
      </c>
      <c r="I8024" s="14" t="s">
        <v>129</v>
      </c>
      <c r="J8024" s="14" t="s">
        <v>3989</v>
      </c>
      <c r="K8024" s="15" t="n">
        <v>87.92</v>
      </c>
      <c r="L8024" s="0" t="n">
        <v>5</v>
      </c>
      <c r="M8024" s="16" t="n">
        <v>0.2</v>
      </c>
      <c r="N8024" s="17" t="n">
        <v>29.673</v>
      </c>
      <c r="O8024" s="0" t="str">
        <f aca="false">TEXT(B8024,"YYYY-MM")</f>
        <v>2015-07</v>
      </c>
      <c r="P8024" s="18" t="n">
        <f aca="false">IFERROR(N8024/K8024,0)</f>
        <v>0.3375</v>
      </c>
      <c r="Q8024" s="0" t="str">
        <f aca="false">IF(M8024=0,"No Discount",IF(M8024&lt;0.2,"Low (1-19%)",IF(M8024&lt;0.4,"Medium (20-39%)","High (40%+)")))</f>
        <v>Medium (20-39%)</v>
      </c>
      <c r="R8024" s="0" t="str">
        <f aca="false">INDEX('Lookup Tables'!$B$2:$B$5,MATCH(F8024,'Lookup Tables'!$A$2:$A$5,0))</f>
        <v>Manager A</v>
      </c>
    </row>
    <row r="8025" customFormat="false" ht="15" hidden="false" customHeight="false" outlineLevel="0" collapsed="false">
      <c r="A8025" s="0" t="s">
        <v>5923</v>
      </c>
      <c r="B8025" s="13" t="n">
        <v>42206</v>
      </c>
      <c r="C8025" s="13" t="n">
        <v>42210</v>
      </c>
      <c r="D8025" s="14" t="s">
        <v>69</v>
      </c>
      <c r="E8025" s="14" t="s">
        <v>62</v>
      </c>
      <c r="F8025" s="14" t="s">
        <v>98</v>
      </c>
      <c r="G8025" s="14" t="s">
        <v>99</v>
      </c>
      <c r="H8025" s="14" t="s">
        <v>56</v>
      </c>
      <c r="I8025" s="14" t="s">
        <v>59</v>
      </c>
      <c r="J8025" s="14" t="s">
        <v>887</v>
      </c>
      <c r="K8025" s="15" t="n">
        <v>657.93</v>
      </c>
      <c r="L8025" s="0" t="n">
        <v>5</v>
      </c>
      <c r="M8025" s="16" t="n">
        <v>0.3</v>
      </c>
      <c r="N8025" s="17" t="n">
        <v>-93.99</v>
      </c>
      <c r="O8025" s="0" t="str">
        <f aca="false">TEXT(B8025,"YYYY-MM")</f>
        <v>2015-07</v>
      </c>
      <c r="P8025" s="18" t="n">
        <f aca="false">IFERROR(N8025/K8025,0)</f>
        <v>-0.142857142857143</v>
      </c>
      <c r="Q8025" s="0" t="str">
        <f aca="false">IF(M8025=0,"No Discount",IF(M8025&lt;0.2,"Low (1-19%)",IF(M8025&lt;0.4,"Medium (20-39%)","High (40%+)")))</f>
        <v>Medium (20-39%)</v>
      </c>
      <c r="R8025" s="0" t="str">
        <f aca="false">INDEX('Lookup Tables'!$B$2:$B$5,MATCH(F8025,'Lookup Tables'!$A$2:$A$5,0))</f>
        <v>Manager A</v>
      </c>
    </row>
    <row r="8026" customFormat="false" ht="15" hidden="false" customHeight="false" outlineLevel="0" collapsed="false">
      <c r="A8026" s="0" t="s">
        <v>5923</v>
      </c>
      <c r="B8026" s="13" t="n">
        <v>42206</v>
      </c>
      <c r="C8026" s="13" t="n">
        <v>42210</v>
      </c>
      <c r="D8026" s="14" t="s">
        <v>69</v>
      </c>
      <c r="E8026" s="14" t="s">
        <v>62</v>
      </c>
      <c r="F8026" s="14" t="s">
        <v>98</v>
      </c>
      <c r="G8026" s="14" t="s">
        <v>99</v>
      </c>
      <c r="H8026" s="14" t="s">
        <v>65</v>
      </c>
      <c r="I8026" s="14" t="s">
        <v>83</v>
      </c>
      <c r="J8026" s="14" t="s">
        <v>3574</v>
      </c>
      <c r="K8026" s="15" t="n">
        <v>1.044</v>
      </c>
      <c r="L8026" s="0" t="n">
        <v>1</v>
      </c>
      <c r="M8026" s="16" t="n">
        <v>0.8</v>
      </c>
      <c r="N8026" s="17" t="n">
        <v>-1.827</v>
      </c>
      <c r="O8026" s="0" t="str">
        <f aca="false">TEXT(B8026,"YYYY-MM")</f>
        <v>2015-07</v>
      </c>
      <c r="P8026" s="18" t="n">
        <f aca="false">IFERROR(N8026/K8026,0)</f>
        <v>-1.75</v>
      </c>
      <c r="Q8026" s="0" t="str">
        <f aca="false">IF(M8026=0,"No Discount",IF(M8026&lt;0.2,"Low (1-19%)",IF(M8026&lt;0.4,"Medium (20-39%)","High (40%+)")))</f>
        <v>High (40%+)</v>
      </c>
      <c r="R8026" s="0" t="str">
        <f aca="false">INDEX('Lookup Tables'!$B$2:$B$5,MATCH(F8026,'Lookup Tables'!$A$2:$A$5,0))</f>
        <v>Manager A</v>
      </c>
    </row>
    <row r="8027" customFormat="false" ht="15" hidden="false" customHeight="false" outlineLevel="0" collapsed="false">
      <c r="A8027" s="0" t="s">
        <v>5924</v>
      </c>
      <c r="B8027" s="13" t="n">
        <v>42624</v>
      </c>
      <c r="C8027" s="13" t="n">
        <v>42628</v>
      </c>
      <c r="D8027" s="14" t="s">
        <v>52</v>
      </c>
      <c r="E8027" s="14" t="s">
        <v>62</v>
      </c>
      <c r="F8027" s="14" t="s">
        <v>117</v>
      </c>
      <c r="G8027" s="14" t="s">
        <v>170</v>
      </c>
      <c r="H8027" s="14" t="s">
        <v>56</v>
      </c>
      <c r="I8027" s="14" t="s">
        <v>76</v>
      </c>
      <c r="J8027" s="14" t="s">
        <v>5369</v>
      </c>
      <c r="K8027" s="15" t="n">
        <v>210.68</v>
      </c>
      <c r="L8027" s="0" t="n">
        <v>2</v>
      </c>
      <c r="M8027" s="16" t="n">
        <v>0</v>
      </c>
      <c r="N8027" s="17" t="n">
        <v>50.5632</v>
      </c>
      <c r="O8027" s="0" t="str">
        <f aca="false">TEXT(B8027,"YYYY-MM")</f>
        <v>2016-09</v>
      </c>
      <c r="P8027" s="18" t="n">
        <f aca="false">IFERROR(N8027/K8027,0)</f>
        <v>0.24</v>
      </c>
      <c r="Q8027" s="0" t="str">
        <f aca="false">IF(M8027=0,"No Discount",IF(M8027&lt;0.2,"Low (1-19%)",IF(M8027&lt;0.4,"Medium (20-39%)","High (40%+)")))</f>
        <v>No Discount</v>
      </c>
      <c r="R8027" s="0" t="str">
        <f aca="false">INDEX('Lookup Tables'!$B$2:$B$5,MATCH(F8027,'Lookup Tables'!$A$2:$A$5,0))</f>
        <v>Manager B</v>
      </c>
    </row>
    <row r="8028" customFormat="false" ht="15" hidden="false" customHeight="false" outlineLevel="0" collapsed="false">
      <c r="A8028" s="0" t="s">
        <v>5924</v>
      </c>
      <c r="B8028" s="13" t="n">
        <v>42624</v>
      </c>
      <c r="C8028" s="13" t="n">
        <v>42628</v>
      </c>
      <c r="D8028" s="14" t="s">
        <v>52</v>
      </c>
      <c r="E8028" s="14" t="s">
        <v>62</v>
      </c>
      <c r="F8028" s="14" t="s">
        <v>117</v>
      </c>
      <c r="G8028" s="14" t="s">
        <v>170</v>
      </c>
      <c r="H8028" s="14" t="s">
        <v>65</v>
      </c>
      <c r="I8028" s="14" t="s">
        <v>73</v>
      </c>
      <c r="J8028" s="14" t="s">
        <v>5629</v>
      </c>
      <c r="K8028" s="15" t="n">
        <v>78.8</v>
      </c>
      <c r="L8028" s="0" t="n">
        <v>1</v>
      </c>
      <c r="M8028" s="16" t="n">
        <v>0</v>
      </c>
      <c r="N8028" s="17" t="n">
        <v>1.576</v>
      </c>
      <c r="O8028" s="0" t="str">
        <f aca="false">TEXT(B8028,"YYYY-MM")</f>
        <v>2016-09</v>
      </c>
      <c r="P8028" s="18" t="n">
        <f aca="false">IFERROR(N8028/K8028,0)</f>
        <v>0.02</v>
      </c>
      <c r="Q8028" s="0" t="str">
        <f aca="false">IF(M8028=0,"No Discount",IF(M8028&lt;0.2,"Low (1-19%)",IF(M8028&lt;0.4,"Medium (20-39%)","High (40%+)")))</f>
        <v>No Discount</v>
      </c>
      <c r="R8028" s="0" t="str">
        <f aca="false">INDEX('Lookup Tables'!$B$2:$B$5,MATCH(F8028,'Lookup Tables'!$A$2:$A$5,0))</f>
        <v>Manager B</v>
      </c>
    </row>
    <row r="8029" customFormat="false" ht="15" hidden="false" customHeight="false" outlineLevel="0" collapsed="false">
      <c r="A8029" s="0" t="s">
        <v>5924</v>
      </c>
      <c r="B8029" s="13" t="n">
        <v>42624</v>
      </c>
      <c r="C8029" s="13" t="n">
        <v>42628</v>
      </c>
      <c r="D8029" s="14" t="s">
        <v>52</v>
      </c>
      <c r="E8029" s="14" t="s">
        <v>62</v>
      </c>
      <c r="F8029" s="14" t="s">
        <v>117</v>
      </c>
      <c r="G8029" s="14" t="s">
        <v>170</v>
      </c>
      <c r="H8029" s="14" t="s">
        <v>80</v>
      </c>
      <c r="I8029" s="14" t="s">
        <v>123</v>
      </c>
      <c r="J8029" s="14" t="s">
        <v>225</v>
      </c>
      <c r="K8029" s="15" t="n">
        <v>19.99</v>
      </c>
      <c r="L8029" s="0" t="n">
        <v>1</v>
      </c>
      <c r="M8029" s="16" t="n">
        <v>0</v>
      </c>
      <c r="N8029" s="17" t="n">
        <v>6.7966</v>
      </c>
      <c r="O8029" s="0" t="str">
        <f aca="false">TEXT(B8029,"YYYY-MM")</f>
        <v>2016-09</v>
      </c>
      <c r="P8029" s="18" t="n">
        <f aca="false">IFERROR(N8029/K8029,0)</f>
        <v>0.34</v>
      </c>
      <c r="Q8029" s="0" t="str">
        <f aca="false">IF(M8029=0,"No Discount",IF(M8029&lt;0.2,"Low (1-19%)",IF(M8029&lt;0.4,"Medium (20-39%)","High (40%+)")))</f>
        <v>No Discount</v>
      </c>
      <c r="R8029" s="0" t="str">
        <f aca="false">INDEX('Lookup Tables'!$B$2:$B$5,MATCH(F8029,'Lookup Tables'!$A$2:$A$5,0))</f>
        <v>Manager B</v>
      </c>
    </row>
    <row r="8030" customFormat="false" ht="15" hidden="false" customHeight="false" outlineLevel="0" collapsed="false">
      <c r="A8030" s="0" t="s">
        <v>5924</v>
      </c>
      <c r="B8030" s="13" t="n">
        <v>42624</v>
      </c>
      <c r="C8030" s="13" t="n">
        <v>42628</v>
      </c>
      <c r="D8030" s="14" t="s">
        <v>52</v>
      </c>
      <c r="E8030" s="14" t="s">
        <v>62</v>
      </c>
      <c r="F8030" s="14" t="s">
        <v>117</v>
      </c>
      <c r="G8030" s="14" t="s">
        <v>170</v>
      </c>
      <c r="H8030" s="14" t="s">
        <v>65</v>
      </c>
      <c r="I8030" s="14" t="s">
        <v>73</v>
      </c>
      <c r="J8030" s="14" t="s">
        <v>3984</v>
      </c>
      <c r="K8030" s="15" t="n">
        <v>772.68</v>
      </c>
      <c r="L8030" s="0" t="n">
        <v>4</v>
      </c>
      <c r="M8030" s="16" t="n">
        <v>0</v>
      </c>
      <c r="N8030" s="17" t="n">
        <v>108.1752</v>
      </c>
      <c r="O8030" s="0" t="str">
        <f aca="false">TEXT(B8030,"YYYY-MM")</f>
        <v>2016-09</v>
      </c>
      <c r="P8030" s="18" t="n">
        <f aca="false">IFERROR(N8030/K8030,0)</f>
        <v>0.14</v>
      </c>
      <c r="Q8030" s="0" t="str">
        <f aca="false">IF(M8030=0,"No Discount",IF(M8030&lt;0.2,"Low (1-19%)",IF(M8030&lt;0.4,"Medium (20-39%)","High (40%+)")))</f>
        <v>No Discount</v>
      </c>
      <c r="R8030" s="0" t="str">
        <f aca="false">INDEX('Lookup Tables'!$B$2:$B$5,MATCH(F8030,'Lookup Tables'!$A$2:$A$5,0))</f>
        <v>Manager B</v>
      </c>
    </row>
    <row r="8031" customFormat="false" ht="15" hidden="false" customHeight="false" outlineLevel="0" collapsed="false">
      <c r="A8031" s="0" t="s">
        <v>5925</v>
      </c>
      <c r="B8031" s="13" t="n">
        <v>43029</v>
      </c>
      <c r="C8031" s="13" t="n">
        <v>43033</v>
      </c>
      <c r="D8031" s="14" t="s">
        <v>69</v>
      </c>
      <c r="E8031" s="14" t="s">
        <v>53</v>
      </c>
      <c r="F8031" s="14" t="s">
        <v>98</v>
      </c>
      <c r="G8031" s="14" t="s">
        <v>99</v>
      </c>
      <c r="H8031" s="14" t="s">
        <v>80</v>
      </c>
      <c r="I8031" s="14" t="s">
        <v>123</v>
      </c>
      <c r="J8031" s="14" t="s">
        <v>378</v>
      </c>
      <c r="K8031" s="15" t="n">
        <v>106.08</v>
      </c>
      <c r="L8031" s="0" t="n">
        <v>6</v>
      </c>
      <c r="M8031" s="16" t="n">
        <v>0.2</v>
      </c>
      <c r="N8031" s="17" t="n">
        <v>-9.282</v>
      </c>
      <c r="O8031" s="0" t="str">
        <f aca="false">TEXT(B8031,"YYYY-MM")</f>
        <v>2017-10</v>
      </c>
      <c r="P8031" s="18" t="n">
        <f aca="false">IFERROR(N8031/K8031,0)</f>
        <v>-0.0875</v>
      </c>
      <c r="Q8031" s="0" t="str">
        <f aca="false">IF(M8031=0,"No Discount",IF(M8031&lt;0.2,"Low (1-19%)",IF(M8031&lt;0.4,"Medium (20-39%)","High (40%+)")))</f>
        <v>Medium (20-39%)</v>
      </c>
      <c r="R8031" s="0" t="str">
        <f aca="false">INDEX('Lookup Tables'!$B$2:$B$5,MATCH(F8031,'Lookup Tables'!$A$2:$A$5,0))</f>
        <v>Manager A</v>
      </c>
    </row>
    <row r="8032" customFormat="false" ht="15" hidden="false" customHeight="false" outlineLevel="0" collapsed="false">
      <c r="A8032" s="0" t="s">
        <v>5926</v>
      </c>
      <c r="B8032" s="13" t="n">
        <v>42742</v>
      </c>
      <c r="C8032" s="13" t="n">
        <v>42746</v>
      </c>
      <c r="D8032" s="14" t="s">
        <v>69</v>
      </c>
      <c r="E8032" s="14" t="s">
        <v>53</v>
      </c>
      <c r="F8032" s="14" t="s">
        <v>98</v>
      </c>
      <c r="G8032" s="14" t="s">
        <v>99</v>
      </c>
      <c r="H8032" s="14" t="s">
        <v>56</v>
      </c>
      <c r="I8032" s="14" t="s">
        <v>76</v>
      </c>
      <c r="J8032" s="14" t="s">
        <v>2805</v>
      </c>
      <c r="K8032" s="15" t="n">
        <v>23.076</v>
      </c>
      <c r="L8032" s="0" t="n">
        <v>3</v>
      </c>
      <c r="M8032" s="16" t="n">
        <v>0.6</v>
      </c>
      <c r="N8032" s="17" t="n">
        <v>-10.9611</v>
      </c>
      <c r="O8032" s="0" t="str">
        <f aca="false">TEXT(B8032,"YYYY-MM")</f>
        <v>2017-01</v>
      </c>
      <c r="P8032" s="18" t="n">
        <f aca="false">IFERROR(N8032/K8032,0)</f>
        <v>-0.475</v>
      </c>
      <c r="Q8032" s="0" t="str">
        <f aca="false">IF(M8032=0,"No Discount",IF(M8032&lt;0.2,"Low (1-19%)",IF(M8032&lt;0.4,"Medium (20-39%)","High (40%+)")))</f>
        <v>High (40%+)</v>
      </c>
      <c r="R8032" s="0" t="str">
        <f aca="false">INDEX('Lookup Tables'!$B$2:$B$5,MATCH(F8032,'Lookup Tables'!$A$2:$A$5,0))</f>
        <v>Manager A</v>
      </c>
    </row>
    <row r="8033" customFormat="false" ht="15" hidden="false" customHeight="false" outlineLevel="0" collapsed="false">
      <c r="A8033" s="0" t="s">
        <v>5926</v>
      </c>
      <c r="B8033" s="13" t="n">
        <v>42742</v>
      </c>
      <c r="C8033" s="13" t="n">
        <v>42746</v>
      </c>
      <c r="D8033" s="14" t="s">
        <v>69</v>
      </c>
      <c r="E8033" s="14" t="s">
        <v>53</v>
      </c>
      <c r="F8033" s="14" t="s">
        <v>98</v>
      </c>
      <c r="G8033" s="14" t="s">
        <v>99</v>
      </c>
      <c r="H8033" s="14" t="s">
        <v>65</v>
      </c>
      <c r="I8033" s="14" t="s">
        <v>91</v>
      </c>
      <c r="J8033" s="14" t="s">
        <v>1330</v>
      </c>
      <c r="K8033" s="15" t="n">
        <v>25.92</v>
      </c>
      <c r="L8033" s="0" t="n">
        <v>5</v>
      </c>
      <c r="M8033" s="16" t="n">
        <v>0.2</v>
      </c>
      <c r="N8033" s="17" t="n">
        <v>9.072</v>
      </c>
      <c r="O8033" s="0" t="str">
        <f aca="false">TEXT(B8033,"YYYY-MM")</f>
        <v>2017-01</v>
      </c>
      <c r="P8033" s="18" t="n">
        <f aca="false">IFERROR(N8033/K8033,0)</f>
        <v>0.35</v>
      </c>
      <c r="Q8033" s="0" t="str">
        <f aca="false">IF(M8033=0,"No Discount",IF(M8033&lt;0.2,"Low (1-19%)",IF(M8033&lt;0.4,"Medium (20-39%)","High (40%+)")))</f>
        <v>Medium (20-39%)</v>
      </c>
      <c r="R8033" s="0" t="str">
        <f aca="false">INDEX('Lookup Tables'!$B$2:$B$5,MATCH(F8033,'Lookup Tables'!$A$2:$A$5,0))</f>
        <v>Manager A</v>
      </c>
    </row>
    <row r="8034" customFormat="false" ht="15" hidden="false" customHeight="false" outlineLevel="0" collapsed="false">
      <c r="A8034" s="0" t="s">
        <v>5927</v>
      </c>
      <c r="B8034" s="13" t="n">
        <v>42546</v>
      </c>
      <c r="C8034" s="13" t="n">
        <v>42549</v>
      </c>
      <c r="D8034" s="14" t="s">
        <v>137</v>
      </c>
      <c r="E8034" s="14" t="s">
        <v>53</v>
      </c>
      <c r="F8034" s="14" t="s">
        <v>98</v>
      </c>
      <c r="G8034" s="14" t="s">
        <v>99</v>
      </c>
      <c r="H8034" s="14" t="s">
        <v>65</v>
      </c>
      <c r="I8034" s="14" t="s">
        <v>91</v>
      </c>
      <c r="J8034" s="14" t="s">
        <v>1202</v>
      </c>
      <c r="K8034" s="15" t="n">
        <v>47.952</v>
      </c>
      <c r="L8034" s="0" t="n">
        <v>3</v>
      </c>
      <c r="M8034" s="16" t="n">
        <v>0.2</v>
      </c>
      <c r="N8034" s="17" t="n">
        <v>16.1838</v>
      </c>
      <c r="O8034" s="0" t="str">
        <f aca="false">TEXT(B8034,"YYYY-MM")</f>
        <v>2016-06</v>
      </c>
      <c r="P8034" s="18" t="n">
        <f aca="false">IFERROR(N8034/K8034,0)</f>
        <v>0.3375</v>
      </c>
      <c r="Q8034" s="0" t="str">
        <f aca="false">IF(M8034=0,"No Discount",IF(M8034&lt;0.2,"Low (1-19%)",IF(M8034&lt;0.4,"Medium (20-39%)","High (40%+)")))</f>
        <v>Medium (20-39%)</v>
      </c>
      <c r="R8034" s="0" t="str">
        <f aca="false">INDEX('Lookup Tables'!$B$2:$B$5,MATCH(F8034,'Lookup Tables'!$A$2:$A$5,0))</f>
        <v>Manager A</v>
      </c>
    </row>
    <row r="8035" customFormat="false" ht="15" hidden="false" customHeight="false" outlineLevel="0" collapsed="false">
      <c r="A8035" s="0" t="s">
        <v>5927</v>
      </c>
      <c r="B8035" s="13" t="n">
        <v>42546</v>
      </c>
      <c r="C8035" s="13" t="n">
        <v>42549</v>
      </c>
      <c r="D8035" s="14" t="s">
        <v>137</v>
      </c>
      <c r="E8035" s="14" t="s">
        <v>53</v>
      </c>
      <c r="F8035" s="14" t="s">
        <v>98</v>
      </c>
      <c r="G8035" s="14" t="s">
        <v>99</v>
      </c>
      <c r="H8035" s="14" t="s">
        <v>65</v>
      </c>
      <c r="I8035" s="14" t="s">
        <v>83</v>
      </c>
      <c r="J8035" s="14" t="s">
        <v>4188</v>
      </c>
      <c r="K8035" s="15" t="n">
        <v>0.984</v>
      </c>
      <c r="L8035" s="0" t="n">
        <v>2</v>
      </c>
      <c r="M8035" s="16" t="n">
        <v>0.8</v>
      </c>
      <c r="N8035" s="17" t="n">
        <v>-1.476</v>
      </c>
      <c r="O8035" s="0" t="str">
        <f aca="false">TEXT(B8035,"YYYY-MM")</f>
        <v>2016-06</v>
      </c>
      <c r="P8035" s="18" t="n">
        <f aca="false">IFERROR(N8035/K8035,0)</f>
        <v>-1.5</v>
      </c>
      <c r="Q8035" s="0" t="str">
        <f aca="false">IF(M8035=0,"No Discount",IF(M8035&lt;0.2,"Low (1-19%)",IF(M8035&lt;0.4,"Medium (20-39%)","High (40%+)")))</f>
        <v>High (40%+)</v>
      </c>
      <c r="R8035" s="0" t="str">
        <f aca="false">INDEX('Lookup Tables'!$B$2:$B$5,MATCH(F8035,'Lookup Tables'!$A$2:$A$5,0))</f>
        <v>Manager A</v>
      </c>
    </row>
    <row r="8036" customFormat="false" ht="15" hidden="false" customHeight="false" outlineLevel="0" collapsed="false">
      <c r="A8036" s="0" t="s">
        <v>5927</v>
      </c>
      <c r="B8036" s="13" t="n">
        <v>42546</v>
      </c>
      <c r="C8036" s="13" t="n">
        <v>42549</v>
      </c>
      <c r="D8036" s="14" t="s">
        <v>137</v>
      </c>
      <c r="E8036" s="14" t="s">
        <v>53</v>
      </c>
      <c r="F8036" s="14" t="s">
        <v>98</v>
      </c>
      <c r="G8036" s="14" t="s">
        <v>99</v>
      </c>
      <c r="H8036" s="14" t="s">
        <v>56</v>
      </c>
      <c r="I8036" s="14" t="s">
        <v>76</v>
      </c>
      <c r="J8036" s="14" t="s">
        <v>2759</v>
      </c>
      <c r="K8036" s="15" t="n">
        <v>75.384</v>
      </c>
      <c r="L8036" s="0" t="n">
        <v>9</v>
      </c>
      <c r="M8036" s="16" t="n">
        <v>0.6</v>
      </c>
      <c r="N8036" s="17" t="n">
        <v>-20.7306</v>
      </c>
      <c r="O8036" s="0" t="str">
        <f aca="false">TEXT(B8036,"YYYY-MM")</f>
        <v>2016-06</v>
      </c>
      <c r="P8036" s="18" t="n">
        <f aca="false">IFERROR(N8036/K8036,0)</f>
        <v>-0.275</v>
      </c>
      <c r="Q8036" s="0" t="str">
        <f aca="false">IF(M8036=0,"No Discount",IF(M8036&lt;0.2,"Low (1-19%)",IF(M8036&lt;0.4,"Medium (20-39%)","High (40%+)")))</f>
        <v>High (40%+)</v>
      </c>
      <c r="R8036" s="0" t="str">
        <f aca="false">INDEX('Lookup Tables'!$B$2:$B$5,MATCH(F8036,'Lookup Tables'!$A$2:$A$5,0))</f>
        <v>Manager A</v>
      </c>
    </row>
    <row r="8037" customFormat="false" ht="15" hidden="false" customHeight="false" outlineLevel="0" collapsed="false">
      <c r="A8037" s="0" t="s">
        <v>5927</v>
      </c>
      <c r="B8037" s="13" t="n">
        <v>42546</v>
      </c>
      <c r="C8037" s="13" t="n">
        <v>42549</v>
      </c>
      <c r="D8037" s="14" t="s">
        <v>137</v>
      </c>
      <c r="E8037" s="14" t="s">
        <v>53</v>
      </c>
      <c r="F8037" s="14" t="s">
        <v>98</v>
      </c>
      <c r="G8037" s="14" t="s">
        <v>99</v>
      </c>
      <c r="H8037" s="14" t="s">
        <v>65</v>
      </c>
      <c r="I8037" s="14" t="s">
        <v>66</v>
      </c>
      <c r="J8037" s="14" t="s">
        <v>1327</v>
      </c>
      <c r="K8037" s="15" t="n">
        <v>4.608</v>
      </c>
      <c r="L8037" s="0" t="n">
        <v>2</v>
      </c>
      <c r="M8037" s="16" t="n">
        <v>0.2</v>
      </c>
      <c r="N8037" s="17" t="n">
        <v>1.6704</v>
      </c>
      <c r="O8037" s="0" t="str">
        <f aca="false">TEXT(B8037,"YYYY-MM")</f>
        <v>2016-06</v>
      </c>
      <c r="P8037" s="18" t="n">
        <f aca="false">IFERROR(N8037/K8037,0)</f>
        <v>0.3625</v>
      </c>
      <c r="Q8037" s="0" t="str">
        <f aca="false">IF(M8037=0,"No Discount",IF(M8037&lt;0.2,"Low (1-19%)",IF(M8037&lt;0.4,"Medium (20-39%)","High (40%+)")))</f>
        <v>Medium (20-39%)</v>
      </c>
      <c r="R8037" s="0" t="str">
        <f aca="false">INDEX('Lookup Tables'!$B$2:$B$5,MATCH(F8037,'Lookup Tables'!$A$2:$A$5,0))</f>
        <v>Manager A</v>
      </c>
    </row>
    <row r="8038" customFormat="false" ht="15" hidden="false" customHeight="false" outlineLevel="0" collapsed="false">
      <c r="A8038" s="0" t="s">
        <v>5928</v>
      </c>
      <c r="B8038" s="13" t="n">
        <v>42633</v>
      </c>
      <c r="C8038" s="13" t="n">
        <v>42635</v>
      </c>
      <c r="D8038" s="14" t="s">
        <v>137</v>
      </c>
      <c r="E8038" s="14" t="s">
        <v>53</v>
      </c>
      <c r="F8038" s="14" t="s">
        <v>117</v>
      </c>
      <c r="G8038" s="14" t="s">
        <v>584</v>
      </c>
      <c r="H8038" s="14" t="s">
        <v>65</v>
      </c>
      <c r="I8038" s="14" t="s">
        <v>83</v>
      </c>
      <c r="J8038" s="14" t="s">
        <v>2750</v>
      </c>
      <c r="K8038" s="15" t="n">
        <v>37.68</v>
      </c>
      <c r="L8038" s="0" t="n">
        <v>6</v>
      </c>
      <c r="M8038" s="16" t="n">
        <v>0</v>
      </c>
      <c r="N8038" s="17" t="n">
        <v>16.956</v>
      </c>
      <c r="O8038" s="0" t="str">
        <f aca="false">TEXT(B8038,"YYYY-MM")</f>
        <v>2016-09</v>
      </c>
      <c r="P8038" s="18" t="n">
        <f aca="false">IFERROR(N8038/K8038,0)</f>
        <v>0.45</v>
      </c>
      <c r="Q8038" s="0" t="str">
        <f aca="false">IF(M8038=0,"No Discount",IF(M8038&lt;0.2,"Low (1-19%)",IF(M8038&lt;0.4,"Medium (20-39%)","High (40%+)")))</f>
        <v>No Discount</v>
      </c>
      <c r="R8038" s="0" t="str">
        <f aca="false">INDEX('Lookup Tables'!$B$2:$B$5,MATCH(F8038,'Lookup Tables'!$A$2:$A$5,0))</f>
        <v>Manager B</v>
      </c>
    </row>
    <row r="8039" customFormat="false" ht="15" hidden="false" customHeight="false" outlineLevel="0" collapsed="false">
      <c r="A8039" s="0" t="s">
        <v>5929</v>
      </c>
      <c r="B8039" s="13" t="n">
        <v>43291</v>
      </c>
      <c r="C8039" s="13" t="n">
        <v>43295</v>
      </c>
      <c r="D8039" s="14" t="s">
        <v>69</v>
      </c>
      <c r="E8039" s="14" t="s">
        <v>62</v>
      </c>
      <c r="F8039" s="14" t="s">
        <v>54</v>
      </c>
      <c r="G8039" s="14" t="s">
        <v>597</v>
      </c>
      <c r="H8039" s="14" t="s">
        <v>65</v>
      </c>
      <c r="I8039" s="14" t="s">
        <v>85</v>
      </c>
      <c r="J8039" s="14" t="s">
        <v>5345</v>
      </c>
      <c r="K8039" s="15" t="n">
        <v>41.91</v>
      </c>
      <c r="L8039" s="0" t="n">
        <v>3</v>
      </c>
      <c r="M8039" s="16" t="n">
        <v>0</v>
      </c>
      <c r="N8039" s="17" t="n">
        <v>10.8966</v>
      </c>
      <c r="O8039" s="0" t="str">
        <f aca="false">TEXT(B8039,"YYYY-MM")</f>
        <v>2018-07</v>
      </c>
      <c r="P8039" s="18" t="n">
        <f aca="false">IFERROR(N8039/K8039,0)</f>
        <v>0.26</v>
      </c>
      <c r="Q8039" s="0" t="str">
        <f aca="false">IF(M8039=0,"No Discount",IF(M8039&lt;0.2,"Low (1-19%)",IF(M8039&lt;0.4,"Medium (20-39%)","High (40%+)")))</f>
        <v>No Discount</v>
      </c>
      <c r="R8039" s="0" t="str">
        <f aca="false">INDEX('Lookup Tables'!$B$2:$B$5,MATCH(F8039,'Lookup Tables'!$A$2:$A$5,0))</f>
        <v>Manager C</v>
      </c>
    </row>
    <row r="8040" customFormat="false" ht="15" hidden="false" customHeight="false" outlineLevel="0" collapsed="false">
      <c r="A8040" s="0" t="s">
        <v>5930</v>
      </c>
      <c r="B8040" s="13" t="n">
        <v>43281</v>
      </c>
      <c r="C8040" s="13" t="n">
        <v>43283</v>
      </c>
      <c r="D8040" s="14" t="s">
        <v>52</v>
      </c>
      <c r="E8040" s="14" t="s">
        <v>53</v>
      </c>
      <c r="F8040" s="14" t="s">
        <v>63</v>
      </c>
      <c r="G8040" s="14" t="s">
        <v>64</v>
      </c>
      <c r="H8040" s="14" t="s">
        <v>56</v>
      </c>
      <c r="I8040" s="14" t="s">
        <v>57</v>
      </c>
      <c r="J8040" s="14" t="s">
        <v>2054</v>
      </c>
      <c r="K8040" s="15" t="n">
        <v>435.999</v>
      </c>
      <c r="L8040" s="0" t="n">
        <v>3</v>
      </c>
      <c r="M8040" s="16" t="n">
        <v>0.15</v>
      </c>
      <c r="N8040" s="17" t="n">
        <v>5.1294</v>
      </c>
      <c r="O8040" s="0" t="str">
        <f aca="false">TEXT(B8040,"YYYY-MM")</f>
        <v>2018-06</v>
      </c>
      <c r="P8040" s="18" t="n">
        <f aca="false">IFERROR(N8040/K8040,0)</f>
        <v>0.0117647058823529</v>
      </c>
      <c r="Q8040" s="0" t="str">
        <f aca="false">IF(M8040=0,"No Discount",IF(M8040&lt;0.2,"Low (1-19%)",IF(M8040&lt;0.4,"Medium (20-39%)","High (40%+)")))</f>
        <v>Low (1-19%)</v>
      </c>
      <c r="R8040" s="0" t="str">
        <f aca="false">INDEX('Lookup Tables'!$B$2:$B$5,MATCH(F8040,'Lookup Tables'!$A$2:$A$5,0))</f>
        <v>Manager D</v>
      </c>
    </row>
    <row r="8041" customFormat="false" ht="15" hidden="false" customHeight="false" outlineLevel="0" collapsed="false">
      <c r="A8041" s="0" t="s">
        <v>5931</v>
      </c>
      <c r="B8041" s="13" t="n">
        <v>43333</v>
      </c>
      <c r="C8041" s="13" t="n">
        <v>43337</v>
      </c>
      <c r="D8041" s="14" t="s">
        <v>52</v>
      </c>
      <c r="E8041" s="14" t="s">
        <v>62</v>
      </c>
      <c r="F8041" s="14" t="s">
        <v>63</v>
      </c>
      <c r="G8041" s="14" t="s">
        <v>94</v>
      </c>
      <c r="H8041" s="14" t="s">
        <v>56</v>
      </c>
      <c r="I8041" s="14" t="s">
        <v>59</v>
      </c>
      <c r="J8041" s="14" t="s">
        <v>362</v>
      </c>
      <c r="K8041" s="15" t="n">
        <v>388.704</v>
      </c>
      <c r="L8041" s="0" t="n">
        <v>6</v>
      </c>
      <c r="M8041" s="16" t="n">
        <v>0.2</v>
      </c>
      <c r="N8041" s="17" t="n">
        <v>38.8704</v>
      </c>
      <c r="O8041" s="0" t="str">
        <f aca="false">TEXT(B8041,"YYYY-MM")</f>
        <v>2018-08</v>
      </c>
      <c r="P8041" s="18" t="n">
        <f aca="false">IFERROR(N8041/K8041,0)</f>
        <v>0.1</v>
      </c>
      <c r="Q8041" s="0" t="str">
        <f aca="false">IF(M8041=0,"No Discount",IF(M8041&lt;0.2,"Low (1-19%)",IF(M8041&lt;0.4,"Medium (20-39%)","High (40%+)")))</f>
        <v>Medium (20-39%)</v>
      </c>
      <c r="R8041" s="0" t="str">
        <f aca="false">INDEX('Lookup Tables'!$B$2:$B$5,MATCH(F8041,'Lookup Tables'!$A$2:$A$5,0))</f>
        <v>Manager D</v>
      </c>
    </row>
    <row r="8042" customFormat="false" ht="15" hidden="false" customHeight="false" outlineLevel="0" collapsed="false">
      <c r="A8042" s="0" t="s">
        <v>5931</v>
      </c>
      <c r="B8042" s="13" t="n">
        <v>43333</v>
      </c>
      <c r="C8042" s="13" t="n">
        <v>43337</v>
      </c>
      <c r="D8042" s="14" t="s">
        <v>52</v>
      </c>
      <c r="E8042" s="14" t="s">
        <v>62</v>
      </c>
      <c r="F8042" s="14" t="s">
        <v>63</v>
      </c>
      <c r="G8042" s="14" t="s">
        <v>94</v>
      </c>
      <c r="H8042" s="14" t="s">
        <v>65</v>
      </c>
      <c r="I8042" s="14" t="s">
        <v>73</v>
      </c>
      <c r="J8042" s="14" t="s">
        <v>1099</v>
      </c>
      <c r="K8042" s="15" t="n">
        <v>572.58</v>
      </c>
      <c r="L8042" s="0" t="n">
        <v>6</v>
      </c>
      <c r="M8042" s="16" t="n">
        <v>0</v>
      </c>
      <c r="N8042" s="17" t="n">
        <v>34.3548</v>
      </c>
      <c r="O8042" s="0" t="str">
        <f aca="false">TEXT(B8042,"YYYY-MM")</f>
        <v>2018-08</v>
      </c>
      <c r="P8042" s="18" t="n">
        <f aca="false">IFERROR(N8042/K8042,0)</f>
        <v>0.06</v>
      </c>
      <c r="Q8042" s="0" t="str">
        <f aca="false">IF(M8042=0,"No Discount",IF(M8042&lt;0.2,"Low (1-19%)",IF(M8042&lt;0.4,"Medium (20-39%)","High (40%+)")))</f>
        <v>No Discount</v>
      </c>
      <c r="R8042" s="0" t="str">
        <f aca="false">INDEX('Lookup Tables'!$B$2:$B$5,MATCH(F8042,'Lookup Tables'!$A$2:$A$5,0))</f>
        <v>Manager D</v>
      </c>
    </row>
    <row r="8043" customFormat="false" ht="15" hidden="false" customHeight="false" outlineLevel="0" collapsed="false">
      <c r="A8043" s="0" t="s">
        <v>5931</v>
      </c>
      <c r="B8043" s="13" t="n">
        <v>43333</v>
      </c>
      <c r="C8043" s="13" t="n">
        <v>43337</v>
      </c>
      <c r="D8043" s="14" t="s">
        <v>52</v>
      </c>
      <c r="E8043" s="14" t="s">
        <v>62</v>
      </c>
      <c r="F8043" s="14" t="s">
        <v>63</v>
      </c>
      <c r="G8043" s="14" t="s">
        <v>94</v>
      </c>
      <c r="H8043" s="14" t="s">
        <v>80</v>
      </c>
      <c r="I8043" s="14" t="s">
        <v>123</v>
      </c>
      <c r="J8043" s="14" t="s">
        <v>2676</v>
      </c>
      <c r="K8043" s="15" t="n">
        <v>33.18</v>
      </c>
      <c r="L8043" s="0" t="n">
        <v>2</v>
      </c>
      <c r="M8043" s="16" t="n">
        <v>0</v>
      </c>
      <c r="N8043" s="17" t="n">
        <v>11.613</v>
      </c>
      <c r="O8043" s="0" t="str">
        <f aca="false">TEXT(B8043,"YYYY-MM")</f>
        <v>2018-08</v>
      </c>
      <c r="P8043" s="18" t="n">
        <f aca="false">IFERROR(N8043/K8043,0)</f>
        <v>0.35</v>
      </c>
      <c r="Q8043" s="0" t="str">
        <f aca="false">IF(M8043=0,"No Discount",IF(M8043&lt;0.2,"Low (1-19%)",IF(M8043&lt;0.4,"Medium (20-39%)","High (40%+)")))</f>
        <v>No Discount</v>
      </c>
      <c r="R8043" s="0" t="str">
        <f aca="false">INDEX('Lookup Tables'!$B$2:$B$5,MATCH(F8043,'Lookup Tables'!$A$2:$A$5,0))</f>
        <v>Manager D</v>
      </c>
    </row>
    <row r="8044" customFormat="false" ht="15" hidden="false" customHeight="false" outlineLevel="0" collapsed="false">
      <c r="A8044" s="0" t="s">
        <v>5932</v>
      </c>
      <c r="B8044" s="13" t="n">
        <v>43170</v>
      </c>
      <c r="C8044" s="13" t="n">
        <v>43174</v>
      </c>
      <c r="D8044" s="14" t="s">
        <v>69</v>
      </c>
      <c r="E8044" s="14" t="s">
        <v>97</v>
      </c>
      <c r="F8044" s="14" t="s">
        <v>117</v>
      </c>
      <c r="G8044" s="14" t="s">
        <v>584</v>
      </c>
      <c r="H8044" s="14" t="s">
        <v>80</v>
      </c>
      <c r="I8044" s="14" t="s">
        <v>123</v>
      </c>
      <c r="J8044" s="14" t="s">
        <v>732</v>
      </c>
      <c r="K8044" s="15" t="n">
        <v>63.88</v>
      </c>
      <c r="L8044" s="0" t="n">
        <v>4</v>
      </c>
      <c r="M8044" s="16" t="n">
        <v>0</v>
      </c>
      <c r="N8044" s="17" t="n">
        <v>24.9132</v>
      </c>
      <c r="O8044" s="0" t="str">
        <f aca="false">TEXT(B8044,"YYYY-MM")</f>
        <v>2018-03</v>
      </c>
      <c r="P8044" s="18" t="n">
        <f aca="false">IFERROR(N8044/K8044,0)</f>
        <v>0.39</v>
      </c>
      <c r="Q8044" s="0" t="str">
        <f aca="false">IF(M8044=0,"No Discount",IF(M8044&lt;0.2,"Low (1-19%)",IF(M8044&lt;0.4,"Medium (20-39%)","High (40%+)")))</f>
        <v>No Discount</v>
      </c>
      <c r="R8044" s="0" t="str">
        <f aca="false">INDEX('Lookup Tables'!$B$2:$B$5,MATCH(F8044,'Lookup Tables'!$A$2:$A$5,0))</f>
        <v>Manager B</v>
      </c>
    </row>
    <row r="8045" customFormat="false" ht="15" hidden="false" customHeight="false" outlineLevel="0" collapsed="false">
      <c r="A8045" s="0" t="s">
        <v>5932</v>
      </c>
      <c r="B8045" s="13" t="n">
        <v>43170</v>
      </c>
      <c r="C8045" s="13" t="n">
        <v>43174</v>
      </c>
      <c r="D8045" s="14" t="s">
        <v>69</v>
      </c>
      <c r="E8045" s="14" t="s">
        <v>97</v>
      </c>
      <c r="F8045" s="14" t="s">
        <v>117</v>
      </c>
      <c r="G8045" s="14" t="s">
        <v>584</v>
      </c>
      <c r="H8045" s="14" t="s">
        <v>56</v>
      </c>
      <c r="I8045" s="14" t="s">
        <v>76</v>
      </c>
      <c r="J8045" s="14" t="s">
        <v>5933</v>
      </c>
      <c r="K8045" s="15" t="n">
        <v>26.72</v>
      </c>
      <c r="L8045" s="0" t="n">
        <v>1</v>
      </c>
      <c r="M8045" s="16" t="n">
        <v>0</v>
      </c>
      <c r="N8045" s="17" t="n">
        <v>11.7568</v>
      </c>
      <c r="O8045" s="0" t="str">
        <f aca="false">TEXT(B8045,"YYYY-MM")</f>
        <v>2018-03</v>
      </c>
      <c r="P8045" s="18" t="n">
        <f aca="false">IFERROR(N8045/K8045,0)</f>
        <v>0.44</v>
      </c>
      <c r="Q8045" s="0" t="str">
        <f aca="false">IF(M8045=0,"No Discount",IF(M8045&lt;0.2,"Low (1-19%)",IF(M8045&lt;0.4,"Medium (20-39%)","High (40%+)")))</f>
        <v>No Discount</v>
      </c>
      <c r="R8045" s="0" t="str">
        <f aca="false">INDEX('Lookup Tables'!$B$2:$B$5,MATCH(F8045,'Lookup Tables'!$A$2:$A$5,0))</f>
        <v>Manager B</v>
      </c>
    </row>
    <row r="8046" customFormat="false" ht="15" hidden="false" customHeight="false" outlineLevel="0" collapsed="false">
      <c r="A8046" s="0" t="s">
        <v>5934</v>
      </c>
      <c r="B8046" s="13" t="n">
        <v>43358</v>
      </c>
      <c r="C8046" s="13" t="n">
        <v>43360</v>
      </c>
      <c r="D8046" s="14" t="s">
        <v>52</v>
      </c>
      <c r="E8046" s="14" t="s">
        <v>53</v>
      </c>
      <c r="F8046" s="14" t="s">
        <v>63</v>
      </c>
      <c r="G8046" s="14" t="s">
        <v>106</v>
      </c>
      <c r="H8046" s="14" t="s">
        <v>65</v>
      </c>
      <c r="I8046" s="14" t="s">
        <v>83</v>
      </c>
      <c r="J8046" s="14" t="s">
        <v>255</v>
      </c>
      <c r="K8046" s="15" t="n">
        <v>295.056</v>
      </c>
      <c r="L8046" s="0" t="n">
        <v>9</v>
      </c>
      <c r="M8046" s="16" t="n">
        <v>0.2</v>
      </c>
      <c r="N8046" s="17" t="n">
        <v>106.9578</v>
      </c>
      <c r="O8046" s="0" t="str">
        <f aca="false">TEXT(B8046,"YYYY-MM")</f>
        <v>2018-09</v>
      </c>
      <c r="P8046" s="18" t="n">
        <f aca="false">IFERROR(N8046/K8046,0)</f>
        <v>0.3625</v>
      </c>
      <c r="Q8046" s="0" t="str">
        <f aca="false">IF(M8046=0,"No Discount",IF(M8046&lt;0.2,"Low (1-19%)",IF(M8046&lt;0.4,"Medium (20-39%)","High (40%+)")))</f>
        <v>Medium (20-39%)</v>
      </c>
      <c r="R8046" s="0" t="str">
        <f aca="false">INDEX('Lookup Tables'!$B$2:$B$5,MATCH(F8046,'Lookup Tables'!$A$2:$A$5,0))</f>
        <v>Manager D</v>
      </c>
    </row>
    <row r="8047" customFormat="false" ht="15" hidden="false" customHeight="false" outlineLevel="0" collapsed="false">
      <c r="A8047" s="0" t="s">
        <v>5935</v>
      </c>
      <c r="B8047" s="13" t="n">
        <v>42998</v>
      </c>
      <c r="C8047" s="13" t="n">
        <v>43002</v>
      </c>
      <c r="D8047" s="14" t="s">
        <v>69</v>
      </c>
      <c r="E8047" s="14" t="s">
        <v>53</v>
      </c>
      <c r="F8047" s="14" t="s">
        <v>117</v>
      </c>
      <c r="G8047" s="14" t="s">
        <v>170</v>
      </c>
      <c r="H8047" s="14" t="s">
        <v>65</v>
      </c>
      <c r="I8047" s="14" t="s">
        <v>85</v>
      </c>
      <c r="J8047" s="14" t="s">
        <v>2159</v>
      </c>
      <c r="K8047" s="15" t="n">
        <v>393.25</v>
      </c>
      <c r="L8047" s="0" t="n">
        <v>5</v>
      </c>
      <c r="M8047" s="16" t="n">
        <v>0</v>
      </c>
      <c r="N8047" s="17" t="n">
        <v>129.7725</v>
      </c>
      <c r="O8047" s="0" t="str">
        <f aca="false">TEXT(B8047,"YYYY-MM")</f>
        <v>2017-09</v>
      </c>
      <c r="P8047" s="18" t="n">
        <f aca="false">IFERROR(N8047/K8047,0)</f>
        <v>0.33</v>
      </c>
      <c r="Q8047" s="0" t="str">
        <f aca="false">IF(M8047=0,"No Discount",IF(M8047&lt;0.2,"Low (1-19%)",IF(M8047&lt;0.4,"Medium (20-39%)","High (40%+)")))</f>
        <v>No Discount</v>
      </c>
      <c r="R8047" s="0" t="str">
        <f aca="false">INDEX('Lookup Tables'!$B$2:$B$5,MATCH(F8047,'Lookup Tables'!$A$2:$A$5,0))</f>
        <v>Manager B</v>
      </c>
    </row>
    <row r="8048" customFormat="false" ht="15" hidden="false" customHeight="false" outlineLevel="0" collapsed="false">
      <c r="A8048" s="0" t="s">
        <v>5936</v>
      </c>
      <c r="B8048" s="13" t="n">
        <v>43084</v>
      </c>
      <c r="C8048" s="13" t="n">
        <v>43086</v>
      </c>
      <c r="D8048" s="14" t="s">
        <v>52</v>
      </c>
      <c r="E8048" s="14" t="s">
        <v>53</v>
      </c>
      <c r="F8048" s="14" t="s">
        <v>117</v>
      </c>
      <c r="G8048" s="14" t="s">
        <v>269</v>
      </c>
      <c r="H8048" s="14" t="s">
        <v>65</v>
      </c>
      <c r="I8048" s="14" t="s">
        <v>83</v>
      </c>
      <c r="J8048" s="14" t="s">
        <v>4188</v>
      </c>
      <c r="K8048" s="15" t="n">
        <v>2.214</v>
      </c>
      <c r="L8048" s="0" t="n">
        <v>3</v>
      </c>
      <c r="M8048" s="16" t="n">
        <v>0.7</v>
      </c>
      <c r="N8048" s="17" t="n">
        <v>-1.476</v>
      </c>
      <c r="O8048" s="0" t="str">
        <f aca="false">TEXT(B8048,"YYYY-MM")</f>
        <v>2017-12</v>
      </c>
      <c r="P8048" s="18" t="n">
        <f aca="false">IFERROR(N8048/K8048,0)</f>
        <v>-0.666666666666667</v>
      </c>
      <c r="Q8048" s="0" t="str">
        <f aca="false">IF(M8048=0,"No Discount",IF(M8048&lt;0.2,"Low (1-19%)",IF(M8048&lt;0.4,"Medium (20-39%)","High (40%+)")))</f>
        <v>High (40%+)</v>
      </c>
      <c r="R8048" s="0" t="str">
        <f aca="false">INDEX('Lookup Tables'!$B$2:$B$5,MATCH(F8048,'Lookup Tables'!$A$2:$A$5,0))</f>
        <v>Manager B</v>
      </c>
    </row>
    <row r="8049" customFormat="false" ht="15" hidden="false" customHeight="false" outlineLevel="0" collapsed="false">
      <c r="A8049" s="0" t="s">
        <v>5937</v>
      </c>
      <c r="B8049" s="13" t="n">
        <v>43407</v>
      </c>
      <c r="C8049" s="13" t="n">
        <v>43410</v>
      </c>
      <c r="D8049" s="14" t="s">
        <v>52</v>
      </c>
      <c r="E8049" s="14" t="s">
        <v>53</v>
      </c>
      <c r="F8049" s="14" t="s">
        <v>54</v>
      </c>
      <c r="G8049" s="14" t="s">
        <v>90</v>
      </c>
      <c r="H8049" s="14" t="s">
        <v>65</v>
      </c>
      <c r="I8049" s="14" t="s">
        <v>91</v>
      </c>
      <c r="J8049" s="14" t="s">
        <v>1779</v>
      </c>
      <c r="K8049" s="15" t="n">
        <v>16.272</v>
      </c>
      <c r="L8049" s="0" t="n">
        <v>3</v>
      </c>
      <c r="M8049" s="16" t="n">
        <v>0.2</v>
      </c>
      <c r="N8049" s="17" t="n">
        <v>5.2884</v>
      </c>
      <c r="O8049" s="0" t="str">
        <f aca="false">TEXT(B8049,"YYYY-MM")</f>
        <v>2018-11</v>
      </c>
      <c r="P8049" s="18" t="n">
        <f aca="false">IFERROR(N8049/K8049,0)</f>
        <v>0.325</v>
      </c>
      <c r="Q8049" s="0" t="str">
        <f aca="false">IF(M8049=0,"No Discount",IF(M8049&lt;0.2,"Low (1-19%)",IF(M8049&lt;0.4,"Medium (20-39%)","High (40%+)")))</f>
        <v>Medium (20-39%)</v>
      </c>
      <c r="R8049" s="0" t="str">
        <f aca="false">INDEX('Lookup Tables'!$B$2:$B$5,MATCH(F8049,'Lookup Tables'!$A$2:$A$5,0))</f>
        <v>Manager C</v>
      </c>
    </row>
    <row r="8050" customFormat="false" ht="15" hidden="false" customHeight="false" outlineLevel="0" collapsed="false">
      <c r="A8050" s="0" t="s">
        <v>5938</v>
      </c>
      <c r="B8050" s="13" t="n">
        <v>42919</v>
      </c>
      <c r="C8050" s="13" t="n">
        <v>42923</v>
      </c>
      <c r="D8050" s="14" t="s">
        <v>69</v>
      </c>
      <c r="E8050" s="14" t="s">
        <v>62</v>
      </c>
      <c r="F8050" s="14" t="s">
        <v>117</v>
      </c>
      <c r="G8050" s="14" t="s">
        <v>170</v>
      </c>
      <c r="H8050" s="14" t="s">
        <v>65</v>
      </c>
      <c r="I8050" s="14" t="s">
        <v>85</v>
      </c>
      <c r="J8050" s="14" t="s">
        <v>4429</v>
      </c>
      <c r="K8050" s="15" t="n">
        <v>706.86</v>
      </c>
      <c r="L8050" s="0" t="n">
        <v>7</v>
      </c>
      <c r="M8050" s="16" t="n">
        <v>0</v>
      </c>
      <c r="N8050" s="17" t="n">
        <v>197.9208</v>
      </c>
      <c r="O8050" s="0" t="str">
        <f aca="false">TEXT(B8050,"YYYY-MM")</f>
        <v>2017-07</v>
      </c>
      <c r="P8050" s="18" t="n">
        <f aca="false">IFERROR(N8050/K8050,0)</f>
        <v>0.28</v>
      </c>
      <c r="Q8050" s="0" t="str">
        <f aca="false">IF(M8050=0,"No Discount",IF(M8050&lt;0.2,"Low (1-19%)",IF(M8050&lt;0.4,"Medium (20-39%)","High (40%+)")))</f>
        <v>No Discount</v>
      </c>
      <c r="R8050" s="0" t="str">
        <f aca="false">INDEX('Lookup Tables'!$B$2:$B$5,MATCH(F8050,'Lookup Tables'!$A$2:$A$5,0))</f>
        <v>Manager B</v>
      </c>
    </row>
    <row r="8051" customFormat="false" ht="15" hidden="false" customHeight="false" outlineLevel="0" collapsed="false">
      <c r="A8051" s="0" t="s">
        <v>5939</v>
      </c>
      <c r="B8051" s="13" t="n">
        <v>42273</v>
      </c>
      <c r="C8051" s="13" t="n">
        <v>42277</v>
      </c>
      <c r="D8051" s="14" t="s">
        <v>69</v>
      </c>
      <c r="E8051" s="14" t="s">
        <v>62</v>
      </c>
      <c r="F8051" s="14" t="s">
        <v>117</v>
      </c>
      <c r="G8051" s="14" t="s">
        <v>118</v>
      </c>
      <c r="H8051" s="14" t="s">
        <v>65</v>
      </c>
      <c r="I8051" s="14" t="s">
        <v>83</v>
      </c>
      <c r="J8051" s="14" t="s">
        <v>288</v>
      </c>
      <c r="K8051" s="15" t="n">
        <v>5.97</v>
      </c>
      <c r="L8051" s="0" t="n">
        <v>5</v>
      </c>
      <c r="M8051" s="16" t="n">
        <v>0.7</v>
      </c>
      <c r="N8051" s="17" t="n">
        <v>-4.577</v>
      </c>
      <c r="O8051" s="0" t="str">
        <f aca="false">TEXT(B8051,"YYYY-MM")</f>
        <v>2015-09</v>
      </c>
      <c r="P8051" s="18" t="n">
        <f aca="false">IFERROR(N8051/K8051,0)</f>
        <v>-0.766666666666667</v>
      </c>
      <c r="Q8051" s="0" t="str">
        <f aca="false">IF(M8051=0,"No Discount",IF(M8051&lt;0.2,"Low (1-19%)",IF(M8051&lt;0.4,"Medium (20-39%)","High (40%+)")))</f>
        <v>High (40%+)</v>
      </c>
      <c r="R8051" s="0" t="str">
        <f aca="false">INDEX('Lookup Tables'!$B$2:$B$5,MATCH(F8051,'Lookup Tables'!$A$2:$A$5,0))</f>
        <v>Manager B</v>
      </c>
    </row>
    <row r="8052" customFormat="false" ht="15" hidden="false" customHeight="false" outlineLevel="0" collapsed="false">
      <c r="A8052" s="0" t="s">
        <v>5939</v>
      </c>
      <c r="B8052" s="13" t="n">
        <v>42273</v>
      </c>
      <c r="C8052" s="13" t="n">
        <v>42277</v>
      </c>
      <c r="D8052" s="14" t="s">
        <v>69</v>
      </c>
      <c r="E8052" s="14" t="s">
        <v>62</v>
      </c>
      <c r="F8052" s="14" t="s">
        <v>117</v>
      </c>
      <c r="G8052" s="14" t="s">
        <v>118</v>
      </c>
      <c r="H8052" s="14" t="s">
        <v>56</v>
      </c>
      <c r="I8052" s="14" t="s">
        <v>76</v>
      </c>
      <c r="J8052" s="14" t="s">
        <v>1334</v>
      </c>
      <c r="K8052" s="15" t="n">
        <v>21.184</v>
      </c>
      <c r="L8052" s="0" t="n">
        <v>1</v>
      </c>
      <c r="M8052" s="16" t="n">
        <v>0.2</v>
      </c>
      <c r="N8052" s="17" t="n">
        <v>4.7664</v>
      </c>
      <c r="O8052" s="0" t="str">
        <f aca="false">TEXT(B8052,"YYYY-MM")</f>
        <v>2015-09</v>
      </c>
      <c r="P8052" s="18" t="n">
        <f aca="false">IFERROR(N8052/K8052,0)</f>
        <v>0.225</v>
      </c>
      <c r="Q8052" s="0" t="str">
        <f aca="false">IF(M8052=0,"No Discount",IF(M8052&lt;0.2,"Low (1-19%)",IF(M8052&lt;0.4,"Medium (20-39%)","High (40%+)")))</f>
        <v>Medium (20-39%)</v>
      </c>
      <c r="R8052" s="0" t="str">
        <f aca="false">INDEX('Lookup Tables'!$B$2:$B$5,MATCH(F8052,'Lookup Tables'!$A$2:$A$5,0))</f>
        <v>Manager B</v>
      </c>
    </row>
    <row r="8053" customFormat="false" ht="15" hidden="false" customHeight="false" outlineLevel="0" collapsed="false">
      <c r="A8053" s="0" t="s">
        <v>5939</v>
      </c>
      <c r="B8053" s="13" t="n">
        <v>42273</v>
      </c>
      <c r="C8053" s="13" t="n">
        <v>42277</v>
      </c>
      <c r="D8053" s="14" t="s">
        <v>69</v>
      </c>
      <c r="E8053" s="14" t="s">
        <v>62</v>
      </c>
      <c r="F8053" s="14" t="s">
        <v>117</v>
      </c>
      <c r="G8053" s="14" t="s">
        <v>118</v>
      </c>
      <c r="H8053" s="14" t="s">
        <v>65</v>
      </c>
      <c r="I8053" s="14" t="s">
        <v>85</v>
      </c>
      <c r="J8053" s="14" t="s">
        <v>115</v>
      </c>
      <c r="K8053" s="15" t="n">
        <v>41.376</v>
      </c>
      <c r="L8053" s="0" t="n">
        <v>6</v>
      </c>
      <c r="M8053" s="16" t="n">
        <v>0.2</v>
      </c>
      <c r="N8053" s="17" t="n">
        <v>3.1032</v>
      </c>
      <c r="O8053" s="0" t="str">
        <f aca="false">TEXT(B8053,"YYYY-MM")</f>
        <v>2015-09</v>
      </c>
      <c r="P8053" s="18" t="n">
        <f aca="false">IFERROR(N8053/K8053,0)</f>
        <v>0.075</v>
      </c>
      <c r="Q8053" s="0" t="str">
        <f aca="false">IF(M8053=0,"No Discount",IF(M8053&lt;0.2,"Low (1-19%)",IF(M8053&lt;0.4,"Medium (20-39%)","High (40%+)")))</f>
        <v>Medium (20-39%)</v>
      </c>
      <c r="R8053" s="0" t="str">
        <f aca="false">INDEX('Lookup Tables'!$B$2:$B$5,MATCH(F8053,'Lookup Tables'!$A$2:$A$5,0))</f>
        <v>Manager B</v>
      </c>
    </row>
    <row r="8054" customFormat="false" ht="15" hidden="false" customHeight="false" outlineLevel="0" collapsed="false">
      <c r="A8054" s="0" t="s">
        <v>5940</v>
      </c>
      <c r="B8054" s="13" t="n">
        <v>42199</v>
      </c>
      <c r="C8054" s="13" t="n">
        <v>42202</v>
      </c>
      <c r="D8054" s="14" t="s">
        <v>52</v>
      </c>
      <c r="E8054" s="14" t="s">
        <v>62</v>
      </c>
      <c r="F8054" s="14" t="s">
        <v>117</v>
      </c>
      <c r="G8054" s="14" t="s">
        <v>170</v>
      </c>
      <c r="H8054" s="14" t="s">
        <v>65</v>
      </c>
      <c r="I8054" s="14" t="s">
        <v>78</v>
      </c>
      <c r="J8054" s="14" t="s">
        <v>1569</v>
      </c>
      <c r="K8054" s="15" t="n">
        <v>17.94</v>
      </c>
      <c r="L8054" s="0" t="n">
        <v>3</v>
      </c>
      <c r="M8054" s="16" t="n">
        <v>0</v>
      </c>
      <c r="N8054" s="17" t="n">
        <v>4.485</v>
      </c>
      <c r="O8054" s="0" t="str">
        <f aca="false">TEXT(B8054,"YYYY-MM")</f>
        <v>2015-07</v>
      </c>
      <c r="P8054" s="18" t="n">
        <f aca="false">IFERROR(N8054/K8054,0)</f>
        <v>0.25</v>
      </c>
      <c r="Q8054" s="0" t="str">
        <f aca="false">IF(M8054=0,"No Discount",IF(M8054&lt;0.2,"Low (1-19%)",IF(M8054&lt;0.4,"Medium (20-39%)","High (40%+)")))</f>
        <v>No Discount</v>
      </c>
      <c r="R8054" s="0" t="str">
        <f aca="false">INDEX('Lookup Tables'!$B$2:$B$5,MATCH(F8054,'Lookup Tables'!$A$2:$A$5,0))</f>
        <v>Manager B</v>
      </c>
    </row>
    <row r="8055" customFormat="false" ht="15" hidden="false" customHeight="false" outlineLevel="0" collapsed="false">
      <c r="A8055" s="0" t="s">
        <v>5941</v>
      </c>
      <c r="B8055" s="13" t="n">
        <v>43371</v>
      </c>
      <c r="C8055" s="13" t="n">
        <v>43378</v>
      </c>
      <c r="D8055" s="14" t="s">
        <v>69</v>
      </c>
      <c r="E8055" s="14" t="s">
        <v>62</v>
      </c>
      <c r="F8055" s="14" t="s">
        <v>117</v>
      </c>
      <c r="G8055" s="14" t="s">
        <v>118</v>
      </c>
      <c r="H8055" s="14" t="s">
        <v>65</v>
      </c>
      <c r="I8055" s="14" t="s">
        <v>83</v>
      </c>
      <c r="J8055" s="14" t="s">
        <v>1072</v>
      </c>
      <c r="K8055" s="15" t="n">
        <v>2.655</v>
      </c>
      <c r="L8055" s="0" t="n">
        <v>1</v>
      </c>
      <c r="M8055" s="16" t="n">
        <v>0.7</v>
      </c>
      <c r="N8055" s="17" t="n">
        <v>-1.8585</v>
      </c>
      <c r="O8055" s="0" t="str">
        <f aca="false">TEXT(B8055,"YYYY-MM")</f>
        <v>2018-09</v>
      </c>
      <c r="P8055" s="18" t="n">
        <f aca="false">IFERROR(N8055/K8055,0)</f>
        <v>-0.7</v>
      </c>
      <c r="Q8055" s="0" t="str">
        <f aca="false">IF(M8055=0,"No Discount",IF(M8055&lt;0.2,"Low (1-19%)",IF(M8055&lt;0.4,"Medium (20-39%)","High (40%+)")))</f>
        <v>High (40%+)</v>
      </c>
      <c r="R8055" s="0" t="str">
        <f aca="false">INDEX('Lookup Tables'!$B$2:$B$5,MATCH(F8055,'Lookup Tables'!$A$2:$A$5,0))</f>
        <v>Manager B</v>
      </c>
    </row>
    <row r="8056" customFormat="false" ht="15" hidden="false" customHeight="false" outlineLevel="0" collapsed="false">
      <c r="A8056" s="0" t="s">
        <v>5942</v>
      </c>
      <c r="B8056" s="13" t="n">
        <v>42610</v>
      </c>
      <c r="C8056" s="13" t="n">
        <v>42617</v>
      </c>
      <c r="D8056" s="14" t="s">
        <v>69</v>
      </c>
      <c r="E8056" s="14" t="s">
        <v>53</v>
      </c>
      <c r="F8056" s="14" t="s">
        <v>63</v>
      </c>
      <c r="G8056" s="14" t="s">
        <v>64</v>
      </c>
      <c r="H8056" s="14" t="s">
        <v>65</v>
      </c>
      <c r="I8056" s="14" t="s">
        <v>73</v>
      </c>
      <c r="J8056" s="14" t="s">
        <v>919</v>
      </c>
      <c r="K8056" s="15" t="n">
        <v>892.35</v>
      </c>
      <c r="L8056" s="0" t="n">
        <v>5</v>
      </c>
      <c r="M8056" s="16" t="n">
        <v>0</v>
      </c>
      <c r="N8056" s="17" t="n">
        <v>267.705</v>
      </c>
      <c r="O8056" s="0" t="str">
        <f aca="false">TEXT(B8056,"YYYY-MM")</f>
        <v>2016-08</v>
      </c>
      <c r="P8056" s="18" t="n">
        <f aca="false">IFERROR(N8056/K8056,0)</f>
        <v>0.3</v>
      </c>
      <c r="Q8056" s="0" t="str">
        <f aca="false">IF(M8056=0,"No Discount",IF(M8056&lt;0.2,"Low (1-19%)",IF(M8056&lt;0.4,"Medium (20-39%)","High (40%+)")))</f>
        <v>No Discount</v>
      </c>
      <c r="R8056" s="0" t="str">
        <f aca="false">INDEX('Lookup Tables'!$B$2:$B$5,MATCH(F8056,'Lookup Tables'!$A$2:$A$5,0))</f>
        <v>Manager D</v>
      </c>
    </row>
    <row r="8057" customFormat="false" ht="15" hidden="false" customHeight="false" outlineLevel="0" collapsed="false">
      <c r="A8057" s="0" t="s">
        <v>5942</v>
      </c>
      <c r="B8057" s="13" t="n">
        <v>42610</v>
      </c>
      <c r="C8057" s="13" t="n">
        <v>42617</v>
      </c>
      <c r="D8057" s="14" t="s">
        <v>69</v>
      </c>
      <c r="E8057" s="14" t="s">
        <v>53</v>
      </c>
      <c r="F8057" s="14" t="s">
        <v>63</v>
      </c>
      <c r="G8057" s="14" t="s">
        <v>64</v>
      </c>
      <c r="H8057" s="14" t="s">
        <v>56</v>
      </c>
      <c r="I8057" s="14" t="s">
        <v>57</v>
      </c>
      <c r="J8057" s="14" t="s">
        <v>416</v>
      </c>
      <c r="K8057" s="15" t="n">
        <v>307.666</v>
      </c>
      <c r="L8057" s="0" t="n">
        <v>2</v>
      </c>
      <c r="M8057" s="16" t="n">
        <v>0.15</v>
      </c>
      <c r="N8057" s="17" t="n">
        <v>28.9568</v>
      </c>
      <c r="O8057" s="0" t="str">
        <f aca="false">TEXT(B8057,"YYYY-MM")</f>
        <v>2016-08</v>
      </c>
      <c r="P8057" s="18" t="n">
        <f aca="false">IFERROR(N8057/K8057,0)</f>
        <v>0.0941176470588235</v>
      </c>
      <c r="Q8057" s="0" t="str">
        <f aca="false">IF(M8057=0,"No Discount",IF(M8057&lt;0.2,"Low (1-19%)",IF(M8057&lt;0.4,"Medium (20-39%)","High (40%+)")))</f>
        <v>Low (1-19%)</v>
      </c>
      <c r="R8057" s="0" t="str">
        <f aca="false">INDEX('Lookup Tables'!$B$2:$B$5,MATCH(F8057,'Lookup Tables'!$A$2:$A$5,0))</f>
        <v>Manager D</v>
      </c>
    </row>
    <row r="8058" customFormat="false" ht="15" hidden="false" customHeight="false" outlineLevel="0" collapsed="false">
      <c r="A8058" s="0" t="s">
        <v>5942</v>
      </c>
      <c r="B8058" s="13" t="n">
        <v>42610</v>
      </c>
      <c r="C8058" s="13" t="n">
        <v>42617</v>
      </c>
      <c r="D8058" s="14" t="s">
        <v>69</v>
      </c>
      <c r="E8058" s="14" t="s">
        <v>53</v>
      </c>
      <c r="F8058" s="14" t="s">
        <v>63</v>
      </c>
      <c r="G8058" s="14" t="s">
        <v>64</v>
      </c>
      <c r="H8058" s="14" t="s">
        <v>65</v>
      </c>
      <c r="I8058" s="14" t="s">
        <v>73</v>
      </c>
      <c r="J8058" s="14" t="s">
        <v>819</v>
      </c>
      <c r="K8058" s="15" t="n">
        <v>728.82</v>
      </c>
      <c r="L8058" s="0" t="n">
        <v>9</v>
      </c>
      <c r="M8058" s="16" t="n">
        <v>0</v>
      </c>
      <c r="N8058" s="17" t="n">
        <v>29.1528</v>
      </c>
      <c r="O8058" s="0" t="str">
        <f aca="false">TEXT(B8058,"YYYY-MM")</f>
        <v>2016-08</v>
      </c>
      <c r="P8058" s="18" t="n">
        <f aca="false">IFERROR(N8058/K8058,0)</f>
        <v>0.04</v>
      </c>
      <c r="Q8058" s="0" t="str">
        <f aca="false">IF(M8058=0,"No Discount",IF(M8058&lt;0.2,"Low (1-19%)",IF(M8058&lt;0.4,"Medium (20-39%)","High (40%+)")))</f>
        <v>No Discount</v>
      </c>
      <c r="R8058" s="0" t="str">
        <f aca="false">INDEX('Lookup Tables'!$B$2:$B$5,MATCH(F8058,'Lookup Tables'!$A$2:$A$5,0))</f>
        <v>Manager D</v>
      </c>
    </row>
    <row r="8059" customFormat="false" ht="15" hidden="false" customHeight="false" outlineLevel="0" collapsed="false">
      <c r="A8059" s="0" t="s">
        <v>5942</v>
      </c>
      <c r="B8059" s="13" t="n">
        <v>42610</v>
      </c>
      <c r="C8059" s="13" t="n">
        <v>42617</v>
      </c>
      <c r="D8059" s="14" t="s">
        <v>69</v>
      </c>
      <c r="E8059" s="14" t="s">
        <v>53</v>
      </c>
      <c r="F8059" s="14" t="s">
        <v>63</v>
      </c>
      <c r="G8059" s="14" t="s">
        <v>64</v>
      </c>
      <c r="H8059" s="14" t="s">
        <v>65</v>
      </c>
      <c r="I8059" s="14" t="s">
        <v>83</v>
      </c>
      <c r="J8059" s="14" t="s">
        <v>2644</v>
      </c>
      <c r="K8059" s="15" t="n">
        <v>41.36</v>
      </c>
      <c r="L8059" s="0" t="n">
        <v>5</v>
      </c>
      <c r="M8059" s="16" t="n">
        <v>0.2</v>
      </c>
      <c r="N8059" s="17" t="n">
        <v>13.959</v>
      </c>
      <c r="O8059" s="0" t="str">
        <f aca="false">TEXT(B8059,"YYYY-MM")</f>
        <v>2016-08</v>
      </c>
      <c r="P8059" s="18" t="n">
        <f aca="false">IFERROR(N8059/K8059,0)</f>
        <v>0.3375</v>
      </c>
      <c r="Q8059" s="0" t="str">
        <f aca="false">IF(M8059=0,"No Discount",IF(M8059&lt;0.2,"Low (1-19%)",IF(M8059&lt;0.4,"Medium (20-39%)","High (40%+)")))</f>
        <v>Medium (20-39%)</v>
      </c>
      <c r="R8059" s="0" t="str">
        <f aca="false">INDEX('Lookup Tables'!$B$2:$B$5,MATCH(F8059,'Lookup Tables'!$A$2:$A$5,0))</f>
        <v>Manager D</v>
      </c>
    </row>
    <row r="8060" customFormat="false" ht="15" hidden="false" customHeight="false" outlineLevel="0" collapsed="false">
      <c r="A8060" s="0" t="s">
        <v>5942</v>
      </c>
      <c r="B8060" s="13" t="n">
        <v>42610</v>
      </c>
      <c r="C8060" s="13" t="n">
        <v>42617</v>
      </c>
      <c r="D8060" s="14" t="s">
        <v>69</v>
      </c>
      <c r="E8060" s="14" t="s">
        <v>53</v>
      </c>
      <c r="F8060" s="14" t="s">
        <v>63</v>
      </c>
      <c r="G8060" s="14" t="s">
        <v>64</v>
      </c>
      <c r="H8060" s="14" t="s">
        <v>80</v>
      </c>
      <c r="I8060" s="14" t="s">
        <v>81</v>
      </c>
      <c r="J8060" s="14" t="s">
        <v>1483</v>
      </c>
      <c r="K8060" s="15" t="n">
        <v>43.176</v>
      </c>
      <c r="L8060" s="0" t="n">
        <v>3</v>
      </c>
      <c r="M8060" s="16" t="n">
        <v>0.2</v>
      </c>
      <c r="N8060" s="17" t="n">
        <v>15.1116</v>
      </c>
      <c r="O8060" s="0" t="str">
        <f aca="false">TEXT(B8060,"YYYY-MM")</f>
        <v>2016-08</v>
      </c>
      <c r="P8060" s="18" t="n">
        <f aca="false">IFERROR(N8060/K8060,0)</f>
        <v>0.35</v>
      </c>
      <c r="Q8060" s="0" t="str">
        <f aca="false">IF(M8060=0,"No Discount",IF(M8060&lt;0.2,"Low (1-19%)",IF(M8060&lt;0.4,"Medium (20-39%)","High (40%+)")))</f>
        <v>Medium (20-39%)</v>
      </c>
      <c r="R8060" s="0" t="str">
        <f aca="false">INDEX('Lookup Tables'!$B$2:$B$5,MATCH(F8060,'Lookup Tables'!$A$2:$A$5,0))</f>
        <v>Manager D</v>
      </c>
    </row>
    <row r="8061" customFormat="false" ht="15" hidden="false" customHeight="false" outlineLevel="0" collapsed="false">
      <c r="A8061" s="0" t="s">
        <v>5942</v>
      </c>
      <c r="B8061" s="13" t="n">
        <v>42610</v>
      </c>
      <c r="C8061" s="13" t="n">
        <v>42617</v>
      </c>
      <c r="D8061" s="14" t="s">
        <v>69</v>
      </c>
      <c r="E8061" s="14" t="s">
        <v>53</v>
      </c>
      <c r="F8061" s="14" t="s">
        <v>63</v>
      </c>
      <c r="G8061" s="14" t="s">
        <v>64</v>
      </c>
      <c r="H8061" s="14" t="s">
        <v>56</v>
      </c>
      <c r="I8061" s="14" t="s">
        <v>76</v>
      </c>
      <c r="J8061" s="14" t="s">
        <v>603</v>
      </c>
      <c r="K8061" s="15" t="n">
        <v>4.16</v>
      </c>
      <c r="L8061" s="0" t="n">
        <v>2</v>
      </c>
      <c r="M8061" s="16" t="n">
        <v>0</v>
      </c>
      <c r="N8061" s="17" t="n">
        <v>1.7472</v>
      </c>
      <c r="O8061" s="0" t="str">
        <f aca="false">TEXT(B8061,"YYYY-MM")</f>
        <v>2016-08</v>
      </c>
      <c r="P8061" s="18" t="n">
        <f aca="false">IFERROR(N8061/K8061,0)</f>
        <v>0.42</v>
      </c>
      <c r="Q8061" s="0" t="str">
        <f aca="false">IF(M8061=0,"No Discount",IF(M8061&lt;0.2,"Low (1-19%)",IF(M8061&lt;0.4,"Medium (20-39%)","High (40%+)")))</f>
        <v>No Discount</v>
      </c>
      <c r="R8061" s="0" t="str">
        <f aca="false">INDEX('Lookup Tables'!$B$2:$B$5,MATCH(F8061,'Lookup Tables'!$A$2:$A$5,0))</f>
        <v>Manager D</v>
      </c>
    </row>
    <row r="8062" customFormat="false" ht="15" hidden="false" customHeight="false" outlineLevel="0" collapsed="false">
      <c r="A8062" s="0" t="s">
        <v>5943</v>
      </c>
      <c r="B8062" s="13" t="n">
        <v>42633</v>
      </c>
      <c r="C8062" s="13" t="n">
        <v>42639</v>
      </c>
      <c r="D8062" s="14" t="s">
        <v>69</v>
      </c>
      <c r="E8062" s="14" t="s">
        <v>62</v>
      </c>
      <c r="F8062" s="14" t="s">
        <v>117</v>
      </c>
      <c r="G8062" s="14" t="s">
        <v>170</v>
      </c>
      <c r="H8062" s="14" t="s">
        <v>65</v>
      </c>
      <c r="I8062" s="14" t="s">
        <v>91</v>
      </c>
      <c r="J8062" s="14" t="s">
        <v>587</v>
      </c>
      <c r="K8062" s="15" t="n">
        <v>61.4</v>
      </c>
      <c r="L8062" s="0" t="n">
        <v>5</v>
      </c>
      <c r="M8062" s="16" t="n">
        <v>0</v>
      </c>
      <c r="N8062" s="17" t="n">
        <v>28.858</v>
      </c>
      <c r="O8062" s="0" t="str">
        <f aca="false">TEXT(B8062,"YYYY-MM")</f>
        <v>2016-09</v>
      </c>
      <c r="P8062" s="18" t="n">
        <f aca="false">IFERROR(N8062/K8062,0)</f>
        <v>0.47</v>
      </c>
      <c r="Q8062" s="0" t="str">
        <f aca="false">IF(M8062=0,"No Discount",IF(M8062&lt;0.2,"Low (1-19%)",IF(M8062&lt;0.4,"Medium (20-39%)","High (40%+)")))</f>
        <v>No Discount</v>
      </c>
      <c r="R8062" s="0" t="str">
        <f aca="false">INDEX('Lookup Tables'!$B$2:$B$5,MATCH(F8062,'Lookup Tables'!$A$2:$A$5,0))</f>
        <v>Manager B</v>
      </c>
    </row>
    <row r="8063" customFormat="false" ht="15" hidden="false" customHeight="false" outlineLevel="0" collapsed="false">
      <c r="A8063" s="0" t="s">
        <v>5943</v>
      </c>
      <c r="B8063" s="13" t="n">
        <v>42633</v>
      </c>
      <c r="C8063" s="13" t="n">
        <v>42639</v>
      </c>
      <c r="D8063" s="14" t="s">
        <v>69</v>
      </c>
      <c r="E8063" s="14" t="s">
        <v>62</v>
      </c>
      <c r="F8063" s="14" t="s">
        <v>117</v>
      </c>
      <c r="G8063" s="14" t="s">
        <v>170</v>
      </c>
      <c r="H8063" s="14" t="s">
        <v>65</v>
      </c>
      <c r="I8063" s="14" t="s">
        <v>83</v>
      </c>
      <c r="J8063" s="14" t="s">
        <v>2613</v>
      </c>
      <c r="K8063" s="15" t="n">
        <v>24.448</v>
      </c>
      <c r="L8063" s="0" t="n">
        <v>2</v>
      </c>
      <c r="M8063" s="16" t="n">
        <v>0.2</v>
      </c>
      <c r="N8063" s="17" t="n">
        <v>8.8624</v>
      </c>
      <c r="O8063" s="0" t="str">
        <f aca="false">TEXT(B8063,"YYYY-MM")</f>
        <v>2016-09</v>
      </c>
      <c r="P8063" s="18" t="n">
        <f aca="false">IFERROR(N8063/K8063,0)</f>
        <v>0.3625</v>
      </c>
      <c r="Q8063" s="0" t="str">
        <f aca="false">IF(M8063=0,"No Discount",IF(M8063&lt;0.2,"Low (1-19%)",IF(M8063&lt;0.4,"Medium (20-39%)","High (40%+)")))</f>
        <v>Medium (20-39%)</v>
      </c>
      <c r="R8063" s="0" t="str">
        <f aca="false">INDEX('Lookup Tables'!$B$2:$B$5,MATCH(F8063,'Lookup Tables'!$A$2:$A$5,0))</f>
        <v>Manager B</v>
      </c>
    </row>
    <row r="8064" customFormat="false" ht="15" hidden="false" customHeight="false" outlineLevel="0" collapsed="false">
      <c r="A8064" s="0" t="s">
        <v>5944</v>
      </c>
      <c r="B8064" s="13" t="n">
        <v>43046</v>
      </c>
      <c r="C8064" s="13" t="n">
        <v>43048</v>
      </c>
      <c r="D8064" s="14" t="s">
        <v>137</v>
      </c>
      <c r="E8064" s="14" t="s">
        <v>53</v>
      </c>
      <c r="F8064" s="14" t="s">
        <v>117</v>
      </c>
      <c r="G8064" s="14" t="s">
        <v>170</v>
      </c>
      <c r="H8064" s="14" t="s">
        <v>80</v>
      </c>
      <c r="I8064" s="14" t="s">
        <v>81</v>
      </c>
      <c r="J8064" s="14" t="s">
        <v>900</v>
      </c>
      <c r="K8064" s="15" t="n">
        <v>263.96</v>
      </c>
      <c r="L8064" s="0" t="n">
        <v>4</v>
      </c>
      <c r="M8064" s="16" t="n">
        <v>0</v>
      </c>
      <c r="N8064" s="17" t="n">
        <v>71.2692</v>
      </c>
      <c r="O8064" s="0" t="str">
        <f aca="false">TEXT(B8064,"YYYY-MM")</f>
        <v>2017-11</v>
      </c>
      <c r="P8064" s="18" t="n">
        <f aca="false">IFERROR(N8064/K8064,0)</f>
        <v>0.27</v>
      </c>
      <c r="Q8064" s="0" t="str">
        <f aca="false">IF(M8064=0,"No Discount",IF(M8064&lt;0.2,"Low (1-19%)",IF(M8064&lt;0.4,"Medium (20-39%)","High (40%+)")))</f>
        <v>No Discount</v>
      </c>
      <c r="R8064" s="0" t="str">
        <f aca="false">INDEX('Lookup Tables'!$B$2:$B$5,MATCH(F8064,'Lookup Tables'!$A$2:$A$5,0))</f>
        <v>Manager B</v>
      </c>
    </row>
    <row r="8065" customFormat="false" ht="15" hidden="false" customHeight="false" outlineLevel="0" collapsed="false">
      <c r="A8065" s="0" t="s">
        <v>5944</v>
      </c>
      <c r="B8065" s="13" t="n">
        <v>43046</v>
      </c>
      <c r="C8065" s="13" t="n">
        <v>43048</v>
      </c>
      <c r="D8065" s="14" t="s">
        <v>137</v>
      </c>
      <c r="E8065" s="14" t="s">
        <v>53</v>
      </c>
      <c r="F8065" s="14" t="s">
        <v>117</v>
      </c>
      <c r="G8065" s="14" t="s">
        <v>170</v>
      </c>
      <c r="H8065" s="14" t="s">
        <v>80</v>
      </c>
      <c r="I8065" s="14" t="s">
        <v>81</v>
      </c>
      <c r="J8065" s="14" t="s">
        <v>2290</v>
      </c>
      <c r="K8065" s="15" t="n">
        <v>359.97</v>
      </c>
      <c r="L8065" s="0" t="n">
        <v>3</v>
      </c>
      <c r="M8065" s="16" t="n">
        <v>0</v>
      </c>
      <c r="N8065" s="17" t="n">
        <v>100.7916</v>
      </c>
      <c r="O8065" s="0" t="str">
        <f aca="false">TEXT(B8065,"YYYY-MM")</f>
        <v>2017-11</v>
      </c>
      <c r="P8065" s="18" t="n">
        <f aca="false">IFERROR(N8065/K8065,0)</f>
        <v>0.28</v>
      </c>
      <c r="Q8065" s="0" t="str">
        <f aca="false">IF(M8065=0,"No Discount",IF(M8065&lt;0.2,"Low (1-19%)",IF(M8065&lt;0.4,"Medium (20-39%)","High (40%+)")))</f>
        <v>No Discount</v>
      </c>
      <c r="R8065" s="0" t="str">
        <f aca="false">INDEX('Lookup Tables'!$B$2:$B$5,MATCH(F8065,'Lookup Tables'!$A$2:$A$5,0))</f>
        <v>Manager B</v>
      </c>
    </row>
    <row r="8066" customFormat="false" ht="15" hidden="false" customHeight="false" outlineLevel="0" collapsed="false">
      <c r="A8066" s="0" t="s">
        <v>5944</v>
      </c>
      <c r="B8066" s="13" t="n">
        <v>43046</v>
      </c>
      <c r="C8066" s="13" t="n">
        <v>43048</v>
      </c>
      <c r="D8066" s="14" t="s">
        <v>137</v>
      </c>
      <c r="E8066" s="14" t="s">
        <v>53</v>
      </c>
      <c r="F8066" s="14" t="s">
        <v>117</v>
      </c>
      <c r="G8066" s="14" t="s">
        <v>170</v>
      </c>
      <c r="H8066" s="14" t="s">
        <v>65</v>
      </c>
      <c r="I8066" s="14" t="s">
        <v>91</v>
      </c>
      <c r="J8066" s="14" t="s">
        <v>2670</v>
      </c>
      <c r="K8066" s="15" t="n">
        <v>12.96</v>
      </c>
      <c r="L8066" s="0" t="n">
        <v>2</v>
      </c>
      <c r="M8066" s="16" t="n">
        <v>0</v>
      </c>
      <c r="N8066" s="17" t="n">
        <v>6.2208</v>
      </c>
      <c r="O8066" s="0" t="str">
        <f aca="false">TEXT(B8066,"YYYY-MM")</f>
        <v>2017-11</v>
      </c>
      <c r="P8066" s="18" t="n">
        <f aca="false">IFERROR(N8066/K8066,0)</f>
        <v>0.48</v>
      </c>
      <c r="Q8066" s="0" t="str">
        <f aca="false">IF(M8066=0,"No Discount",IF(M8066&lt;0.2,"Low (1-19%)",IF(M8066&lt;0.4,"Medium (20-39%)","High (40%+)")))</f>
        <v>No Discount</v>
      </c>
      <c r="R8066" s="0" t="str">
        <f aca="false">INDEX('Lookup Tables'!$B$2:$B$5,MATCH(F8066,'Lookup Tables'!$A$2:$A$5,0))</f>
        <v>Manager B</v>
      </c>
    </row>
    <row r="8067" customFormat="false" ht="15" hidden="false" customHeight="false" outlineLevel="0" collapsed="false">
      <c r="A8067" s="0" t="s">
        <v>5944</v>
      </c>
      <c r="B8067" s="13" t="n">
        <v>43046</v>
      </c>
      <c r="C8067" s="13" t="n">
        <v>43048</v>
      </c>
      <c r="D8067" s="14" t="s">
        <v>137</v>
      </c>
      <c r="E8067" s="14" t="s">
        <v>53</v>
      </c>
      <c r="F8067" s="14" t="s">
        <v>117</v>
      </c>
      <c r="G8067" s="14" t="s">
        <v>170</v>
      </c>
      <c r="H8067" s="14" t="s">
        <v>65</v>
      </c>
      <c r="I8067" s="14" t="s">
        <v>73</v>
      </c>
      <c r="J8067" s="14" t="s">
        <v>149</v>
      </c>
      <c r="K8067" s="15" t="n">
        <v>116.82</v>
      </c>
      <c r="L8067" s="0" t="n">
        <v>3</v>
      </c>
      <c r="M8067" s="16" t="n">
        <v>0</v>
      </c>
      <c r="N8067" s="17" t="n">
        <v>5.841</v>
      </c>
      <c r="O8067" s="0" t="str">
        <f aca="false">TEXT(B8067,"YYYY-MM")</f>
        <v>2017-11</v>
      </c>
      <c r="P8067" s="18" t="n">
        <f aca="false">IFERROR(N8067/K8067,0)</f>
        <v>0.05</v>
      </c>
      <c r="Q8067" s="0" t="str">
        <f aca="false">IF(M8067=0,"No Discount",IF(M8067&lt;0.2,"Low (1-19%)",IF(M8067&lt;0.4,"Medium (20-39%)","High (40%+)")))</f>
        <v>No Discount</v>
      </c>
      <c r="R8067" s="0" t="str">
        <f aca="false">INDEX('Lookup Tables'!$B$2:$B$5,MATCH(F8067,'Lookup Tables'!$A$2:$A$5,0))</f>
        <v>Manager B</v>
      </c>
    </row>
    <row r="8068" customFormat="false" ht="15" hidden="false" customHeight="false" outlineLevel="0" collapsed="false">
      <c r="A8068" s="0" t="s">
        <v>5944</v>
      </c>
      <c r="B8068" s="13" t="n">
        <v>43046</v>
      </c>
      <c r="C8068" s="13" t="n">
        <v>43048</v>
      </c>
      <c r="D8068" s="14" t="s">
        <v>137</v>
      </c>
      <c r="E8068" s="14" t="s">
        <v>53</v>
      </c>
      <c r="F8068" s="14" t="s">
        <v>117</v>
      </c>
      <c r="G8068" s="14" t="s">
        <v>170</v>
      </c>
      <c r="H8068" s="14" t="s">
        <v>65</v>
      </c>
      <c r="I8068" s="14" t="s">
        <v>83</v>
      </c>
      <c r="J8068" s="14" t="s">
        <v>3612</v>
      </c>
      <c r="K8068" s="15" t="n">
        <v>276.784</v>
      </c>
      <c r="L8068" s="0" t="n">
        <v>2</v>
      </c>
      <c r="M8068" s="16" t="n">
        <v>0.2</v>
      </c>
      <c r="N8068" s="17" t="n">
        <v>89.9548</v>
      </c>
      <c r="O8068" s="0" t="str">
        <f aca="false">TEXT(B8068,"YYYY-MM")</f>
        <v>2017-11</v>
      </c>
      <c r="P8068" s="18" t="n">
        <f aca="false">IFERROR(N8068/K8068,0)</f>
        <v>0.325</v>
      </c>
      <c r="Q8068" s="0" t="str">
        <f aca="false">IF(M8068=0,"No Discount",IF(M8068&lt;0.2,"Low (1-19%)",IF(M8068&lt;0.4,"Medium (20-39%)","High (40%+)")))</f>
        <v>Medium (20-39%)</v>
      </c>
      <c r="R8068" s="0" t="str">
        <f aca="false">INDEX('Lookup Tables'!$B$2:$B$5,MATCH(F8068,'Lookup Tables'!$A$2:$A$5,0))</f>
        <v>Manager B</v>
      </c>
    </row>
    <row r="8069" customFormat="false" ht="15" hidden="false" customHeight="false" outlineLevel="0" collapsed="false">
      <c r="A8069" s="0" t="s">
        <v>5945</v>
      </c>
      <c r="B8069" s="13" t="n">
        <v>42663</v>
      </c>
      <c r="C8069" s="13" t="n">
        <v>42667</v>
      </c>
      <c r="D8069" s="14" t="s">
        <v>69</v>
      </c>
      <c r="E8069" s="14" t="s">
        <v>62</v>
      </c>
      <c r="F8069" s="14" t="s">
        <v>63</v>
      </c>
      <c r="G8069" s="14" t="s">
        <v>64</v>
      </c>
      <c r="H8069" s="14" t="s">
        <v>80</v>
      </c>
      <c r="I8069" s="14" t="s">
        <v>123</v>
      </c>
      <c r="J8069" s="14" t="s">
        <v>769</v>
      </c>
      <c r="K8069" s="15" t="n">
        <v>239.97</v>
      </c>
      <c r="L8069" s="0" t="n">
        <v>3</v>
      </c>
      <c r="M8069" s="16" t="n">
        <v>0</v>
      </c>
      <c r="N8069" s="17" t="n">
        <v>86.3892</v>
      </c>
      <c r="O8069" s="0" t="str">
        <f aca="false">TEXT(B8069,"YYYY-MM")</f>
        <v>2016-10</v>
      </c>
      <c r="P8069" s="18" t="n">
        <f aca="false">IFERROR(N8069/K8069,0)</f>
        <v>0.36</v>
      </c>
      <c r="Q8069" s="0" t="str">
        <f aca="false">IF(M8069=0,"No Discount",IF(M8069&lt;0.2,"Low (1-19%)",IF(M8069&lt;0.4,"Medium (20-39%)","High (40%+)")))</f>
        <v>No Discount</v>
      </c>
      <c r="R8069" s="0" t="str">
        <f aca="false">INDEX('Lookup Tables'!$B$2:$B$5,MATCH(F8069,'Lookup Tables'!$A$2:$A$5,0))</f>
        <v>Manager D</v>
      </c>
    </row>
    <row r="8070" customFormat="false" ht="15" hidden="false" customHeight="false" outlineLevel="0" collapsed="false">
      <c r="A8070" s="0" t="s">
        <v>5945</v>
      </c>
      <c r="B8070" s="13" t="n">
        <v>42663</v>
      </c>
      <c r="C8070" s="13" t="n">
        <v>42667</v>
      </c>
      <c r="D8070" s="14" t="s">
        <v>69</v>
      </c>
      <c r="E8070" s="14" t="s">
        <v>62</v>
      </c>
      <c r="F8070" s="14" t="s">
        <v>63</v>
      </c>
      <c r="G8070" s="14" t="s">
        <v>64</v>
      </c>
      <c r="H8070" s="14" t="s">
        <v>56</v>
      </c>
      <c r="I8070" s="14" t="s">
        <v>76</v>
      </c>
      <c r="J8070" s="14" t="s">
        <v>3496</v>
      </c>
      <c r="K8070" s="15" t="n">
        <v>16.02</v>
      </c>
      <c r="L8070" s="0" t="n">
        <v>6</v>
      </c>
      <c r="M8070" s="16" t="n">
        <v>0</v>
      </c>
      <c r="N8070" s="17" t="n">
        <v>6.0876</v>
      </c>
      <c r="O8070" s="0" t="str">
        <f aca="false">TEXT(B8070,"YYYY-MM")</f>
        <v>2016-10</v>
      </c>
      <c r="P8070" s="18" t="n">
        <f aca="false">IFERROR(N8070/K8070,0)</f>
        <v>0.38</v>
      </c>
      <c r="Q8070" s="0" t="str">
        <f aca="false">IF(M8070=0,"No Discount",IF(M8070&lt;0.2,"Low (1-19%)",IF(M8070&lt;0.4,"Medium (20-39%)","High (40%+)")))</f>
        <v>No Discount</v>
      </c>
      <c r="R8070" s="0" t="str">
        <f aca="false">INDEX('Lookup Tables'!$B$2:$B$5,MATCH(F8070,'Lookup Tables'!$A$2:$A$5,0))</f>
        <v>Manager D</v>
      </c>
    </row>
    <row r="8071" customFormat="false" ht="15" hidden="false" customHeight="false" outlineLevel="0" collapsed="false">
      <c r="A8071" s="0" t="s">
        <v>5946</v>
      </c>
      <c r="B8071" s="13" t="n">
        <v>43101</v>
      </c>
      <c r="C8071" s="13" t="n">
        <v>43105</v>
      </c>
      <c r="D8071" s="14" t="s">
        <v>69</v>
      </c>
      <c r="E8071" s="14" t="s">
        <v>53</v>
      </c>
      <c r="F8071" s="14" t="s">
        <v>98</v>
      </c>
      <c r="G8071" s="14" t="s">
        <v>99</v>
      </c>
      <c r="H8071" s="14" t="s">
        <v>65</v>
      </c>
      <c r="I8071" s="14" t="s">
        <v>73</v>
      </c>
      <c r="J8071" s="14" t="s">
        <v>754</v>
      </c>
      <c r="K8071" s="15" t="n">
        <v>454.56</v>
      </c>
      <c r="L8071" s="0" t="n">
        <v>5</v>
      </c>
      <c r="M8071" s="16" t="n">
        <v>0.2</v>
      </c>
      <c r="N8071" s="17" t="n">
        <v>-107.958</v>
      </c>
      <c r="O8071" s="0" t="str">
        <f aca="false">TEXT(B8071,"YYYY-MM")</f>
        <v>2018-01</v>
      </c>
      <c r="P8071" s="18" t="n">
        <f aca="false">IFERROR(N8071/K8071,0)</f>
        <v>-0.2375</v>
      </c>
      <c r="Q8071" s="0" t="str">
        <f aca="false">IF(M8071=0,"No Discount",IF(M8071&lt;0.2,"Low (1-19%)",IF(M8071&lt;0.4,"Medium (20-39%)","High (40%+)")))</f>
        <v>Medium (20-39%)</v>
      </c>
      <c r="R8071" s="0" t="str">
        <f aca="false">INDEX('Lookup Tables'!$B$2:$B$5,MATCH(F8071,'Lookup Tables'!$A$2:$A$5,0))</f>
        <v>Manager A</v>
      </c>
    </row>
    <row r="8072" customFormat="false" ht="15" hidden="false" customHeight="false" outlineLevel="0" collapsed="false">
      <c r="A8072" s="0" t="s">
        <v>5946</v>
      </c>
      <c r="B8072" s="13" t="n">
        <v>43101</v>
      </c>
      <c r="C8072" s="13" t="n">
        <v>43105</v>
      </c>
      <c r="D8072" s="14" t="s">
        <v>69</v>
      </c>
      <c r="E8072" s="14" t="s">
        <v>53</v>
      </c>
      <c r="F8072" s="14" t="s">
        <v>98</v>
      </c>
      <c r="G8072" s="14" t="s">
        <v>99</v>
      </c>
      <c r="H8072" s="14" t="s">
        <v>56</v>
      </c>
      <c r="I8072" s="14" t="s">
        <v>76</v>
      </c>
      <c r="J8072" s="14" t="s">
        <v>3022</v>
      </c>
      <c r="K8072" s="15" t="n">
        <v>141.42</v>
      </c>
      <c r="L8072" s="0" t="n">
        <v>5</v>
      </c>
      <c r="M8072" s="16" t="n">
        <v>0.6</v>
      </c>
      <c r="N8072" s="17" t="n">
        <v>-187.3815</v>
      </c>
      <c r="O8072" s="0" t="str">
        <f aca="false">TEXT(B8072,"YYYY-MM")</f>
        <v>2018-01</v>
      </c>
      <c r="P8072" s="18" t="n">
        <f aca="false">IFERROR(N8072/K8072,0)</f>
        <v>-1.325</v>
      </c>
      <c r="Q8072" s="0" t="str">
        <f aca="false">IF(M8072=0,"No Discount",IF(M8072&lt;0.2,"Low (1-19%)",IF(M8072&lt;0.4,"Medium (20-39%)","High (40%+)")))</f>
        <v>High (40%+)</v>
      </c>
      <c r="R8072" s="0" t="str">
        <f aca="false">INDEX('Lookup Tables'!$B$2:$B$5,MATCH(F8072,'Lookup Tables'!$A$2:$A$5,0))</f>
        <v>Manager A</v>
      </c>
    </row>
    <row r="8073" customFormat="false" ht="15" hidden="false" customHeight="false" outlineLevel="0" collapsed="false">
      <c r="A8073" s="0" t="s">
        <v>5946</v>
      </c>
      <c r="B8073" s="13" t="n">
        <v>43101</v>
      </c>
      <c r="C8073" s="13" t="n">
        <v>43105</v>
      </c>
      <c r="D8073" s="14" t="s">
        <v>69</v>
      </c>
      <c r="E8073" s="14" t="s">
        <v>53</v>
      </c>
      <c r="F8073" s="14" t="s">
        <v>98</v>
      </c>
      <c r="G8073" s="14" t="s">
        <v>99</v>
      </c>
      <c r="H8073" s="14" t="s">
        <v>56</v>
      </c>
      <c r="I8073" s="14" t="s">
        <v>59</v>
      </c>
      <c r="J8073" s="14" t="s">
        <v>1125</v>
      </c>
      <c r="K8073" s="15" t="n">
        <v>310.744</v>
      </c>
      <c r="L8073" s="0" t="n">
        <v>4</v>
      </c>
      <c r="M8073" s="16" t="n">
        <v>0.3</v>
      </c>
      <c r="N8073" s="17" t="n">
        <v>-26.6352</v>
      </c>
      <c r="O8073" s="0" t="str">
        <f aca="false">TEXT(B8073,"YYYY-MM")</f>
        <v>2018-01</v>
      </c>
      <c r="P8073" s="18" t="n">
        <f aca="false">IFERROR(N8073/K8073,0)</f>
        <v>-0.0857142857142857</v>
      </c>
      <c r="Q8073" s="0" t="str">
        <f aca="false">IF(M8073=0,"No Discount",IF(M8073&lt;0.2,"Low (1-19%)",IF(M8073&lt;0.4,"Medium (20-39%)","High (40%+)")))</f>
        <v>Medium (20-39%)</v>
      </c>
      <c r="R8073" s="0" t="str">
        <f aca="false">INDEX('Lookup Tables'!$B$2:$B$5,MATCH(F8073,'Lookup Tables'!$A$2:$A$5,0))</f>
        <v>Manager A</v>
      </c>
    </row>
    <row r="8074" customFormat="false" ht="15" hidden="false" customHeight="false" outlineLevel="0" collapsed="false">
      <c r="A8074" s="0" t="s">
        <v>5946</v>
      </c>
      <c r="B8074" s="13" t="n">
        <v>43101</v>
      </c>
      <c r="C8074" s="13" t="n">
        <v>43105</v>
      </c>
      <c r="D8074" s="14" t="s">
        <v>69</v>
      </c>
      <c r="E8074" s="14" t="s">
        <v>53</v>
      </c>
      <c r="F8074" s="14" t="s">
        <v>98</v>
      </c>
      <c r="G8074" s="14" t="s">
        <v>99</v>
      </c>
      <c r="H8074" s="14" t="s">
        <v>65</v>
      </c>
      <c r="I8074" s="14" t="s">
        <v>78</v>
      </c>
      <c r="J8074" s="14" t="s">
        <v>1249</v>
      </c>
      <c r="K8074" s="15" t="n">
        <v>12.736</v>
      </c>
      <c r="L8074" s="0" t="n">
        <v>4</v>
      </c>
      <c r="M8074" s="16" t="n">
        <v>0.2</v>
      </c>
      <c r="N8074" s="17" t="n">
        <v>2.2288</v>
      </c>
      <c r="O8074" s="0" t="str">
        <f aca="false">TEXT(B8074,"YYYY-MM")</f>
        <v>2018-01</v>
      </c>
      <c r="P8074" s="18" t="n">
        <f aca="false">IFERROR(N8074/K8074,0)</f>
        <v>0.175</v>
      </c>
      <c r="Q8074" s="0" t="str">
        <f aca="false">IF(M8074=0,"No Discount",IF(M8074&lt;0.2,"Low (1-19%)",IF(M8074&lt;0.4,"Medium (20-39%)","High (40%+)")))</f>
        <v>Medium (20-39%)</v>
      </c>
      <c r="R8074" s="0" t="str">
        <f aca="false">INDEX('Lookup Tables'!$B$2:$B$5,MATCH(F8074,'Lookup Tables'!$A$2:$A$5,0))</f>
        <v>Manager A</v>
      </c>
    </row>
    <row r="8075" customFormat="false" ht="15" hidden="false" customHeight="false" outlineLevel="0" collapsed="false">
      <c r="A8075" s="0" t="s">
        <v>5946</v>
      </c>
      <c r="B8075" s="13" t="n">
        <v>43101</v>
      </c>
      <c r="C8075" s="13" t="n">
        <v>43105</v>
      </c>
      <c r="D8075" s="14" t="s">
        <v>69</v>
      </c>
      <c r="E8075" s="14" t="s">
        <v>53</v>
      </c>
      <c r="F8075" s="14" t="s">
        <v>98</v>
      </c>
      <c r="G8075" s="14" t="s">
        <v>99</v>
      </c>
      <c r="H8075" s="14" t="s">
        <v>65</v>
      </c>
      <c r="I8075" s="14" t="s">
        <v>83</v>
      </c>
      <c r="J8075" s="14" t="s">
        <v>1106</v>
      </c>
      <c r="K8075" s="15" t="n">
        <v>6.47</v>
      </c>
      <c r="L8075" s="0" t="n">
        <v>5</v>
      </c>
      <c r="M8075" s="16" t="n">
        <v>0.8</v>
      </c>
      <c r="N8075" s="17" t="n">
        <v>-9.705</v>
      </c>
      <c r="O8075" s="0" t="str">
        <f aca="false">TEXT(B8075,"YYYY-MM")</f>
        <v>2018-01</v>
      </c>
      <c r="P8075" s="18" t="n">
        <f aca="false">IFERROR(N8075/K8075,0)</f>
        <v>-1.5</v>
      </c>
      <c r="Q8075" s="0" t="str">
        <f aca="false">IF(M8075=0,"No Discount",IF(M8075&lt;0.2,"Low (1-19%)",IF(M8075&lt;0.4,"Medium (20-39%)","High (40%+)")))</f>
        <v>High (40%+)</v>
      </c>
      <c r="R8075" s="0" t="str">
        <f aca="false">INDEX('Lookup Tables'!$B$2:$B$5,MATCH(F8075,'Lookup Tables'!$A$2:$A$5,0))</f>
        <v>Manager A</v>
      </c>
    </row>
    <row r="8076" customFormat="false" ht="15" hidden="false" customHeight="false" outlineLevel="0" collapsed="false">
      <c r="A8076" s="0" t="s">
        <v>5946</v>
      </c>
      <c r="B8076" s="13" t="n">
        <v>43101</v>
      </c>
      <c r="C8076" s="13" t="n">
        <v>43105</v>
      </c>
      <c r="D8076" s="14" t="s">
        <v>69</v>
      </c>
      <c r="E8076" s="14" t="s">
        <v>53</v>
      </c>
      <c r="F8076" s="14" t="s">
        <v>98</v>
      </c>
      <c r="G8076" s="14" t="s">
        <v>99</v>
      </c>
      <c r="H8076" s="14" t="s">
        <v>65</v>
      </c>
      <c r="I8076" s="14" t="s">
        <v>83</v>
      </c>
      <c r="J8076" s="14" t="s">
        <v>394</v>
      </c>
      <c r="K8076" s="15" t="n">
        <v>13.748</v>
      </c>
      <c r="L8076" s="0" t="n">
        <v>14</v>
      </c>
      <c r="M8076" s="16" t="n">
        <v>0.8</v>
      </c>
      <c r="N8076" s="17" t="n">
        <v>-22.6842</v>
      </c>
      <c r="O8076" s="0" t="str">
        <f aca="false">TEXT(B8076,"YYYY-MM")</f>
        <v>2018-01</v>
      </c>
      <c r="P8076" s="18" t="n">
        <f aca="false">IFERROR(N8076/K8076,0)</f>
        <v>-1.65</v>
      </c>
      <c r="Q8076" s="0" t="str">
        <f aca="false">IF(M8076=0,"No Discount",IF(M8076&lt;0.2,"Low (1-19%)",IF(M8076&lt;0.4,"Medium (20-39%)","High (40%+)")))</f>
        <v>High (40%+)</v>
      </c>
      <c r="R8076" s="0" t="str">
        <f aca="false">INDEX('Lookup Tables'!$B$2:$B$5,MATCH(F8076,'Lookup Tables'!$A$2:$A$5,0))</f>
        <v>Manager A</v>
      </c>
    </row>
    <row r="8077" customFormat="false" ht="15" hidden="false" customHeight="false" outlineLevel="0" collapsed="false">
      <c r="A8077" s="0" t="s">
        <v>5946</v>
      </c>
      <c r="B8077" s="13" t="n">
        <v>43101</v>
      </c>
      <c r="C8077" s="13" t="n">
        <v>43105</v>
      </c>
      <c r="D8077" s="14" t="s">
        <v>69</v>
      </c>
      <c r="E8077" s="14" t="s">
        <v>53</v>
      </c>
      <c r="F8077" s="14" t="s">
        <v>98</v>
      </c>
      <c r="G8077" s="14" t="s">
        <v>99</v>
      </c>
      <c r="H8077" s="14" t="s">
        <v>65</v>
      </c>
      <c r="I8077" s="14" t="s">
        <v>85</v>
      </c>
      <c r="J8077" s="14" t="s">
        <v>911</v>
      </c>
      <c r="K8077" s="15" t="n">
        <v>15.224</v>
      </c>
      <c r="L8077" s="0" t="n">
        <v>2</v>
      </c>
      <c r="M8077" s="16" t="n">
        <v>0.8</v>
      </c>
      <c r="N8077" s="17" t="n">
        <v>-38.8212</v>
      </c>
      <c r="O8077" s="0" t="str">
        <f aca="false">TEXT(B8077,"YYYY-MM")</f>
        <v>2018-01</v>
      </c>
      <c r="P8077" s="18" t="n">
        <f aca="false">IFERROR(N8077/K8077,0)</f>
        <v>-2.55</v>
      </c>
      <c r="Q8077" s="0" t="str">
        <f aca="false">IF(M8077=0,"No Discount",IF(M8077&lt;0.2,"Low (1-19%)",IF(M8077&lt;0.4,"Medium (20-39%)","High (40%+)")))</f>
        <v>High (40%+)</v>
      </c>
      <c r="R8077" s="0" t="str">
        <f aca="false">INDEX('Lookup Tables'!$B$2:$B$5,MATCH(F8077,'Lookup Tables'!$A$2:$A$5,0))</f>
        <v>Manager A</v>
      </c>
    </row>
    <row r="8078" customFormat="false" ht="15" hidden="false" customHeight="false" outlineLevel="0" collapsed="false">
      <c r="A8078" s="0" t="s">
        <v>5947</v>
      </c>
      <c r="B8078" s="13" t="n">
        <v>42544</v>
      </c>
      <c r="C8078" s="13" t="n">
        <v>42550</v>
      </c>
      <c r="D8078" s="14" t="s">
        <v>69</v>
      </c>
      <c r="E8078" s="14" t="s">
        <v>62</v>
      </c>
      <c r="F8078" s="14" t="s">
        <v>54</v>
      </c>
      <c r="G8078" s="14" t="s">
        <v>597</v>
      </c>
      <c r="H8078" s="14" t="s">
        <v>56</v>
      </c>
      <c r="I8078" s="14" t="s">
        <v>76</v>
      </c>
      <c r="J8078" s="14" t="s">
        <v>1142</v>
      </c>
      <c r="K8078" s="15" t="n">
        <v>27.42</v>
      </c>
      <c r="L8078" s="0" t="n">
        <v>3</v>
      </c>
      <c r="M8078" s="16" t="n">
        <v>0</v>
      </c>
      <c r="N8078" s="17" t="n">
        <v>9.3228</v>
      </c>
      <c r="O8078" s="0" t="str">
        <f aca="false">TEXT(B8078,"YYYY-MM")</f>
        <v>2016-06</v>
      </c>
      <c r="P8078" s="18" t="n">
        <f aca="false">IFERROR(N8078/K8078,0)</f>
        <v>0.34</v>
      </c>
      <c r="Q8078" s="0" t="str">
        <f aca="false">IF(M8078=0,"No Discount",IF(M8078&lt;0.2,"Low (1-19%)",IF(M8078&lt;0.4,"Medium (20-39%)","High (40%+)")))</f>
        <v>No Discount</v>
      </c>
      <c r="R8078" s="0" t="str">
        <f aca="false">INDEX('Lookup Tables'!$B$2:$B$5,MATCH(F8078,'Lookup Tables'!$A$2:$A$5,0))</f>
        <v>Manager C</v>
      </c>
    </row>
    <row r="8079" customFormat="false" ht="15" hidden="false" customHeight="false" outlineLevel="0" collapsed="false">
      <c r="A8079" s="0" t="s">
        <v>5947</v>
      </c>
      <c r="B8079" s="13" t="n">
        <v>42544</v>
      </c>
      <c r="C8079" s="13" t="n">
        <v>42550</v>
      </c>
      <c r="D8079" s="14" t="s">
        <v>69</v>
      </c>
      <c r="E8079" s="14" t="s">
        <v>62</v>
      </c>
      <c r="F8079" s="14" t="s">
        <v>54</v>
      </c>
      <c r="G8079" s="14" t="s">
        <v>597</v>
      </c>
      <c r="H8079" s="14" t="s">
        <v>65</v>
      </c>
      <c r="I8079" s="14" t="s">
        <v>83</v>
      </c>
      <c r="J8079" s="14" t="s">
        <v>1595</v>
      </c>
      <c r="K8079" s="15" t="n">
        <v>165.98</v>
      </c>
      <c r="L8079" s="0" t="n">
        <v>1</v>
      </c>
      <c r="M8079" s="16" t="n">
        <v>0</v>
      </c>
      <c r="N8079" s="17" t="n">
        <v>74.691</v>
      </c>
      <c r="O8079" s="0" t="str">
        <f aca="false">TEXT(B8079,"YYYY-MM")</f>
        <v>2016-06</v>
      </c>
      <c r="P8079" s="18" t="n">
        <f aca="false">IFERROR(N8079/K8079,0)</f>
        <v>0.45</v>
      </c>
      <c r="Q8079" s="0" t="str">
        <f aca="false">IF(M8079=0,"No Discount",IF(M8079&lt;0.2,"Low (1-19%)",IF(M8079&lt;0.4,"Medium (20-39%)","High (40%+)")))</f>
        <v>No Discount</v>
      </c>
      <c r="R8079" s="0" t="str">
        <f aca="false">INDEX('Lookup Tables'!$B$2:$B$5,MATCH(F8079,'Lookup Tables'!$A$2:$A$5,0))</f>
        <v>Manager C</v>
      </c>
    </row>
    <row r="8080" customFormat="false" ht="15" hidden="false" customHeight="false" outlineLevel="0" collapsed="false">
      <c r="A8080" s="0" t="s">
        <v>5947</v>
      </c>
      <c r="B8080" s="13" t="n">
        <v>42544</v>
      </c>
      <c r="C8080" s="13" t="n">
        <v>42550</v>
      </c>
      <c r="D8080" s="14" t="s">
        <v>69</v>
      </c>
      <c r="E8080" s="14" t="s">
        <v>62</v>
      </c>
      <c r="F8080" s="14" t="s">
        <v>54</v>
      </c>
      <c r="G8080" s="14" t="s">
        <v>597</v>
      </c>
      <c r="H8080" s="14" t="s">
        <v>80</v>
      </c>
      <c r="I8080" s="14" t="s">
        <v>123</v>
      </c>
      <c r="J8080" s="14" t="s">
        <v>2739</v>
      </c>
      <c r="K8080" s="15" t="n">
        <v>75</v>
      </c>
      <c r="L8080" s="0" t="n">
        <v>3</v>
      </c>
      <c r="M8080" s="16" t="n">
        <v>0</v>
      </c>
      <c r="N8080" s="17" t="n">
        <v>18</v>
      </c>
      <c r="O8080" s="0" t="str">
        <f aca="false">TEXT(B8080,"YYYY-MM")</f>
        <v>2016-06</v>
      </c>
      <c r="P8080" s="18" t="n">
        <f aca="false">IFERROR(N8080/K8080,0)</f>
        <v>0.24</v>
      </c>
      <c r="Q8080" s="0" t="str">
        <f aca="false">IF(M8080=0,"No Discount",IF(M8080&lt;0.2,"Low (1-19%)",IF(M8080&lt;0.4,"Medium (20-39%)","High (40%+)")))</f>
        <v>No Discount</v>
      </c>
      <c r="R8080" s="0" t="str">
        <f aca="false">INDEX('Lookup Tables'!$B$2:$B$5,MATCH(F8080,'Lookup Tables'!$A$2:$A$5,0))</f>
        <v>Manager C</v>
      </c>
    </row>
    <row r="8081" customFormat="false" ht="15" hidden="false" customHeight="false" outlineLevel="0" collapsed="false">
      <c r="A8081" s="0" t="s">
        <v>5948</v>
      </c>
      <c r="B8081" s="13" t="n">
        <v>43061</v>
      </c>
      <c r="C8081" s="13" t="n">
        <v>43066</v>
      </c>
      <c r="D8081" s="14" t="s">
        <v>69</v>
      </c>
      <c r="E8081" s="14" t="s">
        <v>97</v>
      </c>
      <c r="F8081" s="14" t="s">
        <v>117</v>
      </c>
      <c r="G8081" s="14" t="s">
        <v>170</v>
      </c>
      <c r="H8081" s="14" t="s">
        <v>65</v>
      </c>
      <c r="I8081" s="14" t="s">
        <v>83</v>
      </c>
      <c r="J8081" s="14" t="s">
        <v>563</v>
      </c>
      <c r="K8081" s="15" t="n">
        <v>134.272</v>
      </c>
      <c r="L8081" s="0" t="n">
        <v>8</v>
      </c>
      <c r="M8081" s="16" t="n">
        <v>0.2</v>
      </c>
      <c r="N8081" s="17" t="n">
        <v>46.9952</v>
      </c>
      <c r="O8081" s="0" t="str">
        <f aca="false">TEXT(B8081,"YYYY-MM")</f>
        <v>2017-11</v>
      </c>
      <c r="P8081" s="18" t="n">
        <f aca="false">IFERROR(N8081/K8081,0)</f>
        <v>0.35</v>
      </c>
      <c r="Q8081" s="0" t="str">
        <f aca="false">IF(M8081=0,"No Discount",IF(M8081&lt;0.2,"Low (1-19%)",IF(M8081&lt;0.4,"Medium (20-39%)","High (40%+)")))</f>
        <v>Medium (20-39%)</v>
      </c>
      <c r="R8081" s="0" t="str">
        <f aca="false">INDEX('Lookup Tables'!$B$2:$B$5,MATCH(F8081,'Lookup Tables'!$A$2:$A$5,0))</f>
        <v>Manager B</v>
      </c>
    </row>
    <row r="8082" customFormat="false" ht="15" hidden="false" customHeight="false" outlineLevel="0" collapsed="false">
      <c r="A8082" s="0" t="s">
        <v>5949</v>
      </c>
      <c r="B8082" s="13" t="n">
        <v>42669</v>
      </c>
      <c r="C8082" s="13" t="n">
        <v>42675</v>
      </c>
      <c r="D8082" s="14" t="s">
        <v>69</v>
      </c>
      <c r="E8082" s="14" t="s">
        <v>62</v>
      </c>
      <c r="F8082" s="14" t="s">
        <v>63</v>
      </c>
      <c r="G8082" s="14" t="s">
        <v>237</v>
      </c>
      <c r="H8082" s="14" t="s">
        <v>65</v>
      </c>
      <c r="I8082" s="14" t="s">
        <v>66</v>
      </c>
      <c r="J8082" s="14" t="s">
        <v>1668</v>
      </c>
      <c r="K8082" s="15" t="n">
        <v>146.544</v>
      </c>
      <c r="L8082" s="0" t="n">
        <v>6</v>
      </c>
      <c r="M8082" s="16" t="n">
        <v>0.2</v>
      </c>
      <c r="N8082" s="17" t="n">
        <v>47.6268</v>
      </c>
      <c r="O8082" s="0" t="str">
        <f aca="false">TEXT(B8082,"YYYY-MM")</f>
        <v>2016-10</v>
      </c>
      <c r="P8082" s="18" t="n">
        <f aca="false">IFERROR(N8082/K8082,0)</f>
        <v>0.325</v>
      </c>
      <c r="Q8082" s="0" t="str">
        <f aca="false">IF(M8082=0,"No Discount",IF(M8082&lt;0.2,"Low (1-19%)",IF(M8082&lt;0.4,"Medium (20-39%)","High (40%+)")))</f>
        <v>Medium (20-39%)</v>
      </c>
      <c r="R8082" s="0" t="str">
        <f aca="false">INDEX('Lookup Tables'!$B$2:$B$5,MATCH(F8082,'Lookup Tables'!$A$2:$A$5,0))</f>
        <v>Manager D</v>
      </c>
    </row>
    <row r="8083" customFormat="false" ht="15" hidden="false" customHeight="false" outlineLevel="0" collapsed="false">
      <c r="A8083" s="0" t="s">
        <v>5949</v>
      </c>
      <c r="B8083" s="13" t="n">
        <v>42669</v>
      </c>
      <c r="C8083" s="13" t="n">
        <v>42675</v>
      </c>
      <c r="D8083" s="14" t="s">
        <v>69</v>
      </c>
      <c r="E8083" s="14" t="s">
        <v>62</v>
      </c>
      <c r="F8083" s="14" t="s">
        <v>63</v>
      </c>
      <c r="G8083" s="14" t="s">
        <v>237</v>
      </c>
      <c r="H8083" s="14" t="s">
        <v>65</v>
      </c>
      <c r="I8083" s="14" t="s">
        <v>91</v>
      </c>
      <c r="J8083" s="14" t="s">
        <v>4807</v>
      </c>
      <c r="K8083" s="15" t="n">
        <v>131.904</v>
      </c>
      <c r="L8083" s="0" t="n">
        <v>3</v>
      </c>
      <c r="M8083" s="16" t="n">
        <v>0.2</v>
      </c>
      <c r="N8083" s="17" t="n">
        <v>47.8152</v>
      </c>
      <c r="O8083" s="0" t="str">
        <f aca="false">TEXT(B8083,"YYYY-MM")</f>
        <v>2016-10</v>
      </c>
      <c r="P8083" s="18" t="n">
        <f aca="false">IFERROR(N8083/K8083,0)</f>
        <v>0.3625</v>
      </c>
      <c r="Q8083" s="0" t="str">
        <f aca="false">IF(M8083=0,"No Discount",IF(M8083&lt;0.2,"Low (1-19%)",IF(M8083&lt;0.4,"Medium (20-39%)","High (40%+)")))</f>
        <v>Medium (20-39%)</v>
      </c>
      <c r="R8083" s="0" t="str">
        <f aca="false">INDEX('Lookup Tables'!$B$2:$B$5,MATCH(F8083,'Lookup Tables'!$A$2:$A$5,0))</f>
        <v>Manager D</v>
      </c>
    </row>
    <row r="8084" customFormat="false" ht="15" hidden="false" customHeight="false" outlineLevel="0" collapsed="false">
      <c r="A8084" s="0" t="s">
        <v>5949</v>
      </c>
      <c r="B8084" s="13" t="n">
        <v>42669</v>
      </c>
      <c r="C8084" s="13" t="n">
        <v>42675</v>
      </c>
      <c r="D8084" s="14" t="s">
        <v>69</v>
      </c>
      <c r="E8084" s="14" t="s">
        <v>62</v>
      </c>
      <c r="F8084" s="14" t="s">
        <v>63</v>
      </c>
      <c r="G8084" s="14" t="s">
        <v>237</v>
      </c>
      <c r="H8084" s="14" t="s">
        <v>65</v>
      </c>
      <c r="I8084" s="14" t="s">
        <v>85</v>
      </c>
      <c r="J8084" s="14" t="s">
        <v>958</v>
      </c>
      <c r="K8084" s="15" t="n">
        <v>203.88</v>
      </c>
      <c r="L8084" s="0" t="n">
        <v>5</v>
      </c>
      <c r="M8084" s="16" t="n">
        <v>0.2</v>
      </c>
      <c r="N8084" s="17" t="n">
        <v>20.388</v>
      </c>
      <c r="O8084" s="0" t="str">
        <f aca="false">TEXT(B8084,"YYYY-MM")</f>
        <v>2016-10</v>
      </c>
      <c r="P8084" s="18" t="n">
        <f aca="false">IFERROR(N8084/K8084,0)</f>
        <v>0.1</v>
      </c>
      <c r="Q8084" s="0" t="str">
        <f aca="false">IF(M8084=0,"No Discount",IF(M8084&lt;0.2,"Low (1-19%)",IF(M8084&lt;0.4,"Medium (20-39%)","High (40%+)")))</f>
        <v>Medium (20-39%)</v>
      </c>
      <c r="R8084" s="0" t="str">
        <f aca="false">INDEX('Lookup Tables'!$B$2:$B$5,MATCH(F8084,'Lookup Tables'!$A$2:$A$5,0))</f>
        <v>Manager D</v>
      </c>
    </row>
    <row r="8085" customFormat="false" ht="15" hidden="false" customHeight="false" outlineLevel="0" collapsed="false">
      <c r="A8085" s="0" t="s">
        <v>5949</v>
      </c>
      <c r="B8085" s="13" t="n">
        <v>42669</v>
      </c>
      <c r="C8085" s="13" t="n">
        <v>42675</v>
      </c>
      <c r="D8085" s="14" t="s">
        <v>69</v>
      </c>
      <c r="E8085" s="14" t="s">
        <v>62</v>
      </c>
      <c r="F8085" s="14" t="s">
        <v>63</v>
      </c>
      <c r="G8085" s="14" t="s">
        <v>237</v>
      </c>
      <c r="H8085" s="14" t="s">
        <v>65</v>
      </c>
      <c r="I8085" s="14" t="s">
        <v>83</v>
      </c>
      <c r="J8085" s="14" t="s">
        <v>2492</v>
      </c>
      <c r="K8085" s="15" t="n">
        <v>14.301</v>
      </c>
      <c r="L8085" s="0" t="n">
        <v>7</v>
      </c>
      <c r="M8085" s="16" t="n">
        <v>0.7</v>
      </c>
      <c r="N8085" s="17" t="n">
        <v>-10.4874</v>
      </c>
      <c r="O8085" s="0" t="str">
        <f aca="false">TEXT(B8085,"YYYY-MM")</f>
        <v>2016-10</v>
      </c>
      <c r="P8085" s="18" t="n">
        <f aca="false">IFERROR(N8085/K8085,0)</f>
        <v>-0.733333333333333</v>
      </c>
      <c r="Q8085" s="0" t="str">
        <f aca="false">IF(M8085=0,"No Discount",IF(M8085&lt;0.2,"Low (1-19%)",IF(M8085&lt;0.4,"Medium (20-39%)","High (40%+)")))</f>
        <v>High (40%+)</v>
      </c>
      <c r="R8085" s="0" t="str">
        <f aca="false">INDEX('Lookup Tables'!$B$2:$B$5,MATCH(F8085,'Lookup Tables'!$A$2:$A$5,0))</f>
        <v>Manager D</v>
      </c>
    </row>
    <row r="8086" customFormat="false" ht="15" hidden="false" customHeight="false" outlineLevel="0" collapsed="false">
      <c r="A8086" s="0" t="s">
        <v>5949</v>
      </c>
      <c r="B8086" s="13" t="n">
        <v>42669</v>
      </c>
      <c r="C8086" s="13" t="n">
        <v>42675</v>
      </c>
      <c r="D8086" s="14" t="s">
        <v>69</v>
      </c>
      <c r="E8086" s="14" t="s">
        <v>62</v>
      </c>
      <c r="F8086" s="14" t="s">
        <v>63</v>
      </c>
      <c r="G8086" s="14" t="s">
        <v>237</v>
      </c>
      <c r="H8086" s="14" t="s">
        <v>65</v>
      </c>
      <c r="I8086" s="14" t="s">
        <v>73</v>
      </c>
      <c r="J8086" s="14" t="s">
        <v>780</v>
      </c>
      <c r="K8086" s="15" t="n">
        <v>718.64</v>
      </c>
      <c r="L8086" s="0" t="n">
        <v>10</v>
      </c>
      <c r="M8086" s="16" t="n">
        <v>0.2</v>
      </c>
      <c r="N8086" s="17" t="n">
        <v>-161.694</v>
      </c>
      <c r="O8086" s="0" t="str">
        <f aca="false">TEXT(B8086,"YYYY-MM")</f>
        <v>2016-10</v>
      </c>
      <c r="P8086" s="18" t="n">
        <f aca="false">IFERROR(N8086/K8086,0)</f>
        <v>-0.225</v>
      </c>
      <c r="Q8086" s="0" t="str">
        <f aca="false">IF(M8086=0,"No Discount",IF(M8086&lt;0.2,"Low (1-19%)",IF(M8086&lt;0.4,"Medium (20-39%)","High (40%+)")))</f>
        <v>Medium (20-39%)</v>
      </c>
      <c r="R8086" s="0" t="str">
        <f aca="false">INDEX('Lookup Tables'!$B$2:$B$5,MATCH(F8086,'Lookup Tables'!$A$2:$A$5,0))</f>
        <v>Manager D</v>
      </c>
    </row>
    <row r="8087" customFormat="false" ht="15" hidden="false" customHeight="false" outlineLevel="0" collapsed="false">
      <c r="A8087" s="0" t="s">
        <v>5950</v>
      </c>
      <c r="B8087" s="13" t="n">
        <v>43028</v>
      </c>
      <c r="C8087" s="13" t="n">
        <v>43034</v>
      </c>
      <c r="D8087" s="14" t="s">
        <v>69</v>
      </c>
      <c r="E8087" s="14" t="s">
        <v>97</v>
      </c>
      <c r="F8087" s="14" t="s">
        <v>54</v>
      </c>
      <c r="G8087" s="14" t="s">
        <v>193</v>
      </c>
      <c r="H8087" s="14" t="s">
        <v>56</v>
      </c>
      <c r="I8087" s="14" t="s">
        <v>76</v>
      </c>
      <c r="J8087" s="14" t="s">
        <v>714</v>
      </c>
      <c r="K8087" s="15" t="n">
        <v>61.1</v>
      </c>
      <c r="L8087" s="0" t="n">
        <v>5</v>
      </c>
      <c r="M8087" s="16" t="n">
        <v>0</v>
      </c>
      <c r="N8087" s="17" t="n">
        <v>18.33</v>
      </c>
      <c r="O8087" s="0" t="str">
        <f aca="false">TEXT(B8087,"YYYY-MM")</f>
        <v>2017-10</v>
      </c>
      <c r="P8087" s="18" t="n">
        <f aca="false">IFERROR(N8087/K8087,0)</f>
        <v>0.3</v>
      </c>
      <c r="Q8087" s="0" t="str">
        <f aca="false">IF(M8087=0,"No Discount",IF(M8087&lt;0.2,"Low (1-19%)",IF(M8087&lt;0.4,"Medium (20-39%)","High (40%+)")))</f>
        <v>No Discount</v>
      </c>
      <c r="R8087" s="0" t="str">
        <f aca="false">INDEX('Lookup Tables'!$B$2:$B$5,MATCH(F8087,'Lookup Tables'!$A$2:$A$5,0))</f>
        <v>Manager C</v>
      </c>
    </row>
    <row r="8088" customFormat="false" ht="15" hidden="false" customHeight="false" outlineLevel="0" collapsed="false">
      <c r="A8088" s="0" t="s">
        <v>5951</v>
      </c>
      <c r="B8088" s="13" t="n">
        <v>43218</v>
      </c>
      <c r="C8088" s="13" t="n">
        <v>43222</v>
      </c>
      <c r="D8088" s="14" t="s">
        <v>69</v>
      </c>
      <c r="E8088" s="14" t="s">
        <v>53</v>
      </c>
      <c r="F8088" s="14" t="s">
        <v>54</v>
      </c>
      <c r="G8088" s="14" t="s">
        <v>90</v>
      </c>
      <c r="H8088" s="14" t="s">
        <v>65</v>
      </c>
      <c r="I8088" s="14" t="s">
        <v>85</v>
      </c>
      <c r="J8088" s="14" t="s">
        <v>2446</v>
      </c>
      <c r="K8088" s="15" t="n">
        <v>28.08</v>
      </c>
      <c r="L8088" s="0" t="n">
        <v>3</v>
      </c>
      <c r="M8088" s="16" t="n">
        <v>0.2</v>
      </c>
      <c r="N8088" s="17" t="n">
        <v>5.265</v>
      </c>
      <c r="O8088" s="0" t="str">
        <f aca="false">TEXT(B8088,"YYYY-MM")</f>
        <v>2018-04</v>
      </c>
      <c r="P8088" s="18" t="n">
        <f aca="false">IFERROR(N8088/K8088,0)</f>
        <v>0.1875</v>
      </c>
      <c r="Q8088" s="0" t="str">
        <f aca="false">IF(M8088=0,"No Discount",IF(M8088&lt;0.2,"Low (1-19%)",IF(M8088&lt;0.4,"Medium (20-39%)","High (40%+)")))</f>
        <v>Medium (20-39%)</v>
      </c>
      <c r="R8088" s="0" t="str">
        <f aca="false">INDEX('Lookup Tables'!$B$2:$B$5,MATCH(F8088,'Lookup Tables'!$A$2:$A$5,0))</f>
        <v>Manager C</v>
      </c>
    </row>
    <row r="8089" customFormat="false" ht="15" hidden="false" customHeight="false" outlineLevel="0" collapsed="false">
      <c r="A8089" s="0" t="s">
        <v>5952</v>
      </c>
      <c r="B8089" s="13" t="n">
        <v>43007</v>
      </c>
      <c r="C8089" s="13" t="n">
        <v>43009</v>
      </c>
      <c r="D8089" s="14" t="s">
        <v>52</v>
      </c>
      <c r="E8089" s="14" t="s">
        <v>62</v>
      </c>
      <c r="F8089" s="14" t="s">
        <v>63</v>
      </c>
      <c r="G8089" s="14" t="s">
        <v>189</v>
      </c>
      <c r="H8089" s="14" t="s">
        <v>65</v>
      </c>
      <c r="I8089" s="14" t="s">
        <v>78</v>
      </c>
      <c r="J8089" s="14" t="s">
        <v>1492</v>
      </c>
      <c r="K8089" s="15" t="n">
        <v>10.496</v>
      </c>
      <c r="L8089" s="0" t="n">
        <v>4</v>
      </c>
      <c r="M8089" s="16" t="n">
        <v>0.2</v>
      </c>
      <c r="N8089" s="17" t="n">
        <v>1.1808</v>
      </c>
      <c r="O8089" s="0" t="str">
        <f aca="false">TEXT(B8089,"YYYY-MM")</f>
        <v>2017-09</v>
      </c>
      <c r="P8089" s="18" t="n">
        <f aca="false">IFERROR(N8089/K8089,0)</f>
        <v>0.1125</v>
      </c>
      <c r="Q8089" s="0" t="str">
        <f aca="false">IF(M8089=0,"No Discount",IF(M8089&lt;0.2,"Low (1-19%)",IF(M8089&lt;0.4,"Medium (20-39%)","High (40%+)")))</f>
        <v>Medium (20-39%)</v>
      </c>
      <c r="R8089" s="0" t="str">
        <f aca="false">INDEX('Lookup Tables'!$B$2:$B$5,MATCH(F8089,'Lookup Tables'!$A$2:$A$5,0))</f>
        <v>Manager D</v>
      </c>
    </row>
    <row r="8090" customFormat="false" ht="15" hidden="false" customHeight="false" outlineLevel="0" collapsed="false">
      <c r="A8090" s="0" t="s">
        <v>5953</v>
      </c>
      <c r="B8090" s="13" t="n">
        <v>42561</v>
      </c>
      <c r="C8090" s="13" t="n">
        <v>42565</v>
      </c>
      <c r="D8090" s="14" t="s">
        <v>69</v>
      </c>
      <c r="E8090" s="14" t="s">
        <v>53</v>
      </c>
      <c r="F8090" s="14" t="s">
        <v>63</v>
      </c>
      <c r="G8090" s="14" t="s">
        <v>64</v>
      </c>
      <c r="H8090" s="14" t="s">
        <v>65</v>
      </c>
      <c r="I8090" s="14" t="s">
        <v>83</v>
      </c>
      <c r="J8090" s="14" t="s">
        <v>1218</v>
      </c>
      <c r="K8090" s="15" t="n">
        <v>39.92</v>
      </c>
      <c r="L8090" s="0" t="n">
        <v>2</v>
      </c>
      <c r="M8090" s="16" t="n">
        <v>0.2</v>
      </c>
      <c r="N8090" s="17" t="n">
        <v>12.974</v>
      </c>
      <c r="O8090" s="0" t="str">
        <f aca="false">TEXT(B8090,"YYYY-MM")</f>
        <v>2016-07</v>
      </c>
      <c r="P8090" s="18" t="n">
        <f aca="false">IFERROR(N8090/K8090,0)</f>
        <v>0.325</v>
      </c>
      <c r="Q8090" s="0" t="str">
        <f aca="false">IF(M8090=0,"No Discount",IF(M8090&lt;0.2,"Low (1-19%)",IF(M8090&lt;0.4,"Medium (20-39%)","High (40%+)")))</f>
        <v>Medium (20-39%)</v>
      </c>
      <c r="R8090" s="0" t="str">
        <f aca="false">INDEX('Lookup Tables'!$B$2:$B$5,MATCH(F8090,'Lookup Tables'!$A$2:$A$5,0))</f>
        <v>Manager D</v>
      </c>
    </row>
    <row r="8091" customFormat="false" ht="15" hidden="false" customHeight="false" outlineLevel="0" collapsed="false">
      <c r="A8091" s="0" t="s">
        <v>5954</v>
      </c>
      <c r="B8091" s="13" t="n">
        <v>42589</v>
      </c>
      <c r="C8091" s="13" t="n">
        <v>42591</v>
      </c>
      <c r="D8091" s="14" t="s">
        <v>137</v>
      </c>
      <c r="E8091" s="14" t="s">
        <v>62</v>
      </c>
      <c r="F8091" s="14" t="s">
        <v>117</v>
      </c>
      <c r="G8091" s="14" t="s">
        <v>1243</v>
      </c>
      <c r="H8091" s="14" t="s">
        <v>65</v>
      </c>
      <c r="I8091" s="14" t="s">
        <v>85</v>
      </c>
      <c r="J8091" s="14" t="s">
        <v>115</v>
      </c>
      <c r="K8091" s="15" t="n">
        <v>77.58</v>
      </c>
      <c r="L8091" s="0" t="n">
        <v>9</v>
      </c>
      <c r="M8091" s="16" t="n">
        <v>0</v>
      </c>
      <c r="N8091" s="17" t="n">
        <v>20.1708</v>
      </c>
      <c r="O8091" s="0" t="str">
        <f aca="false">TEXT(B8091,"YYYY-MM")</f>
        <v>2016-08</v>
      </c>
      <c r="P8091" s="18" t="n">
        <f aca="false">IFERROR(N8091/K8091,0)</f>
        <v>0.26</v>
      </c>
      <c r="Q8091" s="0" t="str">
        <f aca="false">IF(M8091=0,"No Discount",IF(M8091&lt;0.2,"Low (1-19%)",IF(M8091&lt;0.4,"Medium (20-39%)","High (40%+)")))</f>
        <v>No Discount</v>
      </c>
      <c r="R8091" s="0" t="str">
        <f aca="false">INDEX('Lookup Tables'!$B$2:$B$5,MATCH(F8091,'Lookup Tables'!$A$2:$A$5,0))</f>
        <v>Manager B</v>
      </c>
    </row>
    <row r="8092" customFormat="false" ht="15" hidden="false" customHeight="false" outlineLevel="0" collapsed="false">
      <c r="A8092" s="0" t="s">
        <v>5955</v>
      </c>
      <c r="B8092" s="13" t="n">
        <v>42345</v>
      </c>
      <c r="C8092" s="13" t="n">
        <v>42351</v>
      </c>
      <c r="D8092" s="14" t="s">
        <v>69</v>
      </c>
      <c r="E8092" s="14" t="s">
        <v>97</v>
      </c>
      <c r="F8092" s="14" t="s">
        <v>63</v>
      </c>
      <c r="G8092" s="14" t="s">
        <v>94</v>
      </c>
      <c r="H8092" s="14" t="s">
        <v>65</v>
      </c>
      <c r="I8092" s="14" t="s">
        <v>73</v>
      </c>
      <c r="J8092" s="14" t="s">
        <v>2894</v>
      </c>
      <c r="K8092" s="15" t="n">
        <v>269.36</v>
      </c>
      <c r="L8092" s="0" t="n">
        <v>7</v>
      </c>
      <c r="M8092" s="16" t="n">
        <v>0</v>
      </c>
      <c r="N8092" s="17" t="n">
        <v>70.0336</v>
      </c>
      <c r="O8092" s="0" t="str">
        <f aca="false">TEXT(B8092,"YYYY-MM")</f>
        <v>2015-12</v>
      </c>
      <c r="P8092" s="18" t="n">
        <f aca="false">IFERROR(N8092/K8092,0)</f>
        <v>0.26</v>
      </c>
      <c r="Q8092" s="0" t="str">
        <f aca="false">IF(M8092=0,"No Discount",IF(M8092&lt;0.2,"Low (1-19%)",IF(M8092&lt;0.4,"Medium (20-39%)","High (40%+)")))</f>
        <v>No Discount</v>
      </c>
      <c r="R8092" s="0" t="str">
        <f aca="false">INDEX('Lookup Tables'!$B$2:$B$5,MATCH(F8092,'Lookup Tables'!$A$2:$A$5,0))</f>
        <v>Manager D</v>
      </c>
    </row>
    <row r="8093" customFormat="false" ht="15" hidden="false" customHeight="false" outlineLevel="0" collapsed="false">
      <c r="A8093" s="0" t="s">
        <v>5956</v>
      </c>
      <c r="B8093" s="13" t="n">
        <v>42714</v>
      </c>
      <c r="C8093" s="13" t="n">
        <v>42718</v>
      </c>
      <c r="D8093" s="14" t="s">
        <v>69</v>
      </c>
      <c r="E8093" s="14" t="s">
        <v>53</v>
      </c>
      <c r="F8093" s="14" t="s">
        <v>63</v>
      </c>
      <c r="G8093" s="14" t="s">
        <v>64</v>
      </c>
      <c r="H8093" s="14" t="s">
        <v>65</v>
      </c>
      <c r="I8093" s="14" t="s">
        <v>66</v>
      </c>
      <c r="J8093" s="14" t="s">
        <v>1327</v>
      </c>
      <c r="K8093" s="15" t="n">
        <v>5.76</v>
      </c>
      <c r="L8093" s="0" t="n">
        <v>2</v>
      </c>
      <c r="M8093" s="16" t="n">
        <v>0</v>
      </c>
      <c r="N8093" s="17" t="n">
        <v>2.8224</v>
      </c>
      <c r="O8093" s="0" t="str">
        <f aca="false">TEXT(B8093,"YYYY-MM")</f>
        <v>2016-12</v>
      </c>
      <c r="P8093" s="18" t="n">
        <f aca="false">IFERROR(N8093/K8093,0)</f>
        <v>0.49</v>
      </c>
      <c r="Q8093" s="0" t="str">
        <f aca="false">IF(M8093=0,"No Discount",IF(M8093&lt;0.2,"Low (1-19%)",IF(M8093&lt;0.4,"Medium (20-39%)","High (40%+)")))</f>
        <v>No Discount</v>
      </c>
      <c r="R8093" s="0" t="str">
        <f aca="false">INDEX('Lookup Tables'!$B$2:$B$5,MATCH(F8093,'Lookup Tables'!$A$2:$A$5,0))</f>
        <v>Manager D</v>
      </c>
    </row>
    <row r="8094" customFormat="false" ht="15" hidden="false" customHeight="false" outlineLevel="0" collapsed="false">
      <c r="A8094" s="0" t="s">
        <v>5957</v>
      </c>
      <c r="B8094" s="13" t="n">
        <v>43412</v>
      </c>
      <c r="C8094" s="13" t="n">
        <v>43417</v>
      </c>
      <c r="D8094" s="14" t="s">
        <v>52</v>
      </c>
      <c r="E8094" s="14" t="s">
        <v>97</v>
      </c>
      <c r="F8094" s="14" t="s">
        <v>117</v>
      </c>
      <c r="G8094" s="14" t="s">
        <v>170</v>
      </c>
      <c r="H8094" s="14" t="s">
        <v>65</v>
      </c>
      <c r="I8094" s="14" t="s">
        <v>78</v>
      </c>
      <c r="J8094" s="14" t="s">
        <v>1687</v>
      </c>
      <c r="K8094" s="15" t="n">
        <v>109.9</v>
      </c>
      <c r="L8094" s="0" t="n">
        <v>5</v>
      </c>
      <c r="M8094" s="16" t="n">
        <v>0</v>
      </c>
      <c r="N8094" s="17" t="n">
        <v>32.97</v>
      </c>
      <c r="O8094" s="0" t="str">
        <f aca="false">TEXT(B8094,"YYYY-MM")</f>
        <v>2018-11</v>
      </c>
      <c r="P8094" s="18" t="n">
        <f aca="false">IFERROR(N8094/K8094,0)</f>
        <v>0.3</v>
      </c>
      <c r="Q8094" s="0" t="str">
        <f aca="false">IF(M8094=0,"No Discount",IF(M8094&lt;0.2,"Low (1-19%)",IF(M8094&lt;0.4,"Medium (20-39%)","High (40%+)")))</f>
        <v>No Discount</v>
      </c>
      <c r="R8094" s="0" t="str">
        <f aca="false">INDEX('Lookup Tables'!$B$2:$B$5,MATCH(F8094,'Lookup Tables'!$A$2:$A$5,0))</f>
        <v>Manager B</v>
      </c>
    </row>
    <row r="8095" customFormat="false" ht="15" hidden="false" customHeight="false" outlineLevel="0" collapsed="false">
      <c r="A8095" s="0" t="s">
        <v>5958</v>
      </c>
      <c r="B8095" s="13" t="n">
        <v>43308</v>
      </c>
      <c r="C8095" s="13" t="n">
        <v>43313</v>
      </c>
      <c r="D8095" s="14" t="s">
        <v>52</v>
      </c>
      <c r="E8095" s="14" t="s">
        <v>53</v>
      </c>
      <c r="F8095" s="14" t="s">
        <v>63</v>
      </c>
      <c r="G8095" s="14" t="s">
        <v>94</v>
      </c>
      <c r="H8095" s="14" t="s">
        <v>56</v>
      </c>
      <c r="I8095" s="14" t="s">
        <v>76</v>
      </c>
      <c r="J8095" s="14" t="s">
        <v>446</v>
      </c>
      <c r="K8095" s="15" t="n">
        <v>23.88</v>
      </c>
      <c r="L8095" s="0" t="n">
        <v>3</v>
      </c>
      <c r="M8095" s="16" t="n">
        <v>0</v>
      </c>
      <c r="N8095" s="17" t="n">
        <v>10.5072</v>
      </c>
      <c r="O8095" s="0" t="str">
        <f aca="false">TEXT(B8095,"YYYY-MM")</f>
        <v>2018-07</v>
      </c>
      <c r="P8095" s="18" t="n">
        <f aca="false">IFERROR(N8095/K8095,0)</f>
        <v>0.44</v>
      </c>
      <c r="Q8095" s="0" t="str">
        <f aca="false">IF(M8095=0,"No Discount",IF(M8095&lt;0.2,"Low (1-19%)",IF(M8095&lt;0.4,"Medium (20-39%)","High (40%+)")))</f>
        <v>No Discount</v>
      </c>
      <c r="R8095" s="0" t="str">
        <f aca="false">INDEX('Lookup Tables'!$B$2:$B$5,MATCH(F8095,'Lookup Tables'!$A$2:$A$5,0))</f>
        <v>Manager D</v>
      </c>
    </row>
    <row r="8096" customFormat="false" ht="15" hidden="false" customHeight="false" outlineLevel="0" collapsed="false">
      <c r="A8096" s="0" t="s">
        <v>5958</v>
      </c>
      <c r="B8096" s="13" t="n">
        <v>43308</v>
      </c>
      <c r="C8096" s="13" t="n">
        <v>43313</v>
      </c>
      <c r="D8096" s="14" t="s">
        <v>52</v>
      </c>
      <c r="E8096" s="14" t="s">
        <v>53</v>
      </c>
      <c r="F8096" s="14" t="s">
        <v>63</v>
      </c>
      <c r="G8096" s="14" t="s">
        <v>94</v>
      </c>
      <c r="H8096" s="14" t="s">
        <v>65</v>
      </c>
      <c r="I8096" s="14" t="s">
        <v>91</v>
      </c>
      <c r="J8096" s="14" t="s">
        <v>2400</v>
      </c>
      <c r="K8096" s="15" t="n">
        <v>26.2</v>
      </c>
      <c r="L8096" s="0" t="n">
        <v>4</v>
      </c>
      <c r="M8096" s="16" t="n">
        <v>0</v>
      </c>
      <c r="N8096" s="17" t="n">
        <v>12.052</v>
      </c>
      <c r="O8096" s="0" t="str">
        <f aca="false">TEXT(B8096,"YYYY-MM")</f>
        <v>2018-07</v>
      </c>
      <c r="P8096" s="18" t="n">
        <f aca="false">IFERROR(N8096/K8096,0)</f>
        <v>0.46</v>
      </c>
      <c r="Q8096" s="0" t="str">
        <f aca="false">IF(M8096=0,"No Discount",IF(M8096&lt;0.2,"Low (1-19%)",IF(M8096&lt;0.4,"Medium (20-39%)","High (40%+)")))</f>
        <v>No Discount</v>
      </c>
      <c r="R8096" s="0" t="str">
        <f aca="false">INDEX('Lookup Tables'!$B$2:$B$5,MATCH(F8096,'Lookup Tables'!$A$2:$A$5,0))</f>
        <v>Manager D</v>
      </c>
    </row>
    <row r="8097" customFormat="false" ht="15" hidden="false" customHeight="false" outlineLevel="0" collapsed="false">
      <c r="A8097" s="0" t="s">
        <v>5958</v>
      </c>
      <c r="B8097" s="13" t="n">
        <v>43308</v>
      </c>
      <c r="C8097" s="13" t="n">
        <v>43313</v>
      </c>
      <c r="D8097" s="14" t="s">
        <v>52</v>
      </c>
      <c r="E8097" s="14" t="s">
        <v>53</v>
      </c>
      <c r="F8097" s="14" t="s">
        <v>63</v>
      </c>
      <c r="G8097" s="14" t="s">
        <v>94</v>
      </c>
      <c r="H8097" s="14" t="s">
        <v>65</v>
      </c>
      <c r="I8097" s="14" t="s">
        <v>91</v>
      </c>
      <c r="J8097" s="14" t="s">
        <v>2516</v>
      </c>
      <c r="K8097" s="15" t="n">
        <v>12.96</v>
      </c>
      <c r="L8097" s="0" t="n">
        <v>2</v>
      </c>
      <c r="M8097" s="16" t="n">
        <v>0</v>
      </c>
      <c r="N8097" s="17" t="n">
        <v>6.2208</v>
      </c>
      <c r="O8097" s="0" t="str">
        <f aca="false">TEXT(B8097,"YYYY-MM")</f>
        <v>2018-07</v>
      </c>
      <c r="P8097" s="18" t="n">
        <f aca="false">IFERROR(N8097/K8097,0)</f>
        <v>0.48</v>
      </c>
      <c r="Q8097" s="0" t="str">
        <f aca="false">IF(M8097=0,"No Discount",IF(M8097&lt;0.2,"Low (1-19%)",IF(M8097&lt;0.4,"Medium (20-39%)","High (40%+)")))</f>
        <v>No Discount</v>
      </c>
      <c r="R8097" s="0" t="str">
        <f aca="false">INDEX('Lookup Tables'!$B$2:$B$5,MATCH(F8097,'Lookup Tables'!$A$2:$A$5,0))</f>
        <v>Manager D</v>
      </c>
    </row>
    <row r="8098" customFormat="false" ht="15" hidden="false" customHeight="false" outlineLevel="0" collapsed="false">
      <c r="A8098" s="0" t="s">
        <v>5958</v>
      </c>
      <c r="B8098" s="13" t="n">
        <v>43308</v>
      </c>
      <c r="C8098" s="13" t="n">
        <v>43313</v>
      </c>
      <c r="D8098" s="14" t="s">
        <v>52</v>
      </c>
      <c r="E8098" s="14" t="s">
        <v>53</v>
      </c>
      <c r="F8098" s="14" t="s">
        <v>63</v>
      </c>
      <c r="G8098" s="14" t="s">
        <v>94</v>
      </c>
      <c r="H8098" s="14" t="s">
        <v>80</v>
      </c>
      <c r="I8098" s="14" t="s">
        <v>123</v>
      </c>
      <c r="J8098" s="14" t="s">
        <v>783</v>
      </c>
      <c r="K8098" s="15" t="n">
        <v>234.95</v>
      </c>
      <c r="L8098" s="0" t="n">
        <v>5</v>
      </c>
      <c r="M8098" s="16" t="n">
        <v>0</v>
      </c>
      <c r="N8098" s="17" t="n">
        <v>32.893</v>
      </c>
      <c r="O8098" s="0" t="str">
        <f aca="false">TEXT(B8098,"YYYY-MM")</f>
        <v>2018-07</v>
      </c>
      <c r="P8098" s="18" t="n">
        <f aca="false">IFERROR(N8098/K8098,0)</f>
        <v>0.14</v>
      </c>
      <c r="Q8098" s="0" t="str">
        <f aca="false">IF(M8098=0,"No Discount",IF(M8098&lt;0.2,"Low (1-19%)",IF(M8098&lt;0.4,"Medium (20-39%)","High (40%+)")))</f>
        <v>No Discount</v>
      </c>
      <c r="R8098" s="0" t="str">
        <f aca="false">INDEX('Lookup Tables'!$B$2:$B$5,MATCH(F8098,'Lookup Tables'!$A$2:$A$5,0))</f>
        <v>Manager D</v>
      </c>
    </row>
    <row r="8099" customFormat="false" ht="15" hidden="false" customHeight="false" outlineLevel="0" collapsed="false">
      <c r="A8099" s="0" t="s">
        <v>5959</v>
      </c>
      <c r="B8099" s="13" t="n">
        <v>43462</v>
      </c>
      <c r="C8099" s="13" t="n">
        <v>43466</v>
      </c>
      <c r="D8099" s="14" t="s">
        <v>69</v>
      </c>
      <c r="E8099" s="14" t="s">
        <v>53</v>
      </c>
      <c r="F8099" s="14" t="s">
        <v>63</v>
      </c>
      <c r="G8099" s="14" t="s">
        <v>339</v>
      </c>
      <c r="H8099" s="14" t="s">
        <v>65</v>
      </c>
      <c r="I8099" s="14" t="s">
        <v>73</v>
      </c>
      <c r="J8099" s="14" t="s">
        <v>716</v>
      </c>
      <c r="K8099" s="15" t="n">
        <v>118.25</v>
      </c>
      <c r="L8099" s="0" t="n">
        <v>5</v>
      </c>
      <c r="M8099" s="16" t="n">
        <v>0</v>
      </c>
      <c r="N8099" s="17" t="n">
        <v>34.2925</v>
      </c>
      <c r="O8099" s="0" t="str">
        <f aca="false">TEXT(B8099,"YYYY-MM")</f>
        <v>2018-12</v>
      </c>
      <c r="P8099" s="18" t="n">
        <f aca="false">IFERROR(N8099/K8099,0)</f>
        <v>0.29</v>
      </c>
      <c r="Q8099" s="0" t="str">
        <f aca="false">IF(M8099=0,"No Discount",IF(M8099&lt;0.2,"Low (1-19%)",IF(M8099&lt;0.4,"Medium (20-39%)","High (40%+)")))</f>
        <v>No Discount</v>
      </c>
      <c r="R8099" s="0" t="str">
        <f aca="false">INDEX('Lookup Tables'!$B$2:$B$5,MATCH(F8099,'Lookup Tables'!$A$2:$A$5,0))</f>
        <v>Manager D</v>
      </c>
    </row>
    <row r="8100" customFormat="false" ht="15" hidden="false" customHeight="false" outlineLevel="0" collapsed="false">
      <c r="A8100" s="0" t="s">
        <v>5959</v>
      </c>
      <c r="B8100" s="13" t="n">
        <v>43462</v>
      </c>
      <c r="C8100" s="13" t="n">
        <v>43466</v>
      </c>
      <c r="D8100" s="14" t="s">
        <v>69</v>
      </c>
      <c r="E8100" s="14" t="s">
        <v>53</v>
      </c>
      <c r="F8100" s="14" t="s">
        <v>63</v>
      </c>
      <c r="G8100" s="14" t="s">
        <v>339</v>
      </c>
      <c r="H8100" s="14" t="s">
        <v>65</v>
      </c>
      <c r="I8100" s="14" t="s">
        <v>91</v>
      </c>
      <c r="J8100" s="14" t="s">
        <v>2934</v>
      </c>
      <c r="K8100" s="15" t="n">
        <v>4.28</v>
      </c>
      <c r="L8100" s="0" t="n">
        <v>1</v>
      </c>
      <c r="M8100" s="16" t="n">
        <v>0</v>
      </c>
      <c r="N8100" s="17" t="n">
        <v>1.926</v>
      </c>
      <c r="O8100" s="0" t="str">
        <f aca="false">TEXT(B8100,"YYYY-MM")</f>
        <v>2018-12</v>
      </c>
      <c r="P8100" s="18" t="n">
        <f aca="false">IFERROR(N8100/K8100,0)</f>
        <v>0.45</v>
      </c>
      <c r="Q8100" s="0" t="str">
        <f aca="false">IF(M8100=0,"No Discount",IF(M8100&lt;0.2,"Low (1-19%)",IF(M8100&lt;0.4,"Medium (20-39%)","High (40%+)")))</f>
        <v>No Discount</v>
      </c>
      <c r="R8100" s="0" t="str">
        <f aca="false">INDEX('Lookup Tables'!$B$2:$B$5,MATCH(F8100,'Lookup Tables'!$A$2:$A$5,0))</f>
        <v>Manager D</v>
      </c>
    </row>
    <row r="8101" customFormat="false" ht="15" hidden="false" customHeight="false" outlineLevel="0" collapsed="false">
      <c r="A8101" s="0" t="s">
        <v>5960</v>
      </c>
      <c r="B8101" s="13" t="n">
        <v>42804</v>
      </c>
      <c r="C8101" s="13" t="n">
        <v>42807</v>
      </c>
      <c r="D8101" s="14" t="s">
        <v>137</v>
      </c>
      <c r="E8101" s="14" t="s">
        <v>97</v>
      </c>
      <c r="F8101" s="14" t="s">
        <v>63</v>
      </c>
      <c r="G8101" s="14" t="s">
        <v>64</v>
      </c>
      <c r="H8101" s="14" t="s">
        <v>80</v>
      </c>
      <c r="I8101" s="14" t="s">
        <v>123</v>
      </c>
      <c r="J8101" s="14" t="s">
        <v>1918</v>
      </c>
      <c r="K8101" s="15" t="n">
        <v>26.85</v>
      </c>
      <c r="L8101" s="0" t="n">
        <v>3</v>
      </c>
      <c r="M8101" s="16" t="n">
        <v>0</v>
      </c>
      <c r="N8101" s="17" t="n">
        <v>5.1015</v>
      </c>
      <c r="O8101" s="0" t="str">
        <f aca="false">TEXT(B8101,"YYYY-MM")</f>
        <v>2017-03</v>
      </c>
      <c r="P8101" s="18" t="n">
        <f aca="false">IFERROR(N8101/K8101,0)</f>
        <v>0.19</v>
      </c>
      <c r="Q8101" s="0" t="str">
        <f aca="false">IF(M8101=0,"No Discount",IF(M8101&lt;0.2,"Low (1-19%)",IF(M8101&lt;0.4,"Medium (20-39%)","High (40%+)")))</f>
        <v>No Discount</v>
      </c>
      <c r="R8101" s="0" t="str">
        <f aca="false">INDEX('Lookup Tables'!$B$2:$B$5,MATCH(F8101,'Lookup Tables'!$A$2:$A$5,0))</f>
        <v>Manager D</v>
      </c>
    </row>
    <row r="8102" customFormat="false" ht="15" hidden="false" customHeight="false" outlineLevel="0" collapsed="false">
      <c r="A8102" s="0" t="s">
        <v>5960</v>
      </c>
      <c r="B8102" s="13" t="n">
        <v>42804</v>
      </c>
      <c r="C8102" s="13" t="n">
        <v>42807</v>
      </c>
      <c r="D8102" s="14" t="s">
        <v>137</v>
      </c>
      <c r="E8102" s="14" t="s">
        <v>97</v>
      </c>
      <c r="F8102" s="14" t="s">
        <v>63</v>
      </c>
      <c r="G8102" s="14" t="s">
        <v>64</v>
      </c>
      <c r="H8102" s="14" t="s">
        <v>80</v>
      </c>
      <c r="I8102" s="14" t="s">
        <v>345</v>
      </c>
      <c r="J8102" s="14" t="s">
        <v>5961</v>
      </c>
      <c r="K8102" s="15" t="n">
        <v>3357.6</v>
      </c>
      <c r="L8102" s="0" t="n">
        <v>3</v>
      </c>
      <c r="M8102" s="16" t="n">
        <v>0.2</v>
      </c>
      <c r="N8102" s="17" t="n">
        <v>377.73</v>
      </c>
      <c r="O8102" s="0" t="str">
        <f aca="false">TEXT(B8102,"YYYY-MM")</f>
        <v>2017-03</v>
      </c>
      <c r="P8102" s="18" t="n">
        <f aca="false">IFERROR(N8102/K8102,0)</f>
        <v>0.1125</v>
      </c>
      <c r="Q8102" s="0" t="str">
        <f aca="false">IF(M8102=0,"No Discount",IF(M8102&lt;0.2,"Low (1-19%)",IF(M8102&lt;0.4,"Medium (20-39%)","High (40%+)")))</f>
        <v>Medium (20-39%)</v>
      </c>
      <c r="R8102" s="0" t="str">
        <f aca="false">INDEX('Lookup Tables'!$B$2:$B$5,MATCH(F8102,'Lookup Tables'!$A$2:$A$5,0))</f>
        <v>Manager D</v>
      </c>
    </row>
    <row r="8103" customFormat="false" ht="15" hidden="false" customHeight="false" outlineLevel="0" collapsed="false">
      <c r="A8103" s="0" t="s">
        <v>5962</v>
      </c>
      <c r="B8103" s="13" t="n">
        <v>42512</v>
      </c>
      <c r="C8103" s="13" t="n">
        <v>42516</v>
      </c>
      <c r="D8103" s="14" t="s">
        <v>69</v>
      </c>
      <c r="E8103" s="14" t="s">
        <v>53</v>
      </c>
      <c r="F8103" s="14" t="s">
        <v>63</v>
      </c>
      <c r="G8103" s="14" t="s">
        <v>64</v>
      </c>
      <c r="H8103" s="14" t="s">
        <v>65</v>
      </c>
      <c r="I8103" s="14" t="s">
        <v>66</v>
      </c>
      <c r="J8103" s="14" t="s">
        <v>1093</v>
      </c>
      <c r="K8103" s="15" t="n">
        <v>8.26</v>
      </c>
      <c r="L8103" s="0" t="n">
        <v>2</v>
      </c>
      <c r="M8103" s="16" t="n">
        <v>0</v>
      </c>
      <c r="N8103" s="17" t="n">
        <v>3.7996</v>
      </c>
      <c r="O8103" s="0" t="str">
        <f aca="false">TEXT(B8103,"YYYY-MM")</f>
        <v>2016-05</v>
      </c>
      <c r="P8103" s="18" t="n">
        <f aca="false">IFERROR(N8103/K8103,0)</f>
        <v>0.46</v>
      </c>
      <c r="Q8103" s="0" t="str">
        <f aca="false">IF(M8103=0,"No Discount",IF(M8103&lt;0.2,"Low (1-19%)",IF(M8103&lt;0.4,"Medium (20-39%)","High (40%+)")))</f>
        <v>No Discount</v>
      </c>
      <c r="R8103" s="0" t="str">
        <f aca="false">INDEX('Lookup Tables'!$B$2:$B$5,MATCH(F8103,'Lookup Tables'!$A$2:$A$5,0))</f>
        <v>Manager D</v>
      </c>
    </row>
    <row r="8104" customFormat="false" ht="15" hidden="false" customHeight="false" outlineLevel="0" collapsed="false">
      <c r="A8104" s="0" t="s">
        <v>5962</v>
      </c>
      <c r="B8104" s="13" t="n">
        <v>42512</v>
      </c>
      <c r="C8104" s="13" t="n">
        <v>42516</v>
      </c>
      <c r="D8104" s="14" t="s">
        <v>69</v>
      </c>
      <c r="E8104" s="14" t="s">
        <v>53</v>
      </c>
      <c r="F8104" s="14" t="s">
        <v>63</v>
      </c>
      <c r="G8104" s="14" t="s">
        <v>64</v>
      </c>
      <c r="H8104" s="14" t="s">
        <v>80</v>
      </c>
      <c r="I8104" s="14" t="s">
        <v>345</v>
      </c>
      <c r="J8104" s="14" t="s">
        <v>1177</v>
      </c>
      <c r="K8104" s="15" t="n">
        <v>2973.32</v>
      </c>
      <c r="L8104" s="0" t="n">
        <v>7</v>
      </c>
      <c r="M8104" s="16" t="n">
        <v>0.2</v>
      </c>
      <c r="N8104" s="17" t="n">
        <v>334.4985</v>
      </c>
      <c r="O8104" s="0" t="str">
        <f aca="false">TEXT(B8104,"YYYY-MM")</f>
        <v>2016-05</v>
      </c>
      <c r="P8104" s="18" t="n">
        <f aca="false">IFERROR(N8104/K8104,0)</f>
        <v>0.1125</v>
      </c>
      <c r="Q8104" s="0" t="str">
        <f aca="false">IF(M8104=0,"No Discount",IF(M8104&lt;0.2,"Low (1-19%)",IF(M8104&lt;0.4,"Medium (20-39%)","High (40%+)")))</f>
        <v>Medium (20-39%)</v>
      </c>
      <c r="R8104" s="0" t="str">
        <f aca="false">INDEX('Lookup Tables'!$B$2:$B$5,MATCH(F8104,'Lookup Tables'!$A$2:$A$5,0))</f>
        <v>Manager D</v>
      </c>
    </row>
    <row r="8105" customFormat="false" ht="15" hidden="false" customHeight="false" outlineLevel="0" collapsed="false">
      <c r="A8105" s="0" t="s">
        <v>5962</v>
      </c>
      <c r="B8105" s="13" t="n">
        <v>42512</v>
      </c>
      <c r="C8105" s="13" t="n">
        <v>42516</v>
      </c>
      <c r="D8105" s="14" t="s">
        <v>69</v>
      </c>
      <c r="E8105" s="14" t="s">
        <v>53</v>
      </c>
      <c r="F8105" s="14" t="s">
        <v>63</v>
      </c>
      <c r="G8105" s="14" t="s">
        <v>64</v>
      </c>
      <c r="H8105" s="14" t="s">
        <v>65</v>
      </c>
      <c r="I8105" s="14" t="s">
        <v>73</v>
      </c>
      <c r="J8105" s="14" t="s">
        <v>609</v>
      </c>
      <c r="K8105" s="15" t="n">
        <v>104.79</v>
      </c>
      <c r="L8105" s="0" t="n">
        <v>7</v>
      </c>
      <c r="M8105" s="16" t="n">
        <v>0</v>
      </c>
      <c r="N8105" s="17" t="n">
        <v>29.3412</v>
      </c>
      <c r="O8105" s="0" t="str">
        <f aca="false">TEXT(B8105,"YYYY-MM")</f>
        <v>2016-05</v>
      </c>
      <c r="P8105" s="18" t="n">
        <f aca="false">IFERROR(N8105/K8105,0)</f>
        <v>0.28</v>
      </c>
      <c r="Q8105" s="0" t="str">
        <f aca="false">IF(M8105=0,"No Discount",IF(M8105&lt;0.2,"Low (1-19%)",IF(M8105&lt;0.4,"Medium (20-39%)","High (40%+)")))</f>
        <v>No Discount</v>
      </c>
      <c r="R8105" s="0" t="str">
        <f aca="false">INDEX('Lookup Tables'!$B$2:$B$5,MATCH(F8105,'Lookup Tables'!$A$2:$A$5,0))</f>
        <v>Manager D</v>
      </c>
    </row>
    <row r="8106" customFormat="false" ht="15" hidden="false" customHeight="false" outlineLevel="0" collapsed="false">
      <c r="A8106" s="0" t="s">
        <v>5962</v>
      </c>
      <c r="B8106" s="13" t="n">
        <v>42512</v>
      </c>
      <c r="C8106" s="13" t="n">
        <v>42516</v>
      </c>
      <c r="D8106" s="14" t="s">
        <v>69</v>
      </c>
      <c r="E8106" s="14" t="s">
        <v>53</v>
      </c>
      <c r="F8106" s="14" t="s">
        <v>63</v>
      </c>
      <c r="G8106" s="14" t="s">
        <v>64</v>
      </c>
      <c r="H8106" s="14" t="s">
        <v>80</v>
      </c>
      <c r="I8106" s="14" t="s">
        <v>81</v>
      </c>
      <c r="J8106" s="14" t="s">
        <v>559</v>
      </c>
      <c r="K8106" s="15" t="n">
        <v>775.728</v>
      </c>
      <c r="L8106" s="0" t="n">
        <v>6</v>
      </c>
      <c r="M8106" s="16" t="n">
        <v>0.2</v>
      </c>
      <c r="N8106" s="17" t="n">
        <v>58.1796</v>
      </c>
      <c r="O8106" s="0" t="str">
        <f aca="false">TEXT(B8106,"YYYY-MM")</f>
        <v>2016-05</v>
      </c>
      <c r="P8106" s="18" t="n">
        <f aca="false">IFERROR(N8106/K8106,0)</f>
        <v>0.075</v>
      </c>
      <c r="Q8106" s="0" t="str">
        <f aca="false">IF(M8106=0,"No Discount",IF(M8106&lt;0.2,"Low (1-19%)",IF(M8106&lt;0.4,"Medium (20-39%)","High (40%+)")))</f>
        <v>Medium (20-39%)</v>
      </c>
      <c r="R8106" s="0" t="str">
        <f aca="false">INDEX('Lookup Tables'!$B$2:$B$5,MATCH(F8106,'Lookup Tables'!$A$2:$A$5,0))</f>
        <v>Manager D</v>
      </c>
    </row>
    <row r="8107" customFormat="false" ht="15" hidden="false" customHeight="false" outlineLevel="0" collapsed="false">
      <c r="A8107" s="0" t="s">
        <v>5963</v>
      </c>
      <c r="B8107" s="13" t="n">
        <v>43148</v>
      </c>
      <c r="C8107" s="13" t="n">
        <v>43150</v>
      </c>
      <c r="D8107" s="14" t="s">
        <v>137</v>
      </c>
      <c r="E8107" s="14" t="s">
        <v>97</v>
      </c>
      <c r="F8107" s="14" t="s">
        <v>98</v>
      </c>
      <c r="G8107" s="14" t="s">
        <v>99</v>
      </c>
      <c r="H8107" s="14" t="s">
        <v>56</v>
      </c>
      <c r="I8107" s="14" t="s">
        <v>57</v>
      </c>
      <c r="J8107" s="14" t="s">
        <v>755</v>
      </c>
      <c r="K8107" s="15" t="n">
        <v>89.0664</v>
      </c>
      <c r="L8107" s="0" t="n">
        <v>1</v>
      </c>
      <c r="M8107" s="16" t="n">
        <v>0.32</v>
      </c>
      <c r="N8107" s="17" t="n">
        <v>-17.0274</v>
      </c>
      <c r="O8107" s="0" t="str">
        <f aca="false">TEXT(B8107,"YYYY-MM")</f>
        <v>2018-02</v>
      </c>
      <c r="P8107" s="18" t="n">
        <f aca="false">IFERROR(N8107/K8107,0)</f>
        <v>-0.191176470588235</v>
      </c>
      <c r="Q8107" s="0" t="str">
        <f aca="false">IF(M8107=0,"No Discount",IF(M8107&lt;0.2,"Low (1-19%)",IF(M8107&lt;0.4,"Medium (20-39%)","High (40%+)")))</f>
        <v>Medium (20-39%)</v>
      </c>
      <c r="R8107" s="0" t="str">
        <f aca="false">INDEX('Lookup Tables'!$B$2:$B$5,MATCH(F8107,'Lookup Tables'!$A$2:$A$5,0))</f>
        <v>Manager A</v>
      </c>
    </row>
    <row r="8108" customFormat="false" ht="15" hidden="false" customHeight="false" outlineLevel="0" collapsed="false">
      <c r="A8108" s="0" t="s">
        <v>5963</v>
      </c>
      <c r="B8108" s="13" t="n">
        <v>43148</v>
      </c>
      <c r="C8108" s="13" t="n">
        <v>43150</v>
      </c>
      <c r="D8108" s="14" t="s">
        <v>137</v>
      </c>
      <c r="E8108" s="14" t="s">
        <v>97</v>
      </c>
      <c r="F8108" s="14" t="s">
        <v>98</v>
      </c>
      <c r="G8108" s="14" t="s">
        <v>99</v>
      </c>
      <c r="H8108" s="14" t="s">
        <v>65</v>
      </c>
      <c r="I8108" s="14" t="s">
        <v>78</v>
      </c>
      <c r="J8108" s="14" t="s">
        <v>5964</v>
      </c>
      <c r="K8108" s="15" t="n">
        <v>175.44</v>
      </c>
      <c r="L8108" s="0" t="n">
        <v>6</v>
      </c>
      <c r="M8108" s="16" t="n">
        <v>0.2</v>
      </c>
      <c r="N8108" s="17" t="n">
        <v>52.632</v>
      </c>
      <c r="O8108" s="0" t="str">
        <f aca="false">TEXT(B8108,"YYYY-MM")</f>
        <v>2018-02</v>
      </c>
      <c r="P8108" s="18" t="n">
        <f aca="false">IFERROR(N8108/K8108,0)</f>
        <v>0.3</v>
      </c>
      <c r="Q8108" s="0" t="str">
        <f aca="false">IF(M8108=0,"No Discount",IF(M8108&lt;0.2,"Low (1-19%)",IF(M8108&lt;0.4,"Medium (20-39%)","High (40%+)")))</f>
        <v>Medium (20-39%)</v>
      </c>
      <c r="R8108" s="0" t="str">
        <f aca="false">INDEX('Lookup Tables'!$B$2:$B$5,MATCH(F8108,'Lookup Tables'!$A$2:$A$5,0))</f>
        <v>Manager A</v>
      </c>
    </row>
    <row r="8109" customFormat="false" ht="15" hidden="false" customHeight="false" outlineLevel="0" collapsed="false">
      <c r="A8109" s="0" t="s">
        <v>5963</v>
      </c>
      <c r="B8109" s="13" t="n">
        <v>43148</v>
      </c>
      <c r="C8109" s="13" t="n">
        <v>43150</v>
      </c>
      <c r="D8109" s="14" t="s">
        <v>137</v>
      </c>
      <c r="E8109" s="14" t="s">
        <v>97</v>
      </c>
      <c r="F8109" s="14" t="s">
        <v>98</v>
      </c>
      <c r="G8109" s="14" t="s">
        <v>99</v>
      </c>
      <c r="H8109" s="14" t="s">
        <v>80</v>
      </c>
      <c r="I8109" s="14" t="s">
        <v>81</v>
      </c>
      <c r="J8109" s="14" t="s">
        <v>1982</v>
      </c>
      <c r="K8109" s="15" t="n">
        <v>438.336</v>
      </c>
      <c r="L8109" s="0" t="n">
        <v>4</v>
      </c>
      <c r="M8109" s="16" t="n">
        <v>0.2</v>
      </c>
      <c r="N8109" s="17" t="n">
        <v>-87.6672</v>
      </c>
      <c r="O8109" s="0" t="str">
        <f aca="false">TEXT(B8109,"YYYY-MM")</f>
        <v>2018-02</v>
      </c>
      <c r="P8109" s="18" t="n">
        <f aca="false">IFERROR(N8109/K8109,0)</f>
        <v>-0.2</v>
      </c>
      <c r="Q8109" s="0" t="str">
        <f aca="false">IF(M8109=0,"No Discount",IF(M8109&lt;0.2,"Low (1-19%)",IF(M8109&lt;0.4,"Medium (20-39%)","High (40%+)")))</f>
        <v>Medium (20-39%)</v>
      </c>
      <c r="R8109" s="0" t="str">
        <f aca="false">INDEX('Lookup Tables'!$B$2:$B$5,MATCH(F8109,'Lookup Tables'!$A$2:$A$5,0))</f>
        <v>Manager A</v>
      </c>
    </row>
    <row r="8110" customFormat="false" ht="15" hidden="false" customHeight="false" outlineLevel="0" collapsed="false">
      <c r="A8110" s="0" t="s">
        <v>5965</v>
      </c>
      <c r="B8110" s="13" t="n">
        <v>43442</v>
      </c>
      <c r="C8110" s="13" t="n">
        <v>43449</v>
      </c>
      <c r="D8110" s="14" t="s">
        <v>69</v>
      </c>
      <c r="E8110" s="14" t="s">
        <v>53</v>
      </c>
      <c r="F8110" s="14" t="s">
        <v>117</v>
      </c>
      <c r="G8110" s="14" t="s">
        <v>118</v>
      </c>
      <c r="H8110" s="14" t="s">
        <v>56</v>
      </c>
      <c r="I8110" s="14" t="s">
        <v>59</v>
      </c>
      <c r="J8110" s="14" t="s">
        <v>712</v>
      </c>
      <c r="K8110" s="15" t="n">
        <v>215.544</v>
      </c>
      <c r="L8110" s="0" t="n">
        <v>4</v>
      </c>
      <c r="M8110" s="16" t="n">
        <v>0.3</v>
      </c>
      <c r="N8110" s="17" t="n">
        <v>-58.5048</v>
      </c>
      <c r="O8110" s="0" t="str">
        <f aca="false">TEXT(B8110,"YYYY-MM")</f>
        <v>2018-12</v>
      </c>
      <c r="P8110" s="18" t="n">
        <f aca="false">IFERROR(N8110/K8110,0)</f>
        <v>-0.271428571428571</v>
      </c>
      <c r="Q8110" s="0" t="str">
        <f aca="false">IF(M8110=0,"No Discount",IF(M8110&lt;0.2,"Low (1-19%)",IF(M8110&lt;0.4,"Medium (20-39%)","High (40%+)")))</f>
        <v>Medium (20-39%)</v>
      </c>
      <c r="R8110" s="0" t="str">
        <f aca="false">INDEX('Lookup Tables'!$B$2:$B$5,MATCH(F8110,'Lookup Tables'!$A$2:$A$5,0))</f>
        <v>Manager B</v>
      </c>
    </row>
    <row r="8111" customFormat="false" ht="15" hidden="false" customHeight="false" outlineLevel="0" collapsed="false">
      <c r="A8111" s="0" t="s">
        <v>5966</v>
      </c>
      <c r="B8111" s="13" t="n">
        <v>43422</v>
      </c>
      <c r="C8111" s="13" t="n">
        <v>43427</v>
      </c>
      <c r="D8111" s="14" t="s">
        <v>69</v>
      </c>
      <c r="E8111" s="14" t="s">
        <v>53</v>
      </c>
      <c r="F8111" s="14" t="s">
        <v>98</v>
      </c>
      <c r="G8111" s="14" t="s">
        <v>146</v>
      </c>
      <c r="H8111" s="14" t="s">
        <v>65</v>
      </c>
      <c r="I8111" s="14" t="s">
        <v>129</v>
      </c>
      <c r="J8111" s="14" t="s">
        <v>4414</v>
      </c>
      <c r="K8111" s="15" t="n">
        <v>55.584</v>
      </c>
      <c r="L8111" s="0" t="n">
        <v>6</v>
      </c>
      <c r="M8111" s="16" t="n">
        <v>0.2</v>
      </c>
      <c r="N8111" s="17" t="n">
        <v>20.844</v>
      </c>
      <c r="O8111" s="0" t="str">
        <f aca="false">TEXT(B8111,"YYYY-MM")</f>
        <v>2018-11</v>
      </c>
      <c r="P8111" s="18" t="n">
        <f aca="false">IFERROR(N8111/K8111,0)</f>
        <v>0.375</v>
      </c>
      <c r="Q8111" s="0" t="str">
        <f aca="false">IF(M8111=0,"No Discount",IF(M8111&lt;0.2,"Low (1-19%)",IF(M8111&lt;0.4,"Medium (20-39%)","High (40%+)")))</f>
        <v>Medium (20-39%)</v>
      </c>
      <c r="R8111" s="0" t="str">
        <f aca="false">INDEX('Lookup Tables'!$B$2:$B$5,MATCH(F8111,'Lookup Tables'!$A$2:$A$5,0))</f>
        <v>Manager A</v>
      </c>
    </row>
    <row r="8112" customFormat="false" ht="15" hidden="false" customHeight="false" outlineLevel="0" collapsed="false">
      <c r="A8112" s="0" t="s">
        <v>5966</v>
      </c>
      <c r="B8112" s="13" t="n">
        <v>43422</v>
      </c>
      <c r="C8112" s="13" t="n">
        <v>43427</v>
      </c>
      <c r="D8112" s="14" t="s">
        <v>69</v>
      </c>
      <c r="E8112" s="14" t="s">
        <v>53</v>
      </c>
      <c r="F8112" s="14" t="s">
        <v>98</v>
      </c>
      <c r="G8112" s="14" t="s">
        <v>146</v>
      </c>
      <c r="H8112" s="14" t="s">
        <v>56</v>
      </c>
      <c r="I8112" s="14" t="s">
        <v>59</v>
      </c>
      <c r="J8112" s="14" t="s">
        <v>3030</v>
      </c>
      <c r="K8112" s="15" t="n">
        <v>127.386</v>
      </c>
      <c r="L8112" s="0" t="n">
        <v>2</v>
      </c>
      <c r="M8112" s="16" t="n">
        <v>0.3</v>
      </c>
      <c r="N8112" s="17" t="n">
        <v>-25.4772</v>
      </c>
      <c r="O8112" s="0" t="str">
        <f aca="false">TEXT(B8112,"YYYY-MM")</f>
        <v>2018-11</v>
      </c>
      <c r="P8112" s="18" t="n">
        <f aca="false">IFERROR(N8112/K8112,0)</f>
        <v>-0.2</v>
      </c>
      <c r="Q8112" s="0" t="str">
        <f aca="false">IF(M8112=0,"No Discount",IF(M8112&lt;0.2,"Low (1-19%)",IF(M8112&lt;0.4,"Medium (20-39%)","High (40%+)")))</f>
        <v>Medium (20-39%)</v>
      </c>
      <c r="R8112" s="0" t="str">
        <f aca="false">INDEX('Lookup Tables'!$B$2:$B$5,MATCH(F8112,'Lookup Tables'!$A$2:$A$5,0))</f>
        <v>Manager A</v>
      </c>
    </row>
    <row r="8113" customFormat="false" ht="15" hidden="false" customHeight="false" outlineLevel="0" collapsed="false">
      <c r="A8113" s="0" t="s">
        <v>5967</v>
      </c>
      <c r="B8113" s="13" t="n">
        <v>43070</v>
      </c>
      <c r="C8113" s="13" t="n">
        <v>43072</v>
      </c>
      <c r="D8113" s="14" t="s">
        <v>52</v>
      </c>
      <c r="E8113" s="14" t="s">
        <v>53</v>
      </c>
      <c r="F8113" s="14" t="s">
        <v>98</v>
      </c>
      <c r="G8113" s="14" t="s">
        <v>99</v>
      </c>
      <c r="H8113" s="14" t="s">
        <v>56</v>
      </c>
      <c r="I8113" s="14" t="s">
        <v>59</v>
      </c>
      <c r="J8113" s="14" t="s">
        <v>846</v>
      </c>
      <c r="K8113" s="15" t="n">
        <v>248.43</v>
      </c>
      <c r="L8113" s="0" t="n">
        <v>5</v>
      </c>
      <c r="M8113" s="16" t="n">
        <v>0.3</v>
      </c>
      <c r="N8113" s="17" t="n">
        <v>-17.745</v>
      </c>
      <c r="O8113" s="0" t="str">
        <f aca="false">TEXT(B8113,"YYYY-MM")</f>
        <v>2017-12</v>
      </c>
      <c r="P8113" s="18" t="n">
        <f aca="false">IFERROR(N8113/K8113,0)</f>
        <v>-0.0714285714285714</v>
      </c>
      <c r="Q8113" s="0" t="str">
        <f aca="false">IF(M8113=0,"No Discount",IF(M8113&lt;0.2,"Low (1-19%)",IF(M8113&lt;0.4,"Medium (20-39%)","High (40%+)")))</f>
        <v>Medium (20-39%)</v>
      </c>
      <c r="R8113" s="0" t="str">
        <f aca="false">INDEX('Lookup Tables'!$B$2:$B$5,MATCH(F8113,'Lookup Tables'!$A$2:$A$5,0))</f>
        <v>Manager A</v>
      </c>
    </row>
    <row r="8114" customFormat="false" ht="15" hidden="false" customHeight="false" outlineLevel="0" collapsed="false">
      <c r="A8114" s="0" t="s">
        <v>5967</v>
      </c>
      <c r="B8114" s="13" t="n">
        <v>43070</v>
      </c>
      <c r="C8114" s="13" t="n">
        <v>43072</v>
      </c>
      <c r="D8114" s="14" t="s">
        <v>52</v>
      </c>
      <c r="E8114" s="14" t="s">
        <v>53</v>
      </c>
      <c r="F8114" s="14" t="s">
        <v>98</v>
      </c>
      <c r="G8114" s="14" t="s">
        <v>99</v>
      </c>
      <c r="H8114" s="14" t="s">
        <v>65</v>
      </c>
      <c r="I8114" s="14" t="s">
        <v>85</v>
      </c>
      <c r="J8114" s="14" t="s">
        <v>1678</v>
      </c>
      <c r="K8114" s="15" t="n">
        <v>11.648</v>
      </c>
      <c r="L8114" s="0" t="n">
        <v>4</v>
      </c>
      <c r="M8114" s="16" t="n">
        <v>0.8</v>
      </c>
      <c r="N8114" s="17" t="n">
        <v>-30.8672</v>
      </c>
      <c r="O8114" s="0" t="str">
        <f aca="false">TEXT(B8114,"YYYY-MM")</f>
        <v>2017-12</v>
      </c>
      <c r="P8114" s="18" t="n">
        <f aca="false">IFERROR(N8114/K8114,0)</f>
        <v>-2.65</v>
      </c>
      <c r="Q8114" s="0" t="str">
        <f aca="false">IF(M8114=0,"No Discount",IF(M8114&lt;0.2,"Low (1-19%)",IF(M8114&lt;0.4,"Medium (20-39%)","High (40%+)")))</f>
        <v>High (40%+)</v>
      </c>
      <c r="R8114" s="0" t="str">
        <f aca="false">INDEX('Lookup Tables'!$B$2:$B$5,MATCH(F8114,'Lookup Tables'!$A$2:$A$5,0))</f>
        <v>Manager A</v>
      </c>
    </row>
    <row r="8115" customFormat="false" ht="15" hidden="false" customHeight="false" outlineLevel="0" collapsed="false">
      <c r="A8115" s="0" t="s">
        <v>5967</v>
      </c>
      <c r="B8115" s="13" t="n">
        <v>43070</v>
      </c>
      <c r="C8115" s="13" t="n">
        <v>43072</v>
      </c>
      <c r="D8115" s="14" t="s">
        <v>52</v>
      </c>
      <c r="E8115" s="14" t="s">
        <v>53</v>
      </c>
      <c r="F8115" s="14" t="s">
        <v>98</v>
      </c>
      <c r="G8115" s="14" t="s">
        <v>99</v>
      </c>
      <c r="H8115" s="14" t="s">
        <v>56</v>
      </c>
      <c r="I8115" s="14" t="s">
        <v>59</v>
      </c>
      <c r="J8115" s="14" t="s">
        <v>433</v>
      </c>
      <c r="K8115" s="15" t="n">
        <v>85.246</v>
      </c>
      <c r="L8115" s="0" t="n">
        <v>2</v>
      </c>
      <c r="M8115" s="16" t="n">
        <v>0.3</v>
      </c>
      <c r="N8115" s="17" t="n">
        <v>-1.2178</v>
      </c>
      <c r="O8115" s="0" t="str">
        <f aca="false">TEXT(B8115,"YYYY-MM")</f>
        <v>2017-12</v>
      </c>
      <c r="P8115" s="18" t="n">
        <f aca="false">IFERROR(N8115/K8115,0)</f>
        <v>-0.0142857142857143</v>
      </c>
      <c r="Q8115" s="0" t="str">
        <f aca="false">IF(M8115=0,"No Discount",IF(M8115&lt;0.2,"Low (1-19%)",IF(M8115&lt;0.4,"Medium (20-39%)","High (40%+)")))</f>
        <v>Medium (20-39%)</v>
      </c>
      <c r="R8115" s="0" t="str">
        <f aca="false">INDEX('Lookup Tables'!$B$2:$B$5,MATCH(F8115,'Lookup Tables'!$A$2:$A$5,0))</f>
        <v>Manager A</v>
      </c>
    </row>
    <row r="8116" customFormat="false" ht="15" hidden="false" customHeight="false" outlineLevel="0" collapsed="false">
      <c r="A8116" s="0" t="s">
        <v>5968</v>
      </c>
      <c r="B8116" s="13" t="n">
        <v>43376</v>
      </c>
      <c r="C8116" s="13" t="n">
        <v>43380</v>
      </c>
      <c r="D8116" s="14" t="s">
        <v>52</v>
      </c>
      <c r="E8116" s="14" t="s">
        <v>62</v>
      </c>
      <c r="F8116" s="14" t="s">
        <v>98</v>
      </c>
      <c r="G8116" s="14" t="s">
        <v>99</v>
      </c>
      <c r="H8116" s="14" t="s">
        <v>65</v>
      </c>
      <c r="I8116" s="14" t="s">
        <v>78</v>
      </c>
      <c r="J8116" s="14" t="s">
        <v>1644</v>
      </c>
      <c r="K8116" s="15" t="n">
        <v>20.64</v>
      </c>
      <c r="L8116" s="0" t="n">
        <v>5</v>
      </c>
      <c r="M8116" s="16" t="n">
        <v>0.2</v>
      </c>
      <c r="N8116" s="17" t="n">
        <v>2.322</v>
      </c>
      <c r="O8116" s="0" t="str">
        <f aca="false">TEXT(B8116,"YYYY-MM")</f>
        <v>2018-10</v>
      </c>
      <c r="P8116" s="18" t="n">
        <f aca="false">IFERROR(N8116/K8116,0)</f>
        <v>0.1125</v>
      </c>
      <c r="Q8116" s="0" t="str">
        <f aca="false">IF(M8116=0,"No Discount",IF(M8116&lt;0.2,"Low (1-19%)",IF(M8116&lt;0.4,"Medium (20-39%)","High (40%+)")))</f>
        <v>Medium (20-39%)</v>
      </c>
      <c r="R8116" s="0" t="str">
        <f aca="false">INDEX('Lookup Tables'!$B$2:$B$5,MATCH(F8116,'Lookup Tables'!$A$2:$A$5,0))</f>
        <v>Manager A</v>
      </c>
    </row>
    <row r="8117" customFormat="false" ht="15" hidden="false" customHeight="false" outlineLevel="0" collapsed="false">
      <c r="A8117" s="0" t="s">
        <v>5969</v>
      </c>
      <c r="B8117" s="13" t="n">
        <v>43341</v>
      </c>
      <c r="C8117" s="13" t="n">
        <v>43347</v>
      </c>
      <c r="D8117" s="14" t="s">
        <v>69</v>
      </c>
      <c r="E8117" s="14" t="s">
        <v>62</v>
      </c>
      <c r="F8117" s="14" t="s">
        <v>63</v>
      </c>
      <c r="G8117" s="14" t="s">
        <v>64</v>
      </c>
      <c r="H8117" s="14" t="s">
        <v>56</v>
      </c>
      <c r="I8117" s="14" t="s">
        <v>76</v>
      </c>
      <c r="J8117" s="14" t="s">
        <v>5548</v>
      </c>
      <c r="K8117" s="15" t="n">
        <v>148.02</v>
      </c>
      <c r="L8117" s="0" t="n">
        <v>3</v>
      </c>
      <c r="M8117" s="16" t="n">
        <v>0</v>
      </c>
      <c r="N8117" s="17" t="n">
        <v>41.4456</v>
      </c>
      <c r="O8117" s="0" t="str">
        <f aca="false">TEXT(B8117,"YYYY-MM")</f>
        <v>2018-08</v>
      </c>
      <c r="P8117" s="18" t="n">
        <f aca="false">IFERROR(N8117/K8117,0)</f>
        <v>0.28</v>
      </c>
      <c r="Q8117" s="0" t="str">
        <f aca="false">IF(M8117=0,"No Discount",IF(M8117&lt;0.2,"Low (1-19%)",IF(M8117&lt;0.4,"Medium (20-39%)","High (40%+)")))</f>
        <v>No Discount</v>
      </c>
      <c r="R8117" s="0" t="str">
        <f aca="false">INDEX('Lookup Tables'!$B$2:$B$5,MATCH(F8117,'Lookup Tables'!$A$2:$A$5,0))</f>
        <v>Manager D</v>
      </c>
    </row>
    <row r="8118" customFormat="false" ht="15" hidden="false" customHeight="false" outlineLevel="0" collapsed="false">
      <c r="A8118" s="0" t="s">
        <v>5970</v>
      </c>
      <c r="B8118" s="13" t="n">
        <v>43428</v>
      </c>
      <c r="C8118" s="13" t="n">
        <v>43428</v>
      </c>
      <c r="D8118" s="14" t="s">
        <v>606</v>
      </c>
      <c r="E8118" s="14" t="s">
        <v>62</v>
      </c>
      <c r="F8118" s="14" t="s">
        <v>98</v>
      </c>
      <c r="G8118" s="14" t="s">
        <v>2114</v>
      </c>
      <c r="H8118" s="14" t="s">
        <v>65</v>
      </c>
      <c r="I8118" s="14" t="s">
        <v>73</v>
      </c>
      <c r="J8118" s="14" t="s">
        <v>2519</v>
      </c>
      <c r="K8118" s="15" t="n">
        <v>33.29</v>
      </c>
      <c r="L8118" s="0" t="n">
        <v>1</v>
      </c>
      <c r="M8118" s="16" t="n">
        <v>0</v>
      </c>
      <c r="N8118" s="17" t="n">
        <v>7.9896</v>
      </c>
      <c r="O8118" s="0" t="str">
        <f aca="false">TEXT(B8118,"YYYY-MM")</f>
        <v>2018-11</v>
      </c>
      <c r="P8118" s="18" t="n">
        <f aca="false">IFERROR(N8118/K8118,0)</f>
        <v>0.24</v>
      </c>
      <c r="Q8118" s="0" t="str">
        <f aca="false">IF(M8118=0,"No Discount",IF(M8118&lt;0.2,"Low (1-19%)",IF(M8118&lt;0.4,"Medium (20-39%)","High (40%+)")))</f>
        <v>No Discount</v>
      </c>
      <c r="R8118" s="0" t="str">
        <f aca="false">INDEX('Lookup Tables'!$B$2:$B$5,MATCH(F8118,'Lookup Tables'!$A$2:$A$5,0))</f>
        <v>Manager A</v>
      </c>
    </row>
    <row r="8119" customFormat="false" ht="15" hidden="false" customHeight="false" outlineLevel="0" collapsed="false">
      <c r="A8119" s="0" t="s">
        <v>5971</v>
      </c>
      <c r="B8119" s="13" t="n">
        <v>43281</v>
      </c>
      <c r="C8119" s="13" t="n">
        <v>43286</v>
      </c>
      <c r="D8119" s="14" t="s">
        <v>69</v>
      </c>
      <c r="E8119" s="14" t="s">
        <v>53</v>
      </c>
      <c r="F8119" s="14" t="s">
        <v>63</v>
      </c>
      <c r="G8119" s="14" t="s">
        <v>64</v>
      </c>
      <c r="H8119" s="14" t="s">
        <v>65</v>
      </c>
      <c r="I8119" s="14" t="s">
        <v>91</v>
      </c>
      <c r="J8119" s="14" t="s">
        <v>2100</v>
      </c>
      <c r="K8119" s="15" t="n">
        <v>204.95</v>
      </c>
      <c r="L8119" s="0" t="n">
        <v>5</v>
      </c>
      <c r="M8119" s="16" t="n">
        <v>0</v>
      </c>
      <c r="N8119" s="17" t="n">
        <v>100.4255</v>
      </c>
      <c r="O8119" s="0" t="str">
        <f aca="false">TEXT(B8119,"YYYY-MM")</f>
        <v>2018-06</v>
      </c>
      <c r="P8119" s="18" t="n">
        <f aca="false">IFERROR(N8119/K8119,0)</f>
        <v>0.49</v>
      </c>
      <c r="Q8119" s="0" t="str">
        <f aca="false">IF(M8119=0,"No Discount",IF(M8119&lt;0.2,"Low (1-19%)",IF(M8119&lt;0.4,"Medium (20-39%)","High (40%+)")))</f>
        <v>No Discount</v>
      </c>
      <c r="R8119" s="0" t="str">
        <f aca="false">INDEX('Lookup Tables'!$B$2:$B$5,MATCH(F8119,'Lookup Tables'!$A$2:$A$5,0))</f>
        <v>Manager D</v>
      </c>
    </row>
    <row r="8120" customFormat="false" ht="15" hidden="false" customHeight="false" outlineLevel="0" collapsed="false">
      <c r="A8120" s="0" t="s">
        <v>5972</v>
      </c>
      <c r="B8120" s="13" t="n">
        <v>43303</v>
      </c>
      <c r="C8120" s="13" t="n">
        <v>43308</v>
      </c>
      <c r="D8120" s="14" t="s">
        <v>69</v>
      </c>
      <c r="E8120" s="14" t="s">
        <v>53</v>
      </c>
      <c r="F8120" s="14" t="s">
        <v>98</v>
      </c>
      <c r="G8120" s="14" t="s">
        <v>146</v>
      </c>
      <c r="H8120" s="14" t="s">
        <v>56</v>
      </c>
      <c r="I8120" s="14" t="s">
        <v>59</v>
      </c>
      <c r="J8120" s="14" t="s">
        <v>887</v>
      </c>
      <c r="K8120" s="15" t="n">
        <v>526.344</v>
      </c>
      <c r="L8120" s="0" t="n">
        <v>4</v>
      </c>
      <c r="M8120" s="16" t="n">
        <v>0.3</v>
      </c>
      <c r="N8120" s="17" t="n">
        <v>-75.192</v>
      </c>
      <c r="O8120" s="0" t="str">
        <f aca="false">TEXT(B8120,"YYYY-MM")</f>
        <v>2018-07</v>
      </c>
      <c r="P8120" s="18" t="n">
        <f aca="false">IFERROR(N8120/K8120,0)</f>
        <v>-0.142857142857143</v>
      </c>
      <c r="Q8120" s="0" t="str">
        <f aca="false">IF(M8120=0,"No Discount",IF(M8120&lt;0.2,"Low (1-19%)",IF(M8120&lt;0.4,"Medium (20-39%)","High (40%+)")))</f>
        <v>Medium (20-39%)</v>
      </c>
      <c r="R8120" s="0" t="str">
        <f aca="false">INDEX('Lookup Tables'!$B$2:$B$5,MATCH(F8120,'Lookup Tables'!$A$2:$A$5,0))</f>
        <v>Manager A</v>
      </c>
    </row>
    <row r="8121" customFormat="false" ht="15" hidden="false" customHeight="false" outlineLevel="0" collapsed="false">
      <c r="A8121" s="0" t="s">
        <v>5973</v>
      </c>
      <c r="B8121" s="13" t="n">
        <v>43050</v>
      </c>
      <c r="C8121" s="13" t="n">
        <v>43055</v>
      </c>
      <c r="D8121" s="14" t="s">
        <v>69</v>
      </c>
      <c r="E8121" s="14" t="s">
        <v>53</v>
      </c>
      <c r="F8121" s="14" t="s">
        <v>63</v>
      </c>
      <c r="G8121" s="14" t="s">
        <v>64</v>
      </c>
      <c r="H8121" s="14" t="s">
        <v>56</v>
      </c>
      <c r="I8121" s="14" t="s">
        <v>76</v>
      </c>
      <c r="J8121" s="14" t="s">
        <v>263</v>
      </c>
      <c r="K8121" s="15" t="n">
        <v>41.96</v>
      </c>
      <c r="L8121" s="0" t="n">
        <v>2</v>
      </c>
      <c r="M8121" s="16" t="n">
        <v>0</v>
      </c>
      <c r="N8121" s="17" t="n">
        <v>10.9096</v>
      </c>
      <c r="O8121" s="0" t="str">
        <f aca="false">TEXT(B8121,"YYYY-MM")</f>
        <v>2017-11</v>
      </c>
      <c r="P8121" s="18" t="n">
        <f aca="false">IFERROR(N8121/K8121,0)</f>
        <v>0.26</v>
      </c>
      <c r="Q8121" s="0" t="str">
        <f aca="false">IF(M8121=0,"No Discount",IF(M8121&lt;0.2,"Low (1-19%)",IF(M8121&lt;0.4,"Medium (20-39%)","High (40%+)")))</f>
        <v>No Discount</v>
      </c>
      <c r="R8121" s="0" t="str">
        <f aca="false">INDEX('Lookup Tables'!$B$2:$B$5,MATCH(F8121,'Lookup Tables'!$A$2:$A$5,0))</f>
        <v>Manager D</v>
      </c>
    </row>
    <row r="8122" customFormat="false" ht="15" hidden="false" customHeight="false" outlineLevel="0" collapsed="false">
      <c r="A8122" s="0" t="s">
        <v>5973</v>
      </c>
      <c r="B8122" s="13" t="n">
        <v>43050</v>
      </c>
      <c r="C8122" s="13" t="n">
        <v>43055</v>
      </c>
      <c r="D8122" s="14" t="s">
        <v>69</v>
      </c>
      <c r="E8122" s="14" t="s">
        <v>53</v>
      </c>
      <c r="F8122" s="14" t="s">
        <v>63</v>
      </c>
      <c r="G8122" s="14" t="s">
        <v>64</v>
      </c>
      <c r="H8122" s="14" t="s">
        <v>56</v>
      </c>
      <c r="I8122" s="14" t="s">
        <v>59</v>
      </c>
      <c r="J8122" s="14" t="s">
        <v>887</v>
      </c>
      <c r="K8122" s="15" t="n">
        <v>451.152</v>
      </c>
      <c r="L8122" s="0" t="n">
        <v>3</v>
      </c>
      <c r="M8122" s="16" t="n">
        <v>0.2</v>
      </c>
      <c r="N8122" s="17" t="n">
        <v>0</v>
      </c>
      <c r="O8122" s="0" t="str">
        <f aca="false">TEXT(B8122,"YYYY-MM")</f>
        <v>2017-11</v>
      </c>
      <c r="P8122" s="18" t="n">
        <f aca="false">IFERROR(N8122/K8122,0)</f>
        <v>0</v>
      </c>
      <c r="Q8122" s="0" t="str">
        <f aca="false">IF(M8122=0,"No Discount",IF(M8122&lt;0.2,"Low (1-19%)",IF(M8122&lt;0.4,"Medium (20-39%)","High (40%+)")))</f>
        <v>Medium (20-39%)</v>
      </c>
      <c r="R8122" s="0" t="str">
        <f aca="false">INDEX('Lookup Tables'!$B$2:$B$5,MATCH(F8122,'Lookup Tables'!$A$2:$A$5,0))</f>
        <v>Manager D</v>
      </c>
    </row>
    <row r="8123" customFormat="false" ht="15" hidden="false" customHeight="false" outlineLevel="0" collapsed="false">
      <c r="A8123" s="0" t="s">
        <v>5973</v>
      </c>
      <c r="B8123" s="13" t="n">
        <v>43050</v>
      </c>
      <c r="C8123" s="13" t="n">
        <v>43055</v>
      </c>
      <c r="D8123" s="14" t="s">
        <v>69</v>
      </c>
      <c r="E8123" s="14" t="s">
        <v>53</v>
      </c>
      <c r="F8123" s="14" t="s">
        <v>63</v>
      </c>
      <c r="G8123" s="14" t="s">
        <v>64</v>
      </c>
      <c r="H8123" s="14" t="s">
        <v>65</v>
      </c>
      <c r="I8123" s="14" t="s">
        <v>83</v>
      </c>
      <c r="J8123" s="14" t="s">
        <v>376</v>
      </c>
      <c r="K8123" s="15" t="n">
        <v>31.504</v>
      </c>
      <c r="L8123" s="0" t="n">
        <v>11</v>
      </c>
      <c r="M8123" s="16" t="n">
        <v>0.2</v>
      </c>
      <c r="N8123" s="17" t="n">
        <v>11.0264</v>
      </c>
      <c r="O8123" s="0" t="str">
        <f aca="false">TEXT(B8123,"YYYY-MM")</f>
        <v>2017-11</v>
      </c>
      <c r="P8123" s="18" t="n">
        <f aca="false">IFERROR(N8123/K8123,0)</f>
        <v>0.35</v>
      </c>
      <c r="Q8123" s="0" t="str">
        <f aca="false">IF(M8123=0,"No Discount",IF(M8123&lt;0.2,"Low (1-19%)",IF(M8123&lt;0.4,"Medium (20-39%)","High (40%+)")))</f>
        <v>Medium (20-39%)</v>
      </c>
      <c r="R8123" s="0" t="str">
        <f aca="false">INDEX('Lookup Tables'!$B$2:$B$5,MATCH(F8123,'Lookup Tables'!$A$2:$A$5,0))</f>
        <v>Manager D</v>
      </c>
    </row>
    <row r="8124" customFormat="false" ht="15" hidden="false" customHeight="false" outlineLevel="0" collapsed="false">
      <c r="A8124" s="0" t="s">
        <v>5974</v>
      </c>
      <c r="B8124" s="13" t="n">
        <v>42347</v>
      </c>
      <c r="C8124" s="13" t="n">
        <v>42353</v>
      </c>
      <c r="D8124" s="14" t="s">
        <v>69</v>
      </c>
      <c r="E8124" s="14" t="s">
        <v>53</v>
      </c>
      <c r="F8124" s="14" t="s">
        <v>117</v>
      </c>
      <c r="G8124" s="14" t="s">
        <v>118</v>
      </c>
      <c r="H8124" s="14" t="s">
        <v>65</v>
      </c>
      <c r="I8124" s="14" t="s">
        <v>129</v>
      </c>
      <c r="J8124" s="14" t="s">
        <v>281</v>
      </c>
      <c r="K8124" s="15" t="n">
        <v>30.672</v>
      </c>
      <c r="L8124" s="0" t="n">
        <v>3</v>
      </c>
      <c r="M8124" s="16" t="n">
        <v>0.2</v>
      </c>
      <c r="N8124" s="17" t="n">
        <v>9.585</v>
      </c>
      <c r="O8124" s="0" t="str">
        <f aca="false">TEXT(B8124,"YYYY-MM")</f>
        <v>2015-12</v>
      </c>
      <c r="P8124" s="18" t="n">
        <f aca="false">IFERROR(N8124/K8124,0)</f>
        <v>0.3125</v>
      </c>
      <c r="Q8124" s="0" t="str">
        <f aca="false">IF(M8124=0,"No Discount",IF(M8124&lt;0.2,"Low (1-19%)",IF(M8124&lt;0.4,"Medium (20-39%)","High (40%+)")))</f>
        <v>Medium (20-39%)</v>
      </c>
      <c r="R8124" s="0" t="str">
        <f aca="false">INDEX('Lookup Tables'!$B$2:$B$5,MATCH(F8124,'Lookup Tables'!$A$2:$A$5,0))</f>
        <v>Manager B</v>
      </c>
    </row>
    <row r="8125" customFormat="false" ht="15" hidden="false" customHeight="false" outlineLevel="0" collapsed="false">
      <c r="A8125" s="0" t="s">
        <v>5974</v>
      </c>
      <c r="B8125" s="13" t="n">
        <v>42347</v>
      </c>
      <c r="C8125" s="13" t="n">
        <v>42353</v>
      </c>
      <c r="D8125" s="14" t="s">
        <v>69</v>
      </c>
      <c r="E8125" s="14" t="s">
        <v>53</v>
      </c>
      <c r="F8125" s="14" t="s">
        <v>117</v>
      </c>
      <c r="G8125" s="14" t="s">
        <v>118</v>
      </c>
      <c r="H8125" s="14" t="s">
        <v>80</v>
      </c>
      <c r="I8125" s="14" t="s">
        <v>570</v>
      </c>
      <c r="J8125" s="14" t="s">
        <v>1987</v>
      </c>
      <c r="K8125" s="15" t="n">
        <v>1079.976</v>
      </c>
      <c r="L8125" s="0" t="n">
        <v>4</v>
      </c>
      <c r="M8125" s="16" t="n">
        <v>0.4</v>
      </c>
      <c r="N8125" s="17" t="n">
        <v>125.9972</v>
      </c>
      <c r="O8125" s="0" t="str">
        <f aca="false">TEXT(B8125,"YYYY-MM")</f>
        <v>2015-12</v>
      </c>
      <c r="P8125" s="18" t="n">
        <f aca="false">IFERROR(N8125/K8125,0)</f>
        <v>0.116666666666667</v>
      </c>
      <c r="Q8125" s="0" t="str">
        <f aca="false">IF(M8125=0,"No Discount",IF(M8125&lt;0.2,"Low (1-19%)",IF(M8125&lt;0.4,"Medium (20-39%)","High (40%+)")))</f>
        <v>High (40%+)</v>
      </c>
      <c r="R8125" s="0" t="str">
        <f aca="false">INDEX('Lookup Tables'!$B$2:$B$5,MATCH(F8125,'Lookup Tables'!$A$2:$A$5,0))</f>
        <v>Manager B</v>
      </c>
    </row>
    <row r="8126" customFormat="false" ht="15" hidden="false" customHeight="false" outlineLevel="0" collapsed="false">
      <c r="A8126" s="0" t="s">
        <v>5975</v>
      </c>
      <c r="B8126" s="13" t="n">
        <v>43350</v>
      </c>
      <c r="C8126" s="13" t="n">
        <v>43355</v>
      </c>
      <c r="D8126" s="14" t="s">
        <v>69</v>
      </c>
      <c r="E8126" s="14" t="s">
        <v>53</v>
      </c>
      <c r="F8126" s="14" t="s">
        <v>63</v>
      </c>
      <c r="G8126" s="14" t="s">
        <v>64</v>
      </c>
      <c r="H8126" s="14" t="s">
        <v>56</v>
      </c>
      <c r="I8126" s="14" t="s">
        <v>59</v>
      </c>
      <c r="J8126" s="14" t="s">
        <v>432</v>
      </c>
      <c r="K8126" s="15" t="n">
        <v>161.568</v>
      </c>
      <c r="L8126" s="0" t="n">
        <v>2</v>
      </c>
      <c r="M8126" s="16" t="n">
        <v>0.2</v>
      </c>
      <c r="N8126" s="17" t="n">
        <v>-28.2744</v>
      </c>
      <c r="O8126" s="0" t="str">
        <f aca="false">TEXT(B8126,"YYYY-MM")</f>
        <v>2018-09</v>
      </c>
      <c r="P8126" s="18" t="n">
        <f aca="false">IFERROR(N8126/K8126,0)</f>
        <v>-0.175</v>
      </c>
      <c r="Q8126" s="0" t="str">
        <f aca="false">IF(M8126=0,"No Discount",IF(M8126&lt;0.2,"Low (1-19%)",IF(M8126&lt;0.4,"Medium (20-39%)","High (40%+)")))</f>
        <v>Medium (20-39%)</v>
      </c>
      <c r="R8126" s="0" t="str">
        <f aca="false">INDEX('Lookup Tables'!$B$2:$B$5,MATCH(F8126,'Lookup Tables'!$A$2:$A$5,0))</f>
        <v>Manager D</v>
      </c>
    </row>
    <row r="8127" customFormat="false" ht="15" hidden="false" customHeight="false" outlineLevel="0" collapsed="false">
      <c r="A8127" s="0" t="s">
        <v>5976</v>
      </c>
      <c r="B8127" s="13" t="n">
        <v>42406</v>
      </c>
      <c r="C8127" s="13" t="n">
        <v>42413</v>
      </c>
      <c r="D8127" s="14" t="s">
        <v>69</v>
      </c>
      <c r="E8127" s="14" t="s">
        <v>53</v>
      </c>
      <c r="F8127" s="14" t="s">
        <v>98</v>
      </c>
      <c r="G8127" s="14" t="s">
        <v>99</v>
      </c>
      <c r="H8127" s="14" t="s">
        <v>65</v>
      </c>
      <c r="I8127" s="14" t="s">
        <v>83</v>
      </c>
      <c r="J8127" s="14" t="s">
        <v>1371</v>
      </c>
      <c r="K8127" s="15" t="n">
        <v>2.934</v>
      </c>
      <c r="L8127" s="0" t="n">
        <v>3</v>
      </c>
      <c r="M8127" s="16" t="n">
        <v>0.8</v>
      </c>
      <c r="N8127" s="17" t="n">
        <v>-4.9878</v>
      </c>
      <c r="O8127" s="0" t="str">
        <f aca="false">TEXT(B8127,"YYYY-MM")</f>
        <v>2016-02</v>
      </c>
      <c r="P8127" s="18" t="n">
        <f aca="false">IFERROR(N8127/K8127,0)</f>
        <v>-1.7</v>
      </c>
      <c r="Q8127" s="0" t="str">
        <f aca="false">IF(M8127=0,"No Discount",IF(M8127&lt;0.2,"Low (1-19%)",IF(M8127&lt;0.4,"Medium (20-39%)","High (40%+)")))</f>
        <v>High (40%+)</v>
      </c>
      <c r="R8127" s="0" t="str">
        <f aca="false">INDEX('Lookup Tables'!$B$2:$B$5,MATCH(F8127,'Lookup Tables'!$A$2:$A$5,0))</f>
        <v>Manager A</v>
      </c>
    </row>
    <row r="8128" customFormat="false" ht="15" hidden="false" customHeight="false" outlineLevel="0" collapsed="false">
      <c r="A8128" s="0" t="s">
        <v>5976</v>
      </c>
      <c r="B8128" s="13" t="n">
        <v>42406</v>
      </c>
      <c r="C8128" s="13" t="n">
        <v>42413</v>
      </c>
      <c r="D8128" s="14" t="s">
        <v>69</v>
      </c>
      <c r="E8128" s="14" t="s">
        <v>53</v>
      </c>
      <c r="F8128" s="14" t="s">
        <v>98</v>
      </c>
      <c r="G8128" s="14" t="s">
        <v>99</v>
      </c>
      <c r="H8128" s="14" t="s">
        <v>80</v>
      </c>
      <c r="I8128" s="14" t="s">
        <v>123</v>
      </c>
      <c r="J8128" s="14" t="s">
        <v>257</v>
      </c>
      <c r="K8128" s="15" t="n">
        <v>18.528</v>
      </c>
      <c r="L8128" s="0" t="n">
        <v>2</v>
      </c>
      <c r="M8128" s="16" t="n">
        <v>0.2</v>
      </c>
      <c r="N8128" s="17" t="n">
        <v>4.4004</v>
      </c>
      <c r="O8128" s="0" t="str">
        <f aca="false">TEXT(B8128,"YYYY-MM")</f>
        <v>2016-02</v>
      </c>
      <c r="P8128" s="18" t="n">
        <f aca="false">IFERROR(N8128/K8128,0)</f>
        <v>0.2375</v>
      </c>
      <c r="Q8128" s="0" t="str">
        <f aca="false">IF(M8128=0,"No Discount",IF(M8128&lt;0.2,"Low (1-19%)",IF(M8128&lt;0.4,"Medium (20-39%)","High (40%+)")))</f>
        <v>Medium (20-39%)</v>
      </c>
      <c r="R8128" s="0" t="str">
        <f aca="false">INDEX('Lookup Tables'!$B$2:$B$5,MATCH(F8128,'Lookup Tables'!$A$2:$A$5,0))</f>
        <v>Manager A</v>
      </c>
    </row>
    <row r="8129" customFormat="false" ht="15" hidden="false" customHeight="false" outlineLevel="0" collapsed="false">
      <c r="A8129" s="0" t="s">
        <v>5976</v>
      </c>
      <c r="B8129" s="13" t="n">
        <v>42406</v>
      </c>
      <c r="C8129" s="13" t="n">
        <v>42413</v>
      </c>
      <c r="D8129" s="14" t="s">
        <v>69</v>
      </c>
      <c r="E8129" s="14" t="s">
        <v>53</v>
      </c>
      <c r="F8129" s="14" t="s">
        <v>98</v>
      </c>
      <c r="G8129" s="14" t="s">
        <v>99</v>
      </c>
      <c r="H8129" s="14" t="s">
        <v>65</v>
      </c>
      <c r="I8129" s="14" t="s">
        <v>73</v>
      </c>
      <c r="J8129" s="14" t="s">
        <v>2708</v>
      </c>
      <c r="K8129" s="15" t="n">
        <v>670.752</v>
      </c>
      <c r="L8129" s="0" t="n">
        <v>3</v>
      </c>
      <c r="M8129" s="16" t="n">
        <v>0.2</v>
      </c>
      <c r="N8129" s="17" t="n">
        <v>-125.766</v>
      </c>
      <c r="O8129" s="0" t="str">
        <f aca="false">TEXT(B8129,"YYYY-MM")</f>
        <v>2016-02</v>
      </c>
      <c r="P8129" s="18" t="n">
        <f aca="false">IFERROR(N8129/K8129,0)</f>
        <v>-0.1875</v>
      </c>
      <c r="Q8129" s="0" t="str">
        <f aca="false">IF(M8129=0,"No Discount",IF(M8129&lt;0.2,"Low (1-19%)",IF(M8129&lt;0.4,"Medium (20-39%)","High (40%+)")))</f>
        <v>Medium (20-39%)</v>
      </c>
      <c r="R8129" s="0" t="str">
        <f aca="false">INDEX('Lookup Tables'!$B$2:$B$5,MATCH(F8129,'Lookup Tables'!$A$2:$A$5,0))</f>
        <v>Manager A</v>
      </c>
    </row>
    <row r="8130" customFormat="false" ht="15" hidden="false" customHeight="false" outlineLevel="0" collapsed="false">
      <c r="A8130" s="0" t="s">
        <v>5977</v>
      </c>
      <c r="B8130" s="13" t="n">
        <v>43338</v>
      </c>
      <c r="C8130" s="13" t="n">
        <v>43344</v>
      </c>
      <c r="D8130" s="14" t="s">
        <v>69</v>
      </c>
      <c r="E8130" s="14" t="s">
        <v>53</v>
      </c>
      <c r="F8130" s="14" t="s">
        <v>98</v>
      </c>
      <c r="G8130" s="14" t="s">
        <v>146</v>
      </c>
      <c r="H8130" s="14" t="s">
        <v>56</v>
      </c>
      <c r="I8130" s="14" t="s">
        <v>76</v>
      </c>
      <c r="J8130" s="14" t="s">
        <v>1054</v>
      </c>
      <c r="K8130" s="15" t="n">
        <v>64.96</v>
      </c>
      <c r="L8130" s="0" t="n">
        <v>5</v>
      </c>
      <c r="M8130" s="16" t="n">
        <v>0.6</v>
      </c>
      <c r="N8130" s="17" t="n">
        <v>-43.848</v>
      </c>
      <c r="O8130" s="0" t="str">
        <f aca="false">TEXT(B8130,"YYYY-MM")</f>
        <v>2018-08</v>
      </c>
      <c r="P8130" s="18" t="n">
        <f aca="false">IFERROR(N8130/K8130,0)</f>
        <v>-0.675</v>
      </c>
      <c r="Q8130" s="0" t="str">
        <f aca="false">IF(M8130=0,"No Discount",IF(M8130&lt;0.2,"Low (1-19%)",IF(M8130&lt;0.4,"Medium (20-39%)","High (40%+)")))</f>
        <v>High (40%+)</v>
      </c>
      <c r="R8130" s="0" t="str">
        <f aca="false">INDEX('Lookup Tables'!$B$2:$B$5,MATCH(F8130,'Lookup Tables'!$A$2:$A$5,0))</f>
        <v>Manager A</v>
      </c>
    </row>
    <row r="8131" customFormat="false" ht="15" hidden="false" customHeight="false" outlineLevel="0" collapsed="false">
      <c r="A8131" s="0" t="s">
        <v>5978</v>
      </c>
      <c r="B8131" s="13" t="n">
        <v>42205</v>
      </c>
      <c r="C8131" s="13" t="n">
        <v>42208</v>
      </c>
      <c r="D8131" s="14" t="s">
        <v>137</v>
      </c>
      <c r="E8131" s="14" t="s">
        <v>62</v>
      </c>
      <c r="F8131" s="14" t="s">
        <v>63</v>
      </c>
      <c r="G8131" s="14" t="s">
        <v>64</v>
      </c>
      <c r="H8131" s="14" t="s">
        <v>80</v>
      </c>
      <c r="I8131" s="14" t="s">
        <v>123</v>
      </c>
      <c r="J8131" s="14" t="s">
        <v>1633</v>
      </c>
      <c r="K8131" s="15" t="n">
        <v>41.94</v>
      </c>
      <c r="L8131" s="0" t="n">
        <v>2</v>
      </c>
      <c r="M8131" s="16" t="n">
        <v>0</v>
      </c>
      <c r="N8131" s="17" t="n">
        <v>15.0984</v>
      </c>
      <c r="O8131" s="0" t="str">
        <f aca="false">TEXT(B8131,"YYYY-MM")</f>
        <v>2015-07</v>
      </c>
      <c r="P8131" s="18" t="n">
        <f aca="false">IFERROR(N8131/K8131,0)</f>
        <v>0.36</v>
      </c>
      <c r="Q8131" s="0" t="str">
        <f aca="false">IF(M8131=0,"No Discount",IF(M8131&lt;0.2,"Low (1-19%)",IF(M8131&lt;0.4,"Medium (20-39%)","High (40%+)")))</f>
        <v>No Discount</v>
      </c>
      <c r="R8131" s="0" t="str">
        <f aca="false">INDEX('Lookup Tables'!$B$2:$B$5,MATCH(F8131,'Lookup Tables'!$A$2:$A$5,0))</f>
        <v>Manager D</v>
      </c>
    </row>
    <row r="8132" customFormat="false" ht="15" hidden="false" customHeight="false" outlineLevel="0" collapsed="false">
      <c r="A8132" s="0" t="s">
        <v>5978</v>
      </c>
      <c r="B8132" s="13" t="n">
        <v>42205</v>
      </c>
      <c r="C8132" s="13" t="n">
        <v>42208</v>
      </c>
      <c r="D8132" s="14" t="s">
        <v>137</v>
      </c>
      <c r="E8132" s="14" t="s">
        <v>62</v>
      </c>
      <c r="F8132" s="14" t="s">
        <v>63</v>
      </c>
      <c r="G8132" s="14" t="s">
        <v>64</v>
      </c>
      <c r="H8132" s="14" t="s">
        <v>65</v>
      </c>
      <c r="I8132" s="14" t="s">
        <v>91</v>
      </c>
      <c r="J8132" s="14" t="s">
        <v>2530</v>
      </c>
      <c r="K8132" s="15" t="n">
        <v>11.96</v>
      </c>
      <c r="L8132" s="0" t="n">
        <v>2</v>
      </c>
      <c r="M8132" s="16" t="n">
        <v>0</v>
      </c>
      <c r="N8132" s="17" t="n">
        <v>5.8604</v>
      </c>
      <c r="O8132" s="0" t="str">
        <f aca="false">TEXT(B8132,"YYYY-MM")</f>
        <v>2015-07</v>
      </c>
      <c r="P8132" s="18" t="n">
        <f aca="false">IFERROR(N8132/K8132,0)</f>
        <v>0.49</v>
      </c>
      <c r="Q8132" s="0" t="str">
        <f aca="false">IF(M8132=0,"No Discount",IF(M8132&lt;0.2,"Low (1-19%)",IF(M8132&lt;0.4,"Medium (20-39%)","High (40%+)")))</f>
        <v>No Discount</v>
      </c>
      <c r="R8132" s="0" t="str">
        <f aca="false">INDEX('Lookup Tables'!$B$2:$B$5,MATCH(F8132,'Lookup Tables'!$A$2:$A$5,0))</f>
        <v>Manager D</v>
      </c>
    </row>
    <row r="8133" customFormat="false" ht="15" hidden="false" customHeight="false" outlineLevel="0" collapsed="false">
      <c r="A8133" s="0" t="s">
        <v>5978</v>
      </c>
      <c r="B8133" s="13" t="n">
        <v>42205</v>
      </c>
      <c r="C8133" s="13" t="n">
        <v>42208</v>
      </c>
      <c r="D8133" s="14" t="s">
        <v>137</v>
      </c>
      <c r="E8133" s="14" t="s">
        <v>62</v>
      </c>
      <c r="F8133" s="14" t="s">
        <v>63</v>
      </c>
      <c r="G8133" s="14" t="s">
        <v>64</v>
      </c>
      <c r="H8133" s="14" t="s">
        <v>65</v>
      </c>
      <c r="I8133" s="14" t="s">
        <v>78</v>
      </c>
      <c r="J8133" s="14" t="s">
        <v>3688</v>
      </c>
      <c r="K8133" s="15" t="n">
        <v>13.12</v>
      </c>
      <c r="L8133" s="0" t="n">
        <v>4</v>
      </c>
      <c r="M8133" s="16" t="n">
        <v>0</v>
      </c>
      <c r="N8133" s="17" t="n">
        <v>3.8048</v>
      </c>
      <c r="O8133" s="0" t="str">
        <f aca="false">TEXT(B8133,"YYYY-MM")</f>
        <v>2015-07</v>
      </c>
      <c r="P8133" s="18" t="n">
        <f aca="false">IFERROR(N8133/K8133,0)</f>
        <v>0.29</v>
      </c>
      <c r="Q8133" s="0" t="str">
        <f aca="false">IF(M8133=0,"No Discount",IF(M8133&lt;0.2,"Low (1-19%)",IF(M8133&lt;0.4,"Medium (20-39%)","High (40%+)")))</f>
        <v>No Discount</v>
      </c>
      <c r="R8133" s="0" t="str">
        <f aca="false">INDEX('Lookup Tables'!$B$2:$B$5,MATCH(F8133,'Lookup Tables'!$A$2:$A$5,0))</f>
        <v>Manager D</v>
      </c>
    </row>
    <row r="8134" customFormat="false" ht="15" hidden="false" customHeight="false" outlineLevel="0" collapsed="false">
      <c r="A8134" s="0" t="s">
        <v>5978</v>
      </c>
      <c r="B8134" s="13" t="n">
        <v>42205</v>
      </c>
      <c r="C8134" s="13" t="n">
        <v>42208</v>
      </c>
      <c r="D8134" s="14" t="s">
        <v>137</v>
      </c>
      <c r="E8134" s="14" t="s">
        <v>62</v>
      </c>
      <c r="F8134" s="14" t="s">
        <v>63</v>
      </c>
      <c r="G8134" s="14" t="s">
        <v>64</v>
      </c>
      <c r="H8134" s="14" t="s">
        <v>65</v>
      </c>
      <c r="I8134" s="14" t="s">
        <v>73</v>
      </c>
      <c r="J8134" s="14" t="s">
        <v>919</v>
      </c>
      <c r="K8134" s="15" t="n">
        <v>535.41</v>
      </c>
      <c r="L8134" s="0" t="n">
        <v>3</v>
      </c>
      <c r="M8134" s="16" t="n">
        <v>0</v>
      </c>
      <c r="N8134" s="17" t="n">
        <v>160.623</v>
      </c>
      <c r="O8134" s="0" t="str">
        <f aca="false">TEXT(B8134,"YYYY-MM")</f>
        <v>2015-07</v>
      </c>
      <c r="P8134" s="18" t="n">
        <f aca="false">IFERROR(N8134/K8134,0)</f>
        <v>0.3</v>
      </c>
      <c r="Q8134" s="0" t="str">
        <f aca="false">IF(M8134=0,"No Discount",IF(M8134&lt;0.2,"Low (1-19%)",IF(M8134&lt;0.4,"Medium (20-39%)","High (40%+)")))</f>
        <v>No Discount</v>
      </c>
      <c r="R8134" s="0" t="str">
        <f aca="false">INDEX('Lookup Tables'!$B$2:$B$5,MATCH(F8134,'Lookup Tables'!$A$2:$A$5,0))</f>
        <v>Manager D</v>
      </c>
    </row>
    <row r="8135" customFormat="false" ht="15" hidden="false" customHeight="false" outlineLevel="0" collapsed="false">
      <c r="A8135" s="0" t="s">
        <v>5979</v>
      </c>
      <c r="B8135" s="13" t="n">
        <v>42651</v>
      </c>
      <c r="C8135" s="13" t="n">
        <v>42656</v>
      </c>
      <c r="D8135" s="14" t="s">
        <v>69</v>
      </c>
      <c r="E8135" s="14" t="s">
        <v>62</v>
      </c>
      <c r="F8135" s="14" t="s">
        <v>98</v>
      </c>
      <c r="G8135" s="14" t="s">
        <v>99</v>
      </c>
      <c r="H8135" s="14" t="s">
        <v>56</v>
      </c>
      <c r="I8135" s="14" t="s">
        <v>76</v>
      </c>
      <c r="J8135" s="14" t="s">
        <v>202</v>
      </c>
      <c r="K8135" s="15" t="n">
        <v>72.78</v>
      </c>
      <c r="L8135" s="0" t="n">
        <v>3</v>
      </c>
      <c r="M8135" s="16" t="n">
        <v>0.6</v>
      </c>
      <c r="N8135" s="17" t="n">
        <v>-70.9605</v>
      </c>
      <c r="O8135" s="0" t="str">
        <f aca="false">TEXT(B8135,"YYYY-MM")</f>
        <v>2016-10</v>
      </c>
      <c r="P8135" s="18" t="n">
        <f aca="false">IFERROR(N8135/K8135,0)</f>
        <v>-0.975</v>
      </c>
      <c r="Q8135" s="0" t="str">
        <f aca="false">IF(M8135=0,"No Discount",IF(M8135&lt;0.2,"Low (1-19%)",IF(M8135&lt;0.4,"Medium (20-39%)","High (40%+)")))</f>
        <v>High (40%+)</v>
      </c>
      <c r="R8135" s="0" t="str">
        <f aca="false">INDEX('Lookup Tables'!$B$2:$B$5,MATCH(F8135,'Lookup Tables'!$A$2:$A$5,0))</f>
        <v>Manager A</v>
      </c>
    </row>
    <row r="8136" customFormat="false" ht="15" hidden="false" customHeight="false" outlineLevel="0" collapsed="false">
      <c r="A8136" s="0" t="s">
        <v>5980</v>
      </c>
      <c r="B8136" s="13" t="n">
        <v>42416</v>
      </c>
      <c r="C8136" s="13" t="n">
        <v>42421</v>
      </c>
      <c r="D8136" s="14" t="s">
        <v>69</v>
      </c>
      <c r="E8136" s="14" t="s">
        <v>53</v>
      </c>
      <c r="F8136" s="14" t="s">
        <v>63</v>
      </c>
      <c r="G8136" s="14" t="s">
        <v>64</v>
      </c>
      <c r="H8136" s="14" t="s">
        <v>65</v>
      </c>
      <c r="I8136" s="14" t="s">
        <v>91</v>
      </c>
      <c r="J8136" s="14" t="s">
        <v>587</v>
      </c>
      <c r="K8136" s="15" t="n">
        <v>36.84</v>
      </c>
      <c r="L8136" s="0" t="n">
        <v>3</v>
      </c>
      <c r="M8136" s="16" t="n">
        <v>0</v>
      </c>
      <c r="N8136" s="17" t="n">
        <v>17.3148</v>
      </c>
      <c r="O8136" s="0" t="str">
        <f aca="false">TEXT(B8136,"YYYY-MM")</f>
        <v>2016-02</v>
      </c>
      <c r="P8136" s="18" t="n">
        <f aca="false">IFERROR(N8136/K8136,0)</f>
        <v>0.47</v>
      </c>
      <c r="Q8136" s="0" t="str">
        <f aca="false">IF(M8136=0,"No Discount",IF(M8136&lt;0.2,"Low (1-19%)",IF(M8136&lt;0.4,"Medium (20-39%)","High (40%+)")))</f>
        <v>No Discount</v>
      </c>
      <c r="R8136" s="0" t="str">
        <f aca="false">INDEX('Lookup Tables'!$B$2:$B$5,MATCH(F8136,'Lookup Tables'!$A$2:$A$5,0))</f>
        <v>Manager D</v>
      </c>
    </row>
    <row r="8137" customFormat="false" ht="15" hidden="false" customHeight="false" outlineLevel="0" collapsed="false">
      <c r="A8137" s="0" t="s">
        <v>5980</v>
      </c>
      <c r="B8137" s="13" t="n">
        <v>42416</v>
      </c>
      <c r="C8137" s="13" t="n">
        <v>42421</v>
      </c>
      <c r="D8137" s="14" t="s">
        <v>69</v>
      </c>
      <c r="E8137" s="14" t="s">
        <v>53</v>
      </c>
      <c r="F8137" s="14" t="s">
        <v>63</v>
      </c>
      <c r="G8137" s="14" t="s">
        <v>64</v>
      </c>
      <c r="H8137" s="14" t="s">
        <v>65</v>
      </c>
      <c r="I8137" s="14" t="s">
        <v>66</v>
      </c>
      <c r="J8137" s="14" t="s">
        <v>166</v>
      </c>
      <c r="K8137" s="15" t="n">
        <v>87.71</v>
      </c>
      <c r="L8137" s="0" t="n">
        <v>7</v>
      </c>
      <c r="M8137" s="16" t="n">
        <v>0</v>
      </c>
      <c r="N8137" s="17" t="n">
        <v>41.2237</v>
      </c>
      <c r="O8137" s="0" t="str">
        <f aca="false">TEXT(B8137,"YYYY-MM")</f>
        <v>2016-02</v>
      </c>
      <c r="P8137" s="18" t="n">
        <f aca="false">IFERROR(N8137/K8137,0)</f>
        <v>0.47</v>
      </c>
      <c r="Q8137" s="0" t="str">
        <f aca="false">IF(M8137=0,"No Discount",IF(M8137&lt;0.2,"Low (1-19%)",IF(M8137&lt;0.4,"Medium (20-39%)","High (40%+)")))</f>
        <v>No Discount</v>
      </c>
      <c r="R8137" s="0" t="str">
        <f aca="false">INDEX('Lookup Tables'!$B$2:$B$5,MATCH(F8137,'Lookup Tables'!$A$2:$A$5,0))</f>
        <v>Manager D</v>
      </c>
    </row>
    <row r="8138" customFormat="false" ht="15" hidden="false" customHeight="false" outlineLevel="0" collapsed="false">
      <c r="A8138" s="0" t="s">
        <v>5981</v>
      </c>
      <c r="B8138" s="13" t="n">
        <v>42959</v>
      </c>
      <c r="C8138" s="13" t="n">
        <v>42963</v>
      </c>
      <c r="D8138" s="14" t="s">
        <v>69</v>
      </c>
      <c r="E8138" s="14" t="s">
        <v>62</v>
      </c>
      <c r="F8138" s="14" t="s">
        <v>54</v>
      </c>
      <c r="G8138" s="14" t="s">
        <v>70</v>
      </c>
      <c r="H8138" s="14" t="s">
        <v>56</v>
      </c>
      <c r="I8138" s="14" t="s">
        <v>71</v>
      </c>
      <c r="J8138" s="14" t="s">
        <v>526</v>
      </c>
      <c r="K8138" s="15" t="n">
        <v>562.2925</v>
      </c>
      <c r="L8138" s="0" t="n">
        <v>7</v>
      </c>
      <c r="M8138" s="16" t="n">
        <v>0.45</v>
      </c>
      <c r="N8138" s="17" t="n">
        <v>-255.5875</v>
      </c>
      <c r="O8138" s="0" t="str">
        <f aca="false">TEXT(B8138,"YYYY-MM")</f>
        <v>2017-08</v>
      </c>
      <c r="P8138" s="18" t="n">
        <f aca="false">IFERROR(N8138/K8138,0)</f>
        <v>-0.454545454545455</v>
      </c>
      <c r="Q8138" s="0" t="str">
        <f aca="false">IF(M8138=0,"No Discount",IF(M8138&lt;0.2,"Low (1-19%)",IF(M8138&lt;0.4,"Medium (20-39%)","High (40%+)")))</f>
        <v>High (40%+)</v>
      </c>
      <c r="R8138" s="0" t="str">
        <f aca="false">INDEX('Lookup Tables'!$B$2:$B$5,MATCH(F8138,'Lookup Tables'!$A$2:$A$5,0))</f>
        <v>Manager C</v>
      </c>
    </row>
    <row r="8139" customFormat="false" ht="15" hidden="false" customHeight="false" outlineLevel="0" collapsed="false">
      <c r="A8139" s="0" t="s">
        <v>5982</v>
      </c>
      <c r="B8139" s="13" t="n">
        <v>42317</v>
      </c>
      <c r="C8139" s="13" t="n">
        <v>42321</v>
      </c>
      <c r="D8139" s="14" t="s">
        <v>69</v>
      </c>
      <c r="E8139" s="14" t="s">
        <v>97</v>
      </c>
      <c r="F8139" s="14" t="s">
        <v>117</v>
      </c>
      <c r="G8139" s="14" t="s">
        <v>170</v>
      </c>
      <c r="H8139" s="14" t="s">
        <v>56</v>
      </c>
      <c r="I8139" s="14" t="s">
        <v>76</v>
      </c>
      <c r="J8139" s="14" t="s">
        <v>1744</v>
      </c>
      <c r="K8139" s="15" t="n">
        <v>56.52</v>
      </c>
      <c r="L8139" s="0" t="n">
        <v>9</v>
      </c>
      <c r="M8139" s="16" t="n">
        <v>0</v>
      </c>
      <c r="N8139" s="17" t="n">
        <v>21.4776</v>
      </c>
      <c r="O8139" s="0" t="str">
        <f aca="false">TEXT(B8139,"YYYY-MM")</f>
        <v>2015-11</v>
      </c>
      <c r="P8139" s="18" t="n">
        <f aca="false">IFERROR(N8139/K8139,0)</f>
        <v>0.38</v>
      </c>
      <c r="Q8139" s="0" t="str">
        <f aca="false">IF(M8139=0,"No Discount",IF(M8139&lt;0.2,"Low (1-19%)",IF(M8139&lt;0.4,"Medium (20-39%)","High (40%+)")))</f>
        <v>No Discount</v>
      </c>
      <c r="R8139" s="0" t="str">
        <f aca="false">INDEX('Lookup Tables'!$B$2:$B$5,MATCH(F8139,'Lookup Tables'!$A$2:$A$5,0))</f>
        <v>Manager B</v>
      </c>
    </row>
    <row r="8140" customFormat="false" ht="15" hidden="false" customHeight="false" outlineLevel="0" collapsed="false">
      <c r="A8140" s="0" t="s">
        <v>5983</v>
      </c>
      <c r="B8140" s="13" t="n">
        <v>42934</v>
      </c>
      <c r="C8140" s="13" t="n">
        <v>42938</v>
      </c>
      <c r="D8140" s="14" t="s">
        <v>69</v>
      </c>
      <c r="E8140" s="14" t="s">
        <v>97</v>
      </c>
      <c r="F8140" s="14" t="s">
        <v>117</v>
      </c>
      <c r="G8140" s="14" t="s">
        <v>118</v>
      </c>
      <c r="H8140" s="14" t="s">
        <v>65</v>
      </c>
      <c r="I8140" s="14" t="s">
        <v>78</v>
      </c>
      <c r="J8140" s="14" t="s">
        <v>1474</v>
      </c>
      <c r="K8140" s="15" t="n">
        <v>11.264</v>
      </c>
      <c r="L8140" s="0" t="n">
        <v>8</v>
      </c>
      <c r="M8140" s="16" t="n">
        <v>0.2</v>
      </c>
      <c r="N8140" s="17" t="n">
        <v>1.2672</v>
      </c>
      <c r="O8140" s="0" t="str">
        <f aca="false">TEXT(B8140,"YYYY-MM")</f>
        <v>2017-07</v>
      </c>
      <c r="P8140" s="18" t="n">
        <f aca="false">IFERROR(N8140/K8140,0)</f>
        <v>0.1125</v>
      </c>
      <c r="Q8140" s="0" t="str">
        <f aca="false">IF(M8140=0,"No Discount",IF(M8140&lt;0.2,"Low (1-19%)",IF(M8140&lt;0.4,"Medium (20-39%)","High (40%+)")))</f>
        <v>Medium (20-39%)</v>
      </c>
      <c r="R8140" s="0" t="str">
        <f aca="false">INDEX('Lookup Tables'!$B$2:$B$5,MATCH(F8140,'Lookup Tables'!$A$2:$A$5,0))</f>
        <v>Manager B</v>
      </c>
    </row>
    <row r="8141" customFormat="false" ht="15" hidden="false" customHeight="false" outlineLevel="0" collapsed="false">
      <c r="A8141" s="0" t="s">
        <v>5983</v>
      </c>
      <c r="B8141" s="13" t="n">
        <v>42934</v>
      </c>
      <c r="C8141" s="13" t="n">
        <v>42938</v>
      </c>
      <c r="D8141" s="14" t="s">
        <v>69</v>
      </c>
      <c r="E8141" s="14" t="s">
        <v>97</v>
      </c>
      <c r="F8141" s="14" t="s">
        <v>117</v>
      </c>
      <c r="G8141" s="14" t="s">
        <v>118</v>
      </c>
      <c r="H8141" s="14" t="s">
        <v>65</v>
      </c>
      <c r="I8141" s="14" t="s">
        <v>73</v>
      </c>
      <c r="J8141" s="14" t="s">
        <v>1501</v>
      </c>
      <c r="K8141" s="15" t="n">
        <v>284.08</v>
      </c>
      <c r="L8141" s="0" t="n">
        <v>10</v>
      </c>
      <c r="M8141" s="16" t="n">
        <v>0.2</v>
      </c>
      <c r="N8141" s="17" t="n">
        <v>24.857</v>
      </c>
      <c r="O8141" s="0" t="str">
        <f aca="false">TEXT(B8141,"YYYY-MM")</f>
        <v>2017-07</v>
      </c>
      <c r="P8141" s="18" t="n">
        <f aca="false">IFERROR(N8141/K8141,0)</f>
        <v>0.0875</v>
      </c>
      <c r="Q8141" s="0" t="str">
        <f aca="false">IF(M8141=0,"No Discount",IF(M8141&lt;0.2,"Low (1-19%)",IF(M8141&lt;0.4,"Medium (20-39%)","High (40%+)")))</f>
        <v>Medium (20-39%)</v>
      </c>
      <c r="R8141" s="0" t="str">
        <f aca="false">INDEX('Lookup Tables'!$B$2:$B$5,MATCH(F8141,'Lookup Tables'!$A$2:$A$5,0))</f>
        <v>Manager B</v>
      </c>
    </row>
    <row r="8142" customFormat="false" ht="15" hidden="false" customHeight="false" outlineLevel="0" collapsed="false">
      <c r="A8142" s="0" t="s">
        <v>5983</v>
      </c>
      <c r="B8142" s="13" t="n">
        <v>42934</v>
      </c>
      <c r="C8142" s="13" t="n">
        <v>42938</v>
      </c>
      <c r="D8142" s="14" t="s">
        <v>69</v>
      </c>
      <c r="E8142" s="14" t="s">
        <v>97</v>
      </c>
      <c r="F8142" s="14" t="s">
        <v>117</v>
      </c>
      <c r="G8142" s="14" t="s">
        <v>118</v>
      </c>
      <c r="H8142" s="14" t="s">
        <v>65</v>
      </c>
      <c r="I8142" s="14" t="s">
        <v>91</v>
      </c>
      <c r="J8142" s="14" t="s">
        <v>1074</v>
      </c>
      <c r="K8142" s="15" t="n">
        <v>18.496</v>
      </c>
      <c r="L8142" s="0" t="n">
        <v>4</v>
      </c>
      <c r="M8142" s="16" t="n">
        <v>0.2</v>
      </c>
      <c r="N8142" s="17" t="n">
        <v>6.7048</v>
      </c>
      <c r="O8142" s="0" t="str">
        <f aca="false">TEXT(B8142,"YYYY-MM")</f>
        <v>2017-07</v>
      </c>
      <c r="P8142" s="18" t="n">
        <f aca="false">IFERROR(N8142/K8142,0)</f>
        <v>0.3625</v>
      </c>
      <c r="Q8142" s="0" t="str">
        <f aca="false">IF(M8142=0,"No Discount",IF(M8142&lt;0.2,"Low (1-19%)",IF(M8142&lt;0.4,"Medium (20-39%)","High (40%+)")))</f>
        <v>Medium (20-39%)</v>
      </c>
      <c r="R8142" s="0" t="str">
        <f aca="false">INDEX('Lookup Tables'!$B$2:$B$5,MATCH(F8142,'Lookup Tables'!$A$2:$A$5,0))</f>
        <v>Manager B</v>
      </c>
    </row>
    <row r="8143" customFormat="false" ht="15" hidden="false" customHeight="false" outlineLevel="0" collapsed="false">
      <c r="A8143" s="0" t="s">
        <v>5984</v>
      </c>
      <c r="B8143" s="13" t="n">
        <v>42771</v>
      </c>
      <c r="C8143" s="13" t="n">
        <v>42776</v>
      </c>
      <c r="D8143" s="14" t="s">
        <v>69</v>
      </c>
      <c r="E8143" s="14" t="s">
        <v>53</v>
      </c>
      <c r="F8143" s="14" t="s">
        <v>63</v>
      </c>
      <c r="G8143" s="14" t="s">
        <v>64</v>
      </c>
      <c r="H8143" s="14" t="s">
        <v>65</v>
      </c>
      <c r="I8143" s="14" t="s">
        <v>66</v>
      </c>
      <c r="J8143" s="14" t="s">
        <v>1071</v>
      </c>
      <c r="K8143" s="15" t="n">
        <v>14.73</v>
      </c>
      <c r="L8143" s="0" t="n">
        <v>3</v>
      </c>
      <c r="M8143" s="16" t="n">
        <v>0</v>
      </c>
      <c r="N8143" s="17" t="n">
        <v>7.2177</v>
      </c>
      <c r="O8143" s="0" t="str">
        <f aca="false">TEXT(B8143,"YYYY-MM")</f>
        <v>2017-02</v>
      </c>
      <c r="P8143" s="18" t="n">
        <f aca="false">IFERROR(N8143/K8143,0)</f>
        <v>0.49</v>
      </c>
      <c r="Q8143" s="0" t="str">
        <f aca="false">IF(M8143=0,"No Discount",IF(M8143&lt;0.2,"Low (1-19%)",IF(M8143&lt;0.4,"Medium (20-39%)","High (40%+)")))</f>
        <v>No Discount</v>
      </c>
      <c r="R8143" s="0" t="str">
        <f aca="false">INDEX('Lookup Tables'!$B$2:$B$5,MATCH(F8143,'Lookup Tables'!$A$2:$A$5,0))</f>
        <v>Manager D</v>
      </c>
    </row>
    <row r="8144" customFormat="false" ht="15" hidden="false" customHeight="false" outlineLevel="0" collapsed="false">
      <c r="A8144" s="0" t="s">
        <v>5984</v>
      </c>
      <c r="B8144" s="13" t="n">
        <v>42771</v>
      </c>
      <c r="C8144" s="13" t="n">
        <v>42776</v>
      </c>
      <c r="D8144" s="14" t="s">
        <v>69</v>
      </c>
      <c r="E8144" s="14" t="s">
        <v>53</v>
      </c>
      <c r="F8144" s="14" t="s">
        <v>63</v>
      </c>
      <c r="G8144" s="14" t="s">
        <v>64</v>
      </c>
      <c r="H8144" s="14" t="s">
        <v>65</v>
      </c>
      <c r="I8144" s="14" t="s">
        <v>73</v>
      </c>
      <c r="J8144" s="14" t="s">
        <v>1469</v>
      </c>
      <c r="K8144" s="15" t="n">
        <v>186.54</v>
      </c>
      <c r="L8144" s="0" t="n">
        <v>3</v>
      </c>
      <c r="M8144" s="16" t="n">
        <v>0</v>
      </c>
      <c r="N8144" s="17" t="n">
        <v>50.3658</v>
      </c>
      <c r="O8144" s="0" t="str">
        <f aca="false">TEXT(B8144,"YYYY-MM")</f>
        <v>2017-02</v>
      </c>
      <c r="P8144" s="18" t="n">
        <f aca="false">IFERROR(N8144/K8144,0)</f>
        <v>0.27</v>
      </c>
      <c r="Q8144" s="0" t="str">
        <f aca="false">IF(M8144=0,"No Discount",IF(M8144&lt;0.2,"Low (1-19%)",IF(M8144&lt;0.4,"Medium (20-39%)","High (40%+)")))</f>
        <v>No Discount</v>
      </c>
      <c r="R8144" s="0" t="str">
        <f aca="false">INDEX('Lookup Tables'!$B$2:$B$5,MATCH(F8144,'Lookup Tables'!$A$2:$A$5,0))</f>
        <v>Manager D</v>
      </c>
    </row>
    <row r="8145" customFormat="false" ht="15" hidden="false" customHeight="false" outlineLevel="0" collapsed="false">
      <c r="A8145" s="0" t="s">
        <v>5984</v>
      </c>
      <c r="B8145" s="13" t="n">
        <v>42771</v>
      </c>
      <c r="C8145" s="13" t="n">
        <v>42776</v>
      </c>
      <c r="D8145" s="14" t="s">
        <v>69</v>
      </c>
      <c r="E8145" s="14" t="s">
        <v>53</v>
      </c>
      <c r="F8145" s="14" t="s">
        <v>63</v>
      </c>
      <c r="G8145" s="14" t="s">
        <v>64</v>
      </c>
      <c r="H8145" s="14" t="s">
        <v>56</v>
      </c>
      <c r="I8145" s="14" t="s">
        <v>71</v>
      </c>
      <c r="J8145" s="14" t="s">
        <v>1087</v>
      </c>
      <c r="K8145" s="15" t="n">
        <v>557.728</v>
      </c>
      <c r="L8145" s="0" t="n">
        <v>4</v>
      </c>
      <c r="M8145" s="16" t="n">
        <v>0.2</v>
      </c>
      <c r="N8145" s="17" t="n">
        <v>6.9716</v>
      </c>
      <c r="O8145" s="0" t="str">
        <f aca="false">TEXT(B8145,"YYYY-MM")</f>
        <v>2017-02</v>
      </c>
      <c r="P8145" s="18" t="n">
        <f aca="false">IFERROR(N8145/K8145,0)</f>
        <v>0.0125</v>
      </c>
      <c r="Q8145" s="0" t="str">
        <f aca="false">IF(M8145=0,"No Discount",IF(M8145&lt;0.2,"Low (1-19%)",IF(M8145&lt;0.4,"Medium (20-39%)","High (40%+)")))</f>
        <v>Medium (20-39%)</v>
      </c>
      <c r="R8145" s="0" t="str">
        <f aca="false">INDEX('Lookup Tables'!$B$2:$B$5,MATCH(F8145,'Lookup Tables'!$A$2:$A$5,0))</f>
        <v>Manager D</v>
      </c>
    </row>
    <row r="8146" customFormat="false" ht="15" hidden="false" customHeight="false" outlineLevel="0" collapsed="false">
      <c r="A8146" s="0" t="s">
        <v>5984</v>
      </c>
      <c r="B8146" s="13" t="n">
        <v>42771</v>
      </c>
      <c r="C8146" s="13" t="n">
        <v>42776</v>
      </c>
      <c r="D8146" s="14" t="s">
        <v>69</v>
      </c>
      <c r="E8146" s="14" t="s">
        <v>53</v>
      </c>
      <c r="F8146" s="14" t="s">
        <v>63</v>
      </c>
      <c r="G8146" s="14" t="s">
        <v>64</v>
      </c>
      <c r="H8146" s="14" t="s">
        <v>80</v>
      </c>
      <c r="I8146" s="14" t="s">
        <v>81</v>
      </c>
      <c r="J8146" s="14" t="s">
        <v>318</v>
      </c>
      <c r="K8146" s="15" t="n">
        <v>159.968</v>
      </c>
      <c r="L8146" s="0" t="n">
        <v>4</v>
      </c>
      <c r="M8146" s="16" t="n">
        <v>0.2</v>
      </c>
      <c r="N8146" s="17" t="n">
        <v>-31.9936</v>
      </c>
      <c r="O8146" s="0" t="str">
        <f aca="false">TEXT(B8146,"YYYY-MM")</f>
        <v>2017-02</v>
      </c>
      <c r="P8146" s="18" t="n">
        <f aca="false">IFERROR(N8146/K8146,0)</f>
        <v>-0.2</v>
      </c>
      <c r="Q8146" s="0" t="str">
        <f aca="false">IF(M8146=0,"No Discount",IF(M8146&lt;0.2,"Low (1-19%)",IF(M8146&lt;0.4,"Medium (20-39%)","High (40%+)")))</f>
        <v>Medium (20-39%)</v>
      </c>
      <c r="R8146" s="0" t="str">
        <f aca="false">INDEX('Lookup Tables'!$B$2:$B$5,MATCH(F8146,'Lookup Tables'!$A$2:$A$5,0))</f>
        <v>Manager D</v>
      </c>
    </row>
    <row r="8147" customFormat="false" ht="15" hidden="false" customHeight="false" outlineLevel="0" collapsed="false">
      <c r="A8147" s="0" t="s">
        <v>5985</v>
      </c>
      <c r="B8147" s="13" t="n">
        <v>42175</v>
      </c>
      <c r="C8147" s="13" t="n">
        <v>42182</v>
      </c>
      <c r="D8147" s="14" t="s">
        <v>69</v>
      </c>
      <c r="E8147" s="14" t="s">
        <v>53</v>
      </c>
      <c r="F8147" s="14" t="s">
        <v>98</v>
      </c>
      <c r="G8147" s="14" t="s">
        <v>331</v>
      </c>
      <c r="H8147" s="14" t="s">
        <v>65</v>
      </c>
      <c r="I8147" s="14" t="s">
        <v>85</v>
      </c>
      <c r="J8147" s="14" t="s">
        <v>2159</v>
      </c>
      <c r="K8147" s="15" t="n">
        <v>471.9</v>
      </c>
      <c r="L8147" s="0" t="n">
        <v>6</v>
      </c>
      <c r="M8147" s="16" t="n">
        <v>0</v>
      </c>
      <c r="N8147" s="17" t="n">
        <v>155.727</v>
      </c>
      <c r="O8147" s="0" t="str">
        <f aca="false">TEXT(B8147,"YYYY-MM")</f>
        <v>2015-06</v>
      </c>
      <c r="P8147" s="18" t="n">
        <f aca="false">IFERROR(N8147/K8147,0)</f>
        <v>0.33</v>
      </c>
      <c r="Q8147" s="0" t="str">
        <f aca="false">IF(M8147=0,"No Discount",IF(M8147&lt;0.2,"Low (1-19%)",IF(M8147&lt;0.4,"Medium (20-39%)","High (40%+)")))</f>
        <v>No Discount</v>
      </c>
      <c r="R8147" s="0" t="str">
        <f aca="false">INDEX('Lookup Tables'!$B$2:$B$5,MATCH(F8147,'Lookup Tables'!$A$2:$A$5,0))</f>
        <v>Manager A</v>
      </c>
    </row>
    <row r="8148" customFormat="false" ht="15" hidden="false" customHeight="false" outlineLevel="0" collapsed="false">
      <c r="A8148" s="0" t="s">
        <v>5985</v>
      </c>
      <c r="B8148" s="13" t="n">
        <v>42175</v>
      </c>
      <c r="C8148" s="13" t="n">
        <v>42182</v>
      </c>
      <c r="D8148" s="14" t="s">
        <v>69</v>
      </c>
      <c r="E8148" s="14" t="s">
        <v>53</v>
      </c>
      <c r="F8148" s="14" t="s">
        <v>98</v>
      </c>
      <c r="G8148" s="14" t="s">
        <v>331</v>
      </c>
      <c r="H8148" s="14" t="s">
        <v>65</v>
      </c>
      <c r="I8148" s="14" t="s">
        <v>78</v>
      </c>
      <c r="J8148" s="14" t="s">
        <v>2467</v>
      </c>
      <c r="K8148" s="15" t="n">
        <v>3.52</v>
      </c>
      <c r="L8148" s="0" t="n">
        <v>2</v>
      </c>
      <c r="M8148" s="16" t="n">
        <v>0</v>
      </c>
      <c r="N8148" s="17" t="n">
        <v>1.6896</v>
      </c>
      <c r="O8148" s="0" t="str">
        <f aca="false">TEXT(B8148,"YYYY-MM")</f>
        <v>2015-06</v>
      </c>
      <c r="P8148" s="18" t="n">
        <f aca="false">IFERROR(N8148/K8148,0)</f>
        <v>0.48</v>
      </c>
      <c r="Q8148" s="0" t="str">
        <f aca="false">IF(M8148=0,"No Discount",IF(M8148&lt;0.2,"Low (1-19%)",IF(M8148&lt;0.4,"Medium (20-39%)","High (40%+)")))</f>
        <v>No Discount</v>
      </c>
      <c r="R8148" s="0" t="str">
        <f aca="false">INDEX('Lookup Tables'!$B$2:$B$5,MATCH(F8148,'Lookup Tables'!$A$2:$A$5,0))</f>
        <v>Manager A</v>
      </c>
    </row>
    <row r="8149" customFormat="false" ht="15" hidden="false" customHeight="false" outlineLevel="0" collapsed="false">
      <c r="A8149" s="0" t="s">
        <v>5986</v>
      </c>
      <c r="B8149" s="13" t="n">
        <v>43260</v>
      </c>
      <c r="C8149" s="13" t="n">
        <v>43265</v>
      </c>
      <c r="D8149" s="14" t="s">
        <v>69</v>
      </c>
      <c r="E8149" s="14" t="s">
        <v>53</v>
      </c>
      <c r="F8149" s="14" t="s">
        <v>54</v>
      </c>
      <c r="G8149" s="14" t="s">
        <v>193</v>
      </c>
      <c r="H8149" s="14" t="s">
        <v>65</v>
      </c>
      <c r="I8149" s="14" t="s">
        <v>91</v>
      </c>
      <c r="J8149" s="14" t="s">
        <v>135</v>
      </c>
      <c r="K8149" s="15" t="n">
        <v>49.12</v>
      </c>
      <c r="L8149" s="0" t="n">
        <v>4</v>
      </c>
      <c r="M8149" s="16" t="n">
        <v>0</v>
      </c>
      <c r="N8149" s="17" t="n">
        <v>23.0864</v>
      </c>
      <c r="O8149" s="0" t="str">
        <f aca="false">TEXT(B8149,"YYYY-MM")</f>
        <v>2018-06</v>
      </c>
      <c r="P8149" s="18" t="n">
        <f aca="false">IFERROR(N8149/K8149,0)</f>
        <v>0.47</v>
      </c>
      <c r="Q8149" s="0" t="str">
        <f aca="false">IF(M8149=0,"No Discount",IF(M8149&lt;0.2,"Low (1-19%)",IF(M8149&lt;0.4,"Medium (20-39%)","High (40%+)")))</f>
        <v>No Discount</v>
      </c>
      <c r="R8149" s="0" t="str">
        <f aca="false">INDEX('Lookup Tables'!$B$2:$B$5,MATCH(F8149,'Lookup Tables'!$A$2:$A$5,0))</f>
        <v>Manager C</v>
      </c>
    </row>
    <row r="8150" customFormat="false" ht="15" hidden="false" customHeight="false" outlineLevel="0" collapsed="false">
      <c r="A8150" s="0" t="s">
        <v>5987</v>
      </c>
      <c r="B8150" s="13" t="n">
        <v>43096</v>
      </c>
      <c r="C8150" s="13" t="n">
        <v>43100</v>
      </c>
      <c r="D8150" s="14" t="s">
        <v>69</v>
      </c>
      <c r="E8150" s="14" t="s">
        <v>97</v>
      </c>
      <c r="F8150" s="14" t="s">
        <v>63</v>
      </c>
      <c r="G8150" s="14" t="s">
        <v>64</v>
      </c>
      <c r="H8150" s="14" t="s">
        <v>65</v>
      </c>
      <c r="I8150" s="14" t="s">
        <v>66</v>
      </c>
      <c r="J8150" s="14" t="s">
        <v>1327</v>
      </c>
      <c r="K8150" s="15" t="n">
        <v>20.16</v>
      </c>
      <c r="L8150" s="0" t="n">
        <v>7</v>
      </c>
      <c r="M8150" s="16" t="n">
        <v>0</v>
      </c>
      <c r="N8150" s="17" t="n">
        <v>9.8784</v>
      </c>
      <c r="O8150" s="0" t="str">
        <f aca="false">TEXT(B8150,"YYYY-MM")</f>
        <v>2017-12</v>
      </c>
      <c r="P8150" s="18" t="n">
        <f aca="false">IFERROR(N8150/K8150,0)</f>
        <v>0.49</v>
      </c>
      <c r="Q8150" s="0" t="str">
        <f aca="false">IF(M8150=0,"No Discount",IF(M8150&lt;0.2,"Low (1-19%)",IF(M8150&lt;0.4,"Medium (20-39%)","High (40%+)")))</f>
        <v>No Discount</v>
      </c>
      <c r="R8150" s="0" t="str">
        <f aca="false">INDEX('Lookup Tables'!$B$2:$B$5,MATCH(F8150,'Lookup Tables'!$A$2:$A$5,0))</f>
        <v>Manager D</v>
      </c>
    </row>
    <row r="8151" customFormat="false" ht="15" hidden="false" customHeight="false" outlineLevel="0" collapsed="false">
      <c r="A8151" s="0" t="s">
        <v>5988</v>
      </c>
      <c r="B8151" s="13" t="n">
        <v>42030</v>
      </c>
      <c r="C8151" s="13" t="n">
        <v>42033</v>
      </c>
      <c r="D8151" s="14" t="s">
        <v>137</v>
      </c>
      <c r="E8151" s="14" t="s">
        <v>62</v>
      </c>
      <c r="F8151" s="14" t="s">
        <v>98</v>
      </c>
      <c r="G8151" s="14" t="s">
        <v>2551</v>
      </c>
      <c r="H8151" s="14" t="s">
        <v>65</v>
      </c>
      <c r="I8151" s="14" t="s">
        <v>83</v>
      </c>
      <c r="J8151" s="14" t="s">
        <v>1708</v>
      </c>
      <c r="K8151" s="15" t="n">
        <v>10.68</v>
      </c>
      <c r="L8151" s="0" t="n">
        <v>2</v>
      </c>
      <c r="M8151" s="16" t="n">
        <v>0</v>
      </c>
      <c r="N8151" s="17" t="n">
        <v>5.0196</v>
      </c>
      <c r="O8151" s="0" t="str">
        <f aca="false">TEXT(B8151,"YYYY-MM")</f>
        <v>2015-01</v>
      </c>
      <c r="P8151" s="18" t="n">
        <f aca="false">IFERROR(N8151/K8151,0)</f>
        <v>0.47</v>
      </c>
      <c r="Q8151" s="0" t="str">
        <f aca="false">IF(M8151=0,"No Discount",IF(M8151&lt;0.2,"Low (1-19%)",IF(M8151&lt;0.4,"Medium (20-39%)","High (40%+)")))</f>
        <v>No Discount</v>
      </c>
      <c r="R8151" s="0" t="str">
        <f aca="false">INDEX('Lookup Tables'!$B$2:$B$5,MATCH(F8151,'Lookup Tables'!$A$2:$A$5,0))</f>
        <v>Manager A</v>
      </c>
    </row>
    <row r="8152" customFormat="false" ht="15" hidden="false" customHeight="false" outlineLevel="0" collapsed="false">
      <c r="A8152" s="0" t="s">
        <v>5988</v>
      </c>
      <c r="B8152" s="13" t="n">
        <v>42030</v>
      </c>
      <c r="C8152" s="13" t="n">
        <v>42033</v>
      </c>
      <c r="D8152" s="14" t="s">
        <v>137</v>
      </c>
      <c r="E8152" s="14" t="s">
        <v>62</v>
      </c>
      <c r="F8152" s="14" t="s">
        <v>98</v>
      </c>
      <c r="G8152" s="14" t="s">
        <v>2551</v>
      </c>
      <c r="H8152" s="14" t="s">
        <v>56</v>
      </c>
      <c r="I8152" s="14" t="s">
        <v>57</v>
      </c>
      <c r="J8152" s="14" t="s">
        <v>1115</v>
      </c>
      <c r="K8152" s="15" t="n">
        <v>141.96</v>
      </c>
      <c r="L8152" s="0" t="n">
        <v>2</v>
      </c>
      <c r="M8152" s="16" t="n">
        <v>0</v>
      </c>
      <c r="N8152" s="17" t="n">
        <v>39.7488</v>
      </c>
      <c r="O8152" s="0" t="str">
        <f aca="false">TEXT(B8152,"YYYY-MM")</f>
        <v>2015-01</v>
      </c>
      <c r="P8152" s="18" t="n">
        <f aca="false">IFERROR(N8152/K8152,0)</f>
        <v>0.28</v>
      </c>
      <c r="Q8152" s="0" t="str">
        <f aca="false">IF(M8152=0,"No Discount",IF(M8152&lt;0.2,"Low (1-19%)",IF(M8152&lt;0.4,"Medium (20-39%)","High (40%+)")))</f>
        <v>No Discount</v>
      </c>
      <c r="R8152" s="0" t="str">
        <f aca="false">INDEX('Lookup Tables'!$B$2:$B$5,MATCH(F8152,'Lookup Tables'!$A$2:$A$5,0))</f>
        <v>Manager A</v>
      </c>
    </row>
    <row r="8153" customFormat="false" ht="15" hidden="false" customHeight="false" outlineLevel="0" collapsed="false">
      <c r="A8153" s="0" t="s">
        <v>5989</v>
      </c>
      <c r="B8153" s="13" t="n">
        <v>43182</v>
      </c>
      <c r="C8153" s="13" t="n">
        <v>43184</v>
      </c>
      <c r="D8153" s="14" t="s">
        <v>137</v>
      </c>
      <c r="E8153" s="14" t="s">
        <v>53</v>
      </c>
      <c r="F8153" s="14" t="s">
        <v>63</v>
      </c>
      <c r="G8153" s="14" t="s">
        <v>94</v>
      </c>
      <c r="H8153" s="14" t="s">
        <v>65</v>
      </c>
      <c r="I8153" s="14" t="s">
        <v>73</v>
      </c>
      <c r="J8153" s="14" t="s">
        <v>1279</v>
      </c>
      <c r="K8153" s="15" t="n">
        <v>32.48</v>
      </c>
      <c r="L8153" s="0" t="n">
        <v>2</v>
      </c>
      <c r="M8153" s="16" t="n">
        <v>0</v>
      </c>
      <c r="N8153" s="17" t="n">
        <v>4.872</v>
      </c>
      <c r="O8153" s="0" t="str">
        <f aca="false">TEXT(B8153,"YYYY-MM")</f>
        <v>2018-03</v>
      </c>
      <c r="P8153" s="18" t="n">
        <f aca="false">IFERROR(N8153/K8153,0)</f>
        <v>0.15</v>
      </c>
      <c r="Q8153" s="0" t="str">
        <f aca="false">IF(M8153=0,"No Discount",IF(M8153&lt;0.2,"Low (1-19%)",IF(M8153&lt;0.4,"Medium (20-39%)","High (40%+)")))</f>
        <v>No Discount</v>
      </c>
      <c r="R8153" s="0" t="str">
        <f aca="false">INDEX('Lookup Tables'!$B$2:$B$5,MATCH(F8153,'Lookup Tables'!$A$2:$A$5,0))</f>
        <v>Manager D</v>
      </c>
    </row>
    <row r="8154" customFormat="false" ht="15" hidden="false" customHeight="false" outlineLevel="0" collapsed="false">
      <c r="A8154" s="0" t="s">
        <v>5989</v>
      </c>
      <c r="B8154" s="13" t="n">
        <v>43182</v>
      </c>
      <c r="C8154" s="13" t="n">
        <v>43184</v>
      </c>
      <c r="D8154" s="14" t="s">
        <v>137</v>
      </c>
      <c r="E8154" s="14" t="s">
        <v>53</v>
      </c>
      <c r="F8154" s="14" t="s">
        <v>63</v>
      </c>
      <c r="G8154" s="14" t="s">
        <v>94</v>
      </c>
      <c r="H8154" s="14" t="s">
        <v>65</v>
      </c>
      <c r="I8154" s="14" t="s">
        <v>91</v>
      </c>
      <c r="J8154" s="14" t="s">
        <v>858</v>
      </c>
      <c r="K8154" s="15" t="n">
        <v>20.04</v>
      </c>
      <c r="L8154" s="0" t="n">
        <v>3</v>
      </c>
      <c r="M8154" s="16" t="n">
        <v>0</v>
      </c>
      <c r="N8154" s="17" t="n">
        <v>9.6192</v>
      </c>
      <c r="O8154" s="0" t="str">
        <f aca="false">TEXT(B8154,"YYYY-MM")</f>
        <v>2018-03</v>
      </c>
      <c r="P8154" s="18" t="n">
        <f aca="false">IFERROR(N8154/K8154,0)</f>
        <v>0.48</v>
      </c>
      <c r="Q8154" s="0" t="str">
        <f aca="false">IF(M8154=0,"No Discount",IF(M8154&lt;0.2,"Low (1-19%)",IF(M8154&lt;0.4,"Medium (20-39%)","High (40%+)")))</f>
        <v>No Discount</v>
      </c>
      <c r="R8154" s="0" t="str">
        <f aca="false">INDEX('Lookup Tables'!$B$2:$B$5,MATCH(F8154,'Lookup Tables'!$A$2:$A$5,0))</f>
        <v>Manager D</v>
      </c>
    </row>
    <row r="8155" customFormat="false" ht="15" hidden="false" customHeight="false" outlineLevel="0" collapsed="false">
      <c r="A8155" s="0" t="s">
        <v>5989</v>
      </c>
      <c r="B8155" s="13" t="n">
        <v>43182</v>
      </c>
      <c r="C8155" s="13" t="n">
        <v>43184</v>
      </c>
      <c r="D8155" s="14" t="s">
        <v>137</v>
      </c>
      <c r="E8155" s="14" t="s">
        <v>53</v>
      </c>
      <c r="F8155" s="14" t="s">
        <v>63</v>
      </c>
      <c r="G8155" s="14" t="s">
        <v>94</v>
      </c>
      <c r="H8155" s="14" t="s">
        <v>80</v>
      </c>
      <c r="I8155" s="14" t="s">
        <v>570</v>
      </c>
      <c r="J8155" s="14" t="s">
        <v>2788</v>
      </c>
      <c r="K8155" s="15" t="n">
        <v>13999.96</v>
      </c>
      <c r="L8155" s="0" t="n">
        <v>4</v>
      </c>
      <c r="M8155" s="16" t="n">
        <v>0</v>
      </c>
      <c r="N8155" s="17" t="n">
        <v>6719.9808</v>
      </c>
      <c r="O8155" s="0" t="str">
        <f aca="false">TEXT(B8155,"YYYY-MM")</f>
        <v>2018-03</v>
      </c>
      <c r="P8155" s="18" t="n">
        <f aca="false">IFERROR(N8155/K8155,0)</f>
        <v>0.48</v>
      </c>
      <c r="Q8155" s="0" t="str">
        <f aca="false">IF(M8155=0,"No Discount",IF(M8155&lt;0.2,"Low (1-19%)",IF(M8155&lt;0.4,"Medium (20-39%)","High (40%+)")))</f>
        <v>No Discount</v>
      </c>
      <c r="R8155" s="0" t="str">
        <f aca="false">INDEX('Lookup Tables'!$B$2:$B$5,MATCH(F8155,'Lookup Tables'!$A$2:$A$5,0))</f>
        <v>Manager D</v>
      </c>
    </row>
    <row r="8156" customFormat="false" ht="15" hidden="false" customHeight="false" outlineLevel="0" collapsed="false">
      <c r="A8156" s="0" t="s">
        <v>5990</v>
      </c>
      <c r="B8156" s="13" t="n">
        <v>43179</v>
      </c>
      <c r="C8156" s="13" t="n">
        <v>43183</v>
      </c>
      <c r="D8156" s="14" t="s">
        <v>69</v>
      </c>
      <c r="E8156" s="14" t="s">
        <v>53</v>
      </c>
      <c r="F8156" s="14" t="s">
        <v>117</v>
      </c>
      <c r="G8156" s="14" t="s">
        <v>375</v>
      </c>
      <c r="H8156" s="14" t="s">
        <v>80</v>
      </c>
      <c r="I8156" s="14" t="s">
        <v>123</v>
      </c>
      <c r="J8156" s="14" t="s">
        <v>2269</v>
      </c>
      <c r="K8156" s="15" t="n">
        <v>238</v>
      </c>
      <c r="L8156" s="0" t="n">
        <v>2</v>
      </c>
      <c r="M8156" s="16" t="n">
        <v>0</v>
      </c>
      <c r="N8156" s="17" t="n">
        <v>38.08</v>
      </c>
      <c r="O8156" s="0" t="str">
        <f aca="false">TEXT(B8156,"YYYY-MM")</f>
        <v>2018-03</v>
      </c>
      <c r="P8156" s="18" t="n">
        <f aca="false">IFERROR(N8156/K8156,0)</f>
        <v>0.16</v>
      </c>
      <c r="Q8156" s="0" t="str">
        <f aca="false">IF(M8156=0,"No Discount",IF(M8156&lt;0.2,"Low (1-19%)",IF(M8156&lt;0.4,"Medium (20-39%)","High (40%+)")))</f>
        <v>No Discount</v>
      </c>
      <c r="R8156" s="0" t="str">
        <f aca="false">INDEX('Lookup Tables'!$B$2:$B$5,MATCH(F8156,'Lookup Tables'!$A$2:$A$5,0))</f>
        <v>Manager B</v>
      </c>
    </row>
    <row r="8157" customFormat="false" ht="15" hidden="false" customHeight="false" outlineLevel="0" collapsed="false">
      <c r="A8157" s="0" t="s">
        <v>5990</v>
      </c>
      <c r="B8157" s="13" t="n">
        <v>43179</v>
      </c>
      <c r="C8157" s="13" t="n">
        <v>43183</v>
      </c>
      <c r="D8157" s="14" t="s">
        <v>69</v>
      </c>
      <c r="E8157" s="14" t="s">
        <v>53</v>
      </c>
      <c r="F8157" s="14" t="s">
        <v>117</v>
      </c>
      <c r="G8157" s="14" t="s">
        <v>375</v>
      </c>
      <c r="H8157" s="14" t="s">
        <v>65</v>
      </c>
      <c r="I8157" s="14" t="s">
        <v>91</v>
      </c>
      <c r="J8157" s="14" t="s">
        <v>1880</v>
      </c>
      <c r="K8157" s="15" t="n">
        <v>61.96</v>
      </c>
      <c r="L8157" s="0" t="n">
        <v>2</v>
      </c>
      <c r="M8157" s="16" t="n">
        <v>0</v>
      </c>
      <c r="N8157" s="17" t="n">
        <v>27.882</v>
      </c>
      <c r="O8157" s="0" t="str">
        <f aca="false">TEXT(B8157,"YYYY-MM")</f>
        <v>2018-03</v>
      </c>
      <c r="P8157" s="18" t="n">
        <f aca="false">IFERROR(N8157/K8157,0)</f>
        <v>0.45</v>
      </c>
      <c r="Q8157" s="0" t="str">
        <f aca="false">IF(M8157=0,"No Discount",IF(M8157&lt;0.2,"Low (1-19%)",IF(M8157&lt;0.4,"Medium (20-39%)","High (40%+)")))</f>
        <v>No Discount</v>
      </c>
      <c r="R8157" s="0" t="str">
        <f aca="false">INDEX('Lookup Tables'!$B$2:$B$5,MATCH(F8157,'Lookup Tables'!$A$2:$A$5,0))</f>
        <v>Manager B</v>
      </c>
    </row>
    <row r="8158" customFormat="false" ht="15" hidden="false" customHeight="false" outlineLevel="0" collapsed="false">
      <c r="A8158" s="0" t="s">
        <v>5991</v>
      </c>
      <c r="B8158" s="13" t="n">
        <v>43012</v>
      </c>
      <c r="C8158" s="13" t="n">
        <v>43017</v>
      </c>
      <c r="D8158" s="14" t="s">
        <v>69</v>
      </c>
      <c r="E8158" s="14" t="s">
        <v>53</v>
      </c>
      <c r="F8158" s="14" t="s">
        <v>117</v>
      </c>
      <c r="G8158" s="14" t="s">
        <v>1243</v>
      </c>
      <c r="H8158" s="14" t="s">
        <v>56</v>
      </c>
      <c r="I8158" s="14" t="s">
        <v>71</v>
      </c>
      <c r="J8158" s="14" t="s">
        <v>1755</v>
      </c>
      <c r="K8158" s="15" t="n">
        <v>239.372</v>
      </c>
      <c r="L8158" s="0" t="n">
        <v>2</v>
      </c>
      <c r="M8158" s="16" t="n">
        <v>0.3</v>
      </c>
      <c r="N8158" s="17" t="n">
        <v>-23.9372</v>
      </c>
      <c r="O8158" s="0" t="str">
        <f aca="false">TEXT(B8158,"YYYY-MM")</f>
        <v>2017-10</v>
      </c>
      <c r="P8158" s="18" t="n">
        <f aca="false">IFERROR(N8158/K8158,0)</f>
        <v>-0.1</v>
      </c>
      <c r="Q8158" s="0" t="str">
        <f aca="false">IF(M8158=0,"No Discount",IF(M8158&lt;0.2,"Low (1-19%)",IF(M8158&lt;0.4,"Medium (20-39%)","High (40%+)")))</f>
        <v>Medium (20-39%)</v>
      </c>
      <c r="R8158" s="0" t="str">
        <f aca="false">INDEX('Lookup Tables'!$B$2:$B$5,MATCH(F8158,'Lookup Tables'!$A$2:$A$5,0))</f>
        <v>Manager B</v>
      </c>
    </row>
    <row r="8159" customFormat="false" ht="15" hidden="false" customHeight="false" outlineLevel="0" collapsed="false">
      <c r="A8159" s="0" t="s">
        <v>5992</v>
      </c>
      <c r="B8159" s="13" t="n">
        <v>43057</v>
      </c>
      <c r="C8159" s="13" t="n">
        <v>43061</v>
      </c>
      <c r="D8159" s="14" t="s">
        <v>69</v>
      </c>
      <c r="E8159" s="14" t="s">
        <v>53</v>
      </c>
      <c r="F8159" s="14" t="s">
        <v>63</v>
      </c>
      <c r="G8159" s="14" t="s">
        <v>64</v>
      </c>
      <c r="H8159" s="14" t="s">
        <v>80</v>
      </c>
      <c r="I8159" s="14" t="s">
        <v>123</v>
      </c>
      <c r="J8159" s="14" t="s">
        <v>2269</v>
      </c>
      <c r="K8159" s="15" t="n">
        <v>595</v>
      </c>
      <c r="L8159" s="0" t="n">
        <v>5</v>
      </c>
      <c r="M8159" s="16" t="n">
        <v>0</v>
      </c>
      <c r="N8159" s="17" t="n">
        <v>95.2</v>
      </c>
      <c r="O8159" s="0" t="str">
        <f aca="false">TEXT(B8159,"YYYY-MM")</f>
        <v>2017-11</v>
      </c>
      <c r="P8159" s="18" t="n">
        <f aca="false">IFERROR(N8159/K8159,0)</f>
        <v>0.16</v>
      </c>
      <c r="Q8159" s="0" t="str">
        <f aca="false">IF(M8159=0,"No Discount",IF(M8159&lt;0.2,"Low (1-19%)",IF(M8159&lt;0.4,"Medium (20-39%)","High (40%+)")))</f>
        <v>No Discount</v>
      </c>
      <c r="R8159" s="0" t="str">
        <f aca="false">INDEX('Lookup Tables'!$B$2:$B$5,MATCH(F8159,'Lookup Tables'!$A$2:$A$5,0))</f>
        <v>Manager D</v>
      </c>
    </row>
    <row r="8160" customFormat="false" ht="15" hidden="false" customHeight="false" outlineLevel="0" collapsed="false">
      <c r="A8160" s="0" t="s">
        <v>5993</v>
      </c>
      <c r="B8160" s="13" t="n">
        <v>43460</v>
      </c>
      <c r="C8160" s="13" t="n">
        <v>43466</v>
      </c>
      <c r="D8160" s="14" t="s">
        <v>69</v>
      </c>
      <c r="E8160" s="14" t="s">
        <v>62</v>
      </c>
      <c r="F8160" s="14" t="s">
        <v>98</v>
      </c>
      <c r="G8160" s="14" t="s">
        <v>99</v>
      </c>
      <c r="H8160" s="14" t="s">
        <v>65</v>
      </c>
      <c r="I8160" s="14" t="s">
        <v>91</v>
      </c>
      <c r="J8160" s="14" t="s">
        <v>2496</v>
      </c>
      <c r="K8160" s="15" t="n">
        <v>16.032</v>
      </c>
      <c r="L8160" s="0" t="n">
        <v>3</v>
      </c>
      <c r="M8160" s="16" t="n">
        <v>0.2</v>
      </c>
      <c r="N8160" s="17" t="n">
        <v>5.6112</v>
      </c>
      <c r="O8160" s="0" t="str">
        <f aca="false">TEXT(B8160,"YYYY-MM")</f>
        <v>2018-12</v>
      </c>
      <c r="P8160" s="18" t="n">
        <f aca="false">IFERROR(N8160/K8160,0)</f>
        <v>0.35</v>
      </c>
      <c r="Q8160" s="0" t="str">
        <f aca="false">IF(M8160=0,"No Discount",IF(M8160&lt;0.2,"Low (1-19%)",IF(M8160&lt;0.4,"Medium (20-39%)","High (40%+)")))</f>
        <v>Medium (20-39%)</v>
      </c>
      <c r="R8160" s="0" t="str">
        <f aca="false">INDEX('Lookup Tables'!$B$2:$B$5,MATCH(F8160,'Lookup Tables'!$A$2:$A$5,0))</f>
        <v>Manager A</v>
      </c>
    </row>
    <row r="8161" customFormat="false" ht="15" hidden="false" customHeight="false" outlineLevel="0" collapsed="false">
      <c r="A8161" s="0" t="s">
        <v>5994</v>
      </c>
      <c r="B8161" s="13" t="n">
        <v>42803</v>
      </c>
      <c r="C8161" s="13" t="n">
        <v>42807</v>
      </c>
      <c r="D8161" s="14" t="s">
        <v>69</v>
      </c>
      <c r="E8161" s="14" t="s">
        <v>97</v>
      </c>
      <c r="F8161" s="14" t="s">
        <v>117</v>
      </c>
      <c r="G8161" s="14" t="s">
        <v>375</v>
      </c>
      <c r="H8161" s="14" t="s">
        <v>80</v>
      </c>
      <c r="I8161" s="14" t="s">
        <v>123</v>
      </c>
      <c r="J8161" s="14" t="s">
        <v>475</v>
      </c>
      <c r="K8161" s="15" t="n">
        <v>199.75</v>
      </c>
      <c r="L8161" s="0" t="n">
        <v>5</v>
      </c>
      <c r="M8161" s="16" t="n">
        <v>0</v>
      </c>
      <c r="N8161" s="17" t="n">
        <v>87.89</v>
      </c>
      <c r="O8161" s="0" t="str">
        <f aca="false">TEXT(B8161,"YYYY-MM")</f>
        <v>2017-03</v>
      </c>
      <c r="P8161" s="18" t="n">
        <f aca="false">IFERROR(N8161/K8161,0)</f>
        <v>0.44</v>
      </c>
      <c r="Q8161" s="0" t="str">
        <f aca="false">IF(M8161=0,"No Discount",IF(M8161&lt;0.2,"Low (1-19%)",IF(M8161&lt;0.4,"Medium (20-39%)","High (40%+)")))</f>
        <v>No Discount</v>
      </c>
      <c r="R8161" s="0" t="str">
        <f aca="false">INDEX('Lookup Tables'!$B$2:$B$5,MATCH(F8161,'Lookup Tables'!$A$2:$A$5,0))</f>
        <v>Manager B</v>
      </c>
    </row>
    <row r="8162" customFormat="false" ht="15" hidden="false" customHeight="false" outlineLevel="0" collapsed="false">
      <c r="A8162" s="0" t="s">
        <v>5995</v>
      </c>
      <c r="B8162" s="13" t="n">
        <v>42782</v>
      </c>
      <c r="C8162" s="13" t="n">
        <v>42786</v>
      </c>
      <c r="D8162" s="14" t="s">
        <v>69</v>
      </c>
      <c r="E8162" s="14" t="s">
        <v>53</v>
      </c>
      <c r="F8162" s="14" t="s">
        <v>117</v>
      </c>
      <c r="G8162" s="14" t="s">
        <v>391</v>
      </c>
      <c r="H8162" s="14" t="s">
        <v>56</v>
      </c>
      <c r="I8162" s="14" t="s">
        <v>59</v>
      </c>
      <c r="J8162" s="14" t="s">
        <v>4680</v>
      </c>
      <c r="K8162" s="15" t="n">
        <v>227.96</v>
      </c>
      <c r="L8162" s="0" t="n">
        <v>2</v>
      </c>
      <c r="M8162" s="16" t="n">
        <v>0</v>
      </c>
      <c r="N8162" s="17" t="n">
        <v>36.4736</v>
      </c>
      <c r="O8162" s="0" t="str">
        <f aca="false">TEXT(B8162,"YYYY-MM")</f>
        <v>2017-02</v>
      </c>
      <c r="P8162" s="18" t="n">
        <f aca="false">IFERROR(N8162/K8162,0)</f>
        <v>0.16</v>
      </c>
      <c r="Q8162" s="0" t="str">
        <f aca="false">IF(M8162=0,"No Discount",IF(M8162&lt;0.2,"Low (1-19%)",IF(M8162&lt;0.4,"Medium (20-39%)","High (40%+)")))</f>
        <v>No Discount</v>
      </c>
      <c r="R8162" s="0" t="str">
        <f aca="false">INDEX('Lookup Tables'!$B$2:$B$5,MATCH(F8162,'Lookup Tables'!$A$2:$A$5,0))</f>
        <v>Manager B</v>
      </c>
    </row>
    <row r="8163" customFormat="false" ht="15" hidden="false" customHeight="false" outlineLevel="0" collapsed="false">
      <c r="A8163" s="0" t="s">
        <v>5996</v>
      </c>
      <c r="B8163" s="13" t="n">
        <v>42641</v>
      </c>
      <c r="C8163" s="13" t="n">
        <v>42646</v>
      </c>
      <c r="D8163" s="14" t="s">
        <v>52</v>
      </c>
      <c r="E8163" s="14" t="s">
        <v>53</v>
      </c>
      <c r="F8163" s="14" t="s">
        <v>117</v>
      </c>
      <c r="G8163" s="14" t="s">
        <v>170</v>
      </c>
      <c r="H8163" s="14" t="s">
        <v>65</v>
      </c>
      <c r="I8163" s="14" t="s">
        <v>85</v>
      </c>
      <c r="J8163" s="14" t="s">
        <v>745</v>
      </c>
      <c r="K8163" s="15" t="n">
        <v>293.52</v>
      </c>
      <c r="L8163" s="0" t="n">
        <v>6</v>
      </c>
      <c r="M8163" s="16" t="n">
        <v>0</v>
      </c>
      <c r="N8163" s="17" t="n">
        <v>76.3152</v>
      </c>
      <c r="O8163" s="0" t="str">
        <f aca="false">TEXT(B8163,"YYYY-MM")</f>
        <v>2016-09</v>
      </c>
      <c r="P8163" s="18" t="n">
        <f aca="false">IFERROR(N8163/K8163,0)</f>
        <v>0.26</v>
      </c>
      <c r="Q8163" s="0" t="str">
        <f aca="false">IF(M8163=0,"No Discount",IF(M8163&lt;0.2,"Low (1-19%)",IF(M8163&lt;0.4,"Medium (20-39%)","High (40%+)")))</f>
        <v>No Discount</v>
      </c>
      <c r="R8163" s="0" t="str">
        <f aca="false">INDEX('Lookup Tables'!$B$2:$B$5,MATCH(F8163,'Lookup Tables'!$A$2:$A$5,0))</f>
        <v>Manager B</v>
      </c>
    </row>
    <row r="8164" customFormat="false" ht="15" hidden="false" customHeight="false" outlineLevel="0" collapsed="false">
      <c r="A8164" s="0" t="s">
        <v>5996</v>
      </c>
      <c r="B8164" s="13" t="n">
        <v>42641</v>
      </c>
      <c r="C8164" s="13" t="n">
        <v>42646</v>
      </c>
      <c r="D8164" s="14" t="s">
        <v>52</v>
      </c>
      <c r="E8164" s="14" t="s">
        <v>53</v>
      </c>
      <c r="F8164" s="14" t="s">
        <v>117</v>
      </c>
      <c r="G8164" s="14" t="s">
        <v>170</v>
      </c>
      <c r="H8164" s="14" t="s">
        <v>80</v>
      </c>
      <c r="I8164" s="14" t="s">
        <v>81</v>
      </c>
      <c r="J8164" s="14" t="s">
        <v>641</v>
      </c>
      <c r="K8164" s="15" t="n">
        <v>307.98</v>
      </c>
      <c r="L8164" s="0" t="n">
        <v>2</v>
      </c>
      <c r="M8164" s="16" t="n">
        <v>0</v>
      </c>
      <c r="N8164" s="17" t="n">
        <v>89.3142</v>
      </c>
      <c r="O8164" s="0" t="str">
        <f aca="false">TEXT(B8164,"YYYY-MM")</f>
        <v>2016-09</v>
      </c>
      <c r="P8164" s="18" t="n">
        <f aca="false">IFERROR(N8164/K8164,0)</f>
        <v>0.29</v>
      </c>
      <c r="Q8164" s="0" t="str">
        <f aca="false">IF(M8164=0,"No Discount",IF(M8164&lt;0.2,"Low (1-19%)",IF(M8164&lt;0.4,"Medium (20-39%)","High (40%+)")))</f>
        <v>No Discount</v>
      </c>
      <c r="R8164" s="0" t="str">
        <f aca="false">INDEX('Lookup Tables'!$B$2:$B$5,MATCH(F8164,'Lookup Tables'!$A$2:$A$5,0))</f>
        <v>Manager B</v>
      </c>
    </row>
    <row r="8165" customFormat="false" ht="15" hidden="false" customHeight="false" outlineLevel="0" collapsed="false">
      <c r="A8165" s="0" t="s">
        <v>5997</v>
      </c>
      <c r="B8165" s="13" t="n">
        <v>42676</v>
      </c>
      <c r="C8165" s="13" t="n">
        <v>42680</v>
      </c>
      <c r="D8165" s="14" t="s">
        <v>69</v>
      </c>
      <c r="E8165" s="14" t="s">
        <v>53</v>
      </c>
      <c r="F8165" s="14" t="s">
        <v>63</v>
      </c>
      <c r="G8165" s="14" t="s">
        <v>64</v>
      </c>
      <c r="H8165" s="14" t="s">
        <v>56</v>
      </c>
      <c r="I8165" s="14" t="s">
        <v>76</v>
      </c>
      <c r="J8165" s="14" t="s">
        <v>2741</v>
      </c>
      <c r="K8165" s="15" t="n">
        <v>96.96</v>
      </c>
      <c r="L8165" s="0" t="n">
        <v>6</v>
      </c>
      <c r="M8165" s="16" t="n">
        <v>0</v>
      </c>
      <c r="N8165" s="17" t="n">
        <v>33.936</v>
      </c>
      <c r="O8165" s="0" t="str">
        <f aca="false">TEXT(B8165,"YYYY-MM")</f>
        <v>2016-11</v>
      </c>
      <c r="P8165" s="18" t="n">
        <f aca="false">IFERROR(N8165/K8165,0)</f>
        <v>0.35</v>
      </c>
      <c r="Q8165" s="0" t="str">
        <f aca="false">IF(M8165=0,"No Discount",IF(M8165&lt;0.2,"Low (1-19%)",IF(M8165&lt;0.4,"Medium (20-39%)","High (40%+)")))</f>
        <v>No Discount</v>
      </c>
      <c r="R8165" s="0" t="str">
        <f aca="false">INDEX('Lookup Tables'!$B$2:$B$5,MATCH(F8165,'Lookup Tables'!$A$2:$A$5,0))</f>
        <v>Manager D</v>
      </c>
    </row>
    <row r="8166" customFormat="false" ht="15" hidden="false" customHeight="false" outlineLevel="0" collapsed="false">
      <c r="A8166" s="0" t="s">
        <v>5997</v>
      </c>
      <c r="B8166" s="13" t="n">
        <v>42676</v>
      </c>
      <c r="C8166" s="13" t="n">
        <v>42680</v>
      </c>
      <c r="D8166" s="14" t="s">
        <v>69</v>
      </c>
      <c r="E8166" s="14" t="s">
        <v>53</v>
      </c>
      <c r="F8166" s="14" t="s">
        <v>63</v>
      </c>
      <c r="G8166" s="14" t="s">
        <v>64</v>
      </c>
      <c r="H8166" s="14" t="s">
        <v>65</v>
      </c>
      <c r="I8166" s="14" t="s">
        <v>83</v>
      </c>
      <c r="J8166" s="14" t="s">
        <v>563</v>
      </c>
      <c r="K8166" s="15" t="n">
        <v>117.488</v>
      </c>
      <c r="L8166" s="0" t="n">
        <v>7</v>
      </c>
      <c r="M8166" s="16" t="n">
        <v>0.2</v>
      </c>
      <c r="N8166" s="17" t="n">
        <v>41.1208</v>
      </c>
      <c r="O8166" s="0" t="str">
        <f aca="false">TEXT(B8166,"YYYY-MM")</f>
        <v>2016-11</v>
      </c>
      <c r="P8166" s="18" t="n">
        <f aca="false">IFERROR(N8166/K8166,0)</f>
        <v>0.35</v>
      </c>
      <c r="Q8166" s="0" t="str">
        <f aca="false">IF(M8166=0,"No Discount",IF(M8166&lt;0.2,"Low (1-19%)",IF(M8166&lt;0.4,"Medium (20-39%)","High (40%+)")))</f>
        <v>Medium (20-39%)</v>
      </c>
      <c r="R8166" s="0" t="str">
        <f aca="false">INDEX('Lookup Tables'!$B$2:$B$5,MATCH(F8166,'Lookup Tables'!$A$2:$A$5,0))</f>
        <v>Manager D</v>
      </c>
    </row>
    <row r="8167" customFormat="false" ht="15" hidden="false" customHeight="false" outlineLevel="0" collapsed="false">
      <c r="A8167" s="0" t="s">
        <v>5997</v>
      </c>
      <c r="B8167" s="13" t="n">
        <v>42676</v>
      </c>
      <c r="C8167" s="13" t="n">
        <v>42680</v>
      </c>
      <c r="D8167" s="14" t="s">
        <v>69</v>
      </c>
      <c r="E8167" s="14" t="s">
        <v>53</v>
      </c>
      <c r="F8167" s="14" t="s">
        <v>63</v>
      </c>
      <c r="G8167" s="14" t="s">
        <v>64</v>
      </c>
      <c r="H8167" s="14" t="s">
        <v>65</v>
      </c>
      <c r="I8167" s="14" t="s">
        <v>83</v>
      </c>
      <c r="J8167" s="14" t="s">
        <v>1043</v>
      </c>
      <c r="K8167" s="15" t="n">
        <v>11.952</v>
      </c>
      <c r="L8167" s="0" t="n">
        <v>3</v>
      </c>
      <c r="M8167" s="16" t="n">
        <v>0.2</v>
      </c>
      <c r="N8167" s="17" t="n">
        <v>4.1832</v>
      </c>
      <c r="O8167" s="0" t="str">
        <f aca="false">TEXT(B8167,"YYYY-MM")</f>
        <v>2016-11</v>
      </c>
      <c r="P8167" s="18" t="n">
        <f aca="false">IFERROR(N8167/K8167,0)</f>
        <v>0.35</v>
      </c>
      <c r="Q8167" s="0" t="str">
        <f aca="false">IF(M8167=0,"No Discount",IF(M8167&lt;0.2,"Low (1-19%)",IF(M8167&lt;0.4,"Medium (20-39%)","High (40%+)")))</f>
        <v>Medium (20-39%)</v>
      </c>
      <c r="R8167" s="0" t="str">
        <f aca="false">INDEX('Lookup Tables'!$B$2:$B$5,MATCH(F8167,'Lookup Tables'!$A$2:$A$5,0))</f>
        <v>Manager D</v>
      </c>
    </row>
    <row r="8168" customFormat="false" ht="15" hidden="false" customHeight="false" outlineLevel="0" collapsed="false">
      <c r="A8168" s="0" t="s">
        <v>5997</v>
      </c>
      <c r="B8168" s="13" t="n">
        <v>42676</v>
      </c>
      <c r="C8168" s="13" t="n">
        <v>42680</v>
      </c>
      <c r="D8168" s="14" t="s">
        <v>69</v>
      </c>
      <c r="E8168" s="14" t="s">
        <v>53</v>
      </c>
      <c r="F8168" s="14" t="s">
        <v>63</v>
      </c>
      <c r="G8168" s="14" t="s">
        <v>64</v>
      </c>
      <c r="H8168" s="14" t="s">
        <v>56</v>
      </c>
      <c r="I8168" s="14" t="s">
        <v>57</v>
      </c>
      <c r="J8168" s="14" t="s">
        <v>2744</v>
      </c>
      <c r="K8168" s="15" t="n">
        <v>512.499</v>
      </c>
      <c r="L8168" s="0" t="n">
        <v>3</v>
      </c>
      <c r="M8168" s="16" t="n">
        <v>0.15</v>
      </c>
      <c r="N8168" s="17" t="n">
        <v>-30.147</v>
      </c>
      <c r="O8168" s="0" t="str">
        <f aca="false">TEXT(B8168,"YYYY-MM")</f>
        <v>2016-11</v>
      </c>
      <c r="P8168" s="18" t="n">
        <f aca="false">IFERROR(N8168/K8168,0)</f>
        <v>-0.0588235294117647</v>
      </c>
      <c r="Q8168" s="0" t="str">
        <f aca="false">IF(M8168=0,"No Discount",IF(M8168&lt;0.2,"Low (1-19%)",IF(M8168&lt;0.4,"Medium (20-39%)","High (40%+)")))</f>
        <v>Low (1-19%)</v>
      </c>
      <c r="R8168" s="0" t="str">
        <f aca="false">INDEX('Lookup Tables'!$B$2:$B$5,MATCH(F8168,'Lookup Tables'!$A$2:$A$5,0))</f>
        <v>Manager D</v>
      </c>
    </row>
    <row r="8169" customFormat="false" ht="15" hidden="false" customHeight="false" outlineLevel="0" collapsed="false">
      <c r="A8169" s="0" t="s">
        <v>5998</v>
      </c>
      <c r="B8169" s="13" t="n">
        <v>42947</v>
      </c>
      <c r="C8169" s="13" t="n">
        <v>42952</v>
      </c>
      <c r="D8169" s="14" t="s">
        <v>69</v>
      </c>
      <c r="E8169" s="14" t="s">
        <v>62</v>
      </c>
      <c r="F8169" s="14" t="s">
        <v>63</v>
      </c>
      <c r="G8169" s="14" t="s">
        <v>64</v>
      </c>
      <c r="H8169" s="14" t="s">
        <v>56</v>
      </c>
      <c r="I8169" s="14" t="s">
        <v>71</v>
      </c>
      <c r="J8169" s="14" t="s">
        <v>1030</v>
      </c>
      <c r="K8169" s="15" t="n">
        <v>863.128</v>
      </c>
      <c r="L8169" s="0" t="n">
        <v>7</v>
      </c>
      <c r="M8169" s="16" t="n">
        <v>0.2</v>
      </c>
      <c r="N8169" s="17" t="n">
        <v>-32.3673</v>
      </c>
      <c r="O8169" s="0" t="str">
        <f aca="false">TEXT(B8169,"YYYY-MM")</f>
        <v>2017-07</v>
      </c>
      <c r="P8169" s="18" t="n">
        <f aca="false">IFERROR(N8169/K8169,0)</f>
        <v>-0.0375</v>
      </c>
      <c r="Q8169" s="0" t="str">
        <f aca="false">IF(M8169=0,"No Discount",IF(M8169&lt;0.2,"Low (1-19%)",IF(M8169&lt;0.4,"Medium (20-39%)","High (40%+)")))</f>
        <v>Medium (20-39%)</v>
      </c>
      <c r="R8169" s="0" t="str">
        <f aca="false">INDEX('Lookup Tables'!$B$2:$B$5,MATCH(F8169,'Lookup Tables'!$A$2:$A$5,0))</f>
        <v>Manager D</v>
      </c>
    </row>
    <row r="8170" customFormat="false" ht="15" hidden="false" customHeight="false" outlineLevel="0" collapsed="false">
      <c r="A8170" s="0" t="s">
        <v>5999</v>
      </c>
      <c r="B8170" s="13" t="n">
        <v>43410</v>
      </c>
      <c r="C8170" s="13" t="n">
        <v>43417</v>
      </c>
      <c r="D8170" s="14" t="s">
        <v>69</v>
      </c>
      <c r="E8170" s="14" t="s">
        <v>97</v>
      </c>
      <c r="F8170" s="14" t="s">
        <v>63</v>
      </c>
      <c r="G8170" s="14" t="s">
        <v>94</v>
      </c>
      <c r="H8170" s="14" t="s">
        <v>56</v>
      </c>
      <c r="I8170" s="14" t="s">
        <v>71</v>
      </c>
      <c r="J8170" s="14" t="s">
        <v>575</v>
      </c>
      <c r="K8170" s="15" t="n">
        <v>2036.86</v>
      </c>
      <c r="L8170" s="0" t="n">
        <v>7</v>
      </c>
      <c r="M8170" s="16" t="n">
        <v>0</v>
      </c>
      <c r="N8170" s="17" t="n">
        <v>366.6348</v>
      </c>
      <c r="O8170" s="0" t="str">
        <f aca="false">TEXT(B8170,"YYYY-MM")</f>
        <v>2018-11</v>
      </c>
      <c r="P8170" s="18" t="n">
        <f aca="false">IFERROR(N8170/K8170,0)</f>
        <v>0.18</v>
      </c>
      <c r="Q8170" s="0" t="str">
        <f aca="false">IF(M8170=0,"No Discount",IF(M8170&lt;0.2,"Low (1-19%)",IF(M8170&lt;0.4,"Medium (20-39%)","High (40%+)")))</f>
        <v>No Discount</v>
      </c>
      <c r="R8170" s="0" t="str">
        <f aca="false">INDEX('Lookup Tables'!$B$2:$B$5,MATCH(F8170,'Lookup Tables'!$A$2:$A$5,0))</f>
        <v>Manager D</v>
      </c>
    </row>
    <row r="8171" customFormat="false" ht="15" hidden="false" customHeight="false" outlineLevel="0" collapsed="false">
      <c r="A8171" s="0" t="s">
        <v>5999</v>
      </c>
      <c r="B8171" s="13" t="n">
        <v>43410</v>
      </c>
      <c r="C8171" s="13" t="n">
        <v>43417</v>
      </c>
      <c r="D8171" s="14" t="s">
        <v>69</v>
      </c>
      <c r="E8171" s="14" t="s">
        <v>97</v>
      </c>
      <c r="F8171" s="14" t="s">
        <v>63</v>
      </c>
      <c r="G8171" s="14" t="s">
        <v>94</v>
      </c>
      <c r="H8171" s="14" t="s">
        <v>56</v>
      </c>
      <c r="I8171" s="14" t="s">
        <v>59</v>
      </c>
      <c r="J8171" s="14" t="s">
        <v>561</v>
      </c>
      <c r="K8171" s="15" t="n">
        <v>449.568</v>
      </c>
      <c r="L8171" s="0" t="n">
        <v>2</v>
      </c>
      <c r="M8171" s="16" t="n">
        <v>0.2</v>
      </c>
      <c r="N8171" s="17" t="n">
        <v>-73.0548</v>
      </c>
      <c r="O8171" s="0" t="str">
        <f aca="false">TEXT(B8171,"YYYY-MM")</f>
        <v>2018-11</v>
      </c>
      <c r="P8171" s="18" t="n">
        <f aca="false">IFERROR(N8171/K8171,0)</f>
        <v>-0.1625</v>
      </c>
      <c r="Q8171" s="0" t="str">
        <f aca="false">IF(M8171=0,"No Discount",IF(M8171&lt;0.2,"Low (1-19%)",IF(M8171&lt;0.4,"Medium (20-39%)","High (40%+)")))</f>
        <v>Medium (20-39%)</v>
      </c>
      <c r="R8171" s="0" t="str">
        <f aca="false">INDEX('Lookup Tables'!$B$2:$B$5,MATCH(F8171,'Lookup Tables'!$A$2:$A$5,0))</f>
        <v>Manager D</v>
      </c>
    </row>
    <row r="8172" customFormat="false" ht="15" hidden="false" customHeight="false" outlineLevel="0" collapsed="false">
      <c r="A8172" s="0" t="s">
        <v>5999</v>
      </c>
      <c r="B8172" s="13" t="n">
        <v>43410</v>
      </c>
      <c r="C8172" s="13" t="n">
        <v>43417</v>
      </c>
      <c r="D8172" s="14" t="s">
        <v>69</v>
      </c>
      <c r="E8172" s="14" t="s">
        <v>97</v>
      </c>
      <c r="F8172" s="14" t="s">
        <v>63</v>
      </c>
      <c r="G8172" s="14" t="s">
        <v>94</v>
      </c>
      <c r="H8172" s="14" t="s">
        <v>80</v>
      </c>
      <c r="I8172" s="14" t="s">
        <v>123</v>
      </c>
      <c r="J8172" s="14" t="s">
        <v>853</v>
      </c>
      <c r="K8172" s="15" t="n">
        <v>108.96</v>
      </c>
      <c r="L8172" s="0" t="n">
        <v>3</v>
      </c>
      <c r="M8172" s="16" t="n">
        <v>0</v>
      </c>
      <c r="N8172" s="17" t="n">
        <v>32.688</v>
      </c>
      <c r="O8172" s="0" t="str">
        <f aca="false">TEXT(B8172,"YYYY-MM")</f>
        <v>2018-11</v>
      </c>
      <c r="P8172" s="18" t="n">
        <f aca="false">IFERROR(N8172/K8172,0)</f>
        <v>0.3</v>
      </c>
      <c r="Q8172" s="0" t="str">
        <f aca="false">IF(M8172=0,"No Discount",IF(M8172&lt;0.2,"Low (1-19%)",IF(M8172&lt;0.4,"Medium (20-39%)","High (40%+)")))</f>
        <v>No Discount</v>
      </c>
      <c r="R8172" s="0" t="str">
        <f aca="false">INDEX('Lookup Tables'!$B$2:$B$5,MATCH(F8172,'Lookup Tables'!$A$2:$A$5,0))</f>
        <v>Manager D</v>
      </c>
    </row>
    <row r="8173" customFormat="false" ht="15" hidden="false" customHeight="false" outlineLevel="0" collapsed="false">
      <c r="A8173" s="0" t="s">
        <v>6000</v>
      </c>
      <c r="B8173" s="13" t="n">
        <v>42780</v>
      </c>
      <c r="C8173" s="13" t="n">
        <v>42785</v>
      </c>
      <c r="D8173" s="14" t="s">
        <v>69</v>
      </c>
      <c r="E8173" s="14" t="s">
        <v>53</v>
      </c>
      <c r="F8173" s="14" t="s">
        <v>54</v>
      </c>
      <c r="G8173" s="14" t="s">
        <v>690</v>
      </c>
      <c r="H8173" s="14" t="s">
        <v>65</v>
      </c>
      <c r="I8173" s="14" t="s">
        <v>78</v>
      </c>
      <c r="J8173" s="14" t="s">
        <v>1759</v>
      </c>
      <c r="K8173" s="15" t="n">
        <v>264.18</v>
      </c>
      <c r="L8173" s="0" t="n">
        <v>7</v>
      </c>
      <c r="M8173" s="16" t="n">
        <v>0</v>
      </c>
      <c r="N8173" s="17" t="n">
        <v>68.6868</v>
      </c>
      <c r="O8173" s="0" t="str">
        <f aca="false">TEXT(B8173,"YYYY-MM")</f>
        <v>2017-02</v>
      </c>
      <c r="P8173" s="18" t="n">
        <f aca="false">IFERROR(N8173/K8173,0)</f>
        <v>0.26</v>
      </c>
      <c r="Q8173" s="0" t="str">
        <f aca="false">IF(M8173=0,"No Discount",IF(M8173&lt;0.2,"Low (1-19%)",IF(M8173&lt;0.4,"Medium (20-39%)","High (40%+)")))</f>
        <v>No Discount</v>
      </c>
      <c r="R8173" s="0" t="str">
        <f aca="false">INDEX('Lookup Tables'!$B$2:$B$5,MATCH(F8173,'Lookup Tables'!$A$2:$A$5,0))</f>
        <v>Manager C</v>
      </c>
    </row>
    <row r="8174" customFormat="false" ht="15" hidden="false" customHeight="false" outlineLevel="0" collapsed="false">
      <c r="A8174" s="0" t="s">
        <v>6001</v>
      </c>
      <c r="B8174" s="13" t="n">
        <v>42194</v>
      </c>
      <c r="C8174" s="13" t="n">
        <v>42198</v>
      </c>
      <c r="D8174" s="14" t="s">
        <v>69</v>
      </c>
      <c r="E8174" s="14" t="s">
        <v>97</v>
      </c>
      <c r="F8174" s="14" t="s">
        <v>63</v>
      </c>
      <c r="G8174" s="14" t="s">
        <v>64</v>
      </c>
      <c r="H8174" s="14" t="s">
        <v>65</v>
      </c>
      <c r="I8174" s="14" t="s">
        <v>66</v>
      </c>
      <c r="J8174" s="14" t="s">
        <v>2716</v>
      </c>
      <c r="K8174" s="15" t="n">
        <v>2.88</v>
      </c>
      <c r="L8174" s="0" t="n">
        <v>1</v>
      </c>
      <c r="M8174" s="16" t="n">
        <v>0</v>
      </c>
      <c r="N8174" s="17" t="n">
        <v>1.4112</v>
      </c>
      <c r="O8174" s="0" t="str">
        <f aca="false">TEXT(B8174,"YYYY-MM")</f>
        <v>2015-07</v>
      </c>
      <c r="P8174" s="18" t="n">
        <f aca="false">IFERROR(N8174/K8174,0)</f>
        <v>0.49</v>
      </c>
      <c r="Q8174" s="0" t="str">
        <f aca="false">IF(M8174=0,"No Discount",IF(M8174&lt;0.2,"Low (1-19%)",IF(M8174&lt;0.4,"Medium (20-39%)","High (40%+)")))</f>
        <v>No Discount</v>
      </c>
      <c r="R8174" s="0" t="str">
        <f aca="false">INDEX('Lookup Tables'!$B$2:$B$5,MATCH(F8174,'Lookup Tables'!$A$2:$A$5,0))</f>
        <v>Manager D</v>
      </c>
    </row>
    <row r="8175" customFormat="false" ht="15" hidden="false" customHeight="false" outlineLevel="0" collapsed="false">
      <c r="A8175" s="0" t="s">
        <v>6001</v>
      </c>
      <c r="B8175" s="13" t="n">
        <v>42194</v>
      </c>
      <c r="C8175" s="13" t="n">
        <v>42198</v>
      </c>
      <c r="D8175" s="14" t="s">
        <v>69</v>
      </c>
      <c r="E8175" s="14" t="s">
        <v>97</v>
      </c>
      <c r="F8175" s="14" t="s">
        <v>63</v>
      </c>
      <c r="G8175" s="14" t="s">
        <v>64</v>
      </c>
      <c r="H8175" s="14" t="s">
        <v>65</v>
      </c>
      <c r="I8175" s="14" t="s">
        <v>83</v>
      </c>
      <c r="J8175" s="14" t="s">
        <v>155</v>
      </c>
      <c r="K8175" s="15" t="n">
        <v>41.904</v>
      </c>
      <c r="L8175" s="0" t="n">
        <v>6</v>
      </c>
      <c r="M8175" s="16" t="n">
        <v>0.2</v>
      </c>
      <c r="N8175" s="17" t="n">
        <v>14.1426</v>
      </c>
      <c r="O8175" s="0" t="str">
        <f aca="false">TEXT(B8175,"YYYY-MM")</f>
        <v>2015-07</v>
      </c>
      <c r="P8175" s="18" t="n">
        <f aca="false">IFERROR(N8175/K8175,0)</f>
        <v>0.3375</v>
      </c>
      <c r="Q8175" s="0" t="str">
        <f aca="false">IF(M8175=0,"No Discount",IF(M8175&lt;0.2,"Low (1-19%)",IF(M8175&lt;0.4,"Medium (20-39%)","High (40%+)")))</f>
        <v>Medium (20-39%)</v>
      </c>
      <c r="R8175" s="0" t="str">
        <f aca="false">INDEX('Lookup Tables'!$B$2:$B$5,MATCH(F8175,'Lookup Tables'!$A$2:$A$5,0))</f>
        <v>Manager D</v>
      </c>
    </row>
    <row r="8176" customFormat="false" ht="15" hidden="false" customHeight="false" outlineLevel="0" collapsed="false">
      <c r="A8176" s="0" t="s">
        <v>6001</v>
      </c>
      <c r="B8176" s="13" t="n">
        <v>42194</v>
      </c>
      <c r="C8176" s="13" t="n">
        <v>42198</v>
      </c>
      <c r="D8176" s="14" t="s">
        <v>69</v>
      </c>
      <c r="E8176" s="14" t="s">
        <v>97</v>
      </c>
      <c r="F8176" s="14" t="s">
        <v>63</v>
      </c>
      <c r="G8176" s="14" t="s">
        <v>64</v>
      </c>
      <c r="H8176" s="14" t="s">
        <v>65</v>
      </c>
      <c r="I8176" s="14" t="s">
        <v>73</v>
      </c>
      <c r="J8176" s="14" t="s">
        <v>2264</v>
      </c>
      <c r="K8176" s="15" t="n">
        <v>23.92</v>
      </c>
      <c r="L8176" s="0" t="n">
        <v>4</v>
      </c>
      <c r="M8176" s="16" t="n">
        <v>0</v>
      </c>
      <c r="N8176" s="17" t="n">
        <v>4.0664</v>
      </c>
      <c r="O8176" s="0" t="str">
        <f aca="false">TEXT(B8176,"YYYY-MM")</f>
        <v>2015-07</v>
      </c>
      <c r="P8176" s="18" t="n">
        <f aca="false">IFERROR(N8176/K8176,0)</f>
        <v>0.17</v>
      </c>
      <c r="Q8176" s="0" t="str">
        <f aca="false">IF(M8176=0,"No Discount",IF(M8176&lt;0.2,"Low (1-19%)",IF(M8176&lt;0.4,"Medium (20-39%)","High (40%+)")))</f>
        <v>No Discount</v>
      </c>
      <c r="R8176" s="0" t="str">
        <f aca="false">INDEX('Lookup Tables'!$B$2:$B$5,MATCH(F8176,'Lookup Tables'!$A$2:$A$5,0))</f>
        <v>Manager D</v>
      </c>
    </row>
    <row r="8177" customFormat="false" ht="15" hidden="false" customHeight="false" outlineLevel="0" collapsed="false">
      <c r="A8177" s="0" t="s">
        <v>6002</v>
      </c>
      <c r="B8177" s="13" t="n">
        <v>42765</v>
      </c>
      <c r="C8177" s="13" t="n">
        <v>42770</v>
      </c>
      <c r="D8177" s="14" t="s">
        <v>69</v>
      </c>
      <c r="E8177" s="14" t="s">
        <v>62</v>
      </c>
      <c r="F8177" s="14" t="s">
        <v>98</v>
      </c>
      <c r="G8177" s="14" t="s">
        <v>146</v>
      </c>
      <c r="H8177" s="14" t="s">
        <v>65</v>
      </c>
      <c r="I8177" s="14" t="s">
        <v>91</v>
      </c>
      <c r="J8177" s="14" t="s">
        <v>184</v>
      </c>
      <c r="K8177" s="15" t="n">
        <v>156.512</v>
      </c>
      <c r="L8177" s="0" t="n">
        <v>4</v>
      </c>
      <c r="M8177" s="16" t="n">
        <v>0.2</v>
      </c>
      <c r="N8177" s="17" t="n">
        <v>52.8228</v>
      </c>
      <c r="O8177" s="0" t="str">
        <f aca="false">TEXT(B8177,"YYYY-MM")</f>
        <v>2017-01</v>
      </c>
      <c r="P8177" s="18" t="n">
        <f aca="false">IFERROR(N8177/K8177,0)</f>
        <v>0.3375</v>
      </c>
      <c r="Q8177" s="0" t="str">
        <f aca="false">IF(M8177=0,"No Discount",IF(M8177&lt;0.2,"Low (1-19%)",IF(M8177&lt;0.4,"Medium (20-39%)","High (40%+)")))</f>
        <v>Medium (20-39%)</v>
      </c>
      <c r="R8177" s="0" t="str">
        <f aca="false">INDEX('Lookup Tables'!$B$2:$B$5,MATCH(F8177,'Lookup Tables'!$A$2:$A$5,0))</f>
        <v>Manager A</v>
      </c>
    </row>
    <row r="8178" customFormat="false" ht="15" hidden="false" customHeight="false" outlineLevel="0" collapsed="false">
      <c r="A8178" s="0" t="s">
        <v>6003</v>
      </c>
      <c r="B8178" s="13" t="n">
        <v>43000</v>
      </c>
      <c r="C8178" s="13" t="n">
        <v>43003</v>
      </c>
      <c r="D8178" s="14" t="s">
        <v>137</v>
      </c>
      <c r="E8178" s="14" t="s">
        <v>97</v>
      </c>
      <c r="F8178" s="14" t="s">
        <v>117</v>
      </c>
      <c r="G8178" s="14" t="s">
        <v>170</v>
      </c>
      <c r="H8178" s="14" t="s">
        <v>65</v>
      </c>
      <c r="I8178" s="14" t="s">
        <v>73</v>
      </c>
      <c r="J8178" s="14" t="s">
        <v>216</v>
      </c>
      <c r="K8178" s="15" t="n">
        <v>128.34</v>
      </c>
      <c r="L8178" s="0" t="n">
        <v>6</v>
      </c>
      <c r="M8178" s="16" t="n">
        <v>0</v>
      </c>
      <c r="N8178" s="17" t="n">
        <v>37.2186</v>
      </c>
      <c r="O8178" s="0" t="str">
        <f aca="false">TEXT(B8178,"YYYY-MM")</f>
        <v>2017-09</v>
      </c>
      <c r="P8178" s="18" t="n">
        <f aca="false">IFERROR(N8178/K8178,0)</f>
        <v>0.29</v>
      </c>
      <c r="Q8178" s="0" t="str">
        <f aca="false">IF(M8178=0,"No Discount",IF(M8178&lt;0.2,"Low (1-19%)",IF(M8178&lt;0.4,"Medium (20-39%)","High (40%+)")))</f>
        <v>No Discount</v>
      </c>
      <c r="R8178" s="0" t="str">
        <f aca="false">INDEX('Lookup Tables'!$B$2:$B$5,MATCH(F8178,'Lookup Tables'!$A$2:$A$5,0))</f>
        <v>Manager B</v>
      </c>
    </row>
    <row r="8179" customFormat="false" ht="15" hidden="false" customHeight="false" outlineLevel="0" collapsed="false">
      <c r="A8179" s="0" t="s">
        <v>6004</v>
      </c>
      <c r="B8179" s="13" t="n">
        <v>43456</v>
      </c>
      <c r="C8179" s="13" t="n">
        <v>43458</v>
      </c>
      <c r="D8179" s="14" t="s">
        <v>137</v>
      </c>
      <c r="E8179" s="14" t="s">
        <v>53</v>
      </c>
      <c r="F8179" s="14" t="s">
        <v>63</v>
      </c>
      <c r="G8179" s="14" t="s">
        <v>64</v>
      </c>
      <c r="H8179" s="14" t="s">
        <v>80</v>
      </c>
      <c r="I8179" s="14" t="s">
        <v>123</v>
      </c>
      <c r="J8179" s="14" t="s">
        <v>3293</v>
      </c>
      <c r="K8179" s="15" t="n">
        <v>474.95</v>
      </c>
      <c r="L8179" s="0" t="n">
        <v>5</v>
      </c>
      <c r="M8179" s="16" t="n">
        <v>0</v>
      </c>
      <c r="N8179" s="17" t="n">
        <v>142.485</v>
      </c>
      <c r="O8179" s="0" t="str">
        <f aca="false">TEXT(B8179,"YYYY-MM")</f>
        <v>2018-12</v>
      </c>
      <c r="P8179" s="18" t="n">
        <f aca="false">IFERROR(N8179/K8179,0)</f>
        <v>0.3</v>
      </c>
      <c r="Q8179" s="0" t="str">
        <f aca="false">IF(M8179=0,"No Discount",IF(M8179&lt;0.2,"Low (1-19%)",IF(M8179&lt;0.4,"Medium (20-39%)","High (40%+)")))</f>
        <v>No Discount</v>
      </c>
      <c r="R8179" s="0" t="str">
        <f aca="false">INDEX('Lookup Tables'!$B$2:$B$5,MATCH(F8179,'Lookup Tables'!$A$2:$A$5,0))</f>
        <v>Manager D</v>
      </c>
    </row>
    <row r="8180" customFormat="false" ht="15" hidden="false" customHeight="false" outlineLevel="0" collapsed="false">
      <c r="A8180" s="0" t="s">
        <v>6005</v>
      </c>
      <c r="B8180" s="13" t="n">
        <v>42980</v>
      </c>
      <c r="C8180" s="13" t="n">
        <v>42986</v>
      </c>
      <c r="D8180" s="14" t="s">
        <v>69</v>
      </c>
      <c r="E8180" s="14" t="s">
        <v>53</v>
      </c>
      <c r="F8180" s="14" t="s">
        <v>63</v>
      </c>
      <c r="G8180" s="14" t="s">
        <v>94</v>
      </c>
      <c r="H8180" s="14" t="s">
        <v>80</v>
      </c>
      <c r="I8180" s="14" t="s">
        <v>570</v>
      </c>
      <c r="J8180" s="14" t="s">
        <v>1084</v>
      </c>
      <c r="K8180" s="15" t="n">
        <v>999.98</v>
      </c>
      <c r="L8180" s="0" t="n">
        <v>2</v>
      </c>
      <c r="M8180" s="16" t="n">
        <v>0</v>
      </c>
      <c r="N8180" s="17" t="n">
        <v>449.991</v>
      </c>
      <c r="O8180" s="0" t="str">
        <f aca="false">TEXT(B8180,"YYYY-MM")</f>
        <v>2017-09</v>
      </c>
      <c r="P8180" s="18" t="n">
        <f aca="false">IFERROR(N8180/K8180,0)</f>
        <v>0.45</v>
      </c>
      <c r="Q8180" s="0" t="str">
        <f aca="false">IF(M8180=0,"No Discount",IF(M8180&lt;0.2,"Low (1-19%)",IF(M8180&lt;0.4,"Medium (20-39%)","High (40%+)")))</f>
        <v>No Discount</v>
      </c>
      <c r="R8180" s="0" t="str">
        <f aca="false">INDEX('Lookup Tables'!$B$2:$B$5,MATCH(F8180,'Lookup Tables'!$A$2:$A$5,0))</f>
        <v>Manager D</v>
      </c>
    </row>
    <row r="8181" customFormat="false" ht="15" hidden="false" customHeight="false" outlineLevel="0" collapsed="false">
      <c r="A8181" s="0" t="s">
        <v>6006</v>
      </c>
      <c r="B8181" s="13" t="n">
        <v>42584</v>
      </c>
      <c r="C8181" s="13" t="n">
        <v>42588</v>
      </c>
      <c r="D8181" s="14" t="s">
        <v>69</v>
      </c>
      <c r="E8181" s="14" t="s">
        <v>53</v>
      </c>
      <c r="F8181" s="14" t="s">
        <v>63</v>
      </c>
      <c r="G8181" s="14" t="s">
        <v>237</v>
      </c>
      <c r="H8181" s="14" t="s">
        <v>56</v>
      </c>
      <c r="I8181" s="14" t="s">
        <v>71</v>
      </c>
      <c r="J8181" s="14" t="s">
        <v>3582</v>
      </c>
      <c r="K8181" s="15" t="n">
        <v>277.5</v>
      </c>
      <c r="L8181" s="0" t="n">
        <v>4</v>
      </c>
      <c r="M8181" s="16" t="n">
        <v>0.5</v>
      </c>
      <c r="N8181" s="17" t="n">
        <v>-188.7</v>
      </c>
      <c r="O8181" s="0" t="str">
        <f aca="false">TEXT(B8181,"YYYY-MM")</f>
        <v>2016-08</v>
      </c>
      <c r="P8181" s="18" t="n">
        <f aca="false">IFERROR(N8181/K8181,0)</f>
        <v>-0.68</v>
      </c>
      <c r="Q8181" s="0" t="str">
        <f aca="false">IF(M8181=0,"No Discount",IF(M8181&lt;0.2,"Low (1-19%)",IF(M8181&lt;0.4,"Medium (20-39%)","High (40%+)")))</f>
        <v>High (40%+)</v>
      </c>
      <c r="R8181" s="0" t="str">
        <f aca="false">INDEX('Lookup Tables'!$B$2:$B$5,MATCH(F8181,'Lookup Tables'!$A$2:$A$5,0))</f>
        <v>Manager D</v>
      </c>
    </row>
    <row r="8182" customFormat="false" ht="15" hidden="false" customHeight="false" outlineLevel="0" collapsed="false">
      <c r="A8182" s="0" t="s">
        <v>6007</v>
      </c>
      <c r="B8182" s="13" t="n">
        <v>42695</v>
      </c>
      <c r="C8182" s="13" t="n">
        <v>42699</v>
      </c>
      <c r="D8182" s="14" t="s">
        <v>69</v>
      </c>
      <c r="E8182" s="14" t="s">
        <v>53</v>
      </c>
      <c r="F8182" s="14" t="s">
        <v>117</v>
      </c>
      <c r="G8182" s="14" t="s">
        <v>118</v>
      </c>
      <c r="H8182" s="14" t="s">
        <v>56</v>
      </c>
      <c r="I8182" s="14" t="s">
        <v>71</v>
      </c>
      <c r="J8182" s="14" t="s">
        <v>1748</v>
      </c>
      <c r="K8182" s="15" t="n">
        <v>1252.704</v>
      </c>
      <c r="L8182" s="0" t="n">
        <v>8</v>
      </c>
      <c r="M8182" s="16" t="n">
        <v>0.4</v>
      </c>
      <c r="N8182" s="17" t="n">
        <v>-480.2032</v>
      </c>
      <c r="O8182" s="0" t="str">
        <f aca="false">TEXT(B8182,"YYYY-MM")</f>
        <v>2016-11</v>
      </c>
      <c r="P8182" s="18" t="n">
        <f aca="false">IFERROR(N8182/K8182,0)</f>
        <v>-0.383333333333333</v>
      </c>
      <c r="Q8182" s="0" t="str">
        <f aca="false">IF(M8182=0,"No Discount",IF(M8182&lt;0.2,"Low (1-19%)",IF(M8182&lt;0.4,"Medium (20-39%)","High (40%+)")))</f>
        <v>High (40%+)</v>
      </c>
      <c r="R8182" s="0" t="str">
        <f aca="false">INDEX('Lookup Tables'!$B$2:$B$5,MATCH(F8182,'Lookup Tables'!$A$2:$A$5,0))</f>
        <v>Manager B</v>
      </c>
    </row>
    <row r="8183" customFormat="false" ht="15" hidden="false" customHeight="false" outlineLevel="0" collapsed="false">
      <c r="A8183" s="0" t="s">
        <v>6007</v>
      </c>
      <c r="B8183" s="13" t="n">
        <v>42695</v>
      </c>
      <c r="C8183" s="13" t="n">
        <v>42699</v>
      </c>
      <c r="D8183" s="14" t="s">
        <v>69</v>
      </c>
      <c r="E8183" s="14" t="s">
        <v>53</v>
      </c>
      <c r="F8183" s="14" t="s">
        <v>117</v>
      </c>
      <c r="G8183" s="14" t="s">
        <v>118</v>
      </c>
      <c r="H8183" s="14" t="s">
        <v>80</v>
      </c>
      <c r="I8183" s="14" t="s">
        <v>81</v>
      </c>
      <c r="J8183" s="14" t="s">
        <v>1211</v>
      </c>
      <c r="K8183" s="15" t="n">
        <v>110.97</v>
      </c>
      <c r="L8183" s="0" t="n">
        <v>5</v>
      </c>
      <c r="M8183" s="16" t="n">
        <v>0.4</v>
      </c>
      <c r="N8183" s="17" t="n">
        <v>-24.0435</v>
      </c>
      <c r="O8183" s="0" t="str">
        <f aca="false">TEXT(B8183,"YYYY-MM")</f>
        <v>2016-11</v>
      </c>
      <c r="P8183" s="18" t="n">
        <f aca="false">IFERROR(N8183/K8183,0)</f>
        <v>-0.216666666666667</v>
      </c>
      <c r="Q8183" s="0" t="str">
        <f aca="false">IF(M8183=0,"No Discount",IF(M8183&lt;0.2,"Low (1-19%)",IF(M8183&lt;0.4,"Medium (20-39%)","High (40%+)")))</f>
        <v>High (40%+)</v>
      </c>
      <c r="R8183" s="0" t="str">
        <f aca="false">INDEX('Lookup Tables'!$B$2:$B$5,MATCH(F8183,'Lookup Tables'!$A$2:$A$5,0))</f>
        <v>Manager B</v>
      </c>
    </row>
    <row r="8184" customFormat="false" ht="15" hidden="false" customHeight="false" outlineLevel="0" collapsed="false">
      <c r="A8184" s="0" t="s">
        <v>6008</v>
      </c>
      <c r="B8184" s="13" t="n">
        <v>43238</v>
      </c>
      <c r="C8184" s="13" t="n">
        <v>43242</v>
      </c>
      <c r="D8184" s="14" t="s">
        <v>69</v>
      </c>
      <c r="E8184" s="14" t="s">
        <v>62</v>
      </c>
      <c r="F8184" s="14" t="s">
        <v>98</v>
      </c>
      <c r="G8184" s="14" t="s">
        <v>146</v>
      </c>
      <c r="H8184" s="14" t="s">
        <v>56</v>
      </c>
      <c r="I8184" s="14" t="s">
        <v>76</v>
      </c>
      <c r="J8184" s="14" t="s">
        <v>2166</v>
      </c>
      <c r="K8184" s="15" t="n">
        <v>22.608</v>
      </c>
      <c r="L8184" s="0" t="n">
        <v>3</v>
      </c>
      <c r="M8184" s="16" t="n">
        <v>0.6</v>
      </c>
      <c r="N8184" s="17" t="n">
        <v>-10.1736</v>
      </c>
      <c r="O8184" s="0" t="str">
        <f aca="false">TEXT(B8184,"YYYY-MM")</f>
        <v>2018-05</v>
      </c>
      <c r="P8184" s="18" t="n">
        <f aca="false">IFERROR(N8184/K8184,0)</f>
        <v>-0.45</v>
      </c>
      <c r="Q8184" s="0" t="str">
        <f aca="false">IF(M8184=0,"No Discount",IF(M8184&lt;0.2,"Low (1-19%)",IF(M8184&lt;0.4,"Medium (20-39%)","High (40%+)")))</f>
        <v>High (40%+)</v>
      </c>
      <c r="R8184" s="0" t="str">
        <f aca="false">INDEX('Lookup Tables'!$B$2:$B$5,MATCH(F8184,'Lookup Tables'!$A$2:$A$5,0))</f>
        <v>Manager A</v>
      </c>
    </row>
    <row r="8185" customFormat="false" ht="15" hidden="false" customHeight="false" outlineLevel="0" collapsed="false">
      <c r="A8185" s="0" t="s">
        <v>6008</v>
      </c>
      <c r="B8185" s="13" t="n">
        <v>43238</v>
      </c>
      <c r="C8185" s="13" t="n">
        <v>43242</v>
      </c>
      <c r="D8185" s="14" t="s">
        <v>69</v>
      </c>
      <c r="E8185" s="14" t="s">
        <v>62</v>
      </c>
      <c r="F8185" s="14" t="s">
        <v>98</v>
      </c>
      <c r="G8185" s="14" t="s">
        <v>146</v>
      </c>
      <c r="H8185" s="14" t="s">
        <v>56</v>
      </c>
      <c r="I8185" s="14" t="s">
        <v>76</v>
      </c>
      <c r="J8185" s="14" t="s">
        <v>537</v>
      </c>
      <c r="K8185" s="15" t="n">
        <v>1.892</v>
      </c>
      <c r="L8185" s="0" t="n">
        <v>1</v>
      </c>
      <c r="M8185" s="16" t="n">
        <v>0.6</v>
      </c>
      <c r="N8185" s="17" t="n">
        <v>-0.9933</v>
      </c>
      <c r="O8185" s="0" t="str">
        <f aca="false">TEXT(B8185,"YYYY-MM")</f>
        <v>2018-05</v>
      </c>
      <c r="P8185" s="18" t="n">
        <f aca="false">IFERROR(N8185/K8185,0)</f>
        <v>-0.525</v>
      </c>
      <c r="Q8185" s="0" t="str">
        <f aca="false">IF(M8185=0,"No Discount",IF(M8185&lt;0.2,"Low (1-19%)",IF(M8185&lt;0.4,"Medium (20-39%)","High (40%+)")))</f>
        <v>High (40%+)</v>
      </c>
      <c r="R8185" s="0" t="str">
        <f aca="false">INDEX('Lookup Tables'!$B$2:$B$5,MATCH(F8185,'Lookup Tables'!$A$2:$A$5,0))</f>
        <v>Manager A</v>
      </c>
    </row>
    <row r="8186" customFormat="false" ht="15" hidden="false" customHeight="false" outlineLevel="0" collapsed="false">
      <c r="A8186" s="0" t="s">
        <v>6009</v>
      </c>
      <c r="B8186" s="13" t="n">
        <v>43304</v>
      </c>
      <c r="C8186" s="13" t="n">
        <v>43308</v>
      </c>
      <c r="D8186" s="14" t="s">
        <v>69</v>
      </c>
      <c r="E8186" s="14" t="s">
        <v>62</v>
      </c>
      <c r="F8186" s="14" t="s">
        <v>98</v>
      </c>
      <c r="G8186" s="14" t="s">
        <v>146</v>
      </c>
      <c r="H8186" s="14" t="s">
        <v>65</v>
      </c>
      <c r="I8186" s="14" t="s">
        <v>91</v>
      </c>
      <c r="J8186" s="14" t="s">
        <v>1716</v>
      </c>
      <c r="K8186" s="15" t="n">
        <v>63.312</v>
      </c>
      <c r="L8186" s="0" t="n">
        <v>3</v>
      </c>
      <c r="M8186" s="16" t="n">
        <v>0.2</v>
      </c>
      <c r="N8186" s="17" t="n">
        <v>20.5764</v>
      </c>
      <c r="O8186" s="0" t="str">
        <f aca="false">TEXT(B8186,"YYYY-MM")</f>
        <v>2018-07</v>
      </c>
      <c r="P8186" s="18" t="n">
        <f aca="false">IFERROR(N8186/K8186,0)</f>
        <v>0.325</v>
      </c>
      <c r="Q8186" s="0" t="str">
        <f aca="false">IF(M8186=0,"No Discount",IF(M8186&lt;0.2,"Low (1-19%)",IF(M8186&lt;0.4,"Medium (20-39%)","High (40%+)")))</f>
        <v>Medium (20-39%)</v>
      </c>
      <c r="R8186" s="0" t="str">
        <f aca="false">INDEX('Lookup Tables'!$B$2:$B$5,MATCH(F8186,'Lookup Tables'!$A$2:$A$5,0))</f>
        <v>Manager A</v>
      </c>
    </row>
    <row r="8187" customFormat="false" ht="15" hidden="false" customHeight="false" outlineLevel="0" collapsed="false">
      <c r="A8187" s="0" t="s">
        <v>6010</v>
      </c>
      <c r="B8187" s="13" t="n">
        <v>42626</v>
      </c>
      <c r="C8187" s="13" t="n">
        <v>42630</v>
      </c>
      <c r="D8187" s="14" t="s">
        <v>52</v>
      </c>
      <c r="E8187" s="14" t="s">
        <v>53</v>
      </c>
      <c r="F8187" s="14" t="s">
        <v>98</v>
      </c>
      <c r="G8187" s="14" t="s">
        <v>146</v>
      </c>
      <c r="H8187" s="14" t="s">
        <v>65</v>
      </c>
      <c r="I8187" s="14" t="s">
        <v>129</v>
      </c>
      <c r="J8187" s="14" t="s">
        <v>340</v>
      </c>
      <c r="K8187" s="15" t="n">
        <v>7.824</v>
      </c>
      <c r="L8187" s="0" t="n">
        <v>1</v>
      </c>
      <c r="M8187" s="16" t="n">
        <v>0.2</v>
      </c>
      <c r="N8187" s="17" t="n">
        <v>2.934</v>
      </c>
      <c r="O8187" s="0" t="str">
        <f aca="false">TEXT(B8187,"YYYY-MM")</f>
        <v>2016-09</v>
      </c>
      <c r="P8187" s="18" t="n">
        <f aca="false">IFERROR(N8187/K8187,0)</f>
        <v>0.375</v>
      </c>
      <c r="Q8187" s="0" t="str">
        <f aca="false">IF(M8187=0,"No Discount",IF(M8187&lt;0.2,"Low (1-19%)",IF(M8187&lt;0.4,"Medium (20-39%)","High (40%+)")))</f>
        <v>Medium (20-39%)</v>
      </c>
      <c r="R8187" s="0" t="str">
        <f aca="false">INDEX('Lookup Tables'!$B$2:$B$5,MATCH(F8187,'Lookup Tables'!$A$2:$A$5,0))</f>
        <v>Manager A</v>
      </c>
    </row>
    <row r="8188" customFormat="false" ht="15" hidden="false" customHeight="false" outlineLevel="0" collapsed="false">
      <c r="A8188" s="0" t="s">
        <v>6010</v>
      </c>
      <c r="B8188" s="13" t="n">
        <v>42626</v>
      </c>
      <c r="C8188" s="13" t="n">
        <v>42630</v>
      </c>
      <c r="D8188" s="14" t="s">
        <v>52</v>
      </c>
      <c r="E8188" s="14" t="s">
        <v>53</v>
      </c>
      <c r="F8188" s="14" t="s">
        <v>98</v>
      </c>
      <c r="G8188" s="14" t="s">
        <v>146</v>
      </c>
      <c r="H8188" s="14" t="s">
        <v>56</v>
      </c>
      <c r="I8188" s="14" t="s">
        <v>59</v>
      </c>
      <c r="J8188" s="14" t="s">
        <v>355</v>
      </c>
      <c r="K8188" s="15" t="n">
        <v>170.072</v>
      </c>
      <c r="L8188" s="0" t="n">
        <v>4</v>
      </c>
      <c r="M8188" s="16" t="n">
        <v>0.3</v>
      </c>
      <c r="N8188" s="17" t="n">
        <v>-12.148</v>
      </c>
      <c r="O8188" s="0" t="str">
        <f aca="false">TEXT(B8188,"YYYY-MM")</f>
        <v>2016-09</v>
      </c>
      <c r="P8188" s="18" t="n">
        <f aca="false">IFERROR(N8188/K8188,0)</f>
        <v>-0.0714285714285714</v>
      </c>
      <c r="Q8188" s="0" t="str">
        <f aca="false">IF(M8188=0,"No Discount",IF(M8188&lt;0.2,"Low (1-19%)",IF(M8188&lt;0.4,"Medium (20-39%)","High (40%+)")))</f>
        <v>Medium (20-39%)</v>
      </c>
      <c r="R8188" s="0" t="str">
        <f aca="false">INDEX('Lookup Tables'!$B$2:$B$5,MATCH(F8188,'Lookup Tables'!$A$2:$A$5,0))</f>
        <v>Manager A</v>
      </c>
    </row>
    <row r="8189" customFormat="false" ht="15" hidden="false" customHeight="false" outlineLevel="0" collapsed="false">
      <c r="A8189" s="0" t="s">
        <v>6011</v>
      </c>
      <c r="B8189" s="13" t="n">
        <v>43079</v>
      </c>
      <c r="C8189" s="13" t="n">
        <v>43085</v>
      </c>
      <c r="D8189" s="14" t="s">
        <v>69</v>
      </c>
      <c r="E8189" s="14" t="s">
        <v>62</v>
      </c>
      <c r="F8189" s="14" t="s">
        <v>117</v>
      </c>
      <c r="G8189" s="14" t="s">
        <v>170</v>
      </c>
      <c r="H8189" s="14" t="s">
        <v>65</v>
      </c>
      <c r="I8189" s="14" t="s">
        <v>91</v>
      </c>
      <c r="J8189" s="14" t="s">
        <v>353</v>
      </c>
      <c r="K8189" s="15" t="n">
        <v>62.82</v>
      </c>
      <c r="L8189" s="0" t="n">
        <v>9</v>
      </c>
      <c r="M8189" s="16" t="n">
        <v>0</v>
      </c>
      <c r="N8189" s="17" t="n">
        <v>29.5254</v>
      </c>
      <c r="O8189" s="0" t="str">
        <f aca="false">TEXT(B8189,"YYYY-MM")</f>
        <v>2017-12</v>
      </c>
      <c r="P8189" s="18" t="n">
        <f aca="false">IFERROR(N8189/K8189,0)</f>
        <v>0.47</v>
      </c>
      <c r="Q8189" s="0" t="str">
        <f aca="false">IF(M8189=0,"No Discount",IF(M8189&lt;0.2,"Low (1-19%)",IF(M8189&lt;0.4,"Medium (20-39%)","High (40%+)")))</f>
        <v>No Discount</v>
      </c>
      <c r="R8189" s="0" t="str">
        <f aca="false">INDEX('Lookup Tables'!$B$2:$B$5,MATCH(F8189,'Lookup Tables'!$A$2:$A$5,0))</f>
        <v>Manager B</v>
      </c>
    </row>
    <row r="8190" customFormat="false" ht="15" hidden="false" customHeight="false" outlineLevel="0" collapsed="false">
      <c r="A8190" s="0" t="s">
        <v>6012</v>
      </c>
      <c r="B8190" s="13" t="n">
        <v>42645</v>
      </c>
      <c r="C8190" s="13" t="n">
        <v>42648</v>
      </c>
      <c r="D8190" s="14" t="s">
        <v>52</v>
      </c>
      <c r="E8190" s="14" t="s">
        <v>53</v>
      </c>
      <c r="F8190" s="14" t="s">
        <v>117</v>
      </c>
      <c r="G8190" s="14" t="s">
        <v>1243</v>
      </c>
      <c r="H8190" s="14" t="s">
        <v>65</v>
      </c>
      <c r="I8190" s="14" t="s">
        <v>91</v>
      </c>
      <c r="J8190" s="14" t="s">
        <v>1198</v>
      </c>
      <c r="K8190" s="15" t="n">
        <v>19.44</v>
      </c>
      <c r="L8190" s="0" t="n">
        <v>3</v>
      </c>
      <c r="M8190" s="16" t="n">
        <v>0</v>
      </c>
      <c r="N8190" s="17" t="n">
        <v>9.3312</v>
      </c>
      <c r="O8190" s="0" t="str">
        <f aca="false">TEXT(B8190,"YYYY-MM")</f>
        <v>2016-10</v>
      </c>
      <c r="P8190" s="18" t="n">
        <f aca="false">IFERROR(N8190/K8190,0)</f>
        <v>0.48</v>
      </c>
      <c r="Q8190" s="0" t="str">
        <f aca="false">IF(M8190=0,"No Discount",IF(M8190&lt;0.2,"Low (1-19%)",IF(M8190&lt;0.4,"Medium (20-39%)","High (40%+)")))</f>
        <v>No Discount</v>
      </c>
      <c r="R8190" s="0" t="str">
        <f aca="false">INDEX('Lookup Tables'!$B$2:$B$5,MATCH(F8190,'Lookup Tables'!$A$2:$A$5,0))</f>
        <v>Manager B</v>
      </c>
    </row>
    <row r="8191" customFormat="false" ht="15" hidden="false" customHeight="false" outlineLevel="0" collapsed="false">
      <c r="A8191" s="0" t="s">
        <v>6012</v>
      </c>
      <c r="B8191" s="13" t="n">
        <v>42645</v>
      </c>
      <c r="C8191" s="13" t="n">
        <v>42648</v>
      </c>
      <c r="D8191" s="14" t="s">
        <v>52</v>
      </c>
      <c r="E8191" s="14" t="s">
        <v>53</v>
      </c>
      <c r="F8191" s="14" t="s">
        <v>117</v>
      </c>
      <c r="G8191" s="14" t="s">
        <v>1243</v>
      </c>
      <c r="H8191" s="14" t="s">
        <v>65</v>
      </c>
      <c r="I8191" s="14" t="s">
        <v>83</v>
      </c>
      <c r="J8191" s="14" t="s">
        <v>1393</v>
      </c>
      <c r="K8191" s="15" t="n">
        <v>7.38</v>
      </c>
      <c r="L8191" s="0" t="n">
        <v>1</v>
      </c>
      <c r="M8191" s="16" t="n">
        <v>0</v>
      </c>
      <c r="N8191" s="17" t="n">
        <v>3.6162</v>
      </c>
      <c r="O8191" s="0" t="str">
        <f aca="false">TEXT(B8191,"YYYY-MM")</f>
        <v>2016-10</v>
      </c>
      <c r="P8191" s="18" t="n">
        <f aca="false">IFERROR(N8191/K8191,0)</f>
        <v>0.49</v>
      </c>
      <c r="Q8191" s="0" t="str">
        <f aca="false">IF(M8191=0,"No Discount",IF(M8191&lt;0.2,"Low (1-19%)",IF(M8191&lt;0.4,"Medium (20-39%)","High (40%+)")))</f>
        <v>No Discount</v>
      </c>
      <c r="R8191" s="0" t="str">
        <f aca="false">INDEX('Lookup Tables'!$B$2:$B$5,MATCH(F8191,'Lookup Tables'!$A$2:$A$5,0))</f>
        <v>Manager B</v>
      </c>
    </row>
    <row r="8192" customFormat="false" ht="15" hidden="false" customHeight="false" outlineLevel="0" collapsed="false">
      <c r="A8192" s="0" t="s">
        <v>6013</v>
      </c>
      <c r="B8192" s="13" t="n">
        <v>43421</v>
      </c>
      <c r="C8192" s="13" t="n">
        <v>43425</v>
      </c>
      <c r="D8192" s="14" t="s">
        <v>69</v>
      </c>
      <c r="E8192" s="14" t="s">
        <v>53</v>
      </c>
      <c r="F8192" s="14" t="s">
        <v>117</v>
      </c>
      <c r="G8192" s="14" t="s">
        <v>170</v>
      </c>
      <c r="H8192" s="14" t="s">
        <v>65</v>
      </c>
      <c r="I8192" s="14" t="s">
        <v>91</v>
      </c>
      <c r="J8192" s="14" t="s">
        <v>1484</v>
      </c>
      <c r="K8192" s="15" t="n">
        <v>38.88</v>
      </c>
      <c r="L8192" s="0" t="n">
        <v>6</v>
      </c>
      <c r="M8192" s="16" t="n">
        <v>0</v>
      </c>
      <c r="N8192" s="17" t="n">
        <v>18.6624</v>
      </c>
      <c r="O8192" s="0" t="str">
        <f aca="false">TEXT(B8192,"YYYY-MM")</f>
        <v>2018-11</v>
      </c>
      <c r="P8192" s="18" t="n">
        <f aca="false">IFERROR(N8192/K8192,0)</f>
        <v>0.48</v>
      </c>
      <c r="Q8192" s="0" t="str">
        <f aca="false">IF(M8192=0,"No Discount",IF(M8192&lt;0.2,"Low (1-19%)",IF(M8192&lt;0.4,"Medium (20-39%)","High (40%+)")))</f>
        <v>No Discount</v>
      </c>
      <c r="R8192" s="0" t="str">
        <f aca="false">INDEX('Lookup Tables'!$B$2:$B$5,MATCH(F8192,'Lookup Tables'!$A$2:$A$5,0))</f>
        <v>Manager B</v>
      </c>
    </row>
    <row r="8193" customFormat="false" ht="15" hidden="false" customHeight="false" outlineLevel="0" collapsed="false">
      <c r="A8193" s="0" t="s">
        <v>6013</v>
      </c>
      <c r="B8193" s="13" t="n">
        <v>43421</v>
      </c>
      <c r="C8193" s="13" t="n">
        <v>43425</v>
      </c>
      <c r="D8193" s="14" t="s">
        <v>69</v>
      </c>
      <c r="E8193" s="14" t="s">
        <v>53</v>
      </c>
      <c r="F8193" s="14" t="s">
        <v>117</v>
      </c>
      <c r="G8193" s="14" t="s">
        <v>170</v>
      </c>
      <c r="H8193" s="14" t="s">
        <v>56</v>
      </c>
      <c r="I8193" s="14" t="s">
        <v>76</v>
      </c>
      <c r="J8193" s="14" t="s">
        <v>514</v>
      </c>
      <c r="K8193" s="15" t="n">
        <v>187.76</v>
      </c>
      <c r="L8193" s="0" t="n">
        <v>4</v>
      </c>
      <c r="M8193" s="16" t="n">
        <v>0</v>
      </c>
      <c r="N8193" s="17" t="n">
        <v>76.9816</v>
      </c>
      <c r="O8193" s="0" t="str">
        <f aca="false">TEXT(B8193,"YYYY-MM")</f>
        <v>2018-11</v>
      </c>
      <c r="P8193" s="18" t="n">
        <f aca="false">IFERROR(N8193/K8193,0)</f>
        <v>0.41</v>
      </c>
      <c r="Q8193" s="0" t="str">
        <f aca="false">IF(M8193=0,"No Discount",IF(M8193&lt;0.2,"Low (1-19%)",IF(M8193&lt;0.4,"Medium (20-39%)","High (40%+)")))</f>
        <v>No Discount</v>
      </c>
      <c r="R8193" s="0" t="str">
        <f aca="false">INDEX('Lookup Tables'!$B$2:$B$5,MATCH(F8193,'Lookup Tables'!$A$2:$A$5,0))</f>
        <v>Manager B</v>
      </c>
    </row>
    <row r="8194" customFormat="false" ht="15" hidden="false" customHeight="false" outlineLevel="0" collapsed="false">
      <c r="A8194" s="0" t="s">
        <v>6014</v>
      </c>
      <c r="B8194" s="13" t="n">
        <v>42704</v>
      </c>
      <c r="C8194" s="13" t="n">
        <v>42707</v>
      </c>
      <c r="D8194" s="14" t="s">
        <v>137</v>
      </c>
      <c r="E8194" s="14" t="s">
        <v>53</v>
      </c>
      <c r="F8194" s="14" t="s">
        <v>54</v>
      </c>
      <c r="G8194" s="14" t="s">
        <v>90</v>
      </c>
      <c r="H8194" s="14" t="s">
        <v>65</v>
      </c>
      <c r="I8194" s="14" t="s">
        <v>83</v>
      </c>
      <c r="J8194" s="14" t="s">
        <v>1082</v>
      </c>
      <c r="K8194" s="15" t="n">
        <v>6.048</v>
      </c>
      <c r="L8194" s="0" t="n">
        <v>7</v>
      </c>
      <c r="M8194" s="16" t="n">
        <v>0.7</v>
      </c>
      <c r="N8194" s="17" t="n">
        <v>-4.2336</v>
      </c>
      <c r="O8194" s="0" t="str">
        <f aca="false">TEXT(B8194,"YYYY-MM")</f>
        <v>2016-11</v>
      </c>
      <c r="P8194" s="18" t="n">
        <f aca="false">IFERROR(N8194/K8194,0)</f>
        <v>-0.7</v>
      </c>
      <c r="Q8194" s="0" t="str">
        <f aca="false">IF(M8194=0,"No Discount",IF(M8194&lt;0.2,"Low (1-19%)",IF(M8194&lt;0.4,"Medium (20-39%)","High (40%+)")))</f>
        <v>High (40%+)</v>
      </c>
      <c r="R8194" s="0" t="str">
        <f aca="false">INDEX('Lookup Tables'!$B$2:$B$5,MATCH(F8194,'Lookup Tables'!$A$2:$A$5,0))</f>
        <v>Manager C</v>
      </c>
    </row>
    <row r="8195" customFormat="false" ht="15" hidden="false" customHeight="false" outlineLevel="0" collapsed="false">
      <c r="A8195" s="0" t="s">
        <v>6014</v>
      </c>
      <c r="B8195" s="13" t="n">
        <v>42704</v>
      </c>
      <c r="C8195" s="13" t="n">
        <v>42707</v>
      </c>
      <c r="D8195" s="14" t="s">
        <v>137</v>
      </c>
      <c r="E8195" s="14" t="s">
        <v>53</v>
      </c>
      <c r="F8195" s="14" t="s">
        <v>54</v>
      </c>
      <c r="G8195" s="14" t="s">
        <v>90</v>
      </c>
      <c r="H8195" s="14" t="s">
        <v>65</v>
      </c>
      <c r="I8195" s="14" t="s">
        <v>85</v>
      </c>
      <c r="J8195" s="14" t="s">
        <v>2704</v>
      </c>
      <c r="K8195" s="15" t="n">
        <v>98.352</v>
      </c>
      <c r="L8195" s="0" t="n">
        <v>3</v>
      </c>
      <c r="M8195" s="16" t="n">
        <v>0.2</v>
      </c>
      <c r="N8195" s="17" t="n">
        <v>9.8352</v>
      </c>
      <c r="O8195" s="0" t="str">
        <f aca="false">TEXT(B8195,"YYYY-MM")</f>
        <v>2016-11</v>
      </c>
      <c r="P8195" s="18" t="n">
        <f aca="false">IFERROR(N8195/K8195,0)</f>
        <v>0.1</v>
      </c>
      <c r="Q8195" s="0" t="str">
        <f aca="false">IF(M8195=0,"No Discount",IF(M8195&lt;0.2,"Low (1-19%)",IF(M8195&lt;0.4,"Medium (20-39%)","High (40%+)")))</f>
        <v>Medium (20-39%)</v>
      </c>
      <c r="R8195" s="0" t="str">
        <f aca="false">INDEX('Lookup Tables'!$B$2:$B$5,MATCH(F8195,'Lookup Tables'!$A$2:$A$5,0))</f>
        <v>Manager C</v>
      </c>
    </row>
    <row r="8196" customFormat="false" ht="15" hidden="false" customHeight="false" outlineLevel="0" collapsed="false">
      <c r="A8196" s="0" t="s">
        <v>6014</v>
      </c>
      <c r="B8196" s="13" t="n">
        <v>42704</v>
      </c>
      <c r="C8196" s="13" t="n">
        <v>42707</v>
      </c>
      <c r="D8196" s="14" t="s">
        <v>137</v>
      </c>
      <c r="E8196" s="14" t="s">
        <v>53</v>
      </c>
      <c r="F8196" s="14" t="s">
        <v>54</v>
      </c>
      <c r="G8196" s="14" t="s">
        <v>90</v>
      </c>
      <c r="H8196" s="14" t="s">
        <v>56</v>
      </c>
      <c r="I8196" s="14" t="s">
        <v>76</v>
      </c>
      <c r="J8196" s="14" t="s">
        <v>445</v>
      </c>
      <c r="K8196" s="15" t="n">
        <v>335.744</v>
      </c>
      <c r="L8196" s="0" t="n">
        <v>2</v>
      </c>
      <c r="M8196" s="16" t="n">
        <v>0.2</v>
      </c>
      <c r="N8196" s="17" t="n">
        <v>25.1808</v>
      </c>
      <c r="O8196" s="0" t="str">
        <f aca="false">TEXT(B8196,"YYYY-MM")</f>
        <v>2016-11</v>
      </c>
      <c r="P8196" s="18" t="n">
        <f aca="false">IFERROR(N8196/K8196,0)</f>
        <v>0.075</v>
      </c>
      <c r="Q8196" s="0" t="str">
        <f aca="false">IF(M8196=0,"No Discount",IF(M8196&lt;0.2,"Low (1-19%)",IF(M8196&lt;0.4,"Medium (20-39%)","High (40%+)")))</f>
        <v>Medium (20-39%)</v>
      </c>
      <c r="R8196" s="0" t="str">
        <f aca="false">INDEX('Lookup Tables'!$B$2:$B$5,MATCH(F8196,'Lookup Tables'!$A$2:$A$5,0))</f>
        <v>Manager C</v>
      </c>
    </row>
    <row r="8197" customFormat="false" ht="15" hidden="false" customHeight="false" outlineLevel="0" collapsed="false">
      <c r="A8197" s="0" t="s">
        <v>6015</v>
      </c>
      <c r="B8197" s="13" t="n">
        <v>42710</v>
      </c>
      <c r="C8197" s="13" t="n">
        <v>42715</v>
      </c>
      <c r="D8197" s="14" t="s">
        <v>52</v>
      </c>
      <c r="E8197" s="14" t="s">
        <v>62</v>
      </c>
      <c r="F8197" s="14" t="s">
        <v>63</v>
      </c>
      <c r="G8197" s="14" t="s">
        <v>64</v>
      </c>
      <c r="H8197" s="14" t="s">
        <v>65</v>
      </c>
      <c r="I8197" s="14" t="s">
        <v>91</v>
      </c>
      <c r="J8197" s="14" t="s">
        <v>1942</v>
      </c>
      <c r="K8197" s="15" t="n">
        <v>8.96</v>
      </c>
      <c r="L8197" s="0" t="n">
        <v>2</v>
      </c>
      <c r="M8197" s="16" t="n">
        <v>0</v>
      </c>
      <c r="N8197" s="17" t="n">
        <v>4.3904</v>
      </c>
      <c r="O8197" s="0" t="str">
        <f aca="false">TEXT(B8197,"YYYY-MM")</f>
        <v>2016-12</v>
      </c>
      <c r="P8197" s="18" t="n">
        <f aca="false">IFERROR(N8197/K8197,0)</f>
        <v>0.49</v>
      </c>
      <c r="Q8197" s="0" t="str">
        <f aca="false">IF(M8197=0,"No Discount",IF(M8197&lt;0.2,"Low (1-19%)",IF(M8197&lt;0.4,"Medium (20-39%)","High (40%+)")))</f>
        <v>No Discount</v>
      </c>
      <c r="R8197" s="0" t="str">
        <f aca="false">INDEX('Lookup Tables'!$B$2:$B$5,MATCH(F8197,'Lookup Tables'!$A$2:$A$5,0))</f>
        <v>Manager D</v>
      </c>
    </row>
    <row r="8198" customFormat="false" ht="15" hidden="false" customHeight="false" outlineLevel="0" collapsed="false">
      <c r="A8198" s="0" t="s">
        <v>6016</v>
      </c>
      <c r="B8198" s="13" t="n">
        <v>43348</v>
      </c>
      <c r="C8198" s="13" t="n">
        <v>43352</v>
      </c>
      <c r="D8198" s="14" t="s">
        <v>69</v>
      </c>
      <c r="E8198" s="14" t="s">
        <v>53</v>
      </c>
      <c r="F8198" s="14" t="s">
        <v>54</v>
      </c>
      <c r="G8198" s="14" t="s">
        <v>200</v>
      </c>
      <c r="H8198" s="14" t="s">
        <v>80</v>
      </c>
      <c r="I8198" s="14" t="s">
        <v>123</v>
      </c>
      <c r="J8198" s="14" t="s">
        <v>2107</v>
      </c>
      <c r="K8198" s="15" t="n">
        <v>89.568</v>
      </c>
      <c r="L8198" s="0" t="n">
        <v>4</v>
      </c>
      <c r="M8198" s="16" t="n">
        <v>0.2</v>
      </c>
      <c r="N8198" s="17" t="n">
        <v>-1.1196</v>
      </c>
      <c r="O8198" s="0" t="str">
        <f aca="false">TEXT(B8198,"YYYY-MM")</f>
        <v>2018-09</v>
      </c>
      <c r="P8198" s="18" t="n">
        <f aca="false">IFERROR(N8198/K8198,0)</f>
        <v>-0.0125</v>
      </c>
      <c r="Q8198" s="0" t="str">
        <f aca="false">IF(M8198=0,"No Discount",IF(M8198&lt;0.2,"Low (1-19%)",IF(M8198&lt;0.4,"Medium (20-39%)","High (40%+)")))</f>
        <v>Medium (20-39%)</v>
      </c>
      <c r="R8198" s="0" t="str">
        <f aca="false">INDEX('Lookup Tables'!$B$2:$B$5,MATCH(F8198,'Lookup Tables'!$A$2:$A$5,0))</f>
        <v>Manager C</v>
      </c>
    </row>
    <row r="8199" customFormat="false" ht="15" hidden="false" customHeight="false" outlineLevel="0" collapsed="false">
      <c r="A8199" s="0" t="s">
        <v>6016</v>
      </c>
      <c r="B8199" s="13" t="n">
        <v>43348</v>
      </c>
      <c r="C8199" s="13" t="n">
        <v>43352</v>
      </c>
      <c r="D8199" s="14" t="s">
        <v>69</v>
      </c>
      <c r="E8199" s="14" t="s">
        <v>53</v>
      </c>
      <c r="F8199" s="14" t="s">
        <v>54</v>
      </c>
      <c r="G8199" s="14" t="s">
        <v>200</v>
      </c>
      <c r="H8199" s="14" t="s">
        <v>65</v>
      </c>
      <c r="I8199" s="14" t="s">
        <v>78</v>
      </c>
      <c r="J8199" s="14" t="s">
        <v>1144</v>
      </c>
      <c r="K8199" s="15" t="n">
        <v>71.96</v>
      </c>
      <c r="L8199" s="0" t="n">
        <v>5</v>
      </c>
      <c r="M8199" s="16" t="n">
        <v>0.2</v>
      </c>
      <c r="N8199" s="17" t="n">
        <v>7.196</v>
      </c>
      <c r="O8199" s="0" t="str">
        <f aca="false">TEXT(B8199,"YYYY-MM")</f>
        <v>2018-09</v>
      </c>
      <c r="P8199" s="18" t="n">
        <f aca="false">IFERROR(N8199/K8199,0)</f>
        <v>0.1</v>
      </c>
      <c r="Q8199" s="0" t="str">
        <f aca="false">IF(M8199=0,"No Discount",IF(M8199&lt;0.2,"Low (1-19%)",IF(M8199&lt;0.4,"Medium (20-39%)","High (40%+)")))</f>
        <v>Medium (20-39%)</v>
      </c>
      <c r="R8199" s="0" t="str">
        <f aca="false">INDEX('Lookup Tables'!$B$2:$B$5,MATCH(F8199,'Lookup Tables'!$A$2:$A$5,0))</f>
        <v>Manager C</v>
      </c>
    </row>
    <row r="8200" customFormat="false" ht="15" hidden="false" customHeight="false" outlineLevel="0" collapsed="false">
      <c r="A8200" s="0" t="s">
        <v>6016</v>
      </c>
      <c r="B8200" s="13" t="n">
        <v>43348</v>
      </c>
      <c r="C8200" s="13" t="n">
        <v>43352</v>
      </c>
      <c r="D8200" s="14" t="s">
        <v>69</v>
      </c>
      <c r="E8200" s="14" t="s">
        <v>53</v>
      </c>
      <c r="F8200" s="14" t="s">
        <v>54</v>
      </c>
      <c r="G8200" s="14" t="s">
        <v>200</v>
      </c>
      <c r="H8200" s="14" t="s">
        <v>65</v>
      </c>
      <c r="I8200" s="14" t="s">
        <v>91</v>
      </c>
      <c r="J8200" s="14" t="s">
        <v>1032</v>
      </c>
      <c r="K8200" s="15" t="n">
        <v>15.552</v>
      </c>
      <c r="L8200" s="0" t="n">
        <v>3</v>
      </c>
      <c r="M8200" s="16" t="n">
        <v>0.2</v>
      </c>
      <c r="N8200" s="17" t="n">
        <v>5.4432</v>
      </c>
      <c r="O8200" s="0" t="str">
        <f aca="false">TEXT(B8200,"YYYY-MM")</f>
        <v>2018-09</v>
      </c>
      <c r="P8200" s="18" t="n">
        <f aca="false">IFERROR(N8200/K8200,0)</f>
        <v>0.35</v>
      </c>
      <c r="Q8200" s="0" t="str">
        <f aca="false">IF(M8200=0,"No Discount",IF(M8200&lt;0.2,"Low (1-19%)",IF(M8200&lt;0.4,"Medium (20-39%)","High (40%+)")))</f>
        <v>Medium (20-39%)</v>
      </c>
      <c r="R8200" s="0" t="str">
        <f aca="false">INDEX('Lookup Tables'!$B$2:$B$5,MATCH(F8200,'Lookup Tables'!$A$2:$A$5,0))</f>
        <v>Manager C</v>
      </c>
    </row>
    <row r="8201" customFormat="false" ht="15" hidden="false" customHeight="false" outlineLevel="0" collapsed="false">
      <c r="A8201" s="0" t="s">
        <v>6017</v>
      </c>
      <c r="B8201" s="13" t="n">
        <v>43214</v>
      </c>
      <c r="C8201" s="13" t="n">
        <v>43220</v>
      </c>
      <c r="D8201" s="14" t="s">
        <v>69</v>
      </c>
      <c r="E8201" s="14" t="s">
        <v>53</v>
      </c>
      <c r="F8201" s="14" t="s">
        <v>98</v>
      </c>
      <c r="G8201" s="14" t="s">
        <v>146</v>
      </c>
      <c r="H8201" s="14" t="s">
        <v>65</v>
      </c>
      <c r="I8201" s="14" t="s">
        <v>83</v>
      </c>
      <c r="J8201" s="14" t="s">
        <v>2096</v>
      </c>
      <c r="K8201" s="15" t="n">
        <v>10.43</v>
      </c>
      <c r="L8201" s="0" t="n">
        <v>5</v>
      </c>
      <c r="M8201" s="16" t="n">
        <v>0.8</v>
      </c>
      <c r="N8201" s="17" t="n">
        <v>-18.2525</v>
      </c>
      <c r="O8201" s="0" t="str">
        <f aca="false">TEXT(B8201,"YYYY-MM")</f>
        <v>2018-04</v>
      </c>
      <c r="P8201" s="18" t="n">
        <f aca="false">IFERROR(N8201/K8201,0)</f>
        <v>-1.75</v>
      </c>
      <c r="Q8201" s="0" t="str">
        <f aca="false">IF(M8201=0,"No Discount",IF(M8201&lt;0.2,"Low (1-19%)",IF(M8201&lt;0.4,"Medium (20-39%)","High (40%+)")))</f>
        <v>High (40%+)</v>
      </c>
      <c r="R8201" s="0" t="str">
        <f aca="false">INDEX('Lookup Tables'!$B$2:$B$5,MATCH(F8201,'Lookup Tables'!$A$2:$A$5,0))</f>
        <v>Manager A</v>
      </c>
    </row>
    <row r="8202" customFormat="false" ht="15" hidden="false" customHeight="false" outlineLevel="0" collapsed="false">
      <c r="A8202" s="0" t="s">
        <v>6017</v>
      </c>
      <c r="B8202" s="13" t="n">
        <v>43214</v>
      </c>
      <c r="C8202" s="13" t="n">
        <v>43220</v>
      </c>
      <c r="D8202" s="14" t="s">
        <v>69</v>
      </c>
      <c r="E8202" s="14" t="s">
        <v>53</v>
      </c>
      <c r="F8202" s="14" t="s">
        <v>98</v>
      </c>
      <c r="G8202" s="14" t="s">
        <v>146</v>
      </c>
      <c r="H8202" s="14" t="s">
        <v>65</v>
      </c>
      <c r="I8202" s="14" t="s">
        <v>73</v>
      </c>
      <c r="J8202" s="14" t="s">
        <v>203</v>
      </c>
      <c r="K8202" s="15" t="n">
        <v>72.784</v>
      </c>
      <c r="L8202" s="0" t="n">
        <v>1</v>
      </c>
      <c r="M8202" s="16" t="n">
        <v>0.2</v>
      </c>
      <c r="N8202" s="17" t="n">
        <v>-18.196</v>
      </c>
      <c r="O8202" s="0" t="str">
        <f aca="false">TEXT(B8202,"YYYY-MM")</f>
        <v>2018-04</v>
      </c>
      <c r="P8202" s="18" t="n">
        <f aca="false">IFERROR(N8202/K8202,0)</f>
        <v>-0.25</v>
      </c>
      <c r="Q8202" s="0" t="str">
        <f aca="false">IF(M8202=0,"No Discount",IF(M8202&lt;0.2,"Low (1-19%)",IF(M8202&lt;0.4,"Medium (20-39%)","High (40%+)")))</f>
        <v>Medium (20-39%)</v>
      </c>
      <c r="R8202" s="0" t="str">
        <f aca="false">INDEX('Lookup Tables'!$B$2:$B$5,MATCH(F8202,'Lookup Tables'!$A$2:$A$5,0))</f>
        <v>Manager A</v>
      </c>
    </row>
    <row r="8203" customFormat="false" ht="15" hidden="false" customHeight="false" outlineLevel="0" collapsed="false">
      <c r="A8203" s="0" t="s">
        <v>6018</v>
      </c>
      <c r="B8203" s="13" t="n">
        <v>42682</v>
      </c>
      <c r="C8203" s="13" t="n">
        <v>42682</v>
      </c>
      <c r="D8203" s="14" t="s">
        <v>606</v>
      </c>
      <c r="E8203" s="14" t="s">
        <v>62</v>
      </c>
      <c r="F8203" s="14" t="s">
        <v>117</v>
      </c>
      <c r="G8203" s="14" t="s">
        <v>170</v>
      </c>
      <c r="H8203" s="14" t="s">
        <v>65</v>
      </c>
      <c r="I8203" s="14" t="s">
        <v>73</v>
      </c>
      <c r="J8203" s="14" t="s">
        <v>4063</v>
      </c>
      <c r="K8203" s="15" t="n">
        <v>67.15</v>
      </c>
      <c r="L8203" s="0" t="n">
        <v>5</v>
      </c>
      <c r="M8203" s="16" t="n">
        <v>0</v>
      </c>
      <c r="N8203" s="17" t="n">
        <v>16.7875</v>
      </c>
      <c r="O8203" s="0" t="str">
        <f aca="false">TEXT(B8203,"YYYY-MM")</f>
        <v>2016-11</v>
      </c>
      <c r="P8203" s="18" t="n">
        <f aca="false">IFERROR(N8203/K8203,0)</f>
        <v>0.25</v>
      </c>
      <c r="Q8203" s="0" t="str">
        <f aca="false">IF(M8203=0,"No Discount",IF(M8203&lt;0.2,"Low (1-19%)",IF(M8203&lt;0.4,"Medium (20-39%)","High (40%+)")))</f>
        <v>No Discount</v>
      </c>
      <c r="R8203" s="0" t="str">
        <f aca="false">INDEX('Lookup Tables'!$B$2:$B$5,MATCH(F8203,'Lookup Tables'!$A$2:$A$5,0))</f>
        <v>Manager B</v>
      </c>
    </row>
    <row r="8204" customFormat="false" ht="15" hidden="false" customHeight="false" outlineLevel="0" collapsed="false">
      <c r="A8204" s="0" t="s">
        <v>6018</v>
      </c>
      <c r="B8204" s="13" t="n">
        <v>42682</v>
      </c>
      <c r="C8204" s="13" t="n">
        <v>42682</v>
      </c>
      <c r="D8204" s="14" t="s">
        <v>606</v>
      </c>
      <c r="E8204" s="14" t="s">
        <v>62</v>
      </c>
      <c r="F8204" s="14" t="s">
        <v>117</v>
      </c>
      <c r="G8204" s="14" t="s">
        <v>170</v>
      </c>
      <c r="H8204" s="14" t="s">
        <v>80</v>
      </c>
      <c r="I8204" s="14" t="s">
        <v>81</v>
      </c>
      <c r="J8204" s="14" t="s">
        <v>1605</v>
      </c>
      <c r="K8204" s="15" t="n">
        <v>549.98</v>
      </c>
      <c r="L8204" s="0" t="n">
        <v>2</v>
      </c>
      <c r="M8204" s="16" t="n">
        <v>0</v>
      </c>
      <c r="N8204" s="17" t="n">
        <v>142.9948</v>
      </c>
      <c r="O8204" s="0" t="str">
        <f aca="false">TEXT(B8204,"YYYY-MM")</f>
        <v>2016-11</v>
      </c>
      <c r="P8204" s="18" t="n">
        <f aca="false">IFERROR(N8204/K8204,0)</f>
        <v>0.26</v>
      </c>
      <c r="Q8204" s="0" t="str">
        <f aca="false">IF(M8204=0,"No Discount",IF(M8204&lt;0.2,"Low (1-19%)",IF(M8204&lt;0.4,"Medium (20-39%)","High (40%+)")))</f>
        <v>No Discount</v>
      </c>
      <c r="R8204" s="0" t="str">
        <f aca="false">INDEX('Lookup Tables'!$B$2:$B$5,MATCH(F8204,'Lookup Tables'!$A$2:$A$5,0))</f>
        <v>Manager B</v>
      </c>
    </row>
    <row r="8205" customFormat="false" ht="15" hidden="false" customHeight="false" outlineLevel="0" collapsed="false">
      <c r="A8205" s="0" t="s">
        <v>6018</v>
      </c>
      <c r="B8205" s="13" t="n">
        <v>42682</v>
      </c>
      <c r="C8205" s="13" t="n">
        <v>42682</v>
      </c>
      <c r="D8205" s="14" t="s">
        <v>606</v>
      </c>
      <c r="E8205" s="14" t="s">
        <v>62</v>
      </c>
      <c r="F8205" s="14" t="s">
        <v>117</v>
      </c>
      <c r="G8205" s="14" t="s">
        <v>170</v>
      </c>
      <c r="H8205" s="14" t="s">
        <v>56</v>
      </c>
      <c r="I8205" s="14" t="s">
        <v>76</v>
      </c>
      <c r="J8205" s="14" t="s">
        <v>5296</v>
      </c>
      <c r="K8205" s="15" t="n">
        <v>11.82</v>
      </c>
      <c r="L8205" s="0" t="n">
        <v>3</v>
      </c>
      <c r="M8205" s="16" t="n">
        <v>0</v>
      </c>
      <c r="N8205" s="17" t="n">
        <v>4.728</v>
      </c>
      <c r="O8205" s="0" t="str">
        <f aca="false">TEXT(B8205,"YYYY-MM")</f>
        <v>2016-11</v>
      </c>
      <c r="P8205" s="18" t="n">
        <f aca="false">IFERROR(N8205/K8205,0)</f>
        <v>0.4</v>
      </c>
      <c r="Q8205" s="0" t="str">
        <f aca="false">IF(M8205=0,"No Discount",IF(M8205&lt;0.2,"Low (1-19%)",IF(M8205&lt;0.4,"Medium (20-39%)","High (40%+)")))</f>
        <v>No Discount</v>
      </c>
      <c r="R8205" s="0" t="str">
        <f aca="false">INDEX('Lookup Tables'!$B$2:$B$5,MATCH(F8205,'Lookup Tables'!$A$2:$A$5,0))</f>
        <v>Manager B</v>
      </c>
    </row>
    <row r="8206" customFormat="false" ht="15" hidden="false" customHeight="false" outlineLevel="0" collapsed="false">
      <c r="A8206" s="0" t="s">
        <v>6018</v>
      </c>
      <c r="B8206" s="13" t="n">
        <v>42682</v>
      </c>
      <c r="C8206" s="13" t="n">
        <v>42682</v>
      </c>
      <c r="D8206" s="14" t="s">
        <v>606</v>
      </c>
      <c r="E8206" s="14" t="s">
        <v>62</v>
      </c>
      <c r="F8206" s="14" t="s">
        <v>117</v>
      </c>
      <c r="G8206" s="14" t="s">
        <v>170</v>
      </c>
      <c r="H8206" s="14" t="s">
        <v>80</v>
      </c>
      <c r="I8206" s="14" t="s">
        <v>345</v>
      </c>
      <c r="J8206" s="14" t="s">
        <v>4312</v>
      </c>
      <c r="K8206" s="15" t="n">
        <v>4643.8</v>
      </c>
      <c r="L8206" s="0" t="n">
        <v>4</v>
      </c>
      <c r="M8206" s="16" t="n">
        <v>0</v>
      </c>
      <c r="N8206" s="17" t="n">
        <v>2229.024</v>
      </c>
      <c r="O8206" s="0" t="str">
        <f aca="false">TEXT(B8206,"YYYY-MM")</f>
        <v>2016-11</v>
      </c>
      <c r="P8206" s="18" t="n">
        <f aca="false">IFERROR(N8206/K8206,0)</f>
        <v>0.48</v>
      </c>
      <c r="Q8206" s="0" t="str">
        <f aca="false">IF(M8206=0,"No Discount",IF(M8206&lt;0.2,"Low (1-19%)",IF(M8206&lt;0.4,"Medium (20-39%)","High (40%+)")))</f>
        <v>No Discount</v>
      </c>
      <c r="R8206" s="0" t="str">
        <f aca="false">INDEX('Lookup Tables'!$B$2:$B$5,MATCH(F8206,'Lookup Tables'!$A$2:$A$5,0))</f>
        <v>Manager B</v>
      </c>
    </row>
    <row r="8207" customFormat="false" ht="15" hidden="false" customHeight="false" outlineLevel="0" collapsed="false">
      <c r="A8207" s="0" t="s">
        <v>6018</v>
      </c>
      <c r="B8207" s="13" t="n">
        <v>42682</v>
      </c>
      <c r="C8207" s="13" t="n">
        <v>42682</v>
      </c>
      <c r="D8207" s="14" t="s">
        <v>606</v>
      </c>
      <c r="E8207" s="14" t="s">
        <v>62</v>
      </c>
      <c r="F8207" s="14" t="s">
        <v>117</v>
      </c>
      <c r="G8207" s="14" t="s">
        <v>170</v>
      </c>
      <c r="H8207" s="14" t="s">
        <v>56</v>
      </c>
      <c r="I8207" s="14" t="s">
        <v>59</v>
      </c>
      <c r="J8207" s="14" t="s">
        <v>1103</v>
      </c>
      <c r="K8207" s="15" t="n">
        <v>577.764</v>
      </c>
      <c r="L8207" s="0" t="n">
        <v>2</v>
      </c>
      <c r="M8207" s="16" t="n">
        <v>0.1</v>
      </c>
      <c r="N8207" s="17" t="n">
        <v>115.5528</v>
      </c>
      <c r="O8207" s="0" t="str">
        <f aca="false">TEXT(B8207,"YYYY-MM")</f>
        <v>2016-11</v>
      </c>
      <c r="P8207" s="18" t="n">
        <f aca="false">IFERROR(N8207/K8207,0)</f>
        <v>0.2</v>
      </c>
      <c r="Q8207" s="0" t="str">
        <f aca="false">IF(M8207=0,"No Discount",IF(M8207&lt;0.2,"Low (1-19%)",IF(M8207&lt;0.4,"Medium (20-39%)","High (40%+)")))</f>
        <v>Low (1-19%)</v>
      </c>
      <c r="R8207" s="0" t="str">
        <f aca="false">INDEX('Lookup Tables'!$B$2:$B$5,MATCH(F8207,'Lookup Tables'!$A$2:$A$5,0))</f>
        <v>Manager B</v>
      </c>
    </row>
    <row r="8208" customFormat="false" ht="15" hidden="false" customHeight="false" outlineLevel="0" collapsed="false">
      <c r="A8208" s="0" t="s">
        <v>6019</v>
      </c>
      <c r="B8208" s="13" t="n">
        <v>42486</v>
      </c>
      <c r="C8208" s="13" t="n">
        <v>42490</v>
      </c>
      <c r="D8208" s="14" t="s">
        <v>69</v>
      </c>
      <c r="E8208" s="14" t="s">
        <v>53</v>
      </c>
      <c r="F8208" s="14" t="s">
        <v>54</v>
      </c>
      <c r="G8208" s="14" t="s">
        <v>70</v>
      </c>
      <c r="H8208" s="14" t="s">
        <v>56</v>
      </c>
      <c r="I8208" s="14" t="s">
        <v>71</v>
      </c>
      <c r="J8208" s="14" t="s">
        <v>72</v>
      </c>
      <c r="K8208" s="15" t="n">
        <v>191.5155</v>
      </c>
      <c r="L8208" s="0" t="n">
        <v>1</v>
      </c>
      <c r="M8208" s="16" t="n">
        <v>0.45</v>
      </c>
      <c r="N8208" s="17" t="n">
        <v>-76.6062</v>
      </c>
      <c r="O8208" s="0" t="str">
        <f aca="false">TEXT(B8208,"YYYY-MM")</f>
        <v>2016-04</v>
      </c>
      <c r="P8208" s="18" t="n">
        <f aca="false">IFERROR(N8208/K8208,0)</f>
        <v>-0.4</v>
      </c>
      <c r="Q8208" s="0" t="str">
        <f aca="false">IF(M8208=0,"No Discount",IF(M8208&lt;0.2,"Low (1-19%)",IF(M8208&lt;0.4,"Medium (20-39%)","High (40%+)")))</f>
        <v>High (40%+)</v>
      </c>
      <c r="R8208" s="0" t="str">
        <f aca="false">INDEX('Lookup Tables'!$B$2:$B$5,MATCH(F8208,'Lookup Tables'!$A$2:$A$5,0))</f>
        <v>Manager C</v>
      </c>
    </row>
    <row r="8209" customFormat="false" ht="15" hidden="false" customHeight="false" outlineLevel="0" collapsed="false">
      <c r="A8209" s="0" t="s">
        <v>6019</v>
      </c>
      <c r="B8209" s="13" t="n">
        <v>42486</v>
      </c>
      <c r="C8209" s="13" t="n">
        <v>42490</v>
      </c>
      <c r="D8209" s="14" t="s">
        <v>69</v>
      </c>
      <c r="E8209" s="14" t="s">
        <v>53</v>
      </c>
      <c r="F8209" s="14" t="s">
        <v>54</v>
      </c>
      <c r="G8209" s="14" t="s">
        <v>70</v>
      </c>
      <c r="H8209" s="14" t="s">
        <v>65</v>
      </c>
      <c r="I8209" s="14" t="s">
        <v>78</v>
      </c>
      <c r="J8209" s="14" t="s">
        <v>637</v>
      </c>
      <c r="K8209" s="15" t="n">
        <v>2.624</v>
      </c>
      <c r="L8209" s="0" t="n">
        <v>1</v>
      </c>
      <c r="M8209" s="16" t="n">
        <v>0.2</v>
      </c>
      <c r="N8209" s="17" t="n">
        <v>0.4264</v>
      </c>
      <c r="O8209" s="0" t="str">
        <f aca="false">TEXT(B8209,"YYYY-MM")</f>
        <v>2016-04</v>
      </c>
      <c r="P8209" s="18" t="n">
        <f aca="false">IFERROR(N8209/K8209,0)</f>
        <v>0.1625</v>
      </c>
      <c r="Q8209" s="0" t="str">
        <f aca="false">IF(M8209=0,"No Discount",IF(M8209&lt;0.2,"Low (1-19%)",IF(M8209&lt;0.4,"Medium (20-39%)","High (40%+)")))</f>
        <v>Medium (20-39%)</v>
      </c>
      <c r="R8209" s="0" t="str">
        <f aca="false">INDEX('Lookup Tables'!$B$2:$B$5,MATCH(F8209,'Lookup Tables'!$A$2:$A$5,0))</f>
        <v>Manager C</v>
      </c>
    </row>
    <row r="8210" customFormat="false" ht="15" hidden="false" customHeight="false" outlineLevel="0" collapsed="false">
      <c r="A8210" s="0" t="s">
        <v>6020</v>
      </c>
      <c r="B8210" s="13" t="n">
        <v>42633</v>
      </c>
      <c r="C8210" s="13" t="n">
        <v>42637</v>
      </c>
      <c r="D8210" s="14" t="s">
        <v>69</v>
      </c>
      <c r="E8210" s="14" t="s">
        <v>53</v>
      </c>
      <c r="F8210" s="14" t="s">
        <v>54</v>
      </c>
      <c r="G8210" s="14" t="s">
        <v>200</v>
      </c>
      <c r="H8210" s="14" t="s">
        <v>65</v>
      </c>
      <c r="I8210" s="14" t="s">
        <v>83</v>
      </c>
      <c r="J8210" s="14" t="s">
        <v>1220</v>
      </c>
      <c r="K8210" s="15" t="n">
        <v>1369.764</v>
      </c>
      <c r="L8210" s="0" t="n">
        <v>6</v>
      </c>
      <c r="M8210" s="16" t="n">
        <v>0.7</v>
      </c>
      <c r="N8210" s="17" t="n">
        <v>-913.176</v>
      </c>
      <c r="O8210" s="0" t="str">
        <f aca="false">TEXT(B8210,"YYYY-MM")</f>
        <v>2016-09</v>
      </c>
      <c r="P8210" s="18" t="n">
        <f aca="false">IFERROR(N8210/K8210,0)</f>
        <v>-0.666666666666667</v>
      </c>
      <c r="Q8210" s="0" t="str">
        <f aca="false">IF(M8210=0,"No Discount",IF(M8210&lt;0.2,"Low (1-19%)",IF(M8210&lt;0.4,"Medium (20-39%)","High (40%+)")))</f>
        <v>High (40%+)</v>
      </c>
      <c r="R8210" s="0" t="str">
        <f aca="false">INDEX('Lookup Tables'!$B$2:$B$5,MATCH(F8210,'Lookup Tables'!$A$2:$A$5,0))</f>
        <v>Manager C</v>
      </c>
    </row>
    <row r="8211" customFormat="false" ht="15" hidden="false" customHeight="false" outlineLevel="0" collapsed="false">
      <c r="A8211" s="0" t="s">
        <v>6020</v>
      </c>
      <c r="B8211" s="13" t="n">
        <v>42633</v>
      </c>
      <c r="C8211" s="13" t="n">
        <v>42637</v>
      </c>
      <c r="D8211" s="14" t="s">
        <v>69</v>
      </c>
      <c r="E8211" s="14" t="s">
        <v>53</v>
      </c>
      <c r="F8211" s="14" t="s">
        <v>54</v>
      </c>
      <c r="G8211" s="14" t="s">
        <v>200</v>
      </c>
      <c r="H8211" s="14" t="s">
        <v>65</v>
      </c>
      <c r="I8211" s="14" t="s">
        <v>73</v>
      </c>
      <c r="J8211" s="14" t="s">
        <v>411</v>
      </c>
      <c r="K8211" s="15" t="n">
        <v>294.368</v>
      </c>
      <c r="L8211" s="0" t="n">
        <v>4</v>
      </c>
      <c r="M8211" s="16" t="n">
        <v>0.2</v>
      </c>
      <c r="N8211" s="17" t="n">
        <v>-58.8736</v>
      </c>
      <c r="O8211" s="0" t="str">
        <f aca="false">TEXT(B8211,"YYYY-MM")</f>
        <v>2016-09</v>
      </c>
      <c r="P8211" s="18" t="n">
        <f aca="false">IFERROR(N8211/K8211,0)</f>
        <v>-0.2</v>
      </c>
      <c r="Q8211" s="0" t="str">
        <f aca="false">IF(M8211=0,"No Discount",IF(M8211&lt;0.2,"Low (1-19%)",IF(M8211&lt;0.4,"Medium (20-39%)","High (40%+)")))</f>
        <v>Medium (20-39%)</v>
      </c>
      <c r="R8211" s="0" t="str">
        <f aca="false">INDEX('Lookup Tables'!$B$2:$B$5,MATCH(F8211,'Lookup Tables'!$A$2:$A$5,0))</f>
        <v>Manager C</v>
      </c>
    </row>
    <row r="8212" customFormat="false" ht="15" hidden="false" customHeight="false" outlineLevel="0" collapsed="false">
      <c r="A8212" s="0" t="s">
        <v>6021</v>
      </c>
      <c r="B8212" s="13" t="n">
        <v>43350</v>
      </c>
      <c r="C8212" s="13" t="n">
        <v>43355</v>
      </c>
      <c r="D8212" s="14" t="s">
        <v>69</v>
      </c>
      <c r="E8212" s="14" t="s">
        <v>62</v>
      </c>
      <c r="F8212" s="14" t="s">
        <v>54</v>
      </c>
      <c r="G8212" s="14" t="s">
        <v>200</v>
      </c>
      <c r="H8212" s="14" t="s">
        <v>65</v>
      </c>
      <c r="I8212" s="14" t="s">
        <v>85</v>
      </c>
      <c r="J8212" s="14" t="s">
        <v>845</v>
      </c>
      <c r="K8212" s="15" t="n">
        <v>81.568</v>
      </c>
      <c r="L8212" s="0" t="n">
        <v>2</v>
      </c>
      <c r="M8212" s="16" t="n">
        <v>0.2</v>
      </c>
      <c r="N8212" s="17" t="n">
        <v>7.1372</v>
      </c>
      <c r="O8212" s="0" t="str">
        <f aca="false">TEXT(B8212,"YYYY-MM")</f>
        <v>2018-09</v>
      </c>
      <c r="P8212" s="18" t="n">
        <f aca="false">IFERROR(N8212/K8212,0)</f>
        <v>0.0875</v>
      </c>
      <c r="Q8212" s="0" t="str">
        <f aca="false">IF(M8212=0,"No Discount",IF(M8212&lt;0.2,"Low (1-19%)",IF(M8212&lt;0.4,"Medium (20-39%)","High (40%+)")))</f>
        <v>Medium (20-39%)</v>
      </c>
      <c r="R8212" s="0" t="str">
        <f aca="false">INDEX('Lookup Tables'!$B$2:$B$5,MATCH(F8212,'Lookup Tables'!$A$2:$A$5,0))</f>
        <v>Manager C</v>
      </c>
    </row>
    <row r="8213" customFormat="false" ht="15" hidden="false" customHeight="false" outlineLevel="0" collapsed="false">
      <c r="A8213" s="0" t="s">
        <v>6022</v>
      </c>
      <c r="B8213" s="13" t="n">
        <v>43046</v>
      </c>
      <c r="C8213" s="13" t="n">
        <v>43051</v>
      </c>
      <c r="D8213" s="14" t="s">
        <v>69</v>
      </c>
      <c r="E8213" s="14" t="s">
        <v>53</v>
      </c>
      <c r="F8213" s="14" t="s">
        <v>98</v>
      </c>
      <c r="G8213" s="14" t="s">
        <v>99</v>
      </c>
      <c r="H8213" s="14" t="s">
        <v>56</v>
      </c>
      <c r="I8213" s="14" t="s">
        <v>76</v>
      </c>
      <c r="J8213" s="14" t="s">
        <v>6023</v>
      </c>
      <c r="K8213" s="15" t="n">
        <v>44.46</v>
      </c>
      <c r="L8213" s="0" t="n">
        <v>5</v>
      </c>
      <c r="M8213" s="16" t="n">
        <v>0.6</v>
      </c>
      <c r="N8213" s="17" t="n">
        <v>-17.784</v>
      </c>
      <c r="O8213" s="0" t="str">
        <f aca="false">TEXT(B8213,"YYYY-MM")</f>
        <v>2017-11</v>
      </c>
      <c r="P8213" s="18" t="n">
        <f aca="false">IFERROR(N8213/K8213,0)</f>
        <v>-0.4</v>
      </c>
      <c r="Q8213" s="0" t="str">
        <f aca="false">IF(M8213=0,"No Discount",IF(M8213&lt;0.2,"Low (1-19%)",IF(M8213&lt;0.4,"Medium (20-39%)","High (40%+)")))</f>
        <v>High (40%+)</v>
      </c>
      <c r="R8213" s="0" t="str">
        <f aca="false">INDEX('Lookup Tables'!$B$2:$B$5,MATCH(F8213,'Lookup Tables'!$A$2:$A$5,0))</f>
        <v>Manager A</v>
      </c>
    </row>
    <row r="8214" customFormat="false" ht="15" hidden="false" customHeight="false" outlineLevel="0" collapsed="false">
      <c r="A8214" s="0" t="s">
        <v>6022</v>
      </c>
      <c r="B8214" s="13" t="n">
        <v>43046</v>
      </c>
      <c r="C8214" s="13" t="n">
        <v>43051</v>
      </c>
      <c r="D8214" s="14" t="s">
        <v>69</v>
      </c>
      <c r="E8214" s="14" t="s">
        <v>53</v>
      </c>
      <c r="F8214" s="14" t="s">
        <v>98</v>
      </c>
      <c r="G8214" s="14" t="s">
        <v>99</v>
      </c>
      <c r="H8214" s="14" t="s">
        <v>65</v>
      </c>
      <c r="I8214" s="14" t="s">
        <v>73</v>
      </c>
      <c r="J8214" s="14" t="s">
        <v>941</v>
      </c>
      <c r="K8214" s="15" t="n">
        <v>314.088</v>
      </c>
      <c r="L8214" s="0" t="n">
        <v>3</v>
      </c>
      <c r="M8214" s="16" t="n">
        <v>0.2</v>
      </c>
      <c r="N8214" s="17" t="n">
        <v>19.6305</v>
      </c>
      <c r="O8214" s="0" t="str">
        <f aca="false">TEXT(B8214,"YYYY-MM")</f>
        <v>2017-11</v>
      </c>
      <c r="P8214" s="18" t="n">
        <f aca="false">IFERROR(N8214/K8214,0)</f>
        <v>0.0625</v>
      </c>
      <c r="Q8214" s="0" t="str">
        <f aca="false">IF(M8214=0,"No Discount",IF(M8214&lt;0.2,"Low (1-19%)",IF(M8214&lt;0.4,"Medium (20-39%)","High (40%+)")))</f>
        <v>Medium (20-39%)</v>
      </c>
      <c r="R8214" s="0" t="str">
        <f aca="false">INDEX('Lookup Tables'!$B$2:$B$5,MATCH(F8214,'Lookup Tables'!$A$2:$A$5,0))</f>
        <v>Manager A</v>
      </c>
    </row>
    <row r="8215" customFormat="false" ht="15" hidden="false" customHeight="false" outlineLevel="0" collapsed="false">
      <c r="A8215" s="0" t="s">
        <v>6024</v>
      </c>
      <c r="B8215" s="13" t="n">
        <v>42638</v>
      </c>
      <c r="C8215" s="13" t="n">
        <v>42645</v>
      </c>
      <c r="D8215" s="14" t="s">
        <v>69</v>
      </c>
      <c r="E8215" s="14" t="s">
        <v>62</v>
      </c>
      <c r="F8215" s="14" t="s">
        <v>54</v>
      </c>
      <c r="G8215" s="14" t="s">
        <v>200</v>
      </c>
      <c r="H8215" s="14" t="s">
        <v>65</v>
      </c>
      <c r="I8215" s="14" t="s">
        <v>83</v>
      </c>
      <c r="J8215" s="14" t="s">
        <v>1999</v>
      </c>
      <c r="K8215" s="15" t="n">
        <v>6.336</v>
      </c>
      <c r="L8215" s="0" t="n">
        <v>4</v>
      </c>
      <c r="M8215" s="16" t="n">
        <v>0.7</v>
      </c>
      <c r="N8215" s="17" t="n">
        <v>-4.6464</v>
      </c>
      <c r="O8215" s="0" t="str">
        <f aca="false">TEXT(B8215,"YYYY-MM")</f>
        <v>2016-09</v>
      </c>
      <c r="P8215" s="18" t="n">
        <f aca="false">IFERROR(N8215/K8215,0)</f>
        <v>-0.733333333333333</v>
      </c>
      <c r="Q8215" s="0" t="str">
        <f aca="false">IF(M8215=0,"No Discount",IF(M8215&lt;0.2,"Low (1-19%)",IF(M8215&lt;0.4,"Medium (20-39%)","High (40%+)")))</f>
        <v>High (40%+)</v>
      </c>
      <c r="R8215" s="0" t="str">
        <f aca="false">INDEX('Lookup Tables'!$B$2:$B$5,MATCH(F8215,'Lookup Tables'!$A$2:$A$5,0))</f>
        <v>Manager C</v>
      </c>
    </row>
    <row r="8216" customFormat="false" ht="15" hidden="false" customHeight="false" outlineLevel="0" collapsed="false">
      <c r="A8216" s="0" t="s">
        <v>6024</v>
      </c>
      <c r="B8216" s="13" t="n">
        <v>42638</v>
      </c>
      <c r="C8216" s="13" t="n">
        <v>42645</v>
      </c>
      <c r="D8216" s="14" t="s">
        <v>69</v>
      </c>
      <c r="E8216" s="14" t="s">
        <v>62</v>
      </c>
      <c r="F8216" s="14" t="s">
        <v>54</v>
      </c>
      <c r="G8216" s="14" t="s">
        <v>200</v>
      </c>
      <c r="H8216" s="14" t="s">
        <v>65</v>
      </c>
      <c r="I8216" s="14" t="s">
        <v>91</v>
      </c>
      <c r="J8216" s="14" t="s">
        <v>2823</v>
      </c>
      <c r="K8216" s="15" t="n">
        <v>10.48</v>
      </c>
      <c r="L8216" s="0" t="n">
        <v>1</v>
      </c>
      <c r="M8216" s="16" t="n">
        <v>0.2</v>
      </c>
      <c r="N8216" s="17" t="n">
        <v>3.799</v>
      </c>
      <c r="O8216" s="0" t="str">
        <f aca="false">TEXT(B8216,"YYYY-MM")</f>
        <v>2016-09</v>
      </c>
      <c r="P8216" s="18" t="n">
        <f aca="false">IFERROR(N8216/K8216,0)</f>
        <v>0.3625</v>
      </c>
      <c r="Q8216" s="0" t="str">
        <f aca="false">IF(M8216=0,"No Discount",IF(M8216&lt;0.2,"Low (1-19%)",IF(M8216&lt;0.4,"Medium (20-39%)","High (40%+)")))</f>
        <v>Medium (20-39%)</v>
      </c>
      <c r="R8216" s="0" t="str">
        <f aca="false">INDEX('Lookup Tables'!$B$2:$B$5,MATCH(F8216,'Lookup Tables'!$A$2:$A$5,0))</f>
        <v>Manager C</v>
      </c>
    </row>
    <row r="8217" customFormat="false" ht="15" hidden="false" customHeight="false" outlineLevel="0" collapsed="false">
      <c r="A8217" s="0" t="s">
        <v>6024</v>
      </c>
      <c r="B8217" s="13" t="n">
        <v>42638</v>
      </c>
      <c r="C8217" s="13" t="n">
        <v>42645</v>
      </c>
      <c r="D8217" s="14" t="s">
        <v>69</v>
      </c>
      <c r="E8217" s="14" t="s">
        <v>62</v>
      </c>
      <c r="F8217" s="14" t="s">
        <v>54</v>
      </c>
      <c r="G8217" s="14" t="s">
        <v>200</v>
      </c>
      <c r="H8217" s="14" t="s">
        <v>65</v>
      </c>
      <c r="I8217" s="14" t="s">
        <v>83</v>
      </c>
      <c r="J8217" s="14" t="s">
        <v>2433</v>
      </c>
      <c r="K8217" s="15" t="n">
        <v>2.469</v>
      </c>
      <c r="L8217" s="0" t="n">
        <v>1</v>
      </c>
      <c r="M8217" s="16" t="n">
        <v>0.7</v>
      </c>
      <c r="N8217" s="17" t="n">
        <v>-1.8106</v>
      </c>
      <c r="O8217" s="0" t="str">
        <f aca="false">TEXT(B8217,"YYYY-MM")</f>
        <v>2016-09</v>
      </c>
      <c r="P8217" s="18" t="n">
        <f aca="false">IFERROR(N8217/K8217,0)</f>
        <v>-0.733333333333333</v>
      </c>
      <c r="Q8217" s="0" t="str">
        <f aca="false">IF(M8217=0,"No Discount",IF(M8217&lt;0.2,"Low (1-19%)",IF(M8217&lt;0.4,"Medium (20-39%)","High (40%+)")))</f>
        <v>High (40%+)</v>
      </c>
      <c r="R8217" s="0" t="str">
        <f aca="false">INDEX('Lookup Tables'!$B$2:$B$5,MATCH(F8217,'Lookup Tables'!$A$2:$A$5,0))</f>
        <v>Manager C</v>
      </c>
    </row>
    <row r="8218" customFormat="false" ht="15" hidden="false" customHeight="false" outlineLevel="0" collapsed="false">
      <c r="A8218" s="0" t="s">
        <v>6024</v>
      </c>
      <c r="B8218" s="13" t="n">
        <v>42638</v>
      </c>
      <c r="C8218" s="13" t="n">
        <v>42645</v>
      </c>
      <c r="D8218" s="14" t="s">
        <v>69</v>
      </c>
      <c r="E8218" s="14" t="s">
        <v>62</v>
      </c>
      <c r="F8218" s="14" t="s">
        <v>54</v>
      </c>
      <c r="G8218" s="14" t="s">
        <v>200</v>
      </c>
      <c r="H8218" s="14" t="s">
        <v>65</v>
      </c>
      <c r="I8218" s="14" t="s">
        <v>83</v>
      </c>
      <c r="J8218" s="14" t="s">
        <v>567</v>
      </c>
      <c r="K8218" s="15" t="n">
        <v>3.264</v>
      </c>
      <c r="L8218" s="0" t="n">
        <v>2</v>
      </c>
      <c r="M8218" s="16" t="n">
        <v>0.7</v>
      </c>
      <c r="N8218" s="17" t="n">
        <v>-2.2848</v>
      </c>
      <c r="O8218" s="0" t="str">
        <f aca="false">TEXT(B8218,"YYYY-MM")</f>
        <v>2016-09</v>
      </c>
      <c r="P8218" s="18" t="n">
        <f aca="false">IFERROR(N8218/K8218,0)</f>
        <v>-0.7</v>
      </c>
      <c r="Q8218" s="0" t="str">
        <f aca="false">IF(M8218=0,"No Discount",IF(M8218&lt;0.2,"Low (1-19%)",IF(M8218&lt;0.4,"Medium (20-39%)","High (40%+)")))</f>
        <v>High (40%+)</v>
      </c>
      <c r="R8218" s="0" t="str">
        <f aca="false">INDEX('Lookup Tables'!$B$2:$B$5,MATCH(F8218,'Lookup Tables'!$A$2:$A$5,0))</f>
        <v>Manager C</v>
      </c>
    </row>
    <row r="8219" customFormat="false" ht="15" hidden="false" customHeight="false" outlineLevel="0" collapsed="false">
      <c r="A8219" s="0" t="s">
        <v>6025</v>
      </c>
      <c r="B8219" s="13" t="n">
        <v>42280</v>
      </c>
      <c r="C8219" s="13" t="n">
        <v>42284</v>
      </c>
      <c r="D8219" s="14" t="s">
        <v>69</v>
      </c>
      <c r="E8219" s="14" t="s">
        <v>53</v>
      </c>
      <c r="F8219" s="14" t="s">
        <v>98</v>
      </c>
      <c r="G8219" s="14" t="s">
        <v>99</v>
      </c>
      <c r="H8219" s="14" t="s">
        <v>65</v>
      </c>
      <c r="I8219" s="14" t="s">
        <v>171</v>
      </c>
      <c r="J8219" s="14" t="s">
        <v>2007</v>
      </c>
      <c r="K8219" s="15" t="n">
        <v>4.344</v>
      </c>
      <c r="L8219" s="0" t="n">
        <v>3</v>
      </c>
      <c r="M8219" s="16" t="n">
        <v>0.2</v>
      </c>
      <c r="N8219" s="17" t="n">
        <v>0.8688</v>
      </c>
      <c r="O8219" s="0" t="str">
        <f aca="false">TEXT(B8219,"YYYY-MM")</f>
        <v>2015-10</v>
      </c>
      <c r="P8219" s="18" t="n">
        <f aca="false">IFERROR(N8219/K8219,0)</f>
        <v>0.2</v>
      </c>
      <c r="Q8219" s="0" t="str">
        <f aca="false">IF(M8219=0,"No Discount",IF(M8219&lt;0.2,"Low (1-19%)",IF(M8219&lt;0.4,"Medium (20-39%)","High (40%+)")))</f>
        <v>Medium (20-39%)</v>
      </c>
      <c r="R8219" s="0" t="str">
        <f aca="false">INDEX('Lookup Tables'!$B$2:$B$5,MATCH(F8219,'Lookup Tables'!$A$2:$A$5,0))</f>
        <v>Manager A</v>
      </c>
    </row>
    <row r="8220" customFormat="false" ht="15" hidden="false" customHeight="false" outlineLevel="0" collapsed="false">
      <c r="A8220" s="0" t="s">
        <v>6025</v>
      </c>
      <c r="B8220" s="13" t="n">
        <v>42280</v>
      </c>
      <c r="C8220" s="13" t="n">
        <v>42284</v>
      </c>
      <c r="D8220" s="14" t="s">
        <v>69</v>
      </c>
      <c r="E8220" s="14" t="s">
        <v>53</v>
      </c>
      <c r="F8220" s="14" t="s">
        <v>98</v>
      </c>
      <c r="G8220" s="14" t="s">
        <v>99</v>
      </c>
      <c r="H8220" s="14" t="s">
        <v>56</v>
      </c>
      <c r="I8220" s="14" t="s">
        <v>76</v>
      </c>
      <c r="J8220" s="14" t="s">
        <v>2019</v>
      </c>
      <c r="K8220" s="15" t="n">
        <v>31.776</v>
      </c>
      <c r="L8220" s="0" t="n">
        <v>3</v>
      </c>
      <c r="M8220" s="16" t="n">
        <v>0.6</v>
      </c>
      <c r="N8220" s="17" t="n">
        <v>-19.0656</v>
      </c>
      <c r="O8220" s="0" t="str">
        <f aca="false">TEXT(B8220,"YYYY-MM")</f>
        <v>2015-10</v>
      </c>
      <c r="P8220" s="18" t="n">
        <f aca="false">IFERROR(N8220/K8220,0)</f>
        <v>-0.6</v>
      </c>
      <c r="Q8220" s="0" t="str">
        <f aca="false">IF(M8220=0,"No Discount",IF(M8220&lt;0.2,"Low (1-19%)",IF(M8220&lt;0.4,"Medium (20-39%)","High (40%+)")))</f>
        <v>High (40%+)</v>
      </c>
      <c r="R8220" s="0" t="str">
        <f aca="false">INDEX('Lookup Tables'!$B$2:$B$5,MATCH(F8220,'Lookup Tables'!$A$2:$A$5,0))</f>
        <v>Manager A</v>
      </c>
    </row>
    <row r="8221" customFormat="false" ht="15" hidden="false" customHeight="false" outlineLevel="0" collapsed="false">
      <c r="A8221" s="0" t="s">
        <v>6025</v>
      </c>
      <c r="B8221" s="13" t="n">
        <v>42280</v>
      </c>
      <c r="C8221" s="13" t="n">
        <v>42284</v>
      </c>
      <c r="D8221" s="14" t="s">
        <v>69</v>
      </c>
      <c r="E8221" s="14" t="s">
        <v>53</v>
      </c>
      <c r="F8221" s="14" t="s">
        <v>98</v>
      </c>
      <c r="G8221" s="14" t="s">
        <v>99</v>
      </c>
      <c r="H8221" s="14" t="s">
        <v>65</v>
      </c>
      <c r="I8221" s="14" t="s">
        <v>66</v>
      </c>
      <c r="J8221" s="14" t="s">
        <v>1133</v>
      </c>
      <c r="K8221" s="15" t="n">
        <v>4.928</v>
      </c>
      <c r="L8221" s="0" t="n">
        <v>2</v>
      </c>
      <c r="M8221" s="16" t="n">
        <v>0.2</v>
      </c>
      <c r="N8221" s="17" t="n">
        <v>1.7248</v>
      </c>
      <c r="O8221" s="0" t="str">
        <f aca="false">TEXT(B8221,"YYYY-MM")</f>
        <v>2015-10</v>
      </c>
      <c r="P8221" s="18" t="n">
        <f aca="false">IFERROR(N8221/K8221,0)</f>
        <v>0.35</v>
      </c>
      <c r="Q8221" s="0" t="str">
        <f aca="false">IF(M8221=0,"No Discount",IF(M8221&lt;0.2,"Low (1-19%)",IF(M8221&lt;0.4,"Medium (20-39%)","High (40%+)")))</f>
        <v>Medium (20-39%)</v>
      </c>
      <c r="R8221" s="0" t="str">
        <f aca="false">INDEX('Lookup Tables'!$B$2:$B$5,MATCH(F8221,'Lookup Tables'!$A$2:$A$5,0))</f>
        <v>Manager A</v>
      </c>
    </row>
    <row r="8222" customFormat="false" ht="15" hidden="false" customHeight="false" outlineLevel="0" collapsed="false">
      <c r="A8222" s="0" t="s">
        <v>6025</v>
      </c>
      <c r="B8222" s="13" t="n">
        <v>42280</v>
      </c>
      <c r="C8222" s="13" t="n">
        <v>42284</v>
      </c>
      <c r="D8222" s="14" t="s">
        <v>69</v>
      </c>
      <c r="E8222" s="14" t="s">
        <v>53</v>
      </c>
      <c r="F8222" s="14" t="s">
        <v>98</v>
      </c>
      <c r="G8222" s="14" t="s">
        <v>99</v>
      </c>
      <c r="H8222" s="14" t="s">
        <v>65</v>
      </c>
      <c r="I8222" s="14" t="s">
        <v>83</v>
      </c>
      <c r="J8222" s="14" t="s">
        <v>248</v>
      </c>
      <c r="K8222" s="15" t="n">
        <v>1.788</v>
      </c>
      <c r="L8222" s="0" t="n">
        <v>3</v>
      </c>
      <c r="M8222" s="16" t="n">
        <v>0.8</v>
      </c>
      <c r="N8222" s="17" t="n">
        <v>-3.0396</v>
      </c>
      <c r="O8222" s="0" t="str">
        <f aca="false">TEXT(B8222,"YYYY-MM")</f>
        <v>2015-10</v>
      </c>
      <c r="P8222" s="18" t="n">
        <f aca="false">IFERROR(N8222/K8222,0)</f>
        <v>-1.7</v>
      </c>
      <c r="Q8222" s="0" t="str">
        <f aca="false">IF(M8222=0,"No Discount",IF(M8222&lt;0.2,"Low (1-19%)",IF(M8222&lt;0.4,"Medium (20-39%)","High (40%+)")))</f>
        <v>High (40%+)</v>
      </c>
      <c r="R8222" s="0" t="str">
        <f aca="false">INDEX('Lookup Tables'!$B$2:$B$5,MATCH(F8222,'Lookup Tables'!$A$2:$A$5,0))</f>
        <v>Manager A</v>
      </c>
    </row>
    <row r="8223" customFormat="false" ht="15" hidden="false" customHeight="false" outlineLevel="0" collapsed="false">
      <c r="A8223" s="0" t="s">
        <v>6025</v>
      </c>
      <c r="B8223" s="13" t="n">
        <v>42280</v>
      </c>
      <c r="C8223" s="13" t="n">
        <v>42284</v>
      </c>
      <c r="D8223" s="14" t="s">
        <v>69</v>
      </c>
      <c r="E8223" s="14" t="s">
        <v>53</v>
      </c>
      <c r="F8223" s="14" t="s">
        <v>98</v>
      </c>
      <c r="G8223" s="14" t="s">
        <v>99</v>
      </c>
      <c r="H8223" s="14" t="s">
        <v>65</v>
      </c>
      <c r="I8223" s="14" t="s">
        <v>171</v>
      </c>
      <c r="J8223" s="14" t="s">
        <v>6026</v>
      </c>
      <c r="K8223" s="15" t="n">
        <v>15.072</v>
      </c>
      <c r="L8223" s="0" t="n">
        <v>4</v>
      </c>
      <c r="M8223" s="16" t="n">
        <v>0.2</v>
      </c>
      <c r="N8223" s="17" t="n">
        <v>-3.768</v>
      </c>
      <c r="O8223" s="0" t="str">
        <f aca="false">TEXT(B8223,"YYYY-MM")</f>
        <v>2015-10</v>
      </c>
      <c r="P8223" s="18" t="n">
        <f aca="false">IFERROR(N8223/K8223,0)</f>
        <v>-0.25</v>
      </c>
      <c r="Q8223" s="0" t="str">
        <f aca="false">IF(M8223=0,"No Discount",IF(M8223&lt;0.2,"Low (1-19%)",IF(M8223&lt;0.4,"Medium (20-39%)","High (40%+)")))</f>
        <v>Medium (20-39%)</v>
      </c>
      <c r="R8223" s="0" t="str">
        <f aca="false">INDEX('Lookup Tables'!$B$2:$B$5,MATCH(F8223,'Lookup Tables'!$A$2:$A$5,0))</f>
        <v>Manager A</v>
      </c>
    </row>
    <row r="8224" customFormat="false" ht="15" hidden="false" customHeight="false" outlineLevel="0" collapsed="false">
      <c r="A8224" s="0" t="s">
        <v>6027</v>
      </c>
      <c r="B8224" s="13" t="n">
        <v>42053</v>
      </c>
      <c r="C8224" s="13" t="n">
        <v>42059</v>
      </c>
      <c r="D8224" s="14" t="s">
        <v>69</v>
      </c>
      <c r="E8224" s="14" t="s">
        <v>53</v>
      </c>
      <c r="F8224" s="14" t="s">
        <v>98</v>
      </c>
      <c r="G8224" s="14" t="s">
        <v>99</v>
      </c>
      <c r="H8224" s="14" t="s">
        <v>65</v>
      </c>
      <c r="I8224" s="14" t="s">
        <v>73</v>
      </c>
      <c r="J8224" s="14" t="s">
        <v>3446</v>
      </c>
      <c r="K8224" s="15" t="n">
        <v>12.624</v>
      </c>
      <c r="L8224" s="0" t="n">
        <v>2</v>
      </c>
      <c r="M8224" s="16" t="n">
        <v>0.2</v>
      </c>
      <c r="N8224" s="17" t="n">
        <v>-2.5248</v>
      </c>
      <c r="O8224" s="0" t="str">
        <f aca="false">TEXT(B8224,"YYYY-MM")</f>
        <v>2015-02</v>
      </c>
      <c r="P8224" s="18" t="n">
        <f aca="false">IFERROR(N8224/K8224,0)</f>
        <v>-0.2</v>
      </c>
      <c r="Q8224" s="0" t="str">
        <f aca="false">IF(M8224=0,"No Discount",IF(M8224&lt;0.2,"Low (1-19%)",IF(M8224&lt;0.4,"Medium (20-39%)","High (40%+)")))</f>
        <v>Medium (20-39%)</v>
      </c>
      <c r="R8224" s="0" t="str">
        <f aca="false">INDEX('Lookup Tables'!$B$2:$B$5,MATCH(F8224,'Lookup Tables'!$A$2:$A$5,0))</f>
        <v>Manager A</v>
      </c>
    </row>
    <row r="8225" customFormat="false" ht="15" hidden="false" customHeight="false" outlineLevel="0" collapsed="false">
      <c r="A8225" s="0" t="s">
        <v>6028</v>
      </c>
      <c r="B8225" s="13" t="n">
        <v>42898</v>
      </c>
      <c r="C8225" s="13" t="n">
        <v>42902</v>
      </c>
      <c r="D8225" s="14" t="s">
        <v>69</v>
      </c>
      <c r="E8225" s="14" t="s">
        <v>62</v>
      </c>
      <c r="F8225" s="14" t="s">
        <v>63</v>
      </c>
      <c r="G8225" s="14" t="s">
        <v>64</v>
      </c>
      <c r="H8225" s="14" t="s">
        <v>65</v>
      </c>
      <c r="I8225" s="14" t="s">
        <v>91</v>
      </c>
      <c r="J8225" s="14" t="s">
        <v>2211</v>
      </c>
      <c r="K8225" s="15" t="n">
        <v>185.88</v>
      </c>
      <c r="L8225" s="0" t="n">
        <v>6</v>
      </c>
      <c r="M8225" s="16" t="n">
        <v>0</v>
      </c>
      <c r="N8225" s="17" t="n">
        <v>83.646</v>
      </c>
      <c r="O8225" s="0" t="str">
        <f aca="false">TEXT(B8225,"YYYY-MM")</f>
        <v>2017-06</v>
      </c>
      <c r="P8225" s="18" t="n">
        <f aca="false">IFERROR(N8225/K8225,0)</f>
        <v>0.45</v>
      </c>
      <c r="Q8225" s="0" t="str">
        <f aca="false">IF(M8225=0,"No Discount",IF(M8225&lt;0.2,"Low (1-19%)",IF(M8225&lt;0.4,"Medium (20-39%)","High (40%+)")))</f>
        <v>No Discount</v>
      </c>
      <c r="R8225" s="0" t="str">
        <f aca="false">INDEX('Lookup Tables'!$B$2:$B$5,MATCH(F8225,'Lookup Tables'!$A$2:$A$5,0))</f>
        <v>Manager D</v>
      </c>
    </row>
    <row r="8226" customFormat="false" ht="15" hidden="false" customHeight="false" outlineLevel="0" collapsed="false">
      <c r="A8226" s="0" t="s">
        <v>6028</v>
      </c>
      <c r="B8226" s="13" t="n">
        <v>42898</v>
      </c>
      <c r="C8226" s="13" t="n">
        <v>42902</v>
      </c>
      <c r="D8226" s="14" t="s">
        <v>69</v>
      </c>
      <c r="E8226" s="14" t="s">
        <v>62</v>
      </c>
      <c r="F8226" s="14" t="s">
        <v>63</v>
      </c>
      <c r="G8226" s="14" t="s">
        <v>64</v>
      </c>
      <c r="H8226" s="14" t="s">
        <v>65</v>
      </c>
      <c r="I8226" s="14" t="s">
        <v>91</v>
      </c>
      <c r="J8226" s="14" t="s">
        <v>2937</v>
      </c>
      <c r="K8226" s="15" t="n">
        <v>12.96</v>
      </c>
      <c r="L8226" s="0" t="n">
        <v>2</v>
      </c>
      <c r="M8226" s="16" t="n">
        <v>0</v>
      </c>
      <c r="N8226" s="17" t="n">
        <v>6.2208</v>
      </c>
      <c r="O8226" s="0" t="str">
        <f aca="false">TEXT(B8226,"YYYY-MM")</f>
        <v>2017-06</v>
      </c>
      <c r="P8226" s="18" t="n">
        <f aca="false">IFERROR(N8226/K8226,0)</f>
        <v>0.48</v>
      </c>
      <c r="Q8226" s="0" t="str">
        <f aca="false">IF(M8226=0,"No Discount",IF(M8226&lt;0.2,"Low (1-19%)",IF(M8226&lt;0.4,"Medium (20-39%)","High (40%+)")))</f>
        <v>No Discount</v>
      </c>
      <c r="R8226" s="0" t="str">
        <f aca="false">INDEX('Lookup Tables'!$B$2:$B$5,MATCH(F8226,'Lookup Tables'!$A$2:$A$5,0))</f>
        <v>Manager D</v>
      </c>
    </row>
    <row r="8227" customFormat="false" ht="15" hidden="false" customHeight="false" outlineLevel="0" collapsed="false">
      <c r="A8227" s="0" t="s">
        <v>6029</v>
      </c>
      <c r="B8227" s="13" t="n">
        <v>43405</v>
      </c>
      <c r="C8227" s="13" t="n">
        <v>43408</v>
      </c>
      <c r="D8227" s="14" t="s">
        <v>52</v>
      </c>
      <c r="E8227" s="14" t="s">
        <v>53</v>
      </c>
      <c r="F8227" s="14" t="s">
        <v>117</v>
      </c>
      <c r="G8227" s="14" t="s">
        <v>584</v>
      </c>
      <c r="H8227" s="14" t="s">
        <v>65</v>
      </c>
      <c r="I8227" s="14" t="s">
        <v>91</v>
      </c>
      <c r="J8227" s="14" t="s">
        <v>522</v>
      </c>
      <c r="K8227" s="15" t="n">
        <v>189.7</v>
      </c>
      <c r="L8227" s="0" t="n">
        <v>10</v>
      </c>
      <c r="M8227" s="16" t="n">
        <v>0</v>
      </c>
      <c r="N8227" s="17" t="n">
        <v>91.056</v>
      </c>
      <c r="O8227" s="0" t="str">
        <f aca="false">TEXT(B8227,"YYYY-MM")</f>
        <v>2018-11</v>
      </c>
      <c r="P8227" s="18" t="n">
        <f aca="false">IFERROR(N8227/K8227,0)</f>
        <v>0.48</v>
      </c>
      <c r="Q8227" s="0" t="str">
        <f aca="false">IF(M8227=0,"No Discount",IF(M8227&lt;0.2,"Low (1-19%)",IF(M8227&lt;0.4,"Medium (20-39%)","High (40%+)")))</f>
        <v>No Discount</v>
      </c>
      <c r="R8227" s="0" t="str">
        <f aca="false">INDEX('Lookup Tables'!$B$2:$B$5,MATCH(F8227,'Lookup Tables'!$A$2:$A$5,0))</f>
        <v>Manager B</v>
      </c>
    </row>
    <row r="8228" customFormat="false" ht="15" hidden="false" customHeight="false" outlineLevel="0" collapsed="false">
      <c r="A8228" s="0" t="s">
        <v>6029</v>
      </c>
      <c r="B8228" s="13" t="n">
        <v>43405</v>
      </c>
      <c r="C8228" s="13" t="n">
        <v>43408</v>
      </c>
      <c r="D8228" s="14" t="s">
        <v>52</v>
      </c>
      <c r="E8228" s="14" t="s">
        <v>53</v>
      </c>
      <c r="F8228" s="14" t="s">
        <v>117</v>
      </c>
      <c r="G8228" s="14" t="s">
        <v>584</v>
      </c>
      <c r="H8228" s="14" t="s">
        <v>65</v>
      </c>
      <c r="I8228" s="14" t="s">
        <v>91</v>
      </c>
      <c r="J8228" s="14" t="s">
        <v>3291</v>
      </c>
      <c r="K8228" s="15" t="n">
        <v>40.99</v>
      </c>
      <c r="L8228" s="0" t="n">
        <v>1</v>
      </c>
      <c r="M8228" s="16" t="n">
        <v>0</v>
      </c>
      <c r="N8228" s="17" t="n">
        <v>20.0851</v>
      </c>
      <c r="O8228" s="0" t="str">
        <f aca="false">TEXT(B8228,"YYYY-MM")</f>
        <v>2018-11</v>
      </c>
      <c r="P8228" s="18" t="n">
        <f aca="false">IFERROR(N8228/K8228,0)</f>
        <v>0.49</v>
      </c>
      <c r="Q8228" s="0" t="str">
        <f aca="false">IF(M8228=0,"No Discount",IF(M8228&lt;0.2,"Low (1-19%)",IF(M8228&lt;0.4,"Medium (20-39%)","High (40%+)")))</f>
        <v>No Discount</v>
      </c>
      <c r="R8228" s="0" t="str">
        <f aca="false">INDEX('Lookup Tables'!$B$2:$B$5,MATCH(F8228,'Lookup Tables'!$A$2:$A$5,0))</f>
        <v>Manager B</v>
      </c>
    </row>
    <row r="8229" customFormat="false" ht="15" hidden="false" customHeight="false" outlineLevel="0" collapsed="false">
      <c r="A8229" s="0" t="s">
        <v>6030</v>
      </c>
      <c r="B8229" s="13" t="n">
        <v>42829</v>
      </c>
      <c r="C8229" s="13" t="n">
        <v>42833</v>
      </c>
      <c r="D8229" s="14" t="s">
        <v>52</v>
      </c>
      <c r="E8229" s="14" t="s">
        <v>97</v>
      </c>
      <c r="F8229" s="14" t="s">
        <v>117</v>
      </c>
      <c r="G8229" s="14" t="s">
        <v>170</v>
      </c>
      <c r="H8229" s="14" t="s">
        <v>56</v>
      </c>
      <c r="I8229" s="14" t="s">
        <v>76</v>
      </c>
      <c r="J8229" s="14" t="s">
        <v>855</v>
      </c>
      <c r="K8229" s="15" t="n">
        <v>82.64</v>
      </c>
      <c r="L8229" s="0" t="n">
        <v>2</v>
      </c>
      <c r="M8229" s="16" t="n">
        <v>0</v>
      </c>
      <c r="N8229" s="17" t="n">
        <v>7.4376</v>
      </c>
      <c r="O8229" s="0" t="str">
        <f aca="false">TEXT(B8229,"YYYY-MM")</f>
        <v>2017-04</v>
      </c>
      <c r="P8229" s="18" t="n">
        <f aca="false">IFERROR(N8229/K8229,0)</f>
        <v>0.09</v>
      </c>
      <c r="Q8229" s="0" t="str">
        <f aca="false">IF(M8229=0,"No Discount",IF(M8229&lt;0.2,"Low (1-19%)",IF(M8229&lt;0.4,"Medium (20-39%)","High (40%+)")))</f>
        <v>No Discount</v>
      </c>
      <c r="R8229" s="0" t="str">
        <f aca="false">INDEX('Lookup Tables'!$B$2:$B$5,MATCH(F8229,'Lookup Tables'!$A$2:$A$5,0))</f>
        <v>Manager B</v>
      </c>
    </row>
    <row r="8230" customFormat="false" ht="15" hidden="false" customHeight="false" outlineLevel="0" collapsed="false">
      <c r="A8230" s="0" t="s">
        <v>6030</v>
      </c>
      <c r="B8230" s="13" t="n">
        <v>42829</v>
      </c>
      <c r="C8230" s="13" t="n">
        <v>42833</v>
      </c>
      <c r="D8230" s="14" t="s">
        <v>52</v>
      </c>
      <c r="E8230" s="14" t="s">
        <v>97</v>
      </c>
      <c r="F8230" s="14" t="s">
        <v>117</v>
      </c>
      <c r="G8230" s="14" t="s">
        <v>170</v>
      </c>
      <c r="H8230" s="14" t="s">
        <v>65</v>
      </c>
      <c r="I8230" s="14" t="s">
        <v>73</v>
      </c>
      <c r="J8230" s="14" t="s">
        <v>367</v>
      </c>
      <c r="K8230" s="15" t="n">
        <v>31.02</v>
      </c>
      <c r="L8230" s="0" t="n">
        <v>2</v>
      </c>
      <c r="M8230" s="16" t="n">
        <v>0</v>
      </c>
      <c r="N8230" s="17" t="n">
        <v>8.0652</v>
      </c>
      <c r="O8230" s="0" t="str">
        <f aca="false">TEXT(B8230,"YYYY-MM")</f>
        <v>2017-04</v>
      </c>
      <c r="P8230" s="18" t="n">
        <f aca="false">IFERROR(N8230/K8230,0)</f>
        <v>0.26</v>
      </c>
      <c r="Q8230" s="0" t="str">
        <f aca="false">IF(M8230=0,"No Discount",IF(M8230&lt;0.2,"Low (1-19%)",IF(M8230&lt;0.4,"Medium (20-39%)","High (40%+)")))</f>
        <v>No Discount</v>
      </c>
      <c r="R8230" s="0" t="str">
        <f aca="false">INDEX('Lookup Tables'!$B$2:$B$5,MATCH(F8230,'Lookup Tables'!$A$2:$A$5,0))</f>
        <v>Manager B</v>
      </c>
    </row>
    <row r="8231" customFormat="false" ht="15" hidden="false" customHeight="false" outlineLevel="0" collapsed="false">
      <c r="A8231" s="0" t="s">
        <v>6030</v>
      </c>
      <c r="B8231" s="13" t="n">
        <v>42829</v>
      </c>
      <c r="C8231" s="13" t="n">
        <v>42833</v>
      </c>
      <c r="D8231" s="14" t="s">
        <v>52</v>
      </c>
      <c r="E8231" s="14" t="s">
        <v>97</v>
      </c>
      <c r="F8231" s="14" t="s">
        <v>117</v>
      </c>
      <c r="G8231" s="14" t="s">
        <v>170</v>
      </c>
      <c r="H8231" s="14" t="s">
        <v>80</v>
      </c>
      <c r="I8231" s="14" t="s">
        <v>123</v>
      </c>
      <c r="J8231" s="14" t="s">
        <v>1841</v>
      </c>
      <c r="K8231" s="15" t="n">
        <v>89.97</v>
      </c>
      <c r="L8231" s="0" t="n">
        <v>3</v>
      </c>
      <c r="M8231" s="16" t="n">
        <v>0</v>
      </c>
      <c r="N8231" s="17" t="n">
        <v>37.7874</v>
      </c>
      <c r="O8231" s="0" t="str">
        <f aca="false">TEXT(B8231,"YYYY-MM")</f>
        <v>2017-04</v>
      </c>
      <c r="P8231" s="18" t="n">
        <f aca="false">IFERROR(N8231/K8231,0)</f>
        <v>0.42</v>
      </c>
      <c r="Q8231" s="0" t="str">
        <f aca="false">IF(M8231=0,"No Discount",IF(M8231&lt;0.2,"Low (1-19%)",IF(M8231&lt;0.4,"Medium (20-39%)","High (40%+)")))</f>
        <v>No Discount</v>
      </c>
      <c r="R8231" s="0" t="str">
        <f aca="false">INDEX('Lookup Tables'!$B$2:$B$5,MATCH(F8231,'Lookup Tables'!$A$2:$A$5,0))</f>
        <v>Manager B</v>
      </c>
    </row>
    <row r="8232" customFormat="false" ht="15" hidden="false" customHeight="false" outlineLevel="0" collapsed="false">
      <c r="A8232" s="0" t="s">
        <v>6031</v>
      </c>
      <c r="B8232" s="13" t="n">
        <v>42916</v>
      </c>
      <c r="C8232" s="13" t="n">
        <v>42918</v>
      </c>
      <c r="D8232" s="14" t="s">
        <v>52</v>
      </c>
      <c r="E8232" s="14" t="s">
        <v>53</v>
      </c>
      <c r="F8232" s="14" t="s">
        <v>54</v>
      </c>
      <c r="G8232" s="14" t="s">
        <v>597</v>
      </c>
      <c r="H8232" s="14" t="s">
        <v>65</v>
      </c>
      <c r="I8232" s="14" t="s">
        <v>78</v>
      </c>
      <c r="J8232" s="14" t="s">
        <v>676</v>
      </c>
      <c r="K8232" s="15" t="n">
        <v>35.97</v>
      </c>
      <c r="L8232" s="0" t="n">
        <v>3</v>
      </c>
      <c r="M8232" s="16" t="n">
        <v>0</v>
      </c>
      <c r="N8232" s="17" t="n">
        <v>9.7119</v>
      </c>
      <c r="O8232" s="0" t="str">
        <f aca="false">TEXT(B8232,"YYYY-MM")</f>
        <v>2017-06</v>
      </c>
      <c r="P8232" s="18" t="n">
        <f aca="false">IFERROR(N8232/K8232,0)</f>
        <v>0.27</v>
      </c>
      <c r="Q8232" s="0" t="str">
        <f aca="false">IF(M8232=0,"No Discount",IF(M8232&lt;0.2,"Low (1-19%)",IF(M8232&lt;0.4,"Medium (20-39%)","High (40%+)")))</f>
        <v>No Discount</v>
      </c>
      <c r="R8232" s="0" t="str">
        <f aca="false">INDEX('Lookup Tables'!$B$2:$B$5,MATCH(F8232,'Lookup Tables'!$A$2:$A$5,0))</f>
        <v>Manager C</v>
      </c>
    </row>
    <row r="8233" customFormat="false" ht="15" hidden="false" customHeight="false" outlineLevel="0" collapsed="false">
      <c r="A8233" s="0" t="s">
        <v>6031</v>
      </c>
      <c r="B8233" s="13" t="n">
        <v>42916</v>
      </c>
      <c r="C8233" s="13" t="n">
        <v>42918</v>
      </c>
      <c r="D8233" s="14" t="s">
        <v>52</v>
      </c>
      <c r="E8233" s="14" t="s">
        <v>53</v>
      </c>
      <c r="F8233" s="14" t="s">
        <v>54</v>
      </c>
      <c r="G8233" s="14" t="s">
        <v>597</v>
      </c>
      <c r="H8233" s="14" t="s">
        <v>56</v>
      </c>
      <c r="I8233" s="14" t="s">
        <v>57</v>
      </c>
      <c r="J8233" s="14" t="s">
        <v>416</v>
      </c>
      <c r="K8233" s="15" t="n">
        <v>1266.86</v>
      </c>
      <c r="L8233" s="0" t="n">
        <v>7</v>
      </c>
      <c r="M8233" s="16" t="n">
        <v>0</v>
      </c>
      <c r="N8233" s="17" t="n">
        <v>291.3778</v>
      </c>
      <c r="O8233" s="0" t="str">
        <f aca="false">TEXT(B8233,"YYYY-MM")</f>
        <v>2017-06</v>
      </c>
      <c r="P8233" s="18" t="n">
        <f aca="false">IFERROR(N8233/K8233,0)</f>
        <v>0.23</v>
      </c>
      <c r="Q8233" s="0" t="str">
        <f aca="false">IF(M8233=0,"No Discount",IF(M8233&lt;0.2,"Low (1-19%)",IF(M8233&lt;0.4,"Medium (20-39%)","High (40%+)")))</f>
        <v>No Discount</v>
      </c>
      <c r="R8233" s="0" t="str">
        <f aca="false">INDEX('Lookup Tables'!$B$2:$B$5,MATCH(F8233,'Lookup Tables'!$A$2:$A$5,0))</f>
        <v>Manager C</v>
      </c>
    </row>
    <row r="8234" customFormat="false" ht="15" hidden="false" customHeight="false" outlineLevel="0" collapsed="false">
      <c r="A8234" s="0" t="s">
        <v>6032</v>
      </c>
      <c r="B8234" s="13" t="n">
        <v>42269</v>
      </c>
      <c r="C8234" s="13" t="n">
        <v>42275</v>
      </c>
      <c r="D8234" s="14" t="s">
        <v>69</v>
      </c>
      <c r="E8234" s="14" t="s">
        <v>53</v>
      </c>
      <c r="F8234" s="14" t="s">
        <v>63</v>
      </c>
      <c r="G8234" s="14" t="s">
        <v>64</v>
      </c>
      <c r="H8234" s="14" t="s">
        <v>65</v>
      </c>
      <c r="I8234" s="14" t="s">
        <v>73</v>
      </c>
      <c r="J8234" s="14" t="s">
        <v>560</v>
      </c>
      <c r="K8234" s="15" t="n">
        <v>169.45</v>
      </c>
      <c r="L8234" s="0" t="n">
        <v>5</v>
      </c>
      <c r="M8234" s="16" t="n">
        <v>0</v>
      </c>
      <c r="N8234" s="17" t="n">
        <v>42.3625</v>
      </c>
      <c r="O8234" s="0" t="str">
        <f aca="false">TEXT(B8234,"YYYY-MM")</f>
        <v>2015-09</v>
      </c>
      <c r="P8234" s="18" t="n">
        <f aca="false">IFERROR(N8234/K8234,0)</f>
        <v>0.25</v>
      </c>
      <c r="Q8234" s="0" t="str">
        <f aca="false">IF(M8234=0,"No Discount",IF(M8234&lt;0.2,"Low (1-19%)",IF(M8234&lt;0.4,"Medium (20-39%)","High (40%+)")))</f>
        <v>No Discount</v>
      </c>
      <c r="R8234" s="0" t="str">
        <f aca="false">INDEX('Lookup Tables'!$B$2:$B$5,MATCH(F8234,'Lookup Tables'!$A$2:$A$5,0))</f>
        <v>Manager D</v>
      </c>
    </row>
    <row r="8235" customFormat="false" ht="15" hidden="false" customHeight="false" outlineLevel="0" collapsed="false">
      <c r="A8235" s="0" t="s">
        <v>6032</v>
      </c>
      <c r="B8235" s="13" t="n">
        <v>42269</v>
      </c>
      <c r="C8235" s="13" t="n">
        <v>42275</v>
      </c>
      <c r="D8235" s="14" t="s">
        <v>69</v>
      </c>
      <c r="E8235" s="14" t="s">
        <v>53</v>
      </c>
      <c r="F8235" s="14" t="s">
        <v>63</v>
      </c>
      <c r="G8235" s="14" t="s">
        <v>64</v>
      </c>
      <c r="H8235" s="14" t="s">
        <v>65</v>
      </c>
      <c r="I8235" s="14" t="s">
        <v>73</v>
      </c>
      <c r="J8235" s="14" t="s">
        <v>3231</v>
      </c>
      <c r="K8235" s="15" t="n">
        <v>40.68</v>
      </c>
      <c r="L8235" s="0" t="n">
        <v>2</v>
      </c>
      <c r="M8235" s="16" t="n">
        <v>0</v>
      </c>
      <c r="N8235" s="17" t="n">
        <v>0.4068</v>
      </c>
      <c r="O8235" s="0" t="str">
        <f aca="false">TEXT(B8235,"YYYY-MM")</f>
        <v>2015-09</v>
      </c>
      <c r="P8235" s="18" t="n">
        <f aca="false">IFERROR(N8235/K8235,0)</f>
        <v>0.01</v>
      </c>
      <c r="Q8235" s="0" t="str">
        <f aca="false">IF(M8235=0,"No Discount",IF(M8235&lt;0.2,"Low (1-19%)",IF(M8235&lt;0.4,"Medium (20-39%)","High (40%+)")))</f>
        <v>No Discount</v>
      </c>
      <c r="R8235" s="0" t="str">
        <f aca="false">INDEX('Lookup Tables'!$B$2:$B$5,MATCH(F8235,'Lookup Tables'!$A$2:$A$5,0))</f>
        <v>Manager D</v>
      </c>
    </row>
    <row r="8236" customFormat="false" ht="15" hidden="false" customHeight="false" outlineLevel="0" collapsed="false">
      <c r="A8236" s="0" t="s">
        <v>6033</v>
      </c>
      <c r="B8236" s="13" t="n">
        <v>43221</v>
      </c>
      <c r="C8236" s="13" t="n">
        <v>43226</v>
      </c>
      <c r="D8236" s="14" t="s">
        <v>69</v>
      </c>
      <c r="E8236" s="14" t="s">
        <v>53</v>
      </c>
      <c r="F8236" s="14" t="s">
        <v>54</v>
      </c>
      <c r="G8236" s="14" t="s">
        <v>70</v>
      </c>
      <c r="H8236" s="14" t="s">
        <v>65</v>
      </c>
      <c r="I8236" s="14" t="s">
        <v>303</v>
      </c>
      <c r="J8236" s="14" t="s">
        <v>4180</v>
      </c>
      <c r="K8236" s="15" t="n">
        <v>3.328</v>
      </c>
      <c r="L8236" s="0" t="n">
        <v>2</v>
      </c>
      <c r="M8236" s="16" t="n">
        <v>0.2</v>
      </c>
      <c r="N8236" s="17" t="n">
        <v>0.416</v>
      </c>
      <c r="O8236" s="0" t="str">
        <f aca="false">TEXT(B8236,"YYYY-MM")</f>
        <v>2018-05</v>
      </c>
      <c r="P8236" s="18" t="n">
        <f aca="false">IFERROR(N8236/K8236,0)</f>
        <v>0.125</v>
      </c>
      <c r="Q8236" s="0" t="str">
        <f aca="false">IF(M8236=0,"No Discount",IF(M8236&lt;0.2,"Low (1-19%)",IF(M8236&lt;0.4,"Medium (20-39%)","High (40%+)")))</f>
        <v>Medium (20-39%)</v>
      </c>
      <c r="R8236" s="0" t="str">
        <f aca="false">INDEX('Lookup Tables'!$B$2:$B$5,MATCH(F8236,'Lookup Tables'!$A$2:$A$5,0))</f>
        <v>Manager C</v>
      </c>
    </row>
    <row r="8237" customFormat="false" ht="15" hidden="false" customHeight="false" outlineLevel="0" collapsed="false">
      <c r="A8237" s="0" t="s">
        <v>6033</v>
      </c>
      <c r="B8237" s="13" t="n">
        <v>43221</v>
      </c>
      <c r="C8237" s="13" t="n">
        <v>43226</v>
      </c>
      <c r="D8237" s="14" t="s">
        <v>69</v>
      </c>
      <c r="E8237" s="14" t="s">
        <v>53</v>
      </c>
      <c r="F8237" s="14" t="s">
        <v>54</v>
      </c>
      <c r="G8237" s="14" t="s">
        <v>70</v>
      </c>
      <c r="H8237" s="14" t="s">
        <v>56</v>
      </c>
      <c r="I8237" s="14" t="s">
        <v>71</v>
      </c>
      <c r="J8237" s="14" t="s">
        <v>742</v>
      </c>
      <c r="K8237" s="15" t="n">
        <v>933.262</v>
      </c>
      <c r="L8237" s="0" t="n">
        <v>4</v>
      </c>
      <c r="M8237" s="16" t="n">
        <v>0.45</v>
      </c>
      <c r="N8237" s="17" t="n">
        <v>-458.1468</v>
      </c>
      <c r="O8237" s="0" t="str">
        <f aca="false">TEXT(B8237,"YYYY-MM")</f>
        <v>2018-05</v>
      </c>
      <c r="P8237" s="18" t="n">
        <f aca="false">IFERROR(N8237/K8237,0)</f>
        <v>-0.490909090909091</v>
      </c>
      <c r="Q8237" s="0" t="str">
        <f aca="false">IF(M8237=0,"No Discount",IF(M8237&lt;0.2,"Low (1-19%)",IF(M8237&lt;0.4,"Medium (20-39%)","High (40%+)")))</f>
        <v>High (40%+)</v>
      </c>
      <c r="R8237" s="0" t="str">
        <f aca="false">INDEX('Lookup Tables'!$B$2:$B$5,MATCH(F8237,'Lookup Tables'!$A$2:$A$5,0))</f>
        <v>Manager C</v>
      </c>
    </row>
    <row r="8238" customFormat="false" ht="15" hidden="false" customHeight="false" outlineLevel="0" collapsed="false">
      <c r="A8238" s="0" t="s">
        <v>6033</v>
      </c>
      <c r="B8238" s="13" t="n">
        <v>43221</v>
      </c>
      <c r="C8238" s="13" t="n">
        <v>43226</v>
      </c>
      <c r="D8238" s="14" t="s">
        <v>69</v>
      </c>
      <c r="E8238" s="14" t="s">
        <v>53</v>
      </c>
      <c r="F8238" s="14" t="s">
        <v>54</v>
      </c>
      <c r="G8238" s="14" t="s">
        <v>70</v>
      </c>
      <c r="H8238" s="14" t="s">
        <v>56</v>
      </c>
      <c r="I8238" s="14" t="s">
        <v>59</v>
      </c>
      <c r="J8238" s="14" t="s">
        <v>861</v>
      </c>
      <c r="K8238" s="15" t="n">
        <v>2803.92</v>
      </c>
      <c r="L8238" s="0" t="n">
        <v>5</v>
      </c>
      <c r="M8238" s="16" t="n">
        <v>0.2</v>
      </c>
      <c r="N8238" s="17" t="n">
        <v>0</v>
      </c>
      <c r="O8238" s="0" t="str">
        <f aca="false">TEXT(B8238,"YYYY-MM")</f>
        <v>2018-05</v>
      </c>
      <c r="P8238" s="18" t="n">
        <f aca="false">IFERROR(N8238/K8238,0)</f>
        <v>0</v>
      </c>
      <c r="Q8238" s="0" t="str">
        <f aca="false">IF(M8238=0,"No Discount",IF(M8238&lt;0.2,"Low (1-19%)",IF(M8238&lt;0.4,"Medium (20-39%)","High (40%+)")))</f>
        <v>Medium (20-39%)</v>
      </c>
      <c r="R8238" s="0" t="str">
        <f aca="false">INDEX('Lookup Tables'!$B$2:$B$5,MATCH(F8238,'Lookup Tables'!$A$2:$A$5,0))</f>
        <v>Manager C</v>
      </c>
    </row>
    <row r="8239" customFormat="false" ht="15" hidden="false" customHeight="false" outlineLevel="0" collapsed="false">
      <c r="A8239" s="0" t="s">
        <v>6034</v>
      </c>
      <c r="B8239" s="13" t="n">
        <v>43393</v>
      </c>
      <c r="C8239" s="13" t="n">
        <v>43393</v>
      </c>
      <c r="D8239" s="14" t="s">
        <v>606</v>
      </c>
      <c r="E8239" s="14" t="s">
        <v>53</v>
      </c>
      <c r="F8239" s="14" t="s">
        <v>54</v>
      </c>
      <c r="G8239" s="14" t="s">
        <v>70</v>
      </c>
      <c r="H8239" s="14" t="s">
        <v>65</v>
      </c>
      <c r="I8239" s="14" t="s">
        <v>73</v>
      </c>
      <c r="J8239" s="14" t="s">
        <v>701</v>
      </c>
      <c r="K8239" s="15" t="n">
        <v>4.768</v>
      </c>
      <c r="L8239" s="0" t="n">
        <v>2</v>
      </c>
      <c r="M8239" s="16" t="n">
        <v>0.2</v>
      </c>
      <c r="N8239" s="17" t="n">
        <v>-0.7748</v>
      </c>
      <c r="O8239" s="0" t="str">
        <f aca="false">TEXT(B8239,"YYYY-MM")</f>
        <v>2018-10</v>
      </c>
      <c r="P8239" s="18" t="n">
        <f aca="false">IFERROR(N8239/K8239,0)</f>
        <v>-0.1625</v>
      </c>
      <c r="Q8239" s="0" t="str">
        <f aca="false">IF(M8239=0,"No Discount",IF(M8239&lt;0.2,"Low (1-19%)",IF(M8239&lt;0.4,"Medium (20-39%)","High (40%+)")))</f>
        <v>Medium (20-39%)</v>
      </c>
      <c r="R8239" s="0" t="str">
        <f aca="false">INDEX('Lookup Tables'!$B$2:$B$5,MATCH(F8239,'Lookup Tables'!$A$2:$A$5,0))</f>
        <v>Manager C</v>
      </c>
    </row>
    <row r="8240" customFormat="false" ht="15" hidden="false" customHeight="false" outlineLevel="0" collapsed="false">
      <c r="A8240" s="0" t="s">
        <v>6034</v>
      </c>
      <c r="B8240" s="13" t="n">
        <v>43393</v>
      </c>
      <c r="C8240" s="13" t="n">
        <v>43393</v>
      </c>
      <c r="D8240" s="14" t="s">
        <v>606</v>
      </c>
      <c r="E8240" s="14" t="s">
        <v>53</v>
      </c>
      <c r="F8240" s="14" t="s">
        <v>54</v>
      </c>
      <c r="G8240" s="14" t="s">
        <v>70</v>
      </c>
      <c r="H8240" s="14" t="s">
        <v>65</v>
      </c>
      <c r="I8240" s="14" t="s">
        <v>91</v>
      </c>
      <c r="J8240" s="14" t="s">
        <v>2563</v>
      </c>
      <c r="K8240" s="15" t="n">
        <v>6.672</v>
      </c>
      <c r="L8240" s="0" t="n">
        <v>1</v>
      </c>
      <c r="M8240" s="16" t="n">
        <v>0.2</v>
      </c>
      <c r="N8240" s="17" t="n">
        <v>2.502</v>
      </c>
      <c r="O8240" s="0" t="str">
        <f aca="false">TEXT(B8240,"YYYY-MM")</f>
        <v>2018-10</v>
      </c>
      <c r="P8240" s="18" t="n">
        <f aca="false">IFERROR(N8240/K8240,0)</f>
        <v>0.375</v>
      </c>
      <c r="Q8240" s="0" t="str">
        <f aca="false">IF(M8240=0,"No Discount",IF(M8240&lt;0.2,"Low (1-19%)",IF(M8240&lt;0.4,"Medium (20-39%)","High (40%+)")))</f>
        <v>Medium (20-39%)</v>
      </c>
      <c r="R8240" s="0" t="str">
        <f aca="false">INDEX('Lookup Tables'!$B$2:$B$5,MATCH(F8240,'Lookup Tables'!$A$2:$A$5,0))</f>
        <v>Manager C</v>
      </c>
    </row>
    <row r="8241" customFormat="false" ht="15" hidden="false" customHeight="false" outlineLevel="0" collapsed="false">
      <c r="A8241" s="0" t="s">
        <v>6034</v>
      </c>
      <c r="B8241" s="13" t="n">
        <v>43393</v>
      </c>
      <c r="C8241" s="13" t="n">
        <v>43393</v>
      </c>
      <c r="D8241" s="14" t="s">
        <v>606</v>
      </c>
      <c r="E8241" s="14" t="s">
        <v>53</v>
      </c>
      <c r="F8241" s="14" t="s">
        <v>54</v>
      </c>
      <c r="G8241" s="14" t="s">
        <v>70</v>
      </c>
      <c r="H8241" s="14" t="s">
        <v>65</v>
      </c>
      <c r="I8241" s="14" t="s">
        <v>78</v>
      </c>
      <c r="J8241" s="14" t="s">
        <v>1953</v>
      </c>
      <c r="K8241" s="15" t="n">
        <v>4.448</v>
      </c>
      <c r="L8241" s="0" t="n">
        <v>2</v>
      </c>
      <c r="M8241" s="16" t="n">
        <v>0.2</v>
      </c>
      <c r="N8241" s="17" t="n">
        <v>1.112</v>
      </c>
      <c r="O8241" s="0" t="str">
        <f aca="false">TEXT(B8241,"YYYY-MM")</f>
        <v>2018-10</v>
      </c>
      <c r="P8241" s="18" t="n">
        <f aca="false">IFERROR(N8241/K8241,0)</f>
        <v>0.25</v>
      </c>
      <c r="Q8241" s="0" t="str">
        <f aca="false">IF(M8241=0,"No Discount",IF(M8241&lt;0.2,"Low (1-19%)",IF(M8241&lt;0.4,"Medium (20-39%)","High (40%+)")))</f>
        <v>Medium (20-39%)</v>
      </c>
      <c r="R8241" s="0" t="str">
        <f aca="false">INDEX('Lookup Tables'!$B$2:$B$5,MATCH(F8241,'Lookup Tables'!$A$2:$A$5,0))</f>
        <v>Manager C</v>
      </c>
    </row>
    <row r="8242" customFormat="false" ht="15" hidden="false" customHeight="false" outlineLevel="0" collapsed="false">
      <c r="A8242" s="0" t="s">
        <v>6034</v>
      </c>
      <c r="B8242" s="13" t="n">
        <v>43393</v>
      </c>
      <c r="C8242" s="13" t="n">
        <v>43393</v>
      </c>
      <c r="D8242" s="14" t="s">
        <v>606</v>
      </c>
      <c r="E8242" s="14" t="s">
        <v>53</v>
      </c>
      <c r="F8242" s="14" t="s">
        <v>54</v>
      </c>
      <c r="G8242" s="14" t="s">
        <v>70</v>
      </c>
      <c r="H8242" s="14" t="s">
        <v>56</v>
      </c>
      <c r="I8242" s="14" t="s">
        <v>76</v>
      </c>
      <c r="J8242" s="14" t="s">
        <v>3912</v>
      </c>
      <c r="K8242" s="15" t="n">
        <v>43.936</v>
      </c>
      <c r="L8242" s="0" t="n">
        <v>4</v>
      </c>
      <c r="M8242" s="16" t="n">
        <v>0.2</v>
      </c>
      <c r="N8242" s="17" t="n">
        <v>6.0412</v>
      </c>
      <c r="O8242" s="0" t="str">
        <f aca="false">TEXT(B8242,"YYYY-MM")</f>
        <v>2018-10</v>
      </c>
      <c r="P8242" s="18" t="n">
        <f aca="false">IFERROR(N8242/K8242,0)</f>
        <v>0.1375</v>
      </c>
      <c r="Q8242" s="0" t="str">
        <f aca="false">IF(M8242=0,"No Discount",IF(M8242&lt;0.2,"Low (1-19%)",IF(M8242&lt;0.4,"Medium (20-39%)","High (40%+)")))</f>
        <v>Medium (20-39%)</v>
      </c>
      <c r="R8242" s="0" t="str">
        <f aca="false">INDEX('Lookup Tables'!$B$2:$B$5,MATCH(F8242,'Lookup Tables'!$A$2:$A$5,0))</f>
        <v>Manager C</v>
      </c>
    </row>
    <row r="8243" customFormat="false" ht="15" hidden="false" customHeight="false" outlineLevel="0" collapsed="false">
      <c r="A8243" s="0" t="s">
        <v>6035</v>
      </c>
      <c r="B8243" s="13" t="n">
        <v>42248</v>
      </c>
      <c r="C8243" s="13" t="n">
        <v>42252</v>
      </c>
      <c r="D8243" s="14" t="s">
        <v>69</v>
      </c>
      <c r="E8243" s="14" t="s">
        <v>53</v>
      </c>
      <c r="F8243" s="14" t="s">
        <v>117</v>
      </c>
      <c r="G8243" s="14" t="s">
        <v>170</v>
      </c>
      <c r="H8243" s="14" t="s">
        <v>65</v>
      </c>
      <c r="I8243" s="14" t="s">
        <v>83</v>
      </c>
      <c r="J8243" s="14" t="s">
        <v>1258</v>
      </c>
      <c r="K8243" s="15" t="n">
        <v>23.744</v>
      </c>
      <c r="L8243" s="0" t="n">
        <v>2</v>
      </c>
      <c r="M8243" s="16" t="n">
        <v>0.2</v>
      </c>
      <c r="N8243" s="17" t="n">
        <v>8.3104</v>
      </c>
      <c r="O8243" s="0" t="str">
        <f aca="false">TEXT(B8243,"YYYY-MM")</f>
        <v>2015-09</v>
      </c>
      <c r="P8243" s="18" t="n">
        <f aca="false">IFERROR(N8243/K8243,0)</f>
        <v>0.35</v>
      </c>
      <c r="Q8243" s="0" t="str">
        <f aca="false">IF(M8243=0,"No Discount",IF(M8243&lt;0.2,"Low (1-19%)",IF(M8243&lt;0.4,"Medium (20-39%)","High (40%+)")))</f>
        <v>Medium (20-39%)</v>
      </c>
      <c r="R8243" s="0" t="str">
        <f aca="false">INDEX('Lookup Tables'!$B$2:$B$5,MATCH(F8243,'Lookup Tables'!$A$2:$A$5,0))</f>
        <v>Manager B</v>
      </c>
    </row>
    <row r="8244" customFormat="false" ht="15" hidden="false" customHeight="false" outlineLevel="0" collapsed="false">
      <c r="A8244" s="0" t="s">
        <v>6035</v>
      </c>
      <c r="B8244" s="13" t="n">
        <v>42248</v>
      </c>
      <c r="C8244" s="13" t="n">
        <v>42252</v>
      </c>
      <c r="D8244" s="14" t="s">
        <v>69</v>
      </c>
      <c r="E8244" s="14" t="s">
        <v>53</v>
      </c>
      <c r="F8244" s="14" t="s">
        <v>117</v>
      </c>
      <c r="G8244" s="14" t="s">
        <v>170</v>
      </c>
      <c r="H8244" s="14" t="s">
        <v>80</v>
      </c>
      <c r="I8244" s="14" t="s">
        <v>123</v>
      </c>
      <c r="J8244" s="14" t="s">
        <v>2269</v>
      </c>
      <c r="K8244" s="15" t="n">
        <v>357</v>
      </c>
      <c r="L8244" s="0" t="n">
        <v>3</v>
      </c>
      <c r="M8244" s="16" t="n">
        <v>0</v>
      </c>
      <c r="N8244" s="17" t="n">
        <v>57.12</v>
      </c>
      <c r="O8244" s="0" t="str">
        <f aca="false">TEXT(B8244,"YYYY-MM")</f>
        <v>2015-09</v>
      </c>
      <c r="P8244" s="18" t="n">
        <f aca="false">IFERROR(N8244/K8244,0)</f>
        <v>0.16</v>
      </c>
      <c r="Q8244" s="0" t="str">
        <f aca="false">IF(M8244=0,"No Discount",IF(M8244&lt;0.2,"Low (1-19%)",IF(M8244&lt;0.4,"Medium (20-39%)","High (40%+)")))</f>
        <v>No Discount</v>
      </c>
      <c r="R8244" s="0" t="str">
        <f aca="false">INDEX('Lookup Tables'!$B$2:$B$5,MATCH(F8244,'Lookup Tables'!$A$2:$A$5,0))</f>
        <v>Manager B</v>
      </c>
    </row>
    <row r="8245" customFormat="false" ht="15" hidden="false" customHeight="false" outlineLevel="0" collapsed="false">
      <c r="A8245" s="0" t="s">
        <v>6036</v>
      </c>
      <c r="B8245" s="13" t="n">
        <v>42228</v>
      </c>
      <c r="C8245" s="13" t="n">
        <v>42232</v>
      </c>
      <c r="D8245" s="14" t="s">
        <v>69</v>
      </c>
      <c r="E8245" s="14" t="s">
        <v>53</v>
      </c>
      <c r="F8245" s="14" t="s">
        <v>63</v>
      </c>
      <c r="G8245" s="14" t="s">
        <v>64</v>
      </c>
      <c r="H8245" s="14" t="s">
        <v>80</v>
      </c>
      <c r="I8245" s="14" t="s">
        <v>81</v>
      </c>
      <c r="J8245" s="14" t="s">
        <v>2879</v>
      </c>
      <c r="K8245" s="15" t="n">
        <v>806.336</v>
      </c>
      <c r="L8245" s="0" t="n">
        <v>8</v>
      </c>
      <c r="M8245" s="16" t="n">
        <v>0.2</v>
      </c>
      <c r="N8245" s="17" t="n">
        <v>50.396</v>
      </c>
      <c r="O8245" s="0" t="str">
        <f aca="false">TEXT(B8245,"YYYY-MM")</f>
        <v>2015-08</v>
      </c>
      <c r="P8245" s="18" t="n">
        <f aca="false">IFERROR(N8245/K8245,0)</f>
        <v>0.0625</v>
      </c>
      <c r="Q8245" s="0" t="str">
        <f aca="false">IF(M8245=0,"No Discount",IF(M8245&lt;0.2,"Low (1-19%)",IF(M8245&lt;0.4,"Medium (20-39%)","High (40%+)")))</f>
        <v>Medium (20-39%)</v>
      </c>
      <c r="R8245" s="0" t="str">
        <f aca="false">INDEX('Lookup Tables'!$B$2:$B$5,MATCH(F8245,'Lookup Tables'!$A$2:$A$5,0))</f>
        <v>Manager D</v>
      </c>
    </row>
    <row r="8246" customFormat="false" ht="15" hidden="false" customHeight="false" outlineLevel="0" collapsed="false">
      <c r="A8246" s="0" t="s">
        <v>6036</v>
      </c>
      <c r="B8246" s="13" t="n">
        <v>42228</v>
      </c>
      <c r="C8246" s="13" t="n">
        <v>42232</v>
      </c>
      <c r="D8246" s="14" t="s">
        <v>69</v>
      </c>
      <c r="E8246" s="14" t="s">
        <v>53</v>
      </c>
      <c r="F8246" s="14" t="s">
        <v>63</v>
      </c>
      <c r="G8246" s="14" t="s">
        <v>64</v>
      </c>
      <c r="H8246" s="14" t="s">
        <v>56</v>
      </c>
      <c r="I8246" s="14" t="s">
        <v>76</v>
      </c>
      <c r="J8246" s="14" t="s">
        <v>2144</v>
      </c>
      <c r="K8246" s="15" t="n">
        <v>85.44</v>
      </c>
      <c r="L8246" s="0" t="n">
        <v>3</v>
      </c>
      <c r="M8246" s="16" t="n">
        <v>0</v>
      </c>
      <c r="N8246" s="17" t="n">
        <v>31.6128</v>
      </c>
      <c r="O8246" s="0" t="str">
        <f aca="false">TEXT(B8246,"YYYY-MM")</f>
        <v>2015-08</v>
      </c>
      <c r="P8246" s="18" t="n">
        <f aca="false">IFERROR(N8246/K8246,0)</f>
        <v>0.37</v>
      </c>
      <c r="Q8246" s="0" t="str">
        <f aca="false">IF(M8246=0,"No Discount",IF(M8246&lt;0.2,"Low (1-19%)",IF(M8246&lt;0.4,"Medium (20-39%)","High (40%+)")))</f>
        <v>No Discount</v>
      </c>
      <c r="R8246" s="0" t="str">
        <f aca="false">INDEX('Lookup Tables'!$B$2:$B$5,MATCH(F8246,'Lookup Tables'!$A$2:$A$5,0))</f>
        <v>Manager D</v>
      </c>
    </row>
    <row r="8247" customFormat="false" ht="15" hidden="false" customHeight="false" outlineLevel="0" collapsed="false">
      <c r="A8247" s="0" t="s">
        <v>6037</v>
      </c>
      <c r="B8247" s="13" t="n">
        <v>42235</v>
      </c>
      <c r="C8247" s="13" t="n">
        <v>42239</v>
      </c>
      <c r="D8247" s="14" t="s">
        <v>69</v>
      </c>
      <c r="E8247" s="14" t="s">
        <v>62</v>
      </c>
      <c r="F8247" s="14" t="s">
        <v>54</v>
      </c>
      <c r="G8247" s="14" t="s">
        <v>597</v>
      </c>
      <c r="H8247" s="14" t="s">
        <v>65</v>
      </c>
      <c r="I8247" s="14" t="s">
        <v>73</v>
      </c>
      <c r="J8247" s="14" t="s">
        <v>347</v>
      </c>
      <c r="K8247" s="15" t="n">
        <v>344.91</v>
      </c>
      <c r="L8247" s="0" t="n">
        <v>3</v>
      </c>
      <c r="M8247" s="16" t="n">
        <v>0</v>
      </c>
      <c r="N8247" s="17" t="n">
        <v>10.3473</v>
      </c>
      <c r="O8247" s="0" t="str">
        <f aca="false">TEXT(B8247,"YYYY-MM")</f>
        <v>2015-08</v>
      </c>
      <c r="P8247" s="18" t="n">
        <f aca="false">IFERROR(N8247/K8247,0)</f>
        <v>0.03</v>
      </c>
      <c r="Q8247" s="0" t="str">
        <f aca="false">IF(M8247=0,"No Discount",IF(M8247&lt;0.2,"Low (1-19%)",IF(M8247&lt;0.4,"Medium (20-39%)","High (40%+)")))</f>
        <v>No Discount</v>
      </c>
      <c r="R8247" s="0" t="str">
        <f aca="false">INDEX('Lookup Tables'!$B$2:$B$5,MATCH(F8247,'Lookup Tables'!$A$2:$A$5,0))</f>
        <v>Manager C</v>
      </c>
    </row>
    <row r="8248" customFormat="false" ht="15" hidden="false" customHeight="false" outlineLevel="0" collapsed="false">
      <c r="A8248" s="0" t="s">
        <v>6038</v>
      </c>
      <c r="B8248" s="13" t="n">
        <v>42500</v>
      </c>
      <c r="C8248" s="13" t="n">
        <v>42500</v>
      </c>
      <c r="D8248" s="14" t="s">
        <v>606</v>
      </c>
      <c r="E8248" s="14" t="s">
        <v>97</v>
      </c>
      <c r="F8248" s="14" t="s">
        <v>98</v>
      </c>
      <c r="G8248" s="14" t="s">
        <v>146</v>
      </c>
      <c r="H8248" s="14" t="s">
        <v>65</v>
      </c>
      <c r="I8248" s="14" t="s">
        <v>85</v>
      </c>
      <c r="J8248" s="14" t="s">
        <v>979</v>
      </c>
      <c r="K8248" s="15" t="n">
        <v>70.97</v>
      </c>
      <c r="L8248" s="0" t="n">
        <v>5</v>
      </c>
      <c r="M8248" s="16" t="n">
        <v>0.8</v>
      </c>
      <c r="N8248" s="17" t="n">
        <v>-191.619</v>
      </c>
      <c r="O8248" s="0" t="str">
        <f aca="false">TEXT(B8248,"YYYY-MM")</f>
        <v>2016-05</v>
      </c>
      <c r="P8248" s="18" t="n">
        <f aca="false">IFERROR(N8248/K8248,0)</f>
        <v>-2.7</v>
      </c>
      <c r="Q8248" s="0" t="str">
        <f aca="false">IF(M8248=0,"No Discount",IF(M8248&lt;0.2,"Low (1-19%)",IF(M8248&lt;0.4,"Medium (20-39%)","High (40%+)")))</f>
        <v>High (40%+)</v>
      </c>
      <c r="R8248" s="0" t="str">
        <f aca="false">INDEX('Lookup Tables'!$B$2:$B$5,MATCH(F8248,'Lookup Tables'!$A$2:$A$5,0))</f>
        <v>Manager A</v>
      </c>
    </row>
    <row r="8249" customFormat="false" ht="15" hidden="false" customHeight="false" outlineLevel="0" collapsed="false">
      <c r="A8249" s="0" t="s">
        <v>6038</v>
      </c>
      <c r="B8249" s="13" t="n">
        <v>42500</v>
      </c>
      <c r="C8249" s="13" t="n">
        <v>42500</v>
      </c>
      <c r="D8249" s="14" t="s">
        <v>606</v>
      </c>
      <c r="E8249" s="14" t="s">
        <v>97</v>
      </c>
      <c r="F8249" s="14" t="s">
        <v>98</v>
      </c>
      <c r="G8249" s="14" t="s">
        <v>146</v>
      </c>
      <c r="H8249" s="14" t="s">
        <v>65</v>
      </c>
      <c r="I8249" s="14" t="s">
        <v>78</v>
      </c>
      <c r="J8249" s="14" t="s">
        <v>2370</v>
      </c>
      <c r="K8249" s="15" t="n">
        <v>36.784</v>
      </c>
      <c r="L8249" s="0" t="n">
        <v>2</v>
      </c>
      <c r="M8249" s="16" t="n">
        <v>0.2</v>
      </c>
      <c r="N8249" s="17" t="n">
        <v>3.6784</v>
      </c>
      <c r="O8249" s="0" t="str">
        <f aca="false">TEXT(B8249,"YYYY-MM")</f>
        <v>2016-05</v>
      </c>
      <c r="P8249" s="18" t="n">
        <f aca="false">IFERROR(N8249/K8249,0)</f>
        <v>0.1</v>
      </c>
      <c r="Q8249" s="0" t="str">
        <f aca="false">IF(M8249=0,"No Discount",IF(M8249&lt;0.2,"Low (1-19%)",IF(M8249&lt;0.4,"Medium (20-39%)","High (40%+)")))</f>
        <v>Medium (20-39%)</v>
      </c>
      <c r="R8249" s="0" t="str">
        <f aca="false">INDEX('Lookup Tables'!$B$2:$B$5,MATCH(F8249,'Lookup Tables'!$A$2:$A$5,0))</f>
        <v>Manager A</v>
      </c>
    </row>
    <row r="8250" customFormat="false" ht="15" hidden="false" customHeight="false" outlineLevel="0" collapsed="false">
      <c r="A8250" s="0" t="s">
        <v>6039</v>
      </c>
      <c r="B8250" s="13" t="n">
        <v>42865</v>
      </c>
      <c r="C8250" s="13" t="n">
        <v>42868</v>
      </c>
      <c r="D8250" s="14" t="s">
        <v>52</v>
      </c>
      <c r="E8250" s="14" t="s">
        <v>97</v>
      </c>
      <c r="F8250" s="14" t="s">
        <v>117</v>
      </c>
      <c r="G8250" s="14" t="s">
        <v>118</v>
      </c>
      <c r="H8250" s="14" t="s">
        <v>80</v>
      </c>
      <c r="I8250" s="14" t="s">
        <v>81</v>
      </c>
      <c r="J8250" s="14" t="s">
        <v>1145</v>
      </c>
      <c r="K8250" s="15" t="n">
        <v>743.988</v>
      </c>
      <c r="L8250" s="0" t="n">
        <v>2</v>
      </c>
      <c r="M8250" s="16" t="n">
        <v>0.4</v>
      </c>
      <c r="N8250" s="17" t="n">
        <v>-123.998</v>
      </c>
      <c r="O8250" s="0" t="str">
        <f aca="false">TEXT(B8250,"YYYY-MM")</f>
        <v>2017-05</v>
      </c>
      <c r="P8250" s="18" t="n">
        <f aca="false">IFERROR(N8250/K8250,0)</f>
        <v>-0.166666666666667</v>
      </c>
      <c r="Q8250" s="0" t="str">
        <f aca="false">IF(M8250=0,"No Discount",IF(M8250&lt;0.2,"Low (1-19%)",IF(M8250&lt;0.4,"Medium (20-39%)","High (40%+)")))</f>
        <v>High (40%+)</v>
      </c>
      <c r="R8250" s="0" t="str">
        <f aca="false">INDEX('Lookup Tables'!$B$2:$B$5,MATCH(F8250,'Lookup Tables'!$A$2:$A$5,0))</f>
        <v>Manager B</v>
      </c>
    </row>
    <row r="8251" customFormat="false" ht="15" hidden="false" customHeight="false" outlineLevel="0" collapsed="false">
      <c r="A8251" s="0" t="s">
        <v>6040</v>
      </c>
      <c r="B8251" s="13" t="n">
        <v>42434</v>
      </c>
      <c r="C8251" s="13" t="n">
        <v>42438</v>
      </c>
      <c r="D8251" s="14" t="s">
        <v>52</v>
      </c>
      <c r="E8251" s="14" t="s">
        <v>53</v>
      </c>
      <c r="F8251" s="14" t="s">
        <v>98</v>
      </c>
      <c r="G8251" s="14" t="s">
        <v>146</v>
      </c>
      <c r="H8251" s="14" t="s">
        <v>65</v>
      </c>
      <c r="I8251" s="14" t="s">
        <v>83</v>
      </c>
      <c r="J8251" s="14" t="s">
        <v>1625</v>
      </c>
      <c r="K8251" s="15" t="n">
        <v>11.212</v>
      </c>
      <c r="L8251" s="0" t="n">
        <v>2</v>
      </c>
      <c r="M8251" s="16" t="n">
        <v>0.8</v>
      </c>
      <c r="N8251" s="17" t="n">
        <v>-16.818</v>
      </c>
      <c r="O8251" s="0" t="str">
        <f aca="false">TEXT(B8251,"YYYY-MM")</f>
        <v>2016-03</v>
      </c>
      <c r="P8251" s="18" t="n">
        <f aca="false">IFERROR(N8251/K8251,0)</f>
        <v>-1.5</v>
      </c>
      <c r="Q8251" s="0" t="str">
        <f aca="false">IF(M8251=0,"No Discount",IF(M8251&lt;0.2,"Low (1-19%)",IF(M8251&lt;0.4,"Medium (20-39%)","High (40%+)")))</f>
        <v>High (40%+)</v>
      </c>
      <c r="R8251" s="0" t="str">
        <f aca="false">INDEX('Lookup Tables'!$B$2:$B$5,MATCH(F8251,'Lookup Tables'!$A$2:$A$5,0))</f>
        <v>Manager A</v>
      </c>
    </row>
    <row r="8252" customFormat="false" ht="15" hidden="false" customHeight="false" outlineLevel="0" collapsed="false">
      <c r="A8252" s="0" t="s">
        <v>6040</v>
      </c>
      <c r="B8252" s="13" t="n">
        <v>42434</v>
      </c>
      <c r="C8252" s="13" t="n">
        <v>42438</v>
      </c>
      <c r="D8252" s="14" t="s">
        <v>52</v>
      </c>
      <c r="E8252" s="14" t="s">
        <v>53</v>
      </c>
      <c r="F8252" s="14" t="s">
        <v>98</v>
      </c>
      <c r="G8252" s="14" t="s">
        <v>146</v>
      </c>
      <c r="H8252" s="14" t="s">
        <v>56</v>
      </c>
      <c r="I8252" s="14" t="s">
        <v>76</v>
      </c>
      <c r="J8252" s="14" t="s">
        <v>603</v>
      </c>
      <c r="K8252" s="15" t="n">
        <v>4.712</v>
      </c>
      <c r="L8252" s="0" t="n">
        <v>2</v>
      </c>
      <c r="M8252" s="16" t="n">
        <v>0.6</v>
      </c>
      <c r="N8252" s="17" t="n">
        <v>-1.8848</v>
      </c>
      <c r="O8252" s="0" t="str">
        <f aca="false">TEXT(B8252,"YYYY-MM")</f>
        <v>2016-03</v>
      </c>
      <c r="P8252" s="18" t="n">
        <f aca="false">IFERROR(N8252/K8252,0)</f>
        <v>-0.4</v>
      </c>
      <c r="Q8252" s="0" t="str">
        <f aca="false">IF(M8252=0,"No Discount",IF(M8252&lt;0.2,"Low (1-19%)",IF(M8252&lt;0.4,"Medium (20-39%)","High (40%+)")))</f>
        <v>High (40%+)</v>
      </c>
      <c r="R8252" s="0" t="str">
        <f aca="false">INDEX('Lookup Tables'!$B$2:$B$5,MATCH(F8252,'Lookup Tables'!$A$2:$A$5,0))</f>
        <v>Manager A</v>
      </c>
    </row>
    <row r="8253" customFormat="false" ht="15" hidden="false" customHeight="false" outlineLevel="0" collapsed="false">
      <c r="A8253" s="0" t="s">
        <v>6040</v>
      </c>
      <c r="B8253" s="13" t="n">
        <v>42434</v>
      </c>
      <c r="C8253" s="13" t="n">
        <v>42438</v>
      </c>
      <c r="D8253" s="14" t="s">
        <v>52</v>
      </c>
      <c r="E8253" s="14" t="s">
        <v>53</v>
      </c>
      <c r="F8253" s="14" t="s">
        <v>98</v>
      </c>
      <c r="G8253" s="14" t="s">
        <v>146</v>
      </c>
      <c r="H8253" s="14" t="s">
        <v>65</v>
      </c>
      <c r="I8253" s="14" t="s">
        <v>85</v>
      </c>
      <c r="J8253" s="14" t="s">
        <v>2056</v>
      </c>
      <c r="K8253" s="15" t="n">
        <v>180.98</v>
      </c>
      <c r="L8253" s="0" t="n">
        <v>5</v>
      </c>
      <c r="M8253" s="16" t="n">
        <v>0.8</v>
      </c>
      <c r="N8253" s="17" t="n">
        <v>-470.548</v>
      </c>
      <c r="O8253" s="0" t="str">
        <f aca="false">TEXT(B8253,"YYYY-MM")</f>
        <v>2016-03</v>
      </c>
      <c r="P8253" s="18" t="n">
        <f aca="false">IFERROR(N8253/K8253,0)</f>
        <v>-2.6</v>
      </c>
      <c r="Q8253" s="0" t="str">
        <f aca="false">IF(M8253=0,"No Discount",IF(M8253&lt;0.2,"Low (1-19%)",IF(M8253&lt;0.4,"Medium (20-39%)","High (40%+)")))</f>
        <v>High (40%+)</v>
      </c>
      <c r="R8253" s="0" t="str">
        <f aca="false">INDEX('Lookup Tables'!$B$2:$B$5,MATCH(F8253,'Lookup Tables'!$A$2:$A$5,0))</f>
        <v>Manager A</v>
      </c>
    </row>
    <row r="8254" customFormat="false" ht="15" hidden="false" customHeight="false" outlineLevel="0" collapsed="false">
      <c r="A8254" s="0" t="s">
        <v>6040</v>
      </c>
      <c r="B8254" s="13" t="n">
        <v>42434</v>
      </c>
      <c r="C8254" s="13" t="n">
        <v>42438</v>
      </c>
      <c r="D8254" s="14" t="s">
        <v>52</v>
      </c>
      <c r="E8254" s="14" t="s">
        <v>53</v>
      </c>
      <c r="F8254" s="14" t="s">
        <v>98</v>
      </c>
      <c r="G8254" s="14" t="s">
        <v>146</v>
      </c>
      <c r="H8254" s="14" t="s">
        <v>65</v>
      </c>
      <c r="I8254" s="14" t="s">
        <v>73</v>
      </c>
      <c r="J8254" s="14" t="s">
        <v>280</v>
      </c>
      <c r="K8254" s="15" t="n">
        <v>60.416</v>
      </c>
      <c r="L8254" s="0" t="n">
        <v>2</v>
      </c>
      <c r="M8254" s="16" t="n">
        <v>0.2</v>
      </c>
      <c r="N8254" s="17" t="n">
        <v>6.0416</v>
      </c>
      <c r="O8254" s="0" t="str">
        <f aca="false">TEXT(B8254,"YYYY-MM")</f>
        <v>2016-03</v>
      </c>
      <c r="P8254" s="18" t="n">
        <f aca="false">IFERROR(N8254/K8254,0)</f>
        <v>0.1</v>
      </c>
      <c r="Q8254" s="0" t="str">
        <f aca="false">IF(M8254=0,"No Discount",IF(M8254&lt;0.2,"Low (1-19%)",IF(M8254&lt;0.4,"Medium (20-39%)","High (40%+)")))</f>
        <v>Medium (20-39%)</v>
      </c>
      <c r="R8254" s="0" t="str">
        <f aca="false">INDEX('Lookup Tables'!$B$2:$B$5,MATCH(F8254,'Lookup Tables'!$A$2:$A$5,0))</f>
        <v>Manager A</v>
      </c>
    </row>
    <row r="8255" customFormat="false" ht="15" hidden="false" customHeight="false" outlineLevel="0" collapsed="false">
      <c r="A8255" s="0" t="s">
        <v>6041</v>
      </c>
      <c r="B8255" s="13" t="n">
        <v>43324</v>
      </c>
      <c r="C8255" s="13" t="n">
        <v>43331</v>
      </c>
      <c r="D8255" s="14" t="s">
        <v>69</v>
      </c>
      <c r="E8255" s="14" t="s">
        <v>53</v>
      </c>
      <c r="F8255" s="14" t="s">
        <v>63</v>
      </c>
      <c r="G8255" s="14" t="s">
        <v>94</v>
      </c>
      <c r="H8255" s="14" t="s">
        <v>80</v>
      </c>
      <c r="I8255" s="14" t="s">
        <v>570</v>
      </c>
      <c r="J8255" s="14" t="s">
        <v>2611</v>
      </c>
      <c r="K8255" s="15" t="n">
        <v>299.99</v>
      </c>
      <c r="L8255" s="0" t="n">
        <v>1</v>
      </c>
      <c r="M8255" s="16" t="n">
        <v>0</v>
      </c>
      <c r="N8255" s="17" t="n">
        <v>89.997</v>
      </c>
      <c r="O8255" s="0" t="str">
        <f aca="false">TEXT(B8255,"YYYY-MM")</f>
        <v>2018-08</v>
      </c>
      <c r="P8255" s="18" t="n">
        <f aca="false">IFERROR(N8255/K8255,0)</f>
        <v>0.3</v>
      </c>
      <c r="Q8255" s="0" t="str">
        <f aca="false">IF(M8255=0,"No Discount",IF(M8255&lt;0.2,"Low (1-19%)",IF(M8255&lt;0.4,"Medium (20-39%)","High (40%+)")))</f>
        <v>No Discount</v>
      </c>
      <c r="R8255" s="0" t="str">
        <f aca="false">INDEX('Lookup Tables'!$B$2:$B$5,MATCH(F8255,'Lookup Tables'!$A$2:$A$5,0))</f>
        <v>Manager D</v>
      </c>
    </row>
    <row r="8256" customFormat="false" ht="15" hidden="false" customHeight="false" outlineLevel="0" collapsed="false">
      <c r="A8256" s="0" t="s">
        <v>6041</v>
      </c>
      <c r="B8256" s="13" t="n">
        <v>43324</v>
      </c>
      <c r="C8256" s="13" t="n">
        <v>43331</v>
      </c>
      <c r="D8256" s="14" t="s">
        <v>69</v>
      </c>
      <c r="E8256" s="14" t="s">
        <v>53</v>
      </c>
      <c r="F8256" s="14" t="s">
        <v>63</v>
      </c>
      <c r="G8256" s="14" t="s">
        <v>94</v>
      </c>
      <c r="H8256" s="14" t="s">
        <v>65</v>
      </c>
      <c r="I8256" s="14" t="s">
        <v>91</v>
      </c>
      <c r="J8256" s="14" t="s">
        <v>4082</v>
      </c>
      <c r="K8256" s="15" t="n">
        <v>192.16</v>
      </c>
      <c r="L8256" s="0" t="n">
        <v>4</v>
      </c>
      <c r="M8256" s="16" t="n">
        <v>0</v>
      </c>
      <c r="N8256" s="17" t="n">
        <v>92.2368</v>
      </c>
      <c r="O8256" s="0" t="str">
        <f aca="false">TEXT(B8256,"YYYY-MM")</f>
        <v>2018-08</v>
      </c>
      <c r="P8256" s="18" t="n">
        <f aca="false">IFERROR(N8256/K8256,0)</f>
        <v>0.48</v>
      </c>
      <c r="Q8256" s="0" t="str">
        <f aca="false">IF(M8256=0,"No Discount",IF(M8256&lt;0.2,"Low (1-19%)",IF(M8256&lt;0.4,"Medium (20-39%)","High (40%+)")))</f>
        <v>No Discount</v>
      </c>
      <c r="R8256" s="0" t="str">
        <f aca="false">INDEX('Lookup Tables'!$B$2:$B$5,MATCH(F8256,'Lookup Tables'!$A$2:$A$5,0))</f>
        <v>Manager D</v>
      </c>
    </row>
    <row r="8257" customFormat="false" ht="15" hidden="false" customHeight="false" outlineLevel="0" collapsed="false">
      <c r="A8257" s="0" t="s">
        <v>6041</v>
      </c>
      <c r="B8257" s="13" t="n">
        <v>43324</v>
      </c>
      <c r="C8257" s="13" t="n">
        <v>43331</v>
      </c>
      <c r="D8257" s="14" t="s">
        <v>69</v>
      </c>
      <c r="E8257" s="14" t="s">
        <v>53</v>
      </c>
      <c r="F8257" s="14" t="s">
        <v>63</v>
      </c>
      <c r="G8257" s="14" t="s">
        <v>94</v>
      </c>
      <c r="H8257" s="14" t="s">
        <v>80</v>
      </c>
      <c r="I8257" s="14" t="s">
        <v>81</v>
      </c>
      <c r="J8257" s="14" t="s">
        <v>935</v>
      </c>
      <c r="K8257" s="15" t="n">
        <v>242.624</v>
      </c>
      <c r="L8257" s="0" t="n">
        <v>8</v>
      </c>
      <c r="M8257" s="16" t="n">
        <v>0.2</v>
      </c>
      <c r="N8257" s="17" t="n">
        <v>27.2952</v>
      </c>
      <c r="O8257" s="0" t="str">
        <f aca="false">TEXT(B8257,"YYYY-MM")</f>
        <v>2018-08</v>
      </c>
      <c r="P8257" s="18" t="n">
        <f aca="false">IFERROR(N8257/K8257,0)</f>
        <v>0.1125</v>
      </c>
      <c r="Q8257" s="0" t="str">
        <f aca="false">IF(M8257=0,"No Discount",IF(M8257&lt;0.2,"Low (1-19%)",IF(M8257&lt;0.4,"Medium (20-39%)","High (40%+)")))</f>
        <v>Medium (20-39%)</v>
      </c>
      <c r="R8257" s="0" t="str">
        <f aca="false">INDEX('Lookup Tables'!$B$2:$B$5,MATCH(F8257,'Lookup Tables'!$A$2:$A$5,0))</f>
        <v>Manager D</v>
      </c>
    </row>
    <row r="8258" customFormat="false" ht="15" hidden="false" customHeight="false" outlineLevel="0" collapsed="false">
      <c r="A8258" s="0" t="s">
        <v>6041</v>
      </c>
      <c r="B8258" s="13" t="n">
        <v>43324</v>
      </c>
      <c r="C8258" s="13" t="n">
        <v>43331</v>
      </c>
      <c r="D8258" s="14" t="s">
        <v>69</v>
      </c>
      <c r="E8258" s="14" t="s">
        <v>53</v>
      </c>
      <c r="F8258" s="14" t="s">
        <v>63</v>
      </c>
      <c r="G8258" s="14" t="s">
        <v>94</v>
      </c>
      <c r="H8258" s="14" t="s">
        <v>65</v>
      </c>
      <c r="I8258" s="14" t="s">
        <v>73</v>
      </c>
      <c r="J8258" s="14" t="s">
        <v>803</v>
      </c>
      <c r="K8258" s="15" t="n">
        <v>46.74</v>
      </c>
      <c r="L8258" s="0" t="n">
        <v>3</v>
      </c>
      <c r="M8258" s="16" t="n">
        <v>0</v>
      </c>
      <c r="N8258" s="17" t="n">
        <v>11.685</v>
      </c>
      <c r="O8258" s="0" t="str">
        <f aca="false">TEXT(B8258,"YYYY-MM")</f>
        <v>2018-08</v>
      </c>
      <c r="P8258" s="18" t="n">
        <f aca="false">IFERROR(N8258/K8258,0)</f>
        <v>0.25</v>
      </c>
      <c r="Q8258" s="0" t="str">
        <f aca="false">IF(M8258=0,"No Discount",IF(M8258&lt;0.2,"Low (1-19%)",IF(M8258&lt;0.4,"Medium (20-39%)","High (40%+)")))</f>
        <v>No Discount</v>
      </c>
      <c r="R8258" s="0" t="str">
        <f aca="false">INDEX('Lookup Tables'!$B$2:$B$5,MATCH(F8258,'Lookup Tables'!$A$2:$A$5,0))</f>
        <v>Manager D</v>
      </c>
    </row>
    <row r="8259" customFormat="false" ht="15" hidden="false" customHeight="false" outlineLevel="0" collapsed="false">
      <c r="A8259" s="0" t="s">
        <v>6041</v>
      </c>
      <c r="B8259" s="13" t="n">
        <v>43324</v>
      </c>
      <c r="C8259" s="13" t="n">
        <v>43331</v>
      </c>
      <c r="D8259" s="14" t="s">
        <v>69</v>
      </c>
      <c r="E8259" s="14" t="s">
        <v>53</v>
      </c>
      <c r="F8259" s="14" t="s">
        <v>63</v>
      </c>
      <c r="G8259" s="14" t="s">
        <v>94</v>
      </c>
      <c r="H8259" s="14" t="s">
        <v>80</v>
      </c>
      <c r="I8259" s="14" t="s">
        <v>123</v>
      </c>
      <c r="J8259" s="14" t="s">
        <v>3121</v>
      </c>
      <c r="K8259" s="15" t="n">
        <v>174.95</v>
      </c>
      <c r="L8259" s="0" t="n">
        <v>5</v>
      </c>
      <c r="M8259" s="16" t="n">
        <v>0</v>
      </c>
      <c r="N8259" s="17" t="n">
        <v>12.2465</v>
      </c>
      <c r="O8259" s="0" t="str">
        <f aca="false">TEXT(B8259,"YYYY-MM")</f>
        <v>2018-08</v>
      </c>
      <c r="P8259" s="18" t="n">
        <f aca="false">IFERROR(N8259/K8259,0)</f>
        <v>0.07</v>
      </c>
      <c r="Q8259" s="0" t="str">
        <f aca="false">IF(M8259=0,"No Discount",IF(M8259&lt;0.2,"Low (1-19%)",IF(M8259&lt;0.4,"Medium (20-39%)","High (40%+)")))</f>
        <v>No Discount</v>
      </c>
      <c r="R8259" s="0" t="str">
        <f aca="false">INDEX('Lookup Tables'!$B$2:$B$5,MATCH(F8259,'Lookup Tables'!$A$2:$A$5,0))</f>
        <v>Manager D</v>
      </c>
    </row>
    <row r="8260" customFormat="false" ht="15" hidden="false" customHeight="false" outlineLevel="0" collapsed="false">
      <c r="A8260" s="0" t="s">
        <v>6041</v>
      </c>
      <c r="B8260" s="13" t="n">
        <v>43324</v>
      </c>
      <c r="C8260" s="13" t="n">
        <v>43331</v>
      </c>
      <c r="D8260" s="14" t="s">
        <v>69</v>
      </c>
      <c r="E8260" s="14" t="s">
        <v>53</v>
      </c>
      <c r="F8260" s="14" t="s">
        <v>63</v>
      </c>
      <c r="G8260" s="14" t="s">
        <v>94</v>
      </c>
      <c r="H8260" s="14" t="s">
        <v>65</v>
      </c>
      <c r="I8260" s="14" t="s">
        <v>83</v>
      </c>
      <c r="J8260" s="14" t="s">
        <v>5113</v>
      </c>
      <c r="K8260" s="15" t="n">
        <v>100.704</v>
      </c>
      <c r="L8260" s="0" t="n">
        <v>6</v>
      </c>
      <c r="M8260" s="16" t="n">
        <v>0.2</v>
      </c>
      <c r="N8260" s="17" t="n">
        <v>37.764</v>
      </c>
      <c r="O8260" s="0" t="str">
        <f aca="false">TEXT(B8260,"YYYY-MM")</f>
        <v>2018-08</v>
      </c>
      <c r="P8260" s="18" t="n">
        <f aca="false">IFERROR(N8260/K8260,0)</f>
        <v>0.375</v>
      </c>
      <c r="Q8260" s="0" t="str">
        <f aca="false">IF(M8260=0,"No Discount",IF(M8260&lt;0.2,"Low (1-19%)",IF(M8260&lt;0.4,"Medium (20-39%)","High (40%+)")))</f>
        <v>Medium (20-39%)</v>
      </c>
      <c r="R8260" s="0" t="str">
        <f aca="false">INDEX('Lookup Tables'!$B$2:$B$5,MATCH(F8260,'Lookup Tables'!$A$2:$A$5,0))</f>
        <v>Manager D</v>
      </c>
    </row>
    <row r="8261" customFormat="false" ht="15" hidden="false" customHeight="false" outlineLevel="0" collapsed="false">
      <c r="A8261" s="0" t="s">
        <v>6042</v>
      </c>
      <c r="B8261" s="13" t="n">
        <v>42912</v>
      </c>
      <c r="C8261" s="13" t="n">
        <v>42912</v>
      </c>
      <c r="D8261" s="14" t="s">
        <v>606</v>
      </c>
      <c r="E8261" s="14" t="s">
        <v>97</v>
      </c>
      <c r="F8261" s="14" t="s">
        <v>98</v>
      </c>
      <c r="G8261" s="14" t="s">
        <v>157</v>
      </c>
      <c r="H8261" s="14" t="s">
        <v>65</v>
      </c>
      <c r="I8261" s="14" t="s">
        <v>91</v>
      </c>
      <c r="J8261" s="14" t="s">
        <v>798</v>
      </c>
      <c r="K8261" s="15" t="n">
        <v>368.91</v>
      </c>
      <c r="L8261" s="0" t="n">
        <v>9</v>
      </c>
      <c r="M8261" s="16" t="n">
        <v>0</v>
      </c>
      <c r="N8261" s="17" t="n">
        <v>180.7659</v>
      </c>
      <c r="O8261" s="0" t="str">
        <f aca="false">TEXT(B8261,"YYYY-MM")</f>
        <v>2017-06</v>
      </c>
      <c r="P8261" s="18" t="n">
        <f aca="false">IFERROR(N8261/K8261,0)</f>
        <v>0.49</v>
      </c>
      <c r="Q8261" s="0" t="str">
        <f aca="false">IF(M8261=0,"No Discount",IF(M8261&lt;0.2,"Low (1-19%)",IF(M8261&lt;0.4,"Medium (20-39%)","High (40%+)")))</f>
        <v>No Discount</v>
      </c>
      <c r="R8261" s="0" t="str">
        <f aca="false">INDEX('Lookup Tables'!$B$2:$B$5,MATCH(F8261,'Lookup Tables'!$A$2:$A$5,0))</f>
        <v>Manager A</v>
      </c>
    </row>
    <row r="8262" customFormat="false" ht="15" hidden="false" customHeight="false" outlineLevel="0" collapsed="false">
      <c r="A8262" s="0" t="s">
        <v>6042</v>
      </c>
      <c r="B8262" s="13" t="n">
        <v>42912</v>
      </c>
      <c r="C8262" s="13" t="n">
        <v>42912</v>
      </c>
      <c r="D8262" s="14" t="s">
        <v>606</v>
      </c>
      <c r="E8262" s="14" t="s">
        <v>97</v>
      </c>
      <c r="F8262" s="14" t="s">
        <v>98</v>
      </c>
      <c r="G8262" s="14" t="s">
        <v>157</v>
      </c>
      <c r="H8262" s="14" t="s">
        <v>65</v>
      </c>
      <c r="I8262" s="14" t="s">
        <v>83</v>
      </c>
      <c r="J8262" s="14" t="s">
        <v>705</v>
      </c>
      <c r="K8262" s="15" t="n">
        <v>8.02</v>
      </c>
      <c r="L8262" s="0" t="n">
        <v>1</v>
      </c>
      <c r="M8262" s="16" t="n">
        <v>0</v>
      </c>
      <c r="N8262" s="17" t="n">
        <v>3.7694</v>
      </c>
      <c r="O8262" s="0" t="str">
        <f aca="false">TEXT(B8262,"YYYY-MM")</f>
        <v>2017-06</v>
      </c>
      <c r="P8262" s="18" t="n">
        <f aca="false">IFERROR(N8262/K8262,0)</f>
        <v>0.47</v>
      </c>
      <c r="Q8262" s="0" t="str">
        <f aca="false">IF(M8262=0,"No Discount",IF(M8262&lt;0.2,"Low (1-19%)",IF(M8262&lt;0.4,"Medium (20-39%)","High (40%+)")))</f>
        <v>No Discount</v>
      </c>
      <c r="R8262" s="0" t="str">
        <f aca="false">INDEX('Lookup Tables'!$B$2:$B$5,MATCH(F8262,'Lookup Tables'!$A$2:$A$5,0))</f>
        <v>Manager A</v>
      </c>
    </row>
    <row r="8263" customFormat="false" ht="15" hidden="false" customHeight="false" outlineLevel="0" collapsed="false">
      <c r="A8263" s="0" t="s">
        <v>6042</v>
      </c>
      <c r="B8263" s="13" t="n">
        <v>42912</v>
      </c>
      <c r="C8263" s="13" t="n">
        <v>42912</v>
      </c>
      <c r="D8263" s="14" t="s">
        <v>606</v>
      </c>
      <c r="E8263" s="14" t="s">
        <v>97</v>
      </c>
      <c r="F8263" s="14" t="s">
        <v>98</v>
      </c>
      <c r="G8263" s="14" t="s">
        <v>157</v>
      </c>
      <c r="H8263" s="14" t="s">
        <v>65</v>
      </c>
      <c r="I8263" s="14" t="s">
        <v>73</v>
      </c>
      <c r="J8263" s="14" t="s">
        <v>2686</v>
      </c>
      <c r="K8263" s="15" t="n">
        <v>171.04</v>
      </c>
      <c r="L8263" s="0" t="n">
        <v>4</v>
      </c>
      <c r="M8263" s="16" t="n">
        <v>0</v>
      </c>
      <c r="N8263" s="17" t="n">
        <v>44.4704</v>
      </c>
      <c r="O8263" s="0" t="str">
        <f aca="false">TEXT(B8263,"YYYY-MM")</f>
        <v>2017-06</v>
      </c>
      <c r="P8263" s="18" t="n">
        <f aca="false">IFERROR(N8263/K8263,0)</f>
        <v>0.26</v>
      </c>
      <c r="Q8263" s="0" t="str">
        <f aca="false">IF(M8263=0,"No Discount",IF(M8263&lt;0.2,"Low (1-19%)",IF(M8263&lt;0.4,"Medium (20-39%)","High (40%+)")))</f>
        <v>No Discount</v>
      </c>
      <c r="R8263" s="0" t="str">
        <f aca="false">INDEX('Lookup Tables'!$B$2:$B$5,MATCH(F8263,'Lookup Tables'!$A$2:$A$5,0))</f>
        <v>Manager A</v>
      </c>
    </row>
    <row r="8264" customFormat="false" ht="15" hidden="false" customHeight="false" outlineLevel="0" collapsed="false">
      <c r="A8264" s="0" t="s">
        <v>6043</v>
      </c>
      <c r="B8264" s="13" t="n">
        <v>43084</v>
      </c>
      <c r="C8264" s="13" t="n">
        <v>43088</v>
      </c>
      <c r="D8264" s="14" t="s">
        <v>69</v>
      </c>
      <c r="E8264" s="14" t="s">
        <v>97</v>
      </c>
      <c r="F8264" s="14" t="s">
        <v>54</v>
      </c>
      <c r="G8264" s="14" t="s">
        <v>787</v>
      </c>
      <c r="H8264" s="14" t="s">
        <v>65</v>
      </c>
      <c r="I8264" s="14" t="s">
        <v>91</v>
      </c>
      <c r="J8264" s="14" t="s">
        <v>651</v>
      </c>
      <c r="K8264" s="15" t="n">
        <v>19.44</v>
      </c>
      <c r="L8264" s="0" t="n">
        <v>3</v>
      </c>
      <c r="M8264" s="16" t="n">
        <v>0</v>
      </c>
      <c r="N8264" s="17" t="n">
        <v>9.3312</v>
      </c>
      <c r="O8264" s="0" t="str">
        <f aca="false">TEXT(B8264,"YYYY-MM")</f>
        <v>2017-12</v>
      </c>
      <c r="P8264" s="18" t="n">
        <f aca="false">IFERROR(N8264/K8264,0)</f>
        <v>0.48</v>
      </c>
      <c r="Q8264" s="0" t="str">
        <f aca="false">IF(M8264=0,"No Discount",IF(M8264&lt;0.2,"Low (1-19%)",IF(M8264&lt;0.4,"Medium (20-39%)","High (40%+)")))</f>
        <v>No Discount</v>
      </c>
      <c r="R8264" s="0" t="str">
        <f aca="false">INDEX('Lookup Tables'!$B$2:$B$5,MATCH(F8264,'Lookup Tables'!$A$2:$A$5,0))</f>
        <v>Manager C</v>
      </c>
    </row>
    <row r="8265" customFormat="false" ht="15" hidden="false" customHeight="false" outlineLevel="0" collapsed="false">
      <c r="A8265" s="0" t="s">
        <v>6044</v>
      </c>
      <c r="B8265" s="13" t="n">
        <v>42626</v>
      </c>
      <c r="C8265" s="13" t="n">
        <v>42630</v>
      </c>
      <c r="D8265" s="14" t="s">
        <v>69</v>
      </c>
      <c r="E8265" s="14" t="s">
        <v>53</v>
      </c>
      <c r="F8265" s="14" t="s">
        <v>54</v>
      </c>
      <c r="G8265" s="14" t="s">
        <v>90</v>
      </c>
      <c r="H8265" s="14" t="s">
        <v>65</v>
      </c>
      <c r="I8265" s="14" t="s">
        <v>83</v>
      </c>
      <c r="J8265" s="14" t="s">
        <v>1120</v>
      </c>
      <c r="K8265" s="15" t="n">
        <v>13.092</v>
      </c>
      <c r="L8265" s="0" t="n">
        <v>4</v>
      </c>
      <c r="M8265" s="16" t="n">
        <v>0.7</v>
      </c>
      <c r="N8265" s="17" t="n">
        <v>-10.0372</v>
      </c>
      <c r="O8265" s="0" t="str">
        <f aca="false">TEXT(B8265,"YYYY-MM")</f>
        <v>2016-09</v>
      </c>
      <c r="P8265" s="18" t="n">
        <f aca="false">IFERROR(N8265/K8265,0)</f>
        <v>-0.766666666666667</v>
      </c>
      <c r="Q8265" s="0" t="str">
        <f aca="false">IF(M8265=0,"No Discount",IF(M8265&lt;0.2,"Low (1-19%)",IF(M8265&lt;0.4,"Medium (20-39%)","High (40%+)")))</f>
        <v>High (40%+)</v>
      </c>
      <c r="R8265" s="0" t="str">
        <f aca="false">INDEX('Lookup Tables'!$B$2:$B$5,MATCH(F8265,'Lookup Tables'!$A$2:$A$5,0))</f>
        <v>Manager C</v>
      </c>
    </row>
    <row r="8266" customFormat="false" ht="15" hidden="false" customHeight="false" outlineLevel="0" collapsed="false">
      <c r="A8266" s="0" t="s">
        <v>6045</v>
      </c>
      <c r="B8266" s="13" t="n">
        <v>42368</v>
      </c>
      <c r="C8266" s="13" t="n">
        <v>42373</v>
      </c>
      <c r="D8266" s="14" t="s">
        <v>69</v>
      </c>
      <c r="E8266" s="14" t="s">
        <v>53</v>
      </c>
      <c r="F8266" s="14" t="s">
        <v>117</v>
      </c>
      <c r="G8266" s="14" t="s">
        <v>170</v>
      </c>
      <c r="H8266" s="14" t="s">
        <v>65</v>
      </c>
      <c r="I8266" s="14" t="s">
        <v>85</v>
      </c>
      <c r="J8266" s="14" t="s">
        <v>6046</v>
      </c>
      <c r="K8266" s="15" t="n">
        <v>122.94</v>
      </c>
      <c r="L8266" s="0" t="n">
        <v>3</v>
      </c>
      <c r="M8266" s="16" t="n">
        <v>0</v>
      </c>
      <c r="N8266" s="17" t="n">
        <v>30.735</v>
      </c>
      <c r="O8266" s="0" t="str">
        <f aca="false">TEXT(B8266,"YYYY-MM")</f>
        <v>2015-12</v>
      </c>
      <c r="P8266" s="18" t="n">
        <f aca="false">IFERROR(N8266/K8266,0)</f>
        <v>0.25</v>
      </c>
      <c r="Q8266" s="0" t="str">
        <f aca="false">IF(M8266=0,"No Discount",IF(M8266&lt;0.2,"Low (1-19%)",IF(M8266&lt;0.4,"Medium (20-39%)","High (40%+)")))</f>
        <v>No Discount</v>
      </c>
      <c r="R8266" s="0" t="str">
        <f aca="false">INDEX('Lookup Tables'!$B$2:$B$5,MATCH(F8266,'Lookup Tables'!$A$2:$A$5,0))</f>
        <v>Manager B</v>
      </c>
    </row>
    <row r="8267" customFormat="false" ht="15" hidden="false" customHeight="false" outlineLevel="0" collapsed="false">
      <c r="A8267" s="0" t="s">
        <v>6045</v>
      </c>
      <c r="B8267" s="13" t="n">
        <v>42368</v>
      </c>
      <c r="C8267" s="13" t="n">
        <v>42373</v>
      </c>
      <c r="D8267" s="14" t="s">
        <v>69</v>
      </c>
      <c r="E8267" s="14" t="s">
        <v>53</v>
      </c>
      <c r="F8267" s="14" t="s">
        <v>117</v>
      </c>
      <c r="G8267" s="14" t="s">
        <v>170</v>
      </c>
      <c r="H8267" s="14" t="s">
        <v>65</v>
      </c>
      <c r="I8267" s="14" t="s">
        <v>83</v>
      </c>
      <c r="J8267" s="14" t="s">
        <v>1528</v>
      </c>
      <c r="K8267" s="15" t="n">
        <v>35.448</v>
      </c>
      <c r="L8267" s="0" t="n">
        <v>7</v>
      </c>
      <c r="M8267" s="16" t="n">
        <v>0.2</v>
      </c>
      <c r="N8267" s="17" t="n">
        <v>12.8499</v>
      </c>
      <c r="O8267" s="0" t="str">
        <f aca="false">TEXT(B8267,"YYYY-MM")</f>
        <v>2015-12</v>
      </c>
      <c r="P8267" s="18" t="n">
        <f aca="false">IFERROR(N8267/K8267,0)</f>
        <v>0.3625</v>
      </c>
      <c r="Q8267" s="0" t="str">
        <f aca="false">IF(M8267=0,"No Discount",IF(M8267&lt;0.2,"Low (1-19%)",IF(M8267&lt;0.4,"Medium (20-39%)","High (40%+)")))</f>
        <v>Medium (20-39%)</v>
      </c>
      <c r="R8267" s="0" t="str">
        <f aca="false">INDEX('Lookup Tables'!$B$2:$B$5,MATCH(F8267,'Lookup Tables'!$A$2:$A$5,0))</f>
        <v>Manager B</v>
      </c>
    </row>
    <row r="8268" customFormat="false" ht="15" hidden="false" customHeight="false" outlineLevel="0" collapsed="false">
      <c r="A8268" s="0" t="s">
        <v>6047</v>
      </c>
      <c r="B8268" s="13" t="n">
        <v>42123</v>
      </c>
      <c r="C8268" s="13" t="n">
        <v>42128</v>
      </c>
      <c r="D8268" s="14" t="s">
        <v>69</v>
      </c>
      <c r="E8268" s="14" t="s">
        <v>53</v>
      </c>
      <c r="F8268" s="14" t="s">
        <v>117</v>
      </c>
      <c r="G8268" s="14" t="s">
        <v>160</v>
      </c>
      <c r="H8268" s="14" t="s">
        <v>80</v>
      </c>
      <c r="I8268" s="14" t="s">
        <v>81</v>
      </c>
      <c r="J8268" s="14" t="s">
        <v>777</v>
      </c>
      <c r="K8268" s="15" t="n">
        <v>19.98</v>
      </c>
      <c r="L8268" s="0" t="n">
        <v>2</v>
      </c>
      <c r="M8268" s="16" t="n">
        <v>0</v>
      </c>
      <c r="N8268" s="17" t="n">
        <v>5.1948</v>
      </c>
      <c r="O8268" s="0" t="str">
        <f aca="false">TEXT(B8268,"YYYY-MM")</f>
        <v>2015-04</v>
      </c>
      <c r="P8268" s="18" t="n">
        <f aca="false">IFERROR(N8268/K8268,0)</f>
        <v>0.26</v>
      </c>
      <c r="Q8268" s="0" t="str">
        <f aca="false">IF(M8268=0,"No Discount",IF(M8268&lt;0.2,"Low (1-19%)",IF(M8268&lt;0.4,"Medium (20-39%)","High (40%+)")))</f>
        <v>No Discount</v>
      </c>
      <c r="R8268" s="0" t="str">
        <f aca="false">INDEX('Lookup Tables'!$B$2:$B$5,MATCH(F8268,'Lookup Tables'!$A$2:$A$5,0))</f>
        <v>Manager B</v>
      </c>
    </row>
    <row r="8269" customFormat="false" ht="15" hidden="false" customHeight="false" outlineLevel="0" collapsed="false">
      <c r="A8269" s="0" t="s">
        <v>6048</v>
      </c>
      <c r="B8269" s="13" t="n">
        <v>43130</v>
      </c>
      <c r="C8269" s="13" t="n">
        <v>43137</v>
      </c>
      <c r="D8269" s="14" t="s">
        <v>69</v>
      </c>
      <c r="E8269" s="14" t="s">
        <v>53</v>
      </c>
      <c r="F8269" s="14" t="s">
        <v>98</v>
      </c>
      <c r="G8269" s="14" t="s">
        <v>146</v>
      </c>
      <c r="H8269" s="14" t="s">
        <v>56</v>
      </c>
      <c r="I8269" s="14" t="s">
        <v>71</v>
      </c>
      <c r="J8269" s="14" t="s">
        <v>3582</v>
      </c>
      <c r="K8269" s="15" t="n">
        <v>69.375</v>
      </c>
      <c r="L8269" s="0" t="n">
        <v>1</v>
      </c>
      <c r="M8269" s="16" t="n">
        <v>0.5</v>
      </c>
      <c r="N8269" s="17" t="n">
        <v>-47.175</v>
      </c>
      <c r="O8269" s="0" t="str">
        <f aca="false">TEXT(B8269,"YYYY-MM")</f>
        <v>2018-01</v>
      </c>
      <c r="P8269" s="18" t="n">
        <f aca="false">IFERROR(N8269/K8269,0)</f>
        <v>-0.68</v>
      </c>
      <c r="Q8269" s="0" t="str">
        <f aca="false">IF(M8269=0,"No Discount",IF(M8269&lt;0.2,"Low (1-19%)",IF(M8269&lt;0.4,"Medium (20-39%)","High (40%+)")))</f>
        <v>High (40%+)</v>
      </c>
      <c r="R8269" s="0" t="str">
        <f aca="false">INDEX('Lookup Tables'!$B$2:$B$5,MATCH(F8269,'Lookup Tables'!$A$2:$A$5,0))</f>
        <v>Manager A</v>
      </c>
    </row>
    <row r="8270" customFormat="false" ht="15" hidden="false" customHeight="false" outlineLevel="0" collapsed="false">
      <c r="A8270" s="0" t="s">
        <v>6048</v>
      </c>
      <c r="B8270" s="13" t="n">
        <v>43130</v>
      </c>
      <c r="C8270" s="13" t="n">
        <v>43137</v>
      </c>
      <c r="D8270" s="14" t="s">
        <v>69</v>
      </c>
      <c r="E8270" s="14" t="s">
        <v>53</v>
      </c>
      <c r="F8270" s="14" t="s">
        <v>98</v>
      </c>
      <c r="G8270" s="14" t="s">
        <v>146</v>
      </c>
      <c r="H8270" s="14" t="s">
        <v>65</v>
      </c>
      <c r="I8270" s="14" t="s">
        <v>303</v>
      </c>
      <c r="J8270" s="14" t="s">
        <v>988</v>
      </c>
      <c r="K8270" s="15" t="n">
        <v>31.68</v>
      </c>
      <c r="L8270" s="0" t="n">
        <v>4</v>
      </c>
      <c r="M8270" s="16" t="n">
        <v>0.2</v>
      </c>
      <c r="N8270" s="17" t="n">
        <v>2.772</v>
      </c>
      <c r="O8270" s="0" t="str">
        <f aca="false">TEXT(B8270,"YYYY-MM")</f>
        <v>2018-01</v>
      </c>
      <c r="P8270" s="18" t="n">
        <f aca="false">IFERROR(N8270/K8270,0)</f>
        <v>0.0875</v>
      </c>
      <c r="Q8270" s="0" t="str">
        <f aca="false">IF(M8270=0,"No Discount",IF(M8270&lt;0.2,"Low (1-19%)",IF(M8270&lt;0.4,"Medium (20-39%)","High (40%+)")))</f>
        <v>Medium (20-39%)</v>
      </c>
      <c r="R8270" s="0" t="str">
        <f aca="false">INDEX('Lookup Tables'!$B$2:$B$5,MATCH(F8270,'Lookup Tables'!$A$2:$A$5,0))</f>
        <v>Manager A</v>
      </c>
    </row>
    <row r="8271" customFormat="false" ht="15" hidden="false" customHeight="false" outlineLevel="0" collapsed="false">
      <c r="A8271" s="0" t="s">
        <v>6048</v>
      </c>
      <c r="B8271" s="13" t="n">
        <v>43130</v>
      </c>
      <c r="C8271" s="13" t="n">
        <v>43137</v>
      </c>
      <c r="D8271" s="14" t="s">
        <v>69</v>
      </c>
      <c r="E8271" s="14" t="s">
        <v>53</v>
      </c>
      <c r="F8271" s="14" t="s">
        <v>98</v>
      </c>
      <c r="G8271" s="14" t="s">
        <v>146</v>
      </c>
      <c r="H8271" s="14" t="s">
        <v>80</v>
      </c>
      <c r="I8271" s="14" t="s">
        <v>81</v>
      </c>
      <c r="J8271" s="14" t="s">
        <v>4319</v>
      </c>
      <c r="K8271" s="15" t="n">
        <v>2003.168</v>
      </c>
      <c r="L8271" s="0" t="n">
        <v>4</v>
      </c>
      <c r="M8271" s="16" t="n">
        <v>0.2</v>
      </c>
      <c r="N8271" s="17" t="n">
        <v>250.396</v>
      </c>
      <c r="O8271" s="0" t="str">
        <f aca="false">TEXT(B8271,"YYYY-MM")</f>
        <v>2018-01</v>
      </c>
      <c r="P8271" s="18" t="n">
        <f aca="false">IFERROR(N8271/K8271,0)</f>
        <v>0.125</v>
      </c>
      <c r="Q8271" s="0" t="str">
        <f aca="false">IF(M8271=0,"No Discount",IF(M8271&lt;0.2,"Low (1-19%)",IF(M8271&lt;0.4,"Medium (20-39%)","High (40%+)")))</f>
        <v>Medium (20-39%)</v>
      </c>
      <c r="R8271" s="0" t="str">
        <f aca="false">INDEX('Lookup Tables'!$B$2:$B$5,MATCH(F8271,'Lookup Tables'!$A$2:$A$5,0))</f>
        <v>Manager A</v>
      </c>
    </row>
    <row r="8272" customFormat="false" ht="15" hidden="false" customHeight="false" outlineLevel="0" collapsed="false">
      <c r="A8272" s="0" t="s">
        <v>6048</v>
      </c>
      <c r="B8272" s="13" t="n">
        <v>43130</v>
      </c>
      <c r="C8272" s="13" t="n">
        <v>43137</v>
      </c>
      <c r="D8272" s="14" t="s">
        <v>69</v>
      </c>
      <c r="E8272" s="14" t="s">
        <v>53</v>
      </c>
      <c r="F8272" s="14" t="s">
        <v>98</v>
      </c>
      <c r="G8272" s="14" t="s">
        <v>146</v>
      </c>
      <c r="H8272" s="14" t="s">
        <v>65</v>
      </c>
      <c r="I8272" s="14" t="s">
        <v>78</v>
      </c>
      <c r="J8272" s="14" t="s">
        <v>477</v>
      </c>
      <c r="K8272" s="15" t="n">
        <v>9.344</v>
      </c>
      <c r="L8272" s="0" t="n">
        <v>2</v>
      </c>
      <c r="M8272" s="16" t="n">
        <v>0.2</v>
      </c>
      <c r="N8272" s="17" t="n">
        <v>3.1536</v>
      </c>
      <c r="O8272" s="0" t="str">
        <f aca="false">TEXT(B8272,"YYYY-MM")</f>
        <v>2018-01</v>
      </c>
      <c r="P8272" s="18" t="n">
        <f aca="false">IFERROR(N8272/K8272,0)</f>
        <v>0.3375</v>
      </c>
      <c r="Q8272" s="0" t="str">
        <f aca="false">IF(M8272=0,"No Discount",IF(M8272&lt;0.2,"Low (1-19%)",IF(M8272&lt;0.4,"Medium (20-39%)","High (40%+)")))</f>
        <v>Medium (20-39%)</v>
      </c>
      <c r="R8272" s="0" t="str">
        <f aca="false">INDEX('Lookup Tables'!$B$2:$B$5,MATCH(F8272,'Lookup Tables'!$A$2:$A$5,0))</f>
        <v>Manager A</v>
      </c>
    </row>
    <row r="8273" customFormat="false" ht="15" hidden="false" customHeight="false" outlineLevel="0" collapsed="false">
      <c r="A8273" s="0" t="s">
        <v>6049</v>
      </c>
      <c r="B8273" s="13" t="n">
        <v>43094</v>
      </c>
      <c r="C8273" s="13" t="n">
        <v>43100</v>
      </c>
      <c r="D8273" s="14" t="s">
        <v>69</v>
      </c>
      <c r="E8273" s="14" t="s">
        <v>53</v>
      </c>
      <c r="F8273" s="14" t="s">
        <v>117</v>
      </c>
      <c r="G8273" s="14" t="s">
        <v>170</v>
      </c>
      <c r="H8273" s="14" t="s">
        <v>56</v>
      </c>
      <c r="I8273" s="14" t="s">
        <v>59</v>
      </c>
      <c r="J8273" s="14" t="s">
        <v>736</v>
      </c>
      <c r="K8273" s="15" t="n">
        <v>2563.056</v>
      </c>
      <c r="L8273" s="0" t="n">
        <v>8</v>
      </c>
      <c r="M8273" s="16" t="n">
        <v>0.1</v>
      </c>
      <c r="N8273" s="17" t="n">
        <v>313.2624</v>
      </c>
      <c r="O8273" s="0" t="str">
        <f aca="false">TEXT(B8273,"YYYY-MM")</f>
        <v>2017-12</v>
      </c>
      <c r="P8273" s="18" t="n">
        <f aca="false">IFERROR(N8273/K8273,0)</f>
        <v>0.122222222222222</v>
      </c>
      <c r="Q8273" s="0" t="str">
        <f aca="false">IF(M8273=0,"No Discount",IF(M8273&lt;0.2,"Low (1-19%)",IF(M8273&lt;0.4,"Medium (20-39%)","High (40%+)")))</f>
        <v>Low (1-19%)</v>
      </c>
      <c r="R8273" s="0" t="str">
        <f aca="false">INDEX('Lookup Tables'!$B$2:$B$5,MATCH(F8273,'Lookup Tables'!$A$2:$A$5,0))</f>
        <v>Manager B</v>
      </c>
    </row>
    <row r="8274" customFormat="false" ht="15" hidden="false" customHeight="false" outlineLevel="0" collapsed="false">
      <c r="A8274" s="0" t="s">
        <v>6050</v>
      </c>
      <c r="B8274" s="13" t="n">
        <v>43028</v>
      </c>
      <c r="C8274" s="13" t="n">
        <v>43033</v>
      </c>
      <c r="D8274" s="14" t="s">
        <v>69</v>
      </c>
      <c r="E8274" s="14" t="s">
        <v>62</v>
      </c>
      <c r="F8274" s="14" t="s">
        <v>63</v>
      </c>
      <c r="G8274" s="14" t="s">
        <v>64</v>
      </c>
      <c r="H8274" s="14" t="s">
        <v>56</v>
      </c>
      <c r="I8274" s="14" t="s">
        <v>59</v>
      </c>
      <c r="J8274" s="14" t="s">
        <v>4257</v>
      </c>
      <c r="K8274" s="15" t="n">
        <v>387.136</v>
      </c>
      <c r="L8274" s="0" t="n">
        <v>4</v>
      </c>
      <c r="M8274" s="16" t="n">
        <v>0.2</v>
      </c>
      <c r="N8274" s="17" t="n">
        <v>4.8392</v>
      </c>
      <c r="O8274" s="0" t="str">
        <f aca="false">TEXT(B8274,"YYYY-MM")</f>
        <v>2017-10</v>
      </c>
      <c r="P8274" s="18" t="n">
        <f aca="false">IFERROR(N8274/K8274,0)</f>
        <v>0.0125</v>
      </c>
      <c r="Q8274" s="0" t="str">
        <f aca="false">IF(M8274=0,"No Discount",IF(M8274&lt;0.2,"Low (1-19%)",IF(M8274&lt;0.4,"Medium (20-39%)","High (40%+)")))</f>
        <v>Medium (20-39%)</v>
      </c>
      <c r="R8274" s="0" t="str">
        <f aca="false">INDEX('Lookup Tables'!$B$2:$B$5,MATCH(F8274,'Lookup Tables'!$A$2:$A$5,0))</f>
        <v>Manager D</v>
      </c>
    </row>
    <row r="8275" customFormat="false" ht="15" hidden="false" customHeight="false" outlineLevel="0" collapsed="false">
      <c r="A8275" s="0" t="s">
        <v>6051</v>
      </c>
      <c r="B8275" s="13" t="n">
        <v>42534</v>
      </c>
      <c r="C8275" s="13" t="n">
        <v>42536</v>
      </c>
      <c r="D8275" s="14" t="s">
        <v>52</v>
      </c>
      <c r="E8275" s="14" t="s">
        <v>97</v>
      </c>
      <c r="F8275" s="14" t="s">
        <v>117</v>
      </c>
      <c r="G8275" s="14" t="s">
        <v>269</v>
      </c>
      <c r="H8275" s="14" t="s">
        <v>65</v>
      </c>
      <c r="I8275" s="14" t="s">
        <v>78</v>
      </c>
      <c r="J8275" s="14" t="s">
        <v>1820</v>
      </c>
      <c r="K8275" s="15" t="n">
        <v>3.424</v>
      </c>
      <c r="L8275" s="0" t="n">
        <v>1</v>
      </c>
      <c r="M8275" s="16" t="n">
        <v>0.2</v>
      </c>
      <c r="N8275" s="17" t="n">
        <v>0.2996</v>
      </c>
      <c r="O8275" s="0" t="str">
        <f aca="false">TEXT(B8275,"YYYY-MM")</f>
        <v>2016-06</v>
      </c>
      <c r="P8275" s="18" t="n">
        <f aca="false">IFERROR(N8275/K8275,0)</f>
        <v>0.0875</v>
      </c>
      <c r="Q8275" s="0" t="str">
        <f aca="false">IF(M8275=0,"No Discount",IF(M8275&lt;0.2,"Low (1-19%)",IF(M8275&lt;0.4,"Medium (20-39%)","High (40%+)")))</f>
        <v>Medium (20-39%)</v>
      </c>
      <c r="R8275" s="0" t="str">
        <f aca="false">INDEX('Lookup Tables'!$B$2:$B$5,MATCH(F8275,'Lookup Tables'!$A$2:$A$5,0))</f>
        <v>Manager B</v>
      </c>
    </row>
    <row r="8276" customFormat="false" ht="15" hidden="false" customHeight="false" outlineLevel="0" collapsed="false">
      <c r="A8276" s="0" t="s">
        <v>6052</v>
      </c>
      <c r="B8276" s="13" t="n">
        <v>43281</v>
      </c>
      <c r="C8276" s="13" t="n">
        <v>43285</v>
      </c>
      <c r="D8276" s="14" t="s">
        <v>69</v>
      </c>
      <c r="E8276" s="14" t="s">
        <v>62</v>
      </c>
      <c r="F8276" s="14" t="s">
        <v>117</v>
      </c>
      <c r="G8276" s="14" t="s">
        <v>170</v>
      </c>
      <c r="H8276" s="14" t="s">
        <v>65</v>
      </c>
      <c r="I8276" s="14" t="s">
        <v>73</v>
      </c>
      <c r="J8276" s="14" t="s">
        <v>3007</v>
      </c>
      <c r="K8276" s="15" t="n">
        <v>1085.42</v>
      </c>
      <c r="L8276" s="0" t="n">
        <v>7</v>
      </c>
      <c r="M8276" s="16" t="n">
        <v>0</v>
      </c>
      <c r="N8276" s="17" t="n">
        <v>282.2092</v>
      </c>
      <c r="O8276" s="0" t="str">
        <f aca="false">TEXT(B8276,"YYYY-MM")</f>
        <v>2018-06</v>
      </c>
      <c r="P8276" s="18" t="n">
        <f aca="false">IFERROR(N8276/K8276,0)</f>
        <v>0.26</v>
      </c>
      <c r="Q8276" s="0" t="str">
        <f aca="false">IF(M8276=0,"No Discount",IF(M8276&lt;0.2,"Low (1-19%)",IF(M8276&lt;0.4,"Medium (20-39%)","High (40%+)")))</f>
        <v>No Discount</v>
      </c>
      <c r="R8276" s="0" t="str">
        <f aca="false">INDEX('Lookup Tables'!$B$2:$B$5,MATCH(F8276,'Lookup Tables'!$A$2:$A$5,0))</f>
        <v>Manager B</v>
      </c>
    </row>
    <row r="8277" customFormat="false" ht="15" hidden="false" customHeight="false" outlineLevel="0" collapsed="false">
      <c r="A8277" s="0" t="s">
        <v>6053</v>
      </c>
      <c r="B8277" s="13" t="n">
        <v>42547</v>
      </c>
      <c r="C8277" s="13" t="n">
        <v>42551</v>
      </c>
      <c r="D8277" s="14" t="s">
        <v>69</v>
      </c>
      <c r="E8277" s="14" t="s">
        <v>97</v>
      </c>
      <c r="F8277" s="14" t="s">
        <v>117</v>
      </c>
      <c r="G8277" s="14" t="s">
        <v>269</v>
      </c>
      <c r="H8277" s="14" t="s">
        <v>65</v>
      </c>
      <c r="I8277" s="14" t="s">
        <v>91</v>
      </c>
      <c r="J8277" s="14" t="s">
        <v>250</v>
      </c>
      <c r="K8277" s="15" t="n">
        <v>43.056</v>
      </c>
      <c r="L8277" s="0" t="n">
        <v>9</v>
      </c>
      <c r="M8277" s="16" t="n">
        <v>0.2</v>
      </c>
      <c r="N8277" s="17" t="n">
        <v>15.6078</v>
      </c>
      <c r="O8277" s="0" t="str">
        <f aca="false">TEXT(B8277,"YYYY-MM")</f>
        <v>2016-06</v>
      </c>
      <c r="P8277" s="18" t="n">
        <f aca="false">IFERROR(N8277/K8277,0)</f>
        <v>0.3625</v>
      </c>
      <c r="Q8277" s="0" t="str">
        <f aca="false">IF(M8277=0,"No Discount",IF(M8277&lt;0.2,"Low (1-19%)",IF(M8277&lt;0.4,"Medium (20-39%)","High (40%+)")))</f>
        <v>Medium (20-39%)</v>
      </c>
      <c r="R8277" s="0" t="str">
        <f aca="false">INDEX('Lookup Tables'!$B$2:$B$5,MATCH(F8277,'Lookup Tables'!$A$2:$A$5,0))</f>
        <v>Manager B</v>
      </c>
    </row>
    <row r="8278" customFormat="false" ht="15" hidden="false" customHeight="false" outlineLevel="0" collapsed="false">
      <c r="A8278" s="0" t="s">
        <v>6054</v>
      </c>
      <c r="B8278" s="13" t="n">
        <v>42787</v>
      </c>
      <c r="C8278" s="13" t="n">
        <v>42791</v>
      </c>
      <c r="D8278" s="14" t="s">
        <v>69</v>
      </c>
      <c r="E8278" s="14" t="s">
        <v>97</v>
      </c>
      <c r="F8278" s="14" t="s">
        <v>54</v>
      </c>
      <c r="G8278" s="14" t="s">
        <v>70</v>
      </c>
      <c r="H8278" s="14" t="s">
        <v>65</v>
      </c>
      <c r="I8278" s="14" t="s">
        <v>83</v>
      </c>
      <c r="J8278" s="14" t="s">
        <v>1447</v>
      </c>
      <c r="K8278" s="15" t="n">
        <v>3.762</v>
      </c>
      <c r="L8278" s="0" t="n">
        <v>3</v>
      </c>
      <c r="M8278" s="16" t="n">
        <v>0.7</v>
      </c>
      <c r="N8278" s="17" t="n">
        <v>-2.7588</v>
      </c>
      <c r="O8278" s="0" t="str">
        <f aca="false">TEXT(B8278,"YYYY-MM")</f>
        <v>2017-02</v>
      </c>
      <c r="P8278" s="18" t="n">
        <f aca="false">IFERROR(N8278/K8278,0)</f>
        <v>-0.733333333333333</v>
      </c>
      <c r="Q8278" s="0" t="str">
        <f aca="false">IF(M8278=0,"No Discount",IF(M8278&lt;0.2,"Low (1-19%)",IF(M8278&lt;0.4,"Medium (20-39%)","High (40%+)")))</f>
        <v>High (40%+)</v>
      </c>
      <c r="R8278" s="0" t="str">
        <f aca="false">INDEX('Lookup Tables'!$B$2:$B$5,MATCH(F8278,'Lookup Tables'!$A$2:$A$5,0))</f>
        <v>Manager C</v>
      </c>
    </row>
    <row r="8279" customFormat="false" ht="15" hidden="false" customHeight="false" outlineLevel="0" collapsed="false">
      <c r="A8279" s="0" t="s">
        <v>6054</v>
      </c>
      <c r="B8279" s="13" t="n">
        <v>42787</v>
      </c>
      <c r="C8279" s="13" t="n">
        <v>42791</v>
      </c>
      <c r="D8279" s="14" t="s">
        <v>69</v>
      </c>
      <c r="E8279" s="14" t="s">
        <v>97</v>
      </c>
      <c r="F8279" s="14" t="s">
        <v>54</v>
      </c>
      <c r="G8279" s="14" t="s">
        <v>70</v>
      </c>
      <c r="H8279" s="14" t="s">
        <v>65</v>
      </c>
      <c r="I8279" s="14" t="s">
        <v>83</v>
      </c>
      <c r="J8279" s="14" t="s">
        <v>1638</v>
      </c>
      <c r="K8279" s="15" t="n">
        <v>34.86</v>
      </c>
      <c r="L8279" s="0" t="n">
        <v>2</v>
      </c>
      <c r="M8279" s="16" t="n">
        <v>0.7</v>
      </c>
      <c r="N8279" s="17" t="n">
        <v>-26.726</v>
      </c>
      <c r="O8279" s="0" t="str">
        <f aca="false">TEXT(B8279,"YYYY-MM")</f>
        <v>2017-02</v>
      </c>
      <c r="P8279" s="18" t="n">
        <f aca="false">IFERROR(N8279/K8279,0)</f>
        <v>-0.766666666666667</v>
      </c>
      <c r="Q8279" s="0" t="str">
        <f aca="false">IF(M8279=0,"No Discount",IF(M8279&lt;0.2,"Low (1-19%)",IF(M8279&lt;0.4,"Medium (20-39%)","High (40%+)")))</f>
        <v>High (40%+)</v>
      </c>
      <c r="R8279" s="0" t="str">
        <f aca="false">INDEX('Lookup Tables'!$B$2:$B$5,MATCH(F8279,'Lookup Tables'!$A$2:$A$5,0))</f>
        <v>Manager C</v>
      </c>
    </row>
    <row r="8280" customFormat="false" ht="15" hidden="false" customHeight="false" outlineLevel="0" collapsed="false">
      <c r="A8280" s="0" t="s">
        <v>6054</v>
      </c>
      <c r="B8280" s="13" t="n">
        <v>42787</v>
      </c>
      <c r="C8280" s="13" t="n">
        <v>42791</v>
      </c>
      <c r="D8280" s="14" t="s">
        <v>69</v>
      </c>
      <c r="E8280" s="14" t="s">
        <v>97</v>
      </c>
      <c r="F8280" s="14" t="s">
        <v>54</v>
      </c>
      <c r="G8280" s="14" t="s">
        <v>70</v>
      </c>
      <c r="H8280" s="14" t="s">
        <v>65</v>
      </c>
      <c r="I8280" s="14" t="s">
        <v>73</v>
      </c>
      <c r="J8280" s="14" t="s">
        <v>1306</v>
      </c>
      <c r="K8280" s="15" t="n">
        <v>432.456</v>
      </c>
      <c r="L8280" s="0" t="n">
        <v>3</v>
      </c>
      <c r="M8280" s="16" t="n">
        <v>0.2</v>
      </c>
      <c r="N8280" s="17" t="n">
        <v>32.4342</v>
      </c>
      <c r="O8280" s="0" t="str">
        <f aca="false">TEXT(B8280,"YYYY-MM")</f>
        <v>2017-02</v>
      </c>
      <c r="P8280" s="18" t="n">
        <f aca="false">IFERROR(N8280/K8280,0)</f>
        <v>0.075</v>
      </c>
      <c r="Q8280" s="0" t="str">
        <f aca="false">IF(M8280=0,"No Discount",IF(M8280&lt;0.2,"Low (1-19%)",IF(M8280&lt;0.4,"Medium (20-39%)","High (40%+)")))</f>
        <v>Medium (20-39%)</v>
      </c>
      <c r="R8280" s="0" t="str">
        <f aca="false">INDEX('Lookup Tables'!$B$2:$B$5,MATCH(F8280,'Lookup Tables'!$A$2:$A$5,0))</f>
        <v>Manager C</v>
      </c>
    </row>
    <row r="8281" customFormat="false" ht="15" hidden="false" customHeight="false" outlineLevel="0" collapsed="false">
      <c r="A8281" s="0" t="s">
        <v>6055</v>
      </c>
      <c r="B8281" s="13" t="n">
        <v>43212</v>
      </c>
      <c r="C8281" s="13" t="n">
        <v>43216</v>
      </c>
      <c r="D8281" s="14" t="s">
        <v>69</v>
      </c>
      <c r="E8281" s="14" t="s">
        <v>53</v>
      </c>
      <c r="F8281" s="14" t="s">
        <v>54</v>
      </c>
      <c r="G8281" s="14" t="s">
        <v>597</v>
      </c>
      <c r="H8281" s="14" t="s">
        <v>65</v>
      </c>
      <c r="I8281" s="14" t="s">
        <v>73</v>
      </c>
      <c r="J8281" s="14" t="s">
        <v>1610</v>
      </c>
      <c r="K8281" s="15" t="n">
        <v>675.06</v>
      </c>
      <c r="L8281" s="0" t="n">
        <v>3</v>
      </c>
      <c r="M8281" s="16" t="n">
        <v>0</v>
      </c>
      <c r="N8281" s="17" t="n">
        <v>87.7578</v>
      </c>
      <c r="O8281" s="0" t="str">
        <f aca="false">TEXT(B8281,"YYYY-MM")</f>
        <v>2018-04</v>
      </c>
      <c r="P8281" s="18" t="n">
        <f aca="false">IFERROR(N8281/K8281,0)</f>
        <v>0.13</v>
      </c>
      <c r="Q8281" s="0" t="str">
        <f aca="false">IF(M8281=0,"No Discount",IF(M8281&lt;0.2,"Low (1-19%)",IF(M8281&lt;0.4,"Medium (20-39%)","High (40%+)")))</f>
        <v>No Discount</v>
      </c>
      <c r="R8281" s="0" t="str">
        <f aca="false">INDEX('Lookup Tables'!$B$2:$B$5,MATCH(F8281,'Lookup Tables'!$A$2:$A$5,0))</f>
        <v>Manager C</v>
      </c>
    </row>
    <row r="8282" customFormat="false" ht="15" hidden="false" customHeight="false" outlineLevel="0" collapsed="false">
      <c r="A8282" s="0" t="s">
        <v>6056</v>
      </c>
      <c r="B8282" s="13" t="n">
        <v>43229</v>
      </c>
      <c r="C8282" s="13" t="n">
        <v>43230</v>
      </c>
      <c r="D8282" s="14" t="s">
        <v>137</v>
      </c>
      <c r="E8282" s="14" t="s">
        <v>62</v>
      </c>
      <c r="F8282" s="14" t="s">
        <v>54</v>
      </c>
      <c r="G8282" s="14" t="s">
        <v>90</v>
      </c>
      <c r="H8282" s="14" t="s">
        <v>65</v>
      </c>
      <c r="I8282" s="14" t="s">
        <v>129</v>
      </c>
      <c r="J8282" s="14" t="s">
        <v>273</v>
      </c>
      <c r="K8282" s="15" t="n">
        <v>65.232</v>
      </c>
      <c r="L8282" s="0" t="n">
        <v>3</v>
      </c>
      <c r="M8282" s="16" t="n">
        <v>0.2</v>
      </c>
      <c r="N8282" s="17" t="n">
        <v>22.0158</v>
      </c>
      <c r="O8282" s="0" t="str">
        <f aca="false">TEXT(B8282,"YYYY-MM")</f>
        <v>2018-05</v>
      </c>
      <c r="P8282" s="18" t="n">
        <f aca="false">IFERROR(N8282/K8282,0)</f>
        <v>0.3375</v>
      </c>
      <c r="Q8282" s="0" t="str">
        <f aca="false">IF(M8282=0,"No Discount",IF(M8282&lt;0.2,"Low (1-19%)",IF(M8282&lt;0.4,"Medium (20-39%)","High (40%+)")))</f>
        <v>Medium (20-39%)</v>
      </c>
      <c r="R8282" s="0" t="str">
        <f aca="false">INDEX('Lookup Tables'!$B$2:$B$5,MATCH(F8282,'Lookup Tables'!$A$2:$A$5,0))</f>
        <v>Manager C</v>
      </c>
    </row>
    <row r="8283" customFormat="false" ht="15" hidden="false" customHeight="false" outlineLevel="0" collapsed="false">
      <c r="A8283" s="0" t="s">
        <v>6056</v>
      </c>
      <c r="B8283" s="13" t="n">
        <v>43229</v>
      </c>
      <c r="C8283" s="13" t="n">
        <v>43230</v>
      </c>
      <c r="D8283" s="14" t="s">
        <v>137</v>
      </c>
      <c r="E8283" s="14" t="s">
        <v>62</v>
      </c>
      <c r="F8283" s="14" t="s">
        <v>54</v>
      </c>
      <c r="G8283" s="14" t="s">
        <v>90</v>
      </c>
      <c r="H8283" s="14" t="s">
        <v>56</v>
      </c>
      <c r="I8283" s="14" t="s">
        <v>59</v>
      </c>
      <c r="J8283" s="14" t="s">
        <v>1546</v>
      </c>
      <c r="K8283" s="15" t="n">
        <v>207</v>
      </c>
      <c r="L8283" s="0" t="n">
        <v>3</v>
      </c>
      <c r="M8283" s="16" t="n">
        <v>0.2</v>
      </c>
      <c r="N8283" s="17" t="n">
        <v>25.875</v>
      </c>
      <c r="O8283" s="0" t="str">
        <f aca="false">TEXT(B8283,"YYYY-MM")</f>
        <v>2018-05</v>
      </c>
      <c r="P8283" s="18" t="n">
        <f aca="false">IFERROR(N8283/K8283,0)</f>
        <v>0.125</v>
      </c>
      <c r="Q8283" s="0" t="str">
        <f aca="false">IF(M8283=0,"No Discount",IF(M8283&lt;0.2,"Low (1-19%)",IF(M8283&lt;0.4,"Medium (20-39%)","High (40%+)")))</f>
        <v>Medium (20-39%)</v>
      </c>
      <c r="R8283" s="0" t="str">
        <f aca="false">INDEX('Lookup Tables'!$B$2:$B$5,MATCH(F8283,'Lookup Tables'!$A$2:$A$5,0))</f>
        <v>Manager C</v>
      </c>
    </row>
    <row r="8284" customFormat="false" ht="15" hidden="false" customHeight="false" outlineLevel="0" collapsed="false">
      <c r="A8284" s="0" t="s">
        <v>6057</v>
      </c>
      <c r="B8284" s="13" t="n">
        <v>42725</v>
      </c>
      <c r="C8284" s="13" t="n">
        <v>42730</v>
      </c>
      <c r="D8284" s="14" t="s">
        <v>52</v>
      </c>
      <c r="E8284" s="14" t="s">
        <v>97</v>
      </c>
      <c r="F8284" s="14" t="s">
        <v>98</v>
      </c>
      <c r="G8284" s="14" t="s">
        <v>146</v>
      </c>
      <c r="H8284" s="14" t="s">
        <v>80</v>
      </c>
      <c r="I8284" s="14" t="s">
        <v>345</v>
      </c>
      <c r="J8284" s="14" t="s">
        <v>1508</v>
      </c>
      <c r="K8284" s="15" t="n">
        <v>600.53</v>
      </c>
      <c r="L8284" s="0" t="n">
        <v>2</v>
      </c>
      <c r="M8284" s="16" t="n">
        <v>0.3</v>
      </c>
      <c r="N8284" s="17" t="n">
        <v>137.264</v>
      </c>
      <c r="O8284" s="0" t="str">
        <f aca="false">TEXT(B8284,"YYYY-MM")</f>
        <v>2016-12</v>
      </c>
      <c r="P8284" s="18" t="n">
        <f aca="false">IFERROR(N8284/K8284,0)</f>
        <v>0.228571428571429</v>
      </c>
      <c r="Q8284" s="0" t="str">
        <f aca="false">IF(M8284=0,"No Discount",IF(M8284&lt;0.2,"Low (1-19%)",IF(M8284&lt;0.4,"Medium (20-39%)","High (40%+)")))</f>
        <v>Medium (20-39%)</v>
      </c>
      <c r="R8284" s="0" t="str">
        <f aca="false">INDEX('Lookup Tables'!$B$2:$B$5,MATCH(F8284,'Lookup Tables'!$A$2:$A$5,0))</f>
        <v>Manager A</v>
      </c>
    </row>
    <row r="8285" customFormat="false" ht="15" hidden="false" customHeight="false" outlineLevel="0" collapsed="false">
      <c r="A8285" s="0" t="s">
        <v>6057</v>
      </c>
      <c r="B8285" s="13" t="n">
        <v>42725</v>
      </c>
      <c r="C8285" s="13" t="n">
        <v>42730</v>
      </c>
      <c r="D8285" s="14" t="s">
        <v>52</v>
      </c>
      <c r="E8285" s="14" t="s">
        <v>97</v>
      </c>
      <c r="F8285" s="14" t="s">
        <v>98</v>
      </c>
      <c r="G8285" s="14" t="s">
        <v>146</v>
      </c>
      <c r="H8285" s="14" t="s">
        <v>65</v>
      </c>
      <c r="I8285" s="14" t="s">
        <v>78</v>
      </c>
      <c r="J8285" s="14" t="s">
        <v>1291</v>
      </c>
      <c r="K8285" s="15" t="n">
        <v>59.904</v>
      </c>
      <c r="L8285" s="0" t="n">
        <v>2</v>
      </c>
      <c r="M8285" s="16" t="n">
        <v>0.2</v>
      </c>
      <c r="N8285" s="17" t="n">
        <v>14.2272</v>
      </c>
      <c r="O8285" s="0" t="str">
        <f aca="false">TEXT(B8285,"YYYY-MM")</f>
        <v>2016-12</v>
      </c>
      <c r="P8285" s="18" t="n">
        <f aca="false">IFERROR(N8285/K8285,0)</f>
        <v>0.2375</v>
      </c>
      <c r="Q8285" s="0" t="str">
        <f aca="false">IF(M8285=0,"No Discount",IF(M8285&lt;0.2,"Low (1-19%)",IF(M8285&lt;0.4,"Medium (20-39%)","High (40%+)")))</f>
        <v>Medium (20-39%)</v>
      </c>
      <c r="R8285" s="0" t="str">
        <f aca="false">INDEX('Lookup Tables'!$B$2:$B$5,MATCH(F8285,'Lookup Tables'!$A$2:$A$5,0))</f>
        <v>Manager A</v>
      </c>
    </row>
    <row r="8286" customFormat="false" ht="15" hidden="false" customHeight="false" outlineLevel="0" collapsed="false">
      <c r="A8286" s="0" t="s">
        <v>6057</v>
      </c>
      <c r="B8286" s="13" t="n">
        <v>42725</v>
      </c>
      <c r="C8286" s="13" t="n">
        <v>42730</v>
      </c>
      <c r="D8286" s="14" t="s">
        <v>52</v>
      </c>
      <c r="E8286" s="14" t="s">
        <v>97</v>
      </c>
      <c r="F8286" s="14" t="s">
        <v>98</v>
      </c>
      <c r="G8286" s="14" t="s">
        <v>146</v>
      </c>
      <c r="H8286" s="14" t="s">
        <v>80</v>
      </c>
      <c r="I8286" s="14" t="s">
        <v>123</v>
      </c>
      <c r="J8286" s="14" t="s">
        <v>1379</v>
      </c>
      <c r="K8286" s="15" t="n">
        <v>637.44</v>
      </c>
      <c r="L8286" s="0" t="n">
        <v>8</v>
      </c>
      <c r="M8286" s="16" t="n">
        <v>0.2</v>
      </c>
      <c r="N8286" s="17" t="n">
        <v>135.456</v>
      </c>
      <c r="O8286" s="0" t="str">
        <f aca="false">TEXT(B8286,"YYYY-MM")</f>
        <v>2016-12</v>
      </c>
      <c r="P8286" s="18" t="n">
        <f aca="false">IFERROR(N8286/K8286,0)</f>
        <v>0.2125</v>
      </c>
      <c r="Q8286" s="0" t="str">
        <f aca="false">IF(M8286=0,"No Discount",IF(M8286&lt;0.2,"Low (1-19%)",IF(M8286&lt;0.4,"Medium (20-39%)","High (40%+)")))</f>
        <v>Medium (20-39%)</v>
      </c>
      <c r="R8286" s="0" t="str">
        <f aca="false">INDEX('Lookup Tables'!$B$2:$B$5,MATCH(F8286,'Lookup Tables'!$A$2:$A$5,0))</f>
        <v>Manager A</v>
      </c>
    </row>
    <row r="8287" customFormat="false" ht="15" hidden="false" customHeight="false" outlineLevel="0" collapsed="false">
      <c r="A8287" s="0" t="s">
        <v>6057</v>
      </c>
      <c r="B8287" s="13" t="n">
        <v>42725</v>
      </c>
      <c r="C8287" s="13" t="n">
        <v>42730</v>
      </c>
      <c r="D8287" s="14" t="s">
        <v>52</v>
      </c>
      <c r="E8287" s="14" t="s">
        <v>97</v>
      </c>
      <c r="F8287" s="14" t="s">
        <v>98</v>
      </c>
      <c r="G8287" s="14" t="s">
        <v>146</v>
      </c>
      <c r="H8287" s="14" t="s">
        <v>56</v>
      </c>
      <c r="I8287" s="14" t="s">
        <v>76</v>
      </c>
      <c r="J8287" s="14" t="s">
        <v>863</v>
      </c>
      <c r="K8287" s="15" t="n">
        <v>51.756</v>
      </c>
      <c r="L8287" s="0" t="n">
        <v>3</v>
      </c>
      <c r="M8287" s="16" t="n">
        <v>0.6</v>
      </c>
      <c r="N8287" s="17" t="n">
        <v>-33.6414</v>
      </c>
      <c r="O8287" s="0" t="str">
        <f aca="false">TEXT(B8287,"YYYY-MM")</f>
        <v>2016-12</v>
      </c>
      <c r="P8287" s="18" t="n">
        <f aca="false">IFERROR(N8287/K8287,0)</f>
        <v>-0.65</v>
      </c>
      <c r="Q8287" s="0" t="str">
        <f aca="false">IF(M8287=0,"No Discount",IF(M8287&lt;0.2,"Low (1-19%)",IF(M8287&lt;0.4,"Medium (20-39%)","High (40%+)")))</f>
        <v>High (40%+)</v>
      </c>
      <c r="R8287" s="0" t="str">
        <f aca="false">INDEX('Lookup Tables'!$B$2:$B$5,MATCH(F8287,'Lookup Tables'!$A$2:$A$5,0))</f>
        <v>Manager A</v>
      </c>
    </row>
    <row r="8288" customFormat="false" ht="15" hidden="false" customHeight="false" outlineLevel="0" collapsed="false">
      <c r="A8288" s="0" t="s">
        <v>6058</v>
      </c>
      <c r="B8288" s="13" t="n">
        <v>42228</v>
      </c>
      <c r="C8288" s="13" t="n">
        <v>42232</v>
      </c>
      <c r="D8288" s="14" t="s">
        <v>69</v>
      </c>
      <c r="E8288" s="14" t="s">
        <v>97</v>
      </c>
      <c r="F8288" s="14" t="s">
        <v>54</v>
      </c>
      <c r="G8288" s="14" t="s">
        <v>70</v>
      </c>
      <c r="H8288" s="14" t="s">
        <v>65</v>
      </c>
      <c r="I8288" s="14" t="s">
        <v>91</v>
      </c>
      <c r="J8288" s="14" t="s">
        <v>5282</v>
      </c>
      <c r="K8288" s="15" t="n">
        <v>31.104</v>
      </c>
      <c r="L8288" s="0" t="n">
        <v>6</v>
      </c>
      <c r="M8288" s="16" t="n">
        <v>0.2</v>
      </c>
      <c r="N8288" s="17" t="n">
        <v>10.8864</v>
      </c>
      <c r="O8288" s="0" t="str">
        <f aca="false">TEXT(B8288,"YYYY-MM")</f>
        <v>2015-08</v>
      </c>
      <c r="P8288" s="18" t="n">
        <f aca="false">IFERROR(N8288/K8288,0)</f>
        <v>0.35</v>
      </c>
      <c r="Q8288" s="0" t="str">
        <f aca="false">IF(M8288=0,"No Discount",IF(M8288&lt;0.2,"Low (1-19%)",IF(M8288&lt;0.4,"Medium (20-39%)","High (40%+)")))</f>
        <v>Medium (20-39%)</v>
      </c>
      <c r="R8288" s="0" t="str">
        <f aca="false">INDEX('Lookup Tables'!$B$2:$B$5,MATCH(F8288,'Lookup Tables'!$A$2:$A$5,0))</f>
        <v>Manager C</v>
      </c>
    </row>
    <row r="8289" customFormat="false" ht="15" hidden="false" customHeight="false" outlineLevel="0" collapsed="false">
      <c r="A8289" s="0" t="s">
        <v>6058</v>
      </c>
      <c r="B8289" s="13" t="n">
        <v>42228</v>
      </c>
      <c r="C8289" s="13" t="n">
        <v>42232</v>
      </c>
      <c r="D8289" s="14" t="s">
        <v>69</v>
      </c>
      <c r="E8289" s="14" t="s">
        <v>97</v>
      </c>
      <c r="F8289" s="14" t="s">
        <v>54</v>
      </c>
      <c r="G8289" s="14" t="s">
        <v>70</v>
      </c>
      <c r="H8289" s="14" t="s">
        <v>65</v>
      </c>
      <c r="I8289" s="14" t="s">
        <v>78</v>
      </c>
      <c r="J8289" s="14" t="s">
        <v>676</v>
      </c>
      <c r="K8289" s="15" t="n">
        <v>47.96</v>
      </c>
      <c r="L8289" s="0" t="n">
        <v>5</v>
      </c>
      <c r="M8289" s="16" t="n">
        <v>0.2</v>
      </c>
      <c r="N8289" s="17" t="n">
        <v>4.1965</v>
      </c>
      <c r="O8289" s="0" t="str">
        <f aca="false">TEXT(B8289,"YYYY-MM")</f>
        <v>2015-08</v>
      </c>
      <c r="P8289" s="18" t="n">
        <f aca="false">IFERROR(N8289/K8289,0)</f>
        <v>0.0875</v>
      </c>
      <c r="Q8289" s="0" t="str">
        <f aca="false">IF(M8289=0,"No Discount",IF(M8289&lt;0.2,"Low (1-19%)",IF(M8289&lt;0.4,"Medium (20-39%)","High (40%+)")))</f>
        <v>Medium (20-39%)</v>
      </c>
      <c r="R8289" s="0" t="str">
        <f aca="false">INDEX('Lookup Tables'!$B$2:$B$5,MATCH(F8289,'Lookup Tables'!$A$2:$A$5,0))</f>
        <v>Manager C</v>
      </c>
    </row>
    <row r="8290" customFormat="false" ht="15" hidden="false" customHeight="false" outlineLevel="0" collapsed="false">
      <c r="A8290" s="0" t="s">
        <v>6058</v>
      </c>
      <c r="B8290" s="13" t="n">
        <v>42228</v>
      </c>
      <c r="C8290" s="13" t="n">
        <v>42232</v>
      </c>
      <c r="D8290" s="14" t="s">
        <v>69</v>
      </c>
      <c r="E8290" s="14" t="s">
        <v>97</v>
      </c>
      <c r="F8290" s="14" t="s">
        <v>54</v>
      </c>
      <c r="G8290" s="14" t="s">
        <v>70</v>
      </c>
      <c r="H8290" s="14" t="s">
        <v>80</v>
      </c>
      <c r="I8290" s="14" t="s">
        <v>123</v>
      </c>
      <c r="J8290" s="14" t="s">
        <v>1282</v>
      </c>
      <c r="K8290" s="15" t="n">
        <v>158.928</v>
      </c>
      <c r="L8290" s="0" t="n">
        <v>7</v>
      </c>
      <c r="M8290" s="16" t="n">
        <v>0.2</v>
      </c>
      <c r="N8290" s="17" t="n">
        <v>41.7186</v>
      </c>
      <c r="O8290" s="0" t="str">
        <f aca="false">TEXT(B8290,"YYYY-MM")</f>
        <v>2015-08</v>
      </c>
      <c r="P8290" s="18" t="n">
        <f aca="false">IFERROR(N8290/K8290,0)</f>
        <v>0.2625</v>
      </c>
      <c r="Q8290" s="0" t="str">
        <f aca="false">IF(M8290=0,"No Discount",IF(M8290&lt;0.2,"Low (1-19%)",IF(M8290&lt;0.4,"Medium (20-39%)","High (40%+)")))</f>
        <v>Medium (20-39%)</v>
      </c>
      <c r="R8290" s="0" t="str">
        <f aca="false">INDEX('Lookup Tables'!$B$2:$B$5,MATCH(F8290,'Lookup Tables'!$A$2:$A$5,0))</f>
        <v>Manager C</v>
      </c>
    </row>
    <row r="8291" customFormat="false" ht="15" hidden="false" customHeight="false" outlineLevel="0" collapsed="false">
      <c r="A8291" s="0" t="s">
        <v>6058</v>
      </c>
      <c r="B8291" s="13" t="n">
        <v>42228</v>
      </c>
      <c r="C8291" s="13" t="n">
        <v>42232</v>
      </c>
      <c r="D8291" s="14" t="s">
        <v>69</v>
      </c>
      <c r="E8291" s="14" t="s">
        <v>97</v>
      </c>
      <c r="F8291" s="14" t="s">
        <v>54</v>
      </c>
      <c r="G8291" s="14" t="s">
        <v>70</v>
      </c>
      <c r="H8291" s="14" t="s">
        <v>65</v>
      </c>
      <c r="I8291" s="14" t="s">
        <v>85</v>
      </c>
      <c r="J8291" s="14" t="s">
        <v>2609</v>
      </c>
      <c r="K8291" s="15" t="n">
        <v>211.248</v>
      </c>
      <c r="L8291" s="0" t="n">
        <v>6</v>
      </c>
      <c r="M8291" s="16" t="n">
        <v>0.2</v>
      </c>
      <c r="N8291" s="17" t="n">
        <v>15.8436</v>
      </c>
      <c r="O8291" s="0" t="str">
        <f aca="false">TEXT(B8291,"YYYY-MM")</f>
        <v>2015-08</v>
      </c>
      <c r="P8291" s="18" t="n">
        <f aca="false">IFERROR(N8291/K8291,0)</f>
        <v>0.075</v>
      </c>
      <c r="Q8291" s="0" t="str">
        <f aca="false">IF(M8291=0,"No Discount",IF(M8291&lt;0.2,"Low (1-19%)",IF(M8291&lt;0.4,"Medium (20-39%)","High (40%+)")))</f>
        <v>Medium (20-39%)</v>
      </c>
      <c r="R8291" s="0" t="str">
        <f aca="false">INDEX('Lookup Tables'!$B$2:$B$5,MATCH(F8291,'Lookup Tables'!$A$2:$A$5,0))</f>
        <v>Manager C</v>
      </c>
    </row>
    <row r="8292" customFormat="false" ht="15" hidden="false" customHeight="false" outlineLevel="0" collapsed="false">
      <c r="A8292" s="0" t="s">
        <v>6058</v>
      </c>
      <c r="B8292" s="13" t="n">
        <v>42228</v>
      </c>
      <c r="C8292" s="13" t="n">
        <v>42232</v>
      </c>
      <c r="D8292" s="14" t="s">
        <v>69</v>
      </c>
      <c r="E8292" s="14" t="s">
        <v>97</v>
      </c>
      <c r="F8292" s="14" t="s">
        <v>54</v>
      </c>
      <c r="G8292" s="14" t="s">
        <v>70</v>
      </c>
      <c r="H8292" s="14" t="s">
        <v>65</v>
      </c>
      <c r="I8292" s="14" t="s">
        <v>303</v>
      </c>
      <c r="J8292" s="14" t="s">
        <v>3502</v>
      </c>
      <c r="K8292" s="15" t="n">
        <v>5.552</v>
      </c>
      <c r="L8292" s="0" t="n">
        <v>2</v>
      </c>
      <c r="M8292" s="16" t="n">
        <v>0.2</v>
      </c>
      <c r="N8292" s="17" t="n">
        <v>-1.041</v>
      </c>
      <c r="O8292" s="0" t="str">
        <f aca="false">TEXT(B8292,"YYYY-MM")</f>
        <v>2015-08</v>
      </c>
      <c r="P8292" s="18" t="n">
        <f aca="false">IFERROR(N8292/K8292,0)</f>
        <v>-0.1875</v>
      </c>
      <c r="Q8292" s="0" t="str">
        <f aca="false">IF(M8292=0,"No Discount",IF(M8292&lt;0.2,"Low (1-19%)",IF(M8292&lt;0.4,"Medium (20-39%)","High (40%+)")))</f>
        <v>Medium (20-39%)</v>
      </c>
      <c r="R8292" s="0" t="str">
        <f aca="false">INDEX('Lookup Tables'!$B$2:$B$5,MATCH(F8292,'Lookup Tables'!$A$2:$A$5,0))</f>
        <v>Manager C</v>
      </c>
    </row>
    <row r="8293" customFormat="false" ht="15" hidden="false" customHeight="false" outlineLevel="0" collapsed="false">
      <c r="A8293" s="0" t="s">
        <v>6058</v>
      </c>
      <c r="B8293" s="13" t="n">
        <v>42228</v>
      </c>
      <c r="C8293" s="13" t="n">
        <v>42232</v>
      </c>
      <c r="D8293" s="14" t="s">
        <v>69</v>
      </c>
      <c r="E8293" s="14" t="s">
        <v>97</v>
      </c>
      <c r="F8293" s="14" t="s">
        <v>54</v>
      </c>
      <c r="G8293" s="14" t="s">
        <v>70</v>
      </c>
      <c r="H8293" s="14" t="s">
        <v>65</v>
      </c>
      <c r="I8293" s="14" t="s">
        <v>66</v>
      </c>
      <c r="J8293" s="14" t="s">
        <v>2133</v>
      </c>
      <c r="K8293" s="15" t="n">
        <v>2.952</v>
      </c>
      <c r="L8293" s="0" t="n">
        <v>1</v>
      </c>
      <c r="M8293" s="16" t="n">
        <v>0.2</v>
      </c>
      <c r="N8293" s="17" t="n">
        <v>0.9963</v>
      </c>
      <c r="O8293" s="0" t="str">
        <f aca="false">TEXT(B8293,"YYYY-MM")</f>
        <v>2015-08</v>
      </c>
      <c r="P8293" s="18" t="n">
        <f aca="false">IFERROR(N8293/K8293,0)</f>
        <v>0.3375</v>
      </c>
      <c r="Q8293" s="0" t="str">
        <f aca="false">IF(M8293=0,"No Discount",IF(M8293&lt;0.2,"Low (1-19%)",IF(M8293&lt;0.4,"Medium (20-39%)","High (40%+)")))</f>
        <v>Medium (20-39%)</v>
      </c>
      <c r="R8293" s="0" t="str">
        <f aca="false">INDEX('Lookup Tables'!$B$2:$B$5,MATCH(F8293,'Lookup Tables'!$A$2:$A$5,0))</f>
        <v>Manager C</v>
      </c>
    </row>
    <row r="8294" customFormat="false" ht="15" hidden="false" customHeight="false" outlineLevel="0" collapsed="false">
      <c r="A8294" s="0" t="s">
        <v>6059</v>
      </c>
      <c r="B8294" s="13" t="n">
        <v>42715</v>
      </c>
      <c r="C8294" s="13" t="n">
        <v>42719</v>
      </c>
      <c r="D8294" s="14" t="s">
        <v>69</v>
      </c>
      <c r="E8294" s="14" t="s">
        <v>53</v>
      </c>
      <c r="F8294" s="14" t="s">
        <v>117</v>
      </c>
      <c r="G8294" s="14" t="s">
        <v>269</v>
      </c>
      <c r="H8294" s="14" t="s">
        <v>65</v>
      </c>
      <c r="I8294" s="14" t="s">
        <v>83</v>
      </c>
      <c r="J8294" s="14" t="s">
        <v>2903</v>
      </c>
      <c r="K8294" s="15" t="n">
        <v>10.332</v>
      </c>
      <c r="L8294" s="0" t="n">
        <v>3</v>
      </c>
      <c r="M8294" s="16" t="n">
        <v>0.7</v>
      </c>
      <c r="N8294" s="17" t="n">
        <v>-7.5768</v>
      </c>
      <c r="O8294" s="0" t="str">
        <f aca="false">TEXT(B8294,"YYYY-MM")</f>
        <v>2016-12</v>
      </c>
      <c r="P8294" s="18" t="n">
        <f aca="false">IFERROR(N8294/K8294,0)</f>
        <v>-0.733333333333333</v>
      </c>
      <c r="Q8294" s="0" t="str">
        <f aca="false">IF(M8294=0,"No Discount",IF(M8294&lt;0.2,"Low (1-19%)",IF(M8294&lt;0.4,"Medium (20-39%)","High (40%+)")))</f>
        <v>High (40%+)</v>
      </c>
      <c r="R8294" s="0" t="str">
        <f aca="false">INDEX('Lookup Tables'!$B$2:$B$5,MATCH(F8294,'Lookup Tables'!$A$2:$A$5,0))</f>
        <v>Manager B</v>
      </c>
    </row>
    <row r="8295" customFormat="false" ht="15" hidden="false" customHeight="false" outlineLevel="0" collapsed="false">
      <c r="A8295" s="0" t="s">
        <v>6060</v>
      </c>
      <c r="B8295" s="13" t="n">
        <v>43407</v>
      </c>
      <c r="C8295" s="13" t="n">
        <v>43411</v>
      </c>
      <c r="D8295" s="14" t="s">
        <v>69</v>
      </c>
      <c r="E8295" s="14" t="s">
        <v>62</v>
      </c>
      <c r="F8295" s="14" t="s">
        <v>63</v>
      </c>
      <c r="G8295" s="14" t="s">
        <v>94</v>
      </c>
      <c r="H8295" s="14" t="s">
        <v>65</v>
      </c>
      <c r="I8295" s="14" t="s">
        <v>83</v>
      </c>
      <c r="J8295" s="14" t="s">
        <v>2294</v>
      </c>
      <c r="K8295" s="15" t="n">
        <v>18.368</v>
      </c>
      <c r="L8295" s="0" t="n">
        <v>4</v>
      </c>
      <c r="M8295" s="16" t="n">
        <v>0.2</v>
      </c>
      <c r="N8295" s="17" t="n">
        <v>5.9696</v>
      </c>
      <c r="O8295" s="0" t="str">
        <f aca="false">TEXT(B8295,"YYYY-MM")</f>
        <v>2018-11</v>
      </c>
      <c r="P8295" s="18" t="n">
        <f aca="false">IFERROR(N8295/K8295,0)</f>
        <v>0.325</v>
      </c>
      <c r="Q8295" s="0" t="str">
        <f aca="false">IF(M8295=0,"No Discount",IF(M8295&lt;0.2,"Low (1-19%)",IF(M8295&lt;0.4,"Medium (20-39%)","High (40%+)")))</f>
        <v>Medium (20-39%)</v>
      </c>
      <c r="R8295" s="0" t="str">
        <f aca="false">INDEX('Lookup Tables'!$B$2:$B$5,MATCH(F8295,'Lookup Tables'!$A$2:$A$5,0))</f>
        <v>Manager D</v>
      </c>
    </row>
    <row r="8296" customFormat="false" ht="15" hidden="false" customHeight="false" outlineLevel="0" collapsed="false">
      <c r="A8296" s="0" t="s">
        <v>6061</v>
      </c>
      <c r="B8296" s="13" t="n">
        <v>43172</v>
      </c>
      <c r="C8296" s="13" t="n">
        <v>43176</v>
      </c>
      <c r="D8296" s="14" t="s">
        <v>69</v>
      </c>
      <c r="E8296" s="14" t="s">
        <v>53</v>
      </c>
      <c r="F8296" s="14" t="s">
        <v>117</v>
      </c>
      <c r="G8296" s="14" t="s">
        <v>170</v>
      </c>
      <c r="H8296" s="14" t="s">
        <v>80</v>
      </c>
      <c r="I8296" s="14" t="s">
        <v>81</v>
      </c>
      <c r="J8296" s="14" t="s">
        <v>2241</v>
      </c>
      <c r="K8296" s="15" t="n">
        <v>299.9</v>
      </c>
      <c r="L8296" s="0" t="n">
        <v>2</v>
      </c>
      <c r="M8296" s="16" t="n">
        <v>0</v>
      </c>
      <c r="N8296" s="17" t="n">
        <v>74.975</v>
      </c>
      <c r="O8296" s="0" t="str">
        <f aca="false">TEXT(B8296,"YYYY-MM")</f>
        <v>2018-03</v>
      </c>
      <c r="P8296" s="18" t="n">
        <f aca="false">IFERROR(N8296/K8296,0)</f>
        <v>0.25</v>
      </c>
      <c r="Q8296" s="0" t="str">
        <f aca="false">IF(M8296=0,"No Discount",IF(M8296&lt;0.2,"Low (1-19%)",IF(M8296&lt;0.4,"Medium (20-39%)","High (40%+)")))</f>
        <v>No Discount</v>
      </c>
      <c r="R8296" s="0" t="str">
        <f aca="false">INDEX('Lookup Tables'!$B$2:$B$5,MATCH(F8296,'Lookup Tables'!$A$2:$A$5,0))</f>
        <v>Manager B</v>
      </c>
    </row>
    <row r="8297" customFormat="false" ht="15" hidden="false" customHeight="false" outlineLevel="0" collapsed="false">
      <c r="A8297" s="0" t="s">
        <v>6062</v>
      </c>
      <c r="B8297" s="13" t="n">
        <v>42885</v>
      </c>
      <c r="C8297" s="13" t="n">
        <v>42889</v>
      </c>
      <c r="D8297" s="14" t="s">
        <v>69</v>
      </c>
      <c r="E8297" s="14" t="s">
        <v>62</v>
      </c>
      <c r="F8297" s="14" t="s">
        <v>54</v>
      </c>
      <c r="G8297" s="14" t="s">
        <v>193</v>
      </c>
      <c r="H8297" s="14" t="s">
        <v>65</v>
      </c>
      <c r="I8297" s="14" t="s">
        <v>129</v>
      </c>
      <c r="J8297" s="14" t="s">
        <v>271</v>
      </c>
      <c r="K8297" s="15" t="n">
        <v>26.55</v>
      </c>
      <c r="L8297" s="0" t="n">
        <v>9</v>
      </c>
      <c r="M8297" s="16" t="n">
        <v>0</v>
      </c>
      <c r="N8297" s="17" t="n">
        <v>12.744</v>
      </c>
      <c r="O8297" s="0" t="str">
        <f aca="false">TEXT(B8297,"YYYY-MM")</f>
        <v>2017-05</v>
      </c>
      <c r="P8297" s="18" t="n">
        <f aca="false">IFERROR(N8297/K8297,0)</f>
        <v>0.48</v>
      </c>
      <c r="Q8297" s="0" t="str">
        <f aca="false">IF(M8297=0,"No Discount",IF(M8297&lt;0.2,"Low (1-19%)",IF(M8297&lt;0.4,"Medium (20-39%)","High (40%+)")))</f>
        <v>No Discount</v>
      </c>
      <c r="R8297" s="0" t="str">
        <f aca="false">INDEX('Lookup Tables'!$B$2:$B$5,MATCH(F8297,'Lookup Tables'!$A$2:$A$5,0))</f>
        <v>Manager C</v>
      </c>
    </row>
    <row r="8298" customFormat="false" ht="15" hidden="false" customHeight="false" outlineLevel="0" collapsed="false">
      <c r="A8298" s="0" t="s">
        <v>6062</v>
      </c>
      <c r="B8298" s="13" t="n">
        <v>42885</v>
      </c>
      <c r="C8298" s="13" t="n">
        <v>42889</v>
      </c>
      <c r="D8298" s="14" t="s">
        <v>69</v>
      </c>
      <c r="E8298" s="14" t="s">
        <v>62</v>
      </c>
      <c r="F8298" s="14" t="s">
        <v>54</v>
      </c>
      <c r="G8298" s="14" t="s">
        <v>193</v>
      </c>
      <c r="H8298" s="14" t="s">
        <v>80</v>
      </c>
      <c r="I8298" s="14" t="s">
        <v>123</v>
      </c>
      <c r="J8298" s="14" t="s">
        <v>418</v>
      </c>
      <c r="K8298" s="15" t="n">
        <v>111.98</v>
      </c>
      <c r="L8298" s="0" t="n">
        <v>2</v>
      </c>
      <c r="M8298" s="16" t="n">
        <v>0</v>
      </c>
      <c r="N8298" s="17" t="n">
        <v>26.8752</v>
      </c>
      <c r="O8298" s="0" t="str">
        <f aca="false">TEXT(B8298,"YYYY-MM")</f>
        <v>2017-05</v>
      </c>
      <c r="P8298" s="18" t="n">
        <f aca="false">IFERROR(N8298/K8298,0)</f>
        <v>0.24</v>
      </c>
      <c r="Q8298" s="0" t="str">
        <f aca="false">IF(M8298=0,"No Discount",IF(M8298&lt;0.2,"Low (1-19%)",IF(M8298&lt;0.4,"Medium (20-39%)","High (40%+)")))</f>
        <v>No Discount</v>
      </c>
      <c r="R8298" s="0" t="str">
        <f aca="false">INDEX('Lookup Tables'!$B$2:$B$5,MATCH(F8298,'Lookup Tables'!$A$2:$A$5,0))</f>
        <v>Manager C</v>
      </c>
    </row>
    <row r="8299" customFormat="false" ht="15" hidden="false" customHeight="false" outlineLevel="0" collapsed="false">
      <c r="A8299" s="0" t="s">
        <v>6063</v>
      </c>
      <c r="B8299" s="13" t="n">
        <v>42556</v>
      </c>
      <c r="C8299" s="13" t="n">
        <v>42562</v>
      </c>
      <c r="D8299" s="14" t="s">
        <v>69</v>
      </c>
      <c r="E8299" s="14" t="s">
        <v>62</v>
      </c>
      <c r="F8299" s="14" t="s">
        <v>54</v>
      </c>
      <c r="G8299" s="14" t="s">
        <v>90</v>
      </c>
      <c r="H8299" s="14" t="s">
        <v>56</v>
      </c>
      <c r="I8299" s="14" t="s">
        <v>76</v>
      </c>
      <c r="J8299" s="14" t="s">
        <v>2796</v>
      </c>
      <c r="K8299" s="15" t="n">
        <v>4.928</v>
      </c>
      <c r="L8299" s="0" t="n">
        <v>2</v>
      </c>
      <c r="M8299" s="16" t="n">
        <v>0.2</v>
      </c>
      <c r="N8299" s="17" t="n">
        <v>0.7392</v>
      </c>
      <c r="O8299" s="0" t="str">
        <f aca="false">TEXT(B8299,"YYYY-MM")</f>
        <v>2016-07</v>
      </c>
      <c r="P8299" s="18" t="n">
        <f aca="false">IFERROR(N8299/K8299,0)</f>
        <v>0.15</v>
      </c>
      <c r="Q8299" s="0" t="str">
        <f aca="false">IF(M8299=0,"No Discount",IF(M8299&lt;0.2,"Low (1-19%)",IF(M8299&lt;0.4,"Medium (20-39%)","High (40%+)")))</f>
        <v>Medium (20-39%)</v>
      </c>
      <c r="R8299" s="0" t="str">
        <f aca="false">INDEX('Lookup Tables'!$B$2:$B$5,MATCH(F8299,'Lookup Tables'!$A$2:$A$5,0))</f>
        <v>Manager C</v>
      </c>
    </row>
    <row r="8300" customFormat="false" ht="15" hidden="false" customHeight="false" outlineLevel="0" collapsed="false">
      <c r="A8300" s="0" t="s">
        <v>6063</v>
      </c>
      <c r="B8300" s="13" t="n">
        <v>42556</v>
      </c>
      <c r="C8300" s="13" t="n">
        <v>42562</v>
      </c>
      <c r="D8300" s="14" t="s">
        <v>69</v>
      </c>
      <c r="E8300" s="14" t="s">
        <v>62</v>
      </c>
      <c r="F8300" s="14" t="s">
        <v>54</v>
      </c>
      <c r="G8300" s="14" t="s">
        <v>90</v>
      </c>
      <c r="H8300" s="14" t="s">
        <v>65</v>
      </c>
      <c r="I8300" s="14" t="s">
        <v>66</v>
      </c>
      <c r="J8300" s="14" t="s">
        <v>1071</v>
      </c>
      <c r="K8300" s="15" t="n">
        <v>11.784</v>
      </c>
      <c r="L8300" s="0" t="n">
        <v>3</v>
      </c>
      <c r="M8300" s="16" t="n">
        <v>0.2</v>
      </c>
      <c r="N8300" s="17" t="n">
        <v>4.2717</v>
      </c>
      <c r="O8300" s="0" t="str">
        <f aca="false">TEXT(B8300,"YYYY-MM")</f>
        <v>2016-07</v>
      </c>
      <c r="P8300" s="18" t="n">
        <f aca="false">IFERROR(N8300/K8300,0)</f>
        <v>0.3625</v>
      </c>
      <c r="Q8300" s="0" t="str">
        <f aca="false">IF(M8300=0,"No Discount",IF(M8300&lt;0.2,"Low (1-19%)",IF(M8300&lt;0.4,"Medium (20-39%)","High (40%+)")))</f>
        <v>Medium (20-39%)</v>
      </c>
      <c r="R8300" s="0" t="str">
        <f aca="false">INDEX('Lookup Tables'!$B$2:$B$5,MATCH(F8300,'Lookup Tables'!$A$2:$A$5,0))</f>
        <v>Manager C</v>
      </c>
    </row>
    <row r="8301" customFormat="false" ht="15" hidden="false" customHeight="false" outlineLevel="0" collapsed="false">
      <c r="A8301" s="0" t="s">
        <v>6064</v>
      </c>
      <c r="B8301" s="13" t="n">
        <v>42074</v>
      </c>
      <c r="C8301" s="13" t="n">
        <v>42078</v>
      </c>
      <c r="D8301" s="14" t="s">
        <v>69</v>
      </c>
      <c r="E8301" s="14" t="s">
        <v>53</v>
      </c>
      <c r="F8301" s="14" t="s">
        <v>63</v>
      </c>
      <c r="G8301" s="14" t="s">
        <v>64</v>
      </c>
      <c r="H8301" s="14" t="s">
        <v>65</v>
      </c>
      <c r="I8301" s="14" t="s">
        <v>78</v>
      </c>
      <c r="J8301" s="14" t="s">
        <v>3626</v>
      </c>
      <c r="K8301" s="15" t="n">
        <v>7.98</v>
      </c>
      <c r="L8301" s="0" t="n">
        <v>3</v>
      </c>
      <c r="M8301" s="16" t="n">
        <v>0</v>
      </c>
      <c r="N8301" s="17" t="n">
        <v>2.0748</v>
      </c>
      <c r="O8301" s="0" t="str">
        <f aca="false">TEXT(B8301,"YYYY-MM")</f>
        <v>2015-03</v>
      </c>
      <c r="P8301" s="18" t="n">
        <f aca="false">IFERROR(N8301/K8301,0)</f>
        <v>0.26</v>
      </c>
      <c r="Q8301" s="0" t="str">
        <f aca="false">IF(M8301=0,"No Discount",IF(M8301&lt;0.2,"Low (1-19%)",IF(M8301&lt;0.4,"Medium (20-39%)","High (40%+)")))</f>
        <v>No Discount</v>
      </c>
      <c r="R8301" s="0" t="str">
        <f aca="false">INDEX('Lookup Tables'!$B$2:$B$5,MATCH(F8301,'Lookup Tables'!$A$2:$A$5,0))</f>
        <v>Manager D</v>
      </c>
    </row>
    <row r="8302" customFormat="false" ht="15" hidden="false" customHeight="false" outlineLevel="0" collapsed="false">
      <c r="A8302" s="0" t="s">
        <v>6065</v>
      </c>
      <c r="B8302" s="13" t="n">
        <v>42480</v>
      </c>
      <c r="C8302" s="13" t="n">
        <v>42484</v>
      </c>
      <c r="D8302" s="14" t="s">
        <v>69</v>
      </c>
      <c r="E8302" s="14" t="s">
        <v>53</v>
      </c>
      <c r="F8302" s="14" t="s">
        <v>98</v>
      </c>
      <c r="G8302" s="14" t="s">
        <v>157</v>
      </c>
      <c r="H8302" s="14" t="s">
        <v>65</v>
      </c>
      <c r="I8302" s="14" t="s">
        <v>129</v>
      </c>
      <c r="J8302" s="14" t="s">
        <v>460</v>
      </c>
      <c r="K8302" s="15" t="n">
        <v>180.96</v>
      </c>
      <c r="L8302" s="0" t="n">
        <v>2</v>
      </c>
      <c r="M8302" s="16" t="n">
        <v>0</v>
      </c>
      <c r="N8302" s="17" t="n">
        <v>81.432</v>
      </c>
      <c r="O8302" s="0" t="str">
        <f aca="false">TEXT(B8302,"YYYY-MM")</f>
        <v>2016-04</v>
      </c>
      <c r="P8302" s="18" t="n">
        <f aca="false">IFERROR(N8302/K8302,0)</f>
        <v>0.45</v>
      </c>
      <c r="Q8302" s="0" t="str">
        <f aca="false">IF(M8302=0,"No Discount",IF(M8302&lt;0.2,"Low (1-19%)",IF(M8302&lt;0.4,"Medium (20-39%)","High (40%+)")))</f>
        <v>No Discount</v>
      </c>
      <c r="R8302" s="0" t="str">
        <f aca="false">INDEX('Lookup Tables'!$B$2:$B$5,MATCH(F8302,'Lookup Tables'!$A$2:$A$5,0))</f>
        <v>Manager A</v>
      </c>
    </row>
    <row r="8303" customFormat="false" ht="15" hidden="false" customHeight="false" outlineLevel="0" collapsed="false">
      <c r="A8303" s="0" t="s">
        <v>6066</v>
      </c>
      <c r="B8303" s="13" t="n">
        <v>43307</v>
      </c>
      <c r="C8303" s="13" t="n">
        <v>43313</v>
      </c>
      <c r="D8303" s="14" t="s">
        <v>69</v>
      </c>
      <c r="E8303" s="14" t="s">
        <v>62</v>
      </c>
      <c r="F8303" s="14" t="s">
        <v>63</v>
      </c>
      <c r="G8303" s="14" t="s">
        <v>64</v>
      </c>
      <c r="H8303" s="14" t="s">
        <v>80</v>
      </c>
      <c r="I8303" s="14" t="s">
        <v>123</v>
      </c>
      <c r="J8303" s="14" t="s">
        <v>4558</v>
      </c>
      <c r="K8303" s="15" t="n">
        <v>1649.95</v>
      </c>
      <c r="L8303" s="0" t="n">
        <v>5</v>
      </c>
      <c r="M8303" s="16" t="n">
        <v>0</v>
      </c>
      <c r="N8303" s="17" t="n">
        <v>659.98</v>
      </c>
      <c r="O8303" s="0" t="str">
        <f aca="false">TEXT(B8303,"YYYY-MM")</f>
        <v>2018-07</v>
      </c>
      <c r="P8303" s="18" t="n">
        <f aca="false">IFERROR(N8303/K8303,0)</f>
        <v>0.4</v>
      </c>
      <c r="Q8303" s="0" t="str">
        <f aca="false">IF(M8303=0,"No Discount",IF(M8303&lt;0.2,"Low (1-19%)",IF(M8303&lt;0.4,"Medium (20-39%)","High (40%+)")))</f>
        <v>No Discount</v>
      </c>
      <c r="R8303" s="0" t="str">
        <f aca="false">INDEX('Lookup Tables'!$B$2:$B$5,MATCH(F8303,'Lookup Tables'!$A$2:$A$5,0))</f>
        <v>Manager D</v>
      </c>
    </row>
    <row r="8304" customFormat="false" ht="15" hidden="false" customHeight="false" outlineLevel="0" collapsed="false">
      <c r="A8304" s="0" t="s">
        <v>6066</v>
      </c>
      <c r="B8304" s="13" t="n">
        <v>43307</v>
      </c>
      <c r="C8304" s="13" t="n">
        <v>43313</v>
      </c>
      <c r="D8304" s="14" t="s">
        <v>69</v>
      </c>
      <c r="E8304" s="14" t="s">
        <v>62</v>
      </c>
      <c r="F8304" s="14" t="s">
        <v>63</v>
      </c>
      <c r="G8304" s="14" t="s">
        <v>64</v>
      </c>
      <c r="H8304" s="14" t="s">
        <v>56</v>
      </c>
      <c r="I8304" s="14" t="s">
        <v>59</v>
      </c>
      <c r="J8304" s="14" t="s">
        <v>1170</v>
      </c>
      <c r="K8304" s="15" t="n">
        <v>362.352</v>
      </c>
      <c r="L8304" s="0" t="n">
        <v>3</v>
      </c>
      <c r="M8304" s="16" t="n">
        <v>0.2</v>
      </c>
      <c r="N8304" s="17" t="n">
        <v>45.294</v>
      </c>
      <c r="O8304" s="0" t="str">
        <f aca="false">TEXT(B8304,"YYYY-MM")</f>
        <v>2018-07</v>
      </c>
      <c r="P8304" s="18" t="n">
        <f aca="false">IFERROR(N8304/K8304,0)</f>
        <v>0.125</v>
      </c>
      <c r="Q8304" s="0" t="str">
        <f aca="false">IF(M8304=0,"No Discount",IF(M8304&lt;0.2,"Low (1-19%)",IF(M8304&lt;0.4,"Medium (20-39%)","High (40%+)")))</f>
        <v>Medium (20-39%)</v>
      </c>
      <c r="R8304" s="0" t="str">
        <f aca="false">INDEX('Lookup Tables'!$B$2:$B$5,MATCH(F8304,'Lookup Tables'!$A$2:$A$5,0))</f>
        <v>Manager D</v>
      </c>
    </row>
    <row r="8305" customFormat="false" ht="15" hidden="false" customHeight="false" outlineLevel="0" collapsed="false">
      <c r="A8305" s="0" t="s">
        <v>6067</v>
      </c>
      <c r="B8305" s="13" t="n">
        <v>42308</v>
      </c>
      <c r="C8305" s="13" t="n">
        <v>42310</v>
      </c>
      <c r="D8305" s="14" t="s">
        <v>52</v>
      </c>
      <c r="E8305" s="14" t="s">
        <v>97</v>
      </c>
      <c r="F8305" s="14" t="s">
        <v>63</v>
      </c>
      <c r="G8305" s="14" t="s">
        <v>64</v>
      </c>
      <c r="H8305" s="14" t="s">
        <v>80</v>
      </c>
      <c r="I8305" s="14" t="s">
        <v>81</v>
      </c>
      <c r="J8305" s="14" t="s">
        <v>923</v>
      </c>
      <c r="K8305" s="15" t="n">
        <v>73.584</v>
      </c>
      <c r="L8305" s="0" t="n">
        <v>2</v>
      </c>
      <c r="M8305" s="16" t="n">
        <v>0.2</v>
      </c>
      <c r="N8305" s="17" t="n">
        <v>8.2782</v>
      </c>
      <c r="O8305" s="0" t="str">
        <f aca="false">TEXT(B8305,"YYYY-MM")</f>
        <v>2015-10</v>
      </c>
      <c r="P8305" s="18" t="n">
        <f aca="false">IFERROR(N8305/K8305,0)</f>
        <v>0.1125</v>
      </c>
      <c r="Q8305" s="0" t="str">
        <f aca="false">IF(M8305=0,"No Discount",IF(M8305&lt;0.2,"Low (1-19%)",IF(M8305&lt;0.4,"Medium (20-39%)","High (40%+)")))</f>
        <v>Medium (20-39%)</v>
      </c>
      <c r="R8305" s="0" t="str">
        <f aca="false">INDEX('Lookup Tables'!$B$2:$B$5,MATCH(F8305,'Lookup Tables'!$A$2:$A$5,0))</f>
        <v>Manager D</v>
      </c>
    </row>
    <row r="8306" customFormat="false" ht="15" hidden="false" customHeight="false" outlineLevel="0" collapsed="false">
      <c r="A8306" s="0" t="s">
        <v>6068</v>
      </c>
      <c r="B8306" s="13" t="n">
        <v>43407</v>
      </c>
      <c r="C8306" s="13" t="n">
        <v>43413</v>
      </c>
      <c r="D8306" s="14" t="s">
        <v>69</v>
      </c>
      <c r="E8306" s="14" t="s">
        <v>53</v>
      </c>
      <c r="F8306" s="14" t="s">
        <v>63</v>
      </c>
      <c r="G8306" s="14" t="s">
        <v>64</v>
      </c>
      <c r="H8306" s="14" t="s">
        <v>56</v>
      </c>
      <c r="I8306" s="14" t="s">
        <v>71</v>
      </c>
      <c r="J8306" s="14" t="s">
        <v>4629</v>
      </c>
      <c r="K8306" s="15" t="n">
        <v>486.368</v>
      </c>
      <c r="L8306" s="0" t="n">
        <v>4</v>
      </c>
      <c r="M8306" s="16" t="n">
        <v>0.2</v>
      </c>
      <c r="N8306" s="17" t="n">
        <v>36.4776</v>
      </c>
      <c r="O8306" s="0" t="str">
        <f aca="false">TEXT(B8306,"YYYY-MM")</f>
        <v>2018-11</v>
      </c>
      <c r="P8306" s="18" t="n">
        <f aca="false">IFERROR(N8306/K8306,0)</f>
        <v>0.075</v>
      </c>
      <c r="Q8306" s="0" t="str">
        <f aca="false">IF(M8306=0,"No Discount",IF(M8306&lt;0.2,"Low (1-19%)",IF(M8306&lt;0.4,"Medium (20-39%)","High (40%+)")))</f>
        <v>Medium (20-39%)</v>
      </c>
      <c r="R8306" s="0" t="str">
        <f aca="false">INDEX('Lookup Tables'!$B$2:$B$5,MATCH(F8306,'Lookup Tables'!$A$2:$A$5,0))</f>
        <v>Manager D</v>
      </c>
    </row>
    <row r="8307" customFormat="false" ht="15" hidden="false" customHeight="false" outlineLevel="0" collapsed="false">
      <c r="A8307" s="0" t="s">
        <v>6069</v>
      </c>
      <c r="B8307" s="13" t="n">
        <v>42958</v>
      </c>
      <c r="C8307" s="13" t="n">
        <v>42963</v>
      </c>
      <c r="D8307" s="14" t="s">
        <v>69</v>
      </c>
      <c r="E8307" s="14" t="s">
        <v>97</v>
      </c>
      <c r="F8307" s="14" t="s">
        <v>98</v>
      </c>
      <c r="G8307" s="14" t="s">
        <v>331</v>
      </c>
      <c r="H8307" s="14" t="s">
        <v>65</v>
      </c>
      <c r="I8307" s="14" t="s">
        <v>91</v>
      </c>
      <c r="J8307" s="14" t="s">
        <v>1198</v>
      </c>
      <c r="K8307" s="15" t="n">
        <v>32.4</v>
      </c>
      <c r="L8307" s="0" t="n">
        <v>5</v>
      </c>
      <c r="M8307" s="16" t="n">
        <v>0</v>
      </c>
      <c r="N8307" s="17" t="n">
        <v>15.552</v>
      </c>
      <c r="O8307" s="0" t="str">
        <f aca="false">TEXT(B8307,"YYYY-MM")</f>
        <v>2017-08</v>
      </c>
      <c r="P8307" s="18" t="n">
        <f aca="false">IFERROR(N8307/K8307,0)</f>
        <v>0.48</v>
      </c>
      <c r="Q8307" s="0" t="str">
        <f aca="false">IF(M8307=0,"No Discount",IF(M8307&lt;0.2,"Low (1-19%)",IF(M8307&lt;0.4,"Medium (20-39%)","High (40%+)")))</f>
        <v>No Discount</v>
      </c>
      <c r="R8307" s="0" t="str">
        <f aca="false">INDEX('Lookup Tables'!$B$2:$B$5,MATCH(F8307,'Lookup Tables'!$A$2:$A$5,0))</f>
        <v>Manager A</v>
      </c>
    </row>
    <row r="8308" customFormat="false" ht="15" hidden="false" customHeight="false" outlineLevel="0" collapsed="false">
      <c r="A8308" s="0" t="s">
        <v>6069</v>
      </c>
      <c r="B8308" s="13" t="n">
        <v>42958</v>
      </c>
      <c r="C8308" s="13" t="n">
        <v>42963</v>
      </c>
      <c r="D8308" s="14" t="s">
        <v>69</v>
      </c>
      <c r="E8308" s="14" t="s">
        <v>97</v>
      </c>
      <c r="F8308" s="14" t="s">
        <v>98</v>
      </c>
      <c r="G8308" s="14" t="s">
        <v>331</v>
      </c>
      <c r="H8308" s="14" t="s">
        <v>65</v>
      </c>
      <c r="I8308" s="14" t="s">
        <v>83</v>
      </c>
      <c r="J8308" s="14" t="s">
        <v>1007</v>
      </c>
      <c r="K8308" s="15" t="n">
        <v>41.86</v>
      </c>
      <c r="L8308" s="0" t="n">
        <v>7</v>
      </c>
      <c r="M8308" s="16" t="n">
        <v>0</v>
      </c>
      <c r="N8308" s="17" t="n">
        <v>19.2556</v>
      </c>
      <c r="O8308" s="0" t="str">
        <f aca="false">TEXT(B8308,"YYYY-MM")</f>
        <v>2017-08</v>
      </c>
      <c r="P8308" s="18" t="n">
        <f aca="false">IFERROR(N8308/K8308,0)</f>
        <v>0.46</v>
      </c>
      <c r="Q8308" s="0" t="str">
        <f aca="false">IF(M8308=0,"No Discount",IF(M8308&lt;0.2,"Low (1-19%)",IF(M8308&lt;0.4,"Medium (20-39%)","High (40%+)")))</f>
        <v>No Discount</v>
      </c>
      <c r="R8308" s="0" t="str">
        <f aca="false">INDEX('Lookup Tables'!$B$2:$B$5,MATCH(F8308,'Lookup Tables'!$A$2:$A$5,0))</f>
        <v>Manager A</v>
      </c>
    </row>
    <row r="8309" customFormat="false" ht="15" hidden="false" customHeight="false" outlineLevel="0" collapsed="false">
      <c r="A8309" s="0" t="s">
        <v>6069</v>
      </c>
      <c r="B8309" s="13" t="n">
        <v>42958</v>
      </c>
      <c r="C8309" s="13" t="n">
        <v>42963</v>
      </c>
      <c r="D8309" s="14" t="s">
        <v>69</v>
      </c>
      <c r="E8309" s="14" t="s">
        <v>97</v>
      </c>
      <c r="F8309" s="14" t="s">
        <v>98</v>
      </c>
      <c r="G8309" s="14" t="s">
        <v>331</v>
      </c>
      <c r="H8309" s="14" t="s">
        <v>65</v>
      </c>
      <c r="I8309" s="14" t="s">
        <v>83</v>
      </c>
      <c r="J8309" s="14" t="s">
        <v>3484</v>
      </c>
      <c r="K8309" s="15" t="n">
        <v>77.56</v>
      </c>
      <c r="L8309" s="0" t="n">
        <v>2</v>
      </c>
      <c r="M8309" s="16" t="n">
        <v>0</v>
      </c>
      <c r="N8309" s="17" t="n">
        <v>35.6776</v>
      </c>
      <c r="O8309" s="0" t="str">
        <f aca="false">TEXT(B8309,"YYYY-MM")</f>
        <v>2017-08</v>
      </c>
      <c r="P8309" s="18" t="n">
        <f aca="false">IFERROR(N8309/K8309,0)</f>
        <v>0.46</v>
      </c>
      <c r="Q8309" s="0" t="str">
        <f aca="false">IF(M8309=0,"No Discount",IF(M8309&lt;0.2,"Low (1-19%)",IF(M8309&lt;0.4,"Medium (20-39%)","High (40%+)")))</f>
        <v>No Discount</v>
      </c>
      <c r="R8309" s="0" t="str">
        <f aca="false">INDEX('Lookup Tables'!$B$2:$B$5,MATCH(F8309,'Lookup Tables'!$A$2:$A$5,0))</f>
        <v>Manager A</v>
      </c>
    </row>
    <row r="8310" customFormat="false" ht="15" hidden="false" customHeight="false" outlineLevel="0" collapsed="false">
      <c r="A8310" s="0" t="s">
        <v>6070</v>
      </c>
      <c r="B8310" s="13" t="n">
        <v>42941</v>
      </c>
      <c r="C8310" s="13" t="n">
        <v>42941</v>
      </c>
      <c r="D8310" s="14" t="s">
        <v>606</v>
      </c>
      <c r="E8310" s="14" t="s">
        <v>97</v>
      </c>
      <c r="F8310" s="14" t="s">
        <v>63</v>
      </c>
      <c r="G8310" s="14" t="s">
        <v>64</v>
      </c>
      <c r="H8310" s="14" t="s">
        <v>65</v>
      </c>
      <c r="I8310" s="14" t="s">
        <v>78</v>
      </c>
      <c r="J8310" s="14" t="s">
        <v>1870</v>
      </c>
      <c r="K8310" s="15" t="n">
        <v>37.17</v>
      </c>
      <c r="L8310" s="0" t="n">
        <v>9</v>
      </c>
      <c r="M8310" s="16" t="n">
        <v>0</v>
      </c>
      <c r="N8310" s="17" t="n">
        <v>11.151</v>
      </c>
      <c r="O8310" s="0" t="str">
        <f aca="false">TEXT(B8310,"YYYY-MM")</f>
        <v>2017-07</v>
      </c>
      <c r="P8310" s="18" t="n">
        <f aca="false">IFERROR(N8310/K8310,0)</f>
        <v>0.3</v>
      </c>
      <c r="Q8310" s="0" t="str">
        <f aca="false">IF(M8310=0,"No Discount",IF(M8310&lt;0.2,"Low (1-19%)",IF(M8310&lt;0.4,"Medium (20-39%)","High (40%+)")))</f>
        <v>No Discount</v>
      </c>
      <c r="R8310" s="0" t="str">
        <f aca="false">INDEX('Lookup Tables'!$B$2:$B$5,MATCH(F8310,'Lookup Tables'!$A$2:$A$5,0))</f>
        <v>Manager D</v>
      </c>
    </row>
    <row r="8311" customFormat="false" ht="15" hidden="false" customHeight="false" outlineLevel="0" collapsed="false">
      <c r="A8311" s="0" t="s">
        <v>6071</v>
      </c>
      <c r="B8311" s="13" t="n">
        <v>42064</v>
      </c>
      <c r="C8311" s="13" t="n">
        <v>42070</v>
      </c>
      <c r="D8311" s="14" t="s">
        <v>69</v>
      </c>
      <c r="E8311" s="14" t="s">
        <v>53</v>
      </c>
      <c r="F8311" s="14" t="s">
        <v>98</v>
      </c>
      <c r="G8311" s="14" t="s">
        <v>99</v>
      </c>
      <c r="H8311" s="14" t="s">
        <v>65</v>
      </c>
      <c r="I8311" s="14" t="s">
        <v>73</v>
      </c>
      <c r="J8311" s="14" t="s">
        <v>2480</v>
      </c>
      <c r="K8311" s="15" t="n">
        <v>137.352</v>
      </c>
      <c r="L8311" s="0" t="n">
        <v>3</v>
      </c>
      <c r="M8311" s="16" t="n">
        <v>0.2</v>
      </c>
      <c r="N8311" s="17" t="n">
        <v>8.5845</v>
      </c>
      <c r="O8311" s="0" t="str">
        <f aca="false">TEXT(B8311,"YYYY-MM")</f>
        <v>2015-03</v>
      </c>
      <c r="P8311" s="18" t="n">
        <f aca="false">IFERROR(N8311/K8311,0)</f>
        <v>0.0625</v>
      </c>
      <c r="Q8311" s="0" t="str">
        <f aca="false">IF(M8311=0,"No Discount",IF(M8311&lt;0.2,"Low (1-19%)",IF(M8311&lt;0.4,"Medium (20-39%)","High (40%+)")))</f>
        <v>Medium (20-39%)</v>
      </c>
      <c r="R8311" s="0" t="str">
        <f aca="false">INDEX('Lookup Tables'!$B$2:$B$5,MATCH(F8311,'Lookup Tables'!$A$2:$A$5,0))</f>
        <v>Manager A</v>
      </c>
    </row>
    <row r="8312" customFormat="false" ht="15" hidden="false" customHeight="false" outlineLevel="0" collapsed="false">
      <c r="A8312" s="0" t="s">
        <v>6071</v>
      </c>
      <c r="B8312" s="13" t="n">
        <v>42064</v>
      </c>
      <c r="C8312" s="13" t="n">
        <v>42070</v>
      </c>
      <c r="D8312" s="14" t="s">
        <v>69</v>
      </c>
      <c r="E8312" s="14" t="s">
        <v>53</v>
      </c>
      <c r="F8312" s="14" t="s">
        <v>98</v>
      </c>
      <c r="G8312" s="14" t="s">
        <v>99</v>
      </c>
      <c r="H8312" s="14" t="s">
        <v>56</v>
      </c>
      <c r="I8312" s="14" t="s">
        <v>71</v>
      </c>
      <c r="J8312" s="14" t="s">
        <v>2524</v>
      </c>
      <c r="K8312" s="15" t="n">
        <v>376.509</v>
      </c>
      <c r="L8312" s="0" t="n">
        <v>3</v>
      </c>
      <c r="M8312" s="16" t="n">
        <v>0.3</v>
      </c>
      <c r="N8312" s="17" t="n">
        <v>-43.0296</v>
      </c>
      <c r="O8312" s="0" t="str">
        <f aca="false">TEXT(B8312,"YYYY-MM")</f>
        <v>2015-03</v>
      </c>
      <c r="P8312" s="18" t="n">
        <f aca="false">IFERROR(N8312/K8312,0)</f>
        <v>-0.114285714285714</v>
      </c>
      <c r="Q8312" s="0" t="str">
        <f aca="false">IF(M8312=0,"No Discount",IF(M8312&lt;0.2,"Low (1-19%)",IF(M8312&lt;0.4,"Medium (20-39%)","High (40%+)")))</f>
        <v>Medium (20-39%)</v>
      </c>
      <c r="R8312" s="0" t="str">
        <f aca="false">INDEX('Lookup Tables'!$B$2:$B$5,MATCH(F8312,'Lookup Tables'!$A$2:$A$5,0))</f>
        <v>Manager A</v>
      </c>
    </row>
    <row r="8313" customFormat="false" ht="15" hidden="false" customHeight="false" outlineLevel="0" collapsed="false">
      <c r="A8313" s="0" t="s">
        <v>6072</v>
      </c>
      <c r="B8313" s="13" t="n">
        <v>43126</v>
      </c>
      <c r="C8313" s="13" t="n">
        <v>43131</v>
      </c>
      <c r="D8313" s="14" t="s">
        <v>69</v>
      </c>
      <c r="E8313" s="14" t="s">
        <v>53</v>
      </c>
      <c r="F8313" s="14" t="s">
        <v>54</v>
      </c>
      <c r="G8313" s="14" t="s">
        <v>597</v>
      </c>
      <c r="H8313" s="14" t="s">
        <v>56</v>
      </c>
      <c r="I8313" s="14" t="s">
        <v>76</v>
      </c>
      <c r="J8313" s="14" t="s">
        <v>279</v>
      </c>
      <c r="K8313" s="15" t="n">
        <v>62.72</v>
      </c>
      <c r="L8313" s="0" t="n">
        <v>4</v>
      </c>
      <c r="M8313" s="16" t="n">
        <v>0</v>
      </c>
      <c r="N8313" s="17" t="n">
        <v>24.4608</v>
      </c>
      <c r="O8313" s="0" t="str">
        <f aca="false">TEXT(B8313,"YYYY-MM")</f>
        <v>2018-01</v>
      </c>
      <c r="P8313" s="18" t="n">
        <f aca="false">IFERROR(N8313/K8313,0)</f>
        <v>0.39</v>
      </c>
      <c r="Q8313" s="0" t="str">
        <f aca="false">IF(M8313=0,"No Discount",IF(M8313&lt;0.2,"Low (1-19%)",IF(M8313&lt;0.4,"Medium (20-39%)","High (40%+)")))</f>
        <v>No Discount</v>
      </c>
      <c r="R8313" s="0" t="str">
        <f aca="false">INDEX('Lookup Tables'!$B$2:$B$5,MATCH(F8313,'Lookup Tables'!$A$2:$A$5,0))</f>
        <v>Manager C</v>
      </c>
    </row>
    <row r="8314" customFormat="false" ht="15" hidden="false" customHeight="false" outlineLevel="0" collapsed="false">
      <c r="A8314" s="0" t="s">
        <v>6072</v>
      </c>
      <c r="B8314" s="13" t="n">
        <v>43126</v>
      </c>
      <c r="C8314" s="13" t="n">
        <v>43131</v>
      </c>
      <c r="D8314" s="14" t="s">
        <v>69</v>
      </c>
      <c r="E8314" s="14" t="s">
        <v>53</v>
      </c>
      <c r="F8314" s="14" t="s">
        <v>54</v>
      </c>
      <c r="G8314" s="14" t="s">
        <v>597</v>
      </c>
      <c r="H8314" s="14" t="s">
        <v>80</v>
      </c>
      <c r="I8314" s="14" t="s">
        <v>81</v>
      </c>
      <c r="J8314" s="14" t="s">
        <v>3040</v>
      </c>
      <c r="K8314" s="15" t="n">
        <v>2939.93</v>
      </c>
      <c r="L8314" s="0" t="n">
        <v>7</v>
      </c>
      <c r="M8314" s="16" t="n">
        <v>0</v>
      </c>
      <c r="N8314" s="17" t="n">
        <v>764.3818</v>
      </c>
      <c r="O8314" s="0" t="str">
        <f aca="false">TEXT(B8314,"YYYY-MM")</f>
        <v>2018-01</v>
      </c>
      <c r="P8314" s="18" t="n">
        <f aca="false">IFERROR(N8314/K8314,0)</f>
        <v>0.26</v>
      </c>
      <c r="Q8314" s="0" t="str">
        <f aca="false">IF(M8314=0,"No Discount",IF(M8314&lt;0.2,"Low (1-19%)",IF(M8314&lt;0.4,"Medium (20-39%)","High (40%+)")))</f>
        <v>No Discount</v>
      </c>
      <c r="R8314" s="0" t="str">
        <f aca="false">INDEX('Lookup Tables'!$B$2:$B$5,MATCH(F8314,'Lookup Tables'!$A$2:$A$5,0))</f>
        <v>Manager C</v>
      </c>
    </row>
    <row r="8315" customFormat="false" ht="15" hidden="false" customHeight="false" outlineLevel="0" collapsed="false">
      <c r="A8315" s="0" t="s">
        <v>6073</v>
      </c>
      <c r="B8315" s="13" t="n">
        <v>42197</v>
      </c>
      <c r="C8315" s="13" t="n">
        <v>42201</v>
      </c>
      <c r="D8315" s="14" t="s">
        <v>69</v>
      </c>
      <c r="E8315" s="14" t="s">
        <v>97</v>
      </c>
      <c r="F8315" s="14" t="s">
        <v>98</v>
      </c>
      <c r="G8315" s="14" t="s">
        <v>99</v>
      </c>
      <c r="H8315" s="14" t="s">
        <v>56</v>
      </c>
      <c r="I8315" s="14" t="s">
        <v>59</v>
      </c>
      <c r="J8315" s="14" t="s">
        <v>1522</v>
      </c>
      <c r="K8315" s="15" t="n">
        <v>512.358</v>
      </c>
      <c r="L8315" s="0" t="n">
        <v>3</v>
      </c>
      <c r="M8315" s="16" t="n">
        <v>0.3</v>
      </c>
      <c r="N8315" s="17" t="n">
        <v>-14.6388</v>
      </c>
      <c r="O8315" s="0" t="str">
        <f aca="false">TEXT(B8315,"YYYY-MM")</f>
        <v>2015-07</v>
      </c>
      <c r="P8315" s="18" t="n">
        <f aca="false">IFERROR(N8315/K8315,0)</f>
        <v>-0.0285714285714286</v>
      </c>
      <c r="Q8315" s="0" t="str">
        <f aca="false">IF(M8315=0,"No Discount",IF(M8315&lt;0.2,"Low (1-19%)",IF(M8315&lt;0.4,"Medium (20-39%)","High (40%+)")))</f>
        <v>Medium (20-39%)</v>
      </c>
      <c r="R8315" s="0" t="str">
        <f aca="false">INDEX('Lookup Tables'!$B$2:$B$5,MATCH(F8315,'Lookup Tables'!$A$2:$A$5,0))</f>
        <v>Manager A</v>
      </c>
    </row>
    <row r="8316" customFormat="false" ht="15" hidden="false" customHeight="false" outlineLevel="0" collapsed="false">
      <c r="A8316" s="0" t="s">
        <v>6073</v>
      </c>
      <c r="B8316" s="13" t="n">
        <v>42197</v>
      </c>
      <c r="C8316" s="13" t="n">
        <v>42201</v>
      </c>
      <c r="D8316" s="14" t="s">
        <v>69</v>
      </c>
      <c r="E8316" s="14" t="s">
        <v>97</v>
      </c>
      <c r="F8316" s="14" t="s">
        <v>98</v>
      </c>
      <c r="G8316" s="14" t="s">
        <v>99</v>
      </c>
      <c r="H8316" s="14" t="s">
        <v>65</v>
      </c>
      <c r="I8316" s="14" t="s">
        <v>171</v>
      </c>
      <c r="J8316" s="14" t="s">
        <v>1507</v>
      </c>
      <c r="K8316" s="15" t="n">
        <v>3.488</v>
      </c>
      <c r="L8316" s="0" t="n">
        <v>2</v>
      </c>
      <c r="M8316" s="16" t="n">
        <v>0.2</v>
      </c>
      <c r="N8316" s="17" t="n">
        <v>0.5668</v>
      </c>
      <c r="O8316" s="0" t="str">
        <f aca="false">TEXT(B8316,"YYYY-MM")</f>
        <v>2015-07</v>
      </c>
      <c r="P8316" s="18" t="n">
        <f aca="false">IFERROR(N8316/K8316,0)</f>
        <v>0.1625</v>
      </c>
      <c r="Q8316" s="0" t="str">
        <f aca="false">IF(M8316=0,"No Discount",IF(M8316&lt;0.2,"Low (1-19%)",IF(M8316&lt;0.4,"Medium (20-39%)","High (40%+)")))</f>
        <v>Medium (20-39%)</v>
      </c>
      <c r="R8316" s="0" t="str">
        <f aca="false">INDEX('Lookup Tables'!$B$2:$B$5,MATCH(F8316,'Lookup Tables'!$A$2:$A$5,0))</f>
        <v>Manager A</v>
      </c>
    </row>
    <row r="8317" customFormat="false" ht="15" hidden="false" customHeight="false" outlineLevel="0" collapsed="false">
      <c r="A8317" s="0" t="s">
        <v>6073</v>
      </c>
      <c r="B8317" s="13" t="n">
        <v>42197</v>
      </c>
      <c r="C8317" s="13" t="n">
        <v>42201</v>
      </c>
      <c r="D8317" s="14" t="s">
        <v>69</v>
      </c>
      <c r="E8317" s="14" t="s">
        <v>97</v>
      </c>
      <c r="F8317" s="14" t="s">
        <v>98</v>
      </c>
      <c r="G8317" s="14" t="s">
        <v>99</v>
      </c>
      <c r="H8317" s="14" t="s">
        <v>65</v>
      </c>
      <c r="I8317" s="14" t="s">
        <v>78</v>
      </c>
      <c r="J8317" s="14" t="s">
        <v>1249</v>
      </c>
      <c r="K8317" s="15" t="n">
        <v>22.288</v>
      </c>
      <c r="L8317" s="0" t="n">
        <v>7</v>
      </c>
      <c r="M8317" s="16" t="n">
        <v>0.2</v>
      </c>
      <c r="N8317" s="17" t="n">
        <v>3.9004</v>
      </c>
      <c r="O8317" s="0" t="str">
        <f aca="false">TEXT(B8317,"YYYY-MM")</f>
        <v>2015-07</v>
      </c>
      <c r="P8317" s="18" t="n">
        <f aca="false">IFERROR(N8317/K8317,0)</f>
        <v>0.175</v>
      </c>
      <c r="Q8317" s="0" t="str">
        <f aca="false">IF(M8317=0,"No Discount",IF(M8317&lt;0.2,"Low (1-19%)",IF(M8317&lt;0.4,"Medium (20-39%)","High (40%+)")))</f>
        <v>Medium (20-39%)</v>
      </c>
      <c r="R8317" s="0" t="str">
        <f aca="false">INDEX('Lookup Tables'!$B$2:$B$5,MATCH(F8317,'Lookup Tables'!$A$2:$A$5,0))</f>
        <v>Manager A</v>
      </c>
    </row>
    <row r="8318" customFormat="false" ht="15" hidden="false" customHeight="false" outlineLevel="0" collapsed="false">
      <c r="A8318" s="0" t="s">
        <v>6073</v>
      </c>
      <c r="B8318" s="13" t="n">
        <v>42197</v>
      </c>
      <c r="C8318" s="13" t="n">
        <v>42201</v>
      </c>
      <c r="D8318" s="14" t="s">
        <v>69</v>
      </c>
      <c r="E8318" s="14" t="s">
        <v>97</v>
      </c>
      <c r="F8318" s="14" t="s">
        <v>98</v>
      </c>
      <c r="G8318" s="14" t="s">
        <v>99</v>
      </c>
      <c r="H8318" s="14" t="s">
        <v>65</v>
      </c>
      <c r="I8318" s="14" t="s">
        <v>91</v>
      </c>
      <c r="J8318" s="14" t="s">
        <v>298</v>
      </c>
      <c r="K8318" s="15" t="n">
        <v>16.032</v>
      </c>
      <c r="L8318" s="0" t="n">
        <v>3</v>
      </c>
      <c r="M8318" s="16" t="n">
        <v>0.2</v>
      </c>
      <c r="N8318" s="17" t="n">
        <v>5.6112</v>
      </c>
      <c r="O8318" s="0" t="str">
        <f aca="false">TEXT(B8318,"YYYY-MM")</f>
        <v>2015-07</v>
      </c>
      <c r="P8318" s="18" t="n">
        <f aca="false">IFERROR(N8318/K8318,0)</f>
        <v>0.35</v>
      </c>
      <c r="Q8318" s="0" t="str">
        <f aca="false">IF(M8318=0,"No Discount",IF(M8318&lt;0.2,"Low (1-19%)",IF(M8318&lt;0.4,"Medium (20-39%)","High (40%+)")))</f>
        <v>Medium (20-39%)</v>
      </c>
      <c r="R8318" s="0" t="str">
        <f aca="false">INDEX('Lookup Tables'!$B$2:$B$5,MATCH(F8318,'Lookup Tables'!$A$2:$A$5,0))</f>
        <v>Manager A</v>
      </c>
    </row>
    <row r="8319" customFormat="false" ht="15" hidden="false" customHeight="false" outlineLevel="0" collapsed="false">
      <c r="A8319" s="0" t="s">
        <v>6074</v>
      </c>
      <c r="B8319" s="13" t="n">
        <v>43201</v>
      </c>
      <c r="C8319" s="13" t="n">
        <v>43206</v>
      </c>
      <c r="D8319" s="14" t="s">
        <v>69</v>
      </c>
      <c r="E8319" s="14" t="s">
        <v>53</v>
      </c>
      <c r="F8319" s="14" t="s">
        <v>54</v>
      </c>
      <c r="G8319" s="14" t="s">
        <v>90</v>
      </c>
      <c r="H8319" s="14" t="s">
        <v>65</v>
      </c>
      <c r="I8319" s="14" t="s">
        <v>78</v>
      </c>
      <c r="J8319" s="14" t="s">
        <v>1618</v>
      </c>
      <c r="K8319" s="15" t="n">
        <v>1.752</v>
      </c>
      <c r="L8319" s="0" t="n">
        <v>1</v>
      </c>
      <c r="M8319" s="16" t="n">
        <v>0.2</v>
      </c>
      <c r="N8319" s="17" t="n">
        <v>0.1533</v>
      </c>
      <c r="O8319" s="0" t="str">
        <f aca="false">TEXT(B8319,"YYYY-MM")</f>
        <v>2018-04</v>
      </c>
      <c r="P8319" s="18" t="n">
        <f aca="false">IFERROR(N8319/K8319,0)</f>
        <v>0.0875</v>
      </c>
      <c r="Q8319" s="0" t="str">
        <f aca="false">IF(M8319=0,"No Discount",IF(M8319&lt;0.2,"Low (1-19%)",IF(M8319&lt;0.4,"Medium (20-39%)","High (40%+)")))</f>
        <v>Medium (20-39%)</v>
      </c>
      <c r="R8319" s="0" t="str">
        <f aca="false">INDEX('Lookup Tables'!$B$2:$B$5,MATCH(F8319,'Lookup Tables'!$A$2:$A$5,0))</f>
        <v>Manager C</v>
      </c>
    </row>
    <row r="8320" customFormat="false" ht="15" hidden="false" customHeight="false" outlineLevel="0" collapsed="false">
      <c r="A8320" s="0" t="s">
        <v>6074</v>
      </c>
      <c r="B8320" s="13" t="n">
        <v>43201</v>
      </c>
      <c r="C8320" s="13" t="n">
        <v>43206</v>
      </c>
      <c r="D8320" s="14" t="s">
        <v>69</v>
      </c>
      <c r="E8320" s="14" t="s">
        <v>53</v>
      </c>
      <c r="F8320" s="14" t="s">
        <v>54</v>
      </c>
      <c r="G8320" s="14" t="s">
        <v>90</v>
      </c>
      <c r="H8320" s="14" t="s">
        <v>65</v>
      </c>
      <c r="I8320" s="14" t="s">
        <v>78</v>
      </c>
      <c r="J8320" s="14" t="s">
        <v>2286</v>
      </c>
      <c r="K8320" s="15" t="n">
        <v>20.992</v>
      </c>
      <c r="L8320" s="0" t="n">
        <v>8</v>
      </c>
      <c r="M8320" s="16" t="n">
        <v>0.2</v>
      </c>
      <c r="N8320" s="17" t="n">
        <v>2.3616</v>
      </c>
      <c r="O8320" s="0" t="str">
        <f aca="false">TEXT(B8320,"YYYY-MM")</f>
        <v>2018-04</v>
      </c>
      <c r="P8320" s="18" t="n">
        <f aca="false">IFERROR(N8320/K8320,0)</f>
        <v>0.1125</v>
      </c>
      <c r="Q8320" s="0" t="str">
        <f aca="false">IF(M8320=0,"No Discount",IF(M8320&lt;0.2,"Low (1-19%)",IF(M8320&lt;0.4,"Medium (20-39%)","High (40%+)")))</f>
        <v>Medium (20-39%)</v>
      </c>
      <c r="R8320" s="0" t="str">
        <f aca="false">INDEX('Lookup Tables'!$B$2:$B$5,MATCH(F8320,'Lookup Tables'!$A$2:$A$5,0))</f>
        <v>Manager C</v>
      </c>
    </row>
    <row r="8321" customFormat="false" ht="15" hidden="false" customHeight="false" outlineLevel="0" collapsed="false">
      <c r="A8321" s="0" t="s">
        <v>6075</v>
      </c>
      <c r="B8321" s="13" t="n">
        <v>43417</v>
      </c>
      <c r="C8321" s="13" t="n">
        <v>43422</v>
      </c>
      <c r="D8321" s="14" t="s">
        <v>69</v>
      </c>
      <c r="E8321" s="14" t="s">
        <v>53</v>
      </c>
      <c r="F8321" s="14" t="s">
        <v>117</v>
      </c>
      <c r="G8321" s="14" t="s">
        <v>170</v>
      </c>
      <c r="H8321" s="14" t="s">
        <v>65</v>
      </c>
      <c r="I8321" s="14" t="s">
        <v>73</v>
      </c>
      <c r="J8321" s="14" t="s">
        <v>1063</v>
      </c>
      <c r="K8321" s="15" t="n">
        <v>11.21</v>
      </c>
      <c r="L8321" s="0" t="n">
        <v>1</v>
      </c>
      <c r="M8321" s="16" t="n">
        <v>0</v>
      </c>
      <c r="N8321" s="17" t="n">
        <v>3.363</v>
      </c>
      <c r="O8321" s="0" t="str">
        <f aca="false">TEXT(B8321,"YYYY-MM")</f>
        <v>2018-11</v>
      </c>
      <c r="P8321" s="18" t="n">
        <f aca="false">IFERROR(N8321/K8321,0)</f>
        <v>0.3</v>
      </c>
      <c r="Q8321" s="0" t="str">
        <f aca="false">IF(M8321=0,"No Discount",IF(M8321&lt;0.2,"Low (1-19%)",IF(M8321&lt;0.4,"Medium (20-39%)","High (40%+)")))</f>
        <v>No Discount</v>
      </c>
      <c r="R8321" s="0" t="str">
        <f aca="false">INDEX('Lookup Tables'!$B$2:$B$5,MATCH(F8321,'Lookup Tables'!$A$2:$A$5,0))</f>
        <v>Manager B</v>
      </c>
    </row>
    <row r="8322" customFormat="false" ht="15" hidden="false" customHeight="false" outlineLevel="0" collapsed="false">
      <c r="A8322" s="0" t="s">
        <v>6076</v>
      </c>
      <c r="B8322" s="13" t="n">
        <v>42709</v>
      </c>
      <c r="C8322" s="13" t="n">
        <v>42710</v>
      </c>
      <c r="D8322" s="14" t="s">
        <v>137</v>
      </c>
      <c r="E8322" s="14" t="s">
        <v>53</v>
      </c>
      <c r="F8322" s="14" t="s">
        <v>98</v>
      </c>
      <c r="G8322" s="14" t="s">
        <v>99</v>
      </c>
      <c r="H8322" s="14" t="s">
        <v>65</v>
      </c>
      <c r="I8322" s="14" t="s">
        <v>78</v>
      </c>
      <c r="J8322" s="14" t="s">
        <v>3098</v>
      </c>
      <c r="K8322" s="15" t="n">
        <v>45.04</v>
      </c>
      <c r="L8322" s="0" t="n">
        <v>2</v>
      </c>
      <c r="M8322" s="16" t="n">
        <v>0.2</v>
      </c>
      <c r="N8322" s="17" t="n">
        <v>4.504</v>
      </c>
      <c r="O8322" s="0" t="str">
        <f aca="false">TEXT(B8322,"YYYY-MM")</f>
        <v>2016-12</v>
      </c>
      <c r="P8322" s="18" t="n">
        <f aca="false">IFERROR(N8322/K8322,0)</f>
        <v>0.1</v>
      </c>
      <c r="Q8322" s="0" t="str">
        <f aca="false">IF(M8322=0,"No Discount",IF(M8322&lt;0.2,"Low (1-19%)",IF(M8322&lt;0.4,"Medium (20-39%)","High (40%+)")))</f>
        <v>Medium (20-39%)</v>
      </c>
      <c r="R8322" s="0" t="str">
        <f aca="false">INDEX('Lookup Tables'!$B$2:$B$5,MATCH(F8322,'Lookup Tables'!$A$2:$A$5,0))</f>
        <v>Manager A</v>
      </c>
    </row>
    <row r="8323" customFormat="false" ht="15" hidden="false" customHeight="false" outlineLevel="0" collapsed="false">
      <c r="A8323" s="0" t="s">
        <v>6077</v>
      </c>
      <c r="B8323" s="13" t="n">
        <v>43004</v>
      </c>
      <c r="C8323" s="13" t="n">
        <v>43009</v>
      </c>
      <c r="D8323" s="14" t="s">
        <v>69</v>
      </c>
      <c r="E8323" s="14" t="s">
        <v>53</v>
      </c>
      <c r="F8323" s="14" t="s">
        <v>98</v>
      </c>
      <c r="G8323" s="14" t="s">
        <v>99</v>
      </c>
      <c r="H8323" s="14" t="s">
        <v>65</v>
      </c>
      <c r="I8323" s="14" t="s">
        <v>83</v>
      </c>
      <c r="J8323" s="14" t="s">
        <v>4853</v>
      </c>
      <c r="K8323" s="15" t="n">
        <v>15.624</v>
      </c>
      <c r="L8323" s="0" t="n">
        <v>2</v>
      </c>
      <c r="M8323" s="16" t="n">
        <v>0.8</v>
      </c>
      <c r="N8323" s="17" t="n">
        <v>-24.9984</v>
      </c>
      <c r="O8323" s="0" t="str">
        <f aca="false">TEXT(B8323,"YYYY-MM")</f>
        <v>2017-09</v>
      </c>
      <c r="P8323" s="18" t="n">
        <f aca="false">IFERROR(N8323/K8323,0)</f>
        <v>-1.6</v>
      </c>
      <c r="Q8323" s="0" t="str">
        <f aca="false">IF(M8323=0,"No Discount",IF(M8323&lt;0.2,"Low (1-19%)",IF(M8323&lt;0.4,"Medium (20-39%)","High (40%+)")))</f>
        <v>High (40%+)</v>
      </c>
      <c r="R8323" s="0" t="str">
        <f aca="false">INDEX('Lookup Tables'!$B$2:$B$5,MATCH(F8323,'Lookup Tables'!$A$2:$A$5,0))</f>
        <v>Manager A</v>
      </c>
    </row>
    <row r="8324" customFormat="false" ht="15" hidden="false" customHeight="false" outlineLevel="0" collapsed="false">
      <c r="A8324" s="0" t="s">
        <v>6078</v>
      </c>
      <c r="B8324" s="13" t="n">
        <v>43058</v>
      </c>
      <c r="C8324" s="13" t="n">
        <v>43064</v>
      </c>
      <c r="D8324" s="14" t="s">
        <v>69</v>
      </c>
      <c r="E8324" s="14" t="s">
        <v>53</v>
      </c>
      <c r="F8324" s="14" t="s">
        <v>117</v>
      </c>
      <c r="G8324" s="14" t="s">
        <v>170</v>
      </c>
      <c r="H8324" s="14" t="s">
        <v>65</v>
      </c>
      <c r="I8324" s="14" t="s">
        <v>85</v>
      </c>
      <c r="J8324" s="14" t="s">
        <v>3268</v>
      </c>
      <c r="K8324" s="15" t="n">
        <v>8.74</v>
      </c>
      <c r="L8324" s="0" t="n">
        <v>2</v>
      </c>
      <c r="M8324" s="16" t="n">
        <v>0</v>
      </c>
      <c r="N8324" s="17" t="n">
        <v>2.2724</v>
      </c>
      <c r="O8324" s="0" t="str">
        <f aca="false">TEXT(B8324,"YYYY-MM")</f>
        <v>2017-11</v>
      </c>
      <c r="P8324" s="18" t="n">
        <f aca="false">IFERROR(N8324/K8324,0)</f>
        <v>0.26</v>
      </c>
      <c r="Q8324" s="0" t="str">
        <f aca="false">IF(M8324=0,"No Discount",IF(M8324&lt;0.2,"Low (1-19%)",IF(M8324&lt;0.4,"Medium (20-39%)","High (40%+)")))</f>
        <v>No Discount</v>
      </c>
      <c r="R8324" s="0" t="str">
        <f aca="false">INDEX('Lookup Tables'!$B$2:$B$5,MATCH(F8324,'Lookup Tables'!$A$2:$A$5,0))</f>
        <v>Manager B</v>
      </c>
    </row>
    <row r="8325" customFormat="false" ht="15" hidden="false" customHeight="false" outlineLevel="0" collapsed="false">
      <c r="A8325" s="0" t="s">
        <v>6078</v>
      </c>
      <c r="B8325" s="13" t="n">
        <v>43058</v>
      </c>
      <c r="C8325" s="13" t="n">
        <v>43064</v>
      </c>
      <c r="D8325" s="14" t="s">
        <v>69</v>
      </c>
      <c r="E8325" s="14" t="s">
        <v>53</v>
      </c>
      <c r="F8325" s="14" t="s">
        <v>117</v>
      </c>
      <c r="G8325" s="14" t="s">
        <v>170</v>
      </c>
      <c r="H8325" s="14" t="s">
        <v>65</v>
      </c>
      <c r="I8325" s="14" t="s">
        <v>91</v>
      </c>
      <c r="J8325" s="14" t="s">
        <v>758</v>
      </c>
      <c r="K8325" s="15" t="n">
        <v>44.75</v>
      </c>
      <c r="L8325" s="0" t="n">
        <v>5</v>
      </c>
      <c r="M8325" s="16" t="n">
        <v>0</v>
      </c>
      <c r="N8325" s="17" t="n">
        <v>20.585</v>
      </c>
      <c r="O8325" s="0" t="str">
        <f aca="false">TEXT(B8325,"YYYY-MM")</f>
        <v>2017-11</v>
      </c>
      <c r="P8325" s="18" t="n">
        <f aca="false">IFERROR(N8325/K8325,0)</f>
        <v>0.46</v>
      </c>
      <c r="Q8325" s="0" t="str">
        <f aca="false">IF(M8325=0,"No Discount",IF(M8325&lt;0.2,"Low (1-19%)",IF(M8325&lt;0.4,"Medium (20-39%)","High (40%+)")))</f>
        <v>No Discount</v>
      </c>
      <c r="R8325" s="0" t="str">
        <f aca="false">INDEX('Lookup Tables'!$B$2:$B$5,MATCH(F8325,'Lookup Tables'!$A$2:$A$5,0))</f>
        <v>Manager B</v>
      </c>
    </row>
    <row r="8326" customFormat="false" ht="15" hidden="false" customHeight="false" outlineLevel="0" collapsed="false">
      <c r="A8326" s="0" t="s">
        <v>6079</v>
      </c>
      <c r="B8326" s="13" t="n">
        <v>43351</v>
      </c>
      <c r="C8326" s="13" t="n">
        <v>43352</v>
      </c>
      <c r="D8326" s="14" t="s">
        <v>137</v>
      </c>
      <c r="E8326" s="14" t="s">
        <v>97</v>
      </c>
      <c r="F8326" s="14" t="s">
        <v>54</v>
      </c>
      <c r="G8326" s="14" t="s">
        <v>70</v>
      </c>
      <c r="H8326" s="14" t="s">
        <v>65</v>
      </c>
      <c r="I8326" s="14" t="s">
        <v>73</v>
      </c>
      <c r="J8326" s="14" t="s">
        <v>757</v>
      </c>
      <c r="K8326" s="15" t="n">
        <v>61.68</v>
      </c>
      <c r="L8326" s="0" t="n">
        <v>5</v>
      </c>
      <c r="M8326" s="16" t="n">
        <v>0.2</v>
      </c>
      <c r="N8326" s="17" t="n">
        <v>5.397</v>
      </c>
      <c r="O8326" s="0" t="str">
        <f aca="false">TEXT(B8326,"YYYY-MM")</f>
        <v>2018-09</v>
      </c>
      <c r="P8326" s="18" t="n">
        <f aca="false">IFERROR(N8326/K8326,0)</f>
        <v>0.0875</v>
      </c>
      <c r="Q8326" s="0" t="str">
        <f aca="false">IF(M8326=0,"No Discount",IF(M8326&lt;0.2,"Low (1-19%)",IF(M8326&lt;0.4,"Medium (20-39%)","High (40%+)")))</f>
        <v>Medium (20-39%)</v>
      </c>
      <c r="R8326" s="0" t="str">
        <f aca="false">INDEX('Lookup Tables'!$B$2:$B$5,MATCH(F8326,'Lookup Tables'!$A$2:$A$5,0))</f>
        <v>Manager C</v>
      </c>
    </row>
    <row r="8327" customFormat="false" ht="15" hidden="false" customHeight="false" outlineLevel="0" collapsed="false">
      <c r="A8327" s="0" t="s">
        <v>6079</v>
      </c>
      <c r="B8327" s="13" t="n">
        <v>43351</v>
      </c>
      <c r="C8327" s="13" t="n">
        <v>43352</v>
      </c>
      <c r="D8327" s="14" t="s">
        <v>137</v>
      </c>
      <c r="E8327" s="14" t="s">
        <v>97</v>
      </c>
      <c r="F8327" s="14" t="s">
        <v>54</v>
      </c>
      <c r="G8327" s="14" t="s">
        <v>70</v>
      </c>
      <c r="H8327" s="14" t="s">
        <v>80</v>
      </c>
      <c r="I8327" s="14" t="s">
        <v>81</v>
      </c>
      <c r="J8327" s="14" t="s">
        <v>1772</v>
      </c>
      <c r="K8327" s="15" t="n">
        <v>158.376</v>
      </c>
      <c r="L8327" s="0" t="n">
        <v>3</v>
      </c>
      <c r="M8327" s="16" t="n">
        <v>0.2</v>
      </c>
      <c r="N8327" s="17" t="n">
        <v>13.8579</v>
      </c>
      <c r="O8327" s="0" t="str">
        <f aca="false">TEXT(B8327,"YYYY-MM")</f>
        <v>2018-09</v>
      </c>
      <c r="P8327" s="18" t="n">
        <f aca="false">IFERROR(N8327/K8327,0)</f>
        <v>0.0875</v>
      </c>
      <c r="Q8327" s="0" t="str">
        <f aca="false">IF(M8327=0,"No Discount",IF(M8327&lt;0.2,"Low (1-19%)",IF(M8327&lt;0.4,"Medium (20-39%)","High (40%+)")))</f>
        <v>Medium (20-39%)</v>
      </c>
      <c r="R8327" s="0" t="str">
        <f aca="false">INDEX('Lookup Tables'!$B$2:$B$5,MATCH(F8327,'Lookup Tables'!$A$2:$A$5,0))</f>
        <v>Manager C</v>
      </c>
    </row>
    <row r="8328" customFormat="false" ht="15" hidden="false" customHeight="false" outlineLevel="0" collapsed="false">
      <c r="A8328" s="0" t="s">
        <v>6080</v>
      </c>
      <c r="B8328" s="13" t="n">
        <v>43302</v>
      </c>
      <c r="C8328" s="13" t="n">
        <v>43305</v>
      </c>
      <c r="D8328" s="14" t="s">
        <v>52</v>
      </c>
      <c r="E8328" s="14" t="s">
        <v>62</v>
      </c>
      <c r="F8328" s="14" t="s">
        <v>98</v>
      </c>
      <c r="G8328" s="14" t="s">
        <v>146</v>
      </c>
      <c r="H8328" s="14" t="s">
        <v>65</v>
      </c>
      <c r="I8328" s="14" t="s">
        <v>83</v>
      </c>
      <c r="J8328" s="14" t="s">
        <v>376</v>
      </c>
      <c r="K8328" s="15" t="n">
        <v>2.864</v>
      </c>
      <c r="L8328" s="0" t="n">
        <v>4</v>
      </c>
      <c r="M8328" s="16" t="n">
        <v>0.8</v>
      </c>
      <c r="N8328" s="17" t="n">
        <v>-4.5824</v>
      </c>
      <c r="O8328" s="0" t="str">
        <f aca="false">TEXT(B8328,"YYYY-MM")</f>
        <v>2018-07</v>
      </c>
      <c r="P8328" s="18" t="n">
        <f aca="false">IFERROR(N8328/K8328,0)</f>
        <v>-1.6</v>
      </c>
      <c r="Q8328" s="0" t="str">
        <f aca="false">IF(M8328=0,"No Discount",IF(M8328&lt;0.2,"Low (1-19%)",IF(M8328&lt;0.4,"Medium (20-39%)","High (40%+)")))</f>
        <v>High (40%+)</v>
      </c>
      <c r="R8328" s="0" t="str">
        <f aca="false">INDEX('Lookup Tables'!$B$2:$B$5,MATCH(F8328,'Lookup Tables'!$A$2:$A$5,0))</f>
        <v>Manager A</v>
      </c>
    </row>
    <row r="8329" customFormat="false" ht="15" hidden="false" customHeight="false" outlineLevel="0" collapsed="false">
      <c r="A8329" s="0" t="s">
        <v>6080</v>
      </c>
      <c r="B8329" s="13" t="n">
        <v>43302</v>
      </c>
      <c r="C8329" s="13" t="n">
        <v>43305</v>
      </c>
      <c r="D8329" s="14" t="s">
        <v>52</v>
      </c>
      <c r="E8329" s="14" t="s">
        <v>62</v>
      </c>
      <c r="F8329" s="14" t="s">
        <v>98</v>
      </c>
      <c r="G8329" s="14" t="s">
        <v>146</v>
      </c>
      <c r="H8329" s="14" t="s">
        <v>65</v>
      </c>
      <c r="I8329" s="14" t="s">
        <v>83</v>
      </c>
      <c r="J8329" s="14" t="s">
        <v>1992</v>
      </c>
      <c r="K8329" s="15" t="n">
        <v>94.192</v>
      </c>
      <c r="L8329" s="0" t="n">
        <v>7</v>
      </c>
      <c r="M8329" s="16" t="n">
        <v>0.8</v>
      </c>
      <c r="N8329" s="17" t="n">
        <v>-164.836</v>
      </c>
      <c r="O8329" s="0" t="str">
        <f aca="false">TEXT(B8329,"YYYY-MM")</f>
        <v>2018-07</v>
      </c>
      <c r="P8329" s="18" t="n">
        <f aca="false">IFERROR(N8329/K8329,0)</f>
        <v>-1.75</v>
      </c>
      <c r="Q8329" s="0" t="str">
        <f aca="false">IF(M8329=0,"No Discount",IF(M8329&lt;0.2,"Low (1-19%)",IF(M8329&lt;0.4,"Medium (20-39%)","High (40%+)")))</f>
        <v>High (40%+)</v>
      </c>
      <c r="R8329" s="0" t="str">
        <f aca="false">INDEX('Lookup Tables'!$B$2:$B$5,MATCH(F8329,'Lookup Tables'!$A$2:$A$5,0))</f>
        <v>Manager A</v>
      </c>
    </row>
    <row r="8330" customFormat="false" ht="15" hidden="false" customHeight="false" outlineLevel="0" collapsed="false">
      <c r="A8330" s="0" t="s">
        <v>6081</v>
      </c>
      <c r="B8330" s="13" t="n">
        <v>43379</v>
      </c>
      <c r="C8330" s="13" t="n">
        <v>43384</v>
      </c>
      <c r="D8330" s="14" t="s">
        <v>69</v>
      </c>
      <c r="E8330" s="14" t="s">
        <v>53</v>
      </c>
      <c r="F8330" s="14" t="s">
        <v>117</v>
      </c>
      <c r="G8330" s="14" t="s">
        <v>391</v>
      </c>
      <c r="H8330" s="14" t="s">
        <v>65</v>
      </c>
      <c r="I8330" s="14" t="s">
        <v>91</v>
      </c>
      <c r="J8330" s="14" t="s">
        <v>1934</v>
      </c>
      <c r="K8330" s="15" t="n">
        <v>143.7</v>
      </c>
      <c r="L8330" s="0" t="n">
        <v>3</v>
      </c>
      <c r="M8330" s="16" t="n">
        <v>0</v>
      </c>
      <c r="N8330" s="17" t="n">
        <v>68.976</v>
      </c>
      <c r="O8330" s="0" t="str">
        <f aca="false">TEXT(B8330,"YYYY-MM")</f>
        <v>2018-10</v>
      </c>
      <c r="P8330" s="18" t="n">
        <f aca="false">IFERROR(N8330/K8330,0)</f>
        <v>0.48</v>
      </c>
      <c r="Q8330" s="0" t="str">
        <f aca="false">IF(M8330=0,"No Discount",IF(M8330&lt;0.2,"Low (1-19%)",IF(M8330&lt;0.4,"Medium (20-39%)","High (40%+)")))</f>
        <v>No Discount</v>
      </c>
      <c r="R8330" s="0" t="str">
        <f aca="false">INDEX('Lookup Tables'!$B$2:$B$5,MATCH(F8330,'Lookup Tables'!$A$2:$A$5,0))</f>
        <v>Manager B</v>
      </c>
    </row>
    <row r="8331" customFormat="false" ht="15" hidden="false" customHeight="false" outlineLevel="0" collapsed="false">
      <c r="A8331" s="0" t="s">
        <v>6081</v>
      </c>
      <c r="B8331" s="13" t="n">
        <v>43379</v>
      </c>
      <c r="C8331" s="13" t="n">
        <v>43384</v>
      </c>
      <c r="D8331" s="14" t="s">
        <v>69</v>
      </c>
      <c r="E8331" s="14" t="s">
        <v>53</v>
      </c>
      <c r="F8331" s="14" t="s">
        <v>117</v>
      </c>
      <c r="G8331" s="14" t="s">
        <v>391</v>
      </c>
      <c r="H8331" s="14" t="s">
        <v>65</v>
      </c>
      <c r="I8331" s="14" t="s">
        <v>91</v>
      </c>
      <c r="J8331" s="14" t="s">
        <v>1752</v>
      </c>
      <c r="K8331" s="15" t="n">
        <v>6.48</v>
      </c>
      <c r="L8331" s="0" t="n">
        <v>1</v>
      </c>
      <c r="M8331" s="16" t="n">
        <v>0</v>
      </c>
      <c r="N8331" s="17" t="n">
        <v>3.1104</v>
      </c>
      <c r="O8331" s="0" t="str">
        <f aca="false">TEXT(B8331,"YYYY-MM")</f>
        <v>2018-10</v>
      </c>
      <c r="P8331" s="18" t="n">
        <f aca="false">IFERROR(N8331/K8331,0)</f>
        <v>0.48</v>
      </c>
      <c r="Q8331" s="0" t="str">
        <f aca="false">IF(M8331=0,"No Discount",IF(M8331&lt;0.2,"Low (1-19%)",IF(M8331&lt;0.4,"Medium (20-39%)","High (40%+)")))</f>
        <v>No Discount</v>
      </c>
      <c r="R8331" s="0" t="str">
        <f aca="false">INDEX('Lookup Tables'!$B$2:$B$5,MATCH(F8331,'Lookup Tables'!$A$2:$A$5,0))</f>
        <v>Manager B</v>
      </c>
    </row>
    <row r="8332" customFormat="false" ht="15" hidden="false" customHeight="false" outlineLevel="0" collapsed="false">
      <c r="A8332" s="0" t="s">
        <v>6082</v>
      </c>
      <c r="B8332" s="13" t="n">
        <v>43411</v>
      </c>
      <c r="C8332" s="13" t="n">
        <v>43415</v>
      </c>
      <c r="D8332" s="14" t="s">
        <v>69</v>
      </c>
      <c r="E8332" s="14" t="s">
        <v>53</v>
      </c>
      <c r="F8332" s="14" t="s">
        <v>117</v>
      </c>
      <c r="G8332" s="14" t="s">
        <v>170</v>
      </c>
      <c r="H8332" s="14" t="s">
        <v>80</v>
      </c>
      <c r="I8332" s="14" t="s">
        <v>123</v>
      </c>
      <c r="J8332" s="14" t="s">
        <v>6083</v>
      </c>
      <c r="K8332" s="15" t="n">
        <v>7.88</v>
      </c>
      <c r="L8332" s="0" t="n">
        <v>4</v>
      </c>
      <c r="M8332" s="16" t="n">
        <v>0</v>
      </c>
      <c r="N8332" s="17" t="n">
        <v>2.5216</v>
      </c>
      <c r="O8332" s="0" t="str">
        <f aca="false">TEXT(B8332,"YYYY-MM")</f>
        <v>2018-11</v>
      </c>
      <c r="P8332" s="18" t="n">
        <f aca="false">IFERROR(N8332/K8332,0)</f>
        <v>0.32</v>
      </c>
      <c r="Q8332" s="0" t="str">
        <f aca="false">IF(M8332=0,"No Discount",IF(M8332&lt;0.2,"Low (1-19%)",IF(M8332&lt;0.4,"Medium (20-39%)","High (40%+)")))</f>
        <v>No Discount</v>
      </c>
      <c r="R8332" s="0" t="str">
        <f aca="false">INDEX('Lookup Tables'!$B$2:$B$5,MATCH(F8332,'Lookup Tables'!$A$2:$A$5,0))</f>
        <v>Manager B</v>
      </c>
    </row>
    <row r="8333" customFormat="false" ht="15" hidden="false" customHeight="false" outlineLevel="0" collapsed="false">
      <c r="A8333" s="0" t="s">
        <v>6084</v>
      </c>
      <c r="B8333" s="13" t="n">
        <v>42803</v>
      </c>
      <c r="C8333" s="13" t="n">
        <v>42806</v>
      </c>
      <c r="D8333" s="14" t="s">
        <v>137</v>
      </c>
      <c r="E8333" s="14" t="s">
        <v>53</v>
      </c>
      <c r="F8333" s="14" t="s">
        <v>117</v>
      </c>
      <c r="G8333" s="14" t="s">
        <v>584</v>
      </c>
      <c r="H8333" s="14" t="s">
        <v>65</v>
      </c>
      <c r="I8333" s="14" t="s">
        <v>73</v>
      </c>
      <c r="J8333" s="14" t="s">
        <v>1063</v>
      </c>
      <c r="K8333" s="15" t="n">
        <v>11.21</v>
      </c>
      <c r="L8333" s="0" t="n">
        <v>1</v>
      </c>
      <c r="M8333" s="16" t="n">
        <v>0</v>
      </c>
      <c r="N8333" s="17" t="n">
        <v>3.363</v>
      </c>
      <c r="O8333" s="0" t="str">
        <f aca="false">TEXT(B8333,"YYYY-MM")</f>
        <v>2017-03</v>
      </c>
      <c r="P8333" s="18" t="n">
        <f aca="false">IFERROR(N8333/K8333,0)</f>
        <v>0.3</v>
      </c>
      <c r="Q8333" s="0" t="str">
        <f aca="false">IF(M8333=0,"No Discount",IF(M8333&lt;0.2,"Low (1-19%)",IF(M8333&lt;0.4,"Medium (20-39%)","High (40%+)")))</f>
        <v>No Discount</v>
      </c>
      <c r="R8333" s="0" t="str">
        <f aca="false">INDEX('Lookup Tables'!$B$2:$B$5,MATCH(F8333,'Lookup Tables'!$A$2:$A$5,0))</f>
        <v>Manager B</v>
      </c>
    </row>
    <row r="8334" customFormat="false" ht="15" hidden="false" customHeight="false" outlineLevel="0" collapsed="false">
      <c r="A8334" s="0" t="s">
        <v>6084</v>
      </c>
      <c r="B8334" s="13" t="n">
        <v>42803</v>
      </c>
      <c r="C8334" s="13" t="n">
        <v>42806</v>
      </c>
      <c r="D8334" s="14" t="s">
        <v>137</v>
      </c>
      <c r="E8334" s="14" t="s">
        <v>53</v>
      </c>
      <c r="F8334" s="14" t="s">
        <v>117</v>
      </c>
      <c r="G8334" s="14" t="s">
        <v>584</v>
      </c>
      <c r="H8334" s="14" t="s">
        <v>56</v>
      </c>
      <c r="I8334" s="14" t="s">
        <v>59</v>
      </c>
      <c r="J8334" s="14" t="s">
        <v>846</v>
      </c>
      <c r="K8334" s="15" t="n">
        <v>354.9</v>
      </c>
      <c r="L8334" s="0" t="n">
        <v>5</v>
      </c>
      <c r="M8334" s="16" t="n">
        <v>0</v>
      </c>
      <c r="N8334" s="17" t="n">
        <v>88.725</v>
      </c>
      <c r="O8334" s="0" t="str">
        <f aca="false">TEXT(B8334,"YYYY-MM")</f>
        <v>2017-03</v>
      </c>
      <c r="P8334" s="18" t="n">
        <f aca="false">IFERROR(N8334/K8334,0)</f>
        <v>0.25</v>
      </c>
      <c r="Q8334" s="0" t="str">
        <f aca="false">IF(M8334=0,"No Discount",IF(M8334&lt;0.2,"Low (1-19%)",IF(M8334&lt;0.4,"Medium (20-39%)","High (40%+)")))</f>
        <v>No Discount</v>
      </c>
      <c r="R8334" s="0" t="str">
        <f aca="false">INDEX('Lookup Tables'!$B$2:$B$5,MATCH(F8334,'Lookup Tables'!$A$2:$A$5,0))</f>
        <v>Manager B</v>
      </c>
    </row>
    <row r="8335" customFormat="false" ht="15" hidden="false" customHeight="false" outlineLevel="0" collapsed="false">
      <c r="A8335" s="0" t="s">
        <v>6084</v>
      </c>
      <c r="B8335" s="13" t="n">
        <v>42803</v>
      </c>
      <c r="C8335" s="13" t="n">
        <v>42806</v>
      </c>
      <c r="D8335" s="14" t="s">
        <v>137</v>
      </c>
      <c r="E8335" s="14" t="s">
        <v>53</v>
      </c>
      <c r="F8335" s="14" t="s">
        <v>117</v>
      </c>
      <c r="G8335" s="14" t="s">
        <v>584</v>
      </c>
      <c r="H8335" s="14" t="s">
        <v>65</v>
      </c>
      <c r="I8335" s="14" t="s">
        <v>91</v>
      </c>
      <c r="J8335" s="14" t="s">
        <v>4974</v>
      </c>
      <c r="K8335" s="15" t="n">
        <v>17.94</v>
      </c>
      <c r="L8335" s="0" t="n">
        <v>3</v>
      </c>
      <c r="M8335" s="16" t="n">
        <v>0</v>
      </c>
      <c r="N8335" s="17" t="n">
        <v>8.7906</v>
      </c>
      <c r="O8335" s="0" t="str">
        <f aca="false">TEXT(B8335,"YYYY-MM")</f>
        <v>2017-03</v>
      </c>
      <c r="P8335" s="18" t="n">
        <f aca="false">IFERROR(N8335/K8335,0)</f>
        <v>0.49</v>
      </c>
      <c r="Q8335" s="0" t="str">
        <f aca="false">IF(M8335=0,"No Discount",IF(M8335&lt;0.2,"Low (1-19%)",IF(M8335&lt;0.4,"Medium (20-39%)","High (40%+)")))</f>
        <v>No Discount</v>
      </c>
      <c r="R8335" s="0" t="str">
        <f aca="false">INDEX('Lookup Tables'!$B$2:$B$5,MATCH(F8335,'Lookup Tables'!$A$2:$A$5,0))</f>
        <v>Manager B</v>
      </c>
    </row>
    <row r="8336" customFormat="false" ht="15" hidden="false" customHeight="false" outlineLevel="0" collapsed="false">
      <c r="A8336" s="0" t="s">
        <v>6084</v>
      </c>
      <c r="B8336" s="13" t="n">
        <v>42803</v>
      </c>
      <c r="C8336" s="13" t="n">
        <v>42806</v>
      </c>
      <c r="D8336" s="14" t="s">
        <v>137</v>
      </c>
      <c r="E8336" s="14" t="s">
        <v>53</v>
      </c>
      <c r="F8336" s="14" t="s">
        <v>117</v>
      </c>
      <c r="G8336" s="14" t="s">
        <v>584</v>
      </c>
      <c r="H8336" s="14" t="s">
        <v>65</v>
      </c>
      <c r="I8336" s="14" t="s">
        <v>83</v>
      </c>
      <c r="J8336" s="14" t="s">
        <v>1653</v>
      </c>
      <c r="K8336" s="15" t="n">
        <v>51.8</v>
      </c>
      <c r="L8336" s="0" t="n">
        <v>4</v>
      </c>
      <c r="M8336" s="16" t="n">
        <v>0</v>
      </c>
      <c r="N8336" s="17" t="n">
        <v>23.31</v>
      </c>
      <c r="O8336" s="0" t="str">
        <f aca="false">TEXT(B8336,"YYYY-MM")</f>
        <v>2017-03</v>
      </c>
      <c r="P8336" s="18" t="n">
        <f aca="false">IFERROR(N8336/K8336,0)</f>
        <v>0.45</v>
      </c>
      <c r="Q8336" s="0" t="str">
        <f aca="false">IF(M8336=0,"No Discount",IF(M8336&lt;0.2,"Low (1-19%)",IF(M8336&lt;0.4,"Medium (20-39%)","High (40%+)")))</f>
        <v>No Discount</v>
      </c>
      <c r="R8336" s="0" t="str">
        <f aca="false">INDEX('Lookup Tables'!$B$2:$B$5,MATCH(F8336,'Lookup Tables'!$A$2:$A$5,0))</f>
        <v>Manager B</v>
      </c>
    </row>
    <row r="8337" customFormat="false" ht="15" hidden="false" customHeight="false" outlineLevel="0" collapsed="false">
      <c r="A8337" s="0" t="s">
        <v>6085</v>
      </c>
      <c r="B8337" s="13" t="n">
        <v>43233</v>
      </c>
      <c r="C8337" s="13" t="n">
        <v>43238</v>
      </c>
      <c r="D8337" s="14" t="s">
        <v>52</v>
      </c>
      <c r="E8337" s="14" t="s">
        <v>97</v>
      </c>
      <c r="F8337" s="14" t="s">
        <v>117</v>
      </c>
      <c r="G8337" s="14" t="s">
        <v>160</v>
      </c>
      <c r="H8337" s="14" t="s">
        <v>65</v>
      </c>
      <c r="I8337" s="14" t="s">
        <v>83</v>
      </c>
      <c r="J8337" s="14" t="s">
        <v>2263</v>
      </c>
      <c r="K8337" s="15" t="n">
        <v>299.52</v>
      </c>
      <c r="L8337" s="0" t="n">
        <v>9</v>
      </c>
      <c r="M8337" s="16" t="n">
        <v>0</v>
      </c>
      <c r="N8337" s="17" t="n">
        <v>149.76</v>
      </c>
      <c r="O8337" s="0" t="str">
        <f aca="false">TEXT(B8337,"YYYY-MM")</f>
        <v>2018-05</v>
      </c>
      <c r="P8337" s="18" t="n">
        <f aca="false">IFERROR(N8337/K8337,0)</f>
        <v>0.5</v>
      </c>
      <c r="Q8337" s="0" t="str">
        <f aca="false">IF(M8337=0,"No Discount",IF(M8337&lt;0.2,"Low (1-19%)",IF(M8337&lt;0.4,"Medium (20-39%)","High (40%+)")))</f>
        <v>No Discount</v>
      </c>
      <c r="R8337" s="0" t="str">
        <f aca="false">INDEX('Lookup Tables'!$B$2:$B$5,MATCH(F8337,'Lookup Tables'!$A$2:$A$5,0))</f>
        <v>Manager B</v>
      </c>
    </row>
    <row r="8338" customFormat="false" ht="15" hidden="false" customHeight="false" outlineLevel="0" collapsed="false">
      <c r="A8338" s="0" t="s">
        <v>6086</v>
      </c>
      <c r="B8338" s="13" t="n">
        <v>42918</v>
      </c>
      <c r="C8338" s="13" t="n">
        <v>42924</v>
      </c>
      <c r="D8338" s="14" t="s">
        <v>69</v>
      </c>
      <c r="E8338" s="14" t="s">
        <v>53</v>
      </c>
      <c r="F8338" s="14" t="s">
        <v>54</v>
      </c>
      <c r="G8338" s="14" t="s">
        <v>193</v>
      </c>
      <c r="H8338" s="14" t="s">
        <v>65</v>
      </c>
      <c r="I8338" s="14" t="s">
        <v>78</v>
      </c>
      <c r="J8338" s="14" t="s">
        <v>6087</v>
      </c>
      <c r="K8338" s="15" t="n">
        <v>7.7</v>
      </c>
      <c r="L8338" s="0" t="n">
        <v>2</v>
      </c>
      <c r="M8338" s="16" t="n">
        <v>0</v>
      </c>
      <c r="N8338" s="17" t="n">
        <v>3.157</v>
      </c>
      <c r="O8338" s="0" t="str">
        <f aca="false">TEXT(B8338,"YYYY-MM")</f>
        <v>2017-07</v>
      </c>
      <c r="P8338" s="18" t="n">
        <f aca="false">IFERROR(N8338/K8338,0)</f>
        <v>0.41</v>
      </c>
      <c r="Q8338" s="0" t="str">
        <f aca="false">IF(M8338=0,"No Discount",IF(M8338&lt;0.2,"Low (1-19%)",IF(M8338&lt;0.4,"Medium (20-39%)","High (40%+)")))</f>
        <v>No Discount</v>
      </c>
      <c r="R8338" s="0" t="str">
        <f aca="false">INDEX('Lookup Tables'!$B$2:$B$5,MATCH(F8338,'Lookup Tables'!$A$2:$A$5,0))</f>
        <v>Manager C</v>
      </c>
    </row>
    <row r="8339" customFormat="false" ht="15" hidden="false" customHeight="false" outlineLevel="0" collapsed="false">
      <c r="A8339" s="0" t="s">
        <v>6088</v>
      </c>
      <c r="B8339" s="13" t="n">
        <v>42365</v>
      </c>
      <c r="C8339" s="13" t="n">
        <v>42372</v>
      </c>
      <c r="D8339" s="14" t="s">
        <v>69</v>
      </c>
      <c r="E8339" s="14" t="s">
        <v>62</v>
      </c>
      <c r="F8339" s="14" t="s">
        <v>54</v>
      </c>
      <c r="G8339" s="14" t="s">
        <v>211</v>
      </c>
      <c r="H8339" s="14" t="s">
        <v>65</v>
      </c>
      <c r="I8339" s="14" t="s">
        <v>91</v>
      </c>
      <c r="J8339" s="14" t="s">
        <v>5487</v>
      </c>
      <c r="K8339" s="15" t="n">
        <v>23.92</v>
      </c>
      <c r="L8339" s="0" t="n">
        <v>4</v>
      </c>
      <c r="M8339" s="16" t="n">
        <v>0</v>
      </c>
      <c r="N8339" s="17" t="n">
        <v>11.7208</v>
      </c>
      <c r="O8339" s="0" t="str">
        <f aca="false">TEXT(B8339,"YYYY-MM")</f>
        <v>2015-12</v>
      </c>
      <c r="P8339" s="18" t="n">
        <f aca="false">IFERROR(N8339/K8339,0)</f>
        <v>0.49</v>
      </c>
      <c r="Q8339" s="0" t="str">
        <f aca="false">IF(M8339=0,"No Discount",IF(M8339&lt;0.2,"Low (1-19%)",IF(M8339&lt;0.4,"Medium (20-39%)","High (40%+)")))</f>
        <v>No Discount</v>
      </c>
      <c r="R8339" s="0" t="str">
        <f aca="false">INDEX('Lookup Tables'!$B$2:$B$5,MATCH(F8339,'Lookup Tables'!$A$2:$A$5,0))</f>
        <v>Manager C</v>
      </c>
    </row>
    <row r="8340" customFormat="false" ht="15" hidden="false" customHeight="false" outlineLevel="0" collapsed="false">
      <c r="A8340" s="0" t="s">
        <v>6088</v>
      </c>
      <c r="B8340" s="13" t="n">
        <v>42365</v>
      </c>
      <c r="C8340" s="13" t="n">
        <v>42372</v>
      </c>
      <c r="D8340" s="14" t="s">
        <v>69</v>
      </c>
      <c r="E8340" s="14" t="s">
        <v>62</v>
      </c>
      <c r="F8340" s="14" t="s">
        <v>54</v>
      </c>
      <c r="G8340" s="14" t="s">
        <v>211</v>
      </c>
      <c r="H8340" s="14" t="s">
        <v>80</v>
      </c>
      <c r="I8340" s="14" t="s">
        <v>123</v>
      </c>
      <c r="J8340" s="14" t="s">
        <v>1379</v>
      </c>
      <c r="K8340" s="15" t="n">
        <v>498</v>
      </c>
      <c r="L8340" s="0" t="n">
        <v>5</v>
      </c>
      <c r="M8340" s="16" t="n">
        <v>0</v>
      </c>
      <c r="N8340" s="17" t="n">
        <v>184.26</v>
      </c>
      <c r="O8340" s="0" t="str">
        <f aca="false">TEXT(B8340,"YYYY-MM")</f>
        <v>2015-12</v>
      </c>
      <c r="P8340" s="18" t="n">
        <f aca="false">IFERROR(N8340/K8340,0)</f>
        <v>0.37</v>
      </c>
      <c r="Q8340" s="0" t="str">
        <f aca="false">IF(M8340=0,"No Discount",IF(M8340&lt;0.2,"Low (1-19%)",IF(M8340&lt;0.4,"Medium (20-39%)","High (40%+)")))</f>
        <v>No Discount</v>
      </c>
      <c r="R8340" s="0" t="str">
        <f aca="false">INDEX('Lookup Tables'!$B$2:$B$5,MATCH(F8340,'Lookup Tables'!$A$2:$A$5,0))</f>
        <v>Manager C</v>
      </c>
    </row>
    <row r="8341" customFormat="false" ht="15" hidden="false" customHeight="false" outlineLevel="0" collapsed="false">
      <c r="A8341" s="0" t="s">
        <v>6089</v>
      </c>
      <c r="B8341" s="13" t="n">
        <v>43203</v>
      </c>
      <c r="C8341" s="13" t="n">
        <v>43207</v>
      </c>
      <c r="D8341" s="14" t="s">
        <v>69</v>
      </c>
      <c r="E8341" s="14" t="s">
        <v>62</v>
      </c>
      <c r="F8341" s="14" t="s">
        <v>63</v>
      </c>
      <c r="G8341" s="14" t="s">
        <v>64</v>
      </c>
      <c r="H8341" s="14" t="s">
        <v>56</v>
      </c>
      <c r="I8341" s="14" t="s">
        <v>59</v>
      </c>
      <c r="J8341" s="14" t="s">
        <v>2284</v>
      </c>
      <c r="K8341" s="15" t="n">
        <v>436.704</v>
      </c>
      <c r="L8341" s="0" t="n">
        <v>6</v>
      </c>
      <c r="M8341" s="16" t="n">
        <v>0.2</v>
      </c>
      <c r="N8341" s="17" t="n">
        <v>-38.2116</v>
      </c>
      <c r="O8341" s="0" t="str">
        <f aca="false">TEXT(B8341,"YYYY-MM")</f>
        <v>2018-04</v>
      </c>
      <c r="P8341" s="18" t="n">
        <f aca="false">IFERROR(N8341/K8341,0)</f>
        <v>-0.0875</v>
      </c>
      <c r="Q8341" s="0" t="str">
        <f aca="false">IF(M8341=0,"No Discount",IF(M8341&lt;0.2,"Low (1-19%)",IF(M8341&lt;0.4,"Medium (20-39%)","High (40%+)")))</f>
        <v>Medium (20-39%)</v>
      </c>
      <c r="R8341" s="0" t="str">
        <f aca="false">INDEX('Lookup Tables'!$B$2:$B$5,MATCH(F8341,'Lookup Tables'!$A$2:$A$5,0))</f>
        <v>Manager D</v>
      </c>
    </row>
    <row r="8342" customFormat="false" ht="15" hidden="false" customHeight="false" outlineLevel="0" collapsed="false">
      <c r="A8342" s="0" t="s">
        <v>6090</v>
      </c>
      <c r="B8342" s="13" t="n">
        <v>42322</v>
      </c>
      <c r="C8342" s="13" t="n">
        <v>42328</v>
      </c>
      <c r="D8342" s="14" t="s">
        <v>69</v>
      </c>
      <c r="E8342" s="14" t="s">
        <v>53</v>
      </c>
      <c r="F8342" s="14" t="s">
        <v>54</v>
      </c>
      <c r="G8342" s="14" t="s">
        <v>193</v>
      </c>
      <c r="H8342" s="14" t="s">
        <v>65</v>
      </c>
      <c r="I8342" s="14" t="s">
        <v>91</v>
      </c>
      <c r="J8342" s="14" t="s">
        <v>1831</v>
      </c>
      <c r="K8342" s="15" t="n">
        <v>32.4</v>
      </c>
      <c r="L8342" s="0" t="n">
        <v>5</v>
      </c>
      <c r="M8342" s="16" t="n">
        <v>0</v>
      </c>
      <c r="N8342" s="17" t="n">
        <v>15.552</v>
      </c>
      <c r="O8342" s="0" t="str">
        <f aca="false">TEXT(B8342,"YYYY-MM")</f>
        <v>2015-11</v>
      </c>
      <c r="P8342" s="18" t="n">
        <f aca="false">IFERROR(N8342/K8342,0)</f>
        <v>0.48</v>
      </c>
      <c r="Q8342" s="0" t="str">
        <f aca="false">IF(M8342=0,"No Discount",IF(M8342&lt;0.2,"Low (1-19%)",IF(M8342&lt;0.4,"Medium (20-39%)","High (40%+)")))</f>
        <v>No Discount</v>
      </c>
      <c r="R8342" s="0" t="str">
        <f aca="false">INDEX('Lookup Tables'!$B$2:$B$5,MATCH(F8342,'Lookup Tables'!$A$2:$A$5,0))</f>
        <v>Manager C</v>
      </c>
    </row>
    <row r="8343" customFormat="false" ht="15" hidden="false" customHeight="false" outlineLevel="0" collapsed="false">
      <c r="A8343" s="0" t="s">
        <v>6091</v>
      </c>
      <c r="B8343" s="13" t="n">
        <v>43262</v>
      </c>
      <c r="C8343" s="13" t="n">
        <v>43265</v>
      </c>
      <c r="D8343" s="14" t="s">
        <v>137</v>
      </c>
      <c r="E8343" s="14" t="s">
        <v>53</v>
      </c>
      <c r="F8343" s="14" t="s">
        <v>63</v>
      </c>
      <c r="G8343" s="14" t="s">
        <v>64</v>
      </c>
      <c r="H8343" s="14" t="s">
        <v>65</v>
      </c>
      <c r="I8343" s="14" t="s">
        <v>85</v>
      </c>
      <c r="J8343" s="14" t="s">
        <v>999</v>
      </c>
      <c r="K8343" s="15" t="n">
        <v>61.44</v>
      </c>
      <c r="L8343" s="0" t="n">
        <v>3</v>
      </c>
      <c r="M8343" s="16" t="n">
        <v>0</v>
      </c>
      <c r="N8343" s="17" t="n">
        <v>16.5888</v>
      </c>
      <c r="O8343" s="0" t="str">
        <f aca="false">TEXT(B8343,"YYYY-MM")</f>
        <v>2018-06</v>
      </c>
      <c r="P8343" s="18" t="n">
        <f aca="false">IFERROR(N8343/K8343,0)</f>
        <v>0.27</v>
      </c>
      <c r="Q8343" s="0" t="str">
        <f aca="false">IF(M8343=0,"No Discount",IF(M8343&lt;0.2,"Low (1-19%)",IF(M8343&lt;0.4,"Medium (20-39%)","High (40%+)")))</f>
        <v>No Discount</v>
      </c>
      <c r="R8343" s="0" t="str">
        <f aca="false">INDEX('Lookup Tables'!$B$2:$B$5,MATCH(F8343,'Lookup Tables'!$A$2:$A$5,0))</f>
        <v>Manager D</v>
      </c>
    </row>
    <row r="8344" customFormat="false" ht="15" hidden="false" customHeight="false" outlineLevel="0" collapsed="false">
      <c r="A8344" s="0" t="s">
        <v>6092</v>
      </c>
      <c r="B8344" s="13" t="n">
        <v>43064</v>
      </c>
      <c r="C8344" s="13" t="n">
        <v>43069</v>
      </c>
      <c r="D8344" s="14" t="s">
        <v>69</v>
      </c>
      <c r="E8344" s="14" t="s">
        <v>53</v>
      </c>
      <c r="F8344" s="14" t="s">
        <v>54</v>
      </c>
      <c r="G8344" s="14" t="s">
        <v>211</v>
      </c>
      <c r="H8344" s="14" t="s">
        <v>65</v>
      </c>
      <c r="I8344" s="14" t="s">
        <v>73</v>
      </c>
      <c r="J8344" s="14" t="s">
        <v>839</v>
      </c>
      <c r="K8344" s="15" t="n">
        <v>73.36</v>
      </c>
      <c r="L8344" s="0" t="n">
        <v>7</v>
      </c>
      <c r="M8344" s="16" t="n">
        <v>0</v>
      </c>
      <c r="N8344" s="17" t="n">
        <v>19.8072</v>
      </c>
      <c r="O8344" s="0" t="str">
        <f aca="false">TEXT(B8344,"YYYY-MM")</f>
        <v>2017-11</v>
      </c>
      <c r="P8344" s="18" t="n">
        <f aca="false">IFERROR(N8344/K8344,0)</f>
        <v>0.27</v>
      </c>
      <c r="Q8344" s="0" t="str">
        <f aca="false">IF(M8344=0,"No Discount",IF(M8344&lt;0.2,"Low (1-19%)",IF(M8344&lt;0.4,"Medium (20-39%)","High (40%+)")))</f>
        <v>No Discount</v>
      </c>
      <c r="R8344" s="0" t="str">
        <f aca="false">INDEX('Lookup Tables'!$B$2:$B$5,MATCH(F8344,'Lookup Tables'!$A$2:$A$5,0))</f>
        <v>Manager C</v>
      </c>
    </row>
    <row r="8345" customFormat="false" ht="15" hidden="false" customHeight="false" outlineLevel="0" collapsed="false">
      <c r="A8345" s="0" t="s">
        <v>6093</v>
      </c>
      <c r="B8345" s="13" t="n">
        <v>42084</v>
      </c>
      <c r="C8345" s="13" t="n">
        <v>42088</v>
      </c>
      <c r="D8345" s="14" t="s">
        <v>69</v>
      </c>
      <c r="E8345" s="14" t="s">
        <v>53</v>
      </c>
      <c r="F8345" s="14" t="s">
        <v>54</v>
      </c>
      <c r="G8345" s="14" t="s">
        <v>200</v>
      </c>
      <c r="H8345" s="14" t="s">
        <v>65</v>
      </c>
      <c r="I8345" s="14" t="s">
        <v>66</v>
      </c>
      <c r="J8345" s="14" t="s">
        <v>415</v>
      </c>
      <c r="K8345" s="15" t="n">
        <v>59.2</v>
      </c>
      <c r="L8345" s="0" t="n">
        <v>5</v>
      </c>
      <c r="M8345" s="16" t="n">
        <v>0.2</v>
      </c>
      <c r="N8345" s="17" t="n">
        <v>22.2</v>
      </c>
      <c r="O8345" s="0" t="str">
        <f aca="false">TEXT(B8345,"YYYY-MM")</f>
        <v>2015-03</v>
      </c>
      <c r="P8345" s="18" t="n">
        <f aca="false">IFERROR(N8345/K8345,0)</f>
        <v>0.375</v>
      </c>
      <c r="Q8345" s="0" t="str">
        <f aca="false">IF(M8345=0,"No Discount",IF(M8345&lt;0.2,"Low (1-19%)",IF(M8345&lt;0.4,"Medium (20-39%)","High (40%+)")))</f>
        <v>Medium (20-39%)</v>
      </c>
      <c r="R8345" s="0" t="str">
        <f aca="false">INDEX('Lookup Tables'!$B$2:$B$5,MATCH(F8345,'Lookup Tables'!$A$2:$A$5,0))</f>
        <v>Manager C</v>
      </c>
    </row>
    <row r="8346" customFormat="false" ht="15" hidden="false" customHeight="false" outlineLevel="0" collapsed="false">
      <c r="A8346" s="0" t="s">
        <v>6093</v>
      </c>
      <c r="B8346" s="13" t="n">
        <v>42084</v>
      </c>
      <c r="C8346" s="13" t="n">
        <v>42088</v>
      </c>
      <c r="D8346" s="14" t="s">
        <v>69</v>
      </c>
      <c r="E8346" s="14" t="s">
        <v>53</v>
      </c>
      <c r="F8346" s="14" t="s">
        <v>54</v>
      </c>
      <c r="G8346" s="14" t="s">
        <v>200</v>
      </c>
      <c r="H8346" s="14" t="s">
        <v>56</v>
      </c>
      <c r="I8346" s="14" t="s">
        <v>76</v>
      </c>
      <c r="J8346" s="14" t="s">
        <v>1808</v>
      </c>
      <c r="K8346" s="15" t="n">
        <v>32.952</v>
      </c>
      <c r="L8346" s="0" t="n">
        <v>3</v>
      </c>
      <c r="M8346" s="16" t="n">
        <v>0.2</v>
      </c>
      <c r="N8346" s="17" t="n">
        <v>6.5904</v>
      </c>
      <c r="O8346" s="0" t="str">
        <f aca="false">TEXT(B8346,"YYYY-MM")</f>
        <v>2015-03</v>
      </c>
      <c r="P8346" s="18" t="n">
        <f aca="false">IFERROR(N8346/K8346,0)</f>
        <v>0.2</v>
      </c>
      <c r="Q8346" s="0" t="str">
        <f aca="false">IF(M8346=0,"No Discount",IF(M8346&lt;0.2,"Low (1-19%)",IF(M8346&lt;0.4,"Medium (20-39%)","High (40%+)")))</f>
        <v>Medium (20-39%)</v>
      </c>
      <c r="R8346" s="0" t="str">
        <f aca="false">INDEX('Lookup Tables'!$B$2:$B$5,MATCH(F8346,'Lookup Tables'!$A$2:$A$5,0))</f>
        <v>Manager C</v>
      </c>
    </row>
    <row r="8347" customFormat="false" ht="15" hidden="false" customHeight="false" outlineLevel="0" collapsed="false">
      <c r="A8347" s="0" t="s">
        <v>6093</v>
      </c>
      <c r="B8347" s="13" t="n">
        <v>42084</v>
      </c>
      <c r="C8347" s="13" t="n">
        <v>42088</v>
      </c>
      <c r="D8347" s="14" t="s">
        <v>69</v>
      </c>
      <c r="E8347" s="14" t="s">
        <v>53</v>
      </c>
      <c r="F8347" s="14" t="s">
        <v>54</v>
      </c>
      <c r="G8347" s="14" t="s">
        <v>200</v>
      </c>
      <c r="H8347" s="14" t="s">
        <v>56</v>
      </c>
      <c r="I8347" s="14" t="s">
        <v>59</v>
      </c>
      <c r="J8347" s="14" t="s">
        <v>3030</v>
      </c>
      <c r="K8347" s="15" t="n">
        <v>218.376</v>
      </c>
      <c r="L8347" s="0" t="n">
        <v>3</v>
      </c>
      <c r="M8347" s="16" t="n">
        <v>0.2</v>
      </c>
      <c r="N8347" s="17" t="n">
        <v>-10.9188</v>
      </c>
      <c r="O8347" s="0" t="str">
        <f aca="false">TEXT(B8347,"YYYY-MM")</f>
        <v>2015-03</v>
      </c>
      <c r="P8347" s="18" t="n">
        <f aca="false">IFERROR(N8347/K8347,0)</f>
        <v>-0.05</v>
      </c>
      <c r="Q8347" s="0" t="str">
        <f aca="false">IF(M8347=0,"No Discount",IF(M8347&lt;0.2,"Low (1-19%)",IF(M8347&lt;0.4,"Medium (20-39%)","High (40%+)")))</f>
        <v>Medium (20-39%)</v>
      </c>
      <c r="R8347" s="0" t="str">
        <f aca="false">INDEX('Lookup Tables'!$B$2:$B$5,MATCH(F8347,'Lookup Tables'!$A$2:$A$5,0))</f>
        <v>Manager C</v>
      </c>
    </row>
    <row r="8348" customFormat="false" ht="15" hidden="false" customHeight="false" outlineLevel="0" collapsed="false">
      <c r="A8348" s="0" t="s">
        <v>6094</v>
      </c>
      <c r="B8348" s="13" t="n">
        <v>42490</v>
      </c>
      <c r="C8348" s="13" t="n">
        <v>42494</v>
      </c>
      <c r="D8348" s="14" t="s">
        <v>69</v>
      </c>
      <c r="E8348" s="14" t="s">
        <v>62</v>
      </c>
      <c r="F8348" s="14" t="s">
        <v>117</v>
      </c>
      <c r="G8348" s="14" t="s">
        <v>584</v>
      </c>
      <c r="H8348" s="14" t="s">
        <v>56</v>
      </c>
      <c r="I8348" s="14" t="s">
        <v>76</v>
      </c>
      <c r="J8348" s="14" t="s">
        <v>404</v>
      </c>
      <c r="K8348" s="15" t="n">
        <v>31.4</v>
      </c>
      <c r="L8348" s="0" t="n">
        <v>5</v>
      </c>
      <c r="M8348" s="16" t="n">
        <v>0</v>
      </c>
      <c r="N8348" s="17" t="n">
        <v>13.188</v>
      </c>
      <c r="O8348" s="0" t="str">
        <f aca="false">TEXT(B8348,"YYYY-MM")</f>
        <v>2016-04</v>
      </c>
      <c r="P8348" s="18" t="n">
        <f aca="false">IFERROR(N8348/K8348,0)</f>
        <v>0.42</v>
      </c>
      <c r="Q8348" s="0" t="str">
        <f aca="false">IF(M8348=0,"No Discount",IF(M8348&lt;0.2,"Low (1-19%)",IF(M8348&lt;0.4,"Medium (20-39%)","High (40%+)")))</f>
        <v>No Discount</v>
      </c>
      <c r="R8348" s="0" t="str">
        <f aca="false">INDEX('Lookup Tables'!$B$2:$B$5,MATCH(F8348,'Lookup Tables'!$A$2:$A$5,0))</f>
        <v>Manager B</v>
      </c>
    </row>
    <row r="8349" customFormat="false" ht="15" hidden="false" customHeight="false" outlineLevel="0" collapsed="false">
      <c r="A8349" s="0" t="s">
        <v>6094</v>
      </c>
      <c r="B8349" s="13" t="n">
        <v>42490</v>
      </c>
      <c r="C8349" s="13" t="n">
        <v>42494</v>
      </c>
      <c r="D8349" s="14" t="s">
        <v>69</v>
      </c>
      <c r="E8349" s="14" t="s">
        <v>62</v>
      </c>
      <c r="F8349" s="14" t="s">
        <v>117</v>
      </c>
      <c r="G8349" s="14" t="s">
        <v>584</v>
      </c>
      <c r="H8349" s="14" t="s">
        <v>56</v>
      </c>
      <c r="I8349" s="14" t="s">
        <v>76</v>
      </c>
      <c r="J8349" s="14" t="s">
        <v>3047</v>
      </c>
      <c r="K8349" s="15" t="n">
        <v>9.48</v>
      </c>
      <c r="L8349" s="0" t="n">
        <v>1</v>
      </c>
      <c r="M8349" s="16" t="n">
        <v>0</v>
      </c>
      <c r="N8349" s="17" t="n">
        <v>3.792</v>
      </c>
      <c r="O8349" s="0" t="str">
        <f aca="false">TEXT(B8349,"YYYY-MM")</f>
        <v>2016-04</v>
      </c>
      <c r="P8349" s="18" t="n">
        <f aca="false">IFERROR(N8349/K8349,0)</f>
        <v>0.4</v>
      </c>
      <c r="Q8349" s="0" t="str">
        <f aca="false">IF(M8349=0,"No Discount",IF(M8349&lt;0.2,"Low (1-19%)",IF(M8349&lt;0.4,"Medium (20-39%)","High (40%+)")))</f>
        <v>No Discount</v>
      </c>
      <c r="R8349" s="0" t="str">
        <f aca="false">INDEX('Lookup Tables'!$B$2:$B$5,MATCH(F8349,'Lookup Tables'!$A$2:$A$5,0))</f>
        <v>Manager B</v>
      </c>
    </row>
    <row r="8350" customFormat="false" ht="15" hidden="false" customHeight="false" outlineLevel="0" collapsed="false">
      <c r="A8350" s="0" t="s">
        <v>6094</v>
      </c>
      <c r="B8350" s="13" t="n">
        <v>42490</v>
      </c>
      <c r="C8350" s="13" t="n">
        <v>42494</v>
      </c>
      <c r="D8350" s="14" t="s">
        <v>69</v>
      </c>
      <c r="E8350" s="14" t="s">
        <v>62</v>
      </c>
      <c r="F8350" s="14" t="s">
        <v>117</v>
      </c>
      <c r="G8350" s="14" t="s">
        <v>584</v>
      </c>
      <c r="H8350" s="14" t="s">
        <v>80</v>
      </c>
      <c r="I8350" s="14" t="s">
        <v>81</v>
      </c>
      <c r="J8350" s="14" t="s">
        <v>1854</v>
      </c>
      <c r="K8350" s="15" t="n">
        <v>209.5</v>
      </c>
      <c r="L8350" s="0" t="n">
        <v>10</v>
      </c>
      <c r="M8350" s="16" t="n">
        <v>0</v>
      </c>
      <c r="N8350" s="17" t="n">
        <v>58.66</v>
      </c>
      <c r="O8350" s="0" t="str">
        <f aca="false">TEXT(B8350,"YYYY-MM")</f>
        <v>2016-04</v>
      </c>
      <c r="P8350" s="18" t="n">
        <f aca="false">IFERROR(N8350/K8350,0)</f>
        <v>0.28</v>
      </c>
      <c r="Q8350" s="0" t="str">
        <f aca="false">IF(M8350=0,"No Discount",IF(M8350&lt;0.2,"Low (1-19%)",IF(M8350&lt;0.4,"Medium (20-39%)","High (40%+)")))</f>
        <v>No Discount</v>
      </c>
      <c r="R8350" s="0" t="str">
        <f aca="false">INDEX('Lookup Tables'!$B$2:$B$5,MATCH(F8350,'Lookup Tables'!$A$2:$A$5,0))</f>
        <v>Manager B</v>
      </c>
    </row>
    <row r="8351" customFormat="false" ht="15" hidden="false" customHeight="false" outlineLevel="0" collapsed="false">
      <c r="A8351" s="0" t="s">
        <v>6094</v>
      </c>
      <c r="B8351" s="13" t="n">
        <v>42490</v>
      </c>
      <c r="C8351" s="13" t="n">
        <v>42494</v>
      </c>
      <c r="D8351" s="14" t="s">
        <v>69</v>
      </c>
      <c r="E8351" s="14" t="s">
        <v>62</v>
      </c>
      <c r="F8351" s="14" t="s">
        <v>117</v>
      </c>
      <c r="G8351" s="14" t="s">
        <v>584</v>
      </c>
      <c r="H8351" s="14" t="s">
        <v>56</v>
      </c>
      <c r="I8351" s="14" t="s">
        <v>76</v>
      </c>
      <c r="J8351" s="14" t="s">
        <v>4369</v>
      </c>
      <c r="K8351" s="15" t="n">
        <v>24.3</v>
      </c>
      <c r="L8351" s="0" t="n">
        <v>5</v>
      </c>
      <c r="M8351" s="16" t="n">
        <v>0</v>
      </c>
      <c r="N8351" s="17" t="n">
        <v>10.449</v>
      </c>
      <c r="O8351" s="0" t="str">
        <f aca="false">TEXT(B8351,"YYYY-MM")</f>
        <v>2016-04</v>
      </c>
      <c r="P8351" s="18" t="n">
        <f aca="false">IFERROR(N8351/K8351,0)</f>
        <v>0.43</v>
      </c>
      <c r="Q8351" s="0" t="str">
        <f aca="false">IF(M8351=0,"No Discount",IF(M8351&lt;0.2,"Low (1-19%)",IF(M8351&lt;0.4,"Medium (20-39%)","High (40%+)")))</f>
        <v>No Discount</v>
      </c>
      <c r="R8351" s="0" t="str">
        <f aca="false">INDEX('Lookup Tables'!$B$2:$B$5,MATCH(F8351,'Lookup Tables'!$A$2:$A$5,0))</f>
        <v>Manager B</v>
      </c>
    </row>
    <row r="8352" customFormat="false" ht="15" hidden="false" customHeight="false" outlineLevel="0" collapsed="false">
      <c r="A8352" s="0" t="s">
        <v>6094</v>
      </c>
      <c r="B8352" s="13" t="n">
        <v>42490</v>
      </c>
      <c r="C8352" s="13" t="n">
        <v>42494</v>
      </c>
      <c r="D8352" s="14" t="s">
        <v>69</v>
      </c>
      <c r="E8352" s="14" t="s">
        <v>62</v>
      </c>
      <c r="F8352" s="14" t="s">
        <v>117</v>
      </c>
      <c r="G8352" s="14" t="s">
        <v>584</v>
      </c>
      <c r="H8352" s="14" t="s">
        <v>65</v>
      </c>
      <c r="I8352" s="14" t="s">
        <v>91</v>
      </c>
      <c r="J8352" s="14" t="s">
        <v>1984</v>
      </c>
      <c r="K8352" s="15" t="n">
        <v>6.48</v>
      </c>
      <c r="L8352" s="0" t="n">
        <v>1</v>
      </c>
      <c r="M8352" s="16" t="n">
        <v>0</v>
      </c>
      <c r="N8352" s="17" t="n">
        <v>3.1104</v>
      </c>
      <c r="O8352" s="0" t="str">
        <f aca="false">TEXT(B8352,"YYYY-MM")</f>
        <v>2016-04</v>
      </c>
      <c r="P8352" s="18" t="n">
        <f aca="false">IFERROR(N8352/K8352,0)</f>
        <v>0.48</v>
      </c>
      <c r="Q8352" s="0" t="str">
        <f aca="false">IF(M8352=0,"No Discount",IF(M8352&lt;0.2,"Low (1-19%)",IF(M8352&lt;0.4,"Medium (20-39%)","High (40%+)")))</f>
        <v>No Discount</v>
      </c>
      <c r="R8352" s="0" t="str">
        <f aca="false">INDEX('Lookup Tables'!$B$2:$B$5,MATCH(F8352,'Lookup Tables'!$A$2:$A$5,0))</f>
        <v>Manager B</v>
      </c>
    </row>
    <row r="8353" customFormat="false" ht="15" hidden="false" customHeight="false" outlineLevel="0" collapsed="false">
      <c r="A8353" s="0" t="s">
        <v>6095</v>
      </c>
      <c r="B8353" s="13" t="n">
        <v>43223</v>
      </c>
      <c r="C8353" s="13" t="n">
        <v>43228</v>
      </c>
      <c r="D8353" s="14" t="s">
        <v>69</v>
      </c>
      <c r="E8353" s="14" t="s">
        <v>62</v>
      </c>
      <c r="F8353" s="14" t="s">
        <v>117</v>
      </c>
      <c r="G8353" s="14" t="s">
        <v>118</v>
      </c>
      <c r="H8353" s="14" t="s">
        <v>56</v>
      </c>
      <c r="I8353" s="14" t="s">
        <v>76</v>
      </c>
      <c r="J8353" s="14" t="s">
        <v>4687</v>
      </c>
      <c r="K8353" s="15" t="n">
        <v>32.448</v>
      </c>
      <c r="L8353" s="0" t="n">
        <v>2</v>
      </c>
      <c r="M8353" s="16" t="n">
        <v>0.2</v>
      </c>
      <c r="N8353" s="17" t="n">
        <v>7.3008</v>
      </c>
      <c r="O8353" s="0" t="str">
        <f aca="false">TEXT(B8353,"YYYY-MM")</f>
        <v>2018-05</v>
      </c>
      <c r="P8353" s="18" t="n">
        <f aca="false">IFERROR(N8353/K8353,0)</f>
        <v>0.225</v>
      </c>
      <c r="Q8353" s="0" t="str">
        <f aca="false">IF(M8353=0,"No Discount",IF(M8353&lt;0.2,"Low (1-19%)",IF(M8353&lt;0.4,"Medium (20-39%)","High (40%+)")))</f>
        <v>Medium (20-39%)</v>
      </c>
      <c r="R8353" s="0" t="str">
        <f aca="false">INDEX('Lookup Tables'!$B$2:$B$5,MATCH(F8353,'Lookup Tables'!$A$2:$A$5,0))</f>
        <v>Manager B</v>
      </c>
    </row>
    <row r="8354" customFormat="false" ht="15" hidden="false" customHeight="false" outlineLevel="0" collapsed="false">
      <c r="A8354" s="0" t="s">
        <v>6095</v>
      </c>
      <c r="B8354" s="13" t="n">
        <v>43223</v>
      </c>
      <c r="C8354" s="13" t="n">
        <v>43228</v>
      </c>
      <c r="D8354" s="14" t="s">
        <v>69</v>
      </c>
      <c r="E8354" s="14" t="s">
        <v>62</v>
      </c>
      <c r="F8354" s="14" t="s">
        <v>117</v>
      </c>
      <c r="G8354" s="14" t="s">
        <v>118</v>
      </c>
      <c r="H8354" s="14" t="s">
        <v>65</v>
      </c>
      <c r="I8354" s="14" t="s">
        <v>83</v>
      </c>
      <c r="J8354" s="14" t="s">
        <v>1269</v>
      </c>
      <c r="K8354" s="15" t="n">
        <v>26.388</v>
      </c>
      <c r="L8354" s="0" t="n">
        <v>4</v>
      </c>
      <c r="M8354" s="16" t="n">
        <v>0.7</v>
      </c>
      <c r="N8354" s="17" t="n">
        <v>-17.592</v>
      </c>
      <c r="O8354" s="0" t="str">
        <f aca="false">TEXT(B8354,"YYYY-MM")</f>
        <v>2018-05</v>
      </c>
      <c r="P8354" s="18" t="n">
        <f aca="false">IFERROR(N8354/K8354,0)</f>
        <v>-0.666666666666667</v>
      </c>
      <c r="Q8354" s="0" t="str">
        <f aca="false">IF(M8354=0,"No Discount",IF(M8354&lt;0.2,"Low (1-19%)",IF(M8354&lt;0.4,"Medium (20-39%)","High (40%+)")))</f>
        <v>High (40%+)</v>
      </c>
      <c r="R8354" s="0" t="str">
        <f aca="false">INDEX('Lookup Tables'!$B$2:$B$5,MATCH(F8354,'Lookup Tables'!$A$2:$A$5,0))</f>
        <v>Manager B</v>
      </c>
    </row>
    <row r="8355" customFormat="false" ht="15" hidden="false" customHeight="false" outlineLevel="0" collapsed="false">
      <c r="A8355" s="0" t="s">
        <v>6095</v>
      </c>
      <c r="B8355" s="13" t="n">
        <v>43223</v>
      </c>
      <c r="C8355" s="13" t="n">
        <v>43228</v>
      </c>
      <c r="D8355" s="14" t="s">
        <v>69</v>
      </c>
      <c r="E8355" s="14" t="s">
        <v>62</v>
      </c>
      <c r="F8355" s="14" t="s">
        <v>117</v>
      </c>
      <c r="G8355" s="14" t="s">
        <v>118</v>
      </c>
      <c r="H8355" s="14" t="s">
        <v>56</v>
      </c>
      <c r="I8355" s="14" t="s">
        <v>71</v>
      </c>
      <c r="J8355" s="14" t="s">
        <v>429</v>
      </c>
      <c r="K8355" s="15" t="n">
        <v>373.47</v>
      </c>
      <c r="L8355" s="0" t="n">
        <v>5</v>
      </c>
      <c r="M8355" s="16" t="n">
        <v>0.4</v>
      </c>
      <c r="N8355" s="17" t="n">
        <v>-112.041</v>
      </c>
      <c r="O8355" s="0" t="str">
        <f aca="false">TEXT(B8355,"YYYY-MM")</f>
        <v>2018-05</v>
      </c>
      <c r="P8355" s="18" t="n">
        <f aca="false">IFERROR(N8355/K8355,0)</f>
        <v>-0.3</v>
      </c>
      <c r="Q8355" s="0" t="str">
        <f aca="false">IF(M8355=0,"No Discount",IF(M8355&lt;0.2,"Low (1-19%)",IF(M8355&lt;0.4,"Medium (20-39%)","High (40%+)")))</f>
        <v>High (40%+)</v>
      </c>
      <c r="R8355" s="0" t="str">
        <f aca="false">INDEX('Lookup Tables'!$B$2:$B$5,MATCH(F8355,'Lookup Tables'!$A$2:$A$5,0))</f>
        <v>Manager B</v>
      </c>
    </row>
    <row r="8356" customFormat="false" ht="15" hidden="false" customHeight="false" outlineLevel="0" collapsed="false">
      <c r="A8356" s="0" t="s">
        <v>6095</v>
      </c>
      <c r="B8356" s="13" t="n">
        <v>43223</v>
      </c>
      <c r="C8356" s="13" t="n">
        <v>43228</v>
      </c>
      <c r="D8356" s="14" t="s">
        <v>69</v>
      </c>
      <c r="E8356" s="14" t="s">
        <v>62</v>
      </c>
      <c r="F8356" s="14" t="s">
        <v>117</v>
      </c>
      <c r="G8356" s="14" t="s">
        <v>118</v>
      </c>
      <c r="H8356" s="14" t="s">
        <v>65</v>
      </c>
      <c r="I8356" s="14" t="s">
        <v>83</v>
      </c>
      <c r="J8356" s="14" t="s">
        <v>2174</v>
      </c>
      <c r="K8356" s="15" t="n">
        <v>64.2</v>
      </c>
      <c r="L8356" s="0" t="n">
        <v>5</v>
      </c>
      <c r="M8356" s="16" t="n">
        <v>0.7</v>
      </c>
      <c r="N8356" s="17" t="n">
        <v>-44.94</v>
      </c>
      <c r="O8356" s="0" t="str">
        <f aca="false">TEXT(B8356,"YYYY-MM")</f>
        <v>2018-05</v>
      </c>
      <c r="P8356" s="18" t="n">
        <f aca="false">IFERROR(N8356/K8356,0)</f>
        <v>-0.7</v>
      </c>
      <c r="Q8356" s="0" t="str">
        <f aca="false">IF(M8356=0,"No Discount",IF(M8356&lt;0.2,"Low (1-19%)",IF(M8356&lt;0.4,"Medium (20-39%)","High (40%+)")))</f>
        <v>High (40%+)</v>
      </c>
      <c r="R8356" s="0" t="str">
        <f aca="false">INDEX('Lookup Tables'!$B$2:$B$5,MATCH(F8356,'Lookup Tables'!$A$2:$A$5,0))</f>
        <v>Manager B</v>
      </c>
    </row>
    <row r="8357" customFormat="false" ht="15" hidden="false" customHeight="false" outlineLevel="0" collapsed="false">
      <c r="A8357" s="0" t="s">
        <v>6095</v>
      </c>
      <c r="B8357" s="13" t="n">
        <v>43223</v>
      </c>
      <c r="C8357" s="13" t="n">
        <v>43228</v>
      </c>
      <c r="D8357" s="14" t="s">
        <v>69</v>
      </c>
      <c r="E8357" s="14" t="s">
        <v>62</v>
      </c>
      <c r="F8357" s="14" t="s">
        <v>117</v>
      </c>
      <c r="G8357" s="14" t="s">
        <v>118</v>
      </c>
      <c r="H8357" s="14" t="s">
        <v>65</v>
      </c>
      <c r="I8357" s="14" t="s">
        <v>171</v>
      </c>
      <c r="J8357" s="14" t="s">
        <v>1166</v>
      </c>
      <c r="K8357" s="15" t="n">
        <v>8</v>
      </c>
      <c r="L8357" s="0" t="n">
        <v>2</v>
      </c>
      <c r="M8357" s="16" t="n">
        <v>0.2</v>
      </c>
      <c r="N8357" s="17" t="n">
        <v>2.8</v>
      </c>
      <c r="O8357" s="0" t="str">
        <f aca="false">TEXT(B8357,"YYYY-MM")</f>
        <v>2018-05</v>
      </c>
      <c r="P8357" s="18" t="n">
        <f aca="false">IFERROR(N8357/K8357,0)</f>
        <v>0.35</v>
      </c>
      <c r="Q8357" s="0" t="str">
        <f aca="false">IF(M8357=0,"No Discount",IF(M8357&lt;0.2,"Low (1-19%)",IF(M8357&lt;0.4,"Medium (20-39%)","High (40%+)")))</f>
        <v>Medium (20-39%)</v>
      </c>
      <c r="R8357" s="0" t="str">
        <f aca="false">INDEX('Lookup Tables'!$B$2:$B$5,MATCH(F8357,'Lookup Tables'!$A$2:$A$5,0))</f>
        <v>Manager B</v>
      </c>
    </row>
    <row r="8358" customFormat="false" ht="15" hidden="false" customHeight="false" outlineLevel="0" collapsed="false">
      <c r="A8358" s="0" t="s">
        <v>6096</v>
      </c>
      <c r="B8358" s="13" t="n">
        <v>42973</v>
      </c>
      <c r="C8358" s="13" t="n">
        <v>42977</v>
      </c>
      <c r="D8358" s="14" t="s">
        <v>69</v>
      </c>
      <c r="E8358" s="14" t="s">
        <v>53</v>
      </c>
      <c r="F8358" s="14" t="s">
        <v>54</v>
      </c>
      <c r="G8358" s="14" t="s">
        <v>597</v>
      </c>
      <c r="H8358" s="14" t="s">
        <v>56</v>
      </c>
      <c r="I8358" s="14" t="s">
        <v>76</v>
      </c>
      <c r="J8358" s="14" t="s">
        <v>2521</v>
      </c>
      <c r="K8358" s="15" t="n">
        <v>186.54</v>
      </c>
      <c r="L8358" s="0" t="n">
        <v>3</v>
      </c>
      <c r="M8358" s="16" t="n">
        <v>0</v>
      </c>
      <c r="N8358" s="17" t="n">
        <v>41.0388</v>
      </c>
      <c r="O8358" s="0" t="str">
        <f aca="false">TEXT(B8358,"YYYY-MM")</f>
        <v>2017-08</v>
      </c>
      <c r="P8358" s="18" t="n">
        <f aca="false">IFERROR(N8358/K8358,0)</f>
        <v>0.22</v>
      </c>
      <c r="Q8358" s="0" t="str">
        <f aca="false">IF(M8358=0,"No Discount",IF(M8358&lt;0.2,"Low (1-19%)",IF(M8358&lt;0.4,"Medium (20-39%)","High (40%+)")))</f>
        <v>No Discount</v>
      </c>
      <c r="R8358" s="0" t="str">
        <f aca="false">INDEX('Lookup Tables'!$B$2:$B$5,MATCH(F8358,'Lookup Tables'!$A$2:$A$5,0))</f>
        <v>Manager C</v>
      </c>
    </row>
    <row r="8359" customFormat="false" ht="15" hidden="false" customHeight="false" outlineLevel="0" collapsed="false">
      <c r="A8359" s="0" t="s">
        <v>6097</v>
      </c>
      <c r="B8359" s="13" t="n">
        <v>42105</v>
      </c>
      <c r="C8359" s="13" t="n">
        <v>42112</v>
      </c>
      <c r="D8359" s="14" t="s">
        <v>69</v>
      </c>
      <c r="E8359" s="14" t="s">
        <v>53</v>
      </c>
      <c r="F8359" s="14" t="s">
        <v>63</v>
      </c>
      <c r="G8359" s="14" t="s">
        <v>813</v>
      </c>
      <c r="H8359" s="14" t="s">
        <v>65</v>
      </c>
      <c r="I8359" s="14" t="s">
        <v>73</v>
      </c>
      <c r="J8359" s="14" t="s">
        <v>495</v>
      </c>
      <c r="K8359" s="15" t="n">
        <v>87.08</v>
      </c>
      <c r="L8359" s="0" t="n">
        <v>7</v>
      </c>
      <c r="M8359" s="16" t="n">
        <v>0</v>
      </c>
      <c r="N8359" s="17" t="n">
        <v>24.3824</v>
      </c>
      <c r="O8359" s="0" t="str">
        <f aca="false">TEXT(B8359,"YYYY-MM")</f>
        <v>2015-04</v>
      </c>
      <c r="P8359" s="18" t="n">
        <f aca="false">IFERROR(N8359/K8359,0)</f>
        <v>0.28</v>
      </c>
      <c r="Q8359" s="0" t="str">
        <f aca="false">IF(M8359=0,"No Discount",IF(M8359&lt;0.2,"Low (1-19%)",IF(M8359&lt;0.4,"Medium (20-39%)","High (40%+)")))</f>
        <v>No Discount</v>
      </c>
      <c r="R8359" s="0" t="str">
        <f aca="false">INDEX('Lookup Tables'!$B$2:$B$5,MATCH(F8359,'Lookup Tables'!$A$2:$A$5,0))</f>
        <v>Manager D</v>
      </c>
    </row>
    <row r="8360" customFormat="false" ht="15" hidden="false" customHeight="false" outlineLevel="0" collapsed="false">
      <c r="A8360" s="0" t="s">
        <v>6097</v>
      </c>
      <c r="B8360" s="13" t="n">
        <v>42105</v>
      </c>
      <c r="C8360" s="13" t="n">
        <v>42112</v>
      </c>
      <c r="D8360" s="14" t="s">
        <v>69</v>
      </c>
      <c r="E8360" s="14" t="s">
        <v>53</v>
      </c>
      <c r="F8360" s="14" t="s">
        <v>63</v>
      </c>
      <c r="G8360" s="14" t="s">
        <v>813</v>
      </c>
      <c r="H8360" s="14" t="s">
        <v>80</v>
      </c>
      <c r="I8360" s="14" t="s">
        <v>81</v>
      </c>
      <c r="J8360" s="14" t="s">
        <v>900</v>
      </c>
      <c r="K8360" s="15" t="n">
        <v>105.584</v>
      </c>
      <c r="L8360" s="0" t="n">
        <v>2</v>
      </c>
      <c r="M8360" s="16" t="n">
        <v>0.2</v>
      </c>
      <c r="N8360" s="17" t="n">
        <v>9.2386</v>
      </c>
      <c r="O8360" s="0" t="str">
        <f aca="false">TEXT(B8360,"YYYY-MM")</f>
        <v>2015-04</v>
      </c>
      <c r="P8360" s="18" t="n">
        <f aca="false">IFERROR(N8360/K8360,0)</f>
        <v>0.0875</v>
      </c>
      <c r="Q8360" s="0" t="str">
        <f aca="false">IF(M8360=0,"No Discount",IF(M8360&lt;0.2,"Low (1-19%)",IF(M8360&lt;0.4,"Medium (20-39%)","High (40%+)")))</f>
        <v>Medium (20-39%)</v>
      </c>
      <c r="R8360" s="0" t="str">
        <f aca="false">INDEX('Lookup Tables'!$B$2:$B$5,MATCH(F8360,'Lookup Tables'!$A$2:$A$5,0))</f>
        <v>Manager D</v>
      </c>
    </row>
    <row r="8361" customFormat="false" ht="15" hidden="false" customHeight="false" outlineLevel="0" collapsed="false">
      <c r="A8361" s="0" t="s">
        <v>6097</v>
      </c>
      <c r="B8361" s="13" t="n">
        <v>42105</v>
      </c>
      <c r="C8361" s="13" t="n">
        <v>42112</v>
      </c>
      <c r="D8361" s="14" t="s">
        <v>69</v>
      </c>
      <c r="E8361" s="14" t="s">
        <v>53</v>
      </c>
      <c r="F8361" s="14" t="s">
        <v>63</v>
      </c>
      <c r="G8361" s="14" t="s">
        <v>813</v>
      </c>
      <c r="H8361" s="14" t="s">
        <v>80</v>
      </c>
      <c r="I8361" s="14" t="s">
        <v>123</v>
      </c>
      <c r="J8361" s="14" t="s">
        <v>3270</v>
      </c>
      <c r="K8361" s="15" t="n">
        <v>217.44</v>
      </c>
      <c r="L8361" s="0" t="n">
        <v>6</v>
      </c>
      <c r="M8361" s="16" t="n">
        <v>0</v>
      </c>
      <c r="N8361" s="17" t="n">
        <v>91.3248</v>
      </c>
      <c r="O8361" s="0" t="str">
        <f aca="false">TEXT(B8361,"YYYY-MM")</f>
        <v>2015-04</v>
      </c>
      <c r="P8361" s="18" t="n">
        <f aca="false">IFERROR(N8361/K8361,0)</f>
        <v>0.42</v>
      </c>
      <c r="Q8361" s="0" t="str">
        <f aca="false">IF(M8361=0,"No Discount",IF(M8361&lt;0.2,"Low (1-19%)",IF(M8361&lt;0.4,"Medium (20-39%)","High (40%+)")))</f>
        <v>No Discount</v>
      </c>
      <c r="R8361" s="0" t="str">
        <f aca="false">INDEX('Lookup Tables'!$B$2:$B$5,MATCH(F8361,'Lookup Tables'!$A$2:$A$5,0))</f>
        <v>Manager D</v>
      </c>
    </row>
    <row r="8362" customFormat="false" ht="15" hidden="false" customHeight="false" outlineLevel="0" collapsed="false">
      <c r="A8362" s="0" t="s">
        <v>6098</v>
      </c>
      <c r="B8362" s="13" t="n">
        <v>43102</v>
      </c>
      <c r="C8362" s="13" t="n">
        <v>43104</v>
      </c>
      <c r="D8362" s="14" t="s">
        <v>52</v>
      </c>
      <c r="E8362" s="14" t="s">
        <v>53</v>
      </c>
      <c r="F8362" s="14" t="s">
        <v>98</v>
      </c>
      <c r="G8362" s="14" t="s">
        <v>99</v>
      </c>
      <c r="H8362" s="14" t="s">
        <v>65</v>
      </c>
      <c r="I8362" s="14" t="s">
        <v>78</v>
      </c>
      <c r="J8362" s="14" t="s">
        <v>1906</v>
      </c>
      <c r="K8362" s="15" t="n">
        <v>31.744</v>
      </c>
      <c r="L8362" s="0" t="n">
        <v>2</v>
      </c>
      <c r="M8362" s="16" t="n">
        <v>0.2</v>
      </c>
      <c r="N8362" s="17" t="n">
        <v>3.968</v>
      </c>
      <c r="O8362" s="0" t="str">
        <f aca="false">TEXT(B8362,"YYYY-MM")</f>
        <v>2018-01</v>
      </c>
      <c r="P8362" s="18" t="n">
        <f aca="false">IFERROR(N8362/K8362,0)</f>
        <v>0.125</v>
      </c>
      <c r="Q8362" s="0" t="str">
        <f aca="false">IF(M8362=0,"No Discount",IF(M8362&lt;0.2,"Low (1-19%)",IF(M8362&lt;0.4,"Medium (20-39%)","High (40%+)")))</f>
        <v>Medium (20-39%)</v>
      </c>
      <c r="R8362" s="0" t="str">
        <f aca="false">INDEX('Lookup Tables'!$B$2:$B$5,MATCH(F8362,'Lookup Tables'!$A$2:$A$5,0))</f>
        <v>Manager A</v>
      </c>
    </row>
    <row r="8363" customFormat="false" ht="15" hidden="false" customHeight="false" outlineLevel="0" collapsed="false">
      <c r="A8363" s="0" t="s">
        <v>6098</v>
      </c>
      <c r="B8363" s="13" t="n">
        <v>43102</v>
      </c>
      <c r="C8363" s="13" t="n">
        <v>43104</v>
      </c>
      <c r="D8363" s="14" t="s">
        <v>52</v>
      </c>
      <c r="E8363" s="14" t="s">
        <v>53</v>
      </c>
      <c r="F8363" s="14" t="s">
        <v>98</v>
      </c>
      <c r="G8363" s="14" t="s">
        <v>99</v>
      </c>
      <c r="H8363" s="14" t="s">
        <v>65</v>
      </c>
      <c r="I8363" s="14" t="s">
        <v>85</v>
      </c>
      <c r="J8363" s="14" t="s">
        <v>5767</v>
      </c>
      <c r="K8363" s="15" t="n">
        <v>5.432</v>
      </c>
      <c r="L8363" s="0" t="n">
        <v>2</v>
      </c>
      <c r="M8363" s="16" t="n">
        <v>0.8</v>
      </c>
      <c r="N8363" s="17" t="n">
        <v>-13.58</v>
      </c>
      <c r="O8363" s="0" t="str">
        <f aca="false">TEXT(B8363,"YYYY-MM")</f>
        <v>2018-01</v>
      </c>
      <c r="P8363" s="18" t="n">
        <f aca="false">IFERROR(N8363/K8363,0)</f>
        <v>-2.5</v>
      </c>
      <c r="Q8363" s="0" t="str">
        <f aca="false">IF(M8363=0,"No Discount",IF(M8363&lt;0.2,"Low (1-19%)",IF(M8363&lt;0.4,"Medium (20-39%)","High (40%+)")))</f>
        <v>High (40%+)</v>
      </c>
      <c r="R8363" s="0" t="str">
        <f aca="false">INDEX('Lookup Tables'!$B$2:$B$5,MATCH(F8363,'Lookup Tables'!$A$2:$A$5,0))</f>
        <v>Manager A</v>
      </c>
    </row>
    <row r="8364" customFormat="false" ht="15" hidden="false" customHeight="false" outlineLevel="0" collapsed="false">
      <c r="A8364" s="0" t="s">
        <v>6098</v>
      </c>
      <c r="B8364" s="13" t="n">
        <v>43102</v>
      </c>
      <c r="C8364" s="13" t="n">
        <v>43104</v>
      </c>
      <c r="D8364" s="14" t="s">
        <v>52</v>
      </c>
      <c r="E8364" s="14" t="s">
        <v>53</v>
      </c>
      <c r="F8364" s="14" t="s">
        <v>98</v>
      </c>
      <c r="G8364" s="14" t="s">
        <v>99</v>
      </c>
      <c r="H8364" s="14" t="s">
        <v>56</v>
      </c>
      <c r="I8364" s="14" t="s">
        <v>71</v>
      </c>
      <c r="J8364" s="14" t="s">
        <v>1748</v>
      </c>
      <c r="K8364" s="15" t="n">
        <v>913.43</v>
      </c>
      <c r="L8364" s="0" t="n">
        <v>5</v>
      </c>
      <c r="M8364" s="16" t="n">
        <v>0.3</v>
      </c>
      <c r="N8364" s="17" t="n">
        <v>-169.637</v>
      </c>
      <c r="O8364" s="0" t="str">
        <f aca="false">TEXT(B8364,"YYYY-MM")</f>
        <v>2018-01</v>
      </c>
      <c r="P8364" s="18" t="n">
        <f aca="false">IFERROR(N8364/K8364,0)</f>
        <v>-0.185714285714286</v>
      </c>
      <c r="Q8364" s="0" t="str">
        <f aca="false">IF(M8364=0,"No Discount",IF(M8364&lt;0.2,"Low (1-19%)",IF(M8364&lt;0.4,"Medium (20-39%)","High (40%+)")))</f>
        <v>Medium (20-39%)</v>
      </c>
      <c r="R8364" s="0" t="str">
        <f aca="false">INDEX('Lookup Tables'!$B$2:$B$5,MATCH(F8364,'Lookup Tables'!$A$2:$A$5,0))</f>
        <v>Manager A</v>
      </c>
    </row>
    <row r="8365" customFormat="false" ht="15" hidden="false" customHeight="false" outlineLevel="0" collapsed="false">
      <c r="A8365" s="0" t="s">
        <v>6098</v>
      </c>
      <c r="B8365" s="13" t="n">
        <v>43102</v>
      </c>
      <c r="C8365" s="13" t="n">
        <v>43104</v>
      </c>
      <c r="D8365" s="14" t="s">
        <v>52</v>
      </c>
      <c r="E8365" s="14" t="s">
        <v>53</v>
      </c>
      <c r="F8365" s="14" t="s">
        <v>98</v>
      </c>
      <c r="G8365" s="14" t="s">
        <v>99</v>
      </c>
      <c r="H8365" s="14" t="s">
        <v>65</v>
      </c>
      <c r="I8365" s="14" t="s">
        <v>73</v>
      </c>
      <c r="J8365" s="14" t="s">
        <v>3007</v>
      </c>
      <c r="K8365" s="15" t="n">
        <v>372.144</v>
      </c>
      <c r="L8365" s="0" t="n">
        <v>3</v>
      </c>
      <c r="M8365" s="16" t="n">
        <v>0.2</v>
      </c>
      <c r="N8365" s="17" t="n">
        <v>27.9108</v>
      </c>
      <c r="O8365" s="0" t="str">
        <f aca="false">TEXT(B8365,"YYYY-MM")</f>
        <v>2018-01</v>
      </c>
      <c r="P8365" s="18" t="n">
        <f aca="false">IFERROR(N8365/K8365,0)</f>
        <v>0.075</v>
      </c>
      <c r="Q8365" s="0" t="str">
        <f aca="false">IF(M8365=0,"No Discount",IF(M8365&lt;0.2,"Low (1-19%)",IF(M8365&lt;0.4,"Medium (20-39%)","High (40%+)")))</f>
        <v>Medium (20-39%)</v>
      </c>
      <c r="R8365" s="0" t="str">
        <f aca="false">INDEX('Lookup Tables'!$B$2:$B$5,MATCH(F8365,'Lookup Tables'!$A$2:$A$5,0))</f>
        <v>Manager A</v>
      </c>
    </row>
    <row r="8366" customFormat="false" ht="15" hidden="false" customHeight="false" outlineLevel="0" collapsed="false">
      <c r="A8366" s="0" t="s">
        <v>6099</v>
      </c>
      <c r="B8366" s="13" t="n">
        <v>43218</v>
      </c>
      <c r="C8366" s="13" t="n">
        <v>43222</v>
      </c>
      <c r="D8366" s="14" t="s">
        <v>69</v>
      </c>
      <c r="E8366" s="14" t="s">
        <v>53</v>
      </c>
      <c r="F8366" s="14" t="s">
        <v>54</v>
      </c>
      <c r="G8366" s="14" t="s">
        <v>70</v>
      </c>
      <c r="H8366" s="14" t="s">
        <v>80</v>
      </c>
      <c r="I8366" s="14" t="s">
        <v>81</v>
      </c>
      <c r="J8366" s="14" t="s">
        <v>2146</v>
      </c>
      <c r="K8366" s="15" t="n">
        <v>751.984</v>
      </c>
      <c r="L8366" s="0" t="n">
        <v>2</v>
      </c>
      <c r="M8366" s="16" t="n">
        <v>0.2</v>
      </c>
      <c r="N8366" s="17" t="n">
        <v>84.5982</v>
      </c>
      <c r="O8366" s="0" t="str">
        <f aca="false">TEXT(B8366,"YYYY-MM")</f>
        <v>2018-04</v>
      </c>
      <c r="P8366" s="18" t="n">
        <f aca="false">IFERROR(N8366/K8366,0)</f>
        <v>0.1125</v>
      </c>
      <c r="Q8366" s="0" t="str">
        <f aca="false">IF(M8366=0,"No Discount",IF(M8366&lt;0.2,"Low (1-19%)",IF(M8366&lt;0.4,"Medium (20-39%)","High (40%+)")))</f>
        <v>Medium (20-39%)</v>
      </c>
      <c r="R8366" s="0" t="str">
        <f aca="false">INDEX('Lookup Tables'!$B$2:$B$5,MATCH(F8366,'Lookup Tables'!$A$2:$A$5,0))</f>
        <v>Manager C</v>
      </c>
    </row>
    <row r="8367" customFormat="false" ht="15" hidden="false" customHeight="false" outlineLevel="0" collapsed="false">
      <c r="A8367" s="0" t="s">
        <v>6100</v>
      </c>
      <c r="B8367" s="13" t="n">
        <v>43130</v>
      </c>
      <c r="C8367" s="13" t="n">
        <v>43133</v>
      </c>
      <c r="D8367" s="14" t="s">
        <v>137</v>
      </c>
      <c r="E8367" s="14" t="s">
        <v>97</v>
      </c>
      <c r="F8367" s="14" t="s">
        <v>63</v>
      </c>
      <c r="G8367" s="14" t="s">
        <v>94</v>
      </c>
      <c r="H8367" s="14" t="s">
        <v>80</v>
      </c>
      <c r="I8367" s="14" t="s">
        <v>81</v>
      </c>
      <c r="J8367" s="14" t="s">
        <v>82</v>
      </c>
      <c r="K8367" s="15" t="n">
        <v>604.768</v>
      </c>
      <c r="L8367" s="0" t="n">
        <v>4</v>
      </c>
      <c r="M8367" s="16" t="n">
        <v>0.2</v>
      </c>
      <c r="N8367" s="17" t="n">
        <v>60.4768</v>
      </c>
      <c r="O8367" s="0" t="str">
        <f aca="false">TEXT(B8367,"YYYY-MM")</f>
        <v>2018-01</v>
      </c>
      <c r="P8367" s="18" t="n">
        <f aca="false">IFERROR(N8367/K8367,0)</f>
        <v>0.1</v>
      </c>
      <c r="Q8367" s="0" t="str">
        <f aca="false">IF(M8367=0,"No Discount",IF(M8367&lt;0.2,"Low (1-19%)",IF(M8367&lt;0.4,"Medium (20-39%)","High (40%+)")))</f>
        <v>Medium (20-39%)</v>
      </c>
      <c r="R8367" s="0" t="str">
        <f aca="false">INDEX('Lookup Tables'!$B$2:$B$5,MATCH(F8367,'Lookup Tables'!$A$2:$A$5,0))</f>
        <v>Manager D</v>
      </c>
    </row>
    <row r="8368" customFormat="false" ht="15" hidden="false" customHeight="false" outlineLevel="0" collapsed="false">
      <c r="A8368" s="0" t="s">
        <v>6101</v>
      </c>
      <c r="B8368" s="13" t="n">
        <v>42254</v>
      </c>
      <c r="C8368" s="13" t="n">
        <v>42259</v>
      </c>
      <c r="D8368" s="14" t="s">
        <v>52</v>
      </c>
      <c r="E8368" s="14" t="s">
        <v>62</v>
      </c>
      <c r="F8368" s="14" t="s">
        <v>63</v>
      </c>
      <c r="G8368" s="14" t="s">
        <v>64</v>
      </c>
      <c r="H8368" s="14" t="s">
        <v>65</v>
      </c>
      <c r="I8368" s="14" t="s">
        <v>303</v>
      </c>
      <c r="J8368" s="14" t="s">
        <v>6102</v>
      </c>
      <c r="K8368" s="15" t="n">
        <v>27.36</v>
      </c>
      <c r="L8368" s="0" t="n">
        <v>4</v>
      </c>
      <c r="M8368" s="16" t="n">
        <v>0</v>
      </c>
      <c r="N8368" s="17" t="n">
        <v>7.3872</v>
      </c>
      <c r="O8368" s="0" t="str">
        <f aca="false">TEXT(B8368,"YYYY-MM")</f>
        <v>2015-09</v>
      </c>
      <c r="P8368" s="18" t="n">
        <f aca="false">IFERROR(N8368/K8368,0)</f>
        <v>0.27</v>
      </c>
      <c r="Q8368" s="0" t="str">
        <f aca="false">IF(M8368=0,"No Discount",IF(M8368&lt;0.2,"Low (1-19%)",IF(M8368&lt;0.4,"Medium (20-39%)","High (40%+)")))</f>
        <v>No Discount</v>
      </c>
      <c r="R8368" s="0" t="str">
        <f aca="false">INDEX('Lookup Tables'!$B$2:$B$5,MATCH(F8368,'Lookup Tables'!$A$2:$A$5,0))</f>
        <v>Manager D</v>
      </c>
    </row>
    <row r="8369" customFormat="false" ht="15" hidden="false" customHeight="false" outlineLevel="0" collapsed="false">
      <c r="A8369" s="0" t="s">
        <v>6101</v>
      </c>
      <c r="B8369" s="13" t="n">
        <v>42254</v>
      </c>
      <c r="C8369" s="13" t="n">
        <v>42259</v>
      </c>
      <c r="D8369" s="14" t="s">
        <v>52</v>
      </c>
      <c r="E8369" s="14" t="s">
        <v>62</v>
      </c>
      <c r="F8369" s="14" t="s">
        <v>63</v>
      </c>
      <c r="G8369" s="14" t="s">
        <v>64</v>
      </c>
      <c r="H8369" s="14" t="s">
        <v>65</v>
      </c>
      <c r="I8369" s="14" t="s">
        <v>91</v>
      </c>
      <c r="J8369" s="14" t="s">
        <v>3350</v>
      </c>
      <c r="K8369" s="15" t="n">
        <v>20.56</v>
      </c>
      <c r="L8369" s="0" t="n">
        <v>2</v>
      </c>
      <c r="M8369" s="16" t="n">
        <v>0</v>
      </c>
      <c r="N8369" s="17" t="n">
        <v>9.6632</v>
      </c>
      <c r="O8369" s="0" t="str">
        <f aca="false">TEXT(B8369,"YYYY-MM")</f>
        <v>2015-09</v>
      </c>
      <c r="P8369" s="18" t="n">
        <f aca="false">IFERROR(N8369/K8369,0)</f>
        <v>0.47</v>
      </c>
      <c r="Q8369" s="0" t="str">
        <f aca="false">IF(M8369=0,"No Discount",IF(M8369&lt;0.2,"Low (1-19%)",IF(M8369&lt;0.4,"Medium (20-39%)","High (40%+)")))</f>
        <v>No Discount</v>
      </c>
      <c r="R8369" s="0" t="str">
        <f aca="false">INDEX('Lookup Tables'!$B$2:$B$5,MATCH(F8369,'Lookup Tables'!$A$2:$A$5,0))</f>
        <v>Manager D</v>
      </c>
    </row>
    <row r="8370" customFormat="false" ht="15" hidden="false" customHeight="false" outlineLevel="0" collapsed="false">
      <c r="A8370" s="0" t="s">
        <v>6101</v>
      </c>
      <c r="B8370" s="13" t="n">
        <v>42254</v>
      </c>
      <c r="C8370" s="13" t="n">
        <v>42259</v>
      </c>
      <c r="D8370" s="14" t="s">
        <v>52</v>
      </c>
      <c r="E8370" s="14" t="s">
        <v>62</v>
      </c>
      <c r="F8370" s="14" t="s">
        <v>63</v>
      </c>
      <c r="G8370" s="14" t="s">
        <v>64</v>
      </c>
      <c r="H8370" s="14" t="s">
        <v>65</v>
      </c>
      <c r="I8370" s="14" t="s">
        <v>83</v>
      </c>
      <c r="J8370" s="14" t="s">
        <v>5113</v>
      </c>
      <c r="K8370" s="15" t="n">
        <v>83.92</v>
      </c>
      <c r="L8370" s="0" t="n">
        <v>5</v>
      </c>
      <c r="M8370" s="16" t="n">
        <v>0.2</v>
      </c>
      <c r="N8370" s="17" t="n">
        <v>31.47</v>
      </c>
      <c r="O8370" s="0" t="str">
        <f aca="false">TEXT(B8370,"YYYY-MM")</f>
        <v>2015-09</v>
      </c>
      <c r="P8370" s="18" t="n">
        <f aca="false">IFERROR(N8370/K8370,0)</f>
        <v>0.375</v>
      </c>
      <c r="Q8370" s="0" t="str">
        <f aca="false">IF(M8370=0,"No Discount",IF(M8370&lt;0.2,"Low (1-19%)",IF(M8370&lt;0.4,"Medium (20-39%)","High (40%+)")))</f>
        <v>Medium (20-39%)</v>
      </c>
      <c r="R8370" s="0" t="str">
        <f aca="false">INDEX('Lookup Tables'!$B$2:$B$5,MATCH(F8370,'Lookup Tables'!$A$2:$A$5,0))</f>
        <v>Manager D</v>
      </c>
    </row>
    <row r="8371" customFormat="false" ht="15" hidden="false" customHeight="false" outlineLevel="0" collapsed="false">
      <c r="A8371" s="0" t="s">
        <v>6103</v>
      </c>
      <c r="B8371" s="13" t="n">
        <v>42897</v>
      </c>
      <c r="C8371" s="13" t="n">
        <v>42902</v>
      </c>
      <c r="D8371" s="14" t="s">
        <v>69</v>
      </c>
      <c r="E8371" s="14" t="s">
        <v>53</v>
      </c>
      <c r="F8371" s="14" t="s">
        <v>63</v>
      </c>
      <c r="G8371" s="14" t="s">
        <v>64</v>
      </c>
      <c r="H8371" s="14" t="s">
        <v>56</v>
      </c>
      <c r="I8371" s="14" t="s">
        <v>71</v>
      </c>
      <c r="J8371" s="14" t="s">
        <v>438</v>
      </c>
      <c r="K8371" s="15" t="n">
        <v>902.712</v>
      </c>
      <c r="L8371" s="0" t="n">
        <v>3</v>
      </c>
      <c r="M8371" s="16" t="n">
        <v>0.2</v>
      </c>
      <c r="N8371" s="17" t="n">
        <v>33.8517</v>
      </c>
      <c r="O8371" s="0" t="str">
        <f aca="false">TEXT(B8371,"YYYY-MM")</f>
        <v>2017-06</v>
      </c>
      <c r="P8371" s="18" t="n">
        <f aca="false">IFERROR(N8371/K8371,0)</f>
        <v>0.0375</v>
      </c>
      <c r="Q8371" s="0" t="str">
        <f aca="false">IF(M8371=0,"No Discount",IF(M8371&lt;0.2,"Low (1-19%)",IF(M8371&lt;0.4,"Medium (20-39%)","High (40%+)")))</f>
        <v>Medium (20-39%)</v>
      </c>
      <c r="R8371" s="0" t="str">
        <f aca="false">INDEX('Lookup Tables'!$B$2:$B$5,MATCH(F8371,'Lookup Tables'!$A$2:$A$5,0))</f>
        <v>Manager D</v>
      </c>
    </row>
    <row r="8372" customFormat="false" ht="15" hidden="false" customHeight="false" outlineLevel="0" collapsed="false">
      <c r="A8372" s="0" t="s">
        <v>6104</v>
      </c>
      <c r="B8372" s="13" t="n">
        <v>43025</v>
      </c>
      <c r="C8372" s="13" t="n">
        <v>43029</v>
      </c>
      <c r="D8372" s="14" t="s">
        <v>69</v>
      </c>
      <c r="E8372" s="14" t="s">
        <v>97</v>
      </c>
      <c r="F8372" s="14" t="s">
        <v>63</v>
      </c>
      <c r="G8372" s="14" t="s">
        <v>64</v>
      </c>
      <c r="H8372" s="14" t="s">
        <v>56</v>
      </c>
      <c r="I8372" s="14" t="s">
        <v>57</v>
      </c>
      <c r="J8372" s="14" t="s">
        <v>3846</v>
      </c>
      <c r="K8372" s="15" t="n">
        <v>120.666</v>
      </c>
      <c r="L8372" s="0" t="n">
        <v>2</v>
      </c>
      <c r="M8372" s="16" t="n">
        <v>0.15</v>
      </c>
      <c r="N8372" s="17" t="n">
        <v>21.294</v>
      </c>
      <c r="O8372" s="0" t="str">
        <f aca="false">TEXT(B8372,"YYYY-MM")</f>
        <v>2017-10</v>
      </c>
      <c r="P8372" s="18" t="n">
        <f aca="false">IFERROR(N8372/K8372,0)</f>
        <v>0.176470588235294</v>
      </c>
      <c r="Q8372" s="0" t="str">
        <f aca="false">IF(M8372=0,"No Discount",IF(M8372&lt;0.2,"Low (1-19%)",IF(M8372&lt;0.4,"Medium (20-39%)","High (40%+)")))</f>
        <v>Low (1-19%)</v>
      </c>
      <c r="R8372" s="0" t="str">
        <f aca="false">INDEX('Lookup Tables'!$B$2:$B$5,MATCH(F8372,'Lookup Tables'!$A$2:$A$5,0))</f>
        <v>Manager D</v>
      </c>
    </row>
    <row r="8373" customFormat="false" ht="15" hidden="false" customHeight="false" outlineLevel="0" collapsed="false">
      <c r="A8373" s="0" t="s">
        <v>6105</v>
      </c>
      <c r="B8373" s="13" t="n">
        <v>42365</v>
      </c>
      <c r="C8373" s="13" t="n">
        <v>42368</v>
      </c>
      <c r="D8373" s="14" t="s">
        <v>137</v>
      </c>
      <c r="E8373" s="14" t="s">
        <v>53</v>
      </c>
      <c r="F8373" s="14" t="s">
        <v>98</v>
      </c>
      <c r="G8373" s="14" t="s">
        <v>99</v>
      </c>
      <c r="H8373" s="14" t="s">
        <v>65</v>
      </c>
      <c r="I8373" s="14" t="s">
        <v>83</v>
      </c>
      <c r="J8373" s="14" t="s">
        <v>795</v>
      </c>
      <c r="K8373" s="15" t="n">
        <v>4.984</v>
      </c>
      <c r="L8373" s="0" t="n">
        <v>1</v>
      </c>
      <c r="M8373" s="16" t="n">
        <v>0.8</v>
      </c>
      <c r="N8373" s="17" t="n">
        <v>-8.4728</v>
      </c>
      <c r="O8373" s="0" t="str">
        <f aca="false">TEXT(B8373,"YYYY-MM")</f>
        <v>2015-12</v>
      </c>
      <c r="P8373" s="18" t="n">
        <f aca="false">IFERROR(N8373/K8373,0)</f>
        <v>-1.7</v>
      </c>
      <c r="Q8373" s="0" t="str">
        <f aca="false">IF(M8373=0,"No Discount",IF(M8373&lt;0.2,"Low (1-19%)",IF(M8373&lt;0.4,"Medium (20-39%)","High (40%+)")))</f>
        <v>High (40%+)</v>
      </c>
      <c r="R8373" s="0" t="str">
        <f aca="false">INDEX('Lookup Tables'!$B$2:$B$5,MATCH(F8373,'Lookup Tables'!$A$2:$A$5,0))</f>
        <v>Manager A</v>
      </c>
    </row>
    <row r="8374" customFormat="false" ht="15" hidden="false" customHeight="false" outlineLevel="0" collapsed="false">
      <c r="A8374" s="0" t="s">
        <v>6106</v>
      </c>
      <c r="B8374" s="13" t="n">
        <v>43063</v>
      </c>
      <c r="C8374" s="13" t="n">
        <v>43070</v>
      </c>
      <c r="D8374" s="14" t="s">
        <v>69</v>
      </c>
      <c r="E8374" s="14" t="s">
        <v>97</v>
      </c>
      <c r="F8374" s="14" t="s">
        <v>63</v>
      </c>
      <c r="G8374" s="14" t="s">
        <v>94</v>
      </c>
      <c r="H8374" s="14" t="s">
        <v>56</v>
      </c>
      <c r="I8374" s="14" t="s">
        <v>76</v>
      </c>
      <c r="J8374" s="14" t="s">
        <v>1608</v>
      </c>
      <c r="K8374" s="15" t="n">
        <v>82.26</v>
      </c>
      <c r="L8374" s="0" t="n">
        <v>3</v>
      </c>
      <c r="M8374" s="16" t="n">
        <v>0</v>
      </c>
      <c r="N8374" s="17" t="n">
        <v>33.7266</v>
      </c>
      <c r="O8374" s="0" t="str">
        <f aca="false">TEXT(B8374,"YYYY-MM")</f>
        <v>2017-11</v>
      </c>
      <c r="P8374" s="18" t="n">
        <f aca="false">IFERROR(N8374/K8374,0)</f>
        <v>0.41</v>
      </c>
      <c r="Q8374" s="0" t="str">
        <f aca="false">IF(M8374=0,"No Discount",IF(M8374&lt;0.2,"Low (1-19%)",IF(M8374&lt;0.4,"Medium (20-39%)","High (40%+)")))</f>
        <v>No Discount</v>
      </c>
      <c r="R8374" s="0" t="str">
        <f aca="false">INDEX('Lookup Tables'!$B$2:$B$5,MATCH(F8374,'Lookup Tables'!$A$2:$A$5,0))</f>
        <v>Manager D</v>
      </c>
    </row>
    <row r="8375" customFormat="false" ht="15" hidden="false" customHeight="false" outlineLevel="0" collapsed="false">
      <c r="A8375" s="0" t="s">
        <v>6107</v>
      </c>
      <c r="B8375" s="13" t="n">
        <v>43049</v>
      </c>
      <c r="C8375" s="13" t="n">
        <v>43052</v>
      </c>
      <c r="D8375" s="14" t="s">
        <v>137</v>
      </c>
      <c r="E8375" s="14" t="s">
        <v>53</v>
      </c>
      <c r="F8375" s="14" t="s">
        <v>63</v>
      </c>
      <c r="G8375" s="14" t="s">
        <v>64</v>
      </c>
      <c r="H8375" s="14" t="s">
        <v>65</v>
      </c>
      <c r="I8375" s="14" t="s">
        <v>73</v>
      </c>
      <c r="J8375" s="14" t="s">
        <v>1968</v>
      </c>
      <c r="K8375" s="15" t="n">
        <v>29.74</v>
      </c>
      <c r="L8375" s="0" t="n">
        <v>1</v>
      </c>
      <c r="M8375" s="16" t="n">
        <v>0</v>
      </c>
      <c r="N8375" s="17" t="n">
        <v>4.461</v>
      </c>
      <c r="O8375" s="0" t="str">
        <f aca="false">TEXT(B8375,"YYYY-MM")</f>
        <v>2017-11</v>
      </c>
      <c r="P8375" s="18" t="n">
        <f aca="false">IFERROR(N8375/K8375,0)</f>
        <v>0.15</v>
      </c>
      <c r="Q8375" s="0" t="str">
        <f aca="false">IF(M8375=0,"No Discount",IF(M8375&lt;0.2,"Low (1-19%)",IF(M8375&lt;0.4,"Medium (20-39%)","High (40%+)")))</f>
        <v>No Discount</v>
      </c>
      <c r="R8375" s="0" t="str">
        <f aca="false">INDEX('Lookup Tables'!$B$2:$B$5,MATCH(F8375,'Lookup Tables'!$A$2:$A$5,0))</f>
        <v>Manager D</v>
      </c>
    </row>
    <row r="8376" customFormat="false" ht="15" hidden="false" customHeight="false" outlineLevel="0" collapsed="false">
      <c r="A8376" s="0" t="s">
        <v>6108</v>
      </c>
      <c r="B8376" s="13" t="n">
        <v>42374</v>
      </c>
      <c r="C8376" s="13" t="n">
        <v>42379</v>
      </c>
      <c r="D8376" s="14" t="s">
        <v>69</v>
      </c>
      <c r="E8376" s="14" t="s">
        <v>97</v>
      </c>
      <c r="F8376" s="14" t="s">
        <v>63</v>
      </c>
      <c r="G8376" s="14" t="s">
        <v>64</v>
      </c>
      <c r="H8376" s="14" t="s">
        <v>65</v>
      </c>
      <c r="I8376" s="14" t="s">
        <v>85</v>
      </c>
      <c r="J8376" s="14" t="s">
        <v>1678</v>
      </c>
      <c r="K8376" s="15" t="n">
        <v>87.36</v>
      </c>
      <c r="L8376" s="0" t="n">
        <v>6</v>
      </c>
      <c r="M8376" s="16" t="n">
        <v>0</v>
      </c>
      <c r="N8376" s="17" t="n">
        <v>23.5872</v>
      </c>
      <c r="O8376" s="0" t="str">
        <f aca="false">TEXT(B8376,"YYYY-MM")</f>
        <v>2016-01</v>
      </c>
      <c r="P8376" s="18" t="n">
        <f aca="false">IFERROR(N8376/K8376,0)</f>
        <v>0.27</v>
      </c>
      <c r="Q8376" s="0" t="str">
        <f aca="false">IF(M8376=0,"No Discount",IF(M8376&lt;0.2,"Low (1-19%)",IF(M8376&lt;0.4,"Medium (20-39%)","High (40%+)")))</f>
        <v>No Discount</v>
      </c>
      <c r="R8376" s="0" t="str">
        <f aca="false">INDEX('Lookup Tables'!$B$2:$B$5,MATCH(F8376,'Lookup Tables'!$A$2:$A$5,0))</f>
        <v>Manager D</v>
      </c>
    </row>
    <row r="8377" customFormat="false" ht="15" hidden="false" customHeight="false" outlineLevel="0" collapsed="false">
      <c r="A8377" s="0" t="s">
        <v>6108</v>
      </c>
      <c r="B8377" s="13" t="n">
        <v>42374</v>
      </c>
      <c r="C8377" s="13" t="n">
        <v>42379</v>
      </c>
      <c r="D8377" s="14" t="s">
        <v>69</v>
      </c>
      <c r="E8377" s="14" t="s">
        <v>97</v>
      </c>
      <c r="F8377" s="14" t="s">
        <v>63</v>
      </c>
      <c r="G8377" s="14" t="s">
        <v>64</v>
      </c>
      <c r="H8377" s="14" t="s">
        <v>65</v>
      </c>
      <c r="I8377" s="14" t="s">
        <v>83</v>
      </c>
      <c r="J8377" s="14" t="s">
        <v>1187</v>
      </c>
      <c r="K8377" s="15" t="n">
        <v>56.16</v>
      </c>
      <c r="L8377" s="0" t="n">
        <v>6</v>
      </c>
      <c r="M8377" s="16" t="n">
        <v>0.2</v>
      </c>
      <c r="N8377" s="17" t="n">
        <v>17.55</v>
      </c>
      <c r="O8377" s="0" t="str">
        <f aca="false">TEXT(B8377,"YYYY-MM")</f>
        <v>2016-01</v>
      </c>
      <c r="P8377" s="18" t="n">
        <f aca="false">IFERROR(N8377/K8377,0)</f>
        <v>0.3125</v>
      </c>
      <c r="Q8377" s="0" t="str">
        <f aca="false">IF(M8377=0,"No Discount",IF(M8377&lt;0.2,"Low (1-19%)",IF(M8377&lt;0.4,"Medium (20-39%)","High (40%+)")))</f>
        <v>Medium (20-39%)</v>
      </c>
      <c r="R8377" s="0" t="str">
        <f aca="false">INDEX('Lookup Tables'!$B$2:$B$5,MATCH(F8377,'Lookup Tables'!$A$2:$A$5,0))</f>
        <v>Manager D</v>
      </c>
    </row>
    <row r="8378" customFormat="false" ht="15" hidden="false" customHeight="false" outlineLevel="0" collapsed="false">
      <c r="A8378" s="0" t="s">
        <v>6109</v>
      </c>
      <c r="B8378" s="13" t="n">
        <v>43180</v>
      </c>
      <c r="C8378" s="13" t="n">
        <v>43186</v>
      </c>
      <c r="D8378" s="14" t="s">
        <v>69</v>
      </c>
      <c r="E8378" s="14" t="s">
        <v>62</v>
      </c>
      <c r="F8378" s="14" t="s">
        <v>54</v>
      </c>
      <c r="G8378" s="14" t="s">
        <v>70</v>
      </c>
      <c r="H8378" s="14" t="s">
        <v>65</v>
      </c>
      <c r="I8378" s="14" t="s">
        <v>85</v>
      </c>
      <c r="J8378" s="14" t="s">
        <v>2908</v>
      </c>
      <c r="K8378" s="15" t="n">
        <v>64.384</v>
      </c>
      <c r="L8378" s="0" t="n">
        <v>1</v>
      </c>
      <c r="M8378" s="16" t="n">
        <v>0.2</v>
      </c>
      <c r="N8378" s="17" t="n">
        <v>8.048</v>
      </c>
      <c r="O8378" s="0" t="str">
        <f aca="false">TEXT(B8378,"YYYY-MM")</f>
        <v>2018-03</v>
      </c>
      <c r="P8378" s="18" t="n">
        <f aca="false">IFERROR(N8378/K8378,0)</f>
        <v>0.125</v>
      </c>
      <c r="Q8378" s="0" t="str">
        <f aca="false">IF(M8378=0,"No Discount",IF(M8378&lt;0.2,"Low (1-19%)",IF(M8378&lt;0.4,"Medium (20-39%)","High (40%+)")))</f>
        <v>Medium (20-39%)</v>
      </c>
      <c r="R8378" s="0" t="str">
        <f aca="false">INDEX('Lookup Tables'!$B$2:$B$5,MATCH(F8378,'Lookup Tables'!$A$2:$A$5,0))</f>
        <v>Manager C</v>
      </c>
    </row>
    <row r="8379" customFormat="false" ht="15" hidden="false" customHeight="false" outlineLevel="0" collapsed="false">
      <c r="A8379" s="0" t="s">
        <v>6110</v>
      </c>
      <c r="B8379" s="13" t="n">
        <v>42686</v>
      </c>
      <c r="C8379" s="13" t="n">
        <v>42692</v>
      </c>
      <c r="D8379" s="14" t="s">
        <v>69</v>
      </c>
      <c r="E8379" s="14" t="s">
        <v>62</v>
      </c>
      <c r="F8379" s="14" t="s">
        <v>98</v>
      </c>
      <c r="G8379" s="14" t="s">
        <v>99</v>
      </c>
      <c r="H8379" s="14" t="s">
        <v>65</v>
      </c>
      <c r="I8379" s="14" t="s">
        <v>73</v>
      </c>
      <c r="J8379" s="14" t="s">
        <v>1555</v>
      </c>
      <c r="K8379" s="15" t="n">
        <v>64.784</v>
      </c>
      <c r="L8379" s="0" t="n">
        <v>1</v>
      </c>
      <c r="M8379" s="16" t="n">
        <v>0.2</v>
      </c>
      <c r="N8379" s="17" t="n">
        <v>-14.5764</v>
      </c>
      <c r="O8379" s="0" t="str">
        <f aca="false">TEXT(B8379,"YYYY-MM")</f>
        <v>2016-11</v>
      </c>
      <c r="P8379" s="18" t="n">
        <f aca="false">IFERROR(N8379/K8379,0)</f>
        <v>-0.225</v>
      </c>
      <c r="Q8379" s="0" t="str">
        <f aca="false">IF(M8379=0,"No Discount",IF(M8379&lt;0.2,"Low (1-19%)",IF(M8379&lt;0.4,"Medium (20-39%)","High (40%+)")))</f>
        <v>Medium (20-39%)</v>
      </c>
      <c r="R8379" s="0" t="str">
        <f aca="false">INDEX('Lookup Tables'!$B$2:$B$5,MATCH(F8379,'Lookup Tables'!$A$2:$A$5,0))</f>
        <v>Manager A</v>
      </c>
    </row>
    <row r="8380" customFormat="false" ht="15" hidden="false" customHeight="false" outlineLevel="0" collapsed="false">
      <c r="A8380" s="0" t="s">
        <v>6110</v>
      </c>
      <c r="B8380" s="13" t="n">
        <v>42686</v>
      </c>
      <c r="C8380" s="13" t="n">
        <v>42692</v>
      </c>
      <c r="D8380" s="14" t="s">
        <v>69</v>
      </c>
      <c r="E8380" s="14" t="s">
        <v>62</v>
      </c>
      <c r="F8380" s="14" t="s">
        <v>98</v>
      </c>
      <c r="G8380" s="14" t="s">
        <v>99</v>
      </c>
      <c r="H8380" s="14" t="s">
        <v>65</v>
      </c>
      <c r="I8380" s="14" t="s">
        <v>91</v>
      </c>
      <c r="J8380" s="14" t="s">
        <v>444</v>
      </c>
      <c r="K8380" s="15" t="n">
        <v>15.552</v>
      </c>
      <c r="L8380" s="0" t="n">
        <v>3</v>
      </c>
      <c r="M8380" s="16" t="n">
        <v>0.2</v>
      </c>
      <c r="N8380" s="17" t="n">
        <v>5.6376</v>
      </c>
      <c r="O8380" s="0" t="str">
        <f aca="false">TEXT(B8380,"YYYY-MM")</f>
        <v>2016-11</v>
      </c>
      <c r="P8380" s="18" t="n">
        <f aca="false">IFERROR(N8380/K8380,0)</f>
        <v>0.3625</v>
      </c>
      <c r="Q8380" s="0" t="str">
        <f aca="false">IF(M8380=0,"No Discount",IF(M8380&lt;0.2,"Low (1-19%)",IF(M8380&lt;0.4,"Medium (20-39%)","High (40%+)")))</f>
        <v>Medium (20-39%)</v>
      </c>
      <c r="R8380" s="0" t="str">
        <f aca="false">INDEX('Lookup Tables'!$B$2:$B$5,MATCH(F8380,'Lookup Tables'!$A$2:$A$5,0))</f>
        <v>Manager A</v>
      </c>
    </row>
    <row r="8381" customFormat="false" ht="15" hidden="false" customHeight="false" outlineLevel="0" collapsed="false">
      <c r="A8381" s="0" t="s">
        <v>6110</v>
      </c>
      <c r="B8381" s="13" t="n">
        <v>42686</v>
      </c>
      <c r="C8381" s="13" t="n">
        <v>42692</v>
      </c>
      <c r="D8381" s="14" t="s">
        <v>69</v>
      </c>
      <c r="E8381" s="14" t="s">
        <v>62</v>
      </c>
      <c r="F8381" s="14" t="s">
        <v>98</v>
      </c>
      <c r="G8381" s="14" t="s">
        <v>99</v>
      </c>
      <c r="H8381" s="14" t="s">
        <v>65</v>
      </c>
      <c r="I8381" s="14" t="s">
        <v>129</v>
      </c>
      <c r="J8381" s="14" t="s">
        <v>1583</v>
      </c>
      <c r="K8381" s="15" t="n">
        <v>223.888</v>
      </c>
      <c r="L8381" s="0" t="n">
        <v>7</v>
      </c>
      <c r="M8381" s="16" t="n">
        <v>0.2</v>
      </c>
      <c r="N8381" s="17" t="n">
        <v>69.965</v>
      </c>
      <c r="O8381" s="0" t="str">
        <f aca="false">TEXT(B8381,"YYYY-MM")</f>
        <v>2016-11</v>
      </c>
      <c r="P8381" s="18" t="n">
        <f aca="false">IFERROR(N8381/K8381,0)</f>
        <v>0.3125</v>
      </c>
      <c r="Q8381" s="0" t="str">
        <f aca="false">IF(M8381=0,"No Discount",IF(M8381&lt;0.2,"Low (1-19%)",IF(M8381&lt;0.4,"Medium (20-39%)","High (40%+)")))</f>
        <v>Medium (20-39%)</v>
      </c>
      <c r="R8381" s="0" t="str">
        <f aca="false">INDEX('Lookup Tables'!$B$2:$B$5,MATCH(F8381,'Lookup Tables'!$A$2:$A$5,0))</f>
        <v>Manager A</v>
      </c>
    </row>
    <row r="8382" customFormat="false" ht="15" hidden="false" customHeight="false" outlineLevel="0" collapsed="false">
      <c r="A8382" s="0" t="s">
        <v>6111</v>
      </c>
      <c r="B8382" s="13" t="n">
        <v>42256</v>
      </c>
      <c r="C8382" s="13" t="n">
        <v>42261</v>
      </c>
      <c r="D8382" s="14" t="s">
        <v>52</v>
      </c>
      <c r="E8382" s="14" t="s">
        <v>53</v>
      </c>
      <c r="F8382" s="14" t="s">
        <v>98</v>
      </c>
      <c r="G8382" s="14" t="s">
        <v>146</v>
      </c>
      <c r="H8382" s="14" t="s">
        <v>65</v>
      </c>
      <c r="I8382" s="14" t="s">
        <v>91</v>
      </c>
      <c r="J8382" s="14" t="s">
        <v>1248</v>
      </c>
      <c r="K8382" s="15" t="n">
        <v>10.896</v>
      </c>
      <c r="L8382" s="0" t="n">
        <v>3</v>
      </c>
      <c r="M8382" s="16" t="n">
        <v>0.2</v>
      </c>
      <c r="N8382" s="17" t="n">
        <v>3.405</v>
      </c>
      <c r="O8382" s="0" t="str">
        <f aca="false">TEXT(B8382,"YYYY-MM")</f>
        <v>2015-09</v>
      </c>
      <c r="P8382" s="18" t="n">
        <f aca="false">IFERROR(N8382/K8382,0)</f>
        <v>0.3125</v>
      </c>
      <c r="Q8382" s="0" t="str">
        <f aca="false">IF(M8382=0,"No Discount",IF(M8382&lt;0.2,"Low (1-19%)",IF(M8382&lt;0.4,"Medium (20-39%)","High (40%+)")))</f>
        <v>Medium (20-39%)</v>
      </c>
      <c r="R8382" s="0" t="str">
        <f aca="false">INDEX('Lookup Tables'!$B$2:$B$5,MATCH(F8382,'Lookup Tables'!$A$2:$A$5,0))</f>
        <v>Manager A</v>
      </c>
    </row>
    <row r="8383" customFormat="false" ht="15" hidden="false" customHeight="false" outlineLevel="0" collapsed="false">
      <c r="A8383" s="0" t="s">
        <v>6112</v>
      </c>
      <c r="B8383" s="13" t="n">
        <v>42811</v>
      </c>
      <c r="C8383" s="13" t="n">
        <v>42813</v>
      </c>
      <c r="D8383" s="14" t="s">
        <v>52</v>
      </c>
      <c r="E8383" s="14" t="s">
        <v>53</v>
      </c>
      <c r="F8383" s="14" t="s">
        <v>63</v>
      </c>
      <c r="G8383" s="14" t="s">
        <v>64</v>
      </c>
      <c r="H8383" s="14" t="s">
        <v>80</v>
      </c>
      <c r="I8383" s="14" t="s">
        <v>81</v>
      </c>
      <c r="J8383" s="14" t="s">
        <v>905</v>
      </c>
      <c r="K8383" s="15" t="n">
        <v>84.784</v>
      </c>
      <c r="L8383" s="0" t="n">
        <v>2</v>
      </c>
      <c r="M8383" s="16" t="n">
        <v>0.2</v>
      </c>
      <c r="N8383" s="17" t="n">
        <v>-20.1362</v>
      </c>
      <c r="O8383" s="0" t="str">
        <f aca="false">TEXT(B8383,"YYYY-MM")</f>
        <v>2017-03</v>
      </c>
      <c r="P8383" s="18" t="n">
        <f aca="false">IFERROR(N8383/K8383,0)</f>
        <v>-0.2375</v>
      </c>
      <c r="Q8383" s="0" t="str">
        <f aca="false">IF(M8383=0,"No Discount",IF(M8383&lt;0.2,"Low (1-19%)",IF(M8383&lt;0.4,"Medium (20-39%)","High (40%+)")))</f>
        <v>Medium (20-39%)</v>
      </c>
      <c r="R8383" s="0" t="str">
        <f aca="false">INDEX('Lookup Tables'!$B$2:$B$5,MATCH(F8383,'Lookup Tables'!$A$2:$A$5,0))</f>
        <v>Manager D</v>
      </c>
    </row>
    <row r="8384" customFormat="false" ht="15" hidden="false" customHeight="false" outlineLevel="0" collapsed="false">
      <c r="A8384" s="0" t="s">
        <v>6113</v>
      </c>
      <c r="B8384" s="13" t="n">
        <v>42774</v>
      </c>
      <c r="C8384" s="13" t="n">
        <v>42781</v>
      </c>
      <c r="D8384" s="14" t="s">
        <v>69</v>
      </c>
      <c r="E8384" s="14" t="s">
        <v>62</v>
      </c>
      <c r="F8384" s="14" t="s">
        <v>98</v>
      </c>
      <c r="G8384" s="14" t="s">
        <v>99</v>
      </c>
      <c r="H8384" s="14" t="s">
        <v>56</v>
      </c>
      <c r="I8384" s="14" t="s">
        <v>59</v>
      </c>
      <c r="J8384" s="14" t="s">
        <v>1546</v>
      </c>
      <c r="K8384" s="15" t="n">
        <v>241.5</v>
      </c>
      <c r="L8384" s="0" t="n">
        <v>4</v>
      </c>
      <c r="M8384" s="16" t="n">
        <v>0.3</v>
      </c>
      <c r="N8384" s="17" t="n">
        <v>0</v>
      </c>
      <c r="O8384" s="0" t="str">
        <f aca="false">TEXT(B8384,"YYYY-MM")</f>
        <v>2017-02</v>
      </c>
      <c r="P8384" s="18" t="n">
        <f aca="false">IFERROR(N8384/K8384,0)</f>
        <v>0</v>
      </c>
      <c r="Q8384" s="0" t="str">
        <f aca="false">IF(M8384=0,"No Discount",IF(M8384&lt;0.2,"Low (1-19%)",IF(M8384&lt;0.4,"Medium (20-39%)","High (40%+)")))</f>
        <v>Medium (20-39%)</v>
      </c>
      <c r="R8384" s="0" t="str">
        <f aca="false">INDEX('Lookup Tables'!$B$2:$B$5,MATCH(F8384,'Lookup Tables'!$A$2:$A$5,0))</f>
        <v>Manager A</v>
      </c>
    </row>
    <row r="8385" customFormat="false" ht="15" hidden="false" customHeight="false" outlineLevel="0" collapsed="false">
      <c r="A8385" s="0" t="s">
        <v>6114</v>
      </c>
      <c r="B8385" s="13" t="n">
        <v>43065</v>
      </c>
      <c r="C8385" s="13" t="n">
        <v>43067</v>
      </c>
      <c r="D8385" s="14" t="s">
        <v>137</v>
      </c>
      <c r="E8385" s="14" t="s">
        <v>97</v>
      </c>
      <c r="F8385" s="14" t="s">
        <v>117</v>
      </c>
      <c r="G8385" s="14" t="s">
        <v>375</v>
      </c>
      <c r="H8385" s="14" t="s">
        <v>80</v>
      </c>
      <c r="I8385" s="14" t="s">
        <v>123</v>
      </c>
      <c r="J8385" s="14" t="s">
        <v>1448</v>
      </c>
      <c r="K8385" s="15" t="n">
        <v>59.97</v>
      </c>
      <c r="L8385" s="0" t="n">
        <v>3</v>
      </c>
      <c r="M8385" s="16" t="n">
        <v>0</v>
      </c>
      <c r="N8385" s="17" t="n">
        <v>14.9925</v>
      </c>
      <c r="O8385" s="0" t="str">
        <f aca="false">TEXT(B8385,"YYYY-MM")</f>
        <v>2017-11</v>
      </c>
      <c r="P8385" s="18" t="n">
        <f aca="false">IFERROR(N8385/K8385,0)</f>
        <v>0.25</v>
      </c>
      <c r="Q8385" s="0" t="str">
        <f aca="false">IF(M8385=0,"No Discount",IF(M8385&lt;0.2,"Low (1-19%)",IF(M8385&lt;0.4,"Medium (20-39%)","High (40%+)")))</f>
        <v>No Discount</v>
      </c>
      <c r="R8385" s="0" t="str">
        <f aca="false">INDEX('Lookup Tables'!$B$2:$B$5,MATCH(F8385,'Lookup Tables'!$A$2:$A$5,0))</f>
        <v>Manager B</v>
      </c>
    </row>
    <row r="8386" customFormat="false" ht="15" hidden="false" customHeight="false" outlineLevel="0" collapsed="false">
      <c r="A8386" s="0" t="s">
        <v>6114</v>
      </c>
      <c r="B8386" s="13" t="n">
        <v>43065</v>
      </c>
      <c r="C8386" s="13" t="n">
        <v>43067</v>
      </c>
      <c r="D8386" s="14" t="s">
        <v>137</v>
      </c>
      <c r="E8386" s="14" t="s">
        <v>97</v>
      </c>
      <c r="F8386" s="14" t="s">
        <v>117</v>
      </c>
      <c r="G8386" s="14" t="s">
        <v>375</v>
      </c>
      <c r="H8386" s="14" t="s">
        <v>65</v>
      </c>
      <c r="I8386" s="14" t="s">
        <v>91</v>
      </c>
      <c r="J8386" s="14" t="s">
        <v>2496</v>
      </c>
      <c r="K8386" s="15" t="n">
        <v>13.36</v>
      </c>
      <c r="L8386" s="0" t="n">
        <v>2</v>
      </c>
      <c r="M8386" s="16" t="n">
        <v>0</v>
      </c>
      <c r="N8386" s="17" t="n">
        <v>6.4128</v>
      </c>
      <c r="O8386" s="0" t="str">
        <f aca="false">TEXT(B8386,"YYYY-MM")</f>
        <v>2017-11</v>
      </c>
      <c r="P8386" s="18" t="n">
        <f aca="false">IFERROR(N8386/K8386,0)</f>
        <v>0.48</v>
      </c>
      <c r="Q8386" s="0" t="str">
        <f aca="false">IF(M8386=0,"No Discount",IF(M8386&lt;0.2,"Low (1-19%)",IF(M8386&lt;0.4,"Medium (20-39%)","High (40%+)")))</f>
        <v>No Discount</v>
      </c>
      <c r="R8386" s="0" t="str">
        <f aca="false">INDEX('Lookup Tables'!$B$2:$B$5,MATCH(F8386,'Lookup Tables'!$A$2:$A$5,0))</f>
        <v>Manager B</v>
      </c>
    </row>
    <row r="8387" customFormat="false" ht="15" hidden="false" customHeight="false" outlineLevel="0" collapsed="false">
      <c r="A8387" s="0" t="s">
        <v>6115</v>
      </c>
      <c r="B8387" s="13" t="n">
        <v>43347</v>
      </c>
      <c r="C8387" s="13" t="n">
        <v>43351</v>
      </c>
      <c r="D8387" s="14" t="s">
        <v>69</v>
      </c>
      <c r="E8387" s="14" t="s">
        <v>62</v>
      </c>
      <c r="F8387" s="14" t="s">
        <v>63</v>
      </c>
      <c r="G8387" s="14" t="s">
        <v>64</v>
      </c>
      <c r="H8387" s="14" t="s">
        <v>65</v>
      </c>
      <c r="I8387" s="14" t="s">
        <v>83</v>
      </c>
      <c r="J8387" s="14" t="s">
        <v>2227</v>
      </c>
      <c r="K8387" s="15" t="n">
        <v>11.808</v>
      </c>
      <c r="L8387" s="0" t="n">
        <v>3</v>
      </c>
      <c r="M8387" s="16" t="n">
        <v>0.2</v>
      </c>
      <c r="N8387" s="17" t="n">
        <v>4.1328</v>
      </c>
      <c r="O8387" s="0" t="str">
        <f aca="false">TEXT(B8387,"YYYY-MM")</f>
        <v>2018-09</v>
      </c>
      <c r="P8387" s="18" t="n">
        <f aca="false">IFERROR(N8387/K8387,0)</f>
        <v>0.35</v>
      </c>
      <c r="Q8387" s="0" t="str">
        <f aca="false">IF(M8387=0,"No Discount",IF(M8387&lt;0.2,"Low (1-19%)",IF(M8387&lt;0.4,"Medium (20-39%)","High (40%+)")))</f>
        <v>Medium (20-39%)</v>
      </c>
      <c r="R8387" s="0" t="str">
        <f aca="false">INDEX('Lookup Tables'!$B$2:$B$5,MATCH(F8387,'Lookup Tables'!$A$2:$A$5,0))</f>
        <v>Manager D</v>
      </c>
    </row>
    <row r="8388" customFormat="false" ht="15" hidden="false" customHeight="false" outlineLevel="0" collapsed="false">
      <c r="A8388" s="0" t="s">
        <v>6116</v>
      </c>
      <c r="B8388" s="13" t="n">
        <v>42518</v>
      </c>
      <c r="C8388" s="13" t="n">
        <v>42524</v>
      </c>
      <c r="D8388" s="14" t="s">
        <v>69</v>
      </c>
      <c r="E8388" s="14" t="s">
        <v>53</v>
      </c>
      <c r="F8388" s="14" t="s">
        <v>117</v>
      </c>
      <c r="G8388" s="14" t="s">
        <v>375</v>
      </c>
      <c r="H8388" s="14" t="s">
        <v>65</v>
      </c>
      <c r="I8388" s="14" t="s">
        <v>73</v>
      </c>
      <c r="J8388" s="14" t="s">
        <v>1279</v>
      </c>
      <c r="K8388" s="15" t="n">
        <v>16.24</v>
      </c>
      <c r="L8388" s="0" t="n">
        <v>1</v>
      </c>
      <c r="M8388" s="16" t="n">
        <v>0</v>
      </c>
      <c r="N8388" s="17" t="n">
        <v>2.436</v>
      </c>
      <c r="O8388" s="0" t="str">
        <f aca="false">TEXT(B8388,"YYYY-MM")</f>
        <v>2016-05</v>
      </c>
      <c r="P8388" s="18" t="n">
        <f aca="false">IFERROR(N8388/K8388,0)</f>
        <v>0.15</v>
      </c>
      <c r="Q8388" s="0" t="str">
        <f aca="false">IF(M8388=0,"No Discount",IF(M8388&lt;0.2,"Low (1-19%)",IF(M8388&lt;0.4,"Medium (20-39%)","High (40%+)")))</f>
        <v>No Discount</v>
      </c>
      <c r="R8388" s="0" t="str">
        <f aca="false">INDEX('Lookup Tables'!$B$2:$B$5,MATCH(F8388,'Lookup Tables'!$A$2:$A$5,0))</f>
        <v>Manager B</v>
      </c>
    </row>
    <row r="8389" customFormat="false" ht="15" hidden="false" customHeight="false" outlineLevel="0" collapsed="false">
      <c r="A8389" s="0" t="s">
        <v>6116</v>
      </c>
      <c r="B8389" s="13" t="n">
        <v>42518</v>
      </c>
      <c r="C8389" s="13" t="n">
        <v>42524</v>
      </c>
      <c r="D8389" s="14" t="s">
        <v>69</v>
      </c>
      <c r="E8389" s="14" t="s">
        <v>53</v>
      </c>
      <c r="F8389" s="14" t="s">
        <v>117</v>
      </c>
      <c r="G8389" s="14" t="s">
        <v>375</v>
      </c>
      <c r="H8389" s="14" t="s">
        <v>65</v>
      </c>
      <c r="I8389" s="14" t="s">
        <v>73</v>
      </c>
      <c r="J8389" s="14" t="s">
        <v>380</v>
      </c>
      <c r="K8389" s="15" t="n">
        <v>77.55</v>
      </c>
      <c r="L8389" s="0" t="n">
        <v>5</v>
      </c>
      <c r="M8389" s="16" t="n">
        <v>0</v>
      </c>
      <c r="N8389" s="17" t="n">
        <v>21.714</v>
      </c>
      <c r="O8389" s="0" t="str">
        <f aca="false">TEXT(B8389,"YYYY-MM")</f>
        <v>2016-05</v>
      </c>
      <c r="P8389" s="18" t="n">
        <f aca="false">IFERROR(N8389/K8389,0)</f>
        <v>0.28</v>
      </c>
      <c r="Q8389" s="0" t="str">
        <f aca="false">IF(M8389=0,"No Discount",IF(M8389&lt;0.2,"Low (1-19%)",IF(M8389&lt;0.4,"Medium (20-39%)","High (40%+)")))</f>
        <v>No Discount</v>
      </c>
      <c r="R8389" s="0" t="str">
        <f aca="false">INDEX('Lookup Tables'!$B$2:$B$5,MATCH(F8389,'Lookup Tables'!$A$2:$A$5,0))</f>
        <v>Manager B</v>
      </c>
    </row>
    <row r="8390" customFormat="false" ht="15" hidden="false" customHeight="false" outlineLevel="0" collapsed="false">
      <c r="A8390" s="0" t="s">
        <v>6117</v>
      </c>
      <c r="B8390" s="13" t="n">
        <v>42309</v>
      </c>
      <c r="C8390" s="13" t="n">
        <v>42313</v>
      </c>
      <c r="D8390" s="14" t="s">
        <v>69</v>
      </c>
      <c r="E8390" s="14" t="s">
        <v>62</v>
      </c>
      <c r="F8390" s="14" t="s">
        <v>117</v>
      </c>
      <c r="G8390" s="14" t="s">
        <v>391</v>
      </c>
      <c r="H8390" s="14" t="s">
        <v>65</v>
      </c>
      <c r="I8390" s="14" t="s">
        <v>85</v>
      </c>
      <c r="J8390" s="14" t="s">
        <v>911</v>
      </c>
      <c r="K8390" s="15" t="n">
        <v>76.12</v>
      </c>
      <c r="L8390" s="0" t="n">
        <v>2</v>
      </c>
      <c r="M8390" s="16" t="n">
        <v>0</v>
      </c>
      <c r="N8390" s="17" t="n">
        <v>22.0748</v>
      </c>
      <c r="O8390" s="0" t="str">
        <f aca="false">TEXT(B8390,"YYYY-MM")</f>
        <v>2015-11</v>
      </c>
      <c r="P8390" s="18" t="n">
        <f aca="false">IFERROR(N8390/K8390,0)</f>
        <v>0.29</v>
      </c>
      <c r="Q8390" s="0" t="str">
        <f aca="false">IF(M8390=0,"No Discount",IF(M8390&lt;0.2,"Low (1-19%)",IF(M8390&lt;0.4,"Medium (20-39%)","High (40%+)")))</f>
        <v>No Discount</v>
      </c>
      <c r="R8390" s="0" t="str">
        <f aca="false">INDEX('Lookup Tables'!$B$2:$B$5,MATCH(F8390,'Lookup Tables'!$A$2:$A$5,0))</f>
        <v>Manager B</v>
      </c>
    </row>
    <row r="8391" customFormat="false" ht="15" hidden="false" customHeight="false" outlineLevel="0" collapsed="false">
      <c r="A8391" s="0" t="s">
        <v>6118</v>
      </c>
      <c r="B8391" s="13" t="n">
        <v>43096</v>
      </c>
      <c r="C8391" s="13" t="n">
        <v>43099</v>
      </c>
      <c r="D8391" s="14" t="s">
        <v>137</v>
      </c>
      <c r="E8391" s="14" t="s">
        <v>97</v>
      </c>
      <c r="F8391" s="14" t="s">
        <v>117</v>
      </c>
      <c r="G8391" s="14" t="s">
        <v>269</v>
      </c>
      <c r="H8391" s="14" t="s">
        <v>65</v>
      </c>
      <c r="I8391" s="14" t="s">
        <v>171</v>
      </c>
      <c r="J8391" s="14" t="s">
        <v>270</v>
      </c>
      <c r="K8391" s="15" t="n">
        <v>17.184</v>
      </c>
      <c r="L8391" s="0" t="n">
        <v>6</v>
      </c>
      <c r="M8391" s="16" t="n">
        <v>0.2</v>
      </c>
      <c r="N8391" s="17" t="n">
        <v>6.2292</v>
      </c>
      <c r="O8391" s="0" t="str">
        <f aca="false">TEXT(B8391,"YYYY-MM")</f>
        <v>2017-12</v>
      </c>
      <c r="P8391" s="18" t="n">
        <f aca="false">IFERROR(N8391/K8391,0)</f>
        <v>0.3625</v>
      </c>
      <c r="Q8391" s="0" t="str">
        <f aca="false">IF(M8391=0,"No Discount",IF(M8391&lt;0.2,"Low (1-19%)",IF(M8391&lt;0.4,"Medium (20-39%)","High (40%+)")))</f>
        <v>Medium (20-39%)</v>
      </c>
      <c r="R8391" s="0" t="str">
        <f aca="false">INDEX('Lookup Tables'!$B$2:$B$5,MATCH(F8391,'Lookup Tables'!$A$2:$A$5,0))</f>
        <v>Manager B</v>
      </c>
    </row>
    <row r="8392" customFormat="false" ht="15" hidden="false" customHeight="false" outlineLevel="0" collapsed="false">
      <c r="A8392" s="0" t="s">
        <v>6119</v>
      </c>
      <c r="B8392" s="13" t="n">
        <v>43438</v>
      </c>
      <c r="C8392" s="13" t="n">
        <v>43440</v>
      </c>
      <c r="D8392" s="14" t="s">
        <v>137</v>
      </c>
      <c r="E8392" s="14" t="s">
        <v>62</v>
      </c>
      <c r="F8392" s="14" t="s">
        <v>63</v>
      </c>
      <c r="G8392" s="14" t="s">
        <v>64</v>
      </c>
      <c r="H8392" s="14" t="s">
        <v>65</v>
      </c>
      <c r="I8392" s="14" t="s">
        <v>91</v>
      </c>
      <c r="J8392" s="14" t="s">
        <v>1845</v>
      </c>
      <c r="K8392" s="15" t="n">
        <v>11.76</v>
      </c>
      <c r="L8392" s="0" t="n">
        <v>2</v>
      </c>
      <c r="M8392" s="16" t="n">
        <v>0</v>
      </c>
      <c r="N8392" s="17" t="n">
        <v>5.7624</v>
      </c>
      <c r="O8392" s="0" t="str">
        <f aca="false">TEXT(B8392,"YYYY-MM")</f>
        <v>2018-12</v>
      </c>
      <c r="P8392" s="18" t="n">
        <f aca="false">IFERROR(N8392/K8392,0)</f>
        <v>0.49</v>
      </c>
      <c r="Q8392" s="0" t="str">
        <f aca="false">IF(M8392=0,"No Discount",IF(M8392&lt;0.2,"Low (1-19%)",IF(M8392&lt;0.4,"Medium (20-39%)","High (40%+)")))</f>
        <v>No Discount</v>
      </c>
      <c r="R8392" s="0" t="str">
        <f aca="false">INDEX('Lookup Tables'!$B$2:$B$5,MATCH(F8392,'Lookup Tables'!$A$2:$A$5,0))</f>
        <v>Manager D</v>
      </c>
    </row>
    <row r="8393" customFormat="false" ht="15" hidden="false" customHeight="false" outlineLevel="0" collapsed="false">
      <c r="A8393" s="0" t="s">
        <v>6120</v>
      </c>
      <c r="B8393" s="13" t="n">
        <v>43457</v>
      </c>
      <c r="C8393" s="13" t="n">
        <v>43464</v>
      </c>
      <c r="D8393" s="14" t="s">
        <v>69</v>
      </c>
      <c r="E8393" s="14" t="s">
        <v>97</v>
      </c>
      <c r="F8393" s="14" t="s">
        <v>117</v>
      </c>
      <c r="G8393" s="14" t="s">
        <v>375</v>
      </c>
      <c r="H8393" s="14" t="s">
        <v>56</v>
      </c>
      <c r="I8393" s="14" t="s">
        <v>76</v>
      </c>
      <c r="J8393" s="14" t="s">
        <v>1808</v>
      </c>
      <c r="K8393" s="15" t="n">
        <v>27.46</v>
      </c>
      <c r="L8393" s="0" t="n">
        <v>2</v>
      </c>
      <c r="M8393" s="16" t="n">
        <v>0</v>
      </c>
      <c r="N8393" s="17" t="n">
        <v>9.8856</v>
      </c>
      <c r="O8393" s="0" t="str">
        <f aca="false">TEXT(B8393,"YYYY-MM")</f>
        <v>2018-12</v>
      </c>
      <c r="P8393" s="18" t="n">
        <f aca="false">IFERROR(N8393/K8393,0)</f>
        <v>0.36</v>
      </c>
      <c r="Q8393" s="0" t="str">
        <f aca="false">IF(M8393=0,"No Discount",IF(M8393&lt;0.2,"Low (1-19%)",IF(M8393&lt;0.4,"Medium (20-39%)","High (40%+)")))</f>
        <v>No Discount</v>
      </c>
      <c r="R8393" s="0" t="str">
        <f aca="false">INDEX('Lookup Tables'!$B$2:$B$5,MATCH(F8393,'Lookup Tables'!$A$2:$A$5,0))</f>
        <v>Manager B</v>
      </c>
    </row>
    <row r="8394" customFormat="false" ht="15" hidden="false" customHeight="false" outlineLevel="0" collapsed="false">
      <c r="A8394" s="0" t="s">
        <v>6121</v>
      </c>
      <c r="B8394" s="13" t="n">
        <v>43070</v>
      </c>
      <c r="C8394" s="13" t="n">
        <v>43075</v>
      </c>
      <c r="D8394" s="14" t="s">
        <v>52</v>
      </c>
      <c r="E8394" s="14" t="s">
        <v>53</v>
      </c>
      <c r="F8394" s="14" t="s">
        <v>117</v>
      </c>
      <c r="G8394" s="14" t="s">
        <v>584</v>
      </c>
      <c r="H8394" s="14" t="s">
        <v>80</v>
      </c>
      <c r="I8394" s="14" t="s">
        <v>81</v>
      </c>
      <c r="J8394" s="14" t="s">
        <v>4053</v>
      </c>
      <c r="K8394" s="15" t="n">
        <v>137.94</v>
      </c>
      <c r="L8394" s="0" t="n">
        <v>3</v>
      </c>
      <c r="M8394" s="16" t="n">
        <v>0</v>
      </c>
      <c r="N8394" s="17" t="n">
        <v>35.8644</v>
      </c>
      <c r="O8394" s="0" t="str">
        <f aca="false">TEXT(B8394,"YYYY-MM")</f>
        <v>2017-12</v>
      </c>
      <c r="P8394" s="18" t="n">
        <f aca="false">IFERROR(N8394/K8394,0)</f>
        <v>0.26</v>
      </c>
      <c r="Q8394" s="0" t="str">
        <f aca="false">IF(M8394=0,"No Discount",IF(M8394&lt;0.2,"Low (1-19%)",IF(M8394&lt;0.4,"Medium (20-39%)","High (40%+)")))</f>
        <v>No Discount</v>
      </c>
      <c r="R8394" s="0" t="str">
        <f aca="false">INDEX('Lookup Tables'!$B$2:$B$5,MATCH(F8394,'Lookup Tables'!$A$2:$A$5,0))</f>
        <v>Manager B</v>
      </c>
    </row>
    <row r="8395" customFormat="false" ht="15" hidden="false" customHeight="false" outlineLevel="0" collapsed="false">
      <c r="A8395" s="0" t="s">
        <v>6121</v>
      </c>
      <c r="B8395" s="13" t="n">
        <v>43070</v>
      </c>
      <c r="C8395" s="13" t="n">
        <v>43075</v>
      </c>
      <c r="D8395" s="14" t="s">
        <v>52</v>
      </c>
      <c r="E8395" s="14" t="s">
        <v>53</v>
      </c>
      <c r="F8395" s="14" t="s">
        <v>117</v>
      </c>
      <c r="G8395" s="14" t="s">
        <v>584</v>
      </c>
      <c r="H8395" s="14" t="s">
        <v>56</v>
      </c>
      <c r="I8395" s="14" t="s">
        <v>76</v>
      </c>
      <c r="J8395" s="14" t="s">
        <v>2764</v>
      </c>
      <c r="K8395" s="15" t="n">
        <v>111.15</v>
      </c>
      <c r="L8395" s="0" t="n">
        <v>5</v>
      </c>
      <c r="M8395" s="16" t="n">
        <v>0</v>
      </c>
      <c r="N8395" s="17" t="n">
        <v>48.906</v>
      </c>
      <c r="O8395" s="0" t="str">
        <f aca="false">TEXT(B8395,"YYYY-MM")</f>
        <v>2017-12</v>
      </c>
      <c r="P8395" s="18" t="n">
        <f aca="false">IFERROR(N8395/K8395,0)</f>
        <v>0.44</v>
      </c>
      <c r="Q8395" s="0" t="str">
        <f aca="false">IF(M8395=0,"No Discount",IF(M8395&lt;0.2,"Low (1-19%)",IF(M8395&lt;0.4,"Medium (20-39%)","High (40%+)")))</f>
        <v>No Discount</v>
      </c>
      <c r="R8395" s="0" t="str">
        <f aca="false">INDEX('Lookup Tables'!$B$2:$B$5,MATCH(F8395,'Lookup Tables'!$A$2:$A$5,0))</f>
        <v>Manager B</v>
      </c>
    </row>
    <row r="8396" customFormat="false" ht="15" hidden="false" customHeight="false" outlineLevel="0" collapsed="false">
      <c r="A8396" s="0" t="s">
        <v>6121</v>
      </c>
      <c r="B8396" s="13" t="n">
        <v>43070</v>
      </c>
      <c r="C8396" s="13" t="n">
        <v>43075</v>
      </c>
      <c r="D8396" s="14" t="s">
        <v>52</v>
      </c>
      <c r="E8396" s="14" t="s">
        <v>53</v>
      </c>
      <c r="F8396" s="14" t="s">
        <v>117</v>
      </c>
      <c r="G8396" s="14" t="s">
        <v>584</v>
      </c>
      <c r="H8396" s="14" t="s">
        <v>65</v>
      </c>
      <c r="I8396" s="14" t="s">
        <v>85</v>
      </c>
      <c r="J8396" s="14" t="s">
        <v>453</v>
      </c>
      <c r="K8396" s="15" t="n">
        <v>901.95</v>
      </c>
      <c r="L8396" s="0" t="n">
        <v>3</v>
      </c>
      <c r="M8396" s="16" t="n">
        <v>0</v>
      </c>
      <c r="N8396" s="17" t="n">
        <v>297.6435</v>
      </c>
      <c r="O8396" s="0" t="str">
        <f aca="false">TEXT(B8396,"YYYY-MM")</f>
        <v>2017-12</v>
      </c>
      <c r="P8396" s="18" t="n">
        <f aca="false">IFERROR(N8396/K8396,0)</f>
        <v>0.33</v>
      </c>
      <c r="Q8396" s="0" t="str">
        <f aca="false">IF(M8396=0,"No Discount",IF(M8396&lt;0.2,"Low (1-19%)",IF(M8396&lt;0.4,"Medium (20-39%)","High (40%+)")))</f>
        <v>No Discount</v>
      </c>
      <c r="R8396" s="0" t="str">
        <f aca="false">INDEX('Lookup Tables'!$B$2:$B$5,MATCH(F8396,'Lookup Tables'!$A$2:$A$5,0))</f>
        <v>Manager B</v>
      </c>
    </row>
    <row r="8397" customFormat="false" ht="15" hidden="false" customHeight="false" outlineLevel="0" collapsed="false">
      <c r="A8397" s="0" t="s">
        <v>6121</v>
      </c>
      <c r="B8397" s="13" t="n">
        <v>43070</v>
      </c>
      <c r="C8397" s="13" t="n">
        <v>43075</v>
      </c>
      <c r="D8397" s="14" t="s">
        <v>52</v>
      </c>
      <c r="E8397" s="14" t="s">
        <v>53</v>
      </c>
      <c r="F8397" s="14" t="s">
        <v>117</v>
      </c>
      <c r="G8397" s="14" t="s">
        <v>584</v>
      </c>
      <c r="H8397" s="14" t="s">
        <v>56</v>
      </c>
      <c r="I8397" s="14" t="s">
        <v>71</v>
      </c>
      <c r="J8397" s="14" t="s">
        <v>1087</v>
      </c>
      <c r="K8397" s="15" t="n">
        <v>366.009</v>
      </c>
      <c r="L8397" s="0" t="n">
        <v>3</v>
      </c>
      <c r="M8397" s="16" t="n">
        <v>0.3</v>
      </c>
      <c r="N8397" s="17" t="n">
        <v>-47.0583</v>
      </c>
      <c r="O8397" s="0" t="str">
        <f aca="false">TEXT(B8397,"YYYY-MM")</f>
        <v>2017-12</v>
      </c>
      <c r="P8397" s="18" t="n">
        <f aca="false">IFERROR(N8397/K8397,0)</f>
        <v>-0.128571428571429</v>
      </c>
      <c r="Q8397" s="0" t="str">
        <f aca="false">IF(M8397=0,"No Discount",IF(M8397&lt;0.2,"Low (1-19%)",IF(M8397&lt;0.4,"Medium (20-39%)","High (40%+)")))</f>
        <v>Medium (20-39%)</v>
      </c>
      <c r="R8397" s="0" t="str">
        <f aca="false">INDEX('Lookup Tables'!$B$2:$B$5,MATCH(F8397,'Lookup Tables'!$A$2:$A$5,0))</f>
        <v>Manager B</v>
      </c>
    </row>
    <row r="8398" customFormat="false" ht="15" hidden="false" customHeight="false" outlineLevel="0" collapsed="false">
      <c r="A8398" s="0" t="s">
        <v>6122</v>
      </c>
      <c r="B8398" s="13" t="n">
        <v>42185</v>
      </c>
      <c r="C8398" s="13" t="n">
        <v>42185</v>
      </c>
      <c r="D8398" s="14" t="s">
        <v>606</v>
      </c>
      <c r="E8398" s="14" t="s">
        <v>53</v>
      </c>
      <c r="F8398" s="14" t="s">
        <v>54</v>
      </c>
      <c r="G8398" s="14" t="s">
        <v>90</v>
      </c>
      <c r="H8398" s="14" t="s">
        <v>65</v>
      </c>
      <c r="I8398" s="14" t="s">
        <v>91</v>
      </c>
      <c r="J8398" s="14" t="s">
        <v>354</v>
      </c>
      <c r="K8398" s="15" t="n">
        <v>310.688</v>
      </c>
      <c r="L8398" s="0" t="n">
        <v>7</v>
      </c>
      <c r="M8398" s="16" t="n">
        <v>0.2</v>
      </c>
      <c r="N8398" s="17" t="n">
        <v>108.7408</v>
      </c>
      <c r="O8398" s="0" t="str">
        <f aca="false">TEXT(B8398,"YYYY-MM")</f>
        <v>2015-06</v>
      </c>
      <c r="P8398" s="18" t="n">
        <f aca="false">IFERROR(N8398/K8398,0)</f>
        <v>0.35</v>
      </c>
      <c r="Q8398" s="0" t="str">
        <f aca="false">IF(M8398=0,"No Discount",IF(M8398&lt;0.2,"Low (1-19%)",IF(M8398&lt;0.4,"Medium (20-39%)","High (40%+)")))</f>
        <v>Medium (20-39%)</v>
      </c>
      <c r="R8398" s="0" t="str">
        <f aca="false">INDEX('Lookup Tables'!$B$2:$B$5,MATCH(F8398,'Lookup Tables'!$A$2:$A$5,0))</f>
        <v>Manager C</v>
      </c>
    </row>
    <row r="8399" customFormat="false" ht="15" hidden="false" customHeight="false" outlineLevel="0" collapsed="false">
      <c r="A8399" s="0" t="s">
        <v>6123</v>
      </c>
      <c r="B8399" s="13" t="n">
        <v>42250</v>
      </c>
      <c r="C8399" s="13" t="n">
        <v>42251</v>
      </c>
      <c r="D8399" s="14" t="s">
        <v>137</v>
      </c>
      <c r="E8399" s="14" t="s">
        <v>97</v>
      </c>
      <c r="F8399" s="14" t="s">
        <v>98</v>
      </c>
      <c r="G8399" s="14" t="s">
        <v>99</v>
      </c>
      <c r="H8399" s="14" t="s">
        <v>65</v>
      </c>
      <c r="I8399" s="14" t="s">
        <v>83</v>
      </c>
      <c r="J8399" s="14" t="s">
        <v>4550</v>
      </c>
      <c r="K8399" s="15" t="n">
        <v>7.68</v>
      </c>
      <c r="L8399" s="0" t="n">
        <v>5</v>
      </c>
      <c r="M8399" s="16" t="n">
        <v>0.8</v>
      </c>
      <c r="N8399" s="17" t="n">
        <v>-11.52</v>
      </c>
      <c r="O8399" s="0" t="str">
        <f aca="false">TEXT(B8399,"YYYY-MM")</f>
        <v>2015-09</v>
      </c>
      <c r="P8399" s="18" t="n">
        <f aca="false">IFERROR(N8399/K8399,0)</f>
        <v>-1.5</v>
      </c>
      <c r="Q8399" s="0" t="str">
        <f aca="false">IF(M8399=0,"No Discount",IF(M8399&lt;0.2,"Low (1-19%)",IF(M8399&lt;0.4,"Medium (20-39%)","High (40%+)")))</f>
        <v>High (40%+)</v>
      </c>
      <c r="R8399" s="0" t="str">
        <f aca="false">INDEX('Lookup Tables'!$B$2:$B$5,MATCH(F8399,'Lookup Tables'!$A$2:$A$5,0))</f>
        <v>Manager A</v>
      </c>
    </row>
    <row r="8400" customFormat="false" ht="15" hidden="false" customHeight="false" outlineLevel="0" collapsed="false">
      <c r="A8400" s="0" t="s">
        <v>6124</v>
      </c>
      <c r="B8400" s="13" t="n">
        <v>43406</v>
      </c>
      <c r="C8400" s="13" t="n">
        <v>43411</v>
      </c>
      <c r="D8400" s="14" t="s">
        <v>52</v>
      </c>
      <c r="E8400" s="14" t="s">
        <v>97</v>
      </c>
      <c r="F8400" s="14" t="s">
        <v>117</v>
      </c>
      <c r="G8400" s="14" t="s">
        <v>269</v>
      </c>
      <c r="H8400" s="14" t="s">
        <v>56</v>
      </c>
      <c r="I8400" s="14" t="s">
        <v>59</v>
      </c>
      <c r="J8400" s="14" t="s">
        <v>1627</v>
      </c>
      <c r="K8400" s="15" t="n">
        <v>155.372</v>
      </c>
      <c r="L8400" s="0" t="n">
        <v>2</v>
      </c>
      <c r="M8400" s="16" t="n">
        <v>0.3</v>
      </c>
      <c r="N8400" s="17" t="n">
        <v>-35.5136</v>
      </c>
      <c r="O8400" s="0" t="str">
        <f aca="false">TEXT(B8400,"YYYY-MM")</f>
        <v>2018-11</v>
      </c>
      <c r="P8400" s="18" t="n">
        <f aca="false">IFERROR(N8400/K8400,0)</f>
        <v>-0.228571428571429</v>
      </c>
      <c r="Q8400" s="0" t="str">
        <f aca="false">IF(M8400=0,"No Discount",IF(M8400&lt;0.2,"Low (1-19%)",IF(M8400&lt;0.4,"Medium (20-39%)","High (40%+)")))</f>
        <v>Medium (20-39%)</v>
      </c>
      <c r="R8400" s="0" t="str">
        <f aca="false">INDEX('Lookup Tables'!$B$2:$B$5,MATCH(F8400,'Lookup Tables'!$A$2:$A$5,0))</f>
        <v>Manager B</v>
      </c>
    </row>
    <row r="8401" customFormat="false" ht="15" hidden="false" customHeight="false" outlineLevel="0" collapsed="false">
      <c r="A8401" s="0" t="s">
        <v>6125</v>
      </c>
      <c r="B8401" s="13" t="n">
        <v>42473</v>
      </c>
      <c r="C8401" s="13" t="n">
        <v>42478</v>
      </c>
      <c r="D8401" s="14" t="s">
        <v>69</v>
      </c>
      <c r="E8401" s="14" t="s">
        <v>53</v>
      </c>
      <c r="F8401" s="14" t="s">
        <v>63</v>
      </c>
      <c r="G8401" s="14" t="s">
        <v>189</v>
      </c>
      <c r="H8401" s="14" t="s">
        <v>65</v>
      </c>
      <c r="I8401" s="14" t="s">
        <v>73</v>
      </c>
      <c r="J8401" s="14" t="s">
        <v>1882</v>
      </c>
      <c r="K8401" s="15" t="n">
        <v>10.744</v>
      </c>
      <c r="L8401" s="0" t="n">
        <v>1</v>
      </c>
      <c r="M8401" s="16" t="n">
        <v>0.2</v>
      </c>
      <c r="N8401" s="17" t="n">
        <v>0.8058</v>
      </c>
      <c r="O8401" s="0" t="str">
        <f aca="false">TEXT(B8401,"YYYY-MM")</f>
        <v>2016-04</v>
      </c>
      <c r="P8401" s="18" t="n">
        <f aca="false">IFERROR(N8401/K8401,0)</f>
        <v>0.075</v>
      </c>
      <c r="Q8401" s="0" t="str">
        <f aca="false">IF(M8401=0,"No Discount",IF(M8401&lt;0.2,"Low (1-19%)",IF(M8401&lt;0.4,"Medium (20-39%)","High (40%+)")))</f>
        <v>Medium (20-39%)</v>
      </c>
      <c r="R8401" s="0" t="str">
        <f aca="false">INDEX('Lookup Tables'!$B$2:$B$5,MATCH(F8401,'Lookup Tables'!$A$2:$A$5,0))</f>
        <v>Manager D</v>
      </c>
    </row>
    <row r="8402" customFormat="false" ht="15" hidden="false" customHeight="false" outlineLevel="0" collapsed="false">
      <c r="A8402" s="0" t="s">
        <v>6126</v>
      </c>
      <c r="B8402" s="13" t="n">
        <v>42709</v>
      </c>
      <c r="C8402" s="13" t="n">
        <v>42713</v>
      </c>
      <c r="D8402" s="14" t="s">
        <v>52</v>
      </c>
      <c r="E8402" s="14" t="s">
        <v>53</v>
      </c>
      <c r="F8402" s="14" t="s">
        <v>117</v>
      </c>
      <c r="G8402" s="14" t="s">
        <v>170</v>
      </c>
      <c r="H8402" s="14" t="s">
        <v>65</v>
      </c>
      <c r="I8402" s="14" t="s">
        <v>83</v>
      </c>
      <c r="J8402" s="14" t="s">
        <v>1638</v>
      </c>
      <c r="K8402" s="15" t="n">
        <v>232.4</v>
      </c>
      <c r="L8402" s="0" t="n">
        <v>5</v>
      </c>
      <c r="M8402" s="16" t="n">
        <v>0.2</v>
      </c>
      <c r="N8402" s="17" t="n">
        <v>78.435</v>
      </c>
      <c r="O8402" s="0" t="str">
        <f aca="false">TEXT(B8402,"YYYY-MM")</f>
        <v>2016-12</v>
      </c>
      <c r="P8402" s="18" t="n">
        <f aca="false">IFERROR(N8402/K8402,0)</f>
        <v>0.3375</v>
      </c>
      <c r="Q8402" s="0" t="str">
        <f aca="false">IF(M8402=0,"No Discount",IF(M8402&lt;0.2,"Low (1-19%)",IF(M8402&lt;0.4,"Medium (20-39%)","High (40%+)")))</f>
        <v>Medium (20-39%)</v>
      </c>
      <c r="R8402" s="0" t="str">
        <f aca="false">INDEX('Lookup Tables'!$B$2:$B$5,MATCH(F8402,'Lookup Tables'!$A$2:$A$5,0))</f>
        <v>Manager B</v>
      </c>
    </row>
    <row r="8403" customFormat="false" ht="15" hidden="false" customHeight="false" outlineLevel="0" collapsed="false">
      <c r="A8403" s="0" t="s">
        <v>6126</v>
      </c>
      <c r="B8403" s="13" t="n">
        <v>42709</v>
      </c>
      <c r="C8403" s="13" t="n">
        <v>42713</v>
      </c>
      <c r="D8403" s="14" t="s">
        <v>52</v>
      </c>
      <c r="E8403" s="14" t="s">
        <v>53</v>
      </c>
      <c r="F8403" s="14" t="s">
        <v>117</v>
      </c>
      <c r="G8403" s="14" t="s">
        <v>170</v>
      </c>
      <c r="H8403" s="14" t="s">
        <v>56</v>
      </c>
      <c r="I8403" s="14" t="s">
        <v>59</v>
      </c>
      <c r="J8403" s="14" t="s">
        <v>3329</v>
      </c>
      <c r="K8403" s="15" t="n">
        <v>164.646</v>
      </c>
      <c r="L8403" s="0" t="n">
        <v>3</v>
      </c>
      <c r="M8403" s="16" t="n">
        <v>0.1</v>
      </c>
      <c r="N8403" s="17" t="n">
        <v>12.8058</v>
      </c>
      <c r="O8403" s="0" t="str">
        <f aca="false">TEXT(B8403,"YYYY-MM")</f>
        <v>2016-12</v>
      </c>
      <c r="P8403" s="18" t="n">
        <f aca="false">IFERROR(N8403/K8403,0)</f>
        <v>0.0777777777777778</v>
      </c>
      <c r="Q8403" s="0" t="str">
        <f aca="false">IF(M8403=0,"No Discount",IF(M8403&lt;0.2,"Low (1-19%)",IF(M8403&lt;0.4,"Medium (20-39%)","High (40%+)")))</f>
        <v>Low (1-19%)</v>
      </c>
      <c r="R8403" s="0" t="str">
        <f aca="false">INDEX('Lookup Tables'!$B$2:$B$5,MATCH(F8403,'Lookup Tables'!$A$2:$A$5,0))</f>
        <v>Manager B</v>
      </c>
    </row>
    <row r="8404" customFormat="false" ht="15" hidden="false" customHeight="false" outlineLevel="0" collapsed="false">
      <c r="A8404" s="0" t="s">
        <v>6126</v>
      </c>
      <c r="B8404" s="13" t="n">
        <v>42709</v>
      </c>
      <c r="C8404" s="13" t="n">
        <v>42713</v>
      </c>
      <c r="D8404" s="14" t="s">
        <v>52</v>
      </c>
      <c r="E8404" s="14" t="s">
        <v>53</v>
      </c>
      <c r="F8404" s="14" t="s">
        <v>117</v>
      </c>
      <c r="G8404" s="14" t="s">
        <v>170</v>
      </c>
      <c r="H8404" s="14" t="s">
        <v>65</v>
      </c>
      <c r="I8404" s="14" t="s">
        <v>91</v>
      </c>
      <c r="J8404" s="14" t="s">
        <v>1341</v>
      </c>
      <c r="K8404" s="15" t="n">
        <v>22.68</v>
      </c>
      <c r="L8404" s="0" t="n">
        <v>2</v>
      </c>
      <c r="M8404" s="16" t="n">
        <v>0</v>
      </c>
      <c r="N8404" s="17" t="n">
        <v>11.1132</v>
      </c>
      <c r="O8404" s="0" t="str">
        <f aca="false">TEXT(B8404,"YYYY-MM")</f>
        <v>2016-12</v>
      </c>
      <c r="P8404" s="18" t="n">
        <f aca="false">IFERROR(N8404/K8404,0)</f>
        <v>0.49</v>
      </c>
      <c r="Q8404" s="0" t="str">
        <f aca="false">IF(M8404=0,"No Discount",IF(M8404&lt;0.2,"Low (1-19%)",IF(M8404&lt;0.4,"Medium (20-39%)","High (40%+)")))</f>
        <v>No Discount</v>
      </c>
      <c r="R8404" s="0" t="str">
        <f aca="false">INDEX('Lookup Tables'!$B$2:$B$5,MATCH(F8404,'Lookup Tables'!$A$2:$A$5,0))</f>
        <v>Manager B</v>
      </c>
    </row>
    <row r="8405" customFormat="false" ht="15" hidden="false" customHeight="false" outlineLevel="0" collapsed="false">
      <c r="A8405" s="0" t="s">
        <v>6127</v>
      </c>
      <c r="B8405" s="13" t="n">
        <v>42767</v>
      </c>
      <c r="C8405" s="13" t="n">
        <v>42773</v>
      </c>
      <c r="D8405" s="14" t="s">
        <v>69</v>
      </c>
      <c r="E8405" s="14" t="s">
        <v>62</v>
      </c>
      <c r="F8405" s="14" t="s">
        <v>63</v>
      </c>
      <c r="G8405" s="14" t="s">
        <v>64</v>
      </c>
      <c r="H8405" s="14" t="s">
        <v>65</v>
      </c>
      <c r="I8405" s="14" t="s">
        <v>91</v>
      </c>
      <c r="J8405" s="14" t="s">
        <v>325</v>
      </c>
      <c r="K8405" s="15" t="n">
        <v>105.52</v>
      </c>
      <c r="L8405" s="0" t="n">
        <v>4</v>
      </c>
      <c r="M8405" s="16" t="n">
        <v>0</v>
      </c>
      <c r="N8405" s="17" t="n">
        <v>48.5392</v>
      </c>
      <c r="O8405" s="0" t="str">
        <f aca="false">TEXT(B8405,"YYYY-MM")</f>
        <v>2017-02</v>
      </c>
      <c r="P8405" s="18" t="n">
        <f aca="false">IFERROR(N8405/K8405,0)</f>
        <v>0.46</v>
      </c>
      <c r="Q8405" s="0" t="str">
        <f aca="false">IF(M8405=0,"No Discount",IF(M8405&lt;0.2,"Low (1-19%)",IF(M8405&lt;0.4,"Medium (20-39%)","High (40%+)")))</f>
        <v>No Discount</v>
      </c>
      <c r="R8405" s="0" t="str">
        <f aca="false">INDEX('Lookup Tables'!$B$2:$B$5,MATCH(F8405,'Lookup Tables'!$A$2:$A$5,0))</f>
        <v>Manager D</v>
      </c>
    </row>
    <row r="8406" customFormat="false" ht="15" hidden="false" customHeight="false" outlineLevel="0" collapsed="false">
      <c r="A8406" s="0" t="s">
        <v>6128</v>
      </c>
      <c r="B8406" s="13" t="n">
        <v>43289</v>
      </c>
      <c r="C8406" s="13" t="n">
        <v>43293</v>
      </c>
      <c r="D8406" s="14" t="s">
        <v>69</v>
      </c>
      <c r="E8406" s="14" t="s">
        <v>62</v>
      </c>
      <c r="F8406" s="14" t="s">
        <v>117</v>
      </c>
      <c r="G8406" s="14" t="s">
        <v>160</v>
      </c>
      <c r="H8406" s="14" t="s">
        <v>56</v>
      </c>
      <c r="I8406" s="14" t="s">
        <v>76</v>
      </c>
      <c r="J8406" s="14" t="s">
        <v>3112</v>
      </c>
      <c r="K8406" s="15" t="n">
        <v>83.92</v>
      </c>
      <c r="L8406" s="0" t="n">
        <v>4</v>
      </c>
      <c r="M8406" s="16" t="n">
        <v>0</v>
      </c>
      <c r="N8406" s="17" t="n">
        <v>5.8744</v>
      </c>
      <c r="O8406" s="0" t="str">
        <f aca="false">TEXT(B8406,"YYYY-MM")</f>
        <v>2018-07</v>
      </c>
      <c r="P8406" s="18" t="n">
        <f aca="false">IFERROR(N8406/K8406,0)</f>
        <v>0.07</v>
      </c>
      <c r="Q8406" s="0" t="str">
        <f aca="false">IF(M8406=0,"No Discount",IF(M8406&lt;0.2,"Low (1-19%)",IF(M8406&lt;0.4,"Medium (20-39%)","High (40%+)")))</f>
        <v>No Discount</v>
      </c>
      <c r="R8406" s="0" t="str">
        <f aca="false">INDEX('Lookup Tables'!$B$2:$B$5,MATCH(F8406,'Lookup Tables'!$A$2:$A$5,0))</f>
        <v>Manager B</v>
      </c>
    </row>
    <row r="8407" customFormat="false" ht="15" hidden="false" customHeight="false" outlineLevel="0" collapsed="false">
      <c r="A8407" s="0" t="s">
        <v>6128</v>
      </c>
      <c r="B8407" s="13" t="n">
        <v>43289</v>
      </c>
      <c r="C8407" s="13" t="n">
        <v>43293</v>
      </c>
      <c r="D8407" s="14" t="s">
        <v>69</v>
      </c>
      <c r="E8407" s="14" t="s">
        <v>62</v>
      </c>
      <c r="F8407" s="14" t="s">
        <v>117</v>
      </c>
      <c r="G8407" s="14" t="s">
        <v>160</v>
      </c>
      <c r="H8407" s="14" t="s">
        <v>80</v>
      </c>
      <c r="I8407" s="14" t="s">
        <v>123</v>
      </c>
      <c r="J8407" s="14" t="s">
        <v>1282</v>
      </c>
      <c r="K8407" s="15" t="n">
        <v>141.9</v>
      </c>
      <c r="L8407" s="0" t="n">
        <v>5</v>
      </c>
      <c r="M8407" s="16" t="n">
        <v>0</v>
      </c>
      <c r="N8407" s="17" t="n">
        <v>58.179</v>
      </c>
      <c r="O8407" s="0" t="str">
        <f aca="false">TEXT(B8407,"YYYY-MM")</f>
        <v>2018-07</v>
      </c>
      <c r="P8407" s="18" t="n">
        <f aca="false">IFERROR(N8407/K8407,0)</f>
        <v>0.41</v>
      </c>
      <c r="Q8407" s="0" t="str">
        <f aca="false">IF(M8407=0,"No Discount",IF(M8407&lt;0.2,"Low (1-19%)",IF(M8407&lt;0.4,"Medium (20-39%)","High (40%+)")))</f>
        <v>No Discount</v>
      </c>
      <c r="R8407" s="0" t="str">
        <f aca="false">INDEX('Lookup Tables'!$B$2:$B$5,MATCH(F8407,'Lookup Tables'!$A$2:$A$5,0))</f>
        <v>Manager B</v>
      </c>
    </row>
    <row r="8408" customFormat="false" ht="15" hidden="false" customHeight="false" outlineLevel="0" collapsed="false">
      <c r="A8408" s="0" t="s">
        <v>6128</v>
      </c>
      <c r="B8408" s="13" t="n">
        <v>43289</v>
      </c>
      <c r="C8408" s="13" t="n">
        <v>43293</v>
      </c>
      <c r="D8408" s="14" t="s">
        <v>69</v>
      </c>
      <c r="E8408" s="14" t="s">
        <v>62</v>
      </c>
      <c r="F8408" s="14" t="s">
        <v>117</v>
      </c>
      <c r="G8408" s="14" t="s">
        <v>160</v>
      </c>
      <c r="H8408" s="14" t="s">
        <v>56</v>
      </c>
      <c r="I8408" s="14" t="s">
        <v>76</v>
      </c>
      <c r="J8408" s="14" t="s">
        <v>5303</v>
      </c>
      <c r="K8408" s="15" t="n">
        <v>39.98</v>
      </c>
      <c r="L8408" s="0" t="n">
        <v>2</v>
      </c>
      <c r="M8408" s="16" t="n">
        <v>0</v>
      </c>
      <c r="N8408" s="17" t="n">
        <v>9.1954</v>
      </c>
      <c r="O8408" s="0" t="str">
        <f aca="false">TEXT(B8408,"YYYY-MM")</f>
        <v>2018-07</v>
      </c>
      <c r="P8408" s="18" t="n">
        <f aca="false">IFERROR(N8408/K8408,0)</f>
        <v>0.23</v>
      </c>
      <c r="Q8408" s="0" t="str">
        <f aca="false">IF(M8408=0,"No Discount",IF(M8408&lt;0.2,"Low (1-19%)",IF(M8408&lt;0.4,"Medium (20-39%)","High (40%+)")))</f>
        <v>No Discount</v>
      </c>
      <c r="R8408" s="0" t="str">
        <f aca="false">INDEX('Lookup Tables'!$B$2:$B$5,MATCH(F8408,'Lookup Tables'!$A$2:$A$5,0))</f>
        <v>Manager B</v>
      </c>
    </row>
    <row r="8409" customFormat="false" ht="15" hidden="false" customHeight="false" outlineLevel="0" collapsed="false">
      <c r="A8409" s="0" t="s">
        <v>6128</v>
      </c>
      <c r="B8409" s="13" t="n">
        <v>43289</v>
      </c>
      <c r="C8409" s="13" t="n">
        <v>43293</v>
      </c>
      <c r="D8409" s="14" t="s">
        <v>69</v>
      </c>
      <c r="E8409" s="14" t="s">
        <v>62</v>
      </c>
      <c r="F8409" s="14" t="s">
        <v>117</v>
      </c>
      <c r="G8409" s="14" t="s">
        <v>160</v>
      </c>
      <c r="H8409" s="14" t="s">
        <v>65</v>
      </c>
      <c r="I8409" s="14" t="s">
        <v>78</v>
      </c>
      <c r="J8409" s="14" t="s">
        <v>1870</v>
      </c>
      <c r="K8409" s="15" t="n">
        <v>28.91</v>
      </c>
      <c r="L8409" s="0" t="n">
        <v>7</v>
      </c>
      <c r="M8409" s="16" t="n">
        <v>0</v>
      </c>
      <c r="N8409" s="17" t="n">
        <v>8.673</v>
      </c>
      <c r="O8409" s="0" t="str">
        <f aca="false">TEXT(B8409,"YYYY-MM")</f>
        <v>2018-07</v>
      </c>
      <c r="P8409" s="18" t="n">
        <f aca="false">IFERROR(N8409/K8409,0)</f>
        <v>0.3</v>
      </c>
      <c r="Q8409" s="0" t="str">
        <f aca="false">IF(M8409=0,"No Discount",IF(M8409&lt;0.2,"Low (1-19%)",IF(M8409&lt;0.4,"Medium (20-39%)","High (40%+)")))</f>
        <v>No Discount</v>
      </c>
      <c r="R8409" s="0" t="str">
        <f aca="false">INDEX('Lookup Tables'!$B$2:$B$5,MATCH(F8409,'Lookup Tables'!$A$2:$A$5,0))</f>
        <v>Manager B</v>
      </c>
    </row>
    <row r="8410" customFormat="false" ht="15" hidden="false" customHeight="false" outlineLevel="0" collapsed="false">
      <c r="A8410" s="0" t="s">
        <v>6128</v>
      </c>
      <c r="B8410" s="13" t="n">
        <v>43289</v>
      </c>
      <c r="C8410" s="13" t="n">
        <v>43293</v>
      </c>
      <c r="D8410" s="14" t="s">
        <v>69</v>
      </c>
      <c r="E8410" s="14" t="s">
        <v>62</v>
      </c>
      <c r="F8410" s="14" t="s">
        <v>117</v>
      </c>
      <c r="G8410" s="14" t="s">
        <v>160</v>
      </c>
      <c r="H8410" s="14" t="s">
        <v>65</v>
      </c>
      <c r="I8410" s="14" t="s">
        <v>78</v>
      </c>
      <c r="J8410" s="14" t="s">
        <v>4661</v>
      </c>
      <c r="K8410" s="15" t="n">
        <v>174.95</v>
      </c>
      <c r="L8410" s="0" t="n">
        <v>5</v>
      </c>
      <c r="M8410" s="16" t="n">
        <v>0</v>
      </c>
      <c r="N8410" s="17" t="n">
        <v>45.487</v>
      </c>
      <c r="O8410" s="0" t="str">
        <f aca="false">TEXT(B8410,"YYYY-MM")</f>
        <v>2018-07</v>
      </c>
      <c r="P8410" s="18" t="n">
        <f aca="false">IFERROR(N8410/K8410,0)</f>
        <v>0.26</v>
      </c>
      <c r="Q8410" s="0" t="str">
        <f aca="false">IF(M8410=0,"No Discount",IF(M8410&lt;0.2,"Low (1-19%)",IF(M8410&lt;0.4,"Medium (20-39%)","High (40%+)")))</f>
        <v>No Discount</v>
      </c>
      <c r="R8410" s="0" t="str">
        <f aca="false">INDEX('Lookup Tables'!$B$2:$B$5,MATCH(F8410,'Lookup Tables'!$A$2:$A$5,0))</f>
        <v>Manager B</v>
      </c>
    </row>
    <row r="8411" customFormat="false" ht="15" hidden="false" customHeight="false" outlineLevel="0" collapsed="false">
      <c r="A8411" s="0" t="s">
        <v>6129</v>
      </c>
      <c r="B8411" s="13" t="n">
        <v>42715</v>
      </c>
      <c r="C8411" s="13" t="n">
        <v>42721</v>
      </c>
      <c r="D8411" s="14" t="s">
        <v>69</v>
      </c>
      <c r="E8411" s="14" t="s">
        <v>97</v>
      </c>
      <c r="F8411" s="14" t="s">
        <v>63</v>
      </c>
      <c r="G8411" s="14" t="s">
        <v>64</v>
      </c>
      <c r="H8411" s="14" t="s">
        <v>65</v>
      </c>
      <c r="I8411" s="14" t="s">
        <v>83</v>
      </c>
      <c r="J8411" s="14" t="s">
        <v>1159</v>
      </c>
      <c r="K8411" s="15" t="n">
        <v>110.528</v>
      </c>
      <c r="L8411" s="0" t="n">
        <v>4</v>
      </c>
      <c r="M8411" s="16" t="n">
        <v>0.2</v>
      </c>
      <c r="N8411" s="17" t="n">
        <v>38.6848</v>
      </c>
      <c r="O8411" s="0" t="str">
        <f aca="false">TEXT(B8411,"YYYY-MM")</f>
        <v>2016-12</v>
      </c>
      <c r="P8411" s="18" t="n">
        <f aca="false">IFERROR(N8411/K8411,0)</f>
        <v>0.35</v>
      </c>
      <c r="Q8411" s="0" t="str">
        <f aca="false">IF(M8411=0,"No Discount",IF(M8411&lt;0.2,"Low (1-19%)",IF(M8411&lt;0.4,"Medium (20-39%)","High (40%+)")))</f>
        <v>Medium (20-39%)</v>
      </c>
      <c r="R8411" s="0" t="str">
        <f aca="false">INDEX('Lookup Tables'!$B$2:$B$5,MATCH(F8411,'Lookup Tables'!$A$2:$A$5,0))</f>
        <v>Manager D</v>
      </c>
    </row>
    <row r="8412" customFormat="false" ht="15" hidden="false" customHeight="false" outlineLevel="0" collapsed="false">
      <c r="A8412" s="0" t="s">
        <v>6130</v>
      </c>
      <c r="B8412" s="13" t="n">
        <v>43054</v>
      </c>
      <c r="C8412" s="13" t="n">
        <v>43054</v>
      </c>
      <c r="D8412" s="14" t="s">
        <v>606</v>
      </c>
      <c r="E8412" s="14" t="s">
        <v>62</v>
      </c>
      <c r="F8412" s="14" t="s">
        <v>54</v>
      </c>
      <c r="G8412" s="14" t="s">
        <v>90</v>
      </c>
      <c r="H8412" s="14" t="s">
        <v>56</v>
      </c>
      <c r="I8412" s="14" t="s">
        <v>71</v>
      </c>
      <c r="J8412" s="14" t="s">
        <v>275</v>
      </c>
      <c r="K8412" s="15" t="n">
        <v>630.024</v>
      </c>
      <c r="L8412" s="0" t="n">
        <v>4</v>
      </c>
      <c r="M8412" s="16" t="n">
        <v>0.4</v>
      </c>
      <c r="N8412" s="17" t="n">
        <v>-199.5076</v>
      </c>
      <c r="O8412" s="0" t="str">
        <f aca="false">TEXT(B8412,"YYYY-MM")</f>
        <v>2017-11</v>
      </c>
      <c r="P8412" s="18" t="n">
        <f aca="false">IFERROR(N8412/K8412,0)</f>
        <v>-0.316666666666667</v>
      </c>
      <c r="Q8412" s="0" t="str">
        <f aca="false">IF(M8412=0,"No Discount",IF(M8412&lt;0.2,"Low (1-19%)",IF(M8412&lt;0.4,"Medium (20-39%)","High (40%+)")))</f>
        <v>High (40%+)</v>
      </c>
      <c r="R8412" s="0" t="str">
        <f aca="false">INDEX('Lookup Tables'!$B$2:$B$5,MATCH(F8412,'Lookup Tables'!$A$2:$A$5,0))</f>
        <v>Manager C</v>
      </c>
    </row>
    <row r="8413" customFormat="false" ht="15" hidden="false" customHeight="false" outlineLevel="0" collapsed="false">
      <c r="A8413" s="0" t="s">
        <v>6131</v>
      </c>
      <c r="B8413" s="13" t="n">
        <v>42864</v>
      </c>
      <c r="C8413" s="13" t="n">
        <v>42867</v>
      </c>
      <c r="D8413" s="14" t="s">
        <v>52</v>
      </c>
      <c r="E8413" s="14" t="s">
        <v>53</v>
      </c>
      <c r="F8413" s="14" t="s">
        <v>54</v>
      </c>
      <c r="G8413" s="14" t="s">
        <v>193</v>
      </c>
      <c r="H8413" s="14" t="s">
        <v>65</v>
      </c>
      <c r="I8413" s="14" t="s">
        <v>78</v>
      </c>
      <c r="J8413" s="14" t="s">
        <v>385</v>
      </c>
      <c r="K8413" s="15" t="n">
        <v>27.86</v>
      </c>
      <c r="L8413" s="0" t="n">
        <v>7</v>
      </c>
      <c r="M8413" s="16" t="n">
        <v>0</v>
      </c>
      <c r="N8413" s="17" t="n">
        <v>9.1938</v>
      </c>
      <c r="O8413" s="0" t="str">
        <f aca="false">TEXT(B8413,"YYYY-MM")</f>
        <v>2017-05</v>
      </c>
      <c r="P8413" s="18" t="n">
        <f aca="false">IFERROR(N8413/K8413,0)</f>
        <v>0.33</v>
      </c>
      <c r="Q8413" s="0" t="str">
        <f aca="false">IF(M8413=0,"No Discount",IF(M8413&lt;0.2,"Low (1-19%)",IF(M8413&lt;0.4,"Medium (20-39%)","High (40%+)")))</f>
        <v>No Discount</v>
      </c>
      <c r="R8413" s="0" t="str">
        <f aca="false">INDEX('Lookup Tables'!$B$2:$B$5,MATCH(F8413,'Lookup Tables'!$A$2:$A$5,0))</f>
        <v>Manager C</v>
      </c>
    </row>
    <row r="8414" customFormat="false" ht="15" hidden="false" customHeight="false" outlineLevel="0" collapsed="false">
      <c r="A8414" s="0" t="s">
        <v>6132</v>
      </c>
      <c r="B8414" s="13" t="n">
        <v>43169</v>
      </c>
      <c r="C8414" s="13" t="n">
        <v>43173</v>
      </c>
      <c r="D8414" s="14" t="s">
        <v>69</v>
      </c>
      <c r="E8414" s="14" t="s">
        <v>53</v>
      </c>
      <c r="F8414" s="14" t="s">
        <v>98</v>
      </c>
      <c r="G8414" s="14" t="s">
        <v>99</v>
      </c>
      <c r="H8414" s="14" t="s">
        <v>56</v>
      </c>
      <c r="I8414" s="14" t="s">
        <v>71</v>
      </c>
      <c r="J8414" s="14" t="s">
        <v>1062</v>
      </c>
      <c r="K8414" s="15" t="n">
        <v>933.408</v>
      </c>
      <c r="L8414" s="0" t="n">
        <v>4</v>
      </c>
      <c r="M8414" s="16" t="n">
        <v>0.3</v>
      </c>
      <c r="N8414" s="17" t="n">
        <v>-173.3472</v>
      </c>
      <c r="O8414" s="0" t="str">
        <f aca="false">TEXT(B8414,"YYYY-MM")</f>
        <v>2018-03</v>
      </c>
      <c r="P8414" s="18" t="n">
        <f aca="false">IFERROR(N8414/K8414,0)</f>
        <v>-0.185714285714286</v>
      </c>
      <c r="Q8414" s="0" t="str">
        <f aca="false">IF(M8414=0,"No Discount",IF(M8414&lt;0.2,"Low (1-19%)",IF(M8414&lt;0.4,"Medium (20-39%)","High (40%+)")))</f>
        <v>Medium (20-39%)</v>
      </c>
      <c r="R8414" s="0" t="str">
        <f aca="false">INDEX('Lookup Tables'!$B$2:$B$5,MATCH(F8414,'Lookup Tables'!$A$2:$A$5,0))</f>
        <v>Manager A</v>
      </c>
    </row>
    <row r="8415" customFormat="false" ht="15" hidden="false" customHeight="false" outlineLevel="0" collapsed="false">
      <c r="A8415" s="0" t="s">
        <v>6133</v>
      </c>
      <c r="B8415" s="13" t="n">
        <v>43086</v>
      </c>
      <c r="C8415" s="13" t="n">
        <v>43090</v>
      </c>
      <c r="D8415" s="14" t="s">
        <v>69</v>
      </c>
      <c r="E8415" s="14" t="s">
        <v>62</v>
      </c>
      <c r="F8415" s="14" t="s">
        <v>98</v>
      </c>
      <c r="G8415" s="14" t="s">
        <v>99</v>
      </c>
      <c r="H8415" s="14" t="s">
        <v>65</v>
      </c>
      <c r="I8415" s="14" t="s">
        <v>91</v>
      </c>
      <c r="J8415" s="14" t="s">
        <v>2254</v>
      </c>
      <c r="K8415" s="15" t="n">
        <v>51.84</v>
      </c>
      <c r="L8415" s="0" t="n">
        <v>10</v>
      </c>
      <c r="M8415" s="16" t="n">
        <v>0.2</v>
      </c>
      <c r="N8415" s="17" t="n">
        <v>18.144</v>
      </c>
      <c r="O8415" s="0" t="str">
        <f aca="false">TEXT(B8415,"YYYY-MM")</f>
        <v>2017-12</v>
      </c>
      <c r="P8415" s="18" t="n">
        <f aca="false">IFERROR(N8415/K8415,0)</f>
        <v>0.35</v>
      </c>
      <c r="Q8415" s="0" t="str">
        <f aca="false">IF(M8415=0,"No Discount",IF(M8415&lt;0.2,"Low (1-19%)",IF(M8415&lt;0.4,"Medium (20-39%)","High (40%+)")))</f>
        <v>Medium (20-39%)</v>
      </c>
      <c r="R8415" s="0" t="str">
        <f aca="false">INDEX('Lookup Tables'!$B$2:$B$5,MATCH(F8415,'Lookup Tables'!$A$2:$A$5,0))</f>
        <v>Manager A</v>
      </c>
    </row>
    <row r="8416" customFormat="false" ht="15" hidden="false" customHeight="false" outlineLevel="0" collapsed="false">
      <c r="A8416" s="0" t="s">
        <v>6133</v>
      </c>
      <c r="B8416" s="13" t="n">
        <v>43086</v>
      </c>
      <c r="C8416" s="13" t="n">
        <v>43090</v>
      </c>
      <c r="D8416" s="14" t="s">
        <v>69</v>
      </c>
      <c r="E8416" s="14" t="s">
        <v>62</v>
      </c>
      <c r="F8416" s="14" t="s">
        <v>98</v>
      </c>
      <c r="G8416" s="14" t="s">
        <v>99</v>
      </c>
      <c r="H8416" s="14" t="s">
        <v>80</v>
      </c>
      <c r="I8416" s="14" t="s">
        <v>123</v>
      </c>
      <c r="J8416" s="14" t="s">
        <v>3715</v>
      </c>
      <c r="K8416" s="15" t="n">
        <v>165.6</v>
      </c>
      <c r="L8416" s="0" t="n">
        <v>3</v>
      </c>
      <c r="M8416" s="16" t="n">
        <v>0.2</v>
      </c>
      <c r="N8416" s="17" t="n">
        <v>-6.21</v>
      </c>
      <c r="O8416" s="0" t="str">
        <f aca="false">TEXT(B8416,"YYYY-MM")</f>
        <v>2017-12</v>
      </c>
      <c r="P8416" s="18" t="n">
        <f aca="false">IFERROR(N8416/K8416,0)</f>
        <v>-0.0375</v>
      </c>
      <c r="Q8416" s="0" t="str">
        <f aca="false">IF(M8416=0,"No Discount",IF(M8416&lt;0.2,"Low (1-19%)",IF(M8416&lt;0.4,"Medium (20-39%)","High (40%+)")))</f>
        <v>Medium (20-39%)</v>
      </c>
      <c r="R8416" s="0" t="str">
        <f aca="false">INDEX('Lookup Tables'!$B$2:$B$5,MATCH(F8416,'Lookup Tables'!$A$2:$A$5,0))</f>
        <v>Manager A</v>
      </c>
    </row>
    <row r="8417" customFormat="false" ht="15" hidden="false" customHeight="false" outlineLevel="0" collapsed="false">
      <c r="A8417" s="0" t="s">
        <v>6134</v>
      </c>
      <c r="B8417" s="13" t="n">
        <v>43196</v>
      </c>
      <c r="C8417" s="13" t="n">
        <v>43202</v>
      </c>
      <c r="D8417" s="14" t="s">
        <v>69</v>
      </c>
      <c r="E8417" s="14" t="s">
        <v>97</v>
      </c>
      <c r="F8417" s="14" t="s">
        <v>98</v>
      </c>
      <c r="G8417" s="14" t="s">
        <v>265</v>
      </c>
      <c r="H8417" s="14" t="s">
        <v>65</v>
      </c>
      <c r="I8417" s="14" t="s">
        <v>91</v>
      </c>
      <c r="J8417" s="14" t="s">
        <v>135</v>
      </c>
      <c r="K8417" s="15" t="n">
        <v>106.32</v>
      </c>
      <c r="L8417" s="0" t="n">
        <v>3</v>
      </c>
      <c r="M8417" s="16" t="n">
        <v>0</v>
      </c>
      <c r="N8417" s="17" t="n">
        <v>49.9704</v>
      </c>
      <c r="O8417" s="0" t="str">
        <f aca="false">TEXT(B8417,"YYYY-MM")</f>
        <v>2018-04</v>
      </c>
      <c r="P8417" s="18" t="n">
        <f aca="false">IFERROR(N8417/K8417,0)</f>
        <v>0.47</v>
      </c>
      <c r="Q8417" s="0" t="str">
        <f aca="false">IF(M8417=0,"No Discount",IF(M8417&lt;0.2,"Low (1-19%)",IF(M8417&lt;0.4,"Medium (20-39%)","High (40%+)")))</f>
        <v>No Discount</v>
      </c>
      <c r="R8417" s="0" t="str">
        <f aca="false">INDEX('Lookup Tables'!$B$2:$B$5,MATCH(F8417,'Lookup Tables'!$A$2:$A$5,0))</f>
        <v>Manager A</v>
      </c>
    </row>
    <row r="8418" customFormat="false" ht="15" hidden="false" customHeight="false" outlineLevel="0" collapsed="false">
      <c r="A8418" s="0" t="s">
        <v>6135</v>
      </c>
      <c r="B8418" s="13" t="n">
        <v>43229</v>
      </c>
      <c r="C8418" s="13" t="n">
        <v>43231</v>
      </c>
      <c r="D8418" s="14" t="s">
        <v>137</v>
      </c>
      <c r="E8418" s="14" t="s">
        <v>97</v>
      </c>
      <c r="F8418" s="14" t="s">
        <v>63</v>
      </c>
      <c r="G8418" s="14" t="s">
        <v>94</v>
      </c>
      <c r="H8418" s="14" t="s">
        <v>65</v>
      </c>
      <c r="I8418" s="14" t="s">
        <v>83</v>
      </c>
      <c r="J8418" s="14" t="s">
        <v>1438</v>
      </c>
      <c r="K8418" s="15" t="n">
        <v>147.92</v>
      </c>
      <c r="L8418" s="0" t="n">
        <v>5</v>
      </c>
      <c r="M8418" s="16" t="n">
        <v>0.2</v>
      </c>
      <c r="N8418" s="17" t="n">
        <v>46.225</v>
      </c>
      <c r="O8418" s="0" t="str">
        <f aca="false">TEXT(B8418,"YYYY-MM")</f>
        <v>2018-05</v>
      </c>
      <c r="P8418" s="18" t="n">
        <f aca="false">IFERROR(N8418/K8418,0)</f>
        <v>0.3125</v>
      </c>
      <c r="Q8418" s="0" t="str">
        <f aca="false">IF(M8418=0,"No Discount",IF(M8418&lt;0.2,"Low (1-19%)",IF(M8418&lt;0.4,"Medium (20-39%)","High (40%+)")))</f>
        <v>Medium (20-39%)</v>
      </c>
      <c r="R8418" s="0" t="str">
        <f aca="false">INDEX('Lookup Tables'!$B$2:$B$5,MATCH(F8418,'Lookup Tables'!$A$2:$A$5,0))</f>
        <v>Manager D</v>
      </c>
    </row>
    <row r="8419" customFormat="false" ht="15" hidden="false" customHeight="false" outlineLevel="0" collapsed="false">
      <c r="A8419" s="0" t="s">
        <v>6135</v>
      </c>
      <c r="B8419" s="13" t="n">
        <v>43229</v>
      </c>
      <c r="C8419" s="13" t="n">
        <v>43231</v>
      </c>
      <c r="D8419" s="14" t="s">
        <v>137</v>
      </c>
      <c r="E8419" s="14" t="s">
        <v>97</v>
      </c>
      <c r="F8419" s="14" t="s">
        <v>63</v>
      </c>
      <c r="G8419" s="14" t="s">
        <v>94</v>
      </c>
      <c r="H8419" s="14" t="s">
        <v>65</v>
      </c>
      <c r="I8419" s="14" t="s">
        <v>73</v>
      </c>
      <c r="J8419" s="14" t="s">
        <v>175</v>
      </c>
      <c r="K8419" s="15" t="n">
        <v>104.28</v>
      </c>
      <c r="L8419" s="0" t="n">
        <v>3</v>
      </c>
      <c r="M8419" s="16" t="n">
        <v>0</v>
      </c>
      <c r="N8419" s="17" t="n">
        <v>26.07</v>
      </c>
      <c r="O8419" s="0" t="str">
        <f aca="false">TEXT(B8419,"YYYY-MM")</f>
        <v>2018-05</v>
      </c>
      <c r="P8419" s="18" t="n">
        <f aca="false">IFERROR(N8419/K8419,0)</f>
        <v>0.25</v>
      </c>
      <c r="Q8419" s="0" t="str">
        <f aca="false">IF(M8419=0,"No Discount",IF(M8419&lt;0.2,"Low (1-19%)",IF(M8419&lt;0.4,"Medium (20-39%)","High (40%+)")))</f>
        <v>No Discount</v>
      </c>
      <c r="R8419" s="0" t="str">
        <f aca="false">INDEX('Lookup Tables'!$B$2:$B$5,MATCH(F8419,'Lookup Tables'!$A$2:$A$5,0))</f>
        <v>Manager D</v>
      </c>
    </row>
    <row r="8420" customFormat="false" ht="15" hidden="false" customHeight="false" outlineLevel="0" collapsed="false">
      <c r="A8420" s="0" t="s">
        <v>6135</v>
      </c>
      <c r="B8420" s="13" t="n">
        <v>43229</v>
      </c>
      <c r="C8420" s="13" t="n">
        <v>43231</v>
      </c>
      <c r="D8420" s="14" t="s">
        <v>137</v>
      </c>
      <c r="E8420" s="14" t="s">
        <v>97</v>
      </c>
      <c r="F8420" s="14" t="s">
        <v>63</v>
      </c>
      <c r="G8420" s="14" t="s">
        <v>94</v>
      </c>
      <c r="H8420" s="14" t="s">
        <v>56</v>
      </c>
      <c r="I8420" s="14" t="s">
        <v>71</v>
      </c>
      <c r="J8420" s="14" t="s">
        <v>1312</v>
      </c>
      <c r="K8420" s="15" t="n">
        <v>286.85</v>
      </c>
      <c r="L8420" s="0" t="n">
        <v>1</v>
      </c>
      <c r="M8420" s="16" t="n">
        <v>0</v>
      </c>
      <c r="N8420" s="17" t="n">
        <v>63.107</v>
      </c>
      <c r="O8420" s="0" t="str">
        <f aca="false">TEXT(B8420,"YYYY-MM")</f>
        <v>2018-05</v>
      </c>
      <c r="P8420" s="18" t="n">
        <f aca="false">IFERROR(N8420/K8420,0)</f>
        <v>0.22</v>
      </c>
      <c r="Q8420" s="0" t="str">
        <f aca="false">IF(M8420=0,"No Discount",IF(M8420&lt;0.2,"Low (1-19%)",IF(M8420&lt;0.4,"Medium (20-39%)","High (40%+)")))</f>
        <v>No Discount</v>
      </c>
      <c r="R8420" s="0" t="str">
        <f aca="false">INDEX('Lookup Tables'!$B$2:$B$5,MATCH(F8420,'Lookup Tables'!$A$2:$A$5,0))</f>
        <v>Manager D</v>
      </c>
    </row>
    <row r="8421" customFormat="false" ht="15" hidden="false" customHeight="false" outlineLevel="0" collapsed="false">
      <c r="A8421" s="0" t="s">
        <v>6135</v>
      </c>
      <c r="B8421" s="13" t="n">
        <v>43229</v>
      </c>
      <c r="C8421" s="13" t="n">
        <v>43231</v>
      </c>
      <c r="D8421" s="14" t="s">
        <v>137</v>
      </c>
      <c r="E8421" s="14" t="s">
        <v>97</v>
      </c>
      <c r="F8421" s="14" t="s">
        <v>63</v>
      </c>
      <c r="G8421" s="14" t="s">
        <v>94</v>
      </c>
      <c r="H8421" s="14" t="s">
        <v>65</v>
      </c>
      <c r="I8421" s="14" t="s">
        <v>73</v>
      </c>
      <c r="J8421" s="14" t="s">
        <v>4796</v>
      </c>
      <c r="K8421" s="15" t="n">
        <v>66.96</v>
      </c>
      <c r="L8421" s="0" t="n">
        <v>4</v>
      </c>
      <c r="M8421" s="16" t="n">
        <v>0</v>
      </c>
      <c r="N8421" s="17" t="n">
        <v>2.6784</v>
      </c>
      <c r="O8421" s="0" t="str">
        <f aca="false">TEXT(B8421,"YYYY-MM")</f>
        <v>2018-05</v>
      </c>
      <c r="P8421" s="18" t="n">
        <f aca="false">IFERROR(N8421/K8421,0)</f>
        <v>0.04</v>
      </c>
      <c r="Q8421" s="0" t="str">
        <f aca="false">IF(M8421=0,"No Discount",IF(M8421&lt;0.2,"Low (1-19%)",IF(M8421&lt;0.4,"Medium (20-39%)","High (40%+)")))</f>
        <v>No Discount</v>
      </c>
      <c r="R8421" s="0" t="str">
        <f aca="false">INDEX('Lookup Tables'!$B$2:$B$5,MATCH(F8421,'Lookup Tables'!$A$2:$A$5,0))</f>
        <v>Manager D</v>
      </c>
    </row>
    <row r="8422" customFormat="false" ht="15" hidden="false" customHeight="false" outlineLevel="0" collapsed="false">
      <c r="A8422" s="0" t="s">
        <v>6135</v>
      </c>
      <c r="B8422" s="13" t="n">
        <v>43229</v>
      </c>
      <c r="C8422" s="13" t="n">
        <v>43231</v>
      </c>
      <c r="D8422" s="14" t="s">
        <v>137</v>
      </c>
      <c r="E8422" s="14" t="s">
        <v>97</v>
      </c>
      <c r="F8422" s="14" t="s">
        <v>63</v>
      </c>
      <c r="G8422" s="14" t="s">
        <v>94</v>
      </c>
      <c r="H8422" s="14" t="s">
        <v>80</v>
      </c>
      <c r="I8422" s="14" t="s">
        <v>123</v>
      </c>
      <c r="J8422" s="14" t="s">
        <v>2638</v>
      </c>
      <c r="K8422" s="15" t="n">
        <v>199.98</v>
      </c>
      <c r="L8422" s="0" t="n">
        <v>2</v>
      </c>
      <c r="M8422" s="16" t="n">
        <v>0</v>
      </c>
      <c r="N8422" s="17" t="n">
        <v>87.9912</v>
      </c>
      <c r="O8422" s="0" t="str">
        <f aca="false">TEXT(B8422,"YYYY-MM")</f>
        <v>2018-05</v>
      </c>
      <c r="P8422" s="18" t="n">
        <f aca="false">IFERROR(N8422/K8422,0)</f>
        <v>0.44</v>
      </c>
      <c r="Q8422" s="0" t="str">
        <f aca="false">IF(M8422=0,"No Discount",IF(M8422&lt;0.2,"Low (1-19%)",IF(M8422&lt;0.4,"Medium (20-39%)","High (40%+)")))</f>
        <v>No Discount</v>
      </c>
      <c r="R8422" s="0" t="str">
        <f aca="false">INDEX('Lookup Tables'!$B$2:$B$5,MATCH(F8422,'Lookup Tables'!$A$2:$A$5,0))</f>
        <v>Manager D</v>
      </c>
    </row>
    <row r="8423" customFormat="false" ht="15" hidden="false" customHeight="false" outlineLevel="0" collapsed="false">
      <c r="A8423" s="0" t="s">
        <v>6136</v>
      </c>
      <c r="B8423" s="13" t="n">
        <v>43385</v>
      </c>
      <c r="C8423" s="13" t="n">
        <v>43389</v>
      </c>
      <c r="D8423" s="14" t="s">
        <v>69</v>
      </c>
      <c r="E8423" s="14" t="s">
        <v>53</v>
      </c>
      <c r="F8423" s="14" t="s">
        <v>117</v>
      </c>
      <c r="G8423" s="14" t="s">
        <v>391</v>
      </c>
      <c r="H8423" s="14" t="s">
        <v>80</v>
      </c>
      <c r="I8423" s="14" t="s">
        <v>123</v>
      </c>
      <c r="J8423" s="14" t="s">
        <v>161</v>
      </c>
      <c r="K8423" s="15" t="n">
        <v>45</v>
      </c>
      <c r="L8423" s="0" t="n">
        <v>3</v>
      </c>
      <c r="M8423" s="16" t="n">
        <v>0</v>
      </c>
      <c r="N8423" s="17" t="n">
        <v>4.95</v>
      </c>
      <c r="O8423" s="0" t="str">
        <f aca="false">TEXT(B8423,"YYYY-MM")</f>
        <v>2018-10</v>
      </c>
      <c r="P8423" s="18" t="n">
        <f aca="false">IFERROR(N8423/K8423,0)</f>
        <v>0.11</v>
      </c>
      <c r="Q8423" s="0" t="str">
        <f aca="false">IF(M8423=0,"No Discount",IF(M8423&lt;0.2,"Low (1-19%)",IF(M8423&lt;0.4,"Medium (20-39%)","High (40%+)")))</f>
        <v>No Discount</v>
      </c>
      <c r="R8423" s="0" t="str">
        <f aca="false">INDEX('Lookup Tables'!$B$2:$B$5,MATCH(F8423,'Lookup Tables'!$A$2:$A$5,0))</f>
        <v>Manager B</v>
      </c>
    </row>
    <row r="8424" customFormat="false" ht="15" hidden="false" customHeight="false" outlineLevel="0" collapsed="false">
      <c r="A8424" s="0" t="s">
        <v>6136</v>
      </c>
      <c r="B8424" s="13" t="n">
        <v>43385</v>
      </c>
      <c r="C8424" s="13" t="n">
        <v>43389</v>
      </c>
      <c r="D8424" s="14" t="s">
        <v>69</v>
      </c>
      <c r="E8424" s="14" t="s">
        <v>53</v>
      </c>
      <c r="F8424" s="14" t="s">
        <v>117</v>
      </c>
      <c r="G8424" s="14" t="s">
        <v>391</v>
      </c>
      <c r="H8424" s="14" t="s">
        <v>65</v>
      </c>
      <c r="I8424" s="14" t="s">
        <v>171</v>
      </c>
      <c r="J8424" s="14" t="s">
        <v>270</v>
      </c>
      <c r="K8424" s="15" t="n">
        <v>17.9</v>
      </c>
      <c r="L8424" s="0" t="n">
        <v>5</v>
      </c>
      <c r="M8424" s="16" t="n">
        <v>0</v>
      </c>
      <c r="N8424" s="17" t="n">
        <v>8.771</v>
      </c>
      <c r="O8424" s="0" t="str">
        <f aca="false">TEXT(B8424,"YYYY-MM")</f>
        <v>2018-10</v>
      </c>
      <c r="P8424" s="18" t="n">
        <f aca="false">IFERROR(N8424/K8424,0)</f>
        <v>0.49</v>
      </c>
      <c r="Q8424" s="0" t="str">
        <f aca="false">IF(M8424=0,"No Discount",IF(M8424&lt;0.2,"Low (1-19%)",IF(M8424&lt;0.4,"Medium (20-39%)","High (40%+)")))</f>
        <v>No Discount</v>
      </c>
      <c r="R8424" s="0" t="str">
        <f aca="false">INDEX('Lookup Tables'!$B$2:$B$5,MATCH(F8424,'Lookup Tables'!$A$2:$A$5,0))</f>
        <v>Manager B</v>
      </c>
    </row>
    <row r="8425" customFormat="false" ht="15" hidden="false" customHeight="false" outlineLevel="0" collapsed="false">
      <c r="A8425" s="0" t="s">
        <v>6136</v>
      </c>
      <c r="B8425" s="13" t="n">
        <v>43385</v>
      </c>
      <c r="C8425" s="13" t="n">
        <v>43389</v>
      </c>
      <c r="D8425" s="14" t="s">
        <v>69</v>
      </c>
      <c r="E8425" s="14" t="s">
        <v>53</v>
      </c>
      <c r="F8425" s="14" t="s">
        <v>117</v>
      </c>
      <c r="G8425" s="14" t="s">
        <v>391</v>
      </c>
      <c r="H8425" s="14" t="s">
        <v>56</v>
      </c>
      <c r="I8425" s="14" t="s">
        <v>76</v>
      </c>
      <c r="J8425" s="14" t="s">
        <v>3930</v>
      </c>
      <c r="K8425" s="15" t="n">
        <v>40.48</v>
      </c>
      <c r="L8425" s="0" t="n">
        <v>2</v>
      </c>
      <c r="M8425" s="16" t="n">
        <v>0</v>
      </c>
      <c r="N8425" s="17" t="n">
        <v>17.4064</v>
      </c>
      <c r="O8425" s="0" t="str">
        <f aca="false">TEXT(B8425,"YYYY-MM")</f>
        <v>2018-10</v>
      </c>
      <c r="P8425" s="18" t="n">
        <f aca="false">IFERROR(N8425/K8425,0)</f>
        <v>0.43</v>
      </c>
      <c r="Q8425" s="0" t="str">
        <f aca="false">IF(M8425=0,"No Discount",IF(M8425&lt;0.2,"Low (1-19%)",IF(M8425&lt;0.4,"Medium (20-39%)","High (40%+)")))</f>
        <v>No Discount</v>
      </c>
      <c r="R8425" s="0" t="str">
        <f aca="false">INDEX('Lookup Tables'!$B$2:$B$5,MATCH(F8425,'Lookup Tables'!$A$2:$A$5,0))</f>
        <v>Manager B</v>
      </c>
    </row>
    <row r="8426" customFormat="false" ht="15" hidden="false" customHeight="false" outlineLevel="0" collapsed="false">
      <c r="A8426" s="0" t="s">
        <v>6136</v>
      </c>
      <c r="B8426" s="13" t="n">
        <v>43385</v>
      </c>
      <c r="C8426" s="13" t="n">
        <v>43389</v>
      </c>
      <c r="D8426" s="14" t="s">
        <v>69</v>
      </c>
      <c r="E8426" s="14" t="s">
        <v>53</v>
      </c>
      <c r="F8426" s="14" t="s">
        <v>117</v>
      </c>
      <c r="G8426" s="14" t="s">
        <v>391</v>
      </c>
      <c r="H8426" s="14" t="s">
        <v>56</v>
      </c>
      <c r="I8426" s="14" t="s">
        <v>57</v>
      </c>
      <c r="J8426" s="14" t="s">
        <v>2811</v>
      </c>
      <c r="K8426" s="15" t="n">
        <v>2154.9</v>
      </c>
      <c r="L8426" s="0" t="n">
        <v>5</v>
      </c>
      <c r="M8426" s="16" t="n">
        <v>0</v>
      </c>
      <c r="N8426" s="17" t="n">
        <v>129.294</v>
      </c>
      <c r="O8426" s="0" t="str">
        <f aca="false">TEXT(B8426,"YYYY-MM")</f>
        <v>2018-10</v>
      </c>
      <c r="P8426" s="18" t="n">
        <f aca="false">IFERROR(N8426/K8426,0)</f>
        <v>0.06</v>
      </c>
      <c r="Q8426" s="0" t="str">
        <f aca="false">IF(M8426=0,"No Discount",IF(M8426&lt;0.2,"Low (1-19%)",IF(M8426&lt;0.4,"Medium (20-39%)","High (40%+)")))</f>
        <v>No Discount</v>
      </c>
      <c r="R8426" s="0" t="str">
        <f aca="false">INDEX('Lookup Tables'!$B$2:$B$5,MATCH(F8426,'Lookup Tables'!$A$2:$A$5,0))</f>
        <v>Manager B</v>
      </c>
    </row>
    <row r="8427" customFormat="false" ht="15" hidden="false" customHeight="false" outlineLevel="0" collapsed="false">
      <c r="A8427" s="0" t="s">
        <v>6137</v>
      </c>
      <c r="B8427" s="13" t="n">
        <v>42975</v>
      </c>
      <c r="C8427" s="13" t="n">
        <v>42977</v>
      </c>
      <c r="D8427" s="14" t="s">
        <v>137</v>
      </c>
      <c r="E8427" s="14" t="s">
        <v>62</v>
      </c>
      <c r="F8427" s="14" t="s">
        <v>117</v>
      </c>
      <c r="G8427" s="14" t="s">
        <v>269</v>
      </c>
      <c r="H8427" s="14" t="s">
        <v>65</v>
      </c>
      <c r="I8427" s="14" t="s">
        <v>83</v>
      </c>
      <c r="J8427" s="14" t="s">
        <v>4550</v>
      </c>
      <c r="K8427" s="15" t="n">
        <v>18.432</v>
      </c>
      <c r="L8427" s="0" t="n">
        <v>8</v>
      </c>
      <c r="M8427" s="16" t="n">
        <v>0.7</v>
      </c>
      <c r="N8427" s="17" t="n">
        <v>-12.288</v>
      </c>
      <c r="O8427" s="0" t="str">
        <f aca="false">TEXT(B8427,"YYYY-MM")</f>
        <v>2017-08</v>
      </c>
      <c r="P8427" s="18" t="n">
        <f aca="false">IFERROR(N8427/K8427,0)</f>
        <v>-0.666666666666667</v>
      </c>
      <c r="Q8427" s="0" t="str">
        <f aca="false">IF(M8427=0,"No Discount",IF(M8427&lt;0.2,"Low (1-19%)",IF(M8427&lt;0.4,"Medium (20-39%)","High (40%+)")))</f>
        <v>High (40%+)</v>
      </c>
      <c r="R8427" s="0" t="str">
        <f aca="false">INDEX('Lookup Tables'!$B$2:$B$5,MATCH(F8427,'Lookup Tables'!$A$2:$A$5,0))</f>
        <v>Manager B</v>
      </c>
    </row>
    <row r="8428" customFormat="false" ht="15" hidden="false" customHeight="false" outlineLevel="0" collapsed="false">
      <c r="A8428" s="0" t="s">
        <v>6138</v>
      </c>
      <c r="B8428" s="13" t="n">
        <v>42645</v>
      </c>
      <c r="C8428" s="13" t="n">
        <v>42650</v>
      </c>
      <c r="D8428" s="14" t="s">
        <v>69</v>
      </c>
      <c r="E8428" s="14" t="s">
        <v>53</v>
      </c>
      <c r="F8428" s="14" t="s">
        <v>63</v>
      </c>
      <c r="G8428" s="14" t="s">
        <v>252</v>
      </c>
      <c r="H8428" s="14" t="s">
        <v>65</v>
      </c>
      <c r="I8428" s="14" t="s">
        <v>303</v>
      </c>
      <c r="J8428" s="14" t="s">
        <v>6102</v>
      </c>
      <c r="K8428" s="15" t="n">
        <v>10.944</v>
      </c>
      <c r="L8428" s="0" t="n">
        <v>2</v>
      </c>
      <c r="M8428" s="16" t="n">
        <v>0.2</v>
      </c>
      <c r="N8428" s="17" t="n">
        <v>0.9576</v>
      </c>
      <c r="O8428" s="0" t="str">
        <f aca="false">TEXT(B8428,"YYYY-MM")</f>
        <v>2016-10</v>
      </c>
      <c r="P8428" s="18" t="n">
        <f aca="false">IFERROR(N8428/K8428,0)</f>
        <v>0.0875</v>
      </c>
      <c r="Q8428" s="0" t="str">
        <f aca="false">IF(M8428=0,"No Discount",IF(M8428&lt;0.2,"Low (1-19%)",IF(M8428&lt;0.4,"Medium (20-39%)","High (40%+)")))</f>
        <v>Medium (20-39%)</v>
      </c>
      <c r="R8428" s="0" t="str">
        <f aca="false">INDEX('Lookup Tables'!$B$2:$B$5,MATCH(F8428,'Lookup Tables'!$A$2:$A$5,0))</f>
        <v>Manager D</v>
      </c>
    </row>
    <row r="8429" customFormat="false" ht="15" hidden="false" customHeight="false" outlineLevel="0" collapsed="false">
      <c r="A8429" s="0" t="s">
        <v>6139</v>
      </c>
      <c r="B8429" s="13" t="n">
        <v>43427</v>
      </c>
      <c r="C8429" s="13" t="n">
        <v>43429</v>
      </c>
      <c r="D8429" s="14" t="s">
        <v>137</v>
      </c>
      <c r="E8429" s="14" t="s">
        <v>53</v>
      </c>
      <c r="F8429" s="14" t="s">
        <v>98</v>
      </c>
      <c r="G8429" s="14" t="s">
        <v>157</v>
      </c>
      <c r="H8429" s="14" t="s">
        <v>65</v>
      </c>
      <c r="I8429" s="14" t="s">
        <v>303</v>
      </c>
      <c r="J8429" s="14" t="s">
        <v>608</v>
      </c>
      <c r="K8429" s="15" t="n">
        <v>4.36</v>
      </c>
      <c r="L8429" s="0" t="n">
        <v>2</v>
      </c>
      <c r="M8429" s="16" t="n">
        <v>0</v>
      </c>
      <c r="N8429" s="17" t="n">
        <v>0.1744</v>
      </c>
      <c r="O8429" s="0" t="str">
        <f aca="false">TEXT(B8429,"YYYY-MM")</f>
        <v>2018-11</v>
      </c>
      <c r="P8429" s="18" t="n">
        <f aca="false">IFERROR(N8429/K8429,0)</f>
        <v>0.04</v>
      </c>
      <c r="Q8429" s="0" t="str">
        <f aca="false">IF(M8429=0,"No Discount",IF(M8429&lt;0.2,"Low (1-19%)",IF(M8429&lt;0.4,"Medium (20-39%)","High (40%+)")))</f>
        <v>No Discount</v>
      </c>
      <c r="R8429" s="0" t="str">
        <f aca="false">INDEX('Lookup Tables'!$B$2:$B$5,MATCH(F8429,'Lookup Tables'!$A$2:$A$5,0))</f>
        <v>Manager A</v>
      </c>
    </row>
    <row r="8430" customFormat="false" ht="15" hidden="false" customHeight="false" outlineLevel="0" collapsed="false">
      <c r="A8430" s="0" t="s">
        <v>6140</v>
      </c>
      <c r="B8430" s="13" t="n">
        <v>43416</v>
      </c>
      <c r="C8430" s="13" t="n">
        <v>43420</v>
      </c>
      <c r="D8430" s="14" t="s">
        <v>69</v>
      </c>
      <c r="E8430" s="14" t="s">
        <v>62</v>
      </c>
      <c r="F8430" s="14" t="s">
        <v>63</v>
      </c>
      <c r="G8430" s="14" t="s">
        <v>189</v>
      </c>
      <c r="H8430" s="14" t="s">
        <v>80</v>
      </c>
      <c r="I8430" s="14" t="s">
        <v>123</v>
      </c>
      <c r="J8430" s="14" t="s">
        <v>2882</v>
      </c>
      <c r="K8430" s="15" t="n">
        <v>62.352</v>
      </c>
      <c r="L8430" s="0" t="n">
        <v>6</v>
      </c>
      <c r="M8430" s="16" t="n">
        <v>0.2</v>
      </c>
      <c r="N8430" s="17" t="n">
        <v>-10.9116</v>
      </c>
      <c r="O8430" s="0" t="str">
        <f aca="false">TEXT(B8430,"YYYY-MM")</f>
        <v>2018-11</v>
      </c>
      <c r="P8430" s="18" t="n">
        <f aca="false">IFERROR(N8430/K8430,0)</f>
        <v>-0.175</v>
      </c>
      <c r="Q8430" s="0" t="str">
        <f aca="false">IF(M8430=0,"No Discount",IF(M8430&lt;0.2,"Low (1-19%)",IF(M8430&lt;0.4,"Medium (20-39%)","High (40%+)")))</f>
        <v>Medium (20-39%)</v>
      </c>
      <c r="R8430" s="0" t="str">
        <f aca="false">INDEX('Lookup Tables'!$B$2:$B$5,MATCH(F8430,'Lookup Tables'!$A$2:$A$5,0))</f>
        <v>Manager D</v>
      </c>
    </row>
    <row r="8431" customFormat="false" ht="15" hidden="false" customHeight="false" outlineLevel="0" collapsed="false">
      <c r="A8431" s="0" t="s">
        <v>6141</v>
      </c>
      <c r="B8431" s="13" t="n">
        <v>43088</v>
      </c>
      <c r="C8431" s="13" t="n">
        <v>43090</v>
      </c>
      <c r="D8431" s="14" t="s">
        <v>52</v>
      </c>
      <c r="E8431" s="14" t="s">
        <v>53</v>
      </c>
      <c r="F8431" s="14" t="s">
        <v>117</v>
      </c>
      <c r="G8431" s="14" t="s">
        <v>118</v>
      </c>
      <c r="H8431" s="14" t="s">
        <v>56</v>
      </c>
      <c r="I8431" s="14" t="s">
        <v>76</v>
      </c>
      <c r="J8431" s="14" t="s">
        <v>3628</v>
      </c>
      <c r="K8431" s="15" t="n">
        <v>303.92</v>
      </c>
      <c r="L8431" s="0" t="n">
        <v>5</v>
      </c>
      <c r="M8431" s="16" t="n">
        <v>0.2</v>
      </c>
      <c r="N8431" s="17" t="n">
        <v>-30.392</v>
      </c>
      <c r="O8431" s="0" t="str">
        <f aca="false">TEXT(B8431,"YYYY-MM")</f>
        <v>2017-12</v>
      </c>
      <c r="P8431" s="18" t="n">
        <f aca="false">IFERROR(N8431/K8431,0)</f>
        <v>-0.1</v>
      </c>
      <c r="Q8431" s="0" t="str">
        <f aca="false">IF(M8431=0,"No Discount",IF(M8431&lt;0.2,"Low (1-19%)",IF(M8431&lt;0.4,"Medium (20-39%)","High (40%+)")))</f>
        <v>Medium (20-39%)</v>
      </c>
      <c r="R8431" s="0" t="str">
        <f aca="false">INDEX('Lookup Tables'!$B$2:$B$5,MATCH(F8431,'Lookup Tables'!$A$2:$A$5,0))</f>
        <v>Manager B</v>
      </c>
    </row>
    <row r="8432" customFormat="false" ht="15" hidden="false" customHeight="false" outlineLevel="0" collapsed="false">
      <c r="A8432" s="0" t="s">
        <v>6142</v>
      </c>
      <c r="B8432" s="13" t="n">
        <v>42093</v>
      </c>
      <c r="C8432" s="13" t="n">
        <v>42099</v>
      </c>
      <c r="D8432" s="14" t="s">
        <v>69</v>
      </c>
      <c r="E8432" s="14" t="s">
        <v>53</v>
      </c>
      <c r="F8432" s="14" t="s">
        <v>98</v>
      </c>
      <c r="G8432" s="14" t="s">
        <v>153</v>
      </c>
      <c r="H8432" s="14" t="s">
        <v>65</v>
      </c>
      <c r="I8432" s="14" t="s">
        <v>73</v>
      </c>
      <c r="J8432" s="14" t="s">
        <v>984</v>
      </c>
      <c r="K8432" s="15" t="n">
        <v>129.3</v>
      </c>
      <c r="L8432" s="0" t="n">
        <v>2</v>
      </c>
      <c r="M8432" s="16" t="n">
        <v>0</v>
      </c>
      <c r="N8432" s="17" t="n">
        <v>6.465</v>
      </c>
      <c r="O8432" s="0" t="str">
        <f aca="false">TEXT(B8432,"YYYY-MM")</f>
        <v>2015-03</v>
      </c>
      <c r="P8432" s="18" t="n">
        <f aca="false">IFERROR(N8432/K8432,0)</f>
        <v>0.05</v>
      </c>
      <c r="Q8432" s="0" t="str">
        <f aca="false">IF(M8432=0,"No Discount",IF(M8432&lt;0.2,"Low (1-19%)",IF(M8432&lt;0.4,"Medium (20-39%)","High (40%+)")))</f>
        <v>No Discount</v>
      </c>
      <c r="R8432" s="0" t="str">
        <f aca="false">INDEX('Lookup Tables'!$B$2:$B$5,MATCH(F8432,'Lookup Tables'!$A$2:$A$5,0))</f>
        <v>Manager A</v>
      </c>
    </row>
    <row r="8433" customFormat="false" ht="15" hidden="false" customHeight="false" outlineLevel="0" collapsed="false">
      <c r="A8433" s="0" t="s">
        <v>6143</v>
      </c>
      <c r="B8433" s="13" t="n">
        <v>43412</v>
      </c>
      <c r="C8433" s="13" t="n">
        <v>43417</v>
      </c>
      <c r="D8433" s="14" t="s">
        <v>69</v>
      </c>
      <c r="E8433" s="14" t="s">
        <v>62</v>
      </c>
      <c r="F8433" s="14" t="s">
        <v>117</v>
      </c>
      <c r="G8433" s="14" t="s">
        <v>1243</v>
      </c>
      <c r="H8433" s="14" t="s">
        <v>56</v>
      </c>
      <c r="I8433" s="14" t="s">
        <v>76</v>
      </c>
      <c r="J8433" s="14" t="s">
        <v>1608</v>
      </c>
      <c r="K8433" s="15" t="n">
        <v>274.2</v>
      </c>
      <c r="L8433" s="0" t="n">
        <v>10</v>
      </c>
      <c r="M8433" s="16" t="n">
        <v>0</v>
      </c>
      <c r="N8433" s="17" t="n">
        <v>112.422</v>
      </c>
      <c r="O8433" s="0" t="str">
        <f aca="false">TEXT(B8433,"YYYY-MM")</f>
        <v>2018-11</v>
      </c>
      <c r="P8433" s="18" t="n">
        <f aca="false">IFERROR(N8433/K8433,0)</f>
        <v>0.41</v>
      </c>
      <c r="Q8433" s="0" t="str">
        <f aca="false">IF(M8433=0,"No Discount",IF(M8433&lt;0.2,"Low (1-19%)",IF(M8433&lt;0.4,"Medium (20-39%)","High (40%+)")))</f>
        <v>No Discount</v>
      </c>
      <c r="R8433" s="0" t="str">
        <f aca="false">INDEX('Lookup Tables'!$B$2:$B$5,MATCH(F8433,'Lookup Tables'!$A$2:$A$5,0))</f>
        <v>Manager B</v>
      </c>
    </row>
    <row r="8434" customFormat="false" ht="15" hidden="false" customHeight="false" outlineLevel="0" collapsed="false">
      <c r="A8434" s="0" t="s">
        <v>6144</v>
      </c>
      <c r="B8434" s="13" t="n">
        <v>42261</v>
      </c>
      <c r="C8434" s="13" t="n">
        <v>42265</v>
      </c>
      <c r="D8434" s="14" t="s">
        <v>52</v>
      </c>
      <c r="E8434" s="14" t="s">
        <v>62</v>
      </c>
      <c r="F8434" s="14" t="s">
        <v>98</v>
      </c>
      <c r="G8434" s="14" t="s">
        <v>99</v>
      </c>
      <c r="H8434" s="14" t="s">
        <v>65</v>
      </c>
      <c r="I8434" s="14" t="s">
        <v>171</v>
      </c>
      <c r="J8434" s="14" t="s">
        <v>1743</v>
      </c>
      <c r="K8434" s="15" t="n">
        <v>6.048</v>
      </c>
      <c r="L8434" s="0" t="n">
        <v>4</v>
      </c>
      <c r="M8434" s="16" t="n">
        <v>0.2</v>
      </c>
      <c r="N8434" s="17" t="n">
        <v>-1.3608</v>
      </c>
      <c r="O8434" s="0" t="str">
        <f aca="false">TEXT(B8434,"YYYY-MM")</f>
        <v>2015-09</v>
      </c>
      <c r="P8434" s="18" t="n">
        <f aca="false">IFERROR(N8434/K8434,0)</f>
        <v>-0.225</v>
      </c>
      <c r="Q8434" s="0" t="str">
        <f aca="false">IF(M8434=0,"No Discount",IF(M8434&lt;0.2,"Low (1-19%)",IF(M8434&lt;0.4,"Medium (20-39%)","High (40%+)")))</f>
        <v>Medium (20-39%)</v>
      </c>
      <c r="R8434" s="0" t="str">
        <f aca="false">INDEX('Lookup Tables'!$B$2:$B$5,MATCH(F8434,'Lookup Tables'!$A$2:$A$5,0))</f>
        <v>Manager A</v>
      </c>
    </row>
    <row r="8435" customFormat="false" ht="15" hidden="false" customHeight="false" outlineLevel="0" collapsed="false">
      <c r="A8435" s="0" t="s">
        <v>6144</v>
      </c>
      <c r="B8435" s="13" t="n">
        <v>42261</v>
      </c>
      <c r="C8435" s="13" t="n">
        <v>42265</v>
      </c>
      <c r="D8435" s="14" t="s">
        <v>52</v>
      </c>
      <c r="E8435" s="14" t="s">
        <v>62</v>
      </c>
      <c r="F8435" s="14" t="s">
        <v>98</v>
      </c>
      <c r="G8435" s="14" t="s">
        <v>99</v>
      </c>
      <c r="H8435" s="14" t="s">
        <v>65</v>
      </c>
      <c r="I8435" s="14" t="s">
        <v>91</v>
      </c>
      <c r="J8435" s="14" t="s">
        <v>3324</v>
      </c>
      <c r="K8435" s="15" t="n">
        <v>6.848</v>
      </c>
      <c r="L8435" s="0" t="n">
        <v>2</v>
      </c>
      <c r="M8435" s="16" t="n">
        <v>0.2</v>
      </c>
      <c r="N8435" s="17" t="n">
        <v>2.14</v>
      </c>
      <c r="O8435" s="0" t="str">
        <f aca="false">TEXT(B8435,"YYYY-MM")</f>
        <v>2015-09</v>
      </c>
      <c r="P8435" s="18" t="n">
        <f aca="false">IFERROR(N8435/K8435,0)</f>
        <v>0.3125</v>
      </c>
      <c r="Q8435" s="0" t="str">
        <f aca="false">IF(M8435=0,"No Discount",IF(M8435&lt;0.2,"Low (1-19%)",IF(M8435&lt;0.4,"Medium (20-39%)","High (40%+)")))</f>
        <v>Medium (20-39%)</v>
      </c>
      <c r="R8435" s="0" t="str">
        <f aca="false">INDEX('Lookup Tables'!$B$2:$B$5,MATCH(F8435,'Lookup Tables'!$A$2:$A$5,0))</f>
        <v>Manager A</v>
      </c>
    </row>
    <row r="8436" customFormat="false" ht="15" hidden="false" customHeight="false" outlineLevel="0" collapsed="false">
      <c r="A8436" s="0" t="s">
        <v>6144</v>
      </c>
      <c r="B8436" s="13" t="n">
        <v>42261</v>
      </c>
      <c r="C8436" s="13" t="n">
        <v>42265</v>
      </c>
      <c r="D8436" s="14" t="s">
        <v>52</v>
      </c>
      <c r="E8436" s="14" t="s">
        <v>62</v>
      </c>
      <c r="F8436" s="14" t="s">
        <v>98</v>
      </c>
      <c r="G8436" s="14" t="s">
        <v>99</v>
      </c>
      <c r="H8436" s="14" t="s">
        <v>56</v>
      </c>
      <c r="I8436" s="14" t="s">
        <v>76</v>
      </c>
      <c r="J8436" s="14" t="s">
        <v>3070</v>
      </c>
      <c r="K8436" s="15" t="n">
        <v>9.96</v>
      </c>
      <c r="L8436" s="0" t="n">
        <v>5</v>
      </c>
      <c r="M8436" s="16" t="n">
        <v>0.6</v>
      </c>
      <c r="N8436" s="17" t="n">
        <v>-6.723</v>
      </c>
      <c r="O8436" s="0" t="str">
        <f aca="false">TEXT(B8436,"YYYY-MM")</f>
        <v>2015-09</v>
      </c>
      <c r="P8436" s="18" t="n">
        <f aca="false">IFERROR(N8436/K8436,0)</f>
        <v>-0.675</v>
      </c>
      <c r="Q8436" s="0" t="str">
        <f aca="false">IF(M8436=0,"No Discount",IF(M8436&lt;0.2,"Low (1-19%)",IF(M8436&lt;0.4,"Medium (20-39%)","High (40%+)")))</f>
        <v>High (40%+)</v>
      </c>
      <c r="R8436" s="0" t="str">
        <f aca="false">INDEX('Lookup Tables'!$B$2:$B$5,MATCH(F8436,'Lookup Tables'!$A$2:$A$5,0))</f>
        <v>Manager A</v>
      </c>
    </row>
    <row r="8437" customFormat="false" ht="15" hidden="false" customHeight="false" outlineLevel="0" collapsed="false">
      <c r="A8437" s="0" t="s">
        <v>6144</v>
      </c>
      <c r="B8437" s="13" t="n">
        <v>42261</v>
      </c>
      <c r="C8437" s="13" t="n">
        <v>42265</v>
      </c>
      <c r="D8437" s="14" t="s">
        <v>52</v>
      </c>
      <c r="E8437" s="14" t="s">
        <v>62</v>
      </c>
      <c r="F8437" s="14" t="s">
        <v>98</v>
      </c>
      <c r="G8437" s="14" t="s">
        <v>99</v>
      </c>
      <c r="H8437" s="14" t="s">
        <v>65</v>
      </c>
      <c r="I8437" s="14" t="s">
        <v>83</v>
      </c>
      <c r="J8437" s="14" t="s">
        <v>242</v>
      </c>
      <c r="K8437" s="15" t="n">
        <v>8.552</v>
      </c>
      <c r="L8437" s="0" t="n">
        <v>2</v>
      </c>
      <c r="M8437" s="16" t="n">
        <v>0.8</v>
      </c>
      <c r="N8437" s="17" t="n">
        <v>-13.6832</v>
      </c>
      <c r="O8437" s="0" t="str">
        <f aca="false">TEXT(B8437,"YYYY-MM")</f>
        <v>2015-09</v>
      </c>
      <c r="P8437" s="18" t="n">
        <f aca="false">IFERROR(N8437/K8437,0)</f>
        <v>-1.6</v>
      </c>
      <c r="Q8437" s="0" t="str">
        <f aca="false">IF(M8437=0,"No Discount",IF(M8437&lt;0.2,"Low (1-19%)",IF(M8437&lt;0.4,"Medium (20-39%)","High (40%+)")))</f>
        <v>High (40%+)</v>
      </c>
      <c r="R8437" s="0" t="str">
        <f aca="false">INDEX('Lookup Tables'!$B$2:$B$5,MATCH(F8437,'Lookup Tables'!$A$2:$A$5,0))</f>
        <v>Manager A</v>
      </c>
    </row>
    <row r="8438" customFormat="false" ht="15" hidden="false" customHeight="false" outlineLevel="0" collapsed="false">
      <c r="A8438" s="0" t="s">
        <v>6145</v>
      </c>
      <c r="B8438" s="13" t="n">
        <v>42633</v>
      </c>
      <c r="C8438" s="13" t="n">
        <v>42639</v>
      </c>
      <c r="D8438" s="14" t="s">
        <v>69</v>
      </c>
      <c r="E8438" s="14" t="s">
        <v>53</v>
      </c>
      <c r="F8438" s="14" t="s">
        <v>63</v>
      </c>
      <c r="G8438" s="14" t="s">
        <v>646</v>
      </c>
      <c r="H8438" s="14" t="s">
        <v>65</v>
      </c>
      <c r="I8438" s="14" t="s">
        <v>83</v>
      </c>
      <c r="J8438" s="14" t="s">
        <v>3183</v>
      </c>
      <c r="K8438" s="15" t="n">
        <v>45.584</v>
      </c>
      <c r="L8438" s="0" t="n">
        <v>11</v>
      </c>
      <c r="M8438" s="16" t="n">
        <v>0.2</v>
      </c>
      <c r="N8438" s="17" t="n">
        <v>16.5242</v>
      </c>
      <c r="O8438" s="0" t="str">
        <f aca="false">TEXT(B8438,"YYYY-MM")</f>
        <v>2016-09</v>
      </c>
      <c r="P8438" s="18" t="n">
        <f aca="false">IFERROR(N8438/K8438,0)</f>
        <v>0.3625</v>
      </c>
      <c r="Q8438" s="0" t="str">
        <f aca="false">IF(M8438=0,"No Discount",IF(M8438&lt;0.2,"Low (1-19%)",IF(M8438&lt;0.4,"Medium (20-39%)","High (40%+)")))</f>
        <v>Medium (20-39%)</v>
      </c>
      <c r="R8438" s="0" t="str">
        <f aca="false">INDEX('Lookup Tables'!$B$2:$B$5,MATCH(F8438,'Lookup Tables'!$A$2:$A$5,0))</f>
        <v>Manager D</v>
      </c>
    </row>
    <row r="8439" customFormat="false" ht="15" hidden="false" customHeight="false" outlineLevel="0" collapsed="false">
      <c r="A8439" s="0" t="s">
        <v>6146</v>
      </c>
      <c r="B8439" s="13" t="n">
        <v>42714</v>
      </c>
      <c r="C8439" s="13" t="n">
        <v>42720</v>
      </c>
      <c r="D8439" s="14" t="s">
        <v>69</v>
      </c>
      <c r="E8439" s="14" t="s">
        <v>53</v>
      </c>
      <c r="F8439" s="14" t="s">
        <v>117</v>
      </c>
      <c r="G8439" s="14" t="s">
        <v>269</v>
      </c>
      <c r="H8439" s="14" t="s">
        <v>80</v>
      </c>
      <c r="I8439" s="14" t="s">
        <v>123</v>
      </c>
      <c r="J8439" s="14" t="s">
        <v>2719</v>
      </c>
      <c r="K8439" s="15" t="n">
        <v>25.488</v>
      </c>
      <c r="L8439" s="0" t="n">
        <v>2</v>
      </c>
      <c r="M8439" s="16" t="n">
        <v>0.2</v>
      </c>
      <c r="N8439" s="17" t="n">
        <v>4.4604</v>
      </c>
      <c r="O8439" s="0" t="str">
        <f aca="false">TEXT(B8439,"YYYY-MM")</f>
        <v>2016-12</v>
      </c>
      <c r="P8439" s="18" t="n">
        <f aca="false">IFERROR(N8439/K8439,0)</f>
        <v>0.175</v>
      </c>
      <c r="Q8439" s="0" t="str">
        <f aca="false">IF(M8439=0,"No Discount",IF(M8439&lt;0.2,"Low (1-19%)",IF(M8439&lt;0.4,"Medium (20-39%)","High (40%+)")))</f>
        <v>Medium (20-39%)</v>
      </c>
      <c r="R8439" s="0" t="str">
        <f aca="false">INDEX('Lookup Tables'!$B$2:$B$5,MATCH(F8439,'Lookup Tables'!$A$2:$A$5,0))</f>
        <v>Manager B</v>
      </c>
    </row>
    <row r="8440" customFormat="false" ht="15" hidden="false" customHeight="false" outlineLevel="0" collapsed="false">
      <c r="A8440" s="0" t="s">
        <v>6147</v>
      </c>
      <c r="B8440" s="13" t="n">
        <v>42152</v>
      </c>
      <c r="C8440" s="13" t="n">
        <v>42156</v>
      </c>
      <c r="D8440" s="14" t="s">
        <v>69</v>
      </c>
      <c r="E8440" s="14" t="s">
        <v>53</v>
      </c>
      <c r="F8440" s="14" t="s">
        <v>63</v>
      </c>
      <c r="G8440" s="14" t="s">
        <v>94</v>
      </c>
      <c r="H8440" s="14" t="s">
        <v>65</v>
      </c>
      <c r="I8440" s="14" t="s">
        <v>83</v>
      </c>
      <c r="J8440" s="14" t="s">
        <v>3841</v>
      </c>
      <c r="K8440" s="15" t="n">
        <v>136.96</v>
      </c>
      <c r="L8440" s="0" t="n">
        <v>4</v>
      </c>
      <c r="M8440" s="16" t="n">
        <v>0.2</v>
      </c>
      <c r="N8440" s="17" t="n">
        <v>51.36</v>
      </c>
      <c r="O8440" s="0" t="str">
        <f aca="false">TEXT(B8440,"YYYY-MM")</f>
        <v>2015-05</v>
      </c>
      <c r="P8440" s="18" t="n">
        <f aca="false">IFERROR(N8440/K8440,0)</f>
        <v>0.375</v>
      </c>
      <c r="Q8440" s="0" t="str">
        <f aca="false">IF(M8440=0,"No Discount",IF(M8440&lt;0.2,"Low (1-19%)",IF(M8440&lt;0.4,"Medium (20-39%)","High (40%+)")))</f>
        <v>Medium (20-39%)</v>
      </c>
      <c r="R8440" s="0" t="str">
        <f aca="false">INDEX('Lookup Tables'!$B$2:$B$5,MATCH(F8440,'Lookup Tables'!$A$2:$A$5,0))</f>
        <v>Manager D</v>
      </c>
    </row>
    <row r="8441" customFormat="false" ht="15" hidden="false" customHeight="false" outlineLevel="0" collapsed="false">
      <c r="A8441" s="0" t="s">
        <v>6148</v>
      </c>
      <c r="B8441" s="13" t="n">
        <v>43173</v>
      </c>
      <c r="C8441" s="13" t="n">
        <v>43176</v>
      </c>
      <c r="D8441" s="14" t="s">
        <v>52</v>
      </c>
      <c r="E8441" s="14" t="s">
        <v>62</v>
      </c>
      <c r="F8441" s="14" t="s">
        <v>98</v>
      </c>
      <c r="G8441" s="14" t="s">
        <v>146</v>
      </c>
      <c r="H8441" s="14" t="s">
        <v>80</v>
      </c>
      <c r="I8441" s="14" t="s">
        <v>81</v>
      </c>
      <c r="J8441" s="14" t="s">
        <v>4015</v>
      </c>
      <c r="K8441" s="15" t="n">
        <v>49.616</v>
      </c>
      <c r="L8441" s="0" t="n">
        <v>2</v>
      </c>
      <c r="M8441" s="16" t="n">
        <v>0.2</v>
      </c>
      <c r="N8441" s="17" t="n">
        <v>4.9616</v>
      </c>
      <c r="O8441" s="0" t="str">
        <f aca="false">TEXT(B8441,"YYYY-MM")</f>
        <v>2018-03</v>
      </c>
      <c r="P8441" s="18" t="n">
        <f aca="false">IFERROR(N8441/K8441,0)</f>
        <v>0.1</v>
      </c>
      <c r="Q8441" s="0" t="str">
        <f aca="false">IF(M8441=0,"No Discount",IF(M8441&lt;0.2,"Low (1-19%)",IF(M8441&lt;0.4,"Medium (20-39%)","High (40%+)")))</f>
        <v>Medium (20-39%)</v>
      </c>
      <c r="R8441" s="0" t="str">
        <f aca="false">INDEX('Lookup Tables'!$B$2:$B$5,MATCH(F8441,'Lookup Tables'!$A$2:$A$5,0))</f>
        <v>Manager A</v>
      </c>
    </row>
    <row r="8442" customFormat="false" ht="15" hidden="false" customHeight="false" outlineLevel="0" collapsed="false">
      <c r="A8442" s="0" t="s">
        <v>6149</v>
      </c>
      <c r="B8442" s="13" t="n">
        <v>43077</v>
      </c>
      <c r="C8442" s="13" t="n">
        <v>43081</v>
      </c>
      <c r="D8442" s="14" t="s">
        <v>52</v>
      </c>
      <c r="E8442" s="14" t="s">
        <v>97</v>
      </c>
      <c r="F8442" s="14" t="s">
        <v>117</v>
      </c>
      <c r="G8442" s="14" t="s">
        <v>269</v>
      </c>
      <c r="H8442" s="14" t="s">
        <v>65</v>
      </c>
      <c r="I8442" s="14" t="s">
        <v>91</v>
      </c>
      <c r="J8442" s="14" t="s">
        <v>490</v>
      </c>
      <c r="K8442" s="15" t="n">
        <v>10.584</v>
      </c>
      <c r="L8442" s="0" t="n">
        <v>3</v>
      </c>
      <c r="M8442" s="16" t="n">
        <v>0.2</v>
      </c>
      <c r="N8442" s="17" t="n">
        <v>3.4398</v>
      </c>
      <c r="O8442" s="0" t="str">
        <f aca="false">TEXT(B8442,"YYYY-MM")</f>
        <v>2017-12</v>
      </c>
      <c r="P8442" s="18" t="n">
        <f aca="false">IFERROR(N8442/K8442,0)</f>
        <v>0.325</v>
      </c>
      <c r="Q8442" s="0" t="str">
        <f aca="false">IF(M8442=0,"No Discount",IF(M8442&lt;0.2,"Low (1-19%)",IF(M8442&lt;0.4,"Medium (20-39%)","High (40%+)")))</f>
        <v>Medium (20-39%)</v>
      </c>
      <c r="R8442" s="0" t="str">
        <f aca="false">INDEX('Lookup Tables'!$B$2:$B$5,MATCH(F8442,'Lookup Tables'!$A$2:$A$5,0))</f>
        <v>Manager B</v>
      </c>
    </row>
    <row r="8443" customFormat="false" ht="15" hidden="false" customHeight="false" outlineLevel="0" collapsed="false">
      <c r="A8443" s="0" t="s">
        <v>6150</v>
      </c>
      <c r="B8443" s="13" t="n">
        <v>43226</v>
      </c>
      <c r="C8443" s="13" t="n">
        <v>43230</v>
      </c>
      <c r="D8443" s="14" t="s">
        <v>69</v>
      </c>
      <c r="E8443" s="14" t="s">
        <v>53</v>
      </c>
      <c r="F8443" s="14" t="s">
        <v>63</v>
      </c>
      <c r="G8443" s="14" t="s">
        <v>189</v>
      </c>
      <c r="H8443" s="14" t="s">
        <v>65</v>
      </c>
      <c r="I8443" s="14" t="s">
        <v>91</v>
      </c>
      <c r="J8443" s="14" t="s">
        <v>325</v>
      </c>
      <c r="K8443" s="15" t="n">
        <v>84.416</v>
      </c>
      <c r="L8443" s="0" t="n">
        <v>4</v>
      </c>
      <c r="M8443" s="16" t="n">
        <v>0.2</v>
      </c>
      <c r="N8443" s="17" t="n">
        <v>27.4352</v>
      </c>
      <c r="O8443" s="0" t="str">
        <f aca="false">TEXT(B8443,"YYYY-MM")</f>
        <v>2018-05</v>
      </c>
      <c r="P8443" s="18" t="n">
        <f aca="false">IFERROR(N8443/K8443,0)</f>
        <v>0.325</v>
      </c>
      <c r="Q8443" s="0" t="str">
        <f aca="false">IF(M8443=0,"No Discount",IF(M8443&lt;0.2,"Low (1-19%)",IF(M8443&lt;0.4,"Medium (20-39%)","High (40%+)")))</f>
        <v>Medium (20-39%)</v>
      </c>
      <c r="R8443" s="0" t="str">
        <f aca="false">INDEX('Lookup Tables'!$B$2:$B$5,MATCH(F8443,'Lookup Tables'!$A$2:$A$5,0))</f>
        <v>Manager D</v>
      </c>
    </row>
    <row r="8444" customFormat="false" ht="15" hidden="false" customHeight="false" outlineLevel="0" collapsed="false">
      <c r="A8444" s="0" t="s">
        <v>6151</v>
      </c>
      <c r="B8444" s="13" t="n">
        <v>42800</v>
      </c>
      <c r="C8444" s="13" t="n">
        <v>42804</v>
      </c>
      <c r="D8444" s="14" t="s">
        <v>69</v>
      </c>
      <c r="E8444" s="14" t="s">
        <v>97</v>
      </c>
      <c r="F8444" s="14" t="s">
        <v>117</v>
      </c>
      <c r="G8444" s="14" t="s">
        <v>118</v>
      </c>
      <c r="H8444" s="14" t="s">
        <v>80</v>
      </c>
      <c r="I8444" s="14" t="s">
        <v>81</v>
      </c>
      <c r="J8444" s="14" t="s">
        <v>1612</v>
      </c>
      <c r="K8444" s="15" t="n">
        <v>431.94</v>
      </c>
      <c r="L8444" s="0" t="n">
        <v>2</v>
      </c>
      <c r="M8444" s="16" t="n">
        <v>0.4</v>
      </c>
      <c r="N8444" s="17" t="n">
        <v>-71.99</v>
      </c>
      <c r="O8444" s="0" t="str">
        <f aca="false">TEXT(B8444,"YYYY-MM")</f>
        <v>2017-03</v>
      </c>
      <c r="P8444" s="18" t="n">
        <f aca="false">IFERROR(N8444/K8444,0)</f>
        <v>-0.166666666666667</v>
      </c>
      <c r="Q8444" s="0" t="str">
        <f aca="false">IF(M8444=0,"No Discount",IF(M8444&lt;0.2,"Low (1-19%)",IF(M8444&lt;0.4,"Medium (20-39%)","High (40%+)")))</f>
        <v>High (40%+)</v>
      </c>
      <c r="R8444" s="0" t="str">
        <f aca="false">INDEX('Lookup Tables'!$B$2:$B$5,MATCH(F8444,'Lookup Tables'!$A$2:$A$5,0))</f>
        <v>Manager B</v>
      </c>
    </row>
    <row r="8445" customFormat="false" ht="15" hidden="false" customHeight="false" outlineLevel="0" collapsed="false">
      <c r="A8445" s="0" t="s">
        <v>6151</v>
      </c>
      <c r="B8445" s="13" t="n">
        <v>42800</v>
      </c>
      <c r="C8445" s="13" t="n">
        <v>42804</v>
      </c>
      <c r="D8445" s="14" t="s">
        <v>69</v>
      </c>
      <c r="E8445" s="14" t="s">
        <v>97</v>
      </c>
      <c r="F8445" s="14" t="s">
        <v>117</v>
      </c>
      <c r="G8445" s="14" t="s">
        <v>118</v>
      </c>
      <c r="H8445" s="14" t="s">
        <v>65</v>
      </c>
      <c r="I8445" s="14" t="s">
        <v>83</v>
      </c>
      <c r="J8445" s="14" t="s">
        <v>2492</v>
      </c>
      <c r="K8445" s="15" t="n">
        <v>2.043</v>
      </c>
      <c r="L8445" s="0" t="n">
        <v>1</v>
      </c>
      <c r="M8445" s="16" t="n">
        <v>0.7</v>
      </c>
      <c r="N8445" s="17" t="n">
        <v>-1.4982</v>
      </c>
      <c r="O8445" s="0" t="str">
        <f aca="false">TEXT(B8445,"YYYY-MM")</f>
        <v>2017-03</v>
      </c>
      <c r="P8445" s="18" t="n">
        <f aca="false">IFERROR(N8445/K8445,0)</f>
        <v>-0.733333333333333</v>
      </c>
      <c r="Q8445" s="0" t="str">
        <f aca="false">IF(M8445=0,"No Discount",IF(M8445&lt;0.2,"Low (1-19%)",IF(M8445&lt;0.4,"Medium (20-39%)","High (40%+)")))</f>
        <v>High (40%+)</v>
      </c>
      <c r="R8445" s="0" t="str">
        <f aca="false">INDEX('Lookup Tables'!$B$2:$B$5,MATCH(F8445,'Lookup Tables'!$A$2:$A$5,0))</f>
        <v>Manager B</v>
      </c>
    </row>
    <row r="8446" customFormat="false" ht="15" hidden="false" customHeight="false" outlineLevel="0" collapsed="false">
      <c r="A8446" s="0" t="s">
        <v>6151</v>
      </c>
      <c r="B8446" s="13" t="n">
        <v>42800</v>
      </c>
      <c r="C8446" s="13" t="n">
        <v>42804</v>
      </c>
      <c r="D8446" s="14" t="s">
        <v>69</v>
      </c>
      <c r="E8446" s="14" t="s">
        <v>97</v>
      </c>
      <c r="F8446" s="14" t="s">
        <v>117</v>
      </c>
      <c r="G8446" s="14" t="s">
        <v>118</v>
      </c>
      <c r="H8446" s="14" t="s">
        <v>80</v>
      </c>
      <c r="I8446" s="14" t="s">
        <v>81</v>
      </c>
      <c r="J8446" s="14" t="s">
        <v>935</v>
      </c>
      <c r="K8446" s="15" t="n">
        <v>68.238</v>
      </c>
      <c r="L8446" s="0" t="n">
        <v>3</v>
      </c>
      <c r="M8446" s="16" t="n">
        <v>0.4</v>
      </c>
      <c r="N8446" s="17" t="n">
        <v>-12.5103</v>
      </c>
      <c r="O8446" s="0" t="str">
        <f aca="false">TEXT(B8446,"YYYY-MM")</f>
        <v>2017-03</v>
      </c>
      <c r="P8446" s="18" t="n">
        <f aca="false">IFERROR(N8446/K8446,0)</f>
        <v>-0.183333333333333</v>
      </c>
      <c r="Q8446" s="0" t="str">
        <f aca="false">IF(M8446=0,"No Discount",IF(M8446&lt;0.2,"Low (1-19%)",IF(M8446&lt;0.4,"Medium (20-39%)","High (40%+)")))</f>
        <v>High (40%+)</v>
      </c>
      <c r="R8446" s="0" t="str">
        <f aca="false">INDEX('Lookup Tables'!$B$2:$B$5,MATCH(F8446,'Lookup Tables'!$A$2:$A$5,0))</f>
        <v>Manager B</v>
      </c>
    </row>
    <row r="8447" customFormat="false" ht="15" hidden="false" customHeight="false" outlineLevel="0" collapsed="false">
      <c r="A8447" s="0" t="s">
        <v>6152</v>
      </c>
      <c r="B8447" s="13" t="n">
        <v>43396</v>
      </c>
      <c r="C8447" s="13" t="n">
        <v>43397</v>
      </c>
      <c r="D8447" s="14" t="s">
        <v>137</v>
      </c>
      <c r="E8447" s="14" t="s">
        <v>62</v>
      </c>
      <c r="F8447" s="14" t="s">
        <v>117</v>
      </c>
      <c r="G8447" s="14" t="s">
        <v>649</v>
      </c>
      <c r="H8447" s="14" t="s">
        <v>56</v>
      </c>
      <c r="I8447" s="14" t="s">
        <v>71</v>
      </c>
      <c r="J8447" s="14" t="s">
        <v>1495</v>
      </c>
      <c r="K8447" s="15" t="n">
        <v>240.744</v>
      </c>
      <c r="L8447" s="0" t="n">
        <v>4</v>
      </c>
      <c r="M8447" s="16" t="n">
        <v>0.3</v>
      </c>
      <c r="N8447" s="17" t="n">
        <v>-13.7568</v>
      </c>
      <c r="O8447" s="0" t="str">
        <f aca="false">TEXT(B8447,"YYYY-MM")</f>
        <v>2018-10</v>
      </c>
      <c r="P8447" s="18" t="n">
        <f aca="false">IFERROR(N8447/K8447,0)</f>
        <v>-0.0571428571428571</v>
      </c>
      <c r="Q8447" s="0" t="str">
        <f aca="false">IF(M8447=0,"No Discount",IF(M8447&lt;0.2,"Low (1-19%)",IF(M8447&lt;0.4,"Medium (20-39%)","High (40%+)")))</f>
        <v>Medium (20-39%)</v>
      </c>
      <c r="R8447" s="0" t="str">
        <f aca="false">INDEX('Lookup Tables'!$B$2:$B$5,MATCH(F8447,'Lookup Tables'!$A$2:$A$5,0))</f>
        <v>Manager B</v>
      </c>
    </row>
    <row r="8448" customFormat="false" ht="15" hidden="false" customHeight="false" outlineLevel="0" collapsed="false">
      <c r="A8448" s="0" t="s">
        <v>6152</v>
      </c>
      <c r="B8448" s="13" t="n">
        <v>43396</v>
      </c>
      <c r="C8448" s="13" t="n">
        <v>43397</v>
      </c>
      <c r="D8448" s="14" t="s">
        <v>137</v>
      </c>
      <c r="E8448" s="14" t="s">
        <v>62</v>
      </c>
      <c r="F8448" s="14" t="s">
        <v>117</v>
      </c>
      <c r="G8448" s="14" t="s">
        <v>649</v>
      </c>
      <c r="H8448" s="14" t="s">
        <v>56</v>
      </c>
      <c r="I8448" s="14" t="s">
        <v>76</v>
      </c>
      <c r="J8448" s="14" t="s">
        <v>3035</v>
      </c>
      <c r="K8448" s="15" t="n">
        <v>35</v>
      </c>
      <c r="L8448" s="0" t="n">
        <v>4</v>
      </c>
      <c r="M8448" s="16" t="n">
        <v>0</v>
      </c>
      <c r="N8448" s="17" t="n">
        <v>14.7</v>
      </c>
      <c r="O8448" s="0" t="str">
        <f aca="false">TEXT(B8448,"YYYY-MM")</f>
        <v>2018-10</v>
      </c>
      <c r="P8448" s="18" t="n">
        <f aca="false">IFERROR(N8448/K8448,0)</f>
        <v>0.42</v>
      </c>
      <c r="Q8448" s="0" t="str">
        <f aca="false">IF(M8448=0,"No Discount",IF(M8448&lt;0.2,"Low (1-19%)",IF(M8448&lt;0.4,"Medium (20-39%)","High (40%+)")))</f>
        <v>No Discount</v>
      </c>
      <c r="R8448" s="0" t="str">
        <f aca="false">INDEX('Lookup Tables'!$B$2:$B$5,MATCH(F8448,'Lookup Tables'!$A$2:$A$5,0))</f>
        <v>Manager B</v>
      </c>
    </row>
    <row r="8449" customFormat="false" ht="15" hidden="false" customHeight="false" outlineLevel="0" collapsed="false">
      <c r="A8449" s="0" t="s">
        <v>6152</v>
      </c>
      <c r="B8449" s="13" t="n">
        <v>43396</v>
      </c>
      <c r="C8449" s="13" t="n">
        <v>43397</v>
      </c>
      <c r="D8449" s="14" t="s">
        <v>137</v>
      </c>
      <c r="E8449" s="14" t="s">
        <v>62</v>
      </c>
      <c r="F8449" s="14" t="s">
        <v>117</v>
      </c>
      <c r="G8449" s="14" t="s">
        <v>649</v>
      </c>
      <c r="H8449" s="14" t="s">
        <v>56</v>
      </c>
      <c r="I8449" s="14" t="s">
        <v>76</v>
      </c>
      <c r="J8449" s="14" t="s">
        <v>5369</v>
      </c>
      <c r="K8449" s="15" t="n">
        <v>210.68</v>
      </c>
      <c r="L8449" s="0" t="n">
        <v>2</v>
      </c>
      <c r="M8449" s="16" t="n">
        <v>0</v>
      </c>
      <c r="N8449" s="17" t="n">
        <v>50.5632</v>
      </c>
      <c r="O8449" s="0" t="str">
        <f aca="false">TEXT(B8449,"YYYY-MM")</f>
        <v>2018-10</v>
      </c>
      <c r="P8449" s="18" t="n">
        <f aca="false">IFERROR(N8449/K8449,0)</f>
        <v>0.24</v>
      </c>
      <c r="Q8449" s="0" t="str">
        <f aca="false">IF(M8449=0,"No Discount",IF(M8449&lt;0.2,"Low (1-19%)",IF(M8449&lt;0.4,"Medium (20-39%)","High (40%+)")))</f>
        <v>No Discount</v>
      </c>
      <c r="R8449" s="0" t="str">
        <f aca="false">INDEX('Lookup Tables'!$B$2:$B$5,MATCH(F8449,'Lookup Tables'!$A$2:$A$5,0))</f>
        <v>Manager B</v>
      </c>
    </row>
    <row r="8450" customFormat="false" ht="15" hidden="false" customHeight="false" outlineLevel="0" collapsed="false">
      <c r="A8450" s="0" t="s">
        <v>6152</v>
      </c>
      <c r="B8450" s="13" t="n">
        <v>43396</v>
      </c>
      <c r="C8450" s="13" t="n">
        <v>43397</v>
      </c>
      <c r="D8450" s="14" t="s">
        <v>137</v>
      </c>
      <c r="E8450" s="14" t="s">
        <v>62</v>
      </c>
      <c r="F8450" s="14" t="s">
        <v>117</v>
      </c>
      <c r="G8450" s="14" t="s">
        <v>649</v>
      </c>
      <c r="H8450" s="14" t="s">
        <v>56</v>
      </c>
      <c r="I8450" s="14" t="s">
        <v>71</v>
      </c>
      <c r="J8450" s="14" t="s">
        <v>620</v>
      </c>
      <c r="K8450" s="15" t="n">
        <v>637.896</v>
      </c>
      <c r="L8450" s="0" t="n">
        <v>3</v>
      </c>
      <c r="M8450" s="16" t="n">
        <v>0.3</v>
      </c>
      <c r="N8450" s="17" t="n">
        <v>-127.5792</v>
      </c>
      <c r="O8450" s="0" t="str">
        <f aca="false">TEXT(B8450,"YYYY-MM")</f>
        <v>2018-10</v>
      </c>
      <c r="P8450" s="18" t="n">
        <f aca="false">IFERROR(N8450/K8450,0)</f>
        <v>-0.2</v>
      </c>
      <c r="Q8450" s="0" t="str">
        <f aca="false">IF(M8450=0,"No Discount",IF(M8450&lt;0.2,"Low (1-19%)",IF(M8450&lt;0.4,"Medium (20-39%)","High (40%+)")))</f>
        <v>Medium (20-39%)</v>
      </c>
      <c r="R8450" s="0" t="str">
        <f aca="false">INDEX('Lookup Tables'!$B$2:$B$5,MATCH(F8450,'Lookup Tables'!$A$2:$A$5,0))</f>
        <v>Manager B</v>
      </c>
    </row>
    <row r="8451" customFormat="false" ht="15" hidden="false" customHeight="false" outlineLevel="0" collapsed="false">
      <c r="A8451" s="0" t="s">
        <v>6152</v>
      </c>
      <c r="B8451" s="13" t="n">
        <v>43396</v>
      </c>
      <c r="C8451" s="13" t="n">
        <v>43397</v>
      </c>
      <c r="D8451" s="14" t="s">
        <v>137</v>
      </c>
      <c r="E8451" s="14" t="s">
        <v>62</v>
      </c>
      <c r="F8451" s="14" t="s">
        <v>117</v>
      </c>
      <c r="G8451" s="14" t="s">
        <v>649</v>
      </c>
      <c r="H8451" s="14" t="s">
        <v>65</v>
      </c>
      <c r="I8451" s="14" t="s">
        <v>91</v>
      </c>
      <c r="J8451" s="14" t="s">
        <v>666</v>
      </c>
      <c r="K8451" s="15" t="n">
        <v>43.44</v>
      </c>
      <c r="L8451" s="0" t="n">
        <v>8</v>
      </c>
      <c r="M8451" s="16" t="n">
        <v>0</v>
      </c>
      <c r="N8451" s="17" t="n">
        <v>21.2856</v>
      </c>
      <c r="O8451" s="0" t="str">
        <f aca="false">TEXT(B8451,"YYYY-MM")</f>
        <v>2018-10</v>
      </c>
      <c r="P8451" s="18" t="n">
        <f aca="false">IFERROR(N8451/K8451,0)</f>
        <v>0.49</v>
      </c>
      <c r="Q8451" s="0" t="str">
        <f aca="false">IF(M8451=0,"No Discount",IF(M8451&lt;0.2,"Low (1-19%)",IF(M8451&lt;0.4,"Medium (20-39%)","High (40%+)")))</f>
        <v>No Discount</v>
      </c>
      <c r="R8451" s="0" t="str">
        <f aca="false">INDEX('Lookup Tables'!$B$2:$B$5,MATCH(F8451,'Lookup Tables'!$A$2:$A$5,0))</f>
        <v>Manager B</v>
      </c>
    </row>
    <row r="8452" customFormat="false" ht="15" hidden="false" customHeight="false" outlineLevel="0" collapsed="false">
      <c r="A8452" s="0" t="s">
        <v>6152</v>
      </c>
      <c r="B8452" s="13" t="n">
        <v>43396</v>
      </c>
      <c r="C8452" s="13" t="n">
        <v>43397</v>
      </c>
      <c r="D8452" s="14" t="s">
        <v>137</v>
      </c>
      <c r="E8452" s="14" t="s">
        <v>62</v>
      </c>
      <c r="F8452" s="14" t="s">
        <v>117</v>
      </c>
      <c r="G8452" s="14" t="s">
        <v>649</v>
      </c>
      <c r="H8452" s="14" t="s">
        <v>65</v>
      </c>
      <c r="I8452" s="14" t="s">
        <v>85</v>
      </c>
      <c r="J8452" s="14" t="s">
        <v>2057</v>
      </c>
      <c r="K8452" s="15" t="n">
        <v>2.22</v>
      </c>
      <c r="L8452" s="0" t="n">
        <v>1</v>
      </c>
      <c r="M8452" s="16" t="n">
        <v>0</v>
      </c>
      <c r="N8452" s="17" t="n">
        <v>0.666</v>
      </c>
      <c r="O8452" s="0" t="str">
        <f aca="false">TEXT(B8452,"YYYY-MM")</f>
        <v>2018-10</v>
      </c>
      <c r="P8452" s="18" t="n">
        <f aca="false">IFERROR(N8452/K8452,0)</f>
        <v>0.3</v>
      </c>
      <c r="Q8452" s="0" t="str">
        <f aca="false">IF(M8452=0,"No Discount",IF(M8452&lt;0.2,"Low (1-19%)",IF(M8452&lt;0.4,"Medium (20-39%)","High (40%+)")))</f>
        <v>No Discount</v>
      </c>
      <c r="R8452" s="0" t="str">
        <f aca="false">INDEX('Lookup Tables'!$B$2:$B$5,MATCH(F8452,'Lookup Tables'!$A$2:$A$5,0))</f>
        <v>Manager B</v>
      </c>
    </row>
    <row r="8453" customFormat="false" ht="15" hidden="false" customHeight="false" outlineLevel="0" collapsed="false">
      <c r="A8453" s="0" t="s">
        <v>6153</v>
      </c>
      <c r="B8453" s="13" t="n">
        <v>42122</v>
      </c>
      <c r="C8453" s="13" t="n">
        <v>42124</v>
      </c>
      <c r="D8453" s="14" t="s">
        <v>137</v>
      </c>
      <c r="E8453" s="14" t="s">
        <v>53</v>
      </c>
      <c r="F8453" s="14" t="s">
        <v>63</v>
      </c>
      <c r="G8453" s="14" t="s">
        <v>64</v>
      </c>
      <c r="H8453" s="14" t="s">
        <v>80</v>
      </c>
      <c r="I8453" s="14" t="s">
        <v>81</v>
      </c>
      <c r="J8453" s="14" t="s">
        <v>3040</v>
      </c>
      <c r="K8453" s="15" t="n">
        <v>1679.96</v>
      </c>
      <c r="L8453" s="0" t="n">
        <v>5</v>
      </c>
      <c r="M8453" s="16" t="n">
        <v>0.2</v>
      </c>
      <c r="N8453" s="17" t="n">
        <v>125.997</v>
      </c>
      <c r="O8453" s="0" t="str">
        <f aca="false">TEXT(B8453,"YYYY-MM")</f>
        <v>2015-04</v>
      </c>
      <c r="P8453" s="18" t="n">
        <f aca="false">IFERROR(N8453/K8453,0)</f>
        <v>0.075</v>
      </c>
      <c r="Q8453" s="0" t="str">
        <f aca="false">IF(M8453=0,"No Discount",IF(M8453&lt;0.2,"Low (1-19%)",IF(M8453&lt;0.4,"Medium (20-39%)","High (40%+)")))</f>
        <v>Medium (20-39%)</v>
      </c>
      <c r="R8453" s="0" t="str">
        <f aca="false">INDEX('Lookup Tables'!$B$2:$B$5,MATCH(F8453,'Lookup Tables'!$A$2:$A$5,0))</f>
        <v>Manager D</v>
      </c>
    </row>
    <row r="8454" customFormat="false" ht="15" hidden="false" customHeight="false" outlineLevel="0" collapsed="false">
      <c r="A8454" s="0" t="s">
        <v>6154</v>
      </c>
      <c r="B8454" s="13" t="n">
        <v>42843</v>
      </c>
      <c r="C8454" s="13" t="n">
        <v>42848</v>
      </c>
      <c r="D8454" s="14" t="s">
        <v>69</v>
      </c>
      <c r="E8454" s="14" t="s">
        <v>62</v>
      </c>
      <c r="F8454" s="14" t="s">
        <v>98</v>
      </c>
      <c r="G8454" s="14" t="s">
        <v>99</v>
      </c>
      <c r="H8454" s="14" t="s">
        <v>56</v>
      </c>
      <c r="I8454" s="14" t="s">
        <v>59</v>
      </c>
      <c r="J8454" s="14" t="s">
        <v>1454</v>
      </c>
      <c r="K8454" s="15" t="n">
        <v>344.372</v>
      </c>
      <c r="L8454" s="0" t="n">
        <v>4</v>
      </c>
      <c r="M8454" s="16" t="n">
        <v>0.3</v>
      </c>
      <c r="N8454" s="17" t="n">
        <v>-93.4724</v>
      </c>
      <c r="O8454" s="0" t="str">
        <f aca="false">TEXT(B8454,"YYYY-MM")</f>
        <v>2017-04</v>
      </c>
      <c r="P8454" s="18" t="n">
        <f aca="false">IFERROR(N8454/K8454,0)</f>
        <v>-0.271428571428571</v>
      </c>
      <c r="Q8454" s="0" t="str">
        <f aca="false">IF(M8454=0,"No Discount",IF(M8454&lt;0.2,"Low (1-19%)",IF(M8454&lt;0.4,"Medium (20-39%)","High (40%+)")))</f>
        <v>Medium (20-39%)</v>
      </c>
      <c r="R8454" s="0" t="str">
        <f aca="false">INDEX('Lookup Tables'!$B$2:$B$5,MATCH(F8454,'Lookup Tables'!$A$2:$A$5,0))</f>
        <v>Manager A</v>
      </c>
    </row>
    <row r="8455" customFormat="false" ht="15" hidden="false" customHeight="false" outlineLevel="0" collapsed="false">
      <c r="A8455" s="0" t="s">
        <v>6154</v>
      </c>
      <c r="B8455" s="13" t="n">
        <v>42843</v>
      </c>
      <c r="C8455" s="13" t="n">
        <v>42848</v>
      </c>
      <c r="D8455" s="14" t="s">
        <v>69</v>
      </c>
      <c r="E8455" s="14" t="s">
        <v>62</v>
      </c>
      <c r="F8455" s="14" t="s">
        <v>98</v>
      </c>
      <c r="G8455" s="14" t="s">
        <v>99</v>
      </c>
      <c r="H8455" s="14" t="s">
        <v>65</v>
      </c>
      <c r="I8455" s="14" t="s">
        <v>73</v>
      </c>
      <c r="J8455" s="14" t="s">
        <v>867</v>
      </c>
      <c r="K8455" s="15" t="n">
        <v>1554.936</v>
      </c>
      <c r="L8455" s="0" t="n">
        <v>3</v>
      </c>
      <c r="M8455" s="16" t="n">
        <v>0.2</v>
      </c>
      <c r="N8455" s="17" t="n">
        <v>77.7468</v>
      </c>
      <c r="O8455" s="0" t="str">
        <f aca="false">TEXT(B8455,"YYYY-MM")</f>
        <v>2017-04</v>
      </c>
      <c r="P8455" s="18" t="n">
        <f aca="false">IFERROR(N8455/K8455,0)</f>
        <v>0.05</v>
      </c>
      <c r="Q8455" s="0" t="str">
        <f aca="false">IF(M8455=0,"No Discount",IF(M8455&lt;0.2,"Low (1-19%)",IF(M8455&lt;0.4,"Medium (20-39%)","High (40%+)")))</f>
        <v>Medium (20-39%)</v>
      </c>
      <c r="R8455" s="0" t="str">
        <f aca="false">INDEX('Lookup Tables'!$B$2:$B$5,MATCH(F8455,'Lookup Tables'!$A$2:$A$5,0))</f>
        <v>Manager A</v>
      </c>
    </row>
    <row r="8456" customFormat="false" ht="15" hidden="false" customHeight="false" outlineLevel="0" collapsed="false">
      <c r="A8456" s="0" t="s">
        <v>6154</v>
      </c>
      <c r="B8456" s="13" t="n">
        <v>42843</v>
      </c>
      <c r="C8456" s="13" t="n">
        <v>42848</v>
      </c>
      <c r="D8456" s="14" t="s">
        <v>69</v>
      </c>
      <c r="E8456" s="14" t="s">
        <v>62</v>
      </c>
      <c r="F8456" s="14" t="s">
        <v>98</v>
      </c>
      <c r="G8456" s="14" t="s">
        <v>99</v>
      </c>
      <c r="H8456" s="14" t="s">
        <v>56</v>
      </c>
      <c r="I8456" s="14" t="s">
        <v>76</v>
      </c>
      <c r="J8456" s="14" t="s">
        <v>2452</v>
      </c>
      <c r="K8456" s="15" t="n">
        <v>127.88</v>
      </c>
      <c r="L8456" s="0" t="n">
        <v>5</v>
      </c>
      <c r="M8456" s="16" t="n">
        <v>0.6</v>
      </c>
      <c r="N8456" s="17" t="n">
        <v>-67.137</v>
      </c>
      <c r="O8456" s="0" t="str">
        <f aca="false">TEXT(B8456,"YYYY-MM")</f>
        <v>2017-04</v>
      </c>
      <c r="P8456" s="18" t="n">
        <f aca="false">IFERROR(N8456/K8456,0)</f>
        <v>-0.525</v>
      </c>
      <c r="Q8456" s="0" t="str">
        <f aca="false">IF(M8456=0,"No Discount",IF(M8456&lt;0.2,"Low (1-19%)",IF(M8456&lt;0.4,"Medium (20-39%)","High (40%+)")))</f>
        <v>High (40%+)</v>
      </c>
      <c r="R8456" s="0" t="str">
        <f aca="false">INDEX('Lookup Tables'!$B$2:$B$5,MATCH(F8456,'Lookup Tables'!$A$2:$A$5,0))</f>
        <v>Manager A</v>
      </c>
    </row>
    <row r="8457" customFormat="false" ht="15" hidden="false" customHeight="false" outlineLevel="0" collapsed="false">
      <c r="A8457" s="0" t="s">
        <v>6155</v>
      </c>
      <c r="B8457" s="13" t="n">
        <v>42877</v>
      </c>
      <c r="C8457" s="13" t="n">
        <v>42884</v>
      </c>
      <c r="D8457" s="14" t="s">
        <v>69</v>
      </c>
      <c r="E8457" s="14" t="s">
        <v>62</v>
      </c>
      <c r="F8457" s="14" t="s">
        <v>63</v>
      </c>
      <c r="G8457" s="14" t="s">
        <v>64</v>
      </c>
      <c r="H8457" s="14" t="s">
        <v>80</v>
      </c>
      <c r="I8457" s="14" t="s">
        <v>81</v>
      </c>
      <c r="J8457" s="14" t="s">
        <v>406</v>
      </c>
      <c r="K8457" s="15" t="n">
        <v>222.384</v>
      </c>
      <c r="L8457" s="0" t="n">
        <v>2</v>
      </c>
      <c r="M8457" s="16" t="n">
        <v>0.2</v>
      </c>
      <c r="N8457" s="17" t="n">
        <v>22.2384</v>
      </c>
      <c r="O8457" s="0" t="str">
        <f aca="false">TEXT(B8457,"YYYY-MM")</f>
        <v>2017-05</v>
      </c>
      <c r="P8457" s="18" t="n">
        <f aca="false">IFERROR(N8457/K8457,0)</f>
        <v>0.1</v>
      </c>
      <c r="Q8457" s="0" t="str">
        <f aca="false">IF(M8457=0,"No Discount",IF(M8457&lt;0.2,"Low (1-19%)",IF(M8457&lt;0.4,"Medium (20-39%)","High (40%+)")))</f>
        <v>Medium (20-39%)</v>
      </c>
      <c r="R8457" s="0" t="str">
        <f aca="false">INDEX('Lookup Tables'!$B$2:$B$5,MATCH(F8457,'Lookup Tables'!$A$2:$A$5,0))</f>
        <v>Manager D</v>
      </c>
    </row>
    <row r="8458" customFormat="false" ht="15" hidden="false" customHeight="false" outlineLevel="0" collapsed="false">
      <c r="A8458" s="0" t="s">
        <v>6156</v>
      </c>
      <c r="B8458" s="13" t="n">
        <v>43248</v>
      </c>
      <c r="C8458" s="13" t="n">
        <v>43253</v>
      </c>
      <c r="D8458" s="14" t="s">
        <v>52</v>
      </c>
      <c r="E8458" s="14" t="s">
        <v>62</v>
      </c>
      <c r="F8458" s="14" t="s">
        <v>98</v>
      </c>
      <c r="G8458" s="14" t="s">
        <v>146</v>
      </c>
      <c r="H8458" s="14" t="s">
        <v>56</v>
      </c>
      <c r="I8458" s="14" t="s">
        <v>59</v>
      </c>
      <c r="J8458" s="14" t="s">
        <v>291</v>
      </c>
      <c r="K8458" s="15" t="n">
        <v>106.869</v>
      </c>
      <c r="L8458" s="0" t="n">
        <v>3</v>
      </c>
      <c r="M8458" s="16" t="n">
        <v>0.3</v>
      </c>
      <c r="N8458" s="17" t="n">
        <v>-29.0073</v>
      </c>
      <c r="O8458" s="0" t="str">
        <f aca="false">TEXT(B8458,"YYYY-MM")</f>
        <v>2018-05</v>
      </c>
      <c r="P8458" s="18" t="n">
        <f aca="false">IFERROR(N8458/K8458,0)</f>
        <v>-0.271428571428571</v>
      </c>
      <c r="Q8458" s="0" t="str">
        <f aca="false">IF(M8458=0,"No Discount",IF(M8458&lt;0.2,"Low (1-19%)",IF(M8458&lt;0.4,"Medium (20-39%)","High (40%+)")))</f>
        <v>Medium (20-39%)</v>
      </c>
      <c r="R8458" s="0" t="str">
        <f aca="false">INDEX('Lookup Tables'!$B$2:$B$5,MATCH(F8458,'Lookup Tables'!$A$2:$A$5,0))</f>
        <v>Manager A</v>
      </c>
    </row>
    <row r="8459" customFormat="false" ht="15" hidden="false" customHeight="false" outlineLevel="0" collapsed="false">
      <c r="A8459" s="0" t="s">
        <v>6156</v>
      </c>
      <c r="B8459" s="13" t="n">
        <v>43248</v>
      </c>
      <c r="C8459" s="13" t="n">
        <v>43253</v>
      </c>
      <c r="D8459" s="14" t="s">
        <v>52</v>
      </c>
      <c r="E8459" s="14" t="s">
        <v>62</v>
      </c>
      <c r="F8459" s="14" t="s">
        <v>98</v>
      </c>
      <c r="G8459" s="14" t="s">
        <v>146</v>
      </c>
      <c r="H8459" s="14" t="s">
        <v>65</v>
      </c>
      <c r="I8459" s="14" t="s">
        <v>83</v>
      </c>
      <c r="J8459" s="14" t="s">
        <v>569</v>
      </c>
      <c r="K8459" s="15" t="n">
        <v>3.564</v>
      </c>
      <c r="L8459" s="0" t="n">
        <v>3</v>
      </c>
      <c r="M8459" s="16" t="n">
        <v>0.8</v>
      </c>
      <c r="N8459" s="17" t="n">
        <v>-6.237</v>
      </c>
      <c r="O8459" s="0" t="str">
        <f aca="false">TEXT(B8459,"YYYY-MM")</f>
        <v>2018-05</v>
      </c>
      <c r="P8459" s="18" t="n">
        <f aca="false">IFERROR(N8459/K8459,0)</f>
        <v>-1.75</v>
      </c>
      <c r="Q8459" s="0" t="str">
        <f aca="false">IF(M8459=0,"No Discount",IF(M8459&lt;0.2,"Low (1-19%)",IF(M8459&lt;0.4,"Medium (20-39%)","High (40%+)")))</f>
        <v>High (40%+)</v>
      </c>
      <c r="R8459" s="0" t="str">
        <f aca="false">INDEX('Lookup Tables'!$B$2:$B$5,MATCH(F8459,'Lookup Tables'!$A$2:$A$5,0))</f>
        <v>Manager A</v>
      </c>
    </row>
    <row r="8460" customFormat="false" ht="15" hidden="false" customHeight="false" outlineLevel="0" collapsed="false">
      <c r="A8460" s="0" t="s">
        <v>6157</v>
      </c>
      <c r="B8460" s="13" t="n">
        <v>42241</v>
      </c>
      <c r="C8460" s="13" t="n">
        <v>42245</v>
      </c>
      <c r="D8460" s="14" t="s">
        <v>69</v>
      </c>
      <c r="E8460" s="14" t="s">
        <v>53</v>
      </c>
      <c r="F8460" s="14" t="s">
        <v>98</v>
      </c>
      <c r="G8460" s="14" t="s">
        <v>99</v>
      </c>
      <c r="H8460" s="14" t="s">
        <v>65</v>
      </c>
      <c r="I8460" s="14" t="s">
        <v>83</v>
      </c>
      <c r="J8460" s="14" t="s">
        <v>2174</v>
      </c>
      <c r="K8460" s="15" t="n">
        <v>25.68</v>
      </c>
      <c r="L8460" s="0" t="n">
        <v>3</v>
      </c>
      <c r="M8460" s="16" t="n">
        <v>0.8</v>
      </c>
      <c r="N8460" s="17" t="n">
        <v>-39.804</v>
      </c>
      <c r="O8460" s="0" t="str">
        <f aca="false">TEXT(B8460,"YYYY-MM")</f>
        <v>2015-08</v>
      </c>
      <c r="P8460" s="18" t="n">
        <f aca="false">IFERROR(N8460/K8460,0)</f>
        <v>-1.55</v>
      </c>
      <c r="Q8460" s="0" t="str">
        <f aca="false">IF(M8460=0,"No Discount",IF(M8460&lt;0.2,"Low (1-19%)",IF(M8460&lt;0.4,"Medium (20-39%)","High (40%+)")))</f>
        <v>High (40%+)</v>
      </c>
      <c r="R8460" s="0" t="str">
        <f aca="false">INDEX('Lookup Tables'!$B$2:$B$5,MATCH(F8460,'Lookup Tables'!$A$2:$A$5,0))</f>
        <v>Manager A</v>
      </c>
    </row>
    <row r="8461" customFormat="false" ht="15" hidden="false" customHeight="false" outlineLevel="0" collapsed="false">
      <c r="A8461" s="0" t="s">
        <v>6157</v>
      </c>
      <c r="B8461" s="13" t="n">
        <v>42241</v>
      </c>
      <c r="C8461" s="13" t="n">
        <v>42245</v>
      </c>
      <c r="D8461" s="14" t="s">
        <v>69</v>
      </c>
      <c r="E8461" s="14" t="s">
        <v>53</v>
      </c>
      <c r="F8461" s="14" t="s">
        <v>98</v>
      </c>
      <c r="G8461" s="14" t="s">
        <v>99</v>
      </c>
      <c r="H8461" s="14" t="s">
        <v>65</v>
      </c>
      <c r="I8461" s="14" t="s">
        <v>83</v>
      </c>
      <c r="J8461" s="14" t="s">
        <v>627</v>
      </c>
      <c r="K8461" s="15" t="n">
        <v>12.384</v>
      </c>
      <c r="L8461" s="0" t="n">
        <v>3</v>
      </c>
      <c r="M8461" s="16" t="n">
        <v>0.8</v>
      </c>
      <c r="N8461" s="17" t="n">
        <v>-19.8144</v>
      </c>
      <c r="O8461" s="0" t="str">
        <f aca="false">TEXT(B8461,"YYYY-MM")</f>
        <v>2015-08</v>
      </c>
      <c r="P8461" s="18" t="n">
        <f aca="false">IFERROR(N8461/K8461,0)</f>
        <v>-1.6</v>
      </c>
      <c r="Q8461" s="0" t="str">
        <f aca="false">IF(M8461=0,"No Discount",IF(M8461&lt;0.2,"Low (1-19%)",IF(M8461&lt;0.4,"Medium (20-39%)","High (40%+)")))</f>
        <v>High (40%+)</v>
      </c>
      <c r="R8461" s="0" t="str">
        <f aca="false">INDEX('Lookup Tables'!$B$2:$B$5,MATCH(F8461,'Lookup Tables'!$A$2:$A$5,0))</f>
        <v>Manager A</v>
      </c>
    </row>
    <row r="8462" customFormat="false" ht="15" hidden="false" customHeight="false" outlineLevel="0" collapsed="false">
      <c r="A8462" s="0" t="s">
        <v>6158</v>
      </c>
      <c r="B8462" s="13" t="n">
        <v>42246</v>
      </c>
      <c r="C8462" s="13" t="n">
        <v>42251</v>
      </c>
      <c r="D8462" s="14" t="s">
        <v>69</v>
      </c>
      <c r="E8462" s="14" t="s">
        <v>53</v>
      </c>
      <c r="F8462" s="14" t="s">
        <v>117</v>
      </c>
      <c r="G8462" s="14" t="s">
        <v>375</v>
      </c>
      <c r="H8462" s="14" t="s">
        <v>65</v>
      </c>
      <c r="I8462" s="14" t="s">
        <v>83</v>
      </c>
      <c r="J8462" s="14" t="s">
        <v>1572</v>
      </c>
      <c r="K8462" s="15" t="n">
        <v>25.3</v>
      </c>
      <c r="L8462" s="0" t="n">
        <v>5</v>
      </c>
      <c r="M8462" s="16" t="n">
        <v>0</v>
      </c>
      <c r="N8462" s="17" t="n">
        <v>11.891</v>
      </c>
      <c r="O8462" s="0" t="str">
        <f aca="false">TEXT(B8462,"YYYY-MM")</f>
        <v>2015-08</v>
      </c>
      <c r="P8462" s="18" t="n">
        <f aca="false">IFERROR(N8462/K8462,0)</f>
        <v>0.47</v>
      </c>
      <c r="Q8462" s="0" t="str">
        <f aca="false">IF(M8462=0,"No Discount",IF(M8462&lt;0.2,"Low (1-19%)",IF(M8462&lt;0.4,"Medium (20-39%)","High (40%+)")))</f>
        <v>No Discount</v>
      </c>
      <c r="R8462" s="0" t="str">
        <f aca="false">INDEX('Lookup Tables'!$B$2:$B$5,MATCH(F8462,'Lookup Tables'!$A$2:$A$5,0))</f>
        <v>Manager B</v>
      </c>
    </row>
    <row r="8463" customFormat="false" ht="15" hidden="false" customHeight="false" outlineLevel="0" collapsed="false">
      <c r="A8463" s="0" t="s">
        <v>6158</v>
      </c>
      <c r="B8463" s="13" t="n">
        <v>42246</v>
      </c>
      <c r="C8463" s="13" t="n">
        <v>42251</v>
      </c>
      <c r="D8463" s="14" t="s">
        <v>69</v>
      </c>
      <c r="E8463" s="14" t="s">
        <v>53</v>
      </c>
      <c r="F8463" s="14" t="s">
        <v>117</v>
      </c>
      <c r="G8463" s="14" t="s">
        <v>375</v>
      </c>
      <c r="H8463" s="14" t="s">
        <v>65</v>
      </c>
      <c r="I8463" s="14" t="s">
        <v>73</v>
      </c>
      <c r="J8463" s="14" t="s">
        <v>1624</v>
      </c>
      <c r="K8463" s="15" t="n">
        <v>95.94</v>
      </c>
      <c r="L8463" s="0" t="n">
        <v>3</v>
      </c>
      <c r="M8463" s="16" t="n">
        <v>0</v>
      </c>
      <c r="N8463" s="17" t="n">
        <v>9.594</v>
      </c>
      <c r="O8463" s="0" t="str">
        <f aca="false">TEXT(B8463,"YYYY-MM")</f>
        <v>2015-08</v>
      </c>
      <c r="P8463" s="18" t="n">
        <f aca="false">IFERROR(N8463/K8463,0)</f>
        <v>0.1</v>
      </c>
      <c r="Q8463" s="0" t="str">
        <f aca="false">IF(M8463=0,"No Discount",IF(M8463&lt;0.2,"Low (1-19%)",IF(M8463&lt;0.4,"Medium (20-39%)","High (40%+)")))</f>
        <v>No Discount</v>
      </c>
      <c r="R8463" s="0" t="str">
        <f aca="false">INDEX('Lookup Tables'!$B$2:$B$5,MATCH(F8463,'Lookup Tables'!$A$2:$A$5,0))</f>
        <v>Manager B</v>
      </c>
    </row>
    <row r="8464" customFormat="false" ht="15" hidden="false" customHeight="false" outlineLevel="0" collapsed="false">
      <c r="A8464" s="0" t="s">
        <v>6159</v>
      </c>
      <c r="B8464" s="13" t="n">
        <v>42616</v>
      </c>
      <c r="C8464" s="13" t="n">
        <v>42620</v>
      </c>
      <c r="D8464" s="14" t="s">
        <v>52</v>
      </c>
      <c r="E8464" s="14" t="s">
        <v>53</v>
      </c>
      <c r="F8464" s="14" t="s">
        <v>98</v>
      </c>
      <c r="G8464" s="14" t="s">
        <v>157</v>
      </c>
      <c r="H8464" s="14" t="s">
        <v>65</v>
      </c>
      <c r="I8464" s="14" t="s">
        <v>66</v>
      </c>
      <c r="J8464" s="14" t="s">
        <v>3426</v>
      </c>
      <c r="K8464" s="15" t="n">
        <v>7.5</v>
      </c>
      <c r="L8464" s="0" t="n">
        <v>2</v>
      </c>
      <c r="M8464" s="16" t="n">
        <v>0</v>
      </c>
      <c r="N8464" s="17" t="n">
        <v>3.6</v>
      </c>
      <c r="O8464" s="0" t="str">
        <f aca="false">TEXT(B8464,"YYYY-MM")</f>
        <v>2016-09</v>
      </c>
      <c r="P8464" s="18" t="n">
        <f aca="false">IFERROR(N8464/K8464,0)</f>
        <v>0.48</v>
      </c>
      <c r="Q8464" s="0" t="str">
        <f aca="false">IF(M8464=0,"No Discount",IF(M8464&lt;0.2,"Low (1-19%)",IF(M8464&lt;0.4,"Medium (20-39%)","High (40%+)")))</f>
        <v>No Discount</v>
      </c>
      <c r="R8464" s="0" t="str">
        <f aca="false">INDEX('Lookup Tables'!$B$2:$B$5,MATCH(F8464,'Lookup Tables'!$A$2:$A$5,0))</f>
        <v>Manager A</v>
      </c>
    </row>
    <row r="8465" customFormat="false" ht="15" hidden="false" customHeight="false" outlineLevel="0" collapsed="false">
      <c r="A8465" s="0" t="s">
        <v>6160</v>
      </c>
      <c r="B8465" s="13" t="n">
        <v>42091</v>
      </c>
      <c r="C8465" s="13" t="n">
        <v>42095</v>
      </c>
      <c r="D8465" s="14" t="s">
        <v>69</v>
      </c>
      <c r="E8465" s="14" t="s">
        <v>97</v>
      </c>
      <c r="F8465" s="14" t="s">
        <v>63</v>
      </c>
      <c r="G8465" s="14" t="s">
        <v>339</v>
      </c>
      <c r="H8465" s="14" t="s">
        <v>80</v>
      </c>
      <c r="I8465" s="14" t="s">
        <v>81</v>
      </c>
      <c r="J8465" s="14" t="s">
        <v>371</v>
      </c>
      <c r="K8465" s="15" t="n">
        <v>302.376</v>
      </c>
      <c r="L8465" s="0" t="n">
        <v>3</v>
      </c>
      <c r="M8465" s="16" t="n">
        <v>0.2</v>
      </c>
      <c r="N8465" s="17" t="n">
        <v>22.6782</v>
      </c>
      <c r="O8465" s="0" t="str">
        <f aca="false">TEXT(B8465,"YYYY-MM")</f>
        <v>2015-03</v>
      </c>
      <c r="P8465" s="18" t="n">
        <f aca="false">IFERROR(N8465/K8465,0)</f>
        <v>0.075</v>
      </c>
      <c r="Q8465" s="0" t="str">
        <f aca="false">IF(M8465=0,"No Discount",IF(M8465&lt;0.2,"Low (1-19%)",IF(M8465&lt;0.4,"Medium (20-39%)","High (40%+)")))</f>
        <v>Medium (20-39%)</v>
      </c>
      <c r="R8465" s="0" t="str">
        <f aca="false">INDEX('Lookup Tables'!$B$2:$B$5,MATCH(F8465,'Lookup Tables'!$A$2:$A$5,0))</f>
        <v>Manager D</v>
      </c>
    </row>
    <row r="8466" customFormat="false" ht="15" hidden="false" customHeight="false" outlineLevel="0" collapsed="false">
      <c r="A8466" s="0" t="s">
        <v>6161</v>
      </c>
      <c r="B8466" s="13" t="n">
        <v>42500</v>
      </c>
      <c r="C8466" s="13" t="n">
        <v>42505</v>
      </c>
      <c r="D8466" s="14" t="s">
        <v>69</v>
      </c>
      <c r="E8466" s="14" t="s">
        <v>53</v>
      </c>
      <c r="F8466" s="14" t="s">
        <v>63</v>
      </c>
      <c r="G8466" s="14" t="s">
        <v>252</v>
      </c>
      <c r="H8466" s="14" t="s">
        <v>80</v>
      </c>
      <c r="I8466" s="14" t="s">
        <v>123</v>
      </c>
      <c r="J8466" s="14" t="s">
        <v>2281</v>
      </c>
      <c r="K8466" s="15" t="n">
        <v>46.688</v>
      </c>
      <c r="L8466" s="0" t="n">
        <v>4</v>
      </c>
      <c r="M8466" s="16" t="n">
        <v>0.2</v>
      </c>
      <c r="N8466" s="17" t="n">
        <v>-2.918</v>
      </c>
      <c r="O8466" s="0" t="str">
        <f aca="false">TEXT(B8466,"YYYY-MM")</f>
        <v>2016-05</v>
      </c>
      <c r="P8466" s="18" t="n">
        <f aca="false">IFERROR(N8466/K8466,0)</f>
        <v>-0.0625</v>
      </c>
      <c r="Q8466" s="0" t="str">
        <f aca="false">IF(M8466=0,"No Discount",IF(M8466&lt;0.2,"Low (1-19%)",IF(M8466&lt;0.4,"Medium (20-39%)","High (40%+)")))</f>
        <v>Medium (20-39%)</v>
      </c>
      <c r="R8466" s="0" t="str">
        <f aca="false">INDEX('Lookup Tables'!$B$2:$B$5,MATCH(F8466,'Lookup Tables'!$A$2:$A$5,0))</f>
        <v>Manager D</v>
      </c>
    </row>
    <row r="8467" customFormat="false" ht="15" hidden="false" customHeight="false" outlineLevel="0" collapsed="false">
      <c r="A8467" s="0" t="s">
        <v>6162</v>
      </c>
      <c r="B8467" s="13" t="n">
        <v>42469</v>
      </c>
      <c r="C8467" s="13" t="n">
        <v>42474</v>
      </c>
      <c r="D8467" s="14" t="s">
        <v>69</v>
      </c>
      <c r="E8467" s="14" t="s">
        <v>53</v>
      </c>
      <c r="F8467" s="14" t="s">
        <v>117</v>
      </c>
      <c r="G8467" s="14" t="s">
        <v>170</v>
      </c>
      <c r="H8467" s="14" t="s">
        <v>65</v>
      </c>
      <c r="I8467" s="14" t="s">
        <v>73</v>
      </c>
      <c r="J8467" s="14" t="s">
        <v>2264</v>
      </c>
      <c r="K8467" s="15" t="n">
        <v>17.94</v>
      </c>
      <c r="L8467" s="0" t="n">
        <v>3</v>
      </c>
      <c r="M8467" s="16" t="n">
        <v>0</v>
      </c>
      <c r="N8467" s="17" t="n">
        <v>3.0498</v>
      </c>
      <c r="O8467" s="0" t="str">
        <f aca="false">TEXT(B8467,"YYYY-MM")</f>
        <v>2016-04</v>
      </c>
      <c r="P8467" s="18" t="n">
        <f aca="false">IFERROR(N8467/K8467,0)</f>
        <v>0.17</v>
      </c>
      <c r="Q8467" s="0" t="str">
        <f aca="false">IF(M8467=0,"No Discount",IF(M8467&lt;0.2,"Low (1-19%)",IF(M8467&lt;0.4,"Medium (20-39%)","High (40%+)")))</f>
        <v>No Discount</v>
      </c>
      <c r="R8467" s="0" t="str">
        <f aca="false">INDEX('Lookup Tables'!$B$2:$B$5,MATCH(F8467,'Lookup Tables'!$A$2:$A$5,0))</f>
        <v>Manager B</v>
      </c>
    </row>
    <row r="8468" customFormat="false" ht="15" hidden="false" customHeight="false" outlineLevel="0" collapsed="false">
      <c r="A8468" s="0" t="s">
        <v>6163</v>
      </c>
      <c r="B8468" s="13" t="n">
        <v>42469</v>
      </c>
      <c r="C8468" s="13" t="n">
        <v>42474</v>
      </c>
      <c r="D8468" s="14" t="s">
        <v>69</v>
      </c>
      <c r="E8468" s="14" t="s">
        <v>53</v>
      </c>
      <c r="F8468" s="14" t="s">
        <v>117</v>
      </c>
      <c r="G8468" s="14" t="s">
        <v>375</v>
      </c>
      <c r="H8468" s="14" t="s">
        <v>65</v>
      </c>
      <c r="I8468" s="14" t="s">
        <v>85</v>
      </c>
      <c r="J8468" s="14" t="s">
        <v>940</v>
      </c>
      <c r="K8468" s="15" t="n">
        <v>370.14</v>
      </c>
      <c r="L8468" s="0" t="n">
        <v>3</v>
      </c>
      <c r="M8468" s="16" t="n">
        <v>0</v>
      </c>
      <c r="N8468" s="17" t="n">
        <v>144.3546</v>
      </c>
      <c r="O8468" s="0" t="str">
        <f aca="false">TEXT(B8468,"YYYY-MM")</f>
        <v>2016-04</v>
      </c>
      <c r="P8468" s="18" t="n">
        <f aca="false">IFERROR(N8468/K8468,0)</f>
        <v>0.39</v>
      </c>
      <c r="Q8468" s="0" t="str">
        <f aca="false">IF(M8468=0,"No Discount",IF(M8468&lt;0.2,"Low (1-19%)",IF(M8468&lt;0.4,"Medium (20-39%)","High (40%+)")))</f>
        <v>No Discount</v>
      </c>
      <c r="R8468" s="0" t="str">
        <f aca="false">INDEX('Lookup Tables'!$B$2:$B$5,MATCH(F8468,'Lookup Tables'!$A$2:$A$5,0))</f>
        <v>Manager B</v>
      </c>
    </row>
    <row r="8469" customFormat="false" ht="15" hidden="false" customHeight="false" outlineLevel="0" collapsed="false">
      <c r="A8469" s="0" t="s">
        <v>6164</v>
      </c>
      <c r="B8469" s="13" t="n">
        <v>42997</v>
      </c>
      <c r="C8469" s="13" t="n">
        <v>43001</v>
      </c>
      <c r="D8469" s="14" t="s">
        <v>69</v>
      </c>
      <c r="E8469" s="14" t="s">
        <v>62</v>
      </c>
      <c r="F8469" s="14" t="s">
        <v>63</v>
      </c>
      <c r="G8469" s="14" t="s">
        <v>64</v>
      </c>
      <c r="H8469" s="14" t="s">
        <v>65</v>
      </c>
      <c r="I8469" s="14" t="s">
        <v>83</v>
      </c>
      <c r="J8469" s="14" t="s">
        <v>213</v>
      </c>
      <c r="K8469" s="15" t="n">
        <v>8.928</v>
      </c>
      <c r="L8469" s="0" t="n">
        <v>2</v>
      </c>
      <c r="M8469" s="16" t="n">
        <v>0.2</v>
      </c>
      <c r="N8469" s="17" t="n">
        <v>3.1248</v>
      </c>
      <c r="O8469" s="0" t="str">
        <f aca="false">TEXT(B8469,"YYYY-MM")</f>
        <v>2017-09</v>
      </c>
      <c r="P8469" s="18" t="n">
        <f aca="false">IFERROR(N8469/K8469,0)</f>
        <v>0.35</v>
      </c>
      <c r="Q8469" s="0" t="str">
        <f aca="false">IF(M8469=0,"No Discount",IF(M8469&lt;0.2,"Low (1-19%)",IF(M8469&lt;0.4,"Medium (20-39%)","High (40%+)")))</f>
        <v>Medium (20-39%)</v>
      </c>
      <c r="R8469" s="0" t="str">
        <f aca="false">INDEX('Lookup Tables'!$B$2:$B$5,MATCH(F8469,'Lookup Tables'!$A$2:$A$5,0))</f>
        <v>Manager D</v>
      </c>
    </row>
    <row r="8470" customFormat="false" ht="15" hidden="false" customHeight="false" outlineLevel="0" collapsed="false">
      <c r="A8470" s="0" t="s">
        <v>6165</v>
      </c>
      <c r="B8470" s="13" t="n">
        <v>43050</v>
      </c>
      <c r="C8470" s="13" t="n">
        <v>43056</v>
      </c>
      <c r="D8470" s="14" t="s">
        <v>69</v>
      </c>
      <c r="E8470" s="14" t="s">
        <v>62</v>
      </c>
      <c r="F8470" s="14" t="s">
        <v>98</v>
      </c>
      <c r="G8470" s="14" t="s">
        <v>164</v>
      </c>
      <c r="H8470" s="14" t="s">
        <v>56</v>
      </c>
      <c r="I8470" s="14" t="s">
        <v>71</v>
      </c>
      <c r="J8470" s="14" t="s">
        <v>2537</v>
      </c>
      <c r="K8470" s="15" t="n">
        <v>2678.94</v>
      </c>
      <c r="L8470" s="0" t="n">
        <v>6</v>
      </c>
      <c r="M8470" s="16" t="n">
        <v>0</v>
      </c>
      <c r="N8470" s="17" t="n">
        <v>241.1046</v>
      </c>
      <c r="O8470" s="0" t="str">
        <f aca="false">TEXT(B8470,"YYYY-MM")</f>
        <v>2017-11</v>
      </c>
      <c r="P8470" s="18" t="n">
        <f aca="false">IFERROR(N8470/K8470,0)</f>
        <v>0.09</v>
      </c>
      <c r="Q8470" s="0" t="str">
        <f aca="false">IF(M8470=0,"No Discount",IF(M8470&lt;0.2,"Low (1-19%)",IF(M8470&lt;0.4,"Medium (20-39%)","High (40%+)")))</f>
        <v>No Discount</v>
      </c>
      <c r="R8470" s="0" t="str">
        <f aca="false">INDEX('Lookup Tables'!$B$2:$B$5,MATCH(F8470,'Lookup Tables'!$A$2:$A$5,0))</f>
        <v>Manager A</v>
      </c>
    </row>
    <row r="8471" customFormat="false" ht="15" hidden="false" customHeight="false" outlineLevel="0" collapsed="false">
      <c r="A8471" s="0" t="s">
        <v>6166</v>
      </c>
      <c r="B8471" s="13" t="n">
        <v>43213</v>
      </c>
      <c r="C8471" s="13" t="n">
        <v>43217</v>
      </c>
      <c r="D8471" s="14" t="s">
        <v>69</v>
      </c>
      <c r="E8471" s="14" t="s">
        <v>97</v>
      </c>
      <c r="F8471" s="14" t="s">
        <v>54</v>
      </c>
      <c r="G8471" s="14" t="s">
        <v>200</v>
      </c>
      <c r="H8471" s="14" t="s">
        <v>56</v>
      </c>
      <c r="I8471" s="14" t="s">
        <v>57</v>
      </c>
      <c r="J8471" s="14" t="s">
        <v>671</v>
      </c>
      <c r="K8471" s="15" t="n">
        <v>387.136</v>
      </c>
      <c r="L8471" s="0" t="n">
        <v>4</v>
      </c>
      <c r="M8471" s="16" t="n">
        <v>0.2</v>
      </c>
      <c r="N8471" s="17" t="n">
        <v>-14.5176</v>
      </c>
      <c r="O8471" s="0" t="str">
        <f aca="false">TEXT(B8471,"YYYY-MM")</f>
        <v>2018-04</v>
      </c>
      <c r="P8471" s="18" t="n">
        <f aca="false">IFERROR(N8471/K8471,0)</f>
        <v>-0.0375</v>
      </c>
      <c r="Q8471" s="0" t="str">
        <f aca="false">IF(M8471=0,"No Discount",IF(M8471&lt;0.2,"Low (1-19%)",IF(M8471&lt;0.4,"Medium (20-39%)","High (40%+)")))</f>
        <v>Medium (20-39%)</v>
      </c>
      <c r="R8471" s="0" t="str">
        <f aca="false">INDEX('Lookup Tables'!$B$2:$B$5,MATCH(F8471,'Lookup Tables'!$A$2:$A$5,0))</f>
        <v>Manager C</v>
      </c>
    </row>
    <row r="8472" customFormat="false" ht="15" hidden="false" customHeight="false" outlineLevel="0" collapsed="false">
      <c r="A8472" s="0" t="s">
        <v>6166</v>
      </c>
      <c r="B8472" s="13" t="n">
        <v>43213</v>
      </c>
      <c r="C8472" s="13" t="n">
        <v>43217</v>
      </c>
      <c r="D8472" s="14" t="s">
        <v>69</v>
      </c>
      <c r="E8472" s="14" t="s">
        <v>97</v>
      </c>
      <c r="F8472" s="14" t="s">
        <v>54</v>
      </c>
      <c r="G8472" s="14" t="s">
        <v>200</v>
      </c>
      <c r="H8472" s="14" t="s">
        <v>80</v>
      </c>
      <c r="I8472" s="14" t="s">
        <v>123</v>
      </c>
      <c r="J8472" s="14" t="s">
        <v>1282</v>
      </c>
      <c r="K8472" s="15" t="n">
        <v>45.408</v>
      </c>
      <c r="L8472" s="0" t="n">
        <v>2</v>
      </c>
      <c r="M8472" s="16" t="n">
        <v>0.2</v>
      </c>
      <c r="N8472" s="17" t="n">
        <v>11.9196</v>
      </c>
      <c r="O8472" s="0" t="str">
        <f aca="false">TEXT(B8472,"YYYY-MM")</f>
        <v>2018-04</v>
      </c>
      <c r="P8472" s="18" t="n">
        <f aca="false">IFERROR(N8472/K8472,0)</f>
        <v>0.2625</v>
      </c>
      <c r="Q8472" s="0" t="str">
        <f aca="false">IF(M8472=0,"No Discount",IF(M8472&lt;0.2,"Low (1-19%)",IF(M8472&lt;0.4,"Medium (20-39%)","High (40%+)")))</f>
        <v>Medium (20-39%)</v>
      </c>
      <c r="R8472" s="0" t="str">
        <f aca="false">INDEX('Lookup Tables'!$B$2:$B$5,MATCH(F8472,'Lookup Tables'!$A$2:$A$5,0))</f>
        <v>Manager C</v>
      </c>
    </row>
    <row r="8473" customFormat="false" ht="15" hidden="false" customHeight="false" outlineLevel="0" collapsed="false">
      <c r="A8473" s="0" t="s">
        <v>6166</v>
      </c>
      <c r="B8473" s="13" t="n">
        <v>43213</v>
      </c>
      <c r="C8473" s="13" t="n">
        <v>43217</v>
      </c>
      <c r="D8473" s="14" t="s">
        <v>69</v>
      </c>
      <c r="E8473" s="14" t="s">
        <v>97</v>
      </c>
      <c r="F8473" s="14" t="s">
        <v>54</v>
      </c>
      <c r="G8473" s="14" t="s">
        <v>200</v>
      </c>
      <c r="H8473" s="14" t="s">
        <v>56</v>
      </c>
      <c r="I8473" s="14" t="s">
        <v>76</v>
      </c>
      <c r="J8473" s="14" t="s">
        <v>3296</v>
      </c>
      <c r="K8473" s="15" t="n">
        <v>77.952</v>
      </c>
      <c r="L8473" s="0" t="n">
        <v>3</v>
      </c>
      <c r="M8473" s="16" t="n">
        <v>0.2</v>
      </c>
      <c r="N8473" s="17" t="n">
        <v>-11.6928</v>
      </c>
      <c r="O8473" s="0" t="str">
        <f aca="false">TEXT(B8473,"YYYY-MM")</f>
        <v>2018-04</v>
      </c>
      <c r="P8473" s="18" t="n">
        <f aca="false">IFERROR(N8473/K8473,0)</f>
        <v>-0.15</v>
      </c>
      <c r="Q8473" s="0" t="str">
        <f aca="false">IF(M8473=0,"No Discount",IF(M8473&lt;0.2,"Low (1-19%)",IF(M8473&lt;0.4,"Medium (20-39%)","High (40%+)")))</f>
        <v>Medium (20-39%)</v>
      </c>
      <c r="R8473" s="0" t="str">
        <f aca="false">INDEX('Lookup Tables'!$B$2:$B$5,MATCH(F8473,'Lookup Tables'!$A$2:$A$5,0))</f>
        <v>Manager C</v>
      </c>
    </row>
    <row r="8474" customFormat="false" ht="15" hidden="false" customHeight="false" outlineLevel="0" collapsed="false">
      <c r="A8474" s="0" t="s">
        <v>6166</v>
      </c>
      <c r="B8474" s="13" t="n">
        <v>43213</v>
      </c>
      <c r="C8474" s="13" t="n">
        <v>43217</v>
      </c>
      <c r="D8474" s="14" t="s">
        <v>69</v>
      </c>
      <c r="E8474" s="14" t="s">
        <v>97</v>
      </c>
      <c r="F8474" s="14" t="s">
        <v>54</v>
      </c>
      <c r="G8474" s="14" t="s">
        <v>200</v>
      </c>
      <c r="H8474" s="14" t="s">
        <v>65</v>
      </c>
      <c r="I8474" s="14" t="s">
        <v>66</v>
      </c>
      <c r="J8474" s="14" t="s">
        <v>2664</v>
      </c>
      <c r="K8474" s="15" t="n">
        <v>3</v>
      </c>
      <c r="L8474" s="0" t="n">
        <v>1</v>
      </c>
      <c r="M8474" s="16" t="n">
        <v>0.2</v>
      </c>
      <c r="N8474" s="17" t="n">
        <v>1.05</v>
      </c>
      <c r="O8474" s="0" t="str">
        <f aca="false">TEXT(B8474,"YYYY-MM")</f>
        <v>2018-04</v>
      </c>
      <c r="P8474" s="18" t="n">
        <f aca="false">IFERROR(N8474/K8474,0)</f>
        <v>0.35</v>
      </c>
      <c r="Q8474" s="0" t="str">
        <f aca="false">IF(M8474=0,"No Discount",IF(M8474&lt;0.2,"Low (1-19%)",IF(M8474&lt;0.4,"Medium (20-39%)","High (40%+)")))</f>
        <v>Medium (20-39%)</v>
      </c>
      <c r="R8474" s="0" t="str">
        <f aca="false">INDEX('Lookup Tables'!$B$2:$B$5,MATCH(F8474,'Lookup Tables'!$A$2:$A$5,0))</f>
        <v>Manager C</v>
      </c>
    </row>
    <row r="8475" customFormat="false" ht="15" hidden="false" customHeight="false" outlineLevel="0" collapsed="false">
      <c r="A8475" s="0" t="s">
        <v>6167</v>
      </c>
      <c r="B8475" s="13" t="n">
        <v>42665</v>
      </c>
      <c r="C8475" s="13" t="n">
        <v>42669</v>
      </c>
      <c r="D8475" s="14" t="s">
        <v>52</v>
      </c>
      <c r="E8475" s="14" t="s">
        <v>53</v>
      </c>
      <c r="F8475" s="14" t="s">
        <v>54</v>
      </c>
      <c r="G8475" s="14" t="s">
        <v>70</v>
      </c>
      <c r="H8475" s="14" t="s">
        <v>65</v>
      </c>
      <c r="I8475" s="14" t="s">
        <v>73</v>
      </c>
      <c r="J8475" s="14" t="s">
        <v>495</v>
      </c>
      <c r="K8475" s="15" t="n">
        <v>9.952</v>
      </c>
      <c r="L8475" s="0" t="n">
        <v>1</v>
      </c>
      <c r="M8475" s="16" t="n">
        <v>0.2</v>
      </c>
      <c r="N8475" s="17" t="n">
        <v>0.9952</v>
      </c>
      <c r="O8475" s="0" t="str">
        <f aca="false">TEXT(B8475,"YYYY-MM")</f>
        <v>2016-10</v>
      </c>
      <c r="P8475" s="18" t="n">
        <f aca="false">IFERROR(N8475/K8475,0)</f>
        <v>0.1</v>
      </c>
      <c r="Q8475" s="0" t="str">
        <f aca="false">IF(M8475=0,"No Discount",IF(M8475&lt;0.2,"Low (1-19%)",IF(M8475&lt;0.4,"Medium (20-39%)","High (40%+)")))</f>
        <v>Medium (20-39%)</v>
      </c>
      <c r="R8475" s="0" t="str">
        <f aca="false">INDEX('Lookup Tables'!$B$2:$B$5,MATCH(F8475,'Lookup Tables'!$A$2:$A$5,0))</f>
        <v>Manager C</v>
      </c>
    </row>
    <row r="8476" customFormat="false" ht="15" hidden="false" customHeight="false" outlineLevel="0" collapsed="false">
      <c r="A8476" s="0" t="s">
        <v>6168</v>
      </c>
      <c r="B8476" s="13" t="n">
        <v>43199</v>
      </c>
      <c r="C8476" s="13" t="n">
        <v>43204</v>
      </c>
      <c r="D8476" s="14" t="s">
        <v>69</v>
      </c>
      <c r="E8476" s="14" t="s">
        <v>62</v>
      </c>
      <c r="F8476" s="14" t="s">
        <v>117</v>
      </c>
      <c r="G8476" s="14" t="s">
        <v>118</v>
      </c>
      <c r="H8476" s="14" t="s">
        <v>65</v>
      </c>
      <c r="I8476" s="14" t="s">
        <v>83</v>
      </c>
      <c r="J8476" s="14" t="s">
        <v>647</v>
      </c>
      <c r="K8476" s="15" t="n">
        <v>37.896</v>
      </c>
      <c r="L8476" s="0" t="n">
        <v>4</v>
      </c>
      <c r="M8476" s="16" t="n">
        <v>0.7</v>
      </c>
      <c r="N8476" s="17" t="n">
        <v>-29.0536</v>
      </c>
      <c r="O8476" s="0" t="str">
        <f aca="false">TEXT(B8476,"YYYY-MM")</f>
        <v>2018-04</v>
      </c>
      <c r="P8476" s="18" t="n">
        <f aca="false">IFERROR(N8476/K8476,0)</f>
        <v>-0.766666666666667</v>
      </c>
      <c r="Q8476" s="0" t="str">
        <f aca="false">IF(M8476=0,"No Discount",IF(M8476&lt;0.2,"Low (1-19%)",IF(M8476&lt;0.4,"Medium (20-39%)","High (40%+)")))</f>
        <v>High (40%+)</v>
      </c>
      <c r="R8476" s="0" t="str">
        <f aca="false">INDEX('Lookup Tables'!$B$2:$B$5,MATCH(F8476,'Lookup Tables'!$A$2:$A$5,0))</f>
        <v>Manager B</v>
      </c>
    </row>
    <row r="8477" customFormat="false" ht="15" hidden="false" customHeight="false" outlineLevel="0" collapsed="false">
      <c r="A8477" s="0" t="s">
        <v>6168</v>
      </c>
      <c r="B8477" s="13" t="n">
        <v>43199</v>
      </c>
      <c r="C8477" s="13" t="n">
        <v>43204</v>
      </c>
      <c r="D8477" s="14" t="s">
        <v>69</v>
      </c>
      <c r="E8477" s="14" t="s">
        <v>62</v>
      </c>
      <c r="F8477" s="14" t="s">
        <v>117</v>
      </c>
      <c r="G8477" s="14" t="s">
        <v>118</v>
      </c>
      <c r="H8477" s="14" t="s">
        <v>65</v>
      </c>
      <c r="I8477" s="14" t="s">
        <v>91</v>
      </c>
      <c r="J8477" s="14" t="s">
        <v>3291</v>
      </c>
      <c r="K8477" s="15" t="n">
        <v>65.584</v>
      </c>
      <c r="L8477" s="0" t="n">
        <v>2</v>
      </c>
      <c r="M8477" s="16" t="n">
        <v>0.2</v>
      </c>
      <c r="N8477" s="17" t="n">
        <v>23.7742</v>
      </c>
      <c r="O8477" s="0" t="str">
        <f aca="false">TEXT(B8477,"YYYY-MM")</f>
        <v>2018-04</v>
      </c>
      <c r="P8477" s="18" t="n">
        <f aca="false">IFERROR(N8477/K8477,0)</f>
        <v>0.3625</v>
      </c>
      <c r="Q8477" s="0" t="str">
        <f aca="false">IF(M8477=0,"No Discount",IF(M8477&lt;0.2,"Low (1-19%)",IF(M8477&lt;0.4,"Medium (20-39%)","High (40%+)")))</f>
        <v>Medium (20-39%)</v>
      </c>
      <c r="R8477" s="0" t="str">
        <f aca="false">INDEX('Lookup Tables'!$B$2:$B$5,MATCH(F8477,'Lookup Tables'!$A$2:$A$5,0))</f>
        <v>Manager B</v>
      </c>
    </row>
    <row r="8478" customFormat="false" ht="15" hidden="false" customHeight="false" outlineLevel="0" collapsed="false">
      <c r="A8478" s="0" t="s">
        <v>6169</v>
      </c>
      <c r="B8478" s="13" t="n">
        <v>43400</v>
      </c>
      <c r="C8478" s="13" t="n">
        <v>43405</v>
      </c>
      <c r="D8478" s="14" t="s">
        <v>69</v>
      </c>
      <c r="E8478" s="14" t="s">
        <v>97</v>
      </c>
      <c r="F8478" s="14" t="s">
        <v>63</v>
      </c>
      <c r="G8478" s="14" t="s">
        <v>189</v>
      </c>
      <c r="H8478" s="14" t="s">
        <v>65</v>
      </c>
      <c r="I8478" s="14" t="s">
        <v>91</v>
      </c>
      <c r="J8478" s="14" t="s">
        <v>3479</v>
      </c>
      <c r="K8478" s="15" t="n">
        <v>44.784</v>
      </c>
      <c r="L8478" s="0" t="n">
        <v>1</v>
      </c>
      <c r="M8478" s="16" t="n">
        <v>0.2</v>
      </c>
      <c r="N8478" s="17" t="n">
        <v>16.2342</v>
      </c>
      <c r="O8478" s="0" t="str">
        <f aca="false">TEXT(B8478,"YYYY-MM")</f>
        <v>2018-10</v>
      </c>
      <c r="P8478" s="18" t="n">
        <f aca="false">IFERROR(N8478/K8478,0)</f>
        <v>0.3625</v>
      </c>
      <c r="Q8478" s="0" t="str">
        <f aca="false">IF(M8478=0,"No Discount",IF(M8478&lt;0.2,"Low (1-19%)",IF(M8478&lt;0.4,"Medium (20-39%)","High (40%+)")))</f>
        <v>Medium (20-39%)</v>
      </c>
      <c r="R8478" s="0" t="str">
        <f aca="false">INDEX('Lookup Tables'!$B$2:$B$5,MATCH(F8478,'Lookup Tables'!$A$2:$A$5,0))</f>
        <v>Manager D</v>
      </c>
    </row>
    <row r="8479" customFormat="false" ht="15" hidden="false" customHeight="false" outlineLevel="0" collapsed="false">
      <c r="A8479" s="0" t="s">
        <v>6170</v>
      </c>
      <c r="B8479" s="13" t="n">
        <v>42673</v>
      </c>
      <c r="C8479" s="13" t="n">
        <v>42673</v>
      </c>
      <c r="D8479" s="14" t="s">
        <v>606</v>
      </c>
      <c r="E8479" s="14" t="s">
        <v>62</v>
      </c>
      <c r="F8479" s="14" t="s">
        <v>117</v>
      </c>
      <c r="G8479" s="14" t="s">
        <v>170</v>
      </c>
      <c r="H8479" s="14" t="s">
        <v>80</v>
      </c>
      <c r="I8479" s="14" t="s">
        <v>345</v>
      </c>
      <c r="J8479" s="14" t="s">
        <v>6171</v>
      </c>
      <c r="K8479" s="15" t="n">
        <v>1035.8</v>
      </c>
      <c r="L8479" s="0" t="n">
        <v>4</v>
      </c>
      <c r="M8479" s="16" t="n">
        <v>0</v>
      </c>
      <c r="N8479" s="17" t="n">
        <v>269.308</v>
      </c>
      <c r="O8479" s="0" t="str">
        <f aca="false">TEXT(B8479,"YYYY-MM")</f>
        <v>2016-10</v>
      </c>
      <c r="P8479" s="18" t="n">
        <f aca="false">IFERROR(N8479/K8479,0)</f>
        <v>0.26</v>
      </c>
      <c r="Q8479" s="0" t="str">
        <f aca="false">IF(M8479=0,"No Discount",IF(M8479&lt;0.2,"Low (1-19%)",IF(M8479&lt;0.4,"Medium (20-39%)","High (40%+)")))</f>
        <v>No Discount</v>
      </c>
      <c r="R8479" s="0" t="str">
        <f aca="false">INDEX('Lookup Tables'!$B$2:$B$5,MATCH(F8479,'Lookup Tables'!$A$2:$A$5,0))</f>
        <v>Manager B</v>
      </c>
    </row>
    <row r="8480" customFormat="false" ht="15" hidden="false" customHeight="false" outlineLevel="0" collapsed="false">
      <c r="A8480" s="0" t="s">
        <v>6172</v>
      </c>
      <c r="B8480" s="13" t="n">
        <v>43452</v>
      </c>
      <c r="C8480" s="13" t="n">
        <v>43458</v>
      </c>
      <c r="D8480" s="14" t="s">
        <v>69</v>
      </c>
      <c r="E8480" s="14" t="s">
        <v>97</v>
      </c>
      <c r="F8480" s="14" t="s">
        <v>63</v>
      </c>
      <c r="G8480" s="14" t="s">
        <v>64</v>
      </c>
      <c r="H8480" s="14" t="s">
        <v>65</v>
      </c>
      <c r="I8480" s="14" t="s">
        <v>78</v>
      </c>
      <c r="J8480" s="14" t="s">
        <v>1184</v>
      </c>
      <c r="K8480" s="15" t="n">
        <v>5.76</v>
      </c>
      <c r="L8480" s="0" t="n">
        <v>2</v>
      </c>
      <c r="M8480" s="16" t="n">
        <v>0</v>
      </c>
      <c r="N8480" s="17" t="n">
        <v>1.6704</v>
      </c>
      <c r="O8480" s="0" t="str">
        <f aca="false">TEXT(B8480,"YYYY-MM")</f>
        <v>2018-12</v>
      </c>
      <c r="P8480" s="18" t="n">
        <f aca="false">IFERROR(N8480/K8480,0)</f>
        <v>0.29</v>
      </c>
      <c r="Q8480" s="0" t="str">
        <f aca="false">IF(M8480=0,"No Discount",IF(M8480&lt;0.2,"Low (1-19%)",IF(M8480&lt;0.4,"Medium (20-39%)","High (40%+)")))</f>
        <v>No Discount</v>
      </c>
      <c r="R8480" s="0" t="str">
        <f aca="false">INDEX('Lookup Tables'!$B$2:$B$5,MATCH(F8480,'Lookup Tables'!$A$2:$A$5,0))</f>
        <v>Manager D</v>
      </c>
    </row>
    <row r="8481" customFormat="false" ht="15" hidden="false" customHeight="false" outlineLevel="0" collapsed="false">
      <c r="A8481" s="0" t="s">
        <v>6173</v>
      </c>
      <c r="B8481" s="13" t="n">
        <v>42806</v>
      </c>
      <c r="C8481" s="13" t="n">
        <v>42810</v>
      </c>
      <c r="D8481" s="14" t="s">
        <v>69</v>
      </c>
      <c r="E8481" s="14" t="s">
        <v>53</v>
      </c>
      <c r="F8481" s="14" t="s">
        <v>63</v>
      </c>
      <c r="G8481" s="14" t="s">
        <v>64</v>
      </c>
      <c r="H8481" s="14" t="s">
        <v>65</v>
      </c>
      <c r="I8481" s="14" t="s">
        <v>91</v>
      </c>
      <c r="J8481" s="14" t="s">
        <v>3826</v>
      </c>
      <c r="K8481" s="15" t="n">
        <v>19.98</v>
      </c>
      <c r="L8481" s="0" t="n">
        <v>2</v>
      </c>
      <c r="M8481" s="16" t="n">
        <v>0</v>
      </c>
      <c r="N8481" s="17" t="n">
        <v>8.991</v>
      </c>
      <c r="O8481" s="0" t="str">
        <f aca="false">TEXT(B8481,"YYYY-MM")</f>
        <v>2017-03</v>
      </c>
      <c r="P8481" s="18" t="n">
        <f aca="false">IFERROR(N8481/K8481,0)</f>
        <v>0.45</v>
      </c>
      <c r="Q8481" s="0" t="str">
        <f aca="false">IF(M8481=0,"No Discount",IF(M8481&lt;0.2,"Low (1-19%)",IF(M8481&lt;0.4,"Medium (20-39%)","High (40%+)")))</f>
        <v>No Discount</v>
      </c>
      <c r="R8481" s="0" t="str">
        <f aca="false">INDEX('Lookup Tables'!$B$2:$B$5,MATCH(F8481,'Lookup Tables'!$A$2:$A$5,0))</f>
        <v>Manager D</v>
      </c>
    </row>
    <row r="8482" customFormat="false" ht="15" hidden="false" customHeight="false" outlineLevel="0" collapsed="false">
      <c r="A8482" s="0" t="s">
        <v>6174</v>
      </c>
      <c r="B8482" s="13" t="n">
        <v>42206</v>
      </c>
      <c r="C8482" s="13" t="n">
        <v>42212</v>
      </c>
      <c r="D8482" s="14" t="s">
        <v>69</v>
      </c>
      <c r="E8482" s="14" t="s">
        <v>53</v>
      </c>
      <c r="F8482" s="14" t="s">
        <v>98</v>
      </c>
      <c r="G8482" s="14" t="s">
        <v>113</v>
      </c>
      <c r="H8482" s="14" t="s">
        <v>80</v>
      </c>
      <c r="I8482" s="14" t="s">
        <v>81</v>
      </c>
      <c r="J8482" s="14" t="s">
        <v>4794</v>
      </c>
      <c r="K8482" s="15" t="n">
        <v>35.98</v>
      </c>
      <c r="L8482" s="0" t="n">
        <v>2</v>
      </c>
      <c r="M8482" s="16" t="n">
        <v>0</v>
      </c>
      <c r="N8482" s="17" t="n">
        <v>10.0744</v>
      </c>
      <c r="O8482" s="0" t="str">
        <f aca="false">TEXT(B8482,"YYYY-MM")</f>
        <v>2015-07</v>
      </c>
      <c r="P8482" s="18" t="n">
        <f aca="false">IFERROR(N8482/K8482,0)</f>
        <v>0.28</v>
      </c>
      <c r="Q8482" s="0" t="str">
        <f aca="false">IF(M8482=0,"No Discount",IF(M8482&lt;0.2,"Low (1-19%)",IF(M8482&lt;0.4,"Medium (20-39%)","High (40%+)")))</f>
        <v>No Discount</v>
      </c>
      <c r="R8482" s="0" t="str">
        <f aca="false">INDEX('Lookup Tables'!$B$2:$B$5,MATCH(F8482,'Lookup Tables'!$A$2:$A$5,0))</f>
        <v>Manager A</v>
      </c>
    </row>
    <row r="8483" customFormat="false" ht="15" hidden="false" customHeight="false" outlineLevel="0" collapsed="false">
      <c r="A8483" s="0" t="s">
        <v>6175</v>
      </c>
      <c r="B8483" s="13" t="n">
        <v>42879</v>
      </c>
      <c r="C8483" s="13" t="n">
        <v>42883</v>
      </c>
      <c r="D8483" s="14" t="s">
        <v>69</v>
      </c>
      <c r="E8483" s="14" t="s">
        <v>97</v>
      </c>
      <c r="F8483" s="14" t="s">
        <v>117</v>
      </c>
      <c r="G8483" s="14" t="s">
        <v>118</v>
      </c>
      <c r="H8483" s="14" t="s">
        <v>65</v>
      </c>
      <c r="I8483" s="14" t="s">
        <v>78</v>
      </c>
      <c r="J8483" s="14" t="s">
        <v>1646</v>
      </c>
      <c r="K8483" s="15" t="n">
        <v>16.656</v>
      </c>
      <c r="L8483" s="0" t="n">
        <v>3</v>
      </c>
      <c r="M8483" s="16" t="n">
        <v>0.2</v>
      </c>
      <c r="N8483" s="17" t="n">
        <v>3.3312</v>
      </c>
      <c r="O8483" s="0" t="str">
        <f aca="false">TEXT(B8483,"YYYY-MM")</f>
        <v>2017-05</v>
      </c>
      <c r="P8483" s="18" t="n">
        <f aca="false">IFERROR(N8483/K8483,0)</f>
        <v>0.2</v>
      </c>
      <c r="Q8483" s="0" t="str">
        <f aca="false">IF(M8483=0,"No Discount",IF(M8483&lt;0.2,"Low (1-19%)",IF(M8483&lt;0.4,"Medium (20-39%)","High (40%+)")))</f>
        <v>Medium (20-39%)</v>
      </c>
      <c r="R8483" s="0" t="str">
        <f aca="false">INDEX('Lookup Tables'!$B$2:$B$5,MATCH(F8483,'Lookup Tables'!$A$2:$A$5,0))</f>
        <v>Manager B</v>
      </c>
    </row>
    <row r="8484" customFormat="false" ht="15" hidden="false" customHeight="false" outlineLevel="0" collapsed="false">
      <c r="A8484" s="0" t="s">
        <v>6176</v>
      </c>
      <c r="B8484" s="13" t="n">
        <v>43142</v>
      </c>
      <c r="C8484" s="13" t="n">
        <v>43146</v>
      </c>
      <c r="D8484" s="14" t="s">
        <v>69</v>
      </c>
      <c r="E8484" s="14" t="s">
        <v>62</v>
      </c>
      <c r="F8484" s="14" t="s">
        <v>117</v>
      </c>
      <c r="G8484" s="14" t="s">
        <v>170</v>
      </c>
      <c r="H8484" s="14" t="s">
        <v>65</v>
      </c>
      <c r="I8484" s="14" t="s">
        <v>66</v>
      </c>
      <c r="J8484" s="14" t="s">
        <v>871</v>
      </c>
      <c r="K8484" s="15" t="n">
        <v>20.7</v>
      </c>
      <c r="L8484" s="0" t="n">
        <v>2</v>
      </c>
      <c r="M8484" s="16" t="n">
        <v>0</v>
      </c>
      <c r="N8484" s="17" t="n">
        <v>9.936</v>
      </c>
      <c r="O8484" s="0" t="str">
        <f aca="false">TEXT(B8484,"YYYY-MM")</f>
        <v>2018-02</v>
      </c>
      <c r="P8484" s="18" t="n">
        <f aca="false">IFERROR(N8484/K8484,0)</f>
        <v>0.48</v>
      </c>
      <c r="Q8484" s="0" t="str">
        <f aca="false">IF(M8484=0,"No Discount",IF(M8484&lt;0.2,"Low (1-19%)",IF(M8484&lt;0.4,"Medium (20-39%)","High (40%+)")))</f>
        <v>No Discount</v>
      </c>
      <c r="R8484" s="0" t="str">
        <f aca="false">INDEX('Lookup Tables'!$B$2:$B$5,MATCH(F8484,'Lookup Tables'!$A$2:$A$5,0))</f>
        <v>Manager B</v>
      </c>
    </row>
    <row r="8485" customFormat="false" ht="15" hidden="false" customHeight="false" outlineLevel="0" collapsed="false">
      <c r="A8485" s="0" t="s">
        <v>6177</v>
      </c>
      <c r="B8485" s="13" t="n">
        <v>42998</v>
      </c>
      <c r="C8485" s="13" t="n">
        <v>43002</v>
      </c>
      <c r="D8485" s="14" t="s">
        <v>69</v>
      </c>
      <c r="E8485" s="14" t="s">
        <v>53</v>
      </c>
      <c r="F8485" s="14" t="s">
        <v>98</v>
      </c>
      <c r="G8485" s="14" t="s">
        <v>157</v>
      </c>
      <c r="H8485" s="14" t="s">
        <v>65</v>
      </c>
      <c r="I8485" s="14" t="s">
        <v>83</v>
      </c>
      <c r="J8485" s="14" t="s">
        <v>3624</v>
      </c>
      <c r="K8485" s="15" t="n">
        <v>83.7</v>
      </c>
      <c r="L8485" s="0" t="n">
        <v>5</v>
      </c>
      <c r="M8485" s="16" t="n">
        <v>0</v>
      </c>
      <c r="N8485" s="17" t="n">
        <v>41.013</v>
      </c>
      <c r="O8485" s="0" t="str">
        <f aca="false">TEXT(B8485,"YYYY-MM")</f>
        <v>2017-09</v>
      </c>
      <c r="P8485" s="18" t="n">
        <f aca="false">IFERROR(N8485/K8485,0)</f>
        <v>0.49</v>
      </c>
      <c r="Q8485" s="0" t="str">
        <f aca="false">IF(M8485=0,"No Discount",IF(M8485&lt;0.2,"Low (1-19%)",IF(M8485&lt;0.4,"Medium (20-39%)","High (40%+)")))</f>
        <v>No Discount</v>
      </c>
      <c r="R8485" s="0" t="str">
        <f aca="false">INDEX('Lookup Tables'!$B$2:$B$5,MATCH(F8485,'Lookup Tables'!$A$2:$A$5,0))</f>
        <v>Manager A</v>
      </c>
    </row>
    <row r="8486" customFormat="false" ht="15" hidden="false" customHeight="false" outlineLevel="0" collapsed="false">
      <c r="A8486" s="0" t="s">
        <v>6178</v>
      </c>
      <c r="B8486" s="13" t="n">
        <v>43367</v>
      </c>
      <c r="C8486" s="13" t="n">
        <v>43367</v>
      </c>
      <c r="D8486" s="14" t="s">
        <v>606</v>
      </c>
      <c r="E8486" s="14" t="s">
        <v>53</v>
      </c>
      <c r="F8486" s="14" t="s">
        <v>63</v>
      </c>
      <c r="G8486" s="14" t="s">
        <v>94</v>
      </c>
      <c r="H8486" s="14" t="s">
        <v>56</v>
      </c>
      <c r="I8486" s="14" t="s">
        <v>76</v>
      </c>
      <c r="J8486" s="14" t="s">
        <v>993</v>
      </c>
      <c r="K8486" s="15" t="n">
        <v>199.8</v>
      </c>
      <c r="L8486" s="0" t="n">
        <v>10</v>
      </c>
      <c r="M8486" s="16" t="n">
        <v>0</v>
      </c>
      <c r="N8486" s="17" t="n">
        <v>71.928</v>
      </c>
      <c r="O8486" s="0" t="str">
        <f aca="false">TEXT(B8486,"YYYY-MM")</f>
        <v>2018-09</v>
      </c>
      <c r="P8486" s="18" t="n">
        <f aca="false">IFERROR(N8486/K8486,0)</f>
        <v>0.36</v>
      </c>
      <c r="Q8486" s="0" t="str">
        <f aca="false">IF(M8486=0,"No Discount",IF(M8486&lt;0.2,"Low (1-19%)",IF(M8486&lt;0.4,"Medium (20-39%)","High (40%+)")))</f>
        <v>No Discount</v>
      </c>
      <c r="R8486" s="0" t="str">
        <f aca="false">INDEX('Lookup Tables'!$B$2:$B$5,MATCH(F8486,'Lookup Tables'!$A$2:$A$5,0))</f>
        <v>Manager D</v>
      </c>
    </row>
    <row r="8487" customFormat="false" ht="15" hidden="false" customHeight="false" outlineLevel="0" collapsed="false">
      <c r="A8487" s="0" t="s">
        <v>6179</v>
      </c>
      <c r="B8487" s="13" t="n">
        <v>43186</v>
      </c>
      <c r="C8487" s="13" t="n">
        <v>43190</v>
      </c>
      <c r="D8487" s="14" t="s">
        <v>69</v>
      </c>
      <c r="E8487" s="14" t="s">
        <v>97</v>
      </c>
      <c r="F8487" s="14" t="s">
        <v>63</v>
      </c>
      <c r="G8487" s="14" t="s">
        <v>64</v>
      </c>
      <c r="H8487" s="14" t="s">
        <v>65</v>
      </c>
      <c r="I8487" s="14" t="s">
        <v>91</v>
      </c>
      <c r="J8487" s="14" t="s">
        <v>2437</v>
      </c>
      <c r="K8487" s="15" t="n">
        <v>45.68</v>
      </c>
      <c r="L8487" s="0" t="n">
        <v>2</v>
      </c>
      <c r="M8487" s="16" t="n">
        <v>0</v>
      </c>
      <c r="N8487" s="17" t="n">
        <v>21.0128</v>
      </c>
      <c r="O8487" s="0" t="str">
        <f aca="false">TEXT(B8487,"YYYY-MM")</f>
        <v>2018-03</v>
      </c>
      <c r="P8487" s="18" t="n">
        <f aca="false">IFERROR(N8487/K8487,0)</f>
        <v>0.46</v>
      </c>
      <c r="Q8487" s="0" t="str">
        <f aca="false">IF(M8487=0,"No Discount",IF(M8487&lt;0.2,"Low (1-19%)",IF(M8487&lt;0.4,"Medium (20-39%)","High (40%+)")))</f>
        <v>No Discount</v>
      </c>
      <c r="R8487" s="0" t="str">
        <f aca="false">INDEX('Lookup Tables'!$B$2:$B$5,MATCH(F8487,'Lookup Tables'!$A$2:$A$5,0))</f>
        <v>Manager D</v>
      </c>
    </row>
    <row r="8488" customFormat="false" ht="15" hidden="false" customHeight="false" outlineLevel="0" collapsed="false">
      <c r="A8488" s="0" t="s">
        <v>6179</v>
      </c>
      <c r="B8488" s="13" t="n">
        <v>43186</v>
      </c>
      <c r="C8488" s="13" t="n">
        <v>43190</v>
      </c>
      <c r="D8488" s="14" t="s">
        <v>69</v>
      </c>
      <c r="E8488" s="14" t="s">
        <v>97</v>
      </c>
      <c r="F8488" s="14" t="s">
        <v>63</v>
      </c>
      <c r="G8488" s="14" t="s">
        <v>64</v>
      </c>
      <c r="H8488" s="14" t="s">
        <v>65</v>
      </c>
      <c r="I8488" s="14" t="s">
        <v>91</v>
      </c>
      <c r="J8488" s="14" t="s">
        <v>354</v>
      </c>
      <c r="K8488" s="15" t="n">
        <v>110.96</v>
      </c>
      <c r="L8488" s="0" t="n">
        <v>2</v>
      </c>
      <c r="M8488" s="16" t="n">
        <v>0</v>
      </c>
      <c r="N8488" s="17" t="n">
        <v>53.2608</v>
      </c>
      <c r="O8488" s="0" t="str">
        <f aca="false">TEXT(B8488,"YYYY-MM")</f>
        <v>2018-03</v>
      </c>
      <c r="P8488" s="18" t="n">
        <f aca="false">IFERROR(N8488/K8488,0)</f>
        <v>0.48</v>
      </c>
      <c r="Q8488" s="0" t="str">
        <f aca="false">IF(M8488=0,"No Discount",IF(M8488&lt;0.2,"Low (1-19%)",IF(M8488&lt;0.4,"Medium (20-39%)","High (40%+)")))</f>
        <v>No Discount</v>
      </c>
      <c r="R8488" s="0" t="str">
        <f aca="false">INDEX('Lookup Tables'!$B$2:$B$5,MATCH(F8488,'Lookup Tables'!$A$2:$A$5,0))</f>
        <v>Manager D</v>
      </c>
    </row>
    <row r="8489" customFormat="false" ht="15" hidden="false" customHeight="false" outlineLevel="0" collapsed="false">
      <c r="A8489" s="0" t="s">
        <v>6179</v>
      </c>
      <c r="B8489" s="13" t="n">
        <v>43186</v>
      </c>
      <c r="C8489" s="13" t="n">
        <v>43190</v>
      </c>
      <c r="D8489" s="14" t="s">
        <v>69</v>
      </c>
      <c r="E8489" s="14" t="s">
        <v>97</v>
      </c>
      <c r="F8489" s="14" t="s">
        <v>63</v>
      </c>
      <c r="G8489" s="14" t="s">
        <v>64</v>
      </c>
      <c r="H8489" s="14" t="s">
        <v>65</v>
      </c>
      <c r="I8489" s="14" t="s">
        <v>91</v>
      </c>
      <c r="J8489" s="14" t="s">
        <v>4571</v>
      </c>
      <c r="K8489" s="15" t="n">
        <v>11.94</v>
      </c>
      <c r="L8489" s="0" t="n">
        <v>3</v>
      </c>
      <c r="M8489" s="16" t="n">
        <v>0</v>
      </c>
      <c r="N8489" s="17" t="n">
        <v>5.97</v>
      </c>
      <c r="O8489" s="0" t="str">
        <f aca="false">TEXT(B8489,"YYYY-MM")</f>
        <v>2018-03</v>
      </c>
      <c r="P8489" s="18" t="n">
        <f aca="false">IFERROR(N8489/K8489,0)</f>
        <v>0.5</v>
      </c>
      <c r="Q8489" s="0" t="str">
        <f aca="false">IF(M8489=0,"No Discount",IF(M8489&lt;0.2,"Low (1-19%)",IF(M8489&lt;0.4,"Medium (20-39%)","High (40%+)")))</f>
        <v>No Discount</v>
      </c>
      <c r="R8489" s="0" t="str">
        <f aca="false">INDEX('Lookup Tables'!$B$2:$B$5,MATCH(F8489,'Lookup Tables'!$A$2:$A$5,0))</f>
        <v>Manager D</v>
      </c>
    </row>
    <row r="8490" customFormat="false" ht="15" hidden="false" customHeight="false" outlineLevel="0" collapsed="false">
      <c r="A8490" s="0" t="s">
        <v>6180</v>
      </c>
      <c r="B8490" s="13" t="n">
        <v>42768</v>
      </c>
      <c r="C8490" s="13" t="n">
        <v>42770</v>
      </c>
      <c r="D8490" s="14" t="s">
        <v>52</v>
      </c>
      <c r="E8490" s="14" t="s">
        <v>53</v>
      </c>
      <c r="F8490" s="14" t="s">
        <v>54</v>
      </c>
      <c r="G8490" s="14" t="s">
        <v>193</v>
      </c>
      <c r="H8490" s="14" t="s">
        <v>80</v>
      </c>
      <c r="I8490" s="14" t="s">
        <v>345</v>
      </c>
      <c r="J8490" s="14" t="s">
        <v>3786</v>
      </c>
      <c r="K8490" s="15" t="n">
        <v>8749.95</v>
      </c>
      <c r="L8490" s="0" t="n">
        <v>5</v>
      </c>
      <c r="M8490" s="16" t="n">
        <v>0</v>
      </c>
      <c r="N8490" s="17" t="n">
        <v>2799.984</v>
      </c>
      <c r="O8490" s="0" t="str">
        <f aca="false">TEXT(B8490,"YYYY-MM")</f>
        <v>2017-02</v>
      </c>
      <c r="P8490" s="18" t="n">
        <f aca="false">IFERROR(N8490/K8490,0)</f>
        <v>0.32</v>
      </c>
      <c r="Q8490" s="0" t="str">
        <f aca="false">IF(M8490=0,"No Discount",IF(M8490&lt;0.2,"Low (1-19%)",IF(M8490&lt;0.4,"Medium (20-39%)","High (40%+)")))</f>
        <v>No Discount</v>
      </c>
      <c r="R8490" s="0" t="str">
        <f aca="false">INDEX('Lookup Tables'!$B$2:$B$5,MATCH(F8490,'Lookup Tables'!$A$2:$A$5,0))</f>
        <v>Manager C</v>
      </c>
    </row>
    <row r="8491" customFormat="false" ht="15" hidden="false" customHeight="false" outlineLevel="0" collapsed="false">
      <c r="A8491" s="0" t="s">
        <v>6180</v>
      </c>
      <c r="B8491" s="13" t="n">
        <v>42768</v>
      </c>
      <c r="C8491" s="13" t="n">
        <v>42770</v>
      </c>
      <c r="D8491" s="14" t="s">
        <v>52</v>
      </c>
      <c r="E8491" s="14" t="s">
        <v>53</v>
      </c>
      <c r="F8491" s="14" t="s">
        <v>54</v>
      </c>
      <c r="G8491" s="14" t="s">
        <v>193</v>
      </c>
      <c r="H8491" s="14" t="s">
        <v>65</v>
      </c>
      <c r="I8491" s="14" t="s">
        <v>83</v>
      </c>
      <c r="J8491" s="14" t="s">
        <v>488</v>
      </c>
      <c r="K8491" s="15" t="n">
        <v>36.4</v>
      </c>
      <c r="L8491" s="0" t="n">
        <v>8</v>
      </c>
      <c r="M8491" s="16" t="n">
        <v>0</v>
      </c>
      <c r="N8491" s="17" t="n">
        <v>18.2</v>
      </c>
      <c r="O8491" s="0" t="str">
        <f aca="false">TEXT(B8491,"YYYY-MM")</f>
        <v>2017-02</v>
      </c>
      <c r="P8491" s="18" t="n">
        <f aca="false">IFERROR(N8491/K8491,0)</f>
        <v>0.5</v>
      </c>
      <c r="Q8491" s="0" t="str">
        <f aca="false">IF(M8491=0,"No Discount",IF(M8491&lt;0.2,"Low (1-19%)",IF(M8491&lt;0.4,"Medium (20-39%)","High (40%+)")))</f>
        <v>No Discount</v>
      </c>
      <c r="R8491" s="0" t="str">
        <f aca="false">INDEX('Lookup Tables'!$B$2:$B$5,MATCH(F8491,'Lookup Tables'!$A$2:$A$5,0))</f>
        <v>Manager C</v>
      </c>
    </row>
    <row r="8492" customFormat="false" ht="15" hidden="false" customHeight="false" outlineLevel="0" collapsed="false">
      <c r="A8492" s="0" t="s">
        <v>6180</v>
      </c>
      <c r="B8492" s="13" t="n">
        <v>42768</v>
      </c>
      <c r="C8492" s="13" t="n">
        <v>42770</v>
      </c>
      <c r="D8492" s="14" t="s">
        <v>52</v>
      </c>
      <c r="E8492" s="14" t="s">
        <v>53</v>
      </c>
      <c r="F8492" s="14" t="s">
        <v>54</v>
      </c>
      <c r="G8492" s="14" t="s">
        <v>193</v>
      </c>
      <c r="H8492" s="14" t="s">
        <v>56</v>
      </c>
      <c r="I8492" s="14" t="s">
        <v>76</v>
      </c>
      <c r="J8492" s="14" t="s">
        <v>3496</v>
      </c>
      <c r="K8492" s="15" t="n">
        <v>18.69</v>
      </c>
      <c r="L8492" s="0" t="n">
        <v>7</v>
      </c>
      <c r="M8492" s="16" t="n">
        <v>0</v>
      </c>
      <c r="N8492" s="17" t="n">
        <v>7.1022</v>
      </c>
      <c r="O8492" s="0" t="str">
        <f aca="false">TEXT(B8492,"YYYY-MM")</f>
        <v>2017-02</v>
      </c>
      <c r="P8492" s="18" t="n">
        <f aca="false">IFERROR(N8492/K8492,0)</f>
        <v>0.38</v>
      </c>
      <c r="Q8492" s="0" t="str">
        <f aca="false">IF(M8492=0,"No Discount",IF(M8492&lt;0.2,"Low (1-19%)",IF(M8492&lt;0.4,"Medium (20-39%)","High (40%+)")))</f>
        <v>No Discount</v>
      </c>
      <c r="R8492" s="0" t="str">
        <f aca="false">INDEX('Lookup Tables'!$B$2:$B$5,MATCH(F8492,'Lookup Tables'!$A$2:$A$5,0))</f>
        <v>Manager C</v>
      </c>
    </row>
    <row r="8493" customFormat="false" ht="15" hidden="false" customHeight="false" outlineLevel="0" collapsed="false">
      <c r="A8493" s="0" t="s">
        <v>6181</v>
      </c>
      <c r="B8493" s="13" t="n">
        <v>43288</v>
      </c>
      <c r="C8493" s="13" t="n">
        <v>43292</v>
      </c>
      <c r="D8493" s="14" t="s">
        <v>69</v>
      </c>
      <c r="E8493" s="14" t="s">
        <v>53</v>
      </c>
      <c r="F8493" s="14" t="s">
        <v>63</v>
      </c>
      <c r="G8493" s="14" t="s">
        <v>64</v>
      </c>
      <c r="H8493" s="14" t="s">
        <v>65</v>
      </c>
      <c r="I8493" s="14" t="s">
        <v>171</v>
      </c>
      <c r="J8493" s="14" t="s">
        <v>1990</v>
      </c>
      <c r="K8493" s="15" t="n">
        <v>5.94</v>
      </c>
      <c r="L8493" s="0" t="n">
        <v>3</v>
      </c>
      <c r="M8493" s="16" t="n">
        <v>0</v>
      </c>
      <c r="N8493" s="17" t="n">
        <v>0.1188</v>
      </c>
      <c r="O8493" s="0" t="str">
        <f aca="false">TEXT(B8493,"YYYY-MM")</f>
        <v>2018-07</v>
      </c>
      <c r="P8493" s="18" t="n">
        <f aca="false">IFERROR(N8493/K8493,0)</f>
        <v>0.02</v>
      </c>
      <c r="Q8493" s="0" t="str">
        <f aca="false">IF(M8493=0,"No Discount",IF(M8493&lt;0.2,"Low (1-19%)",IF(M8493&lt;0.4,"Medium (20-39%)","High (40%+)")))</f>
        <v>No Discount</v>
      </c>
      <c r="R8493" s="0" t="str">
        <f aca="false">INDEX('Lookup Tables'!$B$2:$B$5,MATCH(F8493,'Lookup Tables'!$A$2:$A$5,0))</f>
        <v>Manager D</v>
      </c>
    </row>
    <row r="8494" customFormat="false" ht="15" hidden="false" customHeight="false" outlineLevel="0" collapsed="false">
      <c r="A8494" s="0" t="s">
        <v>6182</v>
      </c>
      <c r="B8494" s="13" t="n">
        <v>42666</v>
      </c>
      <c r="C8494" s="13" t="n">
        <v>42671</v>
      </c>
      <c r="D8494" s="14" t="s">
        <v>69</v>
      </c>
      <c r="E8494" s="14" t="s">
        <v>53</v>
      </c>
      <c r="F8494" s="14" t="s">
        <v>98</v>
      </c>
      <c r="G8494" s="14" t="s">
        <v>99</v>
      </c>
      <c r="H8494" s="14" t="s">
        <v>65</v>
      </c>
      <c r="I8494" s="14" t="s">
        <v>91</v>
      </c>
      <c r="J8494" s="14" t="s">
        <v>3596</v>
      </c>
      <c r="K8494" s="15" t="n">
        <v>60.736</v>
      </c>
      <c r="L8494" s="0" t="n">
        <v>8</v>
      </c>
      <c r="M8494" s="16" t="n">
        <v>0.2</v>
      </c>
      <c r="N8494" s="17" t="n">
        <v>20.4984</v>
      </c>
      <c r="O8494" s="0" t="str">
        <f aca="false">TEXT(B8494,"YYYY-MM")</f>
        <v>2016-10</v>
      </c>
      <c r="P8494" s="18" t="n">
        <f aca="false">IFERROR(N8494/K8494,0)</f>
        <v>0.3375</v>
      </c>
      <c r="Q8494" s="0" t="str">
        <f aca="false">IF(M8494=0,"No Discount",IF(M8494&lt;0.2,"Low (1-19%)",IF(M8494&lt;0.4,"Medium (20-39%)","High (40%+)")))</f>
        <v>Medium (20-39%)</v>
      </c>
      <c r="R8494" s="0" t="str">
        <f aca="false">INDEX('Lookup Tables'!$B$2:$B$5,MATCH(F8494,'Lookup Tables'!$A$2:$A$5,0))</f>
        <v>Manager A</v>
      </c>
    </row>
    <row r="8495" customFormat="false" ht="15" hidden="false" customHeight="false" outlineLevel="0" collapsed="false">
      <c r="A8495" s="0" t="s">
        <v>6182</v>
      </c>
      <c r="B8495" s="13" t="n">
        <v>42666</v>
      </c>
      <c r="C8495" s="13" t="n">
        <v>42671</v>
      </c>
      <c r="D8495" s="14" t="s">
        <v>69</v>
      </c>
      <c r="E8495" s="14" t="s">
        <v>53</v>
      </c>
      <c r="F8495" s="14" t="s">
        <v>98</v>
      </c>
      <c r="G8495" s="14" t="s">
        <v>99</v>
      </c>
      <c r="H8495" s="14" t="s">
        <v>80</v>
      </c>
      <c r="I8495" s="14" t="s">
        <v>570</v>
      </c>
      <c r="J8495" s="14" t="s">
        <v>4102</v>
      </c>
      <c r="K8495" s="15" t="n">
        <v>479.976</v>
      </c>
      <c r="L8495" s="0" t="n">
        <v>3</v>
      </c>
      <c r="M8495" s="16" t="n">
        <v>0.2</v>
      </c>
      <c r="N8495" s="17" t="n">
        <v>161.9919</v>
      </c>
      <c r="O8495" s="0" t="str">
        <f aca="false">TEXT(B8495,"YYYY-MM")</f>
        <v>2016-10</v>
      </c>
      <c r="P8495" s="18" t="n">
        <f aca="false">IFERROR(N8495/K8495,0)</f>
        <v>0.3375</v>
      </c>
      <c r="Q8495" s="0" t="str">
        <f aca="false">IF(M8495=0,"No Discount",IF(M8495&lt;0.2,"Low (1-19%)",IF(M8495&lt;0.4,"Medium (20-39%)","High (40%+)")))</f>
        <v>Medium (20-39%)</v>
      </c>
      <c r="R8495" s="0" t="str">
        <f aca="false">INDEX('Lookup Tables'!$B$2:$B$5,MATCH(F8495,'Lookup Tables'!$A$2:$A$5,0))</f>
        <v>Manager A</v>
      </c>
    </row>
    <row r="8496" customFormat="false" ht="15" hidden="false" customHeight="false" outlineLevel="0" collapsed="false">
      <c r="A8496" s="0" t="s">
        <v>6182</v>
      </c>
      <c r="B8496" s="13" t="n">
        <v>42666</v>
      </c>
      <c r="C8496" s="13" t="n">
        <v>42671</v>
      </c>
      <c r="D8496" s="14" t="s">
        <v>69</v>
      </c>
      <c r="E8496" s="14" t="s">
        <v>53</v>
      </c>
      <c r="F8496" s="14" t="s">
        <v>98</v>
      </c>
      <c r="G8496" s="14" t="s">
        <v>99</v>
      </c>
      <c r="H8496" s="14" t="s">
        <v>65</v>
      </c>
      <c r="I8496" s="14" t="s">
        <v>83</v>
      </c>
      <c r="J8496" s="14" t="s">
        <v>1803</v>
      </c>
      <c r="K8496" s="15" t="n">
        <v>6.08</v>
      </c>
      <c r="L8496" s="0" t="n">
        <v>1</v>
      </c>
      <c r="M8496" s="16" t="n">
        <v>0.8</v>
      </c>
      <c r="N8496" s="17" t="n">
        <v>-10.336</v>
      </c>
      <c r="O8496" s="0" t="str">
        <f aca="false">TEXT(B8496,"YYYY-MM")</f>
        <v>2016-10</v>
      </c>
      <c r="P8496" s="18" t="n">
        <f aca="false">IFERROR(N8496/K8496,0)</f>
        <v>-1.7</v>
      </c>
      <c r="Q8496" s="0" t="str">
        <f aca="false">IF(M8496=0,"No Discount",IF(M8496&lt;0.2,"Low (1-19%)",IF(M8496&lt;0.4,"Medium (20-39%)","High (40%+)")))</f>
        <v>High (40%+)</v>
      </c>
      <c r="R8496" s="0" t="str">
        <f aca="false">INDEX('Lookup Tables'!$B$2:$B$5,MATCH(F8496,'Lookup Tables'!$A$2:$A$5,0))</f>
        <v>Manager A</v>
      </c>
    </row>
    <row r="8497" customFormat="false" ht="15" hidden="false" customHeight="false" outlineLevel="0" collapsed="false">
      <c r="A8497" s="0" t="s">
        <v>6183</v>
      </c>
      <c r="B8497" s="13" t="n">
        <v>43071</v>
      </c>
      <c r="C8497" s="13" t="n">
        <v>43077</v>
      </c>
      <c r="D8497" s="14" t="s">
        <v>69</v>
      </c>
      <c r="E8497" s="14" t="s">
        <v>62</v>
      </c>
      <c r="F8497" s="14" t="s">
        <v>63</v>
      </c>
      <c r="G8497" s="14" t="s">
        <v>252</v>
      </c>
      <c r="H8497" s="14" t="s">
        <v>80</v>
      </c>
      <c r="I8497" s="14" t="s">
        <v>123</v>
      </c>
      <c r="J8497" s="14" t="s">
        <v>3715</v>
      </c>
      <c r="K8497" s="15" t="n">
        <v>165.6</v>
      </c>
      <c r="L8497" s="0" t="n">
        <v>3</v>
      </c>
      <c r="M8497" s="16" t="n">
        <v>0.2</v>
      </c>
      <c r="N8497" s="17" t="n">
        <v>-6.21</v>
      </c>
      <c r="O8497" s="0" t="str">
        <f aca="false">TEXT(B8497,"YYYY-MM")</f>
        <v>2017-12</v>
      </c>
      <c r="P8497" s="18" t="n">
        <f aca="false">IFERROR(N8497/K8497,0)</f>
        <v>-0.0375</v>
      </c>
      <c r="Q8497" s="0" t="str">
        <f aca="false">IF(M8497=0,"No Discount",IF(M8497&lt;0.2,"Low (1-19%)",IF(M8497&lt;0.4,"Medium (20-39%)","High (40%+)")))</f>
        <v>Medium (20-39%)</v>
      </c>
      <c r="R8497" s="0" t="str">
        <f aca="false">INDEX('Lookup Tables'!$B$2:$B$5,MATCH(F8497,'Lookup Tables'!$A$2:$A$5,0))</f>
        <v>Manager D</v>
      </c>
    </row>
    <row r="8498" customFormat="false" ht="15" hidden="false" customHeight="false" outlineLevel="0" collapsed="false">
      <c r="A8498" s="0" t="s">
        <v>6184</v>
      </c>
      <c r="B8498" s="13" t="n">
        <v>42068</v>
      </c>
      <c r="C8498" s="13" t="n">
        <v>42071</v>
      </c>
      <c r="D8498" s="14" t="s">
        <v>52</v>
      </c>
      <c r="E8498" s="14" t="s">
        <v>53</v>
      </c>
      <c r="F8498" s="14" t="s">
        <v>117</v>
      </c>
      <c r="G8498" s="14" t="s">
        <v>170</v>
      </c>
      <c r="H8498" s="14" t="s">
        <v>65</v>
      </c>
      <c r="I8498" s="14" t="s">
        <v>78</v>
      </c>
      <c r="J8498" s="14" t="s">
        <v>723</v>
      </c>
      <c r="K8498" s="15" t="n">
        <v>59.52</v>
      </c>
      <c r="L8498" s="0" t="n">
        <v>3</v>
      </c>
      <c r="M8498" s="16" t="n">
        <v>0</v>
      </c>
      <c r="N8498" s="17" t="n">
        <v>15.4752</v>
      </c>
      <c r="O8498" s="0" t="str">
        <f aca="false">TEXT(B8498,"YYYY-MM")</f>
        <v>2015-03</v>
      </c>
      <c r="P8498" s="18" t="n">
        <f aca="false">IFERROR(N8498/K8498,0)</f>
        <v>0.26</v>
      </c>
      <c r="Q8498" s="0" t="str">
        <f aca="false">IF(M8498=0,"No Discount",IF(M8498&lt;0.2,"Low (1-19%)",IF(M8498&lt;0.4,"Medium (20-39%)","High (40%+)")))</f>
        <v>No Discount</v>
      </c>
      <c r="R8498" s="0" t="str">
        <f aca="false">INDEX('Lookup Tables'!$B$2:$B$5,MATCH(F8498,'Lookup Tables'!$A$2:$A$5,0))</f>
        <v>Manager B</v>
      </c>
    </row>
    <row r="8499" customFormat="false" ht="15" hidden="false" customHeight="false" outlineLevel="0" collapsed="false">
      <c r="A8499" s="0" t="s">
        <v>6184</v>
      </c>
      <c r="B8499" s="13" t="n">
        <v>42068</v>
      </c>
      <c r="C8499" s="13" t="n">
        <v>42071</v>
      </c>
      <c r="D8499" s="14" t="s">
        <v>52</v>
      </c>
      <c r="E8499" s="14" t="s">
        <v>53</v>
      </c>
      <c r="F8499" s="14" t="s">
        <v>117</v>
      </c>
      <c r="G8499" s="14" t="s">
        <v>170</v>
      </c>
      <c r="H8499" s="14" t="s">
        <v>80</v>
      </c>
      <c r="I8499" s="14" t="s">
        <v>123</v>
      </c>
      <c r="J8499" s="14" t="s">
        <v>511</v>
      </c>
      <c r="K8499" s="15" t="n">
        <v>479.97</v>
      </c>
      <c r="L8499" s="0" t="n">
        <v>3</v>
      </c>
      <c r="M8499" s="16" t="n">
        <v>0</v>
      </c>
      <c r="N8499" s="17" t="n">
        <v>177.5889</v>
      </c>
      <c r="O8499" s="0" t="str">
        <f aca="false">TEXT(B8499,"YYYY-MM")</f>
        <v>2015-03</v>
      </c>
      <c r="P8499" s="18" t="n">
        <f aca="false">IFERROR(N8499/K8499,0)</f>
        <v>0.37</v>
      </c>
      <c r="Q8499" s="0" t="str">
        <f aca="false">IF(M8499=0,"No Discount",IF(M8499&lt;0.2,"Low (1-19%)",IF(M8499&lt;0.4,"Medium (20-39%)","High (40%+)")))</f>
        <v>No Discount</v>
      </c>
      <c r="R8499" s="0" t="str">
        <f aca="false">INDEX('Lookup Tables'!$B$2:$B$5,MATCH(F8499,'Lookup Tables'!$A$2:$A$5,0))</f>
        <v>Manager B</v>
      </c>
    </row>
    <row r="8500" customFormat="false" ht="15" hidden="false" customHeight="false" outlineLevel="0" collapsed="false">
      <c r="A8500" s="0" t="s">
        <v>6184</v>
      </c>
      <c r="B8500" s="13" t="n">
        <v>42068</v>
      </c>
      <c r="C8500" s="13" t="n">
        <v>42071</v>
      </c>
      <c r="D8500" s="14" t="s">
        <v>52</v>
      </c>
      <c r="E8500" s="14" t="s">
        <v>53</v>
      </c>
      <c r="F8500" s="14" t="s">
        <v>117</v>
      </c>
      <c r="G8500" s="14" t="s">
        <v>170</v>
      </c>
      <c r="H8500" s="14" t="s">
        <v>65</v>
      </c>
      <c r="I8500" s="14" t="s">
        <v>303</v>
      </c>
      <c r="J8500" s="14" t="s">
        <v>1167</v>
      </c>
      <c r="K8500" s="15" t="n">
        <v>18.62</v>
      </c>
      <c r="L8500" s="0" t="n">
        <v>2</v>
      </c>
      <c r="M8500" s="16" t="n">
        <v>0</v>
      </c>
      <c r="N8500" s="17" t="n">
        <v>5.3998</v>
      </c>
      <c r="O8500" s="0" t="str">
        <f aca="false">TEXT(B8500,"YYYY-MM")</f>
        <v>2015-03</v>
      </c>
      <c r="P8500" s="18" t="n">
        <f aca="false">IFERROR(N8500/K8500,0)</f>
        <v>0.29</v>
      </c>
      <c r="Q8500" s="0" t="str">
        <f aca="false">IF(M8500=0,"No Discount",IF(M8500&lt;0.2,"Low (1-19%)",IF(M8500&lt;0.4,"Medium (20-39%)","High (40%+)")))</f>
        <v>No Discount</v>
      </c>
      <c r="R8500" s="0" t="str">
        <f aca="false">INDEX('Lookup Tables'!$B$2:$B$5,MATCH(F8500,'Lookup Tables'!$A$2:$A$5,0))</f>
        <v>Manager B</v>
      </c>
    </row>
    <row r="8501" customFormat="false" ht="15" hidden="false" customHeight="false" outlineLevel="0" collapsed="false">
      <c r="A8501" s="0" t="s">
        <v>6184</v>
      </c>
      <c r="B8501" s="13" t="n">
        <v>42068</v>
      </c>
      <c r="C8501" s="13" t="n">
        <v>42071</v>
      </c>
      <c r="D8501" s="14" t="s">
        <v>52</v>
      </c>
      <c r="E8501" s="14" t="s">
        <v>53</v>
      </c>
      <c r="F8501" s="14" t="s">
        <v>117</v>
      </c>
      <c r="G8501" s="14" t="s">
        <v>170</v>
      </c>
      <c r="H8501" s="14" t="s">
        <v>65</v>
      </c>
      <c r="I8501" s="14" t="s">
        <v>83</v>
      </c>
      <c r="J8501" s="14" t="s">
        <v>2644</v>
      </c>
      <c r="K8501" s="15" t="n">
        <v>49.632</v>
      </c>
      <c r="L8501" s="0" t="n">
        <v>6</v>
      </c>
      <c r="M8501" s="16" t="n">
        <v>0.2</v>
      </c>
      <c r="N8501" s="17" t="n">
        <v>16.7508</v>
      </c>
      <c r="O8501" s="0" t="str">
        <f aca="false">TEXT(B8501,"YYYY-MM")</f>
        <v>2015-03</v>
      </c>
      <c r="P8501" s="18" t="n">
        <f aca="false">IFERROR(N8501/K8501,0)</f>
        <v>0.3375</v>
      </c>
      <c r="Q8501" s="0" t="str">
        <f aca="false">IF(M8501=0,"No Discount",IF(M8501&lt;0.2,"Low (1-19%)",IF(M8501&lt;0.4,"Medium (20-39%)","High (40%+)")))</f>
        <v>Medium (20-39%)</v>
      </c>
      <c r="R8501" s="0" t="str">
        <f aca="false">INDEX('Lookup Tables'!$B$2:$B$5,MATCH(F8501,'Lookup Tables'!$A$2:$A$5,0))</f>
        <v>Manager B</v>
      </c>
    </row>
    <row r="8502" customFormat="false" ht="15" hidden="false" customHeight="false" outlineLevel="0" collapsed="false">
      <c r="A8502" s="0" t="s">
        <v>6184</v>
      </c>
      <c r="B8502" s="13" t="n">
        <v>42068</v>
      </c>
      <c r="C8502" s="13" t="n">
        <v>42071</v>
      </c>
      <c r="D8502" s="14" t="s">
        <v>52</v>
      </c>
      <c r="E8502" s="14" t="s">
        <v>53</v>
      </c>
      <c r="F8502" s="14" t="s">
        <v>117</v>
      </c>
      <c r="G8502" s="14" t="s">
        <v>170</v>
      </c>
      <c r="H8502" s="14" t="s">
        <v>65</v>
      </c>
      <c r="I8502" s="14" t="s">
        <v>91</v>
      </c>
      <c r="J8502" s="14" t="s">
        <v>2234</v>
      </c>
      <c r="K8502" s="15" t="n">
        <v>97.82</v>
      </c>
      <c r="L8502" s="0" t="n">
        <v>2</v>
      </c>
      <c r="M8502" s="16" t="n">
        <v>0</v>
      </c>
      <c r="N8502" s="17" t="n">
        <v>45.9754</v>
      </c>
      <c r="O8502" s="0" t="str">
        <f aca="false">TEXT(B8502,"YYYY-MM")</f>
        <v>2015-03</v>
      </c>
      <c r="P8502" s="18" t="n">
        <f aca="false">IFERROR(N8502/K8502,0)</f>
        <v>0.47</v>
      </c>
      <c r="Q8502" s="0" t="str">
        <f aca="false">IF(M8502=0,"No Discount",IF(M8502&lt;0.2,"Low (1-19%)",IF(M8502&lt;0.4,"Medium (20-39%)","High (40%+)")))</f>
        <v>No Discount</v>
      </c>
      <c r="R8502" s="0" t="str">
        <f aca="false">INDEX('Lookup Tables'!$B$2:$B$5,MATCH(F8502,'Lookup Tables'!$A$2:$A$5,0))</f>
        <v>Manager B</v>
      </c>
    </row>
    <row r="8503" customFormat="false" ht="15" hidden="false" customHeight="false" outlineLevel="0" collapsed="false">
      <c r="A8503" s="0" t="s">
        <v>6185</v>
      </c>
      <c r="B8503" s="13" t="n">
        <v>42430</v>
      </c>
      <c r="C8503" s="13" t="n">
        <v>42432</v>
      </c>
      <c r="D8503" s="14" t="s">
        <v>52</v>
      </c>
      <c r="E8503" s="14" t="s">
        <v>62</v>
      </c>
      <c r="F8503" s="14" t="s">
        <v>63</v>
      </c>
      <c r="G8503" s="14" t="s">
        <v>64</v>
      </c>
      <c r="H8503" s="14" t="s">
        <v>80</v>
      </c>
      <c r="I8503" s="14" t="s">
        <v>81</v>
      </c>
      <c r="J8503" s="14" t="s">
        <v>777</v>
      </c>
      <c r="K8503" s="15" t="n">
        <v>15.984</v>
      </c>
      <c r="L8503" s="0" t="n">
        <v>2</v>
      </c>
      <c r="M8503" s="16" t="n">
        <v>0.2</v>
      </c>
      <c r="N8503" s="17" t="n">
        <v>1.1988</v>
      </c>
      <c r="O8503" s="0" t="str">
        <f aca="false">TEXT(B8503,"YYYY-MM")</f>
        <v>2016-03</v>
      </c>
      <c r="P8503" s="18" t="n">
        <f aca="false">IFERROR(N8503/K8503,0)</f>
        <v>0.075</v>
      </c>
      <c r="Q8503" s="0" t="str">
        <f aca="false">IF(M8503=0,"No Discount",IF(M8503&lt;0.2,"Low (1-19%)",IF(M8503&lt;0.4,"Medium (20-39%)","High (40%+)")))</f>
        <v>Medium (20-39%)</v>
      </c>
      <c r="R8503" s="0" t="str">
        <f aca="false">INDEX('Lookup Tables'!$B$2:$B$5,MATCH(F8503,'Lookup Tables'!$A$2:$A$5,0))</f>
        <v>Manager D</v>
      </c>
    </row>
    <row r="8504" customFormat="false" ht="15" hidden="false" customHeight="false" outlineLevel="0" collapsed="false">
      <c r="A8504" s="0" t="s">
        <v>6185</v>
      </c>
      <c r="B8504" s="13" t="n">
        <v>42430</v>
      </c>
      <c r="C8504" s="13" t="n">
        <v>42432</v>
      </c>
      <c r="D8504" s="14" t="s">
        <v>52</v>
      </c>
      <c r="E8504" s="14" t="s">
        <v>62</v>
      </c>
      <c r="F8504" s="14" t="s">
        <v>63</v>
      </c>
      <c r="G8504" s="14" t="s">
        <v>64</v>
      </c>
      <c r="H8504" s="14" t="s">
        <v>56</v>
      </c>
      <c r="I8504" s="14" t="s">
        <v>59</v>
      </c>
      <c r="J8504" s="14" t="s">
        <v>712</v>
      </c>
      <c r="K8504" s="15" t="n">
        <v>184.752</v>
      </c>
      <c r="L8504" s="0" t="n">
        <v>3</v>
      </c>
      <c r="M8504" s="16" t="n">
        <v>0.2</v>
      </c>
      <c r="N8504" s="17" t="n">
        <v>-20.7846</v>
      </c>
      <c r="O8504" s="0" t="str">
        <f aca="false">TEXT(B8504,"YYYY-MM")</f>
        <v>2016-03</v>
      </c>
      <c r="P8504" s="18" t="n">
        <f aca="false">IFERROR(N8504/K8504,0)</f>
        <v>-0.1125</v>
      </c>
      <c r="Q8504" s="0" t="str">
        <f aca="false">IF(M8504=0,"No Discount",IF(M8504&lt;0.2,"Low (1-19%)",IF(M8504&lt;0.4,"Medium (20-39%)","High (40%+)")))</f>
        <v>Medium (20-39%)</v>
      </c>
      <c r="R8504" s="0" t="str">
        <f aca="false">INDEX('Lookup Tables'!$B$2:$B$5,MATCH(F8504,'Lookup Tables'!$A$2:$A$5,0))</f>
        <v>Manager D</v>
      </c>
    </row>
    <row r="8505" customFormat="false" ht="15" hidden="false" customHeight="false" outlineLevel="0" collapsed="false">
      <c r="A8505" s="0" t="s">
        <v>6186</v>
      </c>
      <c r="B8505" s="13" t="n">
        <v>42055</v>
      </c>
      <c r="C8505" s="13" t="n">
        <v>42059</v>
      </c>
      <c r="D8505" s="14" t="s">
        <v>69</v>
      </c>
      <c r="E8505" s="14" t="s">
        <v>97</v>
      </c>
      <c r="F8505" s="14" t="s">
        <v>63</v>
      </c>
      <c r="G8505" s="14" t="s">
        <v>64</v>
      </c>
      <c r="H8505" s="14" t="s">
        <v>65</v>
      </c>
      <c r="I8505" s="14" t="s">
        <v>91</v>
      </c>
      <c r="J8505" s="14" t="s">
        <v>3386</v>
      </c>
      <c r="K8505" s="15" t="n">
        <v>12.96</v>
      </c>
      <c r="L8505" s="0" t="n">
        <v>2</v>
      </c>
      <c r="M8505" s="16" t="n">
        <v>0</v>
      </c>
      <c r="N8505" s="17" t="n">
        <v>6.2208</v>
      </c>
      <c r="O8505" s="0" t="str">
        <f aca="false">TEXT(B8505,"YYYY-MM")</f>
        <v>2015-02</v>
      </c>
      <c r="P8505" s="18" t="n">
        <f aca="false">IFERROR(N8505/K8505,0)</f>
        <v>0.48</v>
      </c>
      <c r="Q8505" s="0" t="str">
        <f aca="false">IF(M8505=0,"No Discount",IF(M8505&lt;0.2,"Low (1-19%)",IF(M8505&lt;0.4,"Medium (20-39%)","High (40%+)")))</f>
        <v>No Discount</v>
      </c>
      <c r="R8505" s="0" t="str">
        <f aca="false">INDEX('Lookup Tables'!$B$2:$B$5,MATCH(F8505,'Lookup Tables'!$A$2:$A$5,0))</f>
        <v>Manager D</v>
      </c>
    </row>
    <row r="8506" customFormat="false" ht="15" hidden="false" customHeight="false" outlineLevel="0" collapsed="false">
      <c r="A8506" s="0" t="s">
        <v>6187</v>
      </c>
      <c r="B8506" s="13" t="n">
        <v>42857</v>
      </c>
      <c r="C8506" s="13" t="n">
        <v>42861</v>
      </c>
      <c r="D8506" s="14" t="s">
        <v>69</v>
      </c>
      <c r="E8506" s="14" t="s">
        <v>53</v>
      </c>
      <c r="F8506" s="14" t="s">
        <v>98</v>
      </c>
      <c r="G8506" s="14" t="s">
        <v>99</v>
      </c>
      <c r="H8506" s="14" t="s">
        <v>56</v>
      </c>
      <c r="I8506" s="14" t="s">
        <v>59</v>
      </c>
      <c r="J8506" s="14" t="s">
        <v>3589</v>
      </c>
      <c r="K8506" s="15" t="n">
        <v>366.744</v>
      </c>
      <c r="L8506" s="0" t="n">
        <v>4</v>
      </c>
      <c r="M8506" s="16" t="n">
        <v>0.3</v>
      </c>
      <c r="N8506" s="17" t="n">
        <v>-110.0232</v>
      </c>
      <c r="O8506" s="0" t="str">
        <f aca="false">TEXT(B8506,"YYYY-MM")</f>
        <v>2017-05</v>
      </c>
      <c r="P8506" s="18" t="n">
        <f aca="false">IFERROR(N8506/K8506,0)</f>
        <v>-0.3</v>
      </c>
      <c r="Q8506" s="0" t="str">
        <f aca="false">IF(M8506=0,"No Discount",IF(M8506&lt;0.2,"Low (1-19%)",IF(M8506&lt;0.4,"Medium (20-39%)","High (40%+)")))</f>
        <v>Medium (20-39%)</v>
      </c>
      <c r="R8506" s="0" t="str">
        <f aca="false">INDEX('Lookup Tables'!$B$2:$B$5,MATCH(F8506,'Lookup Tables'!$A$2:$A$5,0))</f>
        <v>Manager A</v>
      </c>
    </row>
    <row r="8507" customFormat="false" ht="15" hidden="false" customHeight="false" outlineLevel="0" collapsed="false">
      <c r="A8507" s="0" t="s">
        <v>6188</v>
      </c>
      <c r="B8507" s="13" t="n">
        <v>42802</v>
      </c>
      <c r="C8507" s="13" t="n">
        <v>42806</v>
      </c>
      <c r="D8507" s="14" t="s">
        <v>69</v>
      </c>
      <c r="E8507" s="14" t="s">
        <v>97</v>
      </c>
      <c r="F8507" s="14" t="s">
        <v>98</v>
      </c>
      <c r="G8507" s="14" t="s">
        <v>99</v>
      </c>
      <c r="H8507" s="14" t="s">
        <v>65</v>
      </c>
      <c r="I8507" s="14" t="s">
        <v>83</v>
      </c>
      <c r="J8507" s="14" t="s">
        <v>2227</v>
      </c>
      <c r="K8507" s="15" t="n">
        <v>8.856</v>
      </c>
      <c r="L8507" s="0" t="n">
        <v>9</v>
      </c>
      <c r="M8507" s="16" t="n">
        <v>0.8</v>
      </c>
      <c r="N8507" s="17" t="n">
        <v>-14.1696</v>
      </c>
      <c r="O8507" s="0" t="str">
        <f aca="false">TEXT(B8507,"YYYY-MM")</f>
        <v>2017-03</v>
      </c>
      <c r="P8507" s="18" t="n">
        <f aca="false">IFERROR(N8507/K8507,0)</f>
        <v>-1.6</v>
      </c>
      <c r="Q8507" s="0" t="str">
        <f aca="false">IF(M8507=0,"No Discount",IF(M8507&lt;0.2,"Low (1-19%)",IF(M8507&lt;0.4,"Medium (20-39%)","High (40%+)")))</f>
        <v>High (40%+)</v>
      </c>
      <c r="R8507" s="0" t="str">
        <f aca="false">INDEX('Lookup Tables'!$B$2:$B$5,MATCH(F8507,'Lookup Tables'!$A$2:$A$5,0))</f>
        <v>Manager A</v>
      </c>
    </row>
    <row r="8508" customFormat="false" ht="15" hidden="false" customHeight="false" outlineLevel="0" collapsed="false">
      <c r="A8508" s="0" t="s">
        <v>6188</v>
      </c>
      <c r="B8508" s="13" t="n">
        <v>42802</v>
      </c>
      <c r="C8508" s="13" t="n">
        <v>42806</v>
      </c>
      <c r="D8508" s="14" t="s">
        <v>69</v>
      </c>
      <c r="E8508" s="14" t="s">
        <v>97</v>
      </c>
      <c r="F8508" s="14" t="s">
        <v>98</v>
      </c>
      <c r="G8508" s="14" t="s">
        <v>99</v>
      </c>
      <c r="H8508" s="14" t="s">
        <v>80</v>
      </c>
      <c r="I8508" s="14" t="s">
        <v>123</v>
      </c>
      <c r="J8508" s="14" t="s">
        <v>182</v>
      </c>
      <c r="K8508" s="15" t="n">
        <v>27.96</v>
      </c>
      <c r="L8508" s="0" t="n">
        <v>5</v>
      </c>
      <c r="M8508" s="16" t="n">
        <v>0.2</v>
      </c>
      <c r="N8508" s="17" t="n">
        <v>8.388</v>
      </c>
      <c r="O8508" s="0" t="str">
        <f aca="false">TEXT(B8508,"YYYY-MM")</f>
        <v>2017-03</v>
      </c>
      <c r="P8508" s="18" t="n">
        <f aca="false">IFERROR(N8508/K8508,0)</f>
        <v>0.3</v>
      </c>
      <c r="Q8508" s="0" t="str">
        <f aca="false">IF(M8508=0,"No Discount",IF(M8508&lt;0.2,"Low (1-19%)",IF(M8508&lt;0.4,"Medium (20-39%)","High (40%+)")))</f>
        <v>Medium (20-39%)</v>
      </c>
      <c r="R8508" s="0" t="str">
        <f aca="false">INDEX('Lookup Tables'!$B$2:$B$5,MATCH(F8508,'Lookup Tables'!$A$2:$A$5,0))</f>
        <v>Manager A</v>
      </c>
    </row>
    <row r="8509" customFormat="false" ht="15" hidden="false" customHeight="false" outlineLevel="0" collapsed="false">
      <c r="A8509" s="0" t="s">
        <v>6188</v>
      </c>
      <c r="B8509" s="13" t="n">
        <v>42802</v>
      </c>
      <c r="C8509" s="13" t="n">
        <v>42806</v>
      </c>
      <c r="D8509" s="14" t="s">
        <v>69</v>
      </c>
      <c r="E8509" s="14" t="s">
        <v>97</v>
      </c>
      <c r="F8509" s="14" t="s">
        <v>98</v>
      </c>
      <c r="G8509" s="14" t="s">
        <v>99</v>
      </c>
      <c r="H8509" s="14" t="s">
        <v>65</v>
      </c>
      <c r="I8509" s="14" t="s">
        <v>129</v>
      </c>
      <c r="J8509" s="14" t="s">
        <v>4174</v>
      </c>
      <c r="K8509" s="15" t="n">
        <v>146.352</v>
      </c>
      <c r="L8509" s="0" t="n">
        <v>3</v>
      </c>
      <c r="M8509" s="16" t="n">
        <v>0.2</v>
      </c>
      <c r="N8509" s="17" t="n">
        <v>49.3938</v>
      </c>
      <c r="O8509" s="0" t="str">
        <f aca="false">TEXT(B8509,"YYYY-MM")</f>
        <v>2017-03</v>
      </c>
      <c r="P8509" s="18" t="n">
        <f aca="false">IFERROR(N8509/K8509,0)</f>
        <v>0.3375</v>
      </c>
      <c r="Q8509" s="0" t="str">
        <f aca="false">IF(M8509=0,"No Discount",IF(M8509&lt;0.2,"Low (1-19%)",IF(M8509&lt;0.4,"Medium (20-39%)","High (40%+)")))</f>
        <v>Medium (20-39%)</v>
      </c>
      <c r="R8509" s="0" t="str">
        <f aca="false">INDEX('Lookup Tables'!$B$2:$B$5,MATCH(F8509,'Lookup Tables'!$A$2:$A$5,0))</f>
        <v>Manager A</v>
      </c>
    </row>
    <row r="8510" customFormat="false" ht="15" hidden="false" customHeight="false" outlineLevel="0" collapsed="false">
      <c r="A8510" s="0" t="s">
        <v>6189</v>
      </c>
      <c r="B8510" s="13" t="n">
        <v>42715</v>
      </c>
      <c r="C8510" s="13" t="n">
        <v>42718</v>
      </c>
      <c r="D8510" s="14" t="s">
        <v>137</v>
      </c>
      <c r="E8510" s="14" t="s">
        <v>53</v>
      </c>
      <c r="F8510" s="14" t="s">
        <v>98</v>
      </c>
      <c r="G8510" s="14" t="s">
        <v>157</v>
      </c>
      <c r="H8510" s="14" t="s">
        <v>80</v>
      </c>
      <c r="I8510" s="14" t="s">
        <v>123</v>
      </c>
      <c r="J8510" s="14" t="s">
        <v>1411</v>
      </c>
      <c r="K8510" s="15" t="n">
        <v>175.23</v>
      </c>
      <c r="L8510" s="0" t="n">
        <v>11</v>
      </c>
      <c r="M8510" s="16" t="n">
        <v>0</v>
      </c>
      <c r="N8510" s="17" t="n">
        <v>61.3305</v>
      </c>
      <c r="O8510" s="0" t="str">
        <f aca="false">TEXT(B8510,"YYYY-MM")</f>
        <v>2016-12</v>
      </c>
      <c r="P8510" s="18" t="n">
        <f aca="false">IFERROR(N8510/K8510,0)</f>
        <v>0.35</v>
      </c>
      <c r="Q8510" s="0" t="str">
        <f aca="false">IF(M8510=0,"No Discount",IF(M8510&lt;0.2,"Low (1-19%)",IF(M8510&lt;0.4,"Medium (20-39%)","High (40%+)")))</f>
        <v>No Discount</v>
      </c>
      <c r="R8510" s="0" t="str">
        <f aca="false">INDEX('Lookup Tables'!$B$2:$B$5,MATCH(F8510,'Lookup Tables'!$A$2:$A$5,0))</f>
        <v>Manager A</v>
      </c>
    </row>
    <row r="8511" customFormat="false" ht="15" hidden="false" customHeight="false" outlineLevel="0" collapsed="false">
      <c r="A8511" s="0" t="s">
        <v>6189</v>
      </c>
      <c r="B8511" s="13" t="n">
        <v>42715</v>
      </c>
      <c r="C8511" s="13" t="n">
        <v>42718</v>
      </c>
      <c r="D8511" s="14" t="s">
        <v>137</v>
      </c>
      <c r="E8511" s="14" t="s">
        <v>53</v>
      </c>
      <c r="F8511" s="14" t="s">
        <v>98</v>
      </c>
      <c r="G8511" s="14" t="s">
        <v>157</v>
      </c>
      <c r="H8511" s="14" t="s">
        <v>80</v>
      </c>
      <c r="I8511" s="14" t="s">
        <v>81</v>
      </c>
      <c r="J8511" s="14" t="s">
        <v>2879</v>
      </c>
      <c r="K8511" s="15" t="n">
        <v>125.99</v>
      </c>
      <c r="L8511" s="0" t="n">
        <v>1</v>
      </c>
      <c r="M8511" s="16" t="n">
        <v>0</v>
      </c>
      <c r="N8511" s="17" t="n">
        <v>31.4975</v>
      </c>
      <c r="O8511" s="0" t="str">
        <f aca="false">TEXT(B8511,"YYYY-MM")</f>
        <v>2016-12</v>
      </c>
      <c r="P8511" s="18" t="n">
        <f aca="false">IFERROR(N8511/K8511,0)</f>
        <v>0.25</v>
      </c>
      <c r="Q8511" s="0" t="str">
        <f aca="false">IF(M8511=0,"No Discount",IF(M8511&lt;0.2,"Low (1-19%)",IF(M8511&lt;0.4,"Medium (20-39%)","High (40%+)")))</f>
        <v>No Discount</v>
      </c>
      <c r="R8511" s="0" t="str">
        <f aca="false">INDEX('Lookup Tables'!$B$2:$B$5,MATCH(F8511,'Lookup Tables'!$A$2:$A$5,0))</f>
        <v>Manager A</v>
      </c>
    </row>
    <row r="8512" customFormat="false" ht="15" hidden="false" customHeight="false" outlineLevel="0" collapsed="false">
      <c r="A8512" s="0" t="s">
        <v>6189</v>
      </c>
      <c r="B8512" s="13" t="n">
        <v>42715</v>
      </c>
      <c r="C8512" s="13" t="n">
        <v>42718</v>
      </c>
      <c r="D8512" s="14" t="s">
        <v>137</v>
      </c>
      <c r="E8512" s="14" t="s">
        <v>53</v>
      </c>
      <c r="F8512" s="14" t="s">
        <v>98</v>
      </c>
      <c r="G8512" s="14" t="s">
        <v>157</v>
      </c>
      <c r="H8512" s="14" t="s">
        <v>65</v>
      </c>
      <c r="I8512" s="14" t="s">
        <v>83</v>
      </c>
      <c r="J8512" s="14" t="s">
        <v>1861</v>
      </c>
      <c r="K8512" s="15" t="n">
        <v>23</v>
      </c>
      <c r="L8512" s="0" t="n">
        <v>2</v>
      </c>
      <c r="M8512" s="16" t="n">
        <v>0</v>
      </c>
      <c r="N8512" s="17" t="n">
        <v>10.35</v>
      </c>
      <c r="O8512" s="0" t="str">
        <f aca="false">TEXT(B8512,"YYYY-MM")</f>
        <v>2016-12</v>
      </c>
      <c r="P8512" s="18" t="n">
        <f aca="false">IFERROR(N8512/K8512,0)</f>
        <v>0.45</v>
      </c>
      <c r="Q8512" s="0" t="str">
        <f aca="false">IF(M8512=0,"No Discount",IF(M8512&lt;0.2,"Low (1-19%)",IF(M8512&lt;0.4,"Medium (20-39%)","High (40%+)")))</f>
        <v>No Discount</v>
      </c>
      <c r="R8512" s="0" t="str">
        <f aca="false">INDEX('Lookup Tables'!$B$2:$B$5,MATCH(F8512,'Lookup Tables'!$A$2:$A$5,0))</f>
        <v>Manager A</v>
      </c>
    </row>
    <row r="8513" customFormat="false" ht="15" hidden="false" customHeight="false" outlineLevel="0" collapsed="false">
      <c r="A8513" s="0" t="s">
        <v>6190</v>
      </c>
      <c r="B8513" s="13" t="n">
        <v>43091</v>
      </c>
      <c r="C8513" s="13" t="n">
        <v>43095</v>
      </c>
      <c r="D8513" s="14" t="s">
        <v>69</v>
      </c>
      <c r="E8513" s="14" t="s">
        <v>53</v>
      </c>
      <c r="F8513" s="14" t="s">
        <v>117</v>
      </c>
      <c r="G8513" s="14" t="s">
        <v>170</v>
      </c>
      <c r="H8513" s="14" t="s">
        <v>65</v>
      </c>
      <c r="I8513" s="14" t="s">
        <v>83</v>
      </c>
      <c r="J8513" s="14" t="s">
        <v>2812</v>
      </c>
      <c r="K8513" s="15" t="n">
        <v>25.584</v>
      </c>
      <c r="L8513" s="0" t="n">
        <v>2</v>
      </c>
      <c r="M8513" s="16" t="n">
        <v>0.2</v>
      </c>
      <c r="N8513" s="17" t="n">
        <v>8.9544</v>
      </c>
      <c r="O8513" s="0" t="str">
        <f aca="false">TEXT(B8513,"YYYY-MM")</f>
        <v>2017-12</v>
      </c>
      <c r="P8513" s="18" t="n">
        <f aca="false">IFERROR(N8513/K8513,0)</f>
        <v>0.35</v>
      </c>
      <c r="Q8513" s="0" t="str">
        <f aca="false">IF(M8513=0,"No Discount",IF(M8513&lt;0.2,"Low (1-19%)",IF(M8513&lt;0.4,"Medium (20-39%)","High (40%+)")))</f>
        <v>Medium (20-39%)</v>
      </c>
      <c r="R8513" s="0" t="str">
        <f aca="false">INDEX('Lookup Tables'!$B$2:$B$5,MATCH(F8513,'Lookup Tables'!$A$2:$A$5,0))</f>
        <v>Manager B</v>
      </c>
    </row>
    <row r="8514" customFormat="false" ht="15" hidden="false" customHeight="false" outlineLevel="0" collapsed="false">
      <c r="A8514" s="0" t="s">
        <v>6191</v>
      </c>
      <c r="B8514" s="13" t="n">
        <v>42768</v>
      </c>
      <c r="C8514" s="13" t="n">
        <v>42774</v>
      </c>
      <c r="D8514" s="14" t="s">
        <v>69</v>
      </c>
      <c r="E8514" s="14" t="s">
        <v>62</v>
      </c>
      <c r="F8514" s="14" t="s">
        <v>98</v>
      </c>
      <c r="G8514" s="14" t="s">
        <v>99</v>
      </c>
      <c r="H8514" s="14" t="s">
        <v>56</v>
      </c>
      <c r="I8514" s="14" t="s">
        <v>76</v>
      </c>
      <c r="J8514" s="14" t="s">
        <v>1311</v>
      </c>
      <c r="K8514" s="15" t="n">
        <v>73.784</v>
      </c>
      <c r="L8514" s="0" t="n">
        <v>2</v>
      </c>
      <c r="M8514" s="16" t="n">
        <v>0.6</v>
      </c>
      <c r="N8514" s="17" t="n">
        <v>-77.4732</v>
      </c>
      <c r="O8514" s="0" t="str">
        <f aca="false">TEXT(B8514,"YYYY-MM")</f>
        <v>2017-02</v>
      </c>
      <c r="P8514" s="18" t="n">
        <f aca="false">IFERROR(N8514/K8514,0)</f>
        <v>-1.05</v>
      </c>
      <c r="Q8514" s="0" t="str">
        <f aca="false">IF(M8514=0,"No Discount",IF(M8514&lt;0.2,"Low (1-19%)",IF(M8514&lt;0.4,"Medium (20-39%)","High (40%+)")))</f>
        <v>High (40%+)</v>
      </c>
      <c r="R8514" s="0" t="str">
        <f aca="false">INDEX('Lookup Tables'!$B$2:$B$5,MATCH(F8514,'Lookup Tables'!$A$2:$A$5,0))</f>
        <v>Manager A</v>
      </c>
    </row>
    <row r="8515" customFormat="false" ht="15" hidden="false" customHeight="false" outlineLevel="0" collapsed="false">
      <c r="A8515" s="0" t="s">
        <v>6192</v>
      </c>
      <c r="B8515" s="13" t="n">
        <v>43256</v>
      </c>
      <c r="C8515" s="13" t="n">
        <v>43260</v>
      </c>
      <c r="D8515" s="14" t="s">
        <v>69</v>
      </c>
      <c r="E8515" s="14" t="s">
        <v>62</v>
      </c>
      <c r="F8515" s="14" t="s">
        <v>54</v>
      </c>
      <c r="G8515" s="14" t="s">
        <v>70</v>
      </c>
      <c r="H8515" s="14" t="s">
        <v>65</v>
      </c>
      <c r="I8515" s="14" t="s">
        <v>91</v>
      </c>
      <c r="J8515" s="14" t="s">
        <v>2516</v>
      </c>
      <c r="K8515" s="15" t="n">
        <v>20.736</v>
      </c>
      <c r="L8515" s="0" t="n">
        <v>4</v>
      </c>
      <c r="M8515" s="16" t="n">
        <v>0.2</v>
      </c>
      <c r="N8515" s="17" t="n">
        <v>7.2576</v>
      </c>
      <c r="O8515" s="0" t="str">
        <f aca="false">TEXT(B8515,"YYYY-MM")</f>
        <v>2018-06</v>
      </c>
      <c r="P8515" s="18" t="n">
        <f aca="false">IFERROR(N8515/K8515,0)</f>
        <v>0.35</v>
      </c>
      <c r="Q8515" s="0" t="str">
        <f aca="false">IF(M8515=0,"No Discount",IF(M8515&lt;0.2,"Low (1-19%)",IF(M8515&lt;0.4,"Medium (20-39%)","High (40%+)")))</f>
        <v>Medium (20-39%)</v>
      </c>
      <c r="R8515" s="0" t="str">
        <f aca="false">INDEX('Lookup Tables'!$B$2:$B$5,MATCH(F8515,'Lookup Tables'!$A$2:$A$5,0))</f>
        <v>Manager C</v>
      </c>
    </row>
    <row r="8516" customFormat="false" ht="15" hidden="false" customHeight="false" outlineLevel="0" collapsed="false">
      <c r="A8516" s="0" t="s">
        <v>6193</v>
      </c>
      <c r="B8516" s="13" t="n">
        <v>42603</v>
      </c>
      <c r="C8516" s="13" t="n">
        <v>42608</v>
      </c>
      <c r="D8516" s="14" t="s">
        <v>69</v>
      </c>
      <c r="E8516" s="14" t="s">
        <v>62</v>
      </c>
      <c r="F8516" s="14" t="s">
        <v>54</v>
      </c>
      <c r="G8516" s="14" t="s">
        <v>55</v>
      </c>
      <c r="H8516" s="14" t="s">
        <v>65</v>
      </c>
      <c r="I8516" s="14" t="s">
        <v>78</v>
      </c>
      <c r="J8516" s="14" t="s">
        <v>477</v>
      </c>
      <c r="K8516" s="15" t="n">
        <v>17.52</v>
      </c>
      <c r="L8516" s="0" t="n">
        <v>3</v>
      </c>
      <c r="M8516" s="16" t="n">
        <v>0</v>
      </c>
      <c r="N8516" s="17" t="n">
        <v>8.2344</v>
      </c>
      <c r="O8516" s="0" t="str">
        <f aca="false">TEXT(B8516,"YYYY-MM")</f>
        <v>2016-08</v>
      </c>
      <c r="P8516" s="18" t="n">
        <f aca="false">IFERROR(N8516/K8516,0)</f>
        <v>0.47</v>
      </c>
      <c r="Q8516" s="0" t="str">
        <f aca="false">IF(M8516=0,"No Discount",IF(M8516&lt;0.2,"Low (1-19%)",IF(M8516&lt;0.4,"Medium (20-39%)","High (40%+)")))</f>
        <v>No Discount</v>
      </c>
      <c r="R8516" s="0" t="str">
        <f aca="false">INDEX('Lookup Tables'!$B$2:$B$5,MATCH(F8516,'Lookup Tables'!$A$2:$A$5,0))</f>
        <v>Manager C</v>
      </c>
    </row>
    <row r="8517" customFormat="false" ht="15" hidden="false" customHeight="false" outlineLevel="0" collapsed="false">
      <c r="A8517" s="0" t="s">
        <v>6193</v>
      </c>
      <c r="B8517" s="13" t="n">
        <v>42603</v>
      </c>
      <c r="C8517" s="13" t="n">
        <v>42608</v>
      </c>
      <c r="D8517" s="14" t="s">
        <v>69</v>
      </c>
      <c r="E8517" s="14" t="s">
        <v>62</v>
      </c>
      <c r="F8517" s="14" t="s">
        <v>54</v>
      </c>
      <c r="G8517" s="14" t="s">
        <v>55</v>
      </c>
      <c r="H8517" s="14" t="s">
        <v>65</v>
      </c>
      <c r="I8517" s="14" t="s">
        <v>78</v>
      </c>
      <c r="J8517" s="14" t="s">
        <v>215</v>
      </c>
      <c r="K8517" s="15" t="n">
        <v>35.76</v>
      </c>
      <c r="L8517" s="0" t="n">
        <v>12</v>
      </c>
      <c r="M8517" s="16" t="n">
        <v>0</v>
      </c>
      <c r="N8517" s="17" t="n">
        <v>10.0128</v>
      </c>
      <c r="O8517" s="0" t="str">
        <f aca="false">TEXT(B8517,"YYYY-MM")</f>
        <v>2016-08</v>
      </c>
      <c r="P8517" s="18" t="n">
        <f aca="false">IFERROR(N8517/K8517,0)</f>
        <v>0.28</v>
      </c>
      <c r="Q8517" s="0" t="str">
        <f aca="false">IF(M8517=0,"No Discount",IF(M8517&lt;0.2,"Low (1-19%)",IF(M8517&lt;0.4,"Medium (20-39%)","High (40%+)")))</f>
        <v>No Discount</v>
      </c>
      <c r="R8517" s="0" t="str">
        <f aca="false">INDEX('Lookup Tables'!$B$2:$B$5,MATCH(F8517,'Lookup Tables'!$A$2:$A$5,0))</f>
        <v>Manager C</v>
      </c>
    </row>
    <row r="8518" customFormat="false" ht="15" hidden="false" customHeight="false" outlineLevel="0" collapsed="false">
      <c r="A8518" s="0" t="s">
        <v>6194</v>
      </c>
      <c r="B8518" s="13" t="n">
        <v>42832</v>
      </c>
      <c r="C8518" s="13" t="n">
        <v>42836</v>
      </c>
      <c r="D8518" s="14" t="s">
        <v>69</v>
      </c>
      <c r="E8518" s="14" t="s">
        <v>53</v>
      </c>
      <c r="F8518" s="14" t="s">
        <v>117</v>
      </c>
      <c r="G8518" s="14" t="s">
        <v>170</v>
      </c>
      <c r="H8518" s="14" t="s">
        <v>65</v>
      </c>
      <c r="I8518" s="14" t="s">
        <v>78</v>
      </c>
      <c r="J8518" s="14" t="s">
        <v>79</v>
      </c>
      <c r="K8518" s="15" t="n">
        <v>3.64</v>
      </c>
      <c r="L8518" s="0" t="n">
        <v>2</v>
      </c>
      <c r="M8518" s="16" t="n">
        <v>0</v>
      </c>
      <c r="N8518" s="17" t="n">
        <v>0.9828</v>
      </c>
      <c r="O8518" s="0" t="str">
        <f aca="false">TEXT(B8518,"YYYY-MM")</f>
        <v>2017-04</v>
      </c>
      <c r="P8518" s="18" t="n">
        <f aca="false">IFERROR(N8518/K8518,0)</f>
        <v>0.27</v>
      </c>
      <c r="Q8518" s="0" t="str">
        <f aca="false">IF(M8518=0,"No Discount",IF(M8518&lt;0.2,"Low (1-19%)",IF(M8518&lt;0.4,"Medium (20-39%)","High (40%+)")))</f>
        <v>No Discount</v>
      </c>
      <c r="R8518" s="0" t="str">
        <f aca="false">INDEX('Lookup Tables'!$B$2:$B$5,MATCH(F8518,'Lookup Tables'!$A$2:$A$5,0))</f>
        <v>Manager B</v>
      </c>
    </row>
    <row r="8519" customFormat="false" ht="15" hidden="false" customHeight="false" outlineLevel="0" collapsed="false">
      <c r="A8519" s="0" t="s">
        <v>6195</v>
      </c>
      <c r="B8519" s="13" t="n">
        <v>43255</v>
      </c>
      <c r="C8519" s="13" t="n">
        <v>43258</v>
      </c>
      <c r="D8519" s="14" t="s">
        <v>52</v>
      </c>
      <c r="E8519" s="14" t="s">
        <v>53</v>
      </c>
      <c r="F8519" s="14" t="s">
        <v>98</v>
      </c>
      <c r="G8519" s="14" t="s">
        <v>99</v>
      </c>
      <c r="H8519" s="14" t="s">
        <v>56</v>
      </c>
      <c r="I8519" s="14" t="s">
        <v>76</v>
      </c>
      <c r="J8519" s="14" t="s">
        <v>2573</v>
      </c>
      <c r="K8519" s="15" t="n">
        <v>30.336</v>
      </c>
      <c r="L8519" s="0" t="n">
        <v>6</v>
      </c>
      <c r="M8519" s="16" t="n">
        <v>0.6</v>
      </c>
      <c r="N8519" s="17" t="n">
        <v>-17.4432</v>
      </c>
      <c r="O8519" s="0" t="str">
        <f aca="false">TEXT(B8519,"YYYY-MM")</f>
        <v>2018-06</v>
      </c>
      <c r="P8519" s="18" t="n">
        <f aca="false">IFERROR(N8519/K8519,0)</f>
        <v>-0.575</v>
      </c>
      <c r="Q8519" s="0" t="str">
        <f aca="false">IF(M8519=0,"No Discount",IF(M8519&lt;0.2,"Low (1-19%)",IF(M8519&lt;0.4,"Medium (20-39%)","High (40%+)")))</f>
        <v>High (40%+)</v>
      </c>
      <c r="R8519" s="0" t="str">
        <f aca="false">INDEX('Lookup Tables'!$B$2:$B$5,MATCH(F8519,'Lookup Tables'!$A$2:$A$5,0))</f>
        <v>Manager A</v>
      </c>
    </row>
    <row r="8520" customFormat="false" ht="15" hidden="false" customHeight="false" outlineLevel="0" collapsed="false">
      <c r="A8520" s="0" t="s">
        <v>6196</v>
      </c>
      <c r="B8520" s="13" t="n">
        <v>43438</v>
      </c>
      <c r="C8520" s="13" t="n">
        <v>43444</v>
      </c>
      <c r="D8520" s="14" t="s">
        <v>69</v>
      </c>
      <c r="E8520" s="14" t="s">
        <v>53</v>
      </c>
      <c r="F8520" s="14" t="s">
        <v>117</v>
      </c>
      <c r="G8520" s="14" t="s">
        <v>391</v>
      </c>
      <c r="H8520" s="14" t="s">
        <v>56</v>
      </c>
      <c r="I8520" s="14" t="s">
        <v>76</v>
      </c>
      <c r="J8520" s="14" t="s">
        <v>5743</v>
      </c>
      <c r="K8520" s="15" t="n">
        <v>12.99</v>
      </c>
      <c r="L8520" s="0" t="n">
        <v>1</v>
      </c>
      <c r="M8520" s="16" t="n">
        <v>0</v>
      </c>
      <c r="N8520" s="17" t="n">
        <v>1.5588</v>
      </c>
      <c r="O8520" s="0" t="str">
        <f aca="false">TEXT(B8520,"YYYY-MM")</f>
        <v>2018-12</v>
      </c>
      <c r="P8520" s="18" t="n">
        <f aca="false">IFERROR(N8520/K8520,0)</f>
        <v>0.12</v>
      </c>
      <c r="Q8520" s="0" t="str">
        <f aca="false">IF(M8520=0,"No Discount",IF(M8520&lt;0.2,"Low (1-19%)",IF(M8520&lt;0.4,"Medium (20-39%)","High (40%+)")))</f>
        <v>No Discount</v>
      </c>
      <c r="R8520" s="0" t="str">
        <f aca="false">INDEX('Lookup Tables'!$B$2:$B$5,MATCH(F8520,'Lookup Tables'!$A$2:$A$5,0))</f>
        <v>Manager B</v>
      </c>
    </row>
    <row r="8521" customFormat="false" ht="15" hidden="false" customHeight="false" outlineLevel="0" collapsed="false">
      <c r="A8521" s="0" t="s">
        <v>6196</v>
      </c>
      <c r="B8521" s="13" t="n">
        <v>43438</v>
      </c>
      <c r="C8521" s="13" t="n">
        <v>43444</v>
      </c>
      <c r="D8521" s="14" t="s">
        <v>69</v>
      </c>
      <c r="E8521" s="14" t="s">
        <v>53</v>
      </c>
      <c r="F8521" s="14" t="s">
        <v>117</v>
      </c>
      <c r="G8521" s="14" t="s">
        <v>391</v>
      </c>
      <c r="H8521" s="14" t="s">
        <v>56</v>
      </c>
      <c r="I8521" s="14" t="s">
        <v>59</v>
      </c>
      <c r="J8521" s="14" t="s">
        <v>355</v>
      </c>
      <c r="K8521" s="15" t="n">
        <v>182.22</v>
      </c>
      <c r="L8521" s="0" t="n">
        <v>3</v>
      </c>
      <c r="M8521" s="16" t="n">
        <v>0</v>
      </c>
      <c r="N8521" s="17" t="n">
        <v>45.555</v>
      </c>
      <c r="O8521" s="0" t="str">
        <f aca="false">TEXT(B8521,"YYYY-MM")</f>
        <v>2018-12</v>
      </c>
      <c r="P8521" s="18" t="n">
        <f aca="false">IFERROR(N8521/K8521,0)</f>
        <v>0.25</v>
      </c>
      <c r="Q8521" s="0" t="str">
        <f aca="false">IF(M8521=0,"No Discount",IF(M8521&lt;0.2,"Low (1-19%)",IF(M8521&lt;0.4,"Medium (20-39%)","High (40%+)")))</f>
        <v>No Discount</v>
      </c>
      <c r="R8521" s="0" t="str">
        <f aca="false">INDEX('Lookup Tables'!$B$2:$B$5,MATCH(F8521,'Lookup Tables'!$A$2:$A$5,0))</f>
        <v>Manager B</v>
      </c>
    </row>
    <row r="8522" customFormat="false" ht="15" hidden="false" customHeight="false" outlineLevel="0" collapsed="false">
      <c r="A8522" s="0" t="s">
        <v>6196</v>
      </c>
      <c r="B8522" s="13" t="n">
        <v>43438</v>
      </c>
      <c r="C8522" s="13" t="n">
        <v>43444</v>
      </c>
      <c r="D8522" s="14" t="s">
        <v>69</v>
      </c>
      <c r="E8522" s="14" t="s">
        <v>53</v>
      </c>
      <c r="F8522" s="14" t="s">
        <v>117</v>
      </c>
      <c r="G8522" s="14" t="s">
        <v>391</v>
      </c>
      <c r="H8522" s="14" t="s">
        <v>56</v>
      </c>
      <c r="I8522" s="14" t="s">
        <v>59</v>
      </c>
      <c r="J8522" s="14" t="s">
        <v>432</v>
      </c>
      <c r="K8522" s="15" t="n">
        <v>302.94</v>
      </c>
      <c r="L8522" s="0" t="n">
        <v>3</v>
      </c>
      <c r="M8522" s="16" t="n">
        <v>0</v>
      </c>
      <c r="N8522" s="17" t="n">
        <v>18.1764</v>
      </c>
      <c r="O8522" s="0" t="str">
        <f aca="false">TEXT(B8522,"YYYY-MM")</f>
        <v>2018-12</v>
      </c>
      <c r="P8522" s="18" t="n">
        <f aca="false">IFERROR(N8522/K8522,0)</f>
        <v>0.06</v>
      </c>
      <c r="Q8522" s="0" t="str">
        <f aca="false">IF(M8522=0,"No Discount",IF(M8522&lt;0.2,"Low (1-19%)",IF(M8522&lt;0.4,"Medium (20-39%)","High (40%+)")))</f>
        <v>No Discount</v>
      </c>
      <c r="R8522" s="0" t="str">
        <f aca="false">INDEX('Lookup Tables'!$B$2:$B$5,MATCH(F8522,'Lookup Tables'!$A$2:$A$5,0))</f>
        <v>Manager B</v>
      </c>
    </row>
    <row r="8523" customFormat="false" ht="15" hidden="false" customHeight="false" outlineLevel="0" collapsed="false">
      <c r="A8523" s="0" t="s">
        <v>6197</v>
      </c>
      <c r="B8523" s="13" t="n">
        <v>42746</v>
      </c>
      <c r="C8523" s="13" t="n">
        <v>42750</v>
      </c>
      <c r="D8523" s="14" t="s">
        <v>69</v>
      </c>
      <c r="E8523" s="14" t="s">
        <v>97</v>
      </c>
      <c r="F8523" s="14" t="s">
        <v>117</v>
      </c>
      <c r="G8523" s="14" t="s">
        <v>269</v>
      </c>
      <c r="H8523" s="14" t="s">
        <v>56</v>
      </c>
      <c r="I8523" s="14" t="s">
        <v>76</v>
      </c>
      <c r="J8523" s="14" t="s">
        <v>1561</v>
      </c>
      <c r="K8523" s="15" t="n">
        <v>54.992</v>
      </c>
      <c r="L8523" s="0" t="n">
        <v>14</v>
      </c>
      <c r="M8523" s="16" t="n">
        <v>0.2</v>
      </c>
      <c r="N8523" s="17" t="n">
        <v>8.9362</v>
      </c>
      <c r="O8523" s="0" t="str">
        <f aca="false">TEXT(B8523,"YYYY-MM")</f>
        <v>2017-01</v>
      </c>
      <c r="P8523" s="18" t="n">
        <f aca="false">IFERROR(N8523/K8523,0)</f>
        <v>0.1625</v>
      </c>
      <c r="Q8523" s="0" t="str">
        <f aca="false">IF(M8523=0,"No Discount",IF(M8523&lt;0.2,"Low (1-19%)",IF(M8523&lt;0.4,"Medium (20-39%)","High (40%+)")))</f>
        <v>Medium (20-39%)</v>
      </c>
      <c r="R8523" s="0" t="str">
        <f aca="false">INDEX('Lookup Tables'!$B$2:$B$5,MATCH(F8523,'Lookup Tables'!$A$2:$A$5,0))</f>
        <v>Manager B</v>
      </c>
    </row>
    <row r="8524" customFormat="false" ht="15" hidden="false" customHeight="false" outlineLevel="0" collapsed="false">
      <c r="A8524" s="0" t="s">
        <v>6198</v>
      </c>
      <c r="B8524" s="13" t="n">
        <v>42826</v>
      </c>
      <c r="C8524" s="13" t="n">
        <v>42832</v>
      </c>
      <c r="D8524" s="14" t="s">
        <v>69</v>
      </c>
      <c r="E8524" s="14" t="s">
        <v>62</v>
      </c>
      <c r="F8524" s="14" t="s">
        <v>98</v>
      </c>
      <c r="G8524" s="14" t="s">
        <v>103</v>
      </c>
      <c r="H8524" s="14" t="s">
        <v>80</v>
      </c>
      <c r="I8524" s="14" t="s">
        <v>81</v>
      </c>
      <c r="J8524" s="14" t="s">
        <v>1397</v>
      </c>
      <c r="K8524" s="15" t="n">
        <v>12.99</v>
      </c>
      <c r="L8524" s="0" t="n">
        <v>1</v>
      </c>
      <c r="M8524" s="16" t="n">
        <v>0</v>
      </c>
      <c r="N8524" s="17" t="n">
        <v>0.2598</v>
      </c>
      <c r="O8524" s="0" t="str">
        <f aca="false">TEXT(B8524,"YYYY-MM")</f>
        <v>2017-04</v>
      </c>
      <c r="P8524" s="18" t="n">
        <f aca="false">IFERROR(N8524/K8524,0)</f>
        <v>0.02</v>
      </c>
      <c r="Q8524" s="0" t="str">
        <f aca="false">IF(M8524=0,"No Discount",IF(M8524&lt;0.2,"Low (1-19%)",IF(M8524&lt;0.4,"Medium (20-39%)","High (40%+)")))</f>
        <v>No Discount</v>
      </c>
      <c r="R8524" s="0" t="str">
        <f aca="false">INDEX('Lookup Tables'!$B$2:$B$5,MATCH(F8524,'Lookup Tables'!$A$2:$A$5,0))</f>
        <v>Manager A</v>
      </c>
    </row>
    <row r="8525" customFormat="false" ht="15" hidden="false" customHeight="false" outlineLevel="0" collapsed="false">
      <c r="A8525" s="0" t="s">
        <v>6199</v>
      </c>
      <c r="B8525" s="13" t="n">
        <v>43364</v>
      </c>
      <c r="C8525" s="13" t="n">
        <v>43368</v>
      </c>
      <c r="D8525" s="14" t="s">
        <v>69</v>
      </c>
      <c r="E8525" s="14" t="s">
        <v>53</v>
      </c>
      <c r="F8525" s="14" t="s">
        <v>63</v>
      </c>
      <c r="G8525" s="14" t="s">
        <v>64</v>
      </c>
      <c r="H8525" s="14" t="s">
        <v>65</v>
      </c>
      <c r="I8525" s="14" t="s">
        <v>91</v>
      </c>
      <c r="J8525" s="14" t="s">
        <v>452</v>
      </c>
      <c r="K8525" s="15" t="n">
        <v>55.86</v>
      </c>
      <c r="L8525" s="0" t="n">
        <v>7</v>
      </c>
      <c r="M8525" s="16" t="n">
        <v>0</v>
      </c>
      <c r="N8525" s="17" t="n">
        <v>27.93</v>
      </c>
      <c r="O8525" s="0" t="str">
        <f aca="false">TEXT(B8525,"YYYY-MM")</f>
        <v>2018-09</v>
      </c>
      <c r="P8525" s="18" t="n">
        <f aca="false">IFERROR(N8525/K8525,0)</f>
        <v>0.5</v>
      </c>
      <c r="Q8525" s="0" t="str">
        <f aca="false">IF(M8525=0,"No Discount",IF(M8525&lt;0.2,"Low (1-19%)",IF(M8525&lt;0.4,"Medium (20-39%)","High (40%+)")))</f>
        <v>No Discount</v>
      </c>
      <c r="R8525" s="0" t="str">
        <f aca="false">INDEX('Lookup Tables'!$B$2:$B$5,MATCH(F8525,'Lookup Tables'!$A$2:$A$5,0))</f>
        <v>Manager D</v>
      </c>
    </row>
    <row r="8526" customFormat="false" ht="15" hidden="false" customHeight="false" outlineLevel="0" collapsed="false">
      <c r="A8526" s="0" t="s">
        <v>6200</v>
      </c>
      <c r="B8526" s="13" t="n">
        <v>43175</v>
      </c>
      <c r="C8526" s="13" t="n">
        <v>43175</v>
      </c>
      <c r="D8526" s="14" t="s">
        <v>606</v>
      </c>
      <c r="E8526" s="14" t="s">
        <v>53</v>
      </c>
      <c r="F8526" s="14" t="s">
        <v>117</v>
      </c>
      <c r="G8526" s="14" t="s">
        <v>269</v>
      </c>
      <c r="H8526" s="14" t="s">
        <v>80</v>
      </c>
      <c r="I8526" s="14" t="s">
        <v>81</v>
      </c>
      <c r="J8526" s="14" t="s">
        <v>1796</v>
      </c>
      <c r="K8526" s="15" t="n">
        <v>44.376</v>
      </c>
      <c r="L8526" s="0" t="n">
        <v>2</v>
      </c>
      <c r="M8526" s="16" t="n">
        <v>0.4</v>
      </c>
      <c r="N8526" s="17" t="n">
        <v>-7.396</v>
      </c>
      <c r="O8526" s="0" t="str">
        <f aca="false">TEXT(B8526,"YYYY-MM")</f>
        <v>2018-03</v>
      </c>
      <c r="P8526" s="18" t="n">
        <f aca="false">IFERROR(N8526/K8526,0)</f>
        <v>-0.166666666666667</v>
      </c>
      <c r="Q8526" s="0" t="str">
        <f aca="false">IF(M8526=0,"No Discount",IF(M8526&lt;0.2,"Low (1-19%)",IF(M8526&lt;0.4,"Medium (20-39%)","High (40%+)")))</f>
        <v>High (40%+)</v>
      </c>
      <c r="R8526" s="0" t="str">
        <f aca="false">INDEX('Lookup Tables'!$B$2:$B$5,MATCH(F8526,'Lookup Tables'!$A$2:$A$5,0))</f>
        <v>Manager B</v>
      </c>
    </row>
    <row r="8527" customFormat="false" ht="15" hidden="false" customHeight="false" outlineLevel="0" collapsed="false">
      <c r="A8527" s="0" t="s">
        <v>6200</v>
      </c>
      <c r="B8527" s="13" t="n">
        <v>43175</v>
      </c>
      <c r="C8527" s="13" t="n">
        <v>43175</v>
      </c>
      <c r="D8527" s="14" t="s">
        <v>606</v>
      </c>
      <c r="E8527" s="14" t="s">
        <v>53</v>
      </c>
      <c r="F8527" s="14" t="s">
        <v>117</v>
      </c>
      <c r="G8527" s="14" t="s">
        <v>269</v>
      </c>
      <c r="H8527" s="14" t="s">
        <v>56</v>
      </c>
      <c r="I8527" s="14" t="s">
        <v>76</v>
      </c>
      <c r="J8527" s="14" t="s">
        <v>4070</v>
      </c>
      <c r="K8527" s="15" t="n">
        <v>51.264</v>
      </c>
      <c r="L8527" s="0" t="n">
        <v>6</v>
      </c>
      <c r="M8527" s="16" t="n">
        <v>0.2</v>
      </c>
      <c r="N8527" s="17" t="n">
        <v>7.6896</v>
      </c>
      <c r="O8527" s="0" t="str">
        <f aca="false">TEXT(B8527,"YYYY-MM")</f>
        <v>2018-03</v>
      </c>
      <c r="P8527" s="18" t="n">
        <f aca="false">IFERROR(N8527/K8527,0)</f>
        <v>0.15</v>
      </c>
      <c r="Q8527" s="0" t="str">
        <f aca="false">IF(M8527=0,"No Discount",IF(M8527&lt;0.2,"Low (1-19%)",IF(M8527&lt;0.4,"Medium (20-39%)","High (40%+)")))</f>
        <v>Medium (20-39%)</v>
      </c>
      <c r="R8527" s="0" t="str">
        <f aca="false">INDEX('Lookup Tables'!$B$2:$B$5,MATCH(F8527,'Lookup Tables'!$A$2:$A$5,0))</f>
        <v>Manager B</v>
      </c>
    </row>
    <row r="8528" customFormat="false" ht="15" hidden="false" customHeight="false" outlineLevel="0" collapsed="false">
      <c r="A8528" s="0" t="s">
        <v>6200</v>
      </c>
      <c r="B8528" s="13" t="n">
        <v>43175</v>
      </c>
      <c r="C8528" s="13" t="n">
        <v>43175</v>
      </c>
      <c r="D8528" s="14" t="s">
        <v>606</v>
      </c>
      <c r="E8528" s="14" t="s">
        <v>53</v>
      </c>
      <c r="F8528" s="14" t="s">
        <v>117</v>
      </c>
      <c r="G8528" s="14" t="s">
        <v>269</v>
      </c>
      <c r="H8528" s="14" t="s">
        <v>65</v>
      </c>
      <c r="I8528" s="14" t="s">
        <v>83</v>
      </c>
      <c r="J8528" s="14" t="s">
        <v>196</v>
      </c>
      <c r="K8528" s="15" t="n">
        <v>5.193</v>
      </c>
      <c r="L8528" s="0" t="n">
        <v>3</v>
      </c>
      <c r="M8528" s="16" t="n">
        <v>0.7</v>
      </c>
      <c r="N8528" s="17" t="n">
        <v>-3.462</v>
      </c>
      <c r="O8528" s="0" t="str">
        <f aca="false">TEXT(B8528,"YYYY-MM")</f>
        <v>2018-03</v>
      </c>
      <c r="P8528" s="18" t="n">
        <f aca="false">IFERROR(N8528/K8528,0)</f>
        <v>-0.666666666666667</v>
      </c>
      <c r="Q8528" s="0" t="str">
        <f aca="false">IF(M8528=0,"No Discount",IF(M8528&lt;0.2,"Low (1-19%)",IF(M8528&lt;0.4,"Medium (20-39%)","High (40%+)")))</f>
        <v>High (40%+)</v>
      </c>
      <c r="R8528" s="0" t="str">
        <f aca="false">INDEX('Lookup Tables'!$B$2:$B$5,MATCH(F8528,'Lookup Tables'!$A$2:$A$5,0))</f>
        <v>Manager B</v>
      </c>
    </row>
    <row r="8529" customFormat="false" ht="15" hidden="false" customHeight="false" outlineLevel="0" collapsed="false">
      <c r="A8529" s="0" t="s">
        <v>6200</v>
      </c>
      <c r="B8529" s="13" t="n">
        <v>43175</v>
      </c>
      <c r="C8529" s="13" t="n">
        <v>43175</v>
      </c>
      <c r="D8529" s="14" t="s">
        <v>606</v>
      </c>
      <c r="E8529" s="14" t="s">
        <v>53</v>
      </c>
      <c r="F8529" s="14" t="s">
        <v>117</v>
      </c>
      <c r="G8529" s="14" t="s">
        <v>269</v>
      </c>
      <c r="H8529" s="14" t="s">
        <v>80</v>
      </c>
      <c r="I8529" s="14" t="s">
        <v>123</v>
      </c>
      <c r="J8529" s="14" t="s">
        <v>739</v>
      </c>
      <c r="K8529" s="15" t="n">
        <v>159.984</v>
      </c>
      <c r="L8529" s="0" t="n">
        <v>2</v>
      </c>
      <c r="M8529" s="16" t="n">
        <v>0.2</v>
      </c>
      <c r="N8529" s="17" t="n">
        <v>43.9956</v>
      </c>
      <c r="O8529" s="0" t="str">
        <f aca="false">TEXT(B8529,"YYYY-MM")</f>
        <v>2018-03</v>
      </c>
      <c r="P8529" s="18" t="n">
        <f aca="false">IFERROR(N8529/K8529,0)</f>
        <v>0.275</v>
      </c>
      <c r="Q8529" s="0" t="str">
        <f aca="false">IF(M8529=0,"No Discount",IF(M8529&lt;0.2,"Low (1-19%)",IF(M8529&lt;0.4,"Medium (20-39%)","High (40%+)")))</f>
        <v>Medium (20-39%)</v>
      </c>
      <c r="R8529" s="0" t="str">
        <f aca="false">INDEX('Lookup Tables'!$B$2:$B$5,MATCH(F8529,'Lookup Tables'!$A$2:$A$5,0))</f>
        <v>Manager B</v>
      </c>
    </row>
    <row r="8530" customFormat="false" ht="15" hidden="false" customHeight="false" outlineLevel="0" collapsed="false">
      <c r="A8530" s="0" t="s">
        <v>6200</v>
      </c>
      <c r="B8530" s="13" t="n">
        <v>43175</v>
      </c>
      <c r="C8530" s="13" t="n">
        <v>43175</v>
      </c>
      <c r="D8530" s="14" t="s">
        <v>606</v>
      </c>
      <c r="E8530" s="14" t="s">
        <v>53</v>
      </c>
      <c r="F8530" s="14" t="s">
        <v>117</v>
      </c>
      <c r="G8530" s="14" t="s">
        <v>269</v>
      </c>
      <c r="H8530" s="14" t="s">
        <v>65</v>
      </c>
      <c r="I8530" s="14" t="s">
        <v>73</v>
      </c>
      <c r="J8530" s="14" t="s">
        <v>560</v>
      </c>
      <c r="K8530" s="15" t="n">
        <v>54.224</v>
      </c>
      <c r="L8530" s="0" t="n">
        <v>2</v>
      </c>
      <c r="M8530" s="16" t="n">
        <v>0.2</v>
      </c>
      <c r="N8530" s="17" t="n">
        <v>3.389</v>
      </c>
      <c r="O8530" s="0" t="str">
        <f aca="false">TEXT(B8530,"YYYY-MM")</f>
        <v>2018-03</v>
      </c>
      <c r="P8530" s="18" t="n">
        <f aca="false">IFERROR(N8530/K8530,0)</f>
        <v>0.0625</v>
      </c>
      <c r="Q8530" s="0" t="str">
        <f aca="false">IF(M8530=0,"No Discount",IF(M8530&lt;0.2,"Low (1-19%)",IF(M8530&lt;0.4,"Medium (20-39%)","High (40%+)")))</f>
        <v>Medium (20-39%)</v>
      </c>
      <c r="R8530" s="0" t="str">
        <f aca="false">INDEX('Lookup Tables'!$B$2:$B$5,MATCH(F8530,'Lookup Tables'!$A$2:$A$5,0))</f>
        <v>Manager B</v>
      </c>
    </row>
    <row r="8531" customFormat="false" ht="15" hidden="false" customHeight="false" outlineLevel="0" collapsed="false">
      <c r="A8531" s="0" t="s">
        <v>6201</v>
      </c>
      <c r="B8531" s="13" t="n">
        <v>43414</v>
      </c>
      <c r="C8531" s="13" t="n">
        <v>43421</v>
      </c>
      <c r="D8531" s="14" t="s">
        <v>69</v>
      </c>
      <c r="E8531" s="14" t="s">
        <v>97</v>
      </c>
      <c r="F8531" s="14" t="s">
        <v>63</v>
      </c>
      <c r="G8531" s="14" t="s">
        <v>64</v>
      </c>
      <c r="H8531" s="14" t="s">
        <v>56</v>
      </c>
      <c r="I8531" s="14" t="s">
        <v>59</v>
      </c>
      <c r="J8531" s="14" t="s">
        <v>2593</v>
      </c>
      <c r="K8531" s="15" t="n">
        <v>241.424</v>
      </c>
      <c r="L8531" s="0" t="n">
        <v>2</v>
      </c>
      <c r="M8531" s="16" t="n">
        <v>0.2</v>
      </c>
      <c r="N8531" s="17" t="n">
        <v>-36.2136</v>
      </c>
      <c r="O8531" s="0" t="str">
        <f aca="false">TEXT(B8531,"YYYY-MM")</f>
        <v>2018-11</v>
      </c>
      <c r="P8531" s="18" t="n">
        <f aca="false">IFERROR(N8531/K8531,0)</f>
        <v>-0.15</v>
      </c>
      <c r="Q8531" s="0" t="str">
        <f aca="false">IF(M8531=0,"No Discount",IF(M8531&lt;0.2,"Low (1-19%)",IF(M8531&lt;0.4,"Medium (20-39%)","High (40%+)")))</f>
        <v>Medium (20-39%)</v>
      </c>
      <c r="R8531" s="0" t="str">
        <f aca="false">INDEX('Lookup Tables'!$B$2:$B$5,MATCH(F8531,'Lookup Tables'!$A$2:$A$5,0))</f>
        <v>Manager D</v>
      </c>
    </row>
    <row r="8532" customFormat="false" ht="15" hidden="false" customHeight="false" outlineLevel="0" collapsed="false">
      <c r="A8532" s="0" t="s">
        <v>6202</v>
      </c>
      <c r="B8532" s="13" t="n">
        <v>43069</v>
      </c>
      <c r="C8532" s="13" t="n">
        <v>43075</v>
      </c>
      <c r="D8532" s="14" t="s">
        <v>69</v>
      </c>
      <c r="E8532" s="14" t="s">
        <v>53</v>
      </c>
      <c r="F8532" s="14" t="s">
        <v>98</v>
      </c>
      <c r="G8532" s="14" t="s">
        <v>157</v>
      </c>
      <c r="H8532" s="14" t="s">
        <v>65</v>
      </c>
      <c r="I8532" s="14" t="s">
        <v>91</v>
      </c>
      <c r="J8532" s="14" t="s">
        <v>2563</v>
      </c>
      <c r="K8532" s="15" t="n">
        <v>33.36</v>
      </c>
      <c r="L8532" s="0" t="n">
        <v>4</v>
      </c>
      <c r="M8532" s="16" t="n">
        <v>0</v>
      </c>
      <c r="N8532" s="17" t="n">
        <v>16.68</v>
      </c>
      <c r="O8532" s="0" t="str">
        <f aca="false">TEXT(B8532,"YYYY-MM")</f>
        <v>2017-11</v>
      </c>
      <c r="P8532" s="18" t="n">
        <f aca="false">IFERROR(N8532/K8532,0)</f>
        <v>0.5</v>
      </c>
      <c r="Q8532" s="0" t="str">
        <f aca="false">IF(M8532=0,"No Discount",IF(M8532&lt;0.2,"Low (1-19%)",IF(M8532&lt;0.4,"Medium (20-39%)","High (40%+)")))</f>
        <v>No Discount</v>
      </c>
      <c r="R8532" s="0" t="str">
        <f aca="false">INDEX('Lookup Tables'!$B$2:$B$5,MATCH(F8532,'Lookup Tables'!$A$2:$A$5,0))</f>
        <v>Manager A</v>
      </c>
    </row>
    <row r="8533" customFormat="false" ht="15" hidden="false" customHeight="false" outlineLevel="0" collapsed="false">
      <c r="A8533" s="0" t="s">
        <v>6202</v>
      </c>
      <c r="B8533" s="13" t="n">
        <v>43069</v>
      </c>
      <c r="C8533" s="13" t="n">
        <v>43075</v>
      </c>
      <c r="D8533" s="14" t="s">
        <v>69</v>
      </c>
      <c r="E8533" s="14" t="s">
        <v>53</v>
      </c>
      <c r="F8533" s="14" t="s">
        <v>98</v>
      </c>
      <c r="G8533" s="14" t="s">
        <v>157</v>
      </c>
      <c r="H8533" s="14" t="s">
        <v>65</v>
      </c>
      <c r="I8533" s="14" t="s">
        <v>91</v>
      </c>
      <c r="J8533" s="14" t="s">
        <v>594</v>
      </c>
      <c r="K8533" s="15" t="n">
        <v>13.76</v>
      </c>
      <c r="L8533" s="0" t="n">
        <v>2</v>
      </c>
      <c r="M8533" s="16" t="n">
        <v>0</v>
      </c>
      <c r="N8533" s="17" t="n">
        <v>6.3296</v>
      </c>
      <c r="O8533" s="0" t="str">
        <f aca="false">TEXT(B8533,"YYYY-MM")</f>
        <v>2017-11</v>
      </c>
      <c r="P8533" s="18" t="n">
        <f aca="false">IFERROR(N8533/K8533,0)</f>
        <v>0.46</v>
      </c>
      <c r="Q8533" s="0" t="str">
        <f aca="false">IF(M8533=0,"No Discount",IF(M8533&lt;0.2,"Low (1-19%)",IF(M8533&lt;0.4,"Medium (20-39%)","High (40%+)")))</f>
        <v>No Discount</v>
      </c>
      <c r="R8533" s="0" t="str">
        <f aca="false">INDEX('Lookup Tables'!$B$2:$B$5,MATCH(F8533,'Lookup Tables'!$A$2:$A$5,0))</f>
        <v>Manager A</v>
      </c>
    </row>
    <row r="8534" customFormat="false" ht="15" hidden="false" customHeight="false" outlineLevel="0" collapsed="false">
      <c r="A8534" s="0" t="s">
        <v>6202</v>
      </c>
      <c r="B8534" s="13" t="n">
        <v>43069</v>
      </c>
      <c r="C8534" s="13" t="n">
        <v>43075</v>
      </c>
      <c r="D8534" s="14" t="s">
        <v>69</v>
      </c>
      <c r="E8534" s="14" t="s">
        <v>53</v>
      </c>
      <c r="F8534" s="14" t="s">
        <v>98</v>
      </c>
      <c r="G8534" s="14" t="s">
        <v>157</v>
      </c>
      <c r="H8534" s="14" t="s">
        <v>65</v>
      </c>
      <c r="I8534" s="14" t="s">
        <v>73</v>
      </c>
      <c r="J8534" s="14" t="s">
        <v>1915</v>
      </c>
      <c r="K8534" s="15" t="n">
        <v>496.86</v>
      </c>
      <c r="L8534" s="0" t="n">
        <v>7</v>
      </c>
      <c r="M8534" s="16" t="n">
        <v>0</v>
      </c>
      <c r="N8534" s="17" t="n">
        <v>24.843</v>
      </c>
      <c r="O8534" s="0" t="str">
        <f aca="false">TEXT(B8534,"YYYY-MM")</f>
        <v>2017-11</v>
      </c>
      <c r="P8534" s="18" t="n">
        <f aca="false">IFERROR(N8534/K8534,0)</f>
        <v>0.05</v>
      </c>
      <c r="Q8534" s="0" t="str">
        <f aca="false">IF(M8534=0,"No Discount",IF(M8534&lt;0.2,"Low (1-19%)",IF(M8534&lt;0.4,"Medium (20-39%)","High (40%+)")))</f>
        <v>No Discount</v>
      </c>
      <c r="R8534" s="0" t="str">
        <f aca="false">INDEX('Lookup Tables'!$B$2:$B$5,MATCH(F8534,'Lookup Tables'!$A$2:$A$5,0))</f>
        <v>Manager A</v>
      </c>
    </row>
    <row r="8535" customFormat="false" ht="15" hidden="false" customHeight="false" outlineLevel="0" collapsed="false">
      <c r="A8535" s="0" t="s">
        <v>6202</v>
      </c>
      <c r="B8535" s="13" t="n">
        <v>43069</v>
      </c>
      <c r="C8535" s="13" t="n">
        <v>43075</v>
      </c>
      <c r="D8535" s="14" t="s">
        <v>69</v>
      </c>
      <c r="E8535" s="14" t="s">
        <v>53</v>
      </c>
      <c r="F8535" s="14" t="s">
        <v>98</v>
      </c>
      <c r="G8535" s="14" t="s">
        <v>157</v>
      </c>
      <c r="H8535" s="14" t="s">
        <v>56</v>
      </c>
      <c r="I8535" s="14" t="s">
        <v>59</v>
      </c>
      <c r="J8535" s="14" t="s">
        <v>201</v>
      </c>
      <c r="K8535" s="15" t="n">
        <v>389.97</v>
      </c>
      <c r="L8535" s="0" t="n">
        <v>3</v>
      </c>
      <c r="M8535" s="16" t="n">
        <v>0</v>
      </c>
      <c r="N8535" s="17" t="n">
        <v>35.0973</v>
      </c>
      <c r="O8535" s="0" t="str">
        <f aca="false">TEXT(B8535,"YYYY-MM")</f>
        <v>2017-11</v>
      </c>
      <c r="P8535" s="18" t="n">
        <f aca="false">IFERROR(N8535/K8535,0)</f>
        <v>0.09</v>
      </c>
      <c r="Q8535" s="0" t="str">
        <f aca="false">IF(M8535=0,"No Discount",IF(M8535&lt;0.2,"Low (1-19%)",IF(M8535&lt;0.4,"Medium (20-39%)","High (40%+)")))</f>
        <v>No Discount</v>
      </c>
      <c r="R8535" s="0" t="str">
        <f aca="false">INDEX('Lookup Tables'!$B$2:$B$5,MATCH(F8535,'Lookup Tables'!$A$2:$A$5,0))</f>
        <v>Manager A</v>
      </c>
    </row>
    <row r="8536" customFormat="false" ht="15" hidden="false" customHeight="false" outlineLevel="0" collapsed="false">
      <c r="A8536" s="0" t="s">
        <v>6203</v>
      </c>
      <c r="B8536" s="13" t="n">
        <v>42382</v>
      </c>
      <c r="C8536" s="13" t="n">
        <v>42384</v>
      </c>
      <c r="D8536" s="14" t="s">
        <v>52</v>
      </c>
      <c r="E8536" s="14" t="s">
        <v>62</v>
      </c>
      <c r="F8536" s="14" t="s">
        <v>54</v>
      </c>
      <c r="G8536" s="14" t="s">
        <v>597</v>
      </c>
      <c r="H8536" s="14" t="s">
        <v>65</v>
      </c>
      <c r="I8536" s="14" t="s">
        <v>66</v>
      </c>
      <c r="J8536" s="14" t="s">
        <v>1071</v>
      </c>
      <c r="K8536" s="15" t="n">
        <v>9.82</v>
      </c>
      <c r="L8536" s="0" t="n">
        <v>2</v>
      </c>
      <c r="M8536" s="16" t="n">
        <v>0</v>
      </c>
      <c r="N8536" s="17" t="n">
        <v>4.8118</v>
      </c>
      <c r="O8536" s="0" t="str">
        <f aca="false">TEXT(B8536,"YYYY-MM")</f>
        <v>2016-01</v>
      </c>
      <c r="P8536" s="18" t="n">
        <f aca="false">IFERROR(N8536/K8536,0)</f>
        <v>0.49</v>
      </c>
      <c r="Q8536" s="0" t="str">
        <f aca="false">IF(M8536=0,"No Discount",IF(M8536&lt;0.2,"Low (1-19%)",IF(M8536&lt;0.4,"Medium (20-39%)","High (40%+)")))</f>
        <v>No Discount</v>
      </c>
      <c r="R8536" s="0" t="str">
        <f aca="false">INDEX('Lookup Tables'!$B$2:$B$5,MATCH(F8536,'Lookup Tables'!$A$2:$A$5,0))</f>
        <v>Manager C</v>
      </c>
    </row>
    <row r="8537" customFormat="false" ht="15" hidden="false" customHeight="false" outlineLevel="0" collapsed="false">
      <c r="A8537" s="0" t="s">
        <v>6204</v>
      </c>
      <c r="B8537" s="13" t="n">
        <v>42140</v>
      </c>
      <c r="C8537" s="13" t="n">
        <v>42144</v>
      </c>
      <c r="D8537" s="14" t="s">
        <v>69</v>
      </c>
      <c r="E8537" s="14" t="s">
        <v>53</v>
      </c>
      <c r="F8537" s="14" t="s">
        <v>63</v>
      </c>
      <c r="G8537" s="14" t="s">
        <v>64</v>
      </c>
      <c r="H8537" s="14" t="s">
        <v>80</v>
      </c>
      <c r="I8537" s="14" t="s">
        <v>123</v>
      </c>
      <c r="J8537" s="14" t="s">
        <v>2272</v>
      </c>
      <c r="K8537" s="15" t="n">
        <v>56.4</v>
      </c>
      <c r="L8537" s="0" t="n">
        <v>3</v>
      </c>
      <c r="M8537" s="16" t="n">
        <v>0</v>
      </c>
      <c r="N8537" s="17" t="n">
        <v>3.384</v>
      </c>
      <c r="O8537" s="0" t="str">
        <f aca="false">TEXT(B8537,"YYYY-MM")</f>
        <v>2015-05</v>
      </c>
      <c r="P8537" s="18" t="n">
        <f aca="false">IFERROR(N8537/K8537,0)</f>
        <v>0.06</v>
      </c>
      <c r="Q8537" s="0" t="str">
        <f aca="false">IF(M8537=0,"No Discount",IF(M8537&lt;0.2,"Low (1-19%)",IF(M8537&lt;0.4,"Medium (20-39%)","High (40%+)")))</f>
        <v>No Discount</v>
      </c>
      <c r="R8537" s="0" t="str">
        <f aca="false">INDEX('Lookup Tables'!$B$2:$B$5,MATCH(F8537,'Lookup Tables'!$A$2:$A$5,0))</f>
        <v>Manager D</v>
      </c>
    </row>
    <row r="8538" customFormat="false" ht="15" hidden="false" customHeight="false" outlineLevel="0" collapsed="false">
      <c r="A8538" s="0" t="s">
        <v>6205</v>
      </c>
      <c r="B8538" s="13" t="n">
        <v>42528</v>
      </c>
      <c r="C8538" s="13" t="n">
        <v>42532</v>
      </c>
      <c r="D8538" s="14" t="s">
        <v>69</v>
      </c>
      <c r="E8538" s="14" t="s">
        <v>97</v>
      </c>
      <c r="F8538" s="14" t="s">
        <v>117</v>
      </c>
      <c r="G8538" s="14" t="s">
        <v>118</v>
      </c>
      <c r="H8538" s="14" t="s">
        <v>65</v>
      </c>
      <c r="I8538" s="14" t="s">
        <v>83</v>
      </c>
      <c r="J8538" s="14" t="s">
        <v>1406</v>
      </c>
      <c r="K8538" s="15" t="n">
        <v>18.312</v>
      </c>
      <c r="L8538" s="0" t="n">
        <v>4</v>
      </c>
      <c r="M8538" s="16" t="n">
        <v>0.7</v>
      </c>
      <c r="N8538" s="17" t="n">
        <v>-12.208</v>
      </c>
      <c r="O8538" s="0" t="str">
        <f aca="false">TEXT(B8538,"YYYY-MM")</f>
        <v>2016-06</v>
      </c>
      <c r="P8538" s="18" t="n">
        <f aca="false">IFERROR(N8538/K8538,0)</f>
        <v>-0.666666666666667</v>
      </c>
      <c r="Q8538" s="0" t="str">
        <f aca="false">IF(M8538=0,"No Discount",IF(M8538&lt;0.2,"Low (1-19%)",IF(M8538&lt;0.4,"Medium (20-39%)","High (40%+)")))</f>
        <v>High (40%+)</v>
      </c>
      <c r="R8538" s="0" t="str">
        <f aca="false">INDEX('Lookup Tables'!$B$2:$B$5,MATCH(F8538,'Lookup Tables'!$A$2:$A$5,0))</f>
        <v>Manager B</v>
      </c>
    </row>
    <row r="8539" customFormat="false" ht="15" hidden="false" customHeight="false" outlineLevel="0" collapsed="false">
      <c r="A8539" s="0" t="s">
        <v>6205</v>
      </c>
      <c r="B8539" s="13" t="n">
        <v>42528</v>
      </c>
      <c r="C8539" s="13" t="n">
        <v>42532</v>
      </c>
      <c r="D8539" s="14" t="s">
        <v>69</v>
      </c>
      <c r="E8539" s="14" t="s">
        <v>97</v>
      </c>
      <c r="F8539" s="14" t="s">
        <v>117</v>
      </c>
      <c r="G8539" s="14" t="s">
        <v>118</v>
      </c>
      <c r="H8539" s="14" t="s">
        <v>65</v>
      </c>
      <c r="I8539" s="14" t="s">
        <v>91</v>
      </c>
      <c r="J8539" s="14" t="s">
        <v>3436</v>
      </c>
      <c r="K8539" s="15" t="n">
        <v>25.92</v>
      </c>
      <c r="L8539" s="0" t="n">
        <v>5</v>
      </c>
      <c r="M8539" s="16" t="n">
        <v>0.2</v>
      </c>
      <c r="N8539" s="17" t="n">
        <v>9.072</v>
      </c>
      <c r="O8539" s="0" t="str">
        <f aca="false">TEXT(B8539,"YYYY-MM")</f>
        <v>2016-06</v>
      </c>
      <c r="P8539" s="18" t="n">
        <f aca="false">IFERROR(N8539/K8539,0)</f>
        <v>0.35</v>
      </c>
      <c r="Q8539" s="0" t="str">
        <f aca="false">IF(M8539=0,"No Discount",IF(M8539&lt;0.2,"Low (1-19%)",IF(M8539&lt;0.4,"Medium (20-39%)","High (40%+)")))</f>
        <v>Medium (20-39%)</v>
      </c>
      <c r="R8539" s="0" t="str">
        <f aca="false">INDEX('Lookup Tables'!$B$2:$B$5,MATCH(F8539,'Lookup Tables'!$A$2:$A$5,0))</f>
        <v>Manager B</v>
      </c>
    </row>
    <row r="8540" customFormat="false" ht="15" hidden="false" customHeight="false" outlineLevel="0" collapsed="false">
      <c r="A8540" s="0" t="s">
        <v>6205</v>
      </c>
      <c r="B8540" s="13" t="n">
        <v>42528</v>
      </c>
      <c r="C8540" s="13" t="n">
        <v>42532</v>
      </c>
      <c r="D8540" s="14" t="s">
        <v>69</v>
      </c>
      <c r="E8540" s="14" t="s">
        <v>97</v>
      </c>
      <c r="F8540" s="14" t="s">
        <v>117</v>
      </c>
      <c r="G8540" s="14" t="s">
        <v>118</v>
      </c>
      <c r="H8540" s="14" t="s">
        <v>65</v>
      </c>
      <c r="I8540" s="14" t="s">
        <v>78</v>
      </c>
      <c r="J8540" s="14" t="s">
        <v>2848</v>
      </c>
      <c r="K8540" s="15" t="n">
        <v>8.016</v>
      </c>
      <c r="L8540" s="0" t="n">
        <v>3</v>
      </c>
      <c r="M8540" s="16" t="n">
        <v>0.2</v>
      </c>
      <c r="N8540" s="17" t="n">
        <v>1.002</v>
      </c>
      <c r="O8540" s="0" t="str">
        <f aca="false">TEXT(B8540,"YYYY-MM")</f>
        <v>2016-06</v>
      </c>
      <c r="P8540" s="18" t="n">
        <f aca="false">IFERROR(N8540/K8540,0)</f>
        <v>0.125</v>
      </c>
      <c r="Q8540" s="0" t="str">
        <f aca="false">IF(M8540=0,"No Discount",IF(M8540&lt;0.2,"Low (1-19%)",IF(M8540&lt;0.4,"Medium (20-39%)","High (40%+)")))</f>
        <v>Medium (20-39%)</v>
      </c>
      <c r="R8540" s="0" t="str">
        <f aca="false">INDEX('Lookup Tables'!$B$2:$B$5,MATCH(F8540,'Lookup Tables'!$A$2:$A$5,0))</f>
        <v>Manager B</v>
      </c>
    </row>
    <row r="8541" customFormat="false" ht="15" hidden="false" customHeight="false" outlineLevel="0" collapsed="false">
      <c r="A8541" s="0" t="s">
        <v>6206</v>
      </c>
      <c r="B8541" s="13" t="n">
        <v>43168</v>
      </c>
      <c r="C8541" s="13" t="n">
        <v>43172</v>
      </c>
      <c r="D8541" s="14" t="s">
        <v>69</v>
      </c>
      <c r="E8541" s="14" t="s">
        <v>53</v>
      </c>
      <c r="F8541" s="14" t="s">
        <v>63</v>
      </c>
      <c r="G8541" s="14" t="s">
        <v>64</v>
      </c>
      <c r="H8541" s="14" t="s">
        <v>80</v>
      </c>
      <c r="I8541" s="14" t="s">
        <v>570</v>
      </c>
      <c r="J8541" s="14" t="s">
        <v>2611</v>
      </c>
      <c r="K8541" s="15" t="n">
        <v>479.984</v>
      </c>
      <c r="L8541" s="0" t="n">
        <v>2</v>
      </c>
      <c r="M8541" s="16" t="n">
        <v>0.2</v>
      </c>
      <c r="N8541" s="17" t="n">
        <v>59.998</v>
      </c>
      <c r="O8541" s="0" t="str">
        <f aca="false">TEXT(B8541,"YYYY-MM")</f>
        <v>2018-03</v>
      </c>
      <c r="P8541" s="18" t="n">
        <f aca="false">IFERROR(N8541/K8541,0)</f>
        <v>0.125</v>
      </c>
      <c r="Q8541" s="0" t="str">
        <f aca="false">IF(M8541=0,"No Discount",IF(M8541&lt;0.2,"Low (1-19%)",IF(M8541&lt;0.4,"Medium (20-39%)","High (40%+)")))</f>
        <v>Medium (20-39%)</v>
      </c>
      <c r="R8541" s="0" t="str">
        <f aca="false">INDEX('Lookup Tables'!$B$2:$B$5,MATCH(F8541,'Lookup Tables'!$A$2:$A$5,0))</f>
        <v>Manager D</v>
      </c>
    </row>
    <row r="8542" customFormat="false" ht="15" hidden="false" customHeight="false" outlineLevel="0" collapsed="false">
      <c r="A8542" s="0" t="s">
        <v>6206</v>
      </c>
      <c r="B8542" s="13" t="n">
        <v>43168</v>
      </c>
      <c r="C8542" s="13" t="n">
        <v>43172</v>
      </c>
      <c r="D8542" s="14" t="s">
        <v>69</v>
      </c>
      <c r="E8542" s="14" t="s">
        <v>53</v>
      </c>
      <c r="F8542" s="14" t="s">
        <v>63</v>
      </c>
      <c r="G8542" s="14" t="s">
        <v>64</v>
      </c>
      <c r="H8542" s="14" t="s">
        <v>65</v>
      </c>
      <c r="I8542" s="14" t="s">
        <v>83</v>
      </c>
      <c r="J8542" s="14" t="s">
        <v>84</v>
      </c>
      <c r="K8542" s="15" t="n">
        <v>30.84</v>
      </c>
      <c r="L8542" s="0" t="n">
        <v>5</v>
      </c>
      <c r="M8542" s="16" t="n">
        <v>0.2</v>
      </c>
      <c r="N8542" s="17" t="n">
        <v>9.6375</v>
      </c>
      <c r="O8542" s="0" t="str">
        <f aca="false">TEXT(B8542,"YYYY-MM")</f>
        <v>2018-03</v>
      </c>
      <c r="P8542" s="18" t="n">
        <f aca="false">IFERROR(N8542/K8542,0)</f>
        <v>0.3125</v>
      </c>
      <c r="Q8542" s="0" t="str">
        <f aca="false">IF(M8542=0,"No Discount",IF(M8542&lt;0.2,"Low (1-19%)",IF(M8542&lt;0.4,"Medium (20-39%)","High (40%+)")))</f>
        <v>Medium (20-39%)</v>
      </c>
      <c r="R8542" s="0" t="str">
        <f aca="false">INDEX('Lookup Tables'!$B$2:$B$5,MATCH(F8542,'Lookup Tables'!$A$2:$A$5,0))</f>
        <v>Manager D</v>
      </c>
    </row>
    <row r="8543" customFormat="false" ht="15" hidden="false" customHeight="false" outlineLevel="0" collapsed="false">
      <c r="A8543" s="0" t="s">
        <v>6207</v>
      </c>
      <c r="B8543" s="13" t="n">
        <v>42726</v>
      </c>
      <c r="C8543" s="13" t="n">
        <v>42727</v>
      </c>
      <c r="D8543" s="14" t="s">
        <v>137</v>
      </c>
      <c r="E8543" s="14" t="s">
        <v>62</v>
      </c>
      <c r="F8543" s="14" t="s">
        <v>117</v>
      </c>
      <c r="G8543" s="14" t="s">
        <v>118</v>
      </c>
      <c r="H8543" s="14" t="s">
        <v>65</v>
      </c>
      <c r="I8543" s="14" t="s">
        <v>73</v>
      </c>
      <c r="J8543" s="14" t="s">
        <v>2321</v>
      </c>
      <c r="K8543" s="15" t="n">
        <v>33.568</v>
      </c>
      <c r="L8543" s="0" t="n">
        <v>2</v>
      </c>
      <c r="M8543" s="16" t="n">
        <v>0.2</v>
      </c>
      <c r="N8543" s="17" t="n">
        <v>1.6784</v>
      </c>
      <c r="O8543" s="0" t="str">
        <f aca="false">TEXT(B8543,"YYYY-MM")</f>
        <v>2016-12</v>
      </c>
      <c r="P8543" s="18" t="n">
        <f aca="false">IFERROR(N8543/K8543,0)</f>
        <v>0.05</v>
      </c>
      <c r="Q8543" s="0" t="str">
        <f aca="false">IF(M8543=0,"No Discount",IF(M8543&lt;0.2,"Low (1-19%)",IF(M8543&lt;0.4,"Medium (20-39%)","High (40%+)")))</f>
        <v>Medium (20-39%)</v>
      </c>
      <c r="R8543" s="0" t="str">
        <f aca="false">INDEX('Lookup Tables'!$B$2:$B$5,MATCH(F8543,'Lookup Tables'!$A$2:$A$5,0))</f>
        <v>Manager B</v>
      </c>
    </row>
    <row r="8544" customFormat="false" ht="15" hidden="false" customHeight="false" outlineLevel="0" collapsed="false">
      <c r="A8544" s="0" t="s">
        <v>6207</v>
      </c>
      <c r="B8544" s="13" t="n">
        <v>42726</v>
      </c>
      <c r="C8544" s="13" t="n">
        <v>42727</v>
      </c>
      <c r="D8544" s="14" t="s">
        <v>137</v>
      </c>
      <c r="E8544" s="14" t="s">
        <v>62</v>
      </c>
      <c r="F8544" s="14" t="s">
        <v>117</v>
      </c>
      <c r="G8544" s="14" t="s">
        <v>118</v>
      </c>
      <c r="H8544" s="14" t="s">
        <v>56</v>
      </c>
      <c r="I8544" s="14" t="s">
        <v>59</v>
      </c>
      <c r="J8544" s="14" t="s">
        <v>1546</v>
      </c>
      <c r="K8544" s="15" t="n">
        <v>422.625</v>
      </c>
      <c r="L8544" s="0" t="n">
        <v>7</v>
      </c>
      <c r="M8544" s="16" t="n">
        <v>0.3</v>
      </c>
      <c r="N8544" s="17" t="n">
        <v>0</v>
      </c>
      <c r="O8544" s="0" t="str">
        <f aca="false">TEXT(B8544,"YYYY-MM")</f>
        <v>2016-12</v>
      </c>
      <c r="P8544" s="18" t="n">
        <f aca="false">IFERROR(N8544/K8544,0)</f>
        <v>0</v>
      </c>
      <c r="Q8544" s="0" t="str">
        <f aca="false">IF(M8544=0,"No Discount",IF(M8544&lt;0.2,"Low (1-19%)",IF(M8544&lt;0.4,"Medium (20-39%)","High (40%+)")))</f>
        <v>Medium (20-39%)</v>
      </c>
      <c r="R8544" s="0" t="str">
        <f aca="false">INDEX('Lookup Tables'!$B$2:$B$5,MATCH(F8544,'Lookup Tables'!$A$2:$A$5,0))</f>
        <v>Manager B</v>
      </c>
    </row>
    <row r="8545" customFormat="false" ht="15" hidden="false" customHeight="false" outlineLevel="0" collapsed="false">
      <c r="A8545" s="0" t="s">
        <v>6208</v>
      </c>
      <c r="B8545" s="13" t="n">
        <v>42222</v>
      </c>
      <c r="C8545" s="13" t="n">
        <v>42227</v>
      </c>
      <c r="D8545" s="14" t="s">
        <v>69</v>
      </c>
      <c r="E8545" s="14" t="s">
        <v>53</v>
      </c>
      <c r="F8545" s="14" t="s">
        <v>117</v>
      </c>
      <c r="G8545" s="14" t="s">
        <v>170</v>
      </c>
      <c r="H8545" s="14" t="s">
        <v>80</v>
      </c>
      <c r="I8545" s="14" t="s">
        <v>123</v>
      </c>
      <c r="J8545" s="14" t="s">
        <v>739</v>
      </c>
      <c r="K8545" s="15" t="n">
        <v>199.98</v>
      </c>
      <c r="L8545" s="0" t="n">
        <v>2</v>
      </c>
      <c r="M8545" s="16" t="n">
        <v>0</v>
      </c>
      <c r="N8545" s="17" t="n">
        <v>83.9916</v>
      </c>
      <c r="O8545" s="0" t="str">
        <f aca="false">TEXT(B8545,"YYYY-MM")</f>
        <v>2015-08</v>
      </c>
      <c r="P8545" s="18" t="n">
        <f aca="false">IFERROR(N8545/K8545,0)</f>
        <v>0.42</v>
      </c>
      <c r="Q8545" s="0" t="str">
        <f aca="false">IF(M8545=0,"No Discount",IF(M8545&lt;0.2,"Low (1-19%)",IF(M8545&lt;0.4,"Medium (20-39%)","High (40%+)")))</f>
        <v>No Discount</v>
      </c>
      <c r="R8545" s="0" t="str">
        <f aca="false">INDEX('Lookup Tables'!$B$2:$B$5,MATCH(F8545,'Lookup Tables'!$A$2:$A$5,0))</f>
        <v>Manager B</v>
      </c>
    </row>
    <row r="8546" customFormat="false" ht="15" hidden="false" customHeight="false" outlineLevel="0" collapsed="false">
      <c r="A8546" s="0" t="s">
        <v>6209</v>
      </c>
      <c r="B8546" s="13" t="n">
        <v>42821</v>
      </c>
      <c r="C8546" s="13" t="n">
        <v>42825</v>
      </c>
      <c r="D8546" s="14" t="s">
        <v>69</v>
      </c>
      <c r="E8546" s="14" t="s">
        <v>62</v>
      </c>
      <c r="F8546" s="14" t="s">
        <v>54</v>
      </c>
      <c r="G8546" s="14" t="s">
        <v>597</v>
      </c>
      <c r="H8546" s="14" t="s">
        <v>56</v>
      </c>
      <c r="I8546" s="14" t="s">
        <v>76</v>
      </c>
      <c r="J8546" s="14" t="s">
        <v>3930</v>
      </c>
      <c r="K8546" s="15" t="n">
        <v>20.24</v>
      </c>
      <c r="L8546" s="0" t="n">
        <v>1</v>
      </c>
      <c r="M8546" s="16" t="n">
        <v>0</v>
      </c>
      <c r="N8546" s="17" t="n">
        <v>8.7032</v>
      </c>
      <c r="O8546" s="0" t="str">
        <f aca="false">TEXT(B8546,"YYYY-MM")</f>
        <v>2017-03</v>
      </c>
      <c r="P8546" s="18" t="n">
        <f aca="false">IFERROR(N8546/K8546,0)</f>
        <v>0.43</v>
      </c>
      <c r="Q8546" s="0" t="str">
        <f aca="false">IF(M8546=0,"No Discount",IF(M8546&lt;0.2,"Low (1-19%)",IF(M8546&lt;0.4,"Medium (20-39%)","High (40%+)")))</f>
        <v>No Discount</v>
      </c>
      <c r="R8546" s="0" t="str">
        <f aca="false">INDEX('Lookup Tables'!$B$2:$B$5,MATCH(F8546,'Lookup Tables'!$A$2:$A$5,0))</f>
        <v>Manager C</v>
      </c>
    </row>
    <row r="8547" customFormat="false" ht="15" hidden="false" customHeight="false" outlineLevel="0" collapsed="false">
      <c r="A8547" s="0" t="s">
        <v>6209</v>
      </c>
      <c r="B8547" s="13" t="n">
        <v>42821</v>
      </c>
      <c r="C8547" s="13" t="n">
        <v>42825</v>
      </c>
      <c r="D8547" s="14" t="s">
        <v>69</v>
      </c>
      <c r="E8547" s="14" t="s">
        <v>62</v>
      </c>
      <c r="F8547" s="14" t="s">
        <v>54</v>
      </c>
      <c r="G8547" s="14" t="s">
        <v>597</v>
      </c>
      <c r="H8547" s="14" t="s">
        <v>56</v>
      </c>
      <c r="I8547" s="14" t="s">
        <v>76</v>
      </c>
      <c r="J8547" s="14" t="s">
        <v>3698</v>
      </c>
      <c r="K8547" s="15" t="n">
        <v>39.92</v>
      </c>
      <c r="L8547" s="0" t="n">
        <v>4</v>
      </c>
      <c r="M8547" s="16" t="n">
        <v>0</v>
      </c>
      <c r="N8547" s="17" t="n">
        <v>11.1776</v>
      </c>
      <c r="O8547" s="0" t="str">
        <f aca="false">TEXT(B8547,"YYYY-MM")</f>
        <v>2017-03</v>
      </c>
      <c r="P8547" s="18" t="n">
        <f aca="false">IFERROR(N8547/K8547,0)</f>
        <v>0.28</v>
      </c>
      <c r="Q8547" s="0" t="str">
        <f aca="false">IF(M8547=0,"No Discount",IF(M8547&lt;0.2,"Low (1-19%)",IF(M8547&lt;0.4,"Medium (20-39%)","High (40%+)")))</f>
        <v>No Discount</v>
      </c>
      <c r="R8547" s="0" t="str">
        <f aca="false">INDEX('Lookup Tables'!$B$2:$B$5,MATCH(F8547,'Lookup Tables'!$A$2:$A$5,0))</f>
        <v>Manager C</v>
      </c>
    </row>
    <row r="8548" customFormat="false" ht="15" hidden="false" customHeight="false" outlineLevel="0" collapsed="false">
      <c r="A8548" s="0" t="s">
        <v>6209</v>
      </c>
      <c r="B8548" s="13" t="n">
        <v>42821</v>
      </c>
      <c r="C8548" s="13" t="n">
        <v>42825</v>
      </c>
      <c r="D8548" s="14" t="s">
        <v>69</v>
      </c>
      <c r="E8548" s="14" t="s">
        <v>62</v>
      </c>
      <c r="F8548" s="14" t="s">
        <v>54</v>
      </c>
      <c r="G8548" s="14" t="s">
        <v>597</v>
      </c>
      <c r="H8548" s="14" t="s">
        <v>65</v>
      </c>
      <c r="I8548" s="14" t="s">
        <v>83</v>
      </c>
      <c r="J8548" s="14" t="s">
        <v>3297</v>
      </c>
      <c r="K8548" s="15" t="n">
        <v>32.54</v>
      </c>
      <c r="L8548" s="0" t="n">
        <v>2</v>
      </c>
      <c r="M8548" s="16" t="n">
        <v>0</v>
      </c>
      <c r="N8548" s="17" t="n">
        <v>15.9446</v>
      </c>
      <c r="O8548" s="0" t="str">
        <f aca="false">TEXT(B8548,"YYYY-MM")</f>
        <v>2017-03</v>
      </c>
      <c r="P8548" s="18" t="n">
        <f aca="false">IFERROR(N8548/K8548,0)</f>
        <v>0.49</v>
      </c>
      <c r="Q8548" s="0" t="str">
        <f aca="false">IF(M8548=0,"No Discount",IF(M8548&lt;0.2,"Low (1-19%)",IF(M8548&lt;0.4,"Medium (20-39%)","High (40%+)")))</f>
        <v>No Discount</v>
      </c>
      <c r="R8548" s="0" t="str">
        <f aca="false">INDEX('Lookup Tables'!$B$2:$B$5,MATCH(F8548,'Lookup Tables'!$A$2:$A$5,0))</f>
        <v>Manager C</v>
      </c>
    </row>
    <row r="8549" customFormat="false" ht="15" hidden="false" customHeight="false" outlineLevel="0" collapsed="false">
      <c r="A8549" s="0" t="s">
        <v>6210</v>
      </c>
      <c r="B8549" s="13" t="n">
        <v>42709</v>
      </c>
      <c r="C8549" s="13" t="n">
        <v>42714</v>
      </c>
      <c r="D8549" s="14" t="s">
        <v>69</v>
      </c>
      <c r="E8549" s="14" t="s">
        <v>62</v>
      </c>
      <c r="F8549" s="14" t="s">
        <v>63</v>
      </c>
      <c r="G8549" s="14" t="s">
        <v>64</v>
      </c>
      <c r="H8549" s="14" t="s">
        <v>80</v>
      </c>
      <c r="I8549" s="14" t="s">
        <v>123</v>
      </c>
      <c r="J8549" s="14" t="s">
        <v>413</v>
      </c>
      <c r="K8549" s="15" t="n">
        <v>39</v>
      </c>
      <c r="L8549" s="0" t="n">
        <v>3</v>
      </c>
      <c r="M8549" s="16" t="n">
        <v>0</v>
      </c>
      <c r="N8549" s="17" t="n">
        <v>17.55</v>
      </c>
      <c r="O8549" s="0" t="str">
        <f aca="false">TEXT(B8549,"YYYY-MM")</f>
        <v>2016-12</v>
      </c>
      <c r="P8549" s="18" t="n">
        <f aca="false">IFERROR(N8549/K8549,0)</f>
        <v>0.45</v>
      </c>
      <c r="Q8549" s="0" t="str">
        <f aca="false">IF(M8549=0,"No Discount",IF(M8549&lt;0.2,"Low (1-19%)",IF(M8549&lt;0.4,"Medium (20-39%)","High (40%+)")))</f>
        <v>No Discount</v>
      </c>
      <c r="R8549" s="0" t="str">
        <f aca="false">INDEX('Lookup Tables'!$B$2:$B$5,MATCH(F8549,'Lookup Tables'!$A$2:$A$5,0))</f>
        <v>Manager D</v>
      </c>
    </row>
    <row r="8550" customFormat="false" ht="15" hidden="false" customHeight="false" outlineLevel="0" collapsed="false">
      <c r="A8550" s="0" t="s">
        <v>6210</v>
      </c>
      <c r="B8550" s="13" t="n">
        <v>42709</v>
      </c>
      <c r="C8550" s="13" t="n">
        <v>42714</v>
      </c>
      <c r="D8550" s="14" t="s">
        <v>69</v>
      </c>
      <c r="E8550" s="14" t="s">
        <v>62</v>
      </c>
      <c r="F8550" s="14" t="s">
        <v>63</v>
      </c>
      <c r="G8550" s="14" t="s">
        <v>64</v>
      </c>
      <c r="H8550" s="14" t="s">
        <v>65</v>
      </c>
      <c r="I8550" s="14" t="s">
        <v>66</v>
      </c>
      <c r="J8550" s="14" t="s">
        <v>1460</v>
      </c>
      <c r="K8550" s="15" t="n">
        <v>12.6</v>
      </c>
      <c r="L8550" s="0" t="n">
        <v>4</v>
      </c>
      <c r="M8550" s="16" t="n">
        <v>0</v>
      </c>
      <c r="N8550" s="17" t="n">
        <v>6.048</v>
      </c>
      <c r="O8550" s="0" t="str">
        <f aca="false">TEXT(B8550,"YYYY-MM")</f>
        <v>2016-12</v>
      </c>
      <c r="P8550" s="18" t="n">
        <f aca="false">IFERROR(N8550/K8550,0)</f>
        <v>0.48</v>
      </c>
      <c r="Q8550" s="0" t="str">
        <f aca="false">IF(M8550=0,"No Discount",IF(M8550&lt;0.2,"Low (1-19%)",IF(M8550&lt;0.4,"Medium (20-39%)","High (40%+)")))</f>
        <v>No Discount</v>
      </c>
      <c r="R8550" s="0" t="str">
        <f aca="false">INDEX('Lookup Tables'!$B$2:$B$5,MATCH(F8550,'Lookup Tables'!$A$2:$A$5,0))</f>
        <v>Manager D</v>
      </c>
    </row>
    <row r="8551" customFormat="false" ht="15" hidden="false" customHeight="false" outlineLevel="0" collapsed="false">
      <c r="A8551" s="0" t="s">
        <v>6211</v>
      </c>
      <c r="B8551" s="13" t="n">
        <v>42624</v>
      </c>
      <c r="C8551" s="13" t="n">
        <v>42625</v>
      </c>
      <c r="D8551" s="14" t="s">
        <v>137</v>
      </c>
      <c r="E8551" s="14" t="s">
        <v>62</v>
      </c>
      <c r="F8551" s="14" t="s">
        <v>63</v>
      </c>
      <c r="G8551" s="14" t="s">
        <v>252</v>
      </c>
      <c r="H8551" s="14" t="s">
        <v>56</v>
      </c>
      <c r="I8551" s="14" t="s">
        <v>76</v>
      </c>
      <c r="J8551" s="14" t="s">
        <v>792</v>
      </c>
      <c r="K8551" s="15" t="n">
        <v>24.64</v>
      </c>
      <c r="L8551" s="0" t="n">
        <v>4</v>
      </c>
      <c r="M8551" s="16" t="n">
        <v>0.2</v>
      </c>
      <c r="N8551" s="17" t="n">
        <v>4.004</v>
      </c>
      <c r="O8551" s="0" t="str">
        <f aca="false">TEXT(B8551,"YYYY-MM")</f>
        <v>2016-09</v>
      </c>
      <c r="P8551" s="18" t="n">
        <f aca="false">IFERROR(N8551/K8551,0)</f>
        <v>0.1625</v>
      </c>
      <c r="Q8551" s="0" t="str">
        <f aca="false">IF(M8551=0,"No Discount",IF(M8551&lt;0.2,"Low (1-19%)",IF(M8551&lt;0.4,"Medium (20-39%)","High (40%+)")))</f>
        <v>Medium (20-39%)</v>
      </c>
      <c r="R8551" s="0" t="str">
        <f aca="false">INDEX('Lookup Tables'!$B$2:$B$5,MATCH(F8551,'Lookup Tables'!$A$2:$A$5,0))</f>
        <v>Manager D</v>
      </c>
    </row>
    <row r="8552" customFormat="false" ht="15" hidden="false" customHeight="false" outlineLevel="0" collapsed="false">
      <c r="A8552" s="0" t="s">
        <v>6212</v>
      </c>
      <c r="B8552" s="13" t="n">
        <v>42568</v>
      </c>
      <c r="C8552" s="13" t="n">
        <v>42575</v>
      </c>
      <c r="D8552" s="14" t="s">
        <v>69</v>
      </c>
      <c r="E8552" s="14" t="s">
        <v>62</v>
      </c>
      <c r="F8552" s="14" t="s">
        <v>98</v>
      </c>
      <c r="G8552" s="14" t="s">
        <v>99</v>
      </c>
      <c r="H8552" s="14" t="s">
        <v>65</v>
      </c>
      <c r="I8552" s="14" t="s">
        <v>66</v>
      </c>
      <c r="J8552" s="14" t="s">
        <v>5248</v>
      </c>
      <c r="K8552" s="15" t="n">
        <v>6.264</v>
      </c>
      <c r="L8552" s="0" t="n">
        <v>3</v>
      </c>
      <c r="M8552" s="16" t="n">
        <v>0.2</v>
      </c>
      <c r="N8552" s="17" t="n">
        <v>2.0358</v>
      </c>
      <c r="O8552" s="0" t="str">
        <f aca="false">TEXT(B8552,"YYYY-MM")</f>
        <v>2016-07</v>
      </c>
      <c r="P8552" s="18" t="n">
        <f aca="false">IFERROR(N8552/K8552,0)</f>
        <v>0.325</v>
      </c>
      <c r="Q8552" s="0" t="str">
        <f aca="false">IF(M8552=0,"No Discount",IF(M8552&lt;0.2,"Low (1-19%)",IF(M8552&lt;0.4,"Medium (20-39%)","High (40%+)")))</f>
        <v>Medium (20-39%)</v>
      </c>
      <c r="R8552" s="0" t="str">
        <f aca="false">INDEX('Lookup Tables'!$B$2:$B$5,MATCH(F8552,'Lookup Tables'!$A$2:$A$5,0))</f>
        <v>Manager A</v>
      </c>
    </row>
    <row r="8553" customFormat="false" ht="15" hidden="false" customHeight="false" outlineLevel="0" collapsed="false">
      <c r="A8553" s="0" t="s">
        <v>6212</v>
      </c>
      <c r="B8553" s="13" t="n">
        <v>42568</v>
      </c>
      <c r="C8553" s="13" t="n">
        <v>42575</v>
      </c>
      <c r="D8553" s="14" t="s">
        <v>69</v>
      </c>
      <c r="E8553" s="14" t="s">
        <v>62</v>
      </c>
      <c r="F8553" s="14" t="s">
        <v>98</v>
      </c>
      <c r="G8553" s="14" t="s">
        <v>99</v>
      </c>
      <c r="H8553" s="14" t="s">
        <v>65</v>
      </c>
      <c r="I8553" s="14" t="s">
        <v>171</v>
      </c>
      <c r="J8553" s="14" t="s">
        <v>865</v>
      </c>
      <c r="K8553" s="15" t="n">
        <v>14.432</v>
      </c>
      <c r="L8553" s="0" t="n">
        <v>4</v>
      </c>
      <c r="M8553" s="16" t="n">
        <v>0.2</v>
      </c>
      <c r="N8553" s="17" t="n">
        <v>3.4276</v>
      </c>
      <c r="O8553" s="0" t="str">
        <f aca="false">TEXT(B8553,"YYYY-MM")</f>
        <v>2016-07</v>
      </c>
      <c r="P8553" s="18" t="n">
        <f aca="false">IFERROR(N8553/K8553,0)</f>
        <v>0.2375</v>
      </c>
      <c r="Q8553" s="0" t="str">
        <f aca="false">IF(M8553=0,"No Discount",IF(M8553&lt;0.2,"Low (1-19%)",IF(M8553&lt;0.4,"Medium (20-39%)","High (40%+)")))</f>
        <v>Medium (20-39%)</v>
      </c>
      <c r="R8553" s="0" t="str">
        <f aca="false">INDEX('Lookup Tables'!$B$2:$B$5,MATCH(F8553,'Lookup Tables'!$A$2:$A$5,0))</f>
        <v>Manager A</v>
      </c>
    </row>
    <row r="8554" customFormat="false" ht="15" hidden="false" customHeight="false" outlineLevel="0" collapsed="false">
      <c r="A8554" s="0" t="s">
        <v>6213</v>
      </c>
      <c r="B8554" s="13" t="n">
        <v>42154</v>
      </c>
      <c r="C8554" s="13" t="n">
        <v>42158</v>
      </c>
      <c r="D8554" s="14" t="s">
        <v>69</v>
      </c>
      <c r="E8554" s="14" t="s">
        <v>62</v>
      </c>
      <c r="F8554" s="14" t="s">
        <v>98</v>
      </c>
      <c r="G8554" s="14" t="s">
        <v>146</v>
      </c>
      <c r="H8554" s="14" t="s">
        <v>80</v>
      </c>
      <c r="I8554" s="14" t="s">
        <v>570</v>
      </c>
      <c r="J8554" s="14" t="s">
        <v>1513</v>
      </c>
      <c r="K8554" s="15" t="n">
        <v>719.976</v>
      </c>
      <c r="L8554" s="0" t="n">
        <v>3</v>
      </c>
      <c r="M8554" s="16" t="n">
        <v>0.2</v>
      </c>
      <c r="N8554" s="17" t="n">
        <v>134.9955</v>
      </c>
      <c r="O8554" s="0" t="str">
        <f aca="false">TEXT(B8554,"YYYY-MM")</f>
        <v>2015-05</v>
      </c>
      <c r="P8554" s="18" t="n">
        <f aca="false">IFERROR(N8554/K8554,0)</f>
        <v>0.1875</v>
      </c>
      <c r="Q8554" s="0" t="str">
        <f aca="false">IF(M8554=0,"No Discount",IF(M8554&lt;0.2,"Low (1-19%)",IF(M8554&lt;0.4,"Medium (20-39%)","High (40%+)")))</f>
        <v>Medium (20-39%)</v>
      </c>
      <c r="R8554" s="0" t="str">
        <f aca="false">INDEX('Lookup Tables'!$B$2:$B$5,MATCH(F8554,'Lookup Tables'!$A$2:$A$5,0))</f>
        <v>Manager A</v>
      </c>
    </row>
    <row r="8555" customFormat="false" ht="15" hidden="false" customHeight="false" outlineLevel="0" collapsed="false">
      <c r="A8555" s="0" t="s">
        <v>6214</v>
      </c>
      <c r="B8555" s="13" t="n">
        <v>43417</v>
      </c>
      <c r="C8555" s="13" t="n">
        <v>43424</v>
      </c>
      <c r="D8555" s="14" t="s">
        <v>69</v>
      </c>
      <c r="E8555" s="14" t="s">
        <v>53</v>
      </c>
      <c r="F8555" s="14" t="s">
        <v>54</v>
      </c>
      <c r="G8555" s="14" t="s">
        <v>211</v>
      </c>
      <c r="H8555" s="14" t="s">
        <v>80</v>
      </c>
      <c r="I8555" s="14" t="s">
        <v>123</v>
      </c>
      <c r="J8555" s="14" t="s">
        <v>1246</v>
      </c>
      <c r="K8555" s="15" t="n">
        <v>239.92</v>
      </c>
      <c r="L8555" s="0" t="n">
        <v>8</v>
      </c>
      <c r="M8555" s="16" t="n">
        <v>0</v>
      </c>
      <c r="N8555" s="17" t="n">
        <v>23.992</v>
      </c>
      <c r="O8555" s="0" t="str">
        <f aca="false">TEXT(B8555,"YYYY-MM")</f>
        <v>2018-11</v>
      </c>
      <c r="P8555" s="18" t="n">
        <f aca="false">IFERROR(N8555/K8555,0)</f>
        <v>0.1</v>
      </c>
      <c r="Q8555" s="0" t="str">
        <f aca="false">IF(M8555=0,"No Discount",IF(M8555&lt;0.2,"Low (1-19%)",IF(M8555&lt;0.4,"Medium (20-39%)","High (40%+)")))</f>
        <v>No Discount</v>
      </c>
      <c r="R8555" s="0" t="str">
        <f aca="false">INDEX('Lookup Tables'!$B$2:$B$5,MATCH(F8555,'Lookup Tables'!$A$2:$A$5,0))</f>
        <v>Manager C</v>
      </c>
    </row>
    <row r="8556" customFormat="false" ht="15" hidden="false" customHeight="false" outlineLevel="0" collapsed="false">
      <c r="A8556" s="0" t="s">
        <v>6215</v>
      </c>
      <c r="B8556" s="13" t="n">
        <v>43078</v>
      </c>
      <c r="C8556" s="13" t="n">
        <v>43080</v>
      </c>
      <c r="D8556" s="14" t="s">
        <v>137</v>
      </c>
      <c r="E8556" s="14" t="s">
        <v>53</v>
      </c>
      <c r="F8556" s="14" t="s">
        <v>54</v>
      </c>
      <c r="G8556" s="14" t="s">
        <v>193</v>
      </c>
      <c r="H8556" s="14" t="s">
        <v>56</v>
      </c>
      <c r="I8556" s="14" t="s">
        <v>71</v>
      </c>
      <c r="J8556" s="14" t="s">
        <v>1804</v>
      </c>
      <c r="K8556" s="15" t="n">
        <v>1056.86</v>
      </c>
      <c r="L8556" s="0" t="n">
        <v>7</v>
      </c>
      <c r="M8556" s="16" t="n">
        <v>0</v>
      </c>
      <c r="N8556" s="17" t="n">
        <v>158.529</v>
      </c>
      <c r="O8556" s="0" t="str">
        <f aca="false">TEXT(B8556,"YYYY-MM")</f>
        <v>2017-12</v>
      </c>
      <c r="P8556" s="18" t="n">
        <f aca="false">IFERROR(N8556/K8556,0)</f>
        <v>0.15</v>
      </c>
      <c r="Q8556" s="0" t="str">
        <f aca="false">IF(M8556=0,"No Discount",IF(M8556&lt;0.2,"Low (1-19%)",IF(M8556&lt;0.4,"Medium (20-39%)","High (40%+)")))</f>
        <v>No Discount</v>
      </c>
      <c r="R8556" s="0" t="str">
        <f aca="false">INDEX('Lookup Tables'!$B$2:$B$5,MATCH(F8556,'Lookup Tables'!$A$2:$A$5,0))</f>
        <v>Manager C</v>
      </c>
    </row>
    <row r="8557" customFormat="false" ht="15" hidden="false" customHeight="false" outlineLevel="0" collapsed="false">
      <c r="A8557" s="0" t="s">
        <v>6216</v>
      </c>
      <c r="B8557" s="13" t="n">
        <v>42451</v>
      </c>
      <c r="C8557" s="13" t="n">
        <v>42451</v>
      </c>
      <c r="D8557" s="14" t="s">
        <v>606</v>
      </c>
      <c r="E8557" s="14" t="s">
        <v>53</v>
      </c>
      <c r="F8557" s="14" t="s">
        <v>54</v>
      </c>
      <c r="G8557" s="14" t="s">
        <v>70</v>
      </c>
      <c r="H8557" s="14" t="s">
        <v>80</v>
      </c>
      <c r="I8557" s="14" t="s">
        <v>123</v>
      </c>
      <c r="J8557" s="14" t="s">
        <v>769</v>
      </c>
      <c r="K8557" s="15" t="n">
        <v>447.944</v>
      </c>
      <c r="L8557" s="0" t="n">
        <v>7</v>
      </c>
      <c r="M8557" s="16" t="n">
        <v>0.2</v>
      </c>
      <c r="N8557" s="17" t="n">
        <v>89.5888</v>
      </c>
      <c r="O8557" s="0" t="str">
        <f aca="false">TEXT(B8557,"YYYY-MM")</f>
        <v>2016-03</v>
      </c>
      <c r="P8557" s="18" t="n">
        <f aca="false">IFERROR(N8557/K8557,0)</f>
        <v>0.2</v>
      </c>
      <c r="Q8557" s="0" t="str">
        <f aca="false">IF(M8557=0,"No Discount",IF(M8557&lt;0.2,"Low (1-19%)",IF(M8557&lt;0.4,"Medium (20-39%)","High (40%+)")))</f>
        <v>Medium (20-39%)</v>
      </c>
      <c r="R8557" s="0" t="str">
        <f aca="false">INDEX('Lookup Tables'!$B$2:$B$5,MATCH(F8557,'Lookup Tables'!$A$2:$A$5,0))</f>
        <v>Manager C</v>
      </c>
    </row>
    <row r="8558" customFormat="false" ht="15" hidden="false" customHeight="false" outlineLevel="0" collapsed="false">
      <c r="A8558" s="0" t="s">
        <v>6216</v>
      </c>
      <c r="B8558" s="13" t="n">
        <v>42451</v>
      </c>
      <c r="C8558" s="13" t="n">
        <v>42451</v>
      </c>
      <c r="D8558" s="14" t="s">
        <v>606</v>
      </c>
      <c r="E8558" s="14" t="s">
        <v>53</v>
      </c>
      <c r="F8558" s="14" t="s">
        <v>54</v>
      </c>
      <c r="G8558" s="14" t="s">
        <v>70</v>
      </c>
      <c r="H8558" s="14" t="s">
        <v>65</v>
      </c>
      <c r="I8558" s="14" t="s">
        <v>73</v>
      </c>
      <c r="J8558" s="14" t="s">
        <v>4650</v>
      </c>
      <c r="K8558" s="15" t="n">
        <v>150.408</v>
      </c>
      <c r="L8558" s="0" t="n">
        <v>9</v>
      </c>
      <c r="M8558" s="16" t="n">
        <v>0.2</v>
      </c>
      <c r="N8558" s="17" t="n">
        <v>-33.8418</v>
      </c>
      <c r="O8558" s="0" t="str">
        <f aca="false">TEXT(B8558,"YYYY-MM")</f>
        <v>2016-03</v>
      </c>
      <c r="P8558" s="18" t="n">
        <f aca="false">IFERROR(N8558/K8558,0)</f>
        <v>-0.225</v>
      </c>
      <c r="Q8558" s="0" t="str">
        <f aca="false">IF(M8558=0,"No Discount",IF(M8558&lt;0.2,"Low (1-19%)",IF(M8558&lt;0.4,"Medium (20-39%)","High (40%+)")))</f>
        <v>Medium (20-39%)</v>
      </c>
      <c r="R8558" s="0" t="str">
        <f aca="false">INDEX('Lookup Tables'!$B$2:$B$5,MATCH(F8558,'Lookup Tables'!$A$2:$A$5,0))</f>
        <v>Manager C</v>
      </c>
    </row>
    <row r="8559" customFormat="false" ht="15" hidden="false" customHeight="false" outlineLevel="0" collapsed="false">
      <c r="A8559" s="0" t="s">
        <v>6217</v>
      </c>
      <c r="B8559" s="13" t="n">
        <v>43092</v>
      </c>
      <c r="C8559" s="13" t="n">
        <v>43095</v>
      </c>
      <c r="D8559" s="14" t="s">
        <v>52</v>
      </c>
      <c r="E8559" s="14" t="s">
        <v>62</v>
      </c>
      <c r="F8559" s="14" t="s">
        <v>98</v>
      </c>
      <c r="G8559" s="14" t="s">
        <v>99</v>
      </c>
      <c r="H8559" s="14" t="s">
        <v>80</v>
      </c>
      <c r="I8559" s="14" t="s">
        <v>81</v>
      </c>
      <c r="J8559" s="14" t="s">
        <v>1549</v>
      </c>
      <c r="K8559" s="15" t="n">
        <v>453.576</v>
      </c>
      <c r="L8559" s="0" t="n">
        <v>3</v>
      </c>
      <c r="M8559" s="16" t="n">
        <v>0.2</v>
      </c>
      <c r="N8559" s="17" t="n">
        <v>39.6879</v>
      </c>
      <c r="O8559" s="0" t="str">
        <f aca="false">TEXT(B8559,"YYYY-MM")</f>
        <v>2017-12</v>
      </c>
      <c r="P8559" s="18" t="n">
        <f aca="false">IFERROR(N8559/K8559,0)</f>
        <v>0.0875</v>
      </c>
      <c r="Q8559" s="0" t="str">
        <f aca="false">IF(M8559=0,"No Discount",IF(M8559&lt;0.2,"Low (1-19%)",IF(M8559&lt;0.4,"Medium (20-39%)","High (40%+)")))</f>
        <v>Medium (20-39%)</v>
      </c>
      <c r="R8559" s="0" t="str">
        <f aca="false">INDEX('Lookup Tables'!$B$2:$B$5,MATCH(F8559,'Lookup Tables'!$A$2:$A$5,0))</f>
        <v>Manager A</v>
      </c>
    </row>
    <row r="8560" customFormat="false" ht="15" hidden="false" customHeight="false" outlineLevel="0" collapsed="false">
      <c r="A8560" s="0" t="s">
        <v>6217</v>
      </c>
      <c r="B8560" s="13" t="n">
        <v>43092</v>
      </c>
      <c r="C8560" s="13" t="n">
        <v>43095</v>
      </c>
      <c r="D8560" s="14" t="s">
        <v>52</v>
      </c>
      <c r="E8560" s="14" t="s">
        <v>62</v>
      </c>
      <c r="F8560" s="14" t="s">
        <v>98</v>
      </c>
      <c r="G8560" s="14" t="s">
        <v>99</v>
      </c>
      <c r="H8560" s="14" t="s">
        <v>65</v>
      </c>
      <c r="I8560" s="14" t="s">
        <v>66</v>
      </c>
      <c r="J8560" s="14" t="s">
        <v>3742</v>
      </c>
      <c r="K8560" s="15" t="n">
        <v>45.36</v>
      </c>
      <c r="L8560" s="0" t="n">
        <v>9</v>
      </c>
      <c r="M8560" s="16" t="n">
        <v>0.2</v>
      </c>
      <c r="N8560" s="17" t="n">
        <v>14.742</v>
      </c>
      <c r="O8560" s="0" t="str">
        <f aca="false">TEXT(B8560,"YYYY-MM")</f>
        <v>2017-12</v>
      </c>
      <c r="P8560" s="18" t="n">
        <f aca="false">IFERROR(N8560/K8560,0)</f>
        <v>0.325</v>
      </c>
      <c r="Q8560" s="0" t="str">
        <f aca="false">IF(M8560=0,"No Discount",IF(M8560&lt;0.2,"Low (1-19%)",IF(M8560&lt;0.4,"Medium (20-39%)","High (40%+)")))</f>
        <v>Medium (20-39%)</v>
      </c>
      <c r="R8560" s="0" t="str">
        <f aca="false">INDEX('Lookup Tables'!$B$2:$B$5,MATCH(F8560,'Lookup Tables'!$A$2:$A$5,0))</f>
        <v>Manager A</v>
      </c>
    </row>
    <row r="8561" customFormat="false" ht="15" hidden="false" customHeight="false" outlineLevel="0" collapsed="false">
      <c r="A8561" s="0" t="s">
        <v>6217</v>
      </c>
      <c r="B8561" s="13" t="n">
        <v>43092</v>
      </c>
      <c r="C8561" s="13" t="n">
        <v>43095</v>
      </c>
      <c r="D8561" s="14" t="s">
        <v>52</v>
      </c>
      <c r="E8561" s="14" t="s">
        <v>62</v>
      </c>
      <c r="F8561" s="14" t="s">
        <v>98</v>
      </c>
      <c r="G8561" s="14" t="s">
        <v>99</v>
      </c>
      <c r="H8561" s="14" t="s">
        <v>80</v>
      </c>
      <c r="I8561" s="14" t="s">
        <v>81</v>
      </c>
      <c r="J8561" s="14" t="s">
        <v>2247</v>
      </c>
      <c r="K8561" s="15" t="n">
        <v>287.88</v>
      </c>
      <c r="L8561" s="0" t="n">
        <v>3</v>
      </c>
      <c r="M8561" s="16" t="n">
        <v>0.2</v>
      </c>
      <c r="N8561" s="17" t="n">
        <v>35.985</v>
      </c>
      <c r="O8561" s="0" t="str">
        <f aca="false">TEXT(B8561,"YYYY-MM")</f>
        <v>2017-12</v>
      </c>
      <c r="P8561" s="18" t="n">
        <f aca="false">IFERROR(N8561/K8561,0)</f>
        <v>0.125</v>
      </c>
      <c r="Q8561" s="0" t="str">
        <f aca="false">IF(M8561=0,"No Discount",IF(M8561&lt;0.2,"Low (1-19%)",IF(M8561&lt;0.4,"Medium (20-39%)","High (40%+)")))</f>
        <v>Medium (20-39%)</v>
      </c>
      <c r="R8561" s="0" t="str">
        <f aca="false">INDEX('Lookup Tables'!$B$2:$B$5,MATCH(F8561,'Lookup Tables'!$A$2:$A$5,0))</f>
        <v>Manager A</v>
      </c>
    </row>
    <row r="8562" customFormat="false" ht="15" hidden="false" customHeight="false" outlineLevel="0" collapsed="false">
      <c r="A8562" s="0" t="s">
        <v>6217</v>
      </c>
      <c r="B8562" s="13" t="n">
        <v>43092</v>
      </c>
      <c r="C8562" s="13" t="n">
        <v>43095</v>
      </c>
      <c r="D8562" s="14" t="s">
        <v>52</v>
      </c>
      <c r="E8562" s="14" t="s">
        <v>62</v>
      </c>
      <c r="F8562" s="14" t="s">
        <v>98</v>
      </c>
      <c r="G8562" s="14" t="s">
        <v>99</v>
      </c>
      <c r="H8562" s="14" t="s">
        <v>80</v>
      </c>
      <c r="I8562" s="14" t="s">
        <v>81</v>
      </c>
      <c r="J8562" s="14" t="s">
        <v>3240</v>
      </c>
      <c r="K8562" s="15" t="n">
        <v>131.88</v>
      </c>
      <c r="L8562" s="0" t="n">
        <v>3</v>
      </c>
      <c r="M8562" s="16" t="n">
        <v>0.2</v>
      </c>
      <c r="N8562" s="17" t="n">
        <v>14.8365</v>
      </c>
      <c r="O8562" s="0" t="str">
        <f aca="false">TEXT(B8562,"YYYY-MM")</f>
        <v>2017-12</v>
      </c>
      <c r="P8562" s="18" t="n">
        <f aca="false">IFERROR(N8562/K8562,0)</f>
        <v>0.1125</v>
      </c>
      <c r="Q8562" s="0" t="str">
        <f aca="false">IF(M8562=0,"No Discount",IF(M8562&lt;0.2,"Low (1-19%)",IF(M8562&lt;0.4,"Medium (20-39%)","High (40%+)")))</f>
        <v>Medium (20-39%)</v>
      </c>
      <c r="R8562" s="0" t="str">
        <f aca="false">INDEX('Lookup Tables'!$B$2:$B$5,MATCH(F8562,'Lookup Tables'!$A$2:$A$5,0))</f>
        <v>Manager A</v>
      </c>
    </row>
    <row r="8563" customFormat="false" ht="15" hidden="false" customHeight="false" outlineLevel="0" collapsed="false">
      <c r="A8563" s="0" t="s">
        <v>6217</v>
      </c>
      <c r="B8563" s="13" t="n">
        <v>43092</v>
      </c>
      <c r="C8563" s="13" t="n">
        <v>43095</v>
      </c>
      <c r="D8563" s="14" t="s">
        <v>52</v>
      </c>
      <c r="E8563" s="14" t="s">
        <v>62</v>
      </c>
      <c r="F8563" s="14" t="s">
        <v>98</v>
      </c>
      <c r="G8563" s="14" t="s">
        <v>99</v>
      </c>
      <c r="H8563" s="14" t="s">
        <v>56</v>
      </c>
      <c r="I8563" s="14" t="s">
        <v>76</v>
      </c>
      <c r="J8563" s="14" t="s">
        <v>721</v>
      </c>
      <c r="K8563" s="15" t="n">
        <v>2.328</v>
      </c>
      <c r="L8563" s="0" t="n">
        <v>2</v>
      </c>
      <c r="M8563" s="16" t="n">
        <v>0.6</v>
      </c>
      <c r="N8563" s="17" t="n">
        <v>-0.7566</v>
      </c>
      <c r="O8563" s="0" t="str">
        <f aca="false">TEXT(B8563,"YYYY-MM")</f>
        <v>2017-12</v>
      </c>
      <c r="P8563" s="18" t="n">
        <f aca="false">IFERROR(N8563/K8563,0)</f>
        <v>-0.325</v>
      </c>
      <c r="Q8563" s="0" t="str">
        <f aca="false">IF(M8563=0,"No Discount",IF(M8563&lt;0.2,"Low (1-19%)",IF(M8563&lt;0.4,"Medium (20-39%)","High (40%+)")))</f>
        <v>High (40%+)</v>
      </c>
      <c r="R8563" s="0" t="str">
        <f aca="false">INDEX('Lookup Tables'!$B$2:$B$5,MATCH(F8563,'Lookup Tables'!$A$2:$A$5,0))</f>
        <v>Manager A</v>
      </c>
    </row>
    <row r="8564" customFormat="false" ht="15" hidden="false" customHeight="false" outlineLevel="0" collapsed="false">
      <c r="A8564" s="0" t="s">
        <v>6218</v>
      </c>
      <c r="B8564" s="13" t="n">
        <v>42827</v>
      </c>
      <c r="C8564" s="13" t="n">
        <v>42831</v>
      </c>
      <c r="D8564" s="14" t="s">
        <v>52</v>
      </c>
      <c r="E8564" s="14" t="s">
        <v>62</v>
      </c>
      <c r="F8564" s="14" t="s">
        <v>98</v>
      </c>
      <c r="G8564" s="14" t="s">
        <v>103</v>
      </c>
      <c r="H8564" s="14" t="s">
        <v>56</v>
      </c>
      <c r="I8564" s="14" t="s">
        <v>59</v>
      </c>
      <c r="J8564" s="14" t="s">
        <v>1817</v>
      </c>
      <c r="K8564" s="15" t="n">
        <v>1454.9</v>
      </c>
      <c r="L8564" s="0" t="n">
        <v>5</v>
      </c>
      <c r="M8564" s="16" t="n">
        <v>0</v>
      </c>
      <c r="N8564" s="17" t="n">
        <v>378.274</v>
      </c>
      <c r="O8564" s="0" t="str">
        <f aca="false">TEXT(B8564,"YYYY-MM")</f>
        <v>2017-04</v>
      </c>
      <c r="P8564" s="18" t="n">
        <f aca="false">IFERROR(N8564/K8564,0)</f>
        <v>0.26</v>
      </c>
      <c r="Q8564" s="0" t="str">
        <f aca="false">IF(M8564=0,"No Discount",IF(M8564&lt;0.2,"Low (1-19%)",IF(M8564&lt;0.4,"Medium (20-39%)","High (40%+)")))</f>
        <v>No Discount</v>
      </c>
      <c r="R8564" s="0" t="str">
        <f aca="false">INDEX('Lookup Tables'!$B$2:$B$5,MATCH(F8564,'Lookup Tables'!$A$2:$A$5,0))</f>
        <v>Manager A</v>
      </c>
    </row>
    <row r="8565" customFormat="false" ht="15" hidden="false" customHeight="false" outlineLevel="0" collapsed="false">
      <c r="A8565" s="0" t="s">
        <v>6219</v>
      </c>
      <c r="B8565" s="13" t="n">
        <v>43220</v>
      </c>
      <c r="C8565" s="13" t="n">
        <v>43224</v>
      </c>
      <c r="D8565" s="14" t="s">
        <v>69</v>
      </c>
      <c r="E8565" s="14" t="s">
        <v>97</v>
      </c>
      <c r="F8565" s="14" t="s">
        <v>54</v>
      </c>
      <c r="G8565" s="14" t="s">
        <v>70</v>
      </c>
      <c r="H8565" s="14" t="s">
        <v>65</v>
      </c>
      <c r="I8565" s="14" t="s">
        <v>83</v>
      </c>
      <c r="J8565" s="14" t="s">
        <v>1751</v>
      </c>
      <c r="K8565" s="15" t="n">
        <v>4.842</v>
      </c>
      <c r="L8565" s="0" t="n">
        <v>3</v>
      </c>
      <c r="M8565" s="16" t="n">
        <v>0.7</v>
      </c>
      <c r="N8565" s="17" t="n">
        <v>-3.5508</v>
      </c>
      <c r="O8565" s="0" t="str">
        <f aca="false">TEXT(B8565,"YYYY-MM")</f>
        <v>2018-04</v>
      </c>
      <c r="P8565" s="18" t="n">
        <f aca="false">IFERROR(N8565/K8565,0)</f>
        <v>-0.733333333333333</v>
      </c>
      <c r="Q8565" s="0" t="str">
        <f aca="false">IF(M8565=0,"No Discount",IF(M8565&lt;0.2,"Low (1-19%)",IF(M8565&lt;0.4,"Medium (20-39%)","High (40%+)")))</f>
        <v>High (40%+)</v>
      </c>
      <c r="R8565" s="0" t="str">
        <f aca="false">INDEX('Lookup Tables'!$B$2:$B$5,MATCH(F8565,'Lookup Tables'!$A$2:$A$5,0))</f>
        <v>Manager C</v>
      </c>
    </row>
    <row r="8566" customFormat="false" ht="15" hidden="false" customHeight="false" outlineLevel="0" collapsed="false">
      <c r="A8566" s="0" t="s">
        <v>6219</v>
      </c>
      <c r="B8566" s="13" t="n">
        <v>43220</v>
      </c>
      <c r="C8566" s="13" t="n">
        <v>43224</v>
      </c>
      <c r="D8566" s="14" t="s">
        <v>69</v>
      </c>
      <c r="E8566" s="14" t="s">
        <v>97</v>
      </c>
      <c r="F8566" s="14" t="s">
        <v>54</v>
      </c>
      <c r="G8566" s="14" t="s">
        <v>70</v>
      </c>
      <c r="H8566" s="14" t="s">
        <v>56</v>
      </c>
      <c r="I8566" s="14" t="s">
        <v>76</v>
      </c>
      <c r="J8566" s="14" t="s">
        <v>4782</v>
      </c>
      <c r="K8566" s="15" t="n">
        <v>220.704</v>
      </c>
      <c r="L8566" s="0" t="n">
        <v>6</v>
      </c>
      <c r="M8566" s="16" t="n">
        <v>0.2</v>
      </c>
      <c r="N8566" s="17" t="n">
        <v>-8.2764</v>
      </c>
      <c r="O8566" s="0" t="str">
        <f aca="false">TEXT(B8566,"YYYY-MM")</f>
        <v>2018-04</v>
      </c>
      <c r="P8566" s="18" t="n">
        <f aca="false">IFERROR(N8566/K8566,0)</f>
        <v>-0.0375</v>
      </c>
      <c r="Q8566" s="0" t="str">
        <f aca="false">IF(M8566=0,"No Discount",IF(M8566&lt;0.2,"Low (1-19%)",IF(M8566&lt;0.4,"Medium (20-39%)","High (40%+)")))</f>
        <v>Medium (20-39%)</v>
      </c>
      <c r="R8566" s="0" t="str">
        <f aca="false">INDEX('Lookup Tables'!$B$2:$B$5,MATCH(F8566,'Lookup Tables'!$A$2:$A$5,0))</f>
        <v>Manager C</v>
      </c>
    </row>
    <row r="8567" customFormat="false" ht="15" hidden="false" customHeight="false" outlineLevel="0" collapsed="false">
      <c r="A8567" s="0" t="s">
        <v>6220</v>
      </c>
      <c r="B8567" s="13" t="n">
        <v>43056</v>
      </c>
      <c r="C8567" s="13" t="n">
        <v>43057</v>
      </c>
      <c r="D8567" s="14" t="s">
        <v>137</v>
      </c>
      <c r="E8567" s="14" t="s">
        <v>53</v>
      </c>
      <c r="F8567" s="14" t="s">
        <v>98</v>
      </c>
      <c r="G8567" s="14" t="s">
        <v>99</v>
      </c>
      <c r="H8567" s="14" t="s">
        <v>80</v>
      </c>
      <c r="I8567" s="14" t="s">
        <v>81</v>
      </c>
      <c r="J8567" s="14" t="s">
        <v>3120</v>
      </c>
      <c r="K8567" s="15" t="n">
        <v>67.176</v>
      </c>
      <c r="L8567" s="0" t="n">
        <v>3</v>
      </c>
      <c r="M8567" s="16" t="n">
        <v>0.2</v>
      </c>
      <c r="N8567" s="17" t="n">
        <v>6.7176</v>
      </c>
      <c r="O8567" s="0" t="str">
        <f aca="false">TEXT(B8567,"YYYY-MM")</f>
        <v>2017-11</v>
      </c>
      <c r="P8567" s="18" t="n">
        <f aca="false">IFERROR(N8567/K8567,0)</f>
        <v>0.1</v>
      </c>
      <c r="Q8567" s="0" t="str">
        <f aca="false">IF(M8567=0,"No Discount",IF(M8567&lt;0.2,"Low (1-19%)",IF(M8567&lt;0.4,"Medium (20-39%)","High (40%+)")))</f>
        <v>Medium (20-39%)</v>
      </c>
      <c r="R8567" s="0" t="str">
        <f aca="false">INDEX('Lookup Tables'!$B$2:$B$5,MATCH(F8567,'Lookup Tables'!$A$2:$A$5,0))</f>
        <v>Manager A</v>
      </c>
    </row>
    <row r="8568" customFormat="false" ht="15" hidden="false" customHeight="false" outlineLevel="0" collapsed="false">
      <c r="A8568" s="0" t="s">
        <v>6220</v>
      </c>
      <c r="B8568" s="13" t="n">
        <v>43056</v>
      </c>
      <c r="C8568" s="13" t="n">
        <v>43057</v>
      </c>
      <c r="D8568" s="14" t="s">
        <v>137</v>
      </c>
      <c r="E8568" s="14" t="s">
        <v>53</v>
      </c>
      <c r="F8568" s="14" t="s">
        <v>98</v>
      </c>
      <c r="G8568" s="14" t="s">
        <v>99</v>
      </c>
      <c r="H8568" s="14" t="s">
        <v>65</v>
      </c>
      <c r="I8568" s="14" t="s">
        <v>91</v>
      </c>
      <c r="J8568" s="14" t="s">
        <v>2799</v>
      </c>
      <c r="K8568" s="15" t="n">
        <v>15.232</v>
      </c>
      <c r="L8568" s="0" t="n">
        <v>4</v>
      </c>
      <c r="M8568" s="16" t="n">
        <v>0.2</v>
      </c>
      <c r="N8568" s="17" t="n">
        <v>5.5216</v>
      </c>
      <c r="O8568" s="0" t="str">
        <f aca="false">TEXT(B8568,"YYYY-MM")</f>
        <v>2017-11</v>
      </c>
      <c r="P8568" s="18" t="n">
        <f aca="false">IFERROR(N8568/K8568,0)</f>
        <v>0.3625</v>
      </c>
      <c r="Q8568" s="0" t="str">
        <f aca="false">IF(M8568=0,"No Discount",IF(M8568&lt;0.2,"Low (1-19%)",IF(M8568&lt;0.4,"Medium (20-39%)","High (40%+)")))</f>
        <v>Medium (20-39%)</v>
      </c>
      <c r="R8568" s="0" t="str">
        <f aca="false">INDEX('Lookup Tables'!$B$2:$B$5,MATCH(F8568,'Lookup Tables'!$A$2:$A$5,0))</f>
        <v>Manager A</v>
      </c>
    </row>
    <row r="8569" customFormat="false" ht="15" hidden="false" customHeight="false" outlineLevel="0" collapsed="false">
      <c r="A8569" s="0" t="s">
        <v>6221</v>
      </c>
      <c r="B8569" s="13" t="n">
        <v>43049</v>
      </c>
      <c r="C8569" s="13" t="n">
        <v>43051</v>
      </c>
      <c r="D8569" s="14" t="s">
        <v>137</v>
      </c>
      <c r="E8569" s="14" t="s">
        <v>53</v>
      </c>
      <c r="F8569" s="14" t="s">
        <v>117</v>
      </c>
      <c r="G8569" s="14" t="s">
        <v>269</v>
      </c>
      <c r="H8569" s="14" t="s">
        <v>65</v>
      </c>
      <c r="I8569" s="14" t="s">
        <v>91</v>
      </c>
      <c r="J8569" s="14" t="s">
        <v>2516</v>
      </c>
      <c r="K8569" s="15" t="n">
        <v>31.104</v>
      </c>
      <c r="L8569" s="0" t="n">
        <v>6</v>
      </c>
      <c r="M8569" s="16" t="n">
        <v>0.2</v>
      </c>
      <c r="N8569" s="17" t="n">
        <v>10.8864</v>
      </c>
      <c r="O8569" s="0" t="str">
        <f aca="false">TEXT(B8569,"YYYY-MM")</f>
        <v>2017-11</v>
      </c>
      <c r="P8569" s="18" t="n">
        <f aca="false">IFERROR(N8569/K8569,0)</f>
        <v>0.35</v>
      </c>
      <c r="Q8569" s="0" t="str">
        <f aca="false">IF(M8569=0,"No Discount",IF(M8569&lt;0.2,"Low (1-19%)",IF(M8569&lt;0.4,"Medium (20-39%)","High (40%+)")))</f>
        <v>Medium (20-39%)</v>
      </c>
      <c r="R8569" s="0" t="str">
        <f aca="false">INDEX('Lookup Tables'!$B$2:$B$5,MATCH(F8569,'Lookup Tables'!$A$2:$A$5,0))</f>
        <v>Manager B</v>
      </c>
    </row>
    <row r="8570" customFormat="false" ht="15" hidden="false" customHeight="false" outlineLevel="0" collapsed="false">
      <c r="A8570" s="0" t="s">
        <v>6222</v>
      </c>
      <c r="B8570" s="13" t="n">
        <v>43075</v>
      </c>
      <c r="C8570" s="13" t="n">
        <v>43081</v>
      </c>
      <c r="D8570" s="14" t="s">
        <v>69</v>
      </c>
      <c r="E8570" s="14" t="s">
        <v>62</v>
      </c>
      <c r="F8570" s="14" t="s">
        <v>117</v>
      </c>
      <c r="G8570" s="14" t="s">
        <v>170</v>
      </c>
      <c r="H8570" s="14" t="s">
        <v>65</v>
      </c>
      <c r="I8570" s="14" t="s">
        <v>83</v>
      </c>
      <c r="J8570" s="14" t="s">
        <v>3612</v>
      </c>
      <c r="K8570" s="15" t="n">
        <v>968.744</v>
      </c>
      <c r="L8570" s="0" t="n">
        <v>7</v>
      </c>
      <c r="M8570" s="16" t="n">
        <v>0.2</v>
      </c>
      <c r="N8570" s="17" t="n">
        <v>314.8418</v>
      </c>
      <c r="O8570" s="0" t="str">
        <f aca="false">TEXT(B8570,"YYYY-MM")</f>
        <v>2017-12</v>
      </c>
      <c r="P8570" s="18" t="n">
        <f aca="false">IFERROR(N8570/K8570,0)</f>
        <v>0.325</v>
      </c>
      <c r="Q8570" s="0" t="str">
        <f aca="false">IF(M8570=0,"No Discount",IF(M8570&lt;0.2,"Low (1-19%)",IF(M8570&lt;0.4,"Medium (20-39%)","High (40%+)")))</f>
        <v>Medium (20-39%)</v>
      </c>
      <c r="R8570" s="0" t="str">
        <f aca="false">INDEX('Lookup Tables'!$B$2:$B$5,MATCH(F8570,'Lookup Tables'!$A$2:$A$5,0))</f>
        <v>Manager B</v>
      </c>
    </row>
    <row r="8571" customFormat="false" ht="15" hidden="false" customHeight="false" outlineLevel="0" collapsed="false">
      <c r="A8571" s="0" t="s">
        <v>6222</v>
      </c>
      <c r="B8571" s="13" t="n">
        <v>43075</v>
      </c>
      <c r="C8571" s="13" t="n">
        <v>43081</v>
      </c>
      <c r="D8571" s="14" t="s">
        <v>69</v>
      </c>
      <c r="E8571" s="14" t="s">
        <v>62</v>
      </c>
      <c r="F8571" s="14" t="s">
        <v>117</v>
      </c>
      <c r="G8571" s="14" t="s">
        <v>170</v>
      </c>
      <c r="H8571" s="14" t="s">
        <v>65</v>
      </c>
      <c r="I8571" s="14" t="s">
        <v>83</v>
      </c>
      <c r="J8571" s="14" t="s">
        <v>242</v>
      </c>
      <c r="K8571" s="15" t="n">
        <v>222.352</v>
      </c>
      <c r="L8571" s="0" t="n">
        <v>13</v>
      </c>
      <c r="M8571" s="16" t="n">
        <v>0.2</v>
      </c>
      <c r="N8571" s="17" t="n">
        <v>77.8232</v>
      </c>
      <c r="O8571" s="0" t="str">
        <f aca="false">TEXT(B8571,"YYYY-MM")</f>
        <v>2017-12</v>
      </c>
      <c r="P8571" s="18" t="n">
        <f aca="false">IFERROR(N8571/K8571,0)</f>
        <v>0.35</v>
      </c>
      <c r="Q8571" s="0" t="str">
        <f aca="false">IF(M8571=0,"No Discount",IF(M8571&lt;0.2,"Low (1-19%)",IF(M8571&lt;0.4,"Medium (20-39%)","High (40%+)")))</f>
        <v>Medium (20-39%)</v>
      </c>
      <c r="R8571" s="0" t="str">
        <f aca="false">INDEX('Lookup Tables'!$B$2:$B$5,MATCH(F8571,'Lookup Tables'!$A$2:$A$5,0))</f>
        <v>Manager B</v>
      </c>
    </row>
    <row r="8572" customFormat="false" ht="15" hidden="false" customHeight="false" outlineLevel="0" collapsed="false">
      <c r="A8572" s="0" t="s">
        <v>6222</v>
      </c>
      <c r="B8572" s="13" t="n">
        <v>43075</v>
      </c>
      <c r="C8572" s="13" t="n">
        <v>43081</v>
      </c>
      <c r="D8572" s="14" t="s">
        <v>69</v>
      </c>
      <c r="E8572" s="14" t="s">
        <v>62</v>
      </c>
      <c r="F8572" s="14" t="s">
        <v>117</v>
      </c>
      <c r="G8572" s="14" t="s">
        <v>170</v>
      </c>
      <c r="H8572" s="14" t="s">
        <v>80</v>
      </c>
      <c r="I8572" s="14" t="s">
        <v>570</v>
      </c>
      <c r="J8572" s="14" t="s">
        <v>1513</v>
      </c>
      <c r="K8572" s="15" t="n">
        <v>479.984</v>
      </c>
      <c r="L8572" s="0" t="n">
        <v>2</v>
      </c>
      <c r="M8572" s="16" t="n">
        <v>0.2</v>
      </c>
      <c r="N8572" s="17" t="n">
        <v>89.997</v>
      </c>
      <c r="O8572" s="0" t="str">
        <f aca="false">TEXT(B8572,"YYYY-MM")</f>
        <v>2017-12</v>
      </c>
      <c r="P8572" s="18" t="n">
        <f aca="false">IFERROR(N8572/K8572,0)</f>
        <v>0.1875</v>
      </c>
      <c r="Q8572" s="0" t="str">
        <f aca="false">IF(M8572=0,"No Discount",IF(M8572&lt;0.2,"Low (1-19%)",IF(M8572&lt;0.4,"Medium (20-39%)","High (40%+)")))</f>
        <v>Medium (20-39%)</v>
      </c>
      <c r="R8572" s="0" t="str">
        <f aca="false">INDEX('Lookup Tables'!$B$2:$B$5,MATCH(F8572,'Lookup Tables'!$A$2:$A$5,0))</f>
        <v>Manager B</v>
      </c>
    </row>
    <row r="8573" customFormat="false" ht="15" hidden="false" customHeight="false" outlineLevel="0" collapsed="false">
      <c r="A8573" s="0" t="s">
        <v>6223</v>
      </c>
      <c r="B8573" s="13" t="n">
        <v>42828</v>
      </c>
      <c r="C8573" s="13" t="n">
        <v>42828</v>
      </c>
      <c r="D8573" s="14" t="s">
        <v>606</v>
      </c>
      <c r="E8573" s="14" t="s">
        <v>97</v>
      </c>
      <c r="F8573" s="14" t="s">
        <v>98</v>
      </c>
      <c r="G8573" s="14" t="s">
        <v>99</v>
      </c>
      <c r="H8573" s="14" t="s">
        <v>65</v>
      </c>
      <c r="I8573" s="14" t="s">
        <v>91</v>
      </c>
      <c r="J8573" s="14" t="s">
        <v>2079</v>
      </c>
      <c r="K8573" s="15" t="n">
        <v>10.272</v>
      </c>
      <c r="L8573" s="0" t="n">
        <v>3</v>
      </c>
      <c r="M8573" s="16" t="n">
        <v>0.2</v>
      </c>
      <c r="N8573" s="17" t="n">
        <v>3.21</v>
      </c>
      <c r="O8573" s="0" t="str">
        <f aca="false">TEXT(B8573,"YYYY-MM")</f>
        <v>2017-04</v>
      </c>
      <c r="P8573" s="18" t="n">
        <f aca="false">IFERROR(N8573/K8573,0)</f>
        <v>0.3125</v>
      </c>
      <c r="Q8573" s="0" t="str">
        <f aca="false">IF(M8573=0,"No Discount",IF(M8573&lt;0.2,"Low (1-19%)",IF(M8573&lt;0.4,"Medium (20-39%)","High (40%+)")))</f>
        <v>Medium (20-39%)</v>
      </c>
      <c r="R8573" s="0" t="str">
        <f aca="false">INDEX('Lookup Tables'!$B$2:$B$5,MATCH(F8573,'Lookup Tables'!$A$2:$A$5,0))</f>
        <v>Manager A</v>
      </c>
    </row>
    <row r="8574" customFormat="false" ht="15" hidden="false" customHeight="false" outlineLevel="0" collapsed="false">
      <c r="A8574" s="0" t="s">
        <v>6224</v>
      </c>
      <c r="B8574" s="13" t="n">
        <v>42336</v>
      </c>
      <c r="C8574" s="13" t="n">
        <v>42340</v>
      </c>
      <c r="D8574" s="14" t="s">
        <v>69</v>
      </c>
      <c r="E8574" s="14" t="s">
        <v>53</v>
      </c>
      <c r="F8574" s="14" t="s">
        <v>98</v>
      </c>
      <c r="G8574" s="14" t="s">
        <v>99</v>
      </c>
      <c r="H8574" s="14" t="s">
        <v>80</v>
      </c>
      <c r="I8574" s="14" t="s">
        <v>345</v>
      </c>
      <c r="J8574" s="14" t="s">
        <v>2020</v>
      </c>
      <c r="K8574" s="15" t="n">
        <v>998.85</v>
      </c>
      <c r="L8574" s="0" t="n">
        <v>5</v>
      </c>
      <c r="M8574" s="16" t="n">
        <v>0.4</v>
      </c>
      <c r="N8574" s="17" t="n">
        <v>-199.77</v>
      </c>
      <c r="O8574" s="0" t="str">
        <f aca="false">TEXT(B8574,"YYYY-MM")</f>
        <v>2015-11</v>
      </c>
      <c r="P8574" s="18" t="n">
        <f aca="false">IFERROR(N8574/K8574,0)</f>
        <v>-0.2</v>
      </c>
      <c r="Q8574" s="0" t="str">
        <f aca="false">IF(M8574=0,"No Discount",IF(M8574&lt;0.2,"Low (1-19%)",IF(M8574&lt;0.4,"Medium (20-39%)","High (40%+)")))</f>
        <v>High (40%+)</v>
      </c>
      <c r="R8574" s="0" t="str">
        <f aca="false">INDEX('Lookup Tables'!$B$2:$B$5,MATCH(F8574,'Lookup Tables'!$A$2:$A$5,0))</f>
        <v>Manager A</v>
      </c>
    </row>
    <row r="8575" customFormat="false" ht="15" hidden="false" customHeight="false" outlineLevel="0" collapsed="false">
      <c r="A8575" s="0" t="s">
        <v>6225</v>
      </c>
      <c r="B8575" s="13" t="n">
        <v>42663</v>
      </c>
      <c r="C8575" s="13" t="n">
        <v>42665</v>
      </c>
      <c r="D8575" s="14" t="s">
        <v>137</v>
      </c>
      <c r="E8575" s="14" t="s">
        <v>53</v>
      </c>
      <c r="F8575" s="14" t="s">
        <v>117</v>
      </c>
      <c r="G8575" s="14" t="s">
        <v>170</v>
      </c>
      <c r="H8575" s="14" t="s">
        <v>65</v>
      </c>
      <c r="I8575" s="14" t="s">
        <v>91</v>
      </c>
      <c r="J8575" s="14" t="s">
        <v>135</v>
      </c>
      <c r="K8575" s="15" t="n">
        <v>24.56</v>
      </c>
      <c r="L8575" s="0" t="n">
        <v>2</v>
      </c>
      <c r="M8575" s="16" t="n">
        <v>0</v>
      </c>
      <c r="N8575" s="17" t="n">
        <v>11.5432</v>
      </c>
      <c r="O8575" s="0" t="str">
        <f aca="false">TEXT(B8575,"YYYY-MM")</f>
        <v>2016-10</v>
      </c>
      <c r="P8575" s="18" t="n">
        <f aca="false">IFERROR(N8575/K8575,0)</f>
        <v>0.47</v>
      </c>
      <c r="Q8575" s="0" t="str">
        <f aca="false">IF(M8575=0,"No Discount",IF(M8575&lt;0.2,"Low (1-19%)",IF(M8575&lt;0.4,"Medium (20-39%)","High (40%+)")))</f>
        <v>No Discount</v>
      </c>
      <c r="R8575" s="0" t="str">
        <f aca="false">INDEX('Lookup Tables'!$B$2:$B$5,MATCH(F8575,'Lookup Tables'!$A$2:$A$5,0))</f>
        <v>Manager B</v>
      </c>
    </row>
    <row r="8576" customFormat="false" ht="15" hidden="false" customHeight="false" outlineLevel="0" collapsed="false">
      <c r="A8576" s="0" t="s">
        <v>6226</v>
      </c>
      <c r="B8576" s="13" t="n">
        <v>42266</v>
      </c>
      <c r="C8576" s="13" t="n">
        <v>42266</v>
      </c>
      <c r="D8576" s="14" t="s">
        <v>606</v>
      </c>
      <c r="E8576" s="14" t="s">
        <v>97</v>
      </c>
      <c r="F8576" s="14" t="s">
        <v>63</v>
      </c>
      <c r="G8576" s="14" t="s">
        <v>64</v>
      </c>
      <c r="H8576" s="14" t="s">
        <v>65</v>
      </c>
      <c r="I8576" s="14" t="s">
        <v>171</v>
      </c>
      <c r="J8576" s="14" t="s">
        <v>1743</v>
      </c>
      <c r="K8576" s="15" t="n">
        <v>5.67</v>
      </c>
      <c r="L8576" s="0" t="n">
        <v>3</v>
      </c>
      <c r="M8576" s="16" t="n">
        <v>0</v>
      </c>
      <c r="N8576" s="17" t="n">
        <v>0.1134</v>
      </c>
      <c r="O8576" s="0" t="str">
        <f aca="false">TEXT(B8576,"YYYY-MM")</f>
        <v>2015-09</v>
      </c>
      <c r="P8576" s="18" t="n">
        <f aca="false">IFERROR(N8576/K8576,0)</f>
        <v>0.02</v>
      </c>
      <c r="Q8576" s="0" t="str">
        <f aca="false">IF(M8576=0,"No Discount",IF(M8576&lt;0.2,"Low (1-19%)",IF(M8576&lt;0.4,"Medium (20-39%)","High (40%+)")))</f>
        <v>No Discount</v>
      </c>
      <c r="R8576" s="0" t="str">
        <f aca="false">INDEX('Lookup Tables'!$B$2:$B$5,MATCH(F8576,'Lookup Tables'!$A$2:$A$5,0))</f>
        <v>Manager D</v>
      </c>
    </row>
    <row r="8577" customFormat="false" ht="15" hidden="false" customHeight="false" outlineLevel="0" collapsed="false">
      <c r="A8577" s="0" t="s">
        <v>6227</v>
      </c>
      <c r="B8577" s="13" t="n">
        <v>43339</v>
      </c>
      <c r="C8577" s="13" t="n">
        <v>43342</v>
      </c>
      <c r="D8577" s="14" t="s">
        <v>52</v>
      </c>
      <c r="E8577" s="14" t="s">
        <v>53</v>
      </c>
      <c r="F8577" s="14" t="s">
        <v>54</v>
      </c>
      <c r="G8577" s="14" t="s">
        <v>70</v>
      </c>
      <c r="H8577" s="14" t="s">
        <v>65</v>
      </c>
      <c r="I8577" s="14" t="s">
        <v>85</v>
      </c>
      <c r="J8577" s="14" t="s">
        <v>1002</v>
      </c>
      <c r="K8577" s="15" t="n">
        <v>14.336</v>
      </c>
      <c r="L8577" s="0" t="n">
        <v>4</v>
      </c>
      <c r="M8577" s="16" t="n">
        <v>0.2</v>
      </c>
      <c r="N8577" s="17" t="n">
        <v>0.896</v>
      </c>
      <c r="O8577" s="0" t="str">
        <f aca="false">TEXT(B8577,"YYYY-MM")</f>
        <v>2018-08</v>
      </c>
      <c r="P8577" s="18" t="n">
        <f aca="false">IFERROR(N8577/K8577,0)</f>
        <v>0.0625</v>
      </c>
      <c r="Q8577" s="0" t="str">
        <f aca="false">IF(M8577=0,"No Discount",IF(M8577&lt;0.2,"Low (1-19%)",IF(M8577&lt;0.4,"Medium (20-39%)","High (40%+)")))</f>
        <v>Medium (20-39%)</v>
      </c>
      <c r="R8577" s="0" t="str">
        <f aca="false">INDEX('Lookup Tables'!$B$2:$B$5,MATCH(F8577,'Lookup Tables'!$A$2:$A$5,0))</f>
        <v>Manager C</v>
      </c>
    </row>
    <row r="8578" customFormat="false" ht="15" hidden="false" customHeight="false" outlineLevel="0" collapsed="false">
      <c r="A8578" s="0" t="s">
        <v>6228</v>
      </c>
      <c r="B8578" s="13" t="n">
        <v>43284</v>
      </c>
      <c r="C8578" s="13" t="n">
        <v>43285</v>
      </c>
      <c r="D8578" s="14" t="s">
        <v>137</v>
      </c>
      <c r="E8578" s="14" t="s">
        <v>53</v>
      </c>
      <c r="F8578" s="14" t="s">
        <v>117</v>
      </c>
      <c r="G8578" s="14" t="s">
        <v>1222</v>
      </c>
      <c r="H8578" s="14" t="s">
        <v>56</v>
      </c>
      <c r="I8578" s="14" t="s">
        <v>76</v>
      </c>
      <c r="J8578" s="14" t="s">
        <v>1321</v>
      </c>
      <c r="K8578" s="15" t="n">
        <v>102.3</v>
      </c>
      <c r="L8578" s="0" t="n">
        <v>1</v>
      </c>
      <c r="M8578" s="16" t="n">
        <v>0</v>
      </c>
      <c r="N8578" s="17" t="n">
        <v>26.598</v>
      </c>
      <c r="O8578" s="0" t="str">
        <f aca="false">TEXT(B8578,"YYYY-MM")</f>
        <v>2018-07</v>
      </c>
      <c r="P8578" s="18" t="n">
        <f aca="false">IFERROR(N8578/K8578,0)</f>
        <v>0.26</v>
      </c>
      <c r="Q8578" s="0" t="str">
        <f aca="false">IF(M8578=0,"No Discount",IF(M8578&lt;0.2,"Low (1-19%)",IF(M8578&lt;0.4,"Medium (20-39%)","High (40%+)")))</f>
        <v>No Discount</v>
      </c>
      <c r="R8578" s="0" t="str">
        <f aca="false">INDEX('Lookup Tables'!$B$2:$B$5,MATCH(F8578,'Lookup Tables'!$A$2:$A$5,0))</f>
        <v>Manager B</v>
      </c>
    </row>
    <row r="8579" customFormat="false" ht="15" hidden="false" customHeight="false" outlineLevel="0" collapsed="false">
      <c r="A8579" s="0" t="s">
        <v>6229</v>
      </c>
      <c r="B8579" s="13" t="n">
        <v>43456</v>
      </c>
      <c r="C8579" s="13" t="n">
        <v>43460</v>
      </c>
      <c r="D8579" s="14" t="s">
        <v>69</v>
      </c>
      <c r="E8579" s="14" t="s">
        <v>53</v>
      </c>
      <c r="F8579" s="14" t="s">
        <v>98</v>
      </c>
      <c r="G8579" s="14" t="s">
        <v>153</v>
      </c>
      <c r="H8579" s="14" t="s">
        <v>56</v>
      </c>
      <c r="I8579" s="14" t="s">
        <v>71</v>
      </c>
      <c r="J8579" s="14" t="s">
        <v>620</v>
      </c>
      <c r="K8579" s="15" t="n">
        <v>607.52</v>
      </c>
      <c r="L8579" s="0" t="n">
        <v>2</v>
      </c>
      <c r="M8579" s="16" t="n">
        <v>0</v>
      </c>
      <c r="N8579" s="17" t="n">
        <v>97.2032</v>
      </c>
      <c r="O8579" s="0" t="str">
        <f aca="false">TEXT(B8579,"YYYY-MM")</f>
        <v>2018-12</v>
      </c>
      <c r="P8579" s="18" t="n">
        <f aca="false">IFERROR(N8579/K8579,0)</f>
        <v>0.16</v>
      </c>
      <c r="Q8579" s="0" t="str">
        <f aca="false">IF(M8579=0,"No Discount",IF(M8579&lt;0.2,"Low (1-19%)",IF(M8579&lt;0.4,"Medium (20-39%)","High (40%+)")))</f>
        <v>No Discount</v>
      </c>
      <c r="R8579" s="0" t="str">
        <f aca="false">INDEX('Lookup Tables'!$B$2:$B$5,MATCH(F8579,'Lookup Tables'!$A$2:$A$5,0))</f>
        <v>Manager A</v>
      </c>
    </row>
    <row r="8580" customFormat="false" ht="15" hidden="false" customHeight="false" outlineLevel="0" collapsed="false">
      <c r="A8580" s="0" t="s">
        <v>6229</v>
      </c>
      <c r="B8580" s="13" t="n">
        <v>43456</v>
      </c>
      <c r="C8580" s="13" t="n">
        <v>43460</v>
      </c>
      <c r="D8580" s="14" t="s">
        <v>69</v>
      </c>
      <c r="E8580" s="14" t="s">
        <v>53</v>
      </c>
      <c r="F8580" s="14" t="s">
        <v>98</v>
      </c>
      <c r="G8580" s="14" t="s">
        <v>153</v>
      </c>
      <c r="H8580" s="14" t="s">
        <v>65</v>
      </c>
      <c r="I8580" s="14" t="s">
        <v>73</v>
      </c>
      <c r="J8580" s="14" t="s">
        <v>803</v>
      </c>
      <c r="K8580" s="15" t="n">
        <v>31.16</v>
      </c>
      <c r="L8580" s="0" t="n">
        <v>2</v>
      </c>
      <c r="M8580" s="16" t="n">
        <v>0</v>
      </c>
      <c r="N8580" s="17" t="n">
        <v>7.79</v>
      </c>
      <c r="O8580" s="0" t="str">
        <f aca="false">TEXT(B8580,"YYYY-MM")</f>
        <v>2018-12</v>
      </c>
      <c r="P8580" s="18" t="n">
        <f aca="false">IFERROR(N8580/K8580,0)</f>
        <v>0.25</v>
      </c>
      <c r="Q8580" s="0" t="str">
        <f aca="false">IF(M8580=0,"No Discount",IF(M8580&lt;0.2,"Low (1-19%)",IF(M8580&lt;0.4,"Medium (20-39%)","High (40%+)")))</f>
        <v>No Discount</v>
      </c>
      <c r="R8580" s="0" t="str">
        <f aca="false">INDEX('Lookup Tables'!$B$2:$B$5,MATCH(F8580,'Lookup Tables'!$A$2:$A$5,0))</f>
        <v>Manager A</v>
      </c>
    </row>
    <row r="8581" customFormat="false" ht="15" hidden="false" customHeight="false" outlineLevel="0" collapsed="false">
      <c r="A8581" s="0" t="s">
        <v>6230</v>
      </c>
      <c r="B8581" s="13" t="n">
        <v>43096</v>
      </c>
      <c r="C8581" s="13" t="n">
        <v>43102</v>
      </c>
      <c r="D8581" s="14" t="s">
        <v>69</v>
      </c>
      <c r="E8581" s="14" t="s">
        <v>53</v>
      </c>
      <c r="F8581" s="14" t="s">
        <v>54</v>
      </c>
      <c r="G8581" s="14" t="s">
        <v>55</v>
      </c>
      <c r="H8581" s="14" t="s">
        <v>65</v>
      </c>
      <c r="I8581" s="14" t="s">
        <v>66</v>
      </c>
      <c r="J8581" s="14" t="s">
        <v>5248</v>
      </c>
      <c r="K8581" s="15" t="n">
        <v>2.61</v>
      </c>
      <c r="L8581" s="0" t="n">
        <v>1</v>
      </c>
      <c r="M8581" s="16" t="n">
        <v>0</v>
      </c>
      <c r="N8581" s="17" t="n">
        <v>1.2006</v>
      </c>
      <c r="O8581" s="0" t="str">
        <f aca="false">TEXT(B8581,"YYYY-MM")</f>
        <v>2017-12</v>
      </c>
      <c r="P8581" s="18" t="n">
        <f aca="false">IFERROR(N8581/K8581,0)</f>
        <v>0.46</v>
      </c>
      <c r="Q8581" s="0" t="str">
        <f aca="false">IF(M8581=0,"No Discount",IF(M8581&lt;0.2,"Low (1-19%)",IF(M8581&lt;0.4,"Medium (20-39%)","High (40%+)")))</f>
        <v>No Discount</v>
      </c>
      <c r="R8581" s="0" t="str">
        <f aca="false">INDEX('Lookup Tables'!$B$2:$B$5,MATCH(F8581,'Lookup Tables'!$A$2:$A$5,0))</f>
        <v>Manager C</v>
      </c>
    </row>
    <row r="8582" customFormat="false" ht="15" hidden="false" customHeight="false" outlineLevel="0" collapsed="false">
      <c r="A8582" s="0" t="s">
        <v>6231</v>
      </c>
      <c r="B8582" s="13" t="n">
        <v>42144</v>
      </c>
      <c r="C8582" s="13" t="n">
        <v>42146</v>
      </c>
      <c r="D8582" s="14" t="s">
        <v>52</v>
      </c>
      <c r="E8582" s="14" t="s">
        <v>62</v>
      </c>
      <c r="F8582" s="14" t="s">
        <v>98</v>
      </c>
      <c r="G8582" s="14" t="s">
        <v>99</v>
      </c>
      <c r="H8582" s="14" t="s">
        <v>56</v>
      </c>
      <c r="I8582" s="14" t="s">
        <v>76</v>
      </c>
      <c r="J8582" s="14" t="s">
        <v>5047</v>
      </c>
      <c r="K8582" s="15" t="n">
        <v>10.332</v>
      </c>
      <c r="L8582" s="0" t="n">
        <v>3</v>
      </c>
      <c r="M8582" s="16" t="n">
        <v>0.6</v>
      </c>
      <c r="N8582" s="17" t="n">
        <v>-5.9409</v>
      </c>
      <c r="O8582" s="0" t="str">
        <f aca="false">TEXT(B8582,"YYYY-MM")</f>
        <v>2015-05</v>
      </c>
      <c r="P8582" s="18" t="n">
        <f aca="false">IFERROR(N8582/K8582,0)</f>
        <v>-0.575</v>
      </c>
      <c r="Q8582" s="0" t="str">
        <f aca="false">IF(M8582=0,"No Discount",IF(M8582&lt;0.2,"Low (1-19%)",IF(M8582&lt;0.4,"Medium (20-39%)","High (40%+)")))</f>
        <v>High (40%+)</v>
      </c>
      <c r="R8582" s="0" t="str">
        <f aca="false">INDEX('Lookup Tables'!$B$2:$B$5,MATCH(F8582,'Lookup Tables'!$A$2:$A$5,0))</f>
        <v>Manager A</v>
      </c>
    </row>
    <row r="8583" customFormat="false" ht="15" hidden="false" customHeight="false" outlineLevel="0" collapsed="false">
      <c r="A8583" s="0" t="s">
        <v>6231</v>
      </c>
      <c r="B8583" s="13" t="n">
        <v>42144</v>
      </c>
      <c r="C8583" s="13" t="n">
        <v>42146</v>
      </c>
      <c r="D8583" s="14" t="s">
        <v>52</v>
      </c>
      <c r="E8583" s="14" t="s">
        <v>62</v>
      </c>
      <c r="F8583" s="14" t="s">
        <v>98</v>
      </c>
      <c r="G8583" s="14" t="s">
        <v>99</v>
      </c>
      <c r="H8583" s="14" t="s">
        <v>65</v>
      </c>
      <c r="I8583" s="14" t="s">
        <v>91</v>
      </c>
      <c r="J8583" s="14" t="s">
        <v>1299</v>
      </c>
      <c r="K8583" s="15" t="n">
        <v>10.368</v>
      </c>
      <c r="L8583" s="0" t="n">
        <v>2</v>
      </c>
      <c r="M8583" s="16" t="n">
        <v>0.2</v>
      </c>
      <c r="N8583" s="17" t="n">
        <v>3.6288</v>
      </c>
      <c r="O8583" s="0" t="str">
        <f aca="false">TEXT(B8583,"YYYY-MM")</f>
        <v>2015-05</v>
      </c>
      <c r="P8583" s="18" t="n">
        <f aca="false">IFERROR(N8583/K8583,0)</f>
        <v>0.35</v>
      </c>
      <c r="Q8583" s="0" t="str">
        <f aca="false">IF(M8583=0,"No Discount",IF(M8583&lt;0.2,"Low (1-19%)",IF(M8583&lt;0.4,"Medium (20-39%)","High (40%+)")))</f>
        <v>Medium (20-39%)</v>
      </c>
      <c r="R8583" s="0" t="str">
        <f aca="false">INDEX('Lookup Tables'!$B$2:$B$5,MATCH(F8583,'Lookup Tables'!$A$2:$A$5,0))</f>
        <v>Manager A</v>
      </c>
    </row>
    <row r="8584" customFormat="false" ht="15" hidden="false" customHeight="false" outlineLevel="0" collapsed="false">
      <c r="A8584" s="0" t="s">
        <v>6231</v>
      </c>
      <c r="B8584" s="13" t="n">
        <v>42144</v>
      </c>
      <c r="C8584" s="13" t="n">
        <v>42146</v>
      </c>
      <c r="D8584" s="14" t="s">
        <v>52</v>
      </c>
      <c r="E8584" s="14" t="s">
        <v>62</v>
      </c>
      <c r="F8584" s="14" t="s">
        <v>98</v>
      </c>
      <c r="G8584" s="14" t="s">
        <v>99</v>
      </c>
      <c r="H8584" s="14" t="s">
        <v>80</v>
      </c>
      <c r="I8584" s="14" t="s">
        <v>123</v>
      </c>
      <c r="J8584" s="14" t="s">
        <v>2882</v>
      </c>
      <c r="K8584" s="15" t="n">
        <v>20.784</v>
      </c>
      <c r="L8584" s="0" t="n">
        <v>2</v>
      </c>
      <c r="M8584" s="16" t="n">
        <v>0.2</v>
      </c>
      <c r="N8584" s="17" t="n">
        <v>-3.6372</v>
      </c>
      <c r="O8584" s="0" t="str">
        <f aca="false">TEXT(B8584,"YYYY-MM")</f>
        <v>2015-05</v>
      </c>
      <c r="P8584" s="18" t="n">
        <f aca="false">IFERROR(N8584/K8584,0)</f>
        <v>-0.175</v>
      </c>
      <c r="Q8584" s="0" t="str">
        <f aca="false">IF(M8584=0,"No Discount",IF(M8584&lt;0.2,"Low (1-19%)",IF(M8584&lt;0.4,"Medium (20-39%)","High (40%+)")))</f>
        <v>Medium (20-39%)</v>
      </c>
      <c r="R8584" s="0" t="str">
        <f aca="false">INDEX('Lookup Tables'!$B$2:$B$5,MATCH(F8584,'Lookup Tables'!$A$2:$A$5,0))</f>
        <v>Manager A</v>
      </c>
    </row>
    <row r="8585" customFormat="false" ht="15" hidden="false" customHeight="false" outlineLevel="0" collapsed="false">
      <c r="A8585" s="0" t="s">
        <v>6231</v>
      </c>
      <c r="B8585" s="13" t="n">
        <v>42144</v>
      </c>
      <c r="C8585" s="13" t="n">
        <v>42146</v>
      </c>
      <c r="D8585" s="14" t="s">
        <v>52</v>
      </c>
      <c r="E8585" s="14" t="s">
        <v>62</v>
      </c>
      <c r="F8585" s="14" t="s">
        <v>98</v>
      </c>
      <c r="G8585" s="14" t="s">
        <v>99</v>
      </c>
      <c r="H8585" s="14" t="s">
        <v>65</v>
      </c>
      <c r="I8585" s="14" t="s">
        <v>73</v>
      </c>
      <c r="J8585" s="14" t="s">
        <v>4796</v>
      </c>
      <c r="K8585" s="15" t="n">
        <v>66.96</v>
      </c>
      <c r="L8585" s="0" t="n">
        <v>5</v>
      </c>
      <c r="M8585" s="16" t="n">
        <v>0.2</v>
      </c>
      <c r="N8585" s="17" t="n">
        <v>-13.392</v>
      </c>
      <c r="O8585" s="0" t="str">
        <f aca="false">TEXT(B8585,"YYYY-MM")</f>
        <v>2015-05</v>
      </c>
      <c r="P8585" s="18" t="n">
        <f aca="false">IFERROR(N8585/K8585,0)</f>
        <v>-0.2</v>
      </c>
      <c r="Q8585" s="0" t="str">
        <f aca="false">IF(M8585=0,"No Discount",IF(M8585&lt;0.2,"Low (1-19%)",IF(M8585&lt;0.4,"Medium (20-39%)","High (40%+)")))</f>
        <v>Medium (20-39%)</v>
      </c>
      <c r="R8585" s="0" t="str">
        <f aca="false">INDEX('Lookup Tables'!$B$2:$B$5,MATCH(F8585,'Lookup Tables'!$A$2:$A$5,0))</f>
        <v>Manager A</v>
      </c>
    </row>
    <row r="8586" customFormat="false" ht="15" hidden="false" customHeight="false" outlineLevel="0" collapsed="false">
      <c r="A8586" s="0" t="s">
        <v>6232</v>
      </c>
      <c r="B8586" s="13" t="n">
        <v>42039</v>
      </c>
      <c r="C8586" s="13" t="n">
        <v>42043</v>
      </c>
      <c r="D8586" s="14" t="s">
        <v>52</v>
      </c>
      <c r="E8586" s="14" t="s">
        <v>62</v>
      </c>
      <c r="F8586" s="14" t="s">
        <v>63</v>
      </c>
      <c r="G8586" s="14" t="s">
        <v>64</v>
      </c>
      <c r="H8586" s="14" t="s">
        <v>65</v>
      </c>
      <c r="I8586" s="14" t="s">
        <v>83</v>
      </c>
      <c r="J8586" s="14" t="s">
        <v>1481</v>
      </c>
      <c r="K8586" s="15" t="n">
        <v>17.248</v>
      </c>
      <c r="L8586" s="0" t="n">
        <v>2</v>
      </c>
      <c r="M8586" s="16" t="n">
        <v>0.2</v>
      </c>
      <c r="N8586" s="17" t="n">
        <v>6.0368</v>
      </c>
      <c r="O8586" s="0" t="str">
        <f aca="false">TEXT(B8586,"YYYY-MM")</f>
        <v>2015-02</v>
      </c>
      <c r="P8586" s="18" t="n">
        <f aca="false">IFERROR(N8586/K8586,0)</f>
        <v>0.35</v>
      </c>
      <c r="Q8586" s="0" t="str">
        <f aca="false">IF(M8586=0,"No Discount",IF(M8586&lt;0.2,"Low (1-19%)",IF(M8586&lt;0.4,"Medium (20-39%)","High (40%+)")))</f>
        <v>Medium (20-39%)</v>
      </c>
      <c r="R8586" s="0" t="str">
        <f aca="false">INDEX('Lookup Tables'!$B$2:$B$5,MATCH(F8586,'Lookup Tables'!$A$2:$A$5,0))</f>
        <v>Manager D</v>
      </c>
    </row>
    <row r="8587" customFormat="false" ht="15" hidden="false" customHeight="false" outlineLevel="0" collapsed="false">
      <c r="A8587" s="0" t="s">
        <v>6233</v>
      </c>
      <c r="B8587" s="13" t="n">
        <v>43443</v>
      </c>
      <c r="C8587" s="13" t="n">
        <v>43449</v>
      </c>
      <c r="D8587" s="14" t="s">
        <v>69</v>
      </c>
      <c r="E8587" s="14" t="s">
        <v>53</v>
      </c>
      <c r="F8587" s="14" t="s">
        <v>117</v>
      </c>
      <c r="G8587" s="14" t="s">
        <v>118</v>
      </c>
      <c r="H8587" s="14" t="s">
        <v>65</v>
      </c>
      <c r="I8587" s="14" t="s">
        <v>83</v>
      </c>
      <c r="J8587" s="14" t="s">
        <v>1999</v>
      </c>
      <c r="K8587" s="15" t="n">
        <v>11.088</v>
      </c>
      <c r="L8587" s="0" t="n">
        <v>7</v>
      </c>
      <c r="M8587" s="16" t="n">
        <v>0.7</v>
      </c>
      <c r="N8587" s="17" t="n">
        <v>-8.1312</v>
      </c>
      <c r="O8587" s="0" t="str">
        <f aca="false">TEXT(B8587,"YYYY-MM")</f>
        <v>2018-12</v>
      </c>
      <c r="P8587" s="18" t="n">
        <f aca="false">IFERROR(N8587/K8587,0)</f>
        <v>-0.733333333333333</v>
      </c>
      <c r="Q8587" s="0" t="str">
        <f aca="false">IF(M8587=0,"No Discount",IF(M8587&lt;0.2,"Low (1-19%)",IF(M8587&lt;0.4,"Medium (20-39%)","High (40%+)")))</f>
        <v>High (40%+)</v>
      </c>
      <c r="R8587" s="0" t="str">
        <f aca="false">INDEX('Lookup Tables'!$B$2:$B$5,MATCH(F8587,'Lookup Tables'!$A$2:$A$5,0))</f>
        <v>Manager B</v>
      </c>
    </row>
    <row r="8588" customFormat="false" ht="15" hidden="false" customHeight="false" outlineLevel="0" collapsed="false">
      <c r="A8588" s="0" t="s">
        <v>6234</v>
      </c>
      <c r="B8588" s="13" t="n">
        <v>43292</v>
      </c>
      <c r="C8588" s="13" t="n">
        <v>43299</v>
      </c>
      <c r="D8588" s="14" t="s">
        <v>69</v>
      </c>
      <c r="E8588" s="14" t="s">
        <v>62</v>
      </c>
      <c r="F8588" s="14" t="s">
        <v>63</v>
      </c>
      <c r="G8588" s="14" t="s">
        <v>64</v>
      </c>
      <c r="H8588" s="14" t="s">
        <v>80</v>
      </c>
      <c r="I8588" s="14" t="s">
        <v>123</v>
      </c>
      <c r="J8588" s="14" t="s">
        <v>440</v>
      </c>
      <c r="K8588" s="15" t="n">
        <v>1287.45</v>
      </c>
      <c r="L8588" s="0" t="n">
        <v>5</v>
      </c>
      <c r="M8588" s="16" t="n">
        <v>0</v>
      </c>
      <c r="N8588" s="17" t="n">
        <v>244.6155</v>
      </c>
      <c r="O8588" s="0" t="str">
        <f aca="false">TEXT(B8588,"YYYY-MM")</f>
        <v>2018-07</v>
      </c>
      <c r="P8588" s="18" t="n">
        <f aca="false">IFERROR(N8588/K8588,0)</f>
        <v>0.19</v>
      </c>
      <c r="Q8588" s="0" t="str">
        <f aca="false">IF(M8588=0,"No Discount",IF(M8588&lt;0.2,"Low (1-19%)",IF(M8588&lt;0.4,"Medium (20-39%)","High (40%+)")))</f>
        <v>No Discount</v>
      </c>
      <c r="R8588" s="0" t="str">
        <f aca="false">INDEX('Lookup Tables'!$B$2:$B$5,MATCH(F8588,'Lookup Tables'!$A$2:$A$5,0))</f>
        <v>Manager D</v>
      </c>
    </row>
    <row r="8589" customFormat="false" ht="15" hidden="false" customHeight="false" outlineLevel="0" collapsed="false">
      <c r="A8589" s="0" t="s">
        <v>6234</v>
      </c>
      <c r="B8589" s="13" t="n">
        <v>43292</v>
      </c>
      <c r="C8589" s="13" t="n">
        <v>43299</v>
      </c>
      <c r="D8589" s="14" t="s">
        <v>69</v>
      </c>
      <c r="E8589" s="14" t="s">
        <v>62</v>
      </c>
      <c r="F8589" s="14" t="s">
        <v>63</v>
      </c>
      <c r="G8589" s="14" t="s">
        <v>64</v>
      </c>
      <c r="H8589" s="14" t="s">
        <v>65</v>
      </c>
      <c r="I8589" s="14" t="s">
        <v>85</v>
      </c>
      <c r="J8589" s="14" t="s">
        <v>1300</v>
      </c>
      <c r="K8589" s="15" t="n">
        <v>168.1</v>
      </c>
      <c r="L8589" s="0" t="n">
        <v>5</v>
      </c>
      <c r="M8589" s="16" t="n">
        <v>0</v>
      </c>
      <c r="N8589" s="17" t="n">
        <v>43.706</v>
      </c>
      <c r="O8589" s="0" t="str">
        <f aca="false">TEXT(B8589,"YYYY-MM")</f>
        <v>2018-07</v>
      </c>
      <c r="P8589" s="18" t="n">
        <f aca="false">IFERROR(N8589/K8589,0)</f>
        <v>0.26</v>
      </c>
      <c r="Q8589" s="0" t="str">
        <f aca="false">IF(M8589=0,"No Discount",IF(M8589&lt;0.2,"Low (1-19%)",IF(M8589&lt;0.4,"Medium (20-39%)","High (40%+)")))</f>
        <v>No Discount</v>
      </c>
      <c r="R8589" s="0" t="str">
        <f aca="false">INDEX('Lookup Tables'!$B$2:$B$5,MATCH(F8589,'Lookup Tables'!$A$2:$A$5,0))</f>
        <v>Manager D</v>
      </c>
    </row>
    <row r="8590" customFormat="false" ht="15" hidden="false" customHeight="false" outlineLevel="0" collapsed="false">
      <c r="A8590" s="0" t="s">
        <v>6235</v>
      </c>
      <c r="B8590" s="13" t="n">
        <v>42505</v>
      </c>
      <c r="C8590" s="13" t="n">
        <v>42512</v>
      </c>
      <c r="D8590" s="14" t="s">
        <v>69</v>
      </c>
      <c r="E8590" s="14" t="s">
        <v>62</v>
      </c>
      <c r="F8590" s="14" t="s">
        <v>117</v>
      </c>
      <c r="G8590" s="14" t="s">
        <v>118</v>
      </c>
      <c r="H8590" s="14" t="s">
        <v>65</v>
      </c>
      <c r="I8590" s="14" t="s">
        <v>73</v>
      </c>
      <c r="J8590" s="14" t="s">
        <v>1008</v>
      </c>
      <c r="K8590" s="15" t="n">
        <v>51.968</v>
      </c>
      <c r="L8590" s="0" t="n">
        <v>2</v>
      </c>
      <c r="M8590" s="16" t="n">
        <v>0.2</v>
      </c>
      <c r="N8590" s="17" t="n">
        <v>-10.3936</v>
      </c>
      <c r="O8590" s="0" t="str">
        <f aca="false">TEXT(B8590,"YYYY-MM")</f>
        <v>2016-05</v>
      </c>
      <c r="P8590" s="18" t="n">
        <f aca="false">IFERROR(N8590/K8590,0)</f>
        <v>-0.2</v>
      </c>
      <c r="Q8590" s="0" t="str">
        <f aca="false">IF(M8590=0,"No Discount",IF(M8590&lt;0.2,"Low (1-19%)",IF(M8590&lt;0.4,"Medium (20-39%)","High (40%+)")))</f>
        <v>Medium (20-39%)</v>
      </c>
      <c r="R8590" s="0" t="str">
        <f aca="false">INDEX('Lookup Tables'!$B$2:$B$5,MATCH(F8590,'Lookup Tables'!$A$2:$A$5,0))</f>
        <v>Manager B</v>
      </c>
    </row>
    <row r="8591" customFormat="false" ht="15" hidden="false" customHeight="false" outlineLevel="0" collapsed="false">
      <c r="A8591" s="0" t="s">
        <v>6236</v>
      </c>
      <c r="B8591" s="13" t="n">
        <v>43129</v>
      </c>
      <c r="C8591" s="13" t="n">
        <v>43132</v>
      </c>
      <c r="D8591" s="14" t="s">
        <v>137</v>
      </c>
      <c r="E8591" s="14" t="s">
        <v>53</v>
      </c>
      <c r="F8591" s="14" t="s">
        <v>117</v>
      </c>
      <c r="G8591" s="14" t="s">
        <v>118</v>
      </c>
      <c r="H8591" s="14" t="s">
        <v>65</v>
      </c>
      <c r="I8591" s="14" t="s">
        <v>78</v>
      </c>
      <c r="J8591" s="14" t="s">
        <v>215</v>
      </c>
      <c r="K8591" s="15" t="n">
        <v>4.768</v>
      </c>
      <c r="L8591" s="0" t="n">
        <v>2</v>
      </c>
      <c r="M8591" s="16" t="n">
        <v>0.2</v>
      </c>
      <c r="N8591" s="17" t="n">
        <v>0.4768</v>
      </c>
      <c r="O8591" s="0" t="str">
        <f aca="false">TEXT(B8591,"YYYY-MM")</f>
        <v>2018-01</v>
      </c>
      <c r="P8591" s="18" t="n">
        <f aca="false">IFERROR(N8591/K8591,0)</f>
        <v>0.1</v>
      </c>
      <c r="Q8591" s="0" t="str">
        <f aca="false">IF(M8591=0,"No Discount",IF(M8591&lt;0.2,"Low (1-19%)",IF(M8591&lt;0.4,"Medium (20-39%)","High (40%+)")))</f>
        <v>Medium (20-39%)</v>
      </c>
      <c r="R8591" s="0" t="str">
        <f aca="false">INDEX('Lookup Tables'!$B$2:$B$5,MATCH(F8591,'Lookup Tables'!$A$2:$A$5,0))</f>
        <v>Manager B</v>
      </c>
    </row>
    <row r="8592" customFormat="false" ht="15" hidden="false" customHeight="false" outlineLevel="0" collapsed="false">
      <c r="A8592" s="0" t="s">
        <v>6237</v>
      </c>
      <c r="B8592" s="13" t="n">
        <v>43372</v>
      </c>
      <c r="C8592" s="13" t="n">
        <v>43374</v>
      </c>
      <c r="D8592" s="14" t="s">
        <v>137</v>
      </c>
      <c r="E8592" s="14" t="s">
        <v>62</v>
      </c>
      <c r="F8592" s="14" t="s">
        <v>117</v>
      </c>
      <c r="G8592" s="14" t="s">
        <v>170</v>
      </c>
      <c r="H8592" s="14" t="s">
        <v>65</v>
      </c>
      <c r="I8592" s="14" t="s">
        <v>129</v>
      </c>
      <c r="J8592" s="14" t="s">
        <v>3226</v>
      </c>
      <c r="K8592" s="15" t="n">
        <v>7.98</v>
      </c>
      <c r="L8592" s="0" t="n">
        <v>3</v>
      </c>
      <c r="M8592" s="16" t="n">
        <v>0</v>
      </c>
      <c r="N8592" s="17" t="n">
        <v>3.9102</v>
      </c>
      <c r="O8592" s="0" t="str">
        <f aca="false">TEXT(B8592,"YYYY-MM")</f>
        <v>2018-09</v>
      </c>
      <c r="P8592" s="18" t="n">
        <f aca="false">IFERROR(N8592/K8592,0)</f>
        <v>0.49</v>
      </c>
      <c r="Q8592" s="0" t="str">
        <f aca="false">IF(M8592=0,"No Discount",IF(M8592&lt;0.2,"Low (1-19%)",IF(M8592&lt;0.4,"Medium (20-39%)","High (40%+)")))</f>
        <v>No Discount</v>
      </c>
      <c r="R8592" s="0" t="str">
        <f aca="false">INDEX('Lookup Tables'!$B$2:$B$5,MATCH(F8592,'Lookup Tables'!$A$2:$A$5,0))</f>
        <v>Manager B</v>
      </c>
    </row>
    <row r="8593" customFormat="false" ht="15" hidden="false" customHeight="false" outlineLevel="0" collapsed="false">
      <c r="A8593" s="0" t="s">
        <v>6238</v>
      </c>
      <c r="B8593" s="13" t="n">
        <v>43213</v>
      </c>
      <c r="C8593" s="13" t="n">
        <v>43216</v>
      </c>
      <c r="D8593" s="14" t="s">
        <v>137</v>
      </c>
      <c r="E8593" s="14" t="s">
        <v>53</v>
      </c>
      <c r="F8593" s="14" t="s">
        <v>63</v>
      </c>
      <c r="G8593" s="14" t="s">
        <v>252</v>
      </c>
      <c r="H8593" s="14" t="s">
        <v>65</v>
      </c>
      <c r="I8593" s="14" t="s">
        <v>129</v>
      </c>
      <c r="J8593" s="14" t="s">
        <v>340</v>
      </c>
      <c r="K8593" s="15" t="n">
        <v>18.688</v>
      </c>
      <c r="L8593" s="0" t="n">
        <v>2</v>
      </c>
      <c r="M8593" s="16" t="n">
        <v>0.2</v>
      </c>
      <c r="N8593" s="17" t="n">
        <v>7.008</v>
      </c>
      <c r="O8593" s="0" t="str">
        <f aca="false">TEXT(B8593,"YYYY-MM")</f>
        <v>2018-04</v>
      </c>
      <c r="P8593" s="18" t="n">
        <f aca="false">IFERROR(N8593/K8593,0)</f>
        <v>0.375</v>
      </c>
      <c r="Q8593" s="0" t="str">
        <f aca="false">IF(M8593=0,"No Discount",IF(M8593&lt;0.2,"Low (1-19%)",IF(M8593&lt;0.4,"Medium (20-39%)","High (40%+)")))</f>
        <v>Medium (20-39%)</v>
      </c>
      <c r="R8593" s="0" t="str">
        <f aca="false">INDEX('Lookup Tables'!$B$2:$B$5,MATCH(F8593,'Lookup Tables'!$A$2:$A$5,0))</f>
        <v>Manager D</v>
      </c>
    </row>
    <row r="8594" customFormat="false" ht="15" hidden="false" customHeight="false" outlineLevel="0" collapsed="false">
      <c r="A8594" s="0" t="s">
        <v>6238</v>
      </c>
      <c r="B8594" s="13" t="n">
        <v>43213</v>
      </c>
      <c r="C8594" s="13" t="n">
        <v>43216</v>
      </c>
      <c r="D8594" s="14" t="s">
        <v>137</v>
      </c>
      <c r="E8594" s="14" t="s">
        <v>53</v>
      </c>
      <c r="F8594" s="14" t="s">
        <v>63</v>
      </c>
      <c r="G8594" s="14" t="s">
        <v>252</v>
      </c>
      <c r="H8594" s="14" t="s">
        <v>56</v>
      </c>
      <c r="I8594" s="14" t="s">
        <v>76</v>
      </c>
      <c r="J8594" s="14" t="s">
        <v>4369</v>
      </c>
      <c r="K8594" s="15" t="n">
        <v>11.664</v>
      </c>
      <c r="L8594" s="0" t="n">
        <v>3</v>
      </c>
      <c r="M8594" s="16" t="n">
        <v>0.2</v>
      </c>
      <c r="N8594" s="17" t="n">
        <v>3.3534</v>
      </c>
      <c r="O8594" s="0" t="str">
        <f aca="false">TEXT(B8594,"YYYY-MM")</f>
        <v>2018-04</v>
      </c>
      <c r="P8594" s="18" t="n">
        <f aca="false">IFERROR(N8594/K8594,0)</f>
        <v>0.2875</v>
      </c>
      <c r="Q8594" s="0" t="str">
        <f aca="false">IF(M8594=0,"No Discount",IF(M8594&lt;0.2,"Low (1-19%)",IF(M8594&lt;0.4,"Medium (20-39%)","High (40%+)")))</f>
        <v>Medium (20-39%)</v>
      </c>
      <c r="R8594" s="0" t="str">
        <f aca="false">INDEX('Lookup Tables'!$B$2:$B$5,MATCH(F8594,'Lookup Tables'!$A$2:$A$5,0))</f>
        <v>Manager D</v>
      </c>
    </row>
    <row r="8595" customFormat="false" ht="15" hidden="false" customHeight="false" outlineLevel="0" collapsed="false">
      <c r="A8595" s="0" t="s">
        <v>6239</v>
      </c>
      <c r="B8595" s="13" t="n">
        <v>43413</v>
      </c>
      <c r="C8595" s="13" t="n">
        <v>43417</v>
      </c>
      <c r="D8595" s="14" t="s">
        <v>69</v>
      </c>
      <c r="E8595" s="14" t="s">
        <v>97</v>
      </c>
      <c r="F8595" s="14" t="s">
        <v>54</v>
      </c>
      <c r="G8595" s="14" t="s">
        <v>70</v>
      </c>
      <c r="H8595" s="14" t="s">
        <v>80</v>
      </c>
      <c r="I8595" s="14" t="s">
        <v>123</v>
      </c>
      <c r="J8595" s="14" t="s">
        <v>769</v>
      </c>
      <c r="K8595" s="15" t="n">
        <v>191.976</v>
      </c>
      <c r="L8595" s="0" t="n">
        <v>3</v>
      </c>
      <c r="M8595" s="16" t="n">
        <v>0.2</v>
      </c>
      <c r="N8595" s="17" t="n">
        <v>38.3952</v>
      </c>
      <c r="O8595" s="0" t="str">
        <f aca="false">TEXT(B8595,"YYYY-MM")</f>
        <v>2018-11</v>
      </c>
      <c r="P8595" s="18" t="n">
        <f aca="false">IFERROR(N8595/K8595,0)</f>
        <v>0.2</v>
      </c>
      <c r="Q8595" s="0" t="str">
        <f aca="false">IF(M8595=0,"No Discount",IF(M8595&lt;0.2,"Low (1-19%)",IF(M8595&lt;0.4,"Medium (20-39%)","High (40%+)")))</f>
        <v>Medium (20-39%)</v>
      </c>
      <c r="R8595" s="0" t="str">
        <f aca="false">INDEX('Lookup Tables'!$B$2:$B$5,MATCH(F8595,'Lookup Tables'!$A$2:$A$5,0))</f>
        <v>Manager C</v>
      </c>
    </row>
    <row r="8596" customFormat="false" ht="15" hidden="false" customHeight="false" outlineLevel="0" collapsed="false">
      <c r="A8596" s="0" t="s">
        <v>6239</v>
      </c>
      <c r="B8596" s="13" t="n">
        <v>43413</v>
      </c>
      <c r="C8596" s="13" t="n">
        <v>43417</v>
      </c>
      <c r="D8596" s="14" t="s">
        <v>69</v>
      </c>
      <c r="E8596" s="14" t="s">
        <v>97</v>
      </c>
      <c r="F8596" s="14" t="s">
        <v>54</v>
      </c>
      <c r="G8596" s="14" t="s">
        <v>70</v>
      </c>
      <c r="H8596" s="14" t="s">
        <v>80</v>
      </c>
      <c r="I8596" s="14" t="s">
        <v>81</v>
      </c>
      <c r="J8596" s="14" t="s">
        <v>5375</v>
      </c>
      <c r="K8596" s="15" t="n">
        <v>499.168</v>
      </c>
      <c r="L8596" s="0" t="n">
        <v>4</v>
      </c>
      <c r="M8596" s="16" t="n">
        <v>0.2</v>
      </c>
      <c r="N8596" s="17" t="n">
        <v>31.198</v>
      </c>
      <c r="O8596" s="0" t="str">
        <f aca="false">TEXT(B8596,"YYYY-MM")</f>
        <v>2018-11</v>
      </c>
      <c r="P8596" s="18" t="n">
        <f aca="false">IFERROR(N8596/K8596,0)</f>
        <v>0.0625</v>
      </c>
      <c r="Q8596" s="0" t="str">
        <f aca="false">IF(M8596=0,"No Discount",IF(M8596&lt;0.2,"Low (1-19%)",IF(M8596&lt;0.4,"Medium (20-39%)","High (40%+)")))</f>
        <v>Medium (20-39%)</v>
      </c>
      <c r="R8596" s="0" t="str">
        <f aca="false">INDEX('Lookup Tables'!$B$2:$B$5,MATCH(F8596,'Lookup Tables'!$A$2:$A$5,0))</f>
        <v>Manager C</v>
      </c>
    </row>
    <row r="8597" customFormat="false" ht="15" hidden="false" customHeight="false" outlineLevel="0" collapsed="false">
      <c r="A8597" s="0" t="s">
        <v>6240</v>
      </c>
      <c r="B8597" s="13" t="n">
        <v>42129</v>
      </c>
      <c r="C8597" s="13" t="n">
        <v>42131</v>
      </c>
      <c r="D8597" s="14" t="s">
        <v>137</v>
      </c>
      <c r="E8597" s="14" t="s">
        <v>62</v>
      </c>
      <c r="F8597" s="14" t="s">
        <v>54</v>
      </c>
      <c r="G8597" s="14" t="s">
        <v>193</v>
      </c>
      <c r="H8597" s="14" t="s">
        <v>65</v>
      </c>
      <c r="I8597" s="14" t="s">
        <v>83</v>
      </c>
      <c r="J8597" s="14" t="s">
        <v>569</v>
      </c>
      <c r="K8597" s="15" t="n">
        <v>11.88</v>
      </c>
      <c r="L8597" s="0" t="n">
        <v>2</v>
      </c>
      <c r="M8597" s="16" t="n">
        <v>0</v>
      </c>
      <c r="N8597" s="17" t="n">
        <v>5.346</v>
      </c>
      <c r="O8597" s="0" t="str">
        <f aca="false">TEXT(B8597,"YYYY-MM")</f>
        <v>2015-05</v>
      </c>
      <c r="P8597" s="18" t="n">
        <f aca="false">IFERROR(N8597/K8597,0)</f>
        <v>0.45</v>
      </c>
      <c r="Q8597" s="0" t="str">
        <f aca="false">IF(M8597=0,"No Discount",IF(M8597&lt;0.2,"Low (1-19%)",IF(M8597&lt;0.4,"Medium (20-39%)","High (40%+)")))</f>
        <v>No Discount</v>
      </c>
      <c r="R8597" s="0" t="str">
        <f aca="false">INDEX('Lookup Tables'!$B$2:$B$5,MATCH(F8597,'Lookup Tables'!$A$2:$A$5,0))</f>
        <v>Manager C</v>
      </c>
    </row>
    <row r="8598" customFormat="false" ht="15" hidden="false" customHeight="false" outlineLevel="0" collapsed="false">
      <c r="A8598" s="0" t="s">
        <v>6240</v>
      </c>
      <c r="B8598" s="13" t="n">
        <v>42129</v>
      </c>
      <c r="C8598" s="13" t="n">
        <v>42131</v>
      </c>
      <c r="D8598" s="14" t="s">
        <v>137</v>
      </c>
      <c r="E8598" s="14" t="s">
        <v>62</v>
      </c>
      <c r="F8598" s="14" t="s">
        <v>54</v>
      </c>
      <c r="G8598" s="14" t="s">
        <v>193</v>
      </c>
      <c r="H8598" s="14" t="s">
        <v>65</v>
      </c>
      <c r="I8598" s="14" t="s">
        <v>91</v>
      </c>
      <c r="J8598" s="14" t="s">
        <v>135</v>
      </c>
      <c r="K8598" s="15" t="n">
        <v>35.44</v>
      </c>
      <c r="L8598" s="0" t="n">
        <v>1</v>
      </c>
      <c r="M8598" s="16" t="n">
        <v>0</v>
      </c>
      <c r="N8598" s="17" t="n">
        <v>16.6568</v>
      </c>
      <c r="O8598" s="0" t="str">
        <f aca="false">TEXT(B8598,"YYYY-MM")</f>
        <v>2015-05</v>
      </c>
      <c r="P8598" s="18" t="n">
        <f aca="false">IFERROR(N8598/K8598,0)</f>
        <v>0.47</v>
      </c>
      <c r="Q8598" s="0" t="str">
        <f aca="false">IF(M8598=0,"No Discount",IF(M8598&lt;0.2,"Low (1-19%)",IF(M8598&lt;0.4,"Medium (20-39%)","High (40%+)")))</f>
        <v>No Discount</v>
      </c>
      <c r="R8598" s="0" t="str">
        <f aca="false">INDEX('Lookup Tables'!$B$2:$B$5,MATCH(F8598,'Lookup Tables'!$A$2:$A$5,0))</f>
        <v>Manager C</v>
      </c>
    </row>
    <row r="8599" customFormat="false" ht="15" hidden="false" customHeight="false" outlineLevel="0" collapsed="false">
      <c r="A8599" s="0" t="s">
        <v>6241</v>
      </c>
      <c r="B8599" s="13" t="n">
        <v>43035</v>
      </c>
      <c r="C8599" s="13" t="n">
        <v>43039</v>
      </c>
      <c r="D8599" s="14" t="s">
        <v>69</v>
      </c>
      <c r="E8599" s="14" t="s">
        <v>97</v>
      </c>
      <c r="F8599" s="14" t="s">
        <v>63</v>
      </c>
      <c r="G8599" s="14" t="s">
        <v>64</v>
      </c>
      <c r="H8599" s="14" t="s">
        <v>65</v>
      </c>
      <c r="I8599" s="14" t="s">
        <v>83</v>
      </c>
      <c r="J8599" s="14" t="s">
        <v>5113</v>
      </c>
      <c r="K8599" s="15" t="n">
        <v>67.136</v>
      </c>
      <c r="L8599" s="0" t="n">
        <v>4</v>
      </c>
      <c r="M8599" s="16" t="n">
        <v>0.2</v>
      </c>
      <c r="N8599" s="17" t="n">
        <v>25.176</v>
      </c>
      <c r="O8599" s="0" t="str">
        <f aca="false">TEXT(B8599,"YYYY-MM")</f>
        <v>2017-10</v>
      </c>
      <c r="P8599" s="18" t="n">
        <f aca="false">IFERROR(N8599/K8599,0)</f>
        <v>0.375</v>
      </c>
      <c r="Q8599" s="0" t="str">
        <f aca="false">IF(M8599=0,"No Discount",IF(M8599&lt;0.2,"Low (1-19%)",IF(M8599&lt;0.4,"Medium (20-39%)","High (40%+)")))</f>
        <v>Medium (20-39%)</v>
      </c>
      <c r="R8599" s="0" t="str">
        <f aca="false">INDEX('Lookup Tables'!$B$2:$B$5,MATCH(F8599,'Lookup Tables'!$A$2:$A$5,0))</f>
        <v>Manager D</v>
      </c>
    </row>
    <row r="8600" customFormat="false" ht="15" hidden="false" customHeight="false" outlineLevel="0" collapsed="false">
      <c r="A8600" s="0" t="s">
        <v>6242</v>
      </c>
      <c r="B8600" s="13" t="n">
        <v>42334</v>
      </c>
      <c r="C8600" s="13" t="n">
        <v>42339</v>
      </c>
      <c r="D8600" s="14" t="s">
        <v>69</v>
      </c>
      <c r="E8600" s="14" t="s">
        <v>62</v>
      </c>
      <c r="F8600" s="14" t="s">
        <v>63</v>
      </c>
      <c r="G8600" s="14" t="s">
        <v>64</v>
      </c>
      <c r="H8600" s="14" t="s">
        <v>65</v>
      </c>
      <c r="I8600" s="14" t="s">
        <v>83</v>
      </c>
      <c r="J8600" s="14" t="s">
        <v>1337</v>
      </c>
      <c r="K8600" s="15" t="n">
        <v>4.32</v>
      </c>
      <c r="L8600" s="0" t="n">
        <v>3</v>
      </c>
      <c r="M8600" s="16" t="n">
        <v>0.2</v>
      </c>
      <c r="N8600" s="17" t="n">
        <v>1.512</v>
      </c>
      <c r="O8600" s="0" t="str">
        <f aca="false">TEXT(B8600,"YYYY-MM")</f>
        <v>2015-11</v>
      </c>
      <c r="P8600" s="18" t="n">
        <f aca="false">IFERROR(N8600/K8600,0)</f>
        <v>0.35</v>
      </c>
      <c r="Q8600" s="0" t="str">
        <f aca="false">IF(M8600=0,"No Discount",IF(M8600&lt;0.2,"Low (1-19%)",IF(M8600&lt;0.4,"Medium (20-39%)","High (40%+)")))</f>
        <v>Medium (20-39%)</v>
      </c>
      <c r="R8600" s="0" t="str">
        <f aca="false">INDEX('Lookup Tables'!$B$2:$B$5,MATCH(F8600,'Lookup Tables'!$A$2:$A$5,0))</f>
        <v>Manager D</v>
      </c>
    </row>
    <row r="8601" customFormat="false" ht="15" hidden="false" customHeight="false" outlineLevel="0" collapsed="false">
      <c r="A8601" s="0" t="s">
        <v>6242</v>
      </c>
      <c r="B8601" s="13" t="n">
        <v>42334</v>
      </c>
      <c r="C8601" s="13" t="n">
        <v>42339</v>
      </c>
      <c r="D8601" s="14" t="s">
        <v>69</v>
      </c>
      <c r="E8601" s="14" t="s">
        <v>62</v>
      </c>
      <c r="F8601" s="14" t="s">
        <v>63</v>
      </c>
      <c r="G8601" s="14" t="s">
        <v>64</v>
      </c>
      <c r="H8601" s="14" t="s">
        <v>65</v>
      </c>
      <c r="I8601" s="14" t="s">
        <v>91</v>
      </c>
      <c r="J8601" s="14" t="s">
        <v>1872</v>
      </c>
      <c r="K8601" s="15" t="n">
        <v>14.94</v>
      </c>
      <c r="L8601" s="0" t="n">
        <v>3</v>
      </c>
      <c r="M8601" s="16" t="n">
        <v>0</v>
      </c>
      <c r="N8601" s="17" t="n">
        <v>7.0218</v>
      </c>
      <c r="O8601" s="0" t="str">
        <f aca="false">TEXT(B8601,"YYYY-MM")</f>
        <v>2015-11</v>
      </c>
      <c r="P8601" s="18" t="n">
        <f aca="false">IFERROR(N8601/K8601,0)</f>
        <v>0.47</v>
      </c>
      <c r="Q8601" s="0" t="str">
        <f aca="false">IF(M8601=0,"No Discount",IF(M8601&lt;0.2,"Low (1-19%)",IF(M8601&lt;0.4,"Medium (20-39%)","High (40%+)")))</f>
        <v>No Discount</v>
      </c>
      <c r="R8601" s="0" t="str">
        <f aca="false">INDEX('Lookup Tables'!$B$2:$B$5,MATCH(F8601,'Lookup Tables'!$A$2:$A$5,0))</f>
        <v>Manager D</v>
      </c>
    </row>
    <row r="8602" customFormat="false" ht="15" hidden="false" customHeight="false" outlineLevel="0" collapsed="false">
      <c r="A8602" s="0" t="s">
        <v>6242</v>
      </c>
      <c r="B8602" s="13" t="n">
        <v>42334</v>
      </c>
      <c r="C8602" s="13" t="n">
        <v>42339</v>
      </c>
      <c r="D8602" s="14" t="s">
        <v>69</v>
      </c>
      <c r="E8602" s="14" t="s">
        <v>62</v>
      </c>
      <c r="F8602" s="14" t="s">
        <v>63</v>
      </c>
      <c r="G8602" s="14" t="s">
        <v>64</v>
      </c>
      <c r="H8602" s="14" t="s">
        <v>65</v>
      </c>
      <c r="I8602" s="14" t="s">
        <v>85</v>
      </c>
      <c r="J8602" s="14" t="s">
        <v>2444</v>
      </c>
      <c r="K8602" s="15" t="n">
        <v>40.54</v>
      </c>
      <c r="L8602" s="0" t="n">
        <v>2</v>
      </c>
      <c r="M8602" s="16" t="n">
        <v>0</v>
      </c>
      <c r="N8602" s="17" t="n">
        <v>11.3512</v>
      </c>
      <c r="O8602" s="0" t="str">
        <f aca="false">TEXT(B8602,"YYYY-MM")</f>
        <v>2015-11</v>
      </c>
      <c r="P8602" s="18" t="n">
        <f aca="false">IFERROR(N8602/K8602,0)</f>
        <v>0.28</v>
      </c>
      <c r="Q8602" s="0" t="str">
        <f aca="false">IF(M8602=0,"No Discount",IF(M8602&lt;0.2,"Low (1-19%)",IF(M8602&lt;0.4,"Medium (20-39%)","High (40%+)")))</f>
        <v>No Discount</v>
      </c>
      <c r="R8602" s="0" t="str">
        <f aca="false">INDEX('Lookup Tables'!$B$2:$B$5,MATCH(F8602,'Lookup Tables'!$A$2:$A$5,0))</f>
        <v>Manager D</v>
      </c>
    </row>
    <row r="8603" customFormat="false" ht="15" hidden="false" customHeight="false" outlineLevel="0" collapsed="false">
      <c r="A8603" s="0" t="s">
        <v>6242</v>
      </c>
      <c r="B8603" s="13" t="n">
        <v>42334</v>
      </c>
      <c r="C8603" s="13" t="n">
        <v>42339</v>
      </c>
      <c r="D8603" s="14" t="s">
        <v>69</v>
      </c>
      <c r="E8603" s="14" t="s">
        <v>62</v>
      </c>
      <c r="F8603" s="14" t="s">
        <v>63</v>
      </c>
      <c r="G8603" s="14" t="s">
        <v>64</v>
      </c>
      <c r="H8603" s="14" t="s">
        <v>65</v>
      </c>
      <c r="I8603" s="14" t="s">
        <v>83</v>
      </c>
      <c r="J8603" s="14" t="s">
        <v>2589</v>
      </c>
      <c r="K8603" s="15" t="n">
        <v>7.312</v>
      </c>
      <c r="L8603" s="0" t="n">
        <v>1</v>
      </c>
      <c r="M8603" s="16" t="n">
        <v>0.2</v>
      </c>
      <c r="N8603" s="17" t="n">
        <v>2.5592</v>
      </c>
      <c r="O8603" s="0" t="str">
        <f aca="false">TEXT(B8603,"YYYY-MM")</f>
        <v>2015-11</v>
      </c>
      <c r="P8603" s="18" t="n">
        <f aca="false">IFERROR(N8603/K8603,0)</f>
        <v>0.35</v>
      </c>
      <c r="Q8603" s="0" t="str">
        <f aca="false">IF(M8603=0,"No Discount",IF(M8603&lt;0.2,"Low (1-19%)",IF(M8603&lt;0.4,"Medium (20-39%)","High (40%+)")))</f>
        <v>Medium (20-39%)</v>
      </c>
      <c r="R8603" s="0" t="str">
        <f aca="false">INDEX('Lookup Tables'!$B$2:$B$5,MATCH(F8603,'Lookup Tables'!$A$2:$A$5,0))</f>
        <v>Manager D</v>
      </c>
    </row>
    <row r="8604" customFormat="false" ht="15" hidden="false" customHeight="false" outlineLevel="0" collapsed="false">
      <c r="A8604" s="0" t="s">
        <v>6243</v>
      </c>
      <c r="B8604" s="13" t="n">
        <v>42369</v>
      </c>
      <c r="C8604" s="13" t="n">
        <v>42369</v>
      </c>
      <c r="D8604" s="14" t="s">
        <v>606</v>
      </c>
      <c r="E8604" s="14" t="s">
        <v>97</v>
      </c>
      <c r="F8604" s="14" t="s">
        <v>63</v>
      </c>
      <c r="G8604" s="14" t="s">
        <v>646</v>
      </c>
      <c r="H8604" s="14" t="s">
        <v>80</v>
      </c>
      <c r="I8604" s="14" t="s">
        <v>81</v>
      </c>
      <c r="J8604" s="14" t="s">
        <v>3165</v>
      </c>
      <c r="K8604" s="15" t="n">
        <v>475.944</v>
      </c>
      <c r="L8604" s="0" t="n">
        <v>7</v>
      </c>
      <c r="M8604" s="16" t="n">
        <v>0.2</v>
      </c>
      <c r="N8604" s="17" t="n">
        <v>59.493</v>
      </c>
      <c r="O8604" s="0" t="str">
        <f aca="false">TEXT(B8604,"YYYY-MM")</f>
        <v>2015-12</v>
      </c>
      <c r="P8604" s="18" t="n">
        <f aca="false">IFERROR(N8604/K8604,0)</f>
        <v>0.125</v>
      </c>
      <c r="Q8604" s="0" t="str">
        <f aca="false">IF(M8604=0,"No Discount",IF(M8604&lt;0.2,"Low (1-19%)",IF(M8604&lt;0.4,"Medium (20-39%)","High (40%+)")))</f>
        <v>Medium (20-39%)</v>
      </c>
      <c r="R8604" s="0" t="str">
        <f aca="false">INDEX('Lookup Tables'!$B$2:$B$5,MATCH(F8604,'Lookup Tables'!$A$2:$A$5,0))</f>
        <v>Manager D</v>
      </c>
    </row>
    <row r="8605" customFormat="false" ht="15" hidden="false" customHeight="false" outlineLevel="0" collapsed="false">
      <c r="A8605" s="0" t="s">
        <v>6244</v>
      </c>
      <c r="B8605" s="13" t="n">
        <v>42738</v>
      </c>
      <c r="C8605" s="13" t="n">
        <v>42743</v>
      </c>
      <c r="D8605" s="14" t="s">
        <v>69</v>
      </c>
      <c r="E8605" s="14" t="s">
        <v>62</v>
      </c>
      <c r="F8605" s="14" t="s">
        <v>98</v>
      </c>
      <c r="G8605" s="14" t="s">
        <v>99</v>
      </c>
      <c r="H8605" s="14" t="s">
        <v>80</v>
      </c>
      <c r="I8605" s="14" t="s">
        <v>123</v>
      </c>
      <c r="J8605" s="14" t="s">
        <v>2272</v>
      </c>
      <c r="K8605" s="15" t="n">
        <v>30.08</v>
      </c>
      <c r="L8605" s="0" t="n">
        <v>2</v>
      </c>
      <c r="M8605" s="16" t="n">
        <v>0.2</v>
      </c>
      <c r="N8605" s="17" t="n">
        <v>-5.264</v>
      </c>
      <c r="O8605" s="0" t="str">
        <f aca="false">TEXT(B8605,"YYYY-MM")</f>
        <v>2017-01</v>
      </c>
      <c r="P8605" s="18" t="n">
        <f aca="false">IFERROR(N8605/K8605,0)</f>
        <v>-0.175</v>
      </c>
      <c r="Q8605" s="0" t="str">
        <f aca="false">IF(M8605=0,"No Discount",IF(M8605&lt;0.2,"Low (1-19%)",IF(M8605&lt;0.4,"Medium (20-39%)","High (40%+)")))</f>
        <v>Medium (20-39%)</v>
      </c>
      <c r="R8605" s="0" t="str">
        <f aca="false">INDEX('Lookup Tables'!$B$2:$B$5,MATCH(F8605,'Lookup Tables'!$A$2:$A$5,0))</f>
        <v>Manager A</v>
      </c>
    </row>
    <row r="8606" customFormat="false" ht="15" hidden="false" customHeight="false" outlineLevel="0" collapsed="false">
      <c r="A8606" s="0" t="s">
        <v>6244</v>
      </c>
      <c r="B8606" s="13" t="n">
        <v>42738</v>
      </c>
      <c r="C8606" s="13" t="n">
        <v>42743</v>
      </c>
      <c r="D8606" s="14" t="s">
        <v>69</v>
      </c>
      <c r="E8606" s="14" t="s">
        <v>62</v>
      </c>
      <c r="F8606" s="14" t="s">
        <v>98</v>
      </c>
      <c r="G8606" s="14" t="s">
        <v>99</v>
      </c>
      <c r="H8606" s="14" t="s">
        <v>80</v>
      </c>
      <c r="I8606" s="14" t="s">
        <v>123</v>
      </c>
      <c r="J8606" s="14" t="s">
        <v>3715</v>
      </c>
      <c r="K8606" s="15" t="n">
        <v>165.6</v>
      </c>
      <c r="L8606" s="0" t="n">
        <v>3</v>
      </c>
      <c r="M8606" s="16" t="n">
        <v>0.2</v>
      </c>
      <c r="N8606" s="17" t="n">
        <v>-6.21</v>
      </c>
      <c r="O8606" s="0" t="str">
        <f aca="false">TEXT(B8606,"YYYY-MM")</f>
        <v>2017-01</v>
      </c>
      <c r="P8606" s="18" t="n">
        <f aca="false">IFERROR(N8606/K8606,0)</f>
        <v>-0.0375</v>
      </c>
      <c r="Q8606" s="0" t="str">
        <f aca="false">IF(M8606=0,"No Discount",IF(M8606&lt;0.2,"Low (1-19%)",IF(M8606&lt;0.4,"Medium (20-39%)","High (40%+)")))</f>
        <v>Medium (20-39%)</v>
      </c>
      <c r="R8606" s="0" t="str">
        <f aca="false">INDEX('Lookup Tables'!$B$2:$B$5,MATCH(F8606,'Lookup Tables'!$A$2:$A$5,0))</f>
        <v>Manager A</v>
      </c>
    </row>
    <row r="8607" customFormat="false" ht="15" hidden="false" customHeight="false" outlineLevel="0" collapsed="false">
      <c r="A8607" s="0" t="s">
        <v>6244</v>
      </c>
      <c r="B8607" s="13" t="n">
        <v>42738</v>
      </c>
      <c r="C8607" s="13" t="n">
        <v>42743</v>
      </c>
      <c r="D8607" s="14" t="s">
        <v>69</v>
      </c>
      <c r="E8607" s="14" t="s">
        <v>62</v>
      </c>
      <c r="F8607" s="14" t="s">
        <v>98</v>
      </c>
      <c r="G8607" s="14" t="s">
        <v>99</v>
      </c>
      <c r="H8607" s="14" t="s">
        <v>80</v>
      </c>
      <c r="I8607" s="14" t="s">
        <v>81</v>
      </c>
      <c r="J8607" s="14" t="s">
        <v>2841</v>
      </c>
      <c r="K8607" s="15" t="n">
        <v>180.96</v>
      </c>
      <c r="L8607" s="0" t="n">
        <v>5</v>
      </c>
      <c r="M8607" s="16" t="n">
        <v>0.2</v>
      </c>
      <c r="N8607" s="17" t="n">
        <v>13.572</v>
      </c>
      <c r="O8607" s="0" t="str">
        <f aca="false">TEXT(B8607,"YYYY-MM")</f>
        <v>2017-01</v>
      </c>
      <c r="P8607" s="18" t="n">
        <f aca="false">IFERROR(N8607/K8607,0)</f>
        <v>0.075</v>
      </c>
      <c r="Q8607" s="0" t="str">
        <f aca="false">IF(M8607=0,"No Discount",IF(M8607&lt;0.2,"Low (1-19%)",IF(M8607&lt;0.4,"Medium (20-39%)","High (40%+)")))</f>
        <v>Medium (20-39%)</v>
      </c>
      <c r="R8607" s="0" t="str">
        <f aca="false">INDEX('Lookup Tables'!$B$2:$B$5,MATCH(F8607,'Lookup Tables'!$A$2:$A$5,0))</f>
        <v>Manager A</v>
      </c>
    </row>
    <row r="8608" customFormat="false" ht="15" hidden="false" customHeight="false" outlineLevel="0" collapsed="false">
      <c r="A8608" s="0" t="s">
        <v>6245</v>
      </c>
      <c r="B8608" s="13" t="n">
        <v>43330</v>
      </c>
      <c r="C8608" s="13" t="n">
        <v>43334</v>
      </c>
      <c r="D8608" s="14" t="s">
        <v>69</v>
      </c>
      <c r="E8608" s="14" t="s">
        <v>53</v>
      </c>
      <c r="F8608" s="14" t="s">
        <v>117</v>
      </c>
      <c r="G8608" s="14" t="s">
        <v>584</v>
      </c>
      <c r="H8608" s="14" t="s">
        <v>80</v>
      </c>
      <c r="I8608" s="14" t="s">
        <v>123</v>
      </c>
      <c r="J8608" s="14" t="s">
        <v>1003</v>
      </c>
      <c r="K8608" s="15" t="n">
        <v>23.18</v>
      </c>
      <c r="L8608" s="0" t="n">
        <v>2</v>
      </c>
      <c r="M8608" s="16" t="n">
        <v>0</v>
      </c>
      <c r="N8608" s="17" t="n">
        <v>7.6494</v>
      </c>
      <c r="O8608" s="0" t="str">
        <f aca="false">TEXT(B8608,"YYYY-MM")</f>
        <v>2018-08</v>
      </c>
      <c r="P8608" s="18" t="n">
        <f aca="false">IFERROR(N8608/K8608,0)</f>
        <v>0.33</v>
      </c>
      <c r="Q8608" s="0" t="str">
        <f aca="false">IF(M8608=0,"No Discount",IF(M8608&lt;0.2,"Low (1-19%)",IF(M8608&lt;0.4,"Medium (20-39%)","High (40%+)")))</f>
        <v>No Discount</v>
      </c>
      <c r="R8608" s="0" t="str">
        <f aca="false">INDEX('Lookup Tables'!$B$2:$B$5,MATCH(F8608,'Lookup Tables'!$A$2:$A$5,0))</f>
        <v>Manager B</v>
      </c>
    </row>
    <row r="8609" customFormat="false" ht="15" hidden="false" customHeight="false" outlineLevel="0" collapsed="false">
      <c r="A8609" s="0" t="s">
        <v>6246</v>
      </c>
      <c r="B8609" s="13" t="n">
        <v>42159</v>
      </c>
      <c r="C8609" s="13" t="n">
        <v>42164</v>
      </c>
      <c r="D8609" s="14" t="s">
        <v>69</v>
      </c>
      <c r="E8609" s="14" t="s">
        <v>53</v>
      </c>
      <c r="F8609" s="14" t="s">
        <v>117</v>
      </c>
      <c r="G8609" s="14" t="s">
        <v>170</v>
      </c>
      <c r="H8609" s="14" t="s">
        <v>56</v>
      </c>
      <c r="I8609" s="14" t="s">
        <v>76</v>
      </c>
      <c r="J8609" s="14" t="s">
        <v>2144</v>
      </c>
      <c r="K8609" s="15" t="n">
        <v>56.96</v>
      </c>
      <c r="L8609" s="0" t="n">
        <v>2</v>
      </c>
      <c r="M8609" s="16" t="n">
        <v>0</v>
      </c>
      <c r="N8609" s="17" t="n">
        <v>21.0752</v>
      </c>
      <c r="O8609" s="0" t="str">
        <f aca="false">TEXT(B8609,"YYYY-MM")</f>
        <v>2015-06</v>
      </c>
      <c r="P8609" s="18" t="n">
        <f aca="false">IFERROR(N8609/K8609,0)</f>
        <v>0.37</v>
      </c>
      <c r="Q8609" s="0" t="str">
        <f aca="false">IF(M8609=0,"No Discount",IF(M8609&lt;0.2,"Low (1-19%)",IF(M8609&lt;0.4,"Medium (20-39%)","High (40%+)")))</f>
        <v>No Discount</v>
      </c>
      <c r="R8609" s="0" t="str">
        <f aca="false">INDEX('Lookup Tables'!$B$2:$B$5,MATCH(F8609,'Lookup Tables'!$A$2:$A$5,0))</f>
        <v>Manager B</v>
      </c>
    </row>
    <row r="8610" customFormat="false" ht="15" hidden="false" customHeight="false" outlineLevel="0" collapsed="false">
      <c r="A8610" s="0" t="s">
        <v>6246</v>
      </c>
      <c r="B8610" s="13" t="n">
        <v>42159</v>
      </c>
      <c r="C8610" s="13" t="n">
        <v>42164</v>
      </c>
      <c r="D8610" s="14" t="s">
        <v>69</v>
      </c>
      <c r="E8610" s="14" t="s">
        <v>53</v>
      </c>
      <c r="F8610" s="14" t="s">
        <v>117</v>
      </c>
      <c r="G8610" s="14" t="s">
        <v>170</v>
      </c>
      <c r="H8610" s="14" t="s">
        <v>65</v>
      </c>
      <c r="I8610" s="14" t="s">
        <v>85</v>
      </c>
      <c r="J8610" s="14" t="s">
        <v>1888</v>
      </c>
      <c r="K8610" s="15" t="n">
        <v>15.56</v>
      </c>
      <c r="L8610" s="0" t="n">
        <v>4</v>
      </c>
      <c r="M8610" s="16" t="n">
        <v>0</v>
      </c>
      <c r="N8610" s="17" t="n">
        <v>4.0456</v>
      </c>
      <c r="O8610" s="0" t="str">
        <f aca="false">TEXT(B8610,"YYYY-MM")</f>
        <v>2015-06</v>
      </c>
      <c r="P8610" s="18" t="n">
        <f aca="false">IFERROR(N8610/K8610,0)</f>
        <v>0.26</v>
      </c>
      <c r="Q8610" s="0" t="str">
        <f aca="false">IF(M8610=0,"No Discount",IF(M8610&lt;0.2,"Low (1-19%)",IF(M8610&lt;0.4,"Medium (20-39%)","High (40%+)")))</f>
        <v>No Discount</v>
      </c>
      <c r="R8610" s="0" t="str">
        <f aca="false">INDEX('Lookup Tables'!$B$2:$B$5,MATCH(F8610,'Lookup Tables'!$A$2:$A$5,0))</f>
        <v>Manager B</v>
      </c>
    </row>
    <row r="8611" customFormat="false" ht="15" hidden="false" customHeight="false" outlineLevel="0" collapsed="false">
      <c r="A8611" s="0" t="s">
        <v>6246</v>
      </c>
      <c r="B8611" s="13" t="n">
        <v>42159</v>
      </c>
      <c r="C8611" s="13" t="n">
        <v>42164</v>
      </c>
      <c r="D8611" s="14" t="s">
        <v>69</v>
      </c>
      <c r="E8611" s="14" t="s">
        <v>53</v>
      </c>
      <c r="F8611" s="14" t="s">
        <v>117</v>
      </c>
      <c r="G8611" s="14" t="s">
        <v>170</v>
      </c>
      <c r="H8611" s="14" t="s">
        <v>56</v>
      </c>
      <c r="I8611" s="14" t="s">
        <v>57</v>
      </c>
      <c r="J8611" s="14" t="s">
        <v>1035</v>
      </c>
      <c r="K8611" s="15" t="n">
        <v>353.568</v>
      </c>
      <c r="L8611" s="0" t="n">
        <v>2</v>
      </c>
      <c r="M8611" s="16" t="n">
        <v>0.2</v>
      </c>
      <c r="N8611" s="17" t="n">
        <v>-44.196</v>
      </c>
      <c r="O8611" s="0" t="str">
        <f aca="false">TEXT(B8611,"YYYY-MM")</f>
        <v>2015-06</v>
      </c>
      <c r="P8611" s="18" t="n">
        <f aca="false">IFERROR(N8611/K8611,0)</f>
        <v>-0.125</v>
      </c>
      <c r="Q8611" s="0" t="str">
        <f aca="false">IF(M8611=0,"No Discount",IF(M8611&lt;0.2,"Low (1-19%)",IF(M8611&lt;0.4,"Medium (20-39%)","High (40%+)")))</f>
        <v>Medium (20-39%)</v>
      </c>
      <c r="R8611" s="0" t="str">
        <f aca="false">INDEX('Lookup Tables'!$B$2:$B$5,MATCH(F8611,'Lookup Tables'!$A$2:$A$5,0))</f>
        <v>Manager B</v>
      </c>
    </row>
    <row r="8612" customFormat="false" ht="15" hidden="false" customHeight="false" outlineLevel="0" collapsed="false">
      <c r="A8612" s="0" t="s">
        <v>6246</v>
      </c>
      <c r="B8612" s="13" t="n">
        <v>42159</v>
      </c>
      <c r="C8612" s="13" t="n">
        <v>42164</v>
      </c>
      <c r="D8612" s="14" t="s">
        <v>69</v>
      </c>
      <c r="E8612" s="14" t="s">
        <v>53</v>
      </c>
      <c r="F8612" s="14" t="s">
        <v>117</v>
      </c>
      <c r="G8612" s="14" t="s">
        <v>170</v>
      </c>
      <c r="H8612" s="14" t="s">
        <v>56</v>
      </c>
      <c r="I8612" s="14" t="s">
        <v>76</v>
      </c>
      <c r="J8612" s="14" t="s">
        <v>1382</v>
      </c>
      <c r="K8612" s="15" t="n">
        <v>13.96</v>
      </c>
      <c r="L8612" s="0" t="n">
        <v>2</v>
      </c>
      <c r="M8612" s="16" t="n">
        <v>0</v>
      </c>
      <c r="N8612" s="17" t="n">
        <v>6.7008</v>
      </c>
      <c r="O8612" s="0" t="str">
        <f aca="false">TEXT(B8612,"YYYY-MM")</f>
        <v>2015-06</v>
      </c>
      <c r="P8612" s="18" t="n">
        <f aca="false">IFERROR(N8612/K8612,0)</f>
        <v>0.48</v>
      </c>
      <c r="Q8612" s="0" t="str">
        <f aca="false">IF(M8612=0,"No Discount",IF(M8612&lt;0.2,"Low (1-19%)",IF(M8612&lt;0.4,"Medium (20-39%)","High (40%+)")))</f>
        <v>No Discount</v>
      </c>
      <c r="R8612" s="0" t="str">
        <f aca="false">INDEX('Lookup Tables'!$B$2:$B$5,MATCH(F8612,'Lookup Tables'!$A$2:$A$5,0))</f>
        <v>Manager B</v>
      </c>
    </row>
    <row r="8613" customFormat="false" ht="15" hidden="false" customHeight="false" outlineLevel="0" collapsed="false">
      <c r="A8613" s="0" t="s">
        <v>6247</v>
      </c>
      <c r="B8613" s="13" t="n">
        <v>43417</v>
      </c>
      <c r="C8613" s="13" t="n">
        <v>43421</v>
      </c>
      <c r="D8613" s="14" t="s">
        <v>52</v>
      </c>
      <c r="E8613" s="14" t="s">
        <v>53</v>
      </c>
      <c r="F8613" s="14" t="s">
        <v>63</v>
      </c>
      <c r="G8613" s="14" t="s">
        <v>64</v>
      </c>
      <c r="H8613" s="14" t="s">
        <v>80</v>
      </c>
      <c r="I8613" s="14" t="s">
        <v>123</v>
      </c>
      <c r="J8613" s="14" t="s">
        <v>2676</v>
      </c>
      <c r="K8613" s="15" t="n">
        <v>82.95</v>
      </c>
      <c r="L8613" s="0" t="n">
        <v>5</v>
      </c>
      <c r="M8613" s="16" t="n">
        <v>0</v>
      </c>
      <c r="N8613" s="17" t="n">
        <v>29.0325</v>
      </c>
      <c r="O8613" s="0" t="str">
        <f aca="false">TEXT(B8613,"YYYY-MM")</f>
        <v>2018-11</v>
      </c>
      <c r="P8613" s="18" t="n">
        <f aca="false">IFERROR(N8613/K8613,0)</f>
        <v>0.35</v>
      </c>
      <c r="Q8613" s="0" t="str">
        <f aca="false">IF(M8613=0,"No Discount",IF(M8613&lt;0.2,"Low (1-19%)",IF(M8613&lt;0.4,"Medium (20-39%)","High (40%+)")))</f>
        <v>No Discount</v>
      </c>
      <c r="R8613" s="0" t="str">
        <f aca="false">INDEX('Lookup Tables'!$B$2:$B$5,MATCH(F8613,'Lookup Tables'!$A$2:$A$5,0))</f>
        <v>Manager D</v>
      </c>
    </row>
    <row r="8614" customFormat="false" ht="15" hidden="false" customHeight="false" outlineLevel="0" collapsed="false">
      <c r="A8614" s="0" t="s">
        <v>6248</v>
      </c>
      <c r="B8614" s="13" t="n">
        <v>42763</v>
      </c>
      <c r="C8614" s="13" t="n">
        <v>42767</v>
      </c>
      <c r="D8614" s="14" t="s">
        <v>52</v>
      </c>
      <c r="E8614" s="14" t="s">
        <v>62</v>
      </c>
      <c r="F8614" s="14" t="s">
        <v>63</v>
      </c>
      <c r="G8614" s="14" t="s">
        <v>64</v>
      </c>
      <c r="H8614" s="14" t="s">
        <v>65</v>
      </c>
      <c r="I8614" s="14" t="s">
        <v>78</v>
      </c>
      <c r="J8614" s="14" t="s">
        <v>723</v>
      </c>
      <c r="K8614" s="15" t="n">
        <v>39.68</v>
      </c>
      <c r="L8614" s="0" t="n">
        <v>2</v>
      </c>
      <c r="M8614" s="16" t="n">
        <v>0</v>
      </c>
      <c r="N8614" s="17" t="n">
        <v>10.3168</v>
      </c>
      <c r="O8614" s="0" t="str">
        <f aca="false">TEXT(B8614,"YYYY-MM")</f>
        <v>2017-01</v>
      </c>
      <c r="P8614" s="18" t="n">
        <f aca="false">IFERROR(N8614/K8614,0)</f>
        <v>0.26</v>
      </c>
      <c r="Q8614" s="0" t="str">
        <f aca="false">IF(M8614=0,"No Discount",IF(M8614&lt;0.2,"Low (1-19%)",IF(M8614&lt;0.4,"Medium (20-39%)","High (40%+)")))</f>
        <v>No Discount</v>
      </c>
      <c r="R8614" s="0" t="str">
        <f aca="false">INDEX('Lookup Tables'!$B$2:$B$5,MATCH(F8614,'Lookup Tables'!$A$2:$A$5,0))</f>
        <v>Manager D</v>
      </c>
    </row>
    <row r="8615" customFormat="false" ht="15" hidden="false" customHeight="false" outlineLevel="0" collapsed="false">
      <c r="A8615" s="0" t="s">
        <v>6249</v>
      </c>
      <c r="B8615" s="13" t="n">
        <v>43048</v>
      </c>
      <c r="C8615" s="13" t="n">
        <v>43053</v>
      </c>
      <c r="D8615" s="14" t="s">
        <v>69</v>
      </c>
      <c r="E8615" s="14" t="s">
        <v>53</v>
      </c>
      <c r="F8615" s="14" t="s">
        <v>63</v>
      </c>
      <c r="G8615" s="14" t="s">
        <v>64</v>
      </c>
      <c r="H8615" s="14" t="s">
        <v>80</v>
      </c>
      <c r="I8615" s="14" t="s">
        <v>123</v>
      </c>
      <c r="J8615" s="14" t="s">
        <v>511</v>
      </c>
      <c r="K8615" s="15" t="n">
        <v>479.97</v>
      </c>
      <c r="L8615" s="0" t="n">
        <v>3</v>
      </c>
      <c r="M8615" s="16" t="n">
        <v>0</v>
      </c>
      <c r="N8615" s="17" t="n">
        <v>177.5889</v>
      </c>
      <c r="O8615" s="0" t="str">
        <f aca="false">TEXT(B8615,"YYYY-MM")</f>
        <v>2017-11</v>
      </c>
      <c r="P8615" s="18" t="n">
        <f aca="false">IFERROR(N8615/K8615,0)</f>
        <v>0.37</v>
      </c>
      <c r="Q8615" s="0" t="str">
        <f aca="false">IF(M8615=0,"No Discount",IF(M8615&lt;0.2,"Low (1-19%)",IF(M8615&lt;0.4,"Medium (20-39%)","High (40%+)")))</f>
        <v>No Discount</v>
      </c>
      <c r="R8615" s="0" t="str">
        <f aca="false">INDEX('Lookup Tables'!$B$2:$B$5,MATCH(F8615,'Lookup Tables'!$A$2:$A$5,0))</f>
        <v>Manager D</v>
      </c>
    </row>
    <row r="8616" customFormat="false" ht="15" hidden="false" customHeight="false" outlineLevel="0" collapsed="false">
      <c r="A8616" s="0" t="s">
        <v>6250</v>
      </c>
      <c r="B8616" s="13" t="n">
        <v>42988</v>
      </c>
      <c r="C8616" s="13" t="n">
        <v>42992</v>
      </c>
      <c r="D8616" s="14" t="s">
        <v>69</v>
      </c>
      <c r="E8616" s="14" t="s">
        <v>53</v>
      </c>
      <c r="F8616" s="14" t="s">
        <v>63</v>
      </c>
      <c r="G8616" s="14" t="s">
        <v>94</v>
      </c>
      <c r="H8616" s="14" t="s">
        <v>65</v>
      </c>
      <c r="I8616" s="14" t="s">
        <v>66</v>
      </c>
      <c r="J8616" s="14" t="s">
        <v>3892</v>
      </c>
      <c r="K8616" s="15" t="n">
        <v>7.38</v>
      </c>
      <c r="L8616" s="0" t="n">
        <v>2</v>
      </c>
      <c r="M8616" s="16" t="n">
        <v>0</v>
      </c>
      <c r="N8616" s="17" t="n">
        <v>3.4686</v>
      </c>
      <c r="O8616" s="0" t="str">
        <f aca="false">TEXT(B8616,"YYYY-MM")</f>
        <v>2017-09</v>
      </c>
      <c r="P8616" s="18" t="n">
        <f aca="false">IFERROR(N8616/K8616,0)</f>
        <v>0.47</v>
      </c>
      <c r="Q8616" s="0" t="str">
        <f aca="false">IF(M8616=0,"No Discount",IF(M8616&lt;0.2,"Low (1-19%)",IF(M8616&lt;0.4,"Medium (20-39%)","High (40%+)")))</f>
        <v>No Discount</v>
      </c>
      <c r="R8616" s="0" t="str">
        <f aca="false">INDEX('Lookup Tables'!$B$2:$B$5,MATCH(F8616,'Lookup Tables'!$A$2:$A$5,0))</f>
        <v>Manager D</v>
      </c>
    </row>
    <row r="8617" customFormat="false" ht="15" hidden="false" customHeight="false" outlineLevel="0" collapsed="false">
      <c r="A8617" s="0" t="s">
        <v>6250</v>
      </c>
      <c r="B8617" s="13" t="n">
        <v>42988</v>
      </c>
      <c r="C8617" s="13" t="n">
        <v>42992</v>
      </c>
      <c r="D8617" s="14" t="s">
        <v>69</v>
      </c>
      <c r="E8617" s="14" t="s">
        <v>53</v>
      </c>
      <c r="F8617" s="14" t="s">
        <v>63</v>
      </c>
      <c r="G8617" s="14" t="s">
        <v>94</v>
      </c>
      <c r="H8617" s="14" t="s">
        <v>65</v>
      </c>
      <c r="I8617" s="14" t="s">
        <v>83</v>
      </c>
      <c r="J8617" s="14" t="s">
        <v>569</v>
      </c>
      <c r="K8617" s="15" t="n">
        <v>14.256</v>
      </c>
      <c r="L8617" s="0" t="n">
        <v>3</v>
      </c>
      <c r="M8617" s="16" t="n">
        <v>0.2</v>
      </c>
      <c r="N8617" s="17" t="n">
        <v>4.455</v>
      </c>
      <c r="O8617" s="0" t="str">
        <f aca="false">TEXT(B8617,"YYYY-MM")</f>
        <v>2017-09</v>
      </c>
      <c r="P8617" s="18" t="n">
        <f aca="false">IFERROR(N8617/K8617,0)</f>
        <v>0.3125</v>
      </c>
      <c r="Q8617" s="0" t="str">
        <f aca="false">IF(M8617=0,"No Discount",IF(M8617&lt;0.2,"Low (1-19%)",IF(M8617&lt;0.4,"Medium (20-39%)","High (40%+)")))</f>
        <v>Medium (20-39%)</v>
      </c>
      <c r="R8617" s="0" t="str">
        <f aca="false">INDEX('Lookup Tables'!$B$2:$B$5,MATCH(F8617,'Lookup Tables'!$A$2:$A$5,0))</f>
        <v>Manager D</v>
      </c>
    </row>
    <row r="8618" customFormat="false" ht="15" hidden="false" customHeight="false" outlineLevel="0" collapsed="false">
      <c r="A8618" s="0" t="s">
        <v>6250</v>
      </c>
      <c r="B8618" s="13" t="n">
        <v>42988</v>
      </c>
      <c r="C8618" s="13" t="n">
        <v>42992</v>
      </c>
      <c r="D8618" s="14" t="s">
        <v>69</v>
      </c>
      <c r="E8618" s="14" t="s">
        <v>53</v>
      </c>
      <c r="F8618" s="14" t="s">
        <v>63</v>
      </c>
      <c r="G8618" s="14" t="s">
        <v>94</v>
      </c>
      <c r="H8618" s="14" t="s">
        <v>65</v>
      </c>
      <c r="I8618" s="14" t="s">
        <v>91</v>
      </c>
      <c r="J8618" s="14" t="s">
        <v>1496</v>
      </c>
      <c r="K8618" s="15" t="n">
        <v>81.98</v>
      </c>
      <c r="L8618" s="0" t="n">
        <v>2</v>
      </c>
      <c r="M8618" s="16" t="n">
        <v>0</v>
      </c>
      <c r="N8618" s="17" t="n">
        <v>40.1702</v>
      </c>
      <c r="O8618" s="0" t="str">
        <f aca="false">TEXT(B8618,"YYYY-MM")</f>
        <v>2017-09</v>
      </c>
      <c r="P8618" s="18" t="n">
        <f aca="false">IFERROR(N8618/K8618,0)</f>
        <v>0.49</v>
      </c>
      <c r="Q8618" s="0" t="str">
        <f aca="false">IF(M8618=0,"No Discount",IF(M8618&lt;0.2,"Low (1-19%)",IF(M8618&lt;0.4,"Medium (20-39%)","High (40%+)")))</f>
        <v>No Discount</v>
      </c>
      <c r="R8618" s="0" t="str">
        <f aca="false">INDEX('Lookup Tables'!$B$2:$B$5,MATCH(F8618,'Lookup Tables'!$A$2:$A$5,0))</f>
        <v>Manager D</v>
      </c>
    </row>
    <row r="8619" customFormat="false" ht="15" hidden="false" customHeight="false" outlineLevel="0" collapsed="false">
      <c r="A8619" s="0" t="s">
        <v>6250</v>
      </c>
      <c r="B8619" s="13" t="n">
        <v>42988</v>
      </c>
      <c r="C8619" s="13" t="n">
        <v>42992</v>
      </c>
      <c r="D8619" s="14" t="s">
        <v>69</v>
      </c>
      <c r="E8619" s="14" t="s">
        <v>53</v>
      </c>
      <c r="F8619" s="14" t="s">
        <v>63</v>
      </c>
      <c r="G8619" s="14" t="s">
        <v>94</v>
      </c>
      <c r="H8619" s="14" t="s">
        <v>65</v>
      </c>
      <c r="I8619" s="14" t="s">
        <v>83</v>
      </c>
      <c r="J8619" s="14" t="s">
        <v>1296</v>
      </c>
      <c r="K8619" s="15" t="n">
        <v>39.624</v>
      </c>
      <c r="L8619" s="0" t="n">
        <v>3</v>
      </c>
      <c r="M8619" s="16" t="n">
        <v>0.2</v>
      </c>
      <c r="N8619" s="17" t="n">
        <v>13.8684</v>
      </c>
      <c r="O8619" s="0" t="str">
        <f aca="false">TEXT(B8619,"YYYY-MM")</f>
        <v>2017-09</v>
      </c>
      <c r="P8619" s="18" t="n">
        <f aca="false">IFERROR(N8619/K8619,0)</f>
        <v>0.35</v>
      </c>
      <c r="Q8619" s="0" t="str">
        <f aca="false">IF(M8619=0,"No Discount",IF(M8619&lt;0.2,"Low (1-19%)",IF(M8619&lt;0.4,"Medium (20-39%)","High (40%+)")))</f>
        <v>Medium (20-39%)</v>
      </c>
      <c r="R8619" s="0" t="str">
        <f aca="false">INDEX('Lookup Tables'!$B$2:$B$5,MATCH(F8619,'Lookup Tables'!$A$2:$A$5,0))</f>
        <v>Manager D</v>
      </c>
    </row>
    <row r="8620" customFormat="false" ht="15" hidden="false" customHeight="false" outlineLevel="0" collapsed="false">
      <c r="A8620" s="0" t="s">
        <v>6251</v>
      </c>
      <c r="B8620" s="13" t="n">
        <v>43162</v>
      </c>
      <c r="C8620" s="13" t="n">
        <v>43167</v>
      </c>
      <c r="D8620" s="14" t="s">
        <v>69</v>
      </c>
      <c r="E8620" s="14" t="s">
        <v>62</v>
      </c>
      <c r="F8620" s="14" t="s">
        <v>63</v>
      </c>
      <c r="G8620" s="14" t="s">
        <v>64</v>
      </c>
      <c r="H8620" s="14" t="s">
        <v>56</v>
      </c>
      <c r="I8620" s="14" t="s">
        <v>71</v>
      </c>
      <c r="J8620" s="14" t="s">
        <v>1277</v>
      </c>
      <c r="K8620" s="15" t="n">
        <v>399.672</v>
      </c>
      <c r="L8620" s="0" t="n">
        <v>7</v>
      </c>
      <c r="M8620" s="16" t="n">
        <v>0.2</v>
      </c>
      <c r="N8620" s="17" t="n">
        <v>-14.9877</v>
      </c>
      <c r="O8620" s="0" t="str">
        <f aca="false">TEXT(B8620,"YYYY-MM")</f>
        <v>2018-03</v>
      </c>
      <c r="P8620" s="18" t="n">
        <f aca="false">IFERROR(N8620/K8620,0)</f>
        <v>-0.0375</v>
      </c>
      <c r="Q8620" s="0" t="str">
        <f aca="false">IF(M8620=0,"No Discount",IF(M8620&lt;0.2,"Low (1-19%)",IF(M8620&lt;0.4,"Medium (20-39%)","High (40%+)")))</f>
        <v>Medium (20-39%)</v>
      </c>
      <c r="R8620" s="0" t="str">
        <f aca="false">INDEX('Lookup Tables'!$B$2:$B$5,MATCH(F8620,'Lookup Tables'!$A$2:$A$5,0))</f>
        <v>Manager D</v>
      </c>
    </row>
    <row r="8621" customFormat="false" ht="15" hidden="false" customHeight="false" outlineLevel="0" collapsed="false">
      <c r="A8621" s="0" t="s">
        <v>6252</v>
      </c>
      <c r="B8621" s="13" t="n">
        <v>43351</v>
      </c>
      <c r="C8621" s="13" t="n">
        <v>43356</v>
      </c>
      <c r="D8621" s="14" t="s">
        <v>52</v>
      </c>
      <c r="E8621" s="14" t="s">
        <v>62</v>
      </c>
      <c r="F8621" s="14" t="s">
        <v>117</v>
      </c>
      <c r="G8621" s="14" t="s">
        <v>170</v>
      </c>
      <c r="H8621" s="14" t="s">
        <v>65</v>
      </c>
      <c r="I8621" s="14" t="s">
        <v>73</v>
      </c>
      <c r="J8621" s="14" t="s">
        <v>3504</v>
      </c>
      <c r="K8621" s="15" t="n">
        <v>65.12</v>
      </c>
      <c r="L8621" s="0" t="n">
        <v>4</v>
      </c>
      <c r="M8621" s="16" t="n">
        <v>0</v>
      </c>
      <c r="N8621" s="17" t="n">
        <v>16.9312</v>
      </c>
      <c r="O8621" s="0" t="str">
        <f aca="false">TEXT(B8621,"YYYY-MM")</f>
        <v>2018-09</v>
      </c>
      <c r="P8621" s="18" t="n">
        <f aca="false">IFERROR(N8621/K8621,0)</f>
        <v>0.26</v>
      </c>
      <c r="Q8621" s="0" t="str">
        <f aca="false">IF(M8621=0,"No Discount",IF(M8621&lt;0.2,"Low (1-19%)",IF(M8621&lt;0.4,"Medium (20-39%)","High (40%+)")))</f>
        <v>No Discount</v>
      </c>
      <c r="R8621" s="0" t="str">
        <f aca="false">INDEX('Lookup Tables'!$B$2:$B$5,MATCH(F8621,'Lookup Tables'!$A$2:$A$5,0))</f>
        <v>Manager B</v>
      </c>
    </row>
    <row r="8622" customFormat="false" ht="15" hidden="false" customHeight="false" outlineLevel="0" collapsed="false">
      <c r="A8622" s="0" t="s">
        <v>6253</v>
      </c>
      <c r="B8622" s="13" t="n">
        <v>43410</v>
      </c>
      <c r="C8622" s="13" t="n">
        <v>43413</v>
      </c>
      <c r="D8622" s="14" t="s">
        <v>52</v>
      </c>
      <c r="E8622" s="14" t="s">
        <v>53</v>
      </c>
      <c r="F8622" s="14" t="s">
        <v>98</v>
      </c>
      <c r="G8622" s="14" t="s">
        <v>99</v>
      </c>
      <c r="H8622" s="14" t="s">
        <v>56</v>
      </c>
      <c r="I8622" s="14" t="s">
        <v>76</v>
      </c>
      <c r="J8622" s="14" t="s">
        <v>1193</v>
      </c>
      <c r="K8622" s="15" t="n">
        <v>30.56</v>
      </c>
      <c r="L8622" s="0" t="n">
        <v>5</v>
      </c>
      <c r="M8622" s="16" t="n">
        <v>0.6</v>
      </c>
      <c r="N8622" s="17" t="n">
        <v>-19.864</v>
      </c>
      <c r="O8622" s="0" t="str">
        <f aca="false">TEXT(B8622,"YYYY-MM")</f>
        <v>2018-11</v>
      </c>
      <c r="P8622" s="18" t="n">
        <f aca="false">IFERROR(N8622/K8622,0)</f>
        <v>-0.65</v>
      </c>
      <c r="Q8622" s="0" t="str">
        <f aca="false">IF(M8622=0,"No Discount",IF(M8622&lt;0.2,"Low (1-19%)",IF(M8622&lt;0.4,"Medium (20-39%)","High (40%+)")))</f>
        <v>High (40%+)</v>
      </c>
      <c r="R8622" s="0" t="str">
        <f aca="false">INDEX('Lookup Tables'!$B$2:$B$5,MATCH(F8622,'Lookup Tables'!$A$2:$A$5,0))</f>
        <v>Manager A</v>
      </c>
    </row>
    <row r="8623" customFormat="false" ht="15" hidden="false" customHeight="false" outlineLevel="0" collapsed="false">
      <c r="A8623" s="0" t="s">
        <v>6254</v>
      </c>
      <c r="B8623" s="13" t="n">
        <v>43233</v>
      </c>
      <c r="C8623" s="13" t="n">
        <v>43238</v>
      </c>
      <c r="D8623" s="14" t="s">
        <v>69</v>
      </c>
      <c r="E8623" s="14" t="s">
        <v>62</v>
      </c>
      <c r="F8623" s="14" t="s">
        <v>54</v>
      </c>
      <c r="G8623" s="14" t="s">
        <v>200</v>
      </c>
      <c r="H8623" s="14" t="s">
        <v>65</v>
      </c>
      <c r="I8623" s="14" t="s">
        <v>85</v>
      </c>
      <c r="J8623" s="14" t="s">
        <v>244</v>
      </c>
      <c r="K8623" s="15" t="n">
        <v>20.768</v>
      </c>
      <c r="L8623" s="0" t="n">
        <v>2</v>
      </c>
      <c r="M8623" s="16" t="n">
        <v>0.2</v>
      </c>
      <c r="N8623" s="17" t="n">
        <v>2.3364</v>
      </c>
      <c r="O8623" s="0" t="str">
        <f aca="false">TEXT(B8623,"YYYY-MM")</f>
        <v>2018-05</v>
      </c>
      <c r="P8623" s="18" t="n">
        <f aca="false">IFERROR(N8623/K8623,0)</f>
        <v>0.1125</v>
      </c>
      <c r="Q8623" s="0" t="str">
        <f aca="false">IF(M8623=0,"No Discount",IF(M8623&lt;0.2,"Low (1-19%)",IF(M8623&lt;0.4,"Medium (20-39%)","High (40%+)")))</f>
        <v>Medium (20-39%)</v>
      </c>
      <c r="R8623" s="0" t="str">
        <f aca="false">INDEX('Lookup Tables'!$B$2:$B$5,MATCH(F8623,'Lookup Tables'!$A$2:$A$5,0))</f>
        <v>Manager C</v>
      </c>
    </row>
    <row r="8624" customFormat="false" ht="15" hidden="false" customHeight="false" outlineLevel="0" collapsed="false">
      <c r="A8624" s="0" t="s">
        <v>6255</v>
      </c>
      <c r="B8624" s="13" t="n">
        <v>43066</v>
      </c>
      <c r="C8624" s="13" t="n">
        <v>43070</v>
      </c>
      <c r="D8624" s="14" t="s">
        <v>69</v>
      </c>
      <c r="E8624" s="14" t="s">
        <v>53</v>
      </c>
      <c r="F8624" s="14" t="s">
        <v>63</v>
      </c>
      <c r="G8624" s="14" t="s">
        <v>189</v>
      </c>
      <c r="H8624" s="14" t="s">
        <v>65</v>
      </c>
      <c r="I8624" s="14" t="s">
        <v>73</v>
      </c>
      <c r="J8624" s="14" t="s">
        <v>495</v>
      </c>
      <c r="K8624" s="15" t="n">
        <v>39.808</v>
      </c>
      <c r="L8624" s="0" t="n">
        <v>4</v>
      </c>
      <c r="M8624" s="16" t="n">
        <v>0.2</v>
      </c>
      <c r="N8624" s="17" t="n">
        <v>3.9808</v>
      </c>
      <c r="O8624" s="0" t="str">
        <f aca="false">TEXT(B8624,"YYYY-MM")</f>
        <v>2017-11</v>
      </c>
      <c r="P8624" s="18" t="n">
        <f aca="false">IFERROR(N8624/K8624,0)</f>
        <v>0.1</v>
      </c>
      <c r="Q8624" s="0" t="str">
        <f aca="false">IF(M8624=0,"No Discount",IF(M8624&lt;0.2,"Low (1-19%)",IF(M8624&lt;0.4,"Medium (20-39%)","High (40%+)")))</f>
        <v>Medium (20-39%)</v>
      </c>
      <c r="R8624" s="0" t="str">
        <f aca="false">INDEX('Lookup Tables'!$B$2:$B$5,MATCH(F8624,'Lookup Tables'!$A$2:$A$5,0))</f>
        <v>Manager D</v>
      </c>
    </row>
    <row r="8625" customFormat="false" ht="15" hidden="false" customHeight="false" outlineLevel="0" collapsed="false">
      <c r="A8625" s="0" t="s">
        <v>6256</v>
      </c>
      <c r="B8625" s="13" t="n">
        <v>42687</v>
      </c>
      <c r="C8625" s="13" t="n">
        <v>42692</v>
      </c>
      <c r="D8625" s="14" t="s">
        <v>69</v>
      </c>
      <c r="E8625" s="14" t="s">
        <v>53</v>
      </c>
      <c r="F8625" s="14" t="s">
        <v>54</v>
      </c>
      <c r="G8625" s="14" t="s">
        <v>70</v>
      </c>
      <c r="H8625" s="14" t="s">
        <v>65</v>
      </c>
      <c r="I8625" s="14" t="s">
        <v>83</v>
      </c>
      <c r="J8625" s="14" t="s">
        <v>1992</v>
      </c>
      <c r="K8625" s="15" t="n">
        <v>121.104</v>
      </c>
      <c r="L8625" s="0" t="n">
        <v>6</v>
      </c>
      <c r="M8625" s="16" t="n">
        <v>0.7</v>
      </c>
      <c r="N8625" s="17" t="n">
        <v>-100.92</v>
      </c>
      <c r="O8625" s="0" t="str">
        <f aca="false">TEXT(B8625,"YYYY-MM")</f>
        <v>2016-11</v>
      </c>
      <c r="P8625" s="18" t="n">
        <f aca="false">IFERROR(N8625/K8625,0)</f>
        <v>-0.833333333333333</v>
      </c>
      <c r="Q8625" s="0" t="str">
        <f aca="false">IF(M8625=0,"No Discount",IF(M8625&lt;0.2,"Low (1-19%)",IF(M8625&lt;0.4,"Medium (20-39%)","High (40%+)")))</f>
        <v>High (40%+)</v>
      </c>
      <c r="R8625" s="0" t="str">
        <f aca="false">INDEX('Lookup Tables'!$B$2:$B$5,MATCH(F8625,'Lookup Tables'!$A$2:$A$5,0))</f>
        <v>Manager C</v>
      </c>
    </row>
    <row r="8626" customFormat="false" ht="15" hidden="false" customHeight="false" outlineLevel="0" collapsed="false">
      <c r="A8626" s="0" t="s">
        <v>6256</v>
      </c>
      <c r="B8626" s="13" t="n">
        <v>42687</v>
      </c>
      <c r="C8626" s="13" t="n">
        <v>42692</v>
      </c>
      <c r="D8626" s="14" t="s">
        <v>69</v>
      </c>
      <c r="E8626" s="14" t="s">
        <v>53</v>
      </c>
      <c r="F8626" s="14" t="s">
        <v>54</v>
      </c>
      <c r="G8626" s="14" t="s">
        <v>70</v>
      </c>
      <c r="H8626" s="14" t="s">
        <v>80</v>
      </c>
      <c r="I8626" s="14" t="s">
        <v>123</v>
      </c>
      <c r="J8626" s="14" t="s">
        <v>2107</v>
      </c>
      <c r="K8626" s="15" t="n">
        <v>111.96</v>
      </c>
      <c r="L8626" s="0" t="n">
        <v>5</v>
      </c>
      <c r="M8626" s="16" t="n">
        <v>0.2</v>
      </c>
      <c r="N8626" s="17" t="n">
        <v>-1.3995</v>
      </c>
      <c r="O8626" s="0" t="str">
        <f aca="false">TEXT(B8626,"YYYY-MM")</f>
        <v>2016-11</v>
      </c>
      <c r="P8626" s="18" t="n">
        <f aca="false">IFERROR(N8626/K8626,0)</f>
        <v>-0.0125</v>
      </c>
      <c r="Q8626" s="0" t="str">
        <f aca="false">IF(M8626=0,"No Discount",IF(M8626&lt;0.2,"Low (1-19%)",IF(M8626&lt;0.4,"Medium (20-39%)","High (40%+)")))</f>
        <v>Medium (20-39%)</v>
      </c>
      <c r="R8626" s="0" t="str">
        <f aca="false">INDEX('Lookup Tables'!$B$2:$B$5,MATCH(F8626,'Lookup Tables'!$A$2:$A$5,0))</f>
        <v>Manager C</v>
      </c>
    </row>
    <row r="8627" customFormat="false" ht="15" hidden="false" customHeight="false" outlineLevel="0" collapsed="false">
      <c r="A8627" s="0" t="s">
        <v>6257</v>
      </c>
      <c r="B8627" s="13" t="n">
        <v>42712</v>
      </c>
      <c r="C8627" s="13" t="n">
        <v>42716</v>
      </c>
      <c r="D8627" s="14" t="s">
        <v>69</v>
      </c>
      <c r="E8627" s="14" t="s">
        <v>62</v>
      </c>
      <c r="F8627" s="14" t="s">
        <v>63</v>
      </c>
      <c r="G8627" s="14" t="s">
        <v>252</v>
      </c>
      <c r="H8627" s="14" t="s">
        <v>65</v>
      </c>
      <c r="I8627" s="14" t="s">
        <v>91</v>
      </c>
      <c r="J8627" s="14" t="s">
        <v>2314</v>
      </c>
      <c r="K8627" s="15" t="n">
        <v>15.696</v>
      </c>
      <c r="L8627" s="0" t="n">
        <v>3</v>
      </c>
      <c r="M8627" s="16" t="n">
        <v>0.2</v>
      </c>
      <c r="N8627" s="17" t="n">
        <v>5.1012</v>
      </c>
      <c r="O8627" s="0" t="str">
        <f aca="false">TEXT(B8627,"YYYY-MM")</f>
        <v>2016-12</v>
      </c>
      <c r="P8627" s="18" t="n">
        <f aca="false">IFERROR(N8627/K8627,0)</f>
        <v>0.325</v>
      </c>
      <c r="Q8627" s="0" t="str">
        <f aca="false">IF(M8627=0,"No Discount",IF(M8627&lt;0.2,"Low (1-19%)",IF(M8627&lt;0.4,"Medium (20-39%)","High (40%+)")))</f>
        <v>Medium (20-39%)</v>
      </c>
      <c r="R8627" s="0" t="str">
        <f aca="false">INDEX('Lookup Tables'!$B$2:$B$5,MATCH(F8627,'Lookup Tables'!$A$2:$A$5,0))</f>
        <v>Manager D</v>
      </c>
    </row>
    <row r="8628" customFormat="false" ht="15" hidden="false" customHeight="false" outlineLevel="0" collapsed="false">
      <c r="A8628" s="0" t="s">
        <v>6258</v>
      </c>
      <c r="B8628" s="13" t="n">
        <v>42620</v>
      </c>
      <c r="C8628" s="13" t="n">
        <v>42625</v>
      </c>
      <c r="D8628" s="14" t="s">
        <v>69</v>
      </c>
      <c r="E8628" s="14" t="s">
        <v>62</v>
      </c>
      <c r="F8628" s="14" t="s">
        <v>117</v>
      </c>
      <c r="G8628" s="14" t="s">
        <v>170</v>
      </c>
      <c r="H8628" s="14" t="s">
        <v>65</v>
      </c>
      <c r="I8628" s="14" t="s">
        <v>73</v>
      </c>
      <c r="J8628" s="14" t="s">
        <v>2382</v>
      </c>
      <c r="K8628" s="15" t="n">
        <v>70.26</v>
      </c>
      <c r="L8628" s="0" t="n">
        <v>3</v>
      </c>
      <c r="M8628" s="16" t="n">
        <v>0</v>
      </c>
      <c r="N8628" s="17" t="n">
        <v>18.9702</v>
      </c>
      <c r="O8628" s="0" t="str">
        <f aca="false">TEXT(B8628,"YYYY-MM")</f>
        <v>2016-09</v>
      </c>
      <c r="P8628" s="18" t="n">
        <f aca="false">IFERROR(N8628/K8628,0)</f>
        <v>0.27</v>
      </c>
      <c r="Q8628" s="0" t="str">
        <f aca="false">IF(M8628=0,"No Discount",IF(M8628&lt;0.2,"Low (1-19%)",IF(M8628&lt;0.4,"Medium (20-39%)","High (40%+)")))</f>
        <v>No Discount</v>
      </c>
      <c r="R8628" s="0" t="str">
        <f aca="false">INDEX('Lookup Tables'!$B$2:$B$5,MATCH(F8628,'Lookup Tables'!$A$2:$A$5,0))</f>
        <v>Manager B</v>
      </c>
    </row>
    <row r="8629" customFormat="false" ht="15" hidden="false" customHeight="false" outlineLevel="0" collapsed="false">
      <c r="A8629" s="0" t="s">
        <v>6258</v>
      </c>
      <c r="B8629" s="13" t="n">
        <v>42620</v>
      </c>
      <c r="C8629" s="13" t="n">
        <v>42625</v>
      </c>
      <c r="D8629" s="14" t="s">
        <v>69</v>
      </c>
      <c r="E8629" s="14" t="s">
        <v>62</v>
      </c>
      <c r="F8629" s="14" t="s">
        <v>117</v>
      </c>
      <c r="G8629" s="14" t="s">
        <v>170</v>
      </c>
      <c r="H8629" s="14" t="s">
        <v>80</v>
      </c>
      <c r="I8629" s="14" t="s">
        <v>123</v>
      </c>
      <c r="J8629" s="14" t="s">
        <v>3394</v>
      </c>
      <c r="K8629" s="15" t="n">
        <v>90</v>
      </c>
      <c r="L8629" s="0" t="n">
        <v>5</v>
      </c>
      <c r="M8629" s="16" t="n">
        <v>0</v>
      </c>
      <c r="N8629" s="17" t="n">
        <v>16.2</v>
      </c>
      <c r="O8629" s="0" t="str">
        <f aca="false">TEXT(B8629,"YYYY-MM")</f>
        <v>2016-09</v>
      </c>
      <c r="P8629" s="18" t="n">
        <f aca="false">IFERROR(N8629/K8629,0)</f>
        <v>0.18</v>
      </c>
      <c r="Q8629" s="0" t="str">
        <f aca="false">IF(M8629=0,"No Discount",IF(M8629&lt;0.2,"Low (1-19%)",IF(M8629&lt;0.4,"Medium (20-39%)","High (40%+)")))</f>
        <v>No Discount</v>
      </c>
      <c r="R8629" s="0" t="str">
        <f aca="false">INDEX('Lookup Tables'!$B$2:$B$5,MATCH(F8629,'Lookup Tables'!$A$2:$A$5,0))</f>
        <v>Manager B</v>
      </c>
    </row>
    <row r="8630" customFormat="false" ht="15" hidden="false" customHeight="false" outlineLevel="0" collapsed="false">
      <c r="A8630" s="0" t="s">
        <v>6258</v>
      </c>
      <c r="B8630" s="13" t="n">
        <v>42620</v>
      </c>
      <c r="C8630" s="13" t="n">
        <v>42625</v>
      </c>
      <c r="D8630" s="14" t="s">
        <v>69</v>
      </c>
      <c r="E8630" s="14" t="s">
        <v>62</v>
      </c>
      <c r="F8630" s="14" t="s">
        <v>117</v>
      </c>
      <c r="G8630" s="14" t="s">
        <v>170</v>
      </c>
      <c r="H8630" s="14" t="s">
        <v>65</v>
      </c>
      <c r="I8630" s="14" t="s">
        <v>83</v>
      </c>
      <c r="J8630" s="14" t="s">
        <v>947</v>
      </c>
      <c r="K8630" s="15" t="n">
        <v>6.096</v>
      </c>
      <c r="L8630" s="0" t="n">
        <v>2</v>
      </c>
      <c r="M8630" s="16" t="n">
        <v>0.2</v>
      </c>
      <c r="N8630" s="17" t="n">
        <v>2.0574</v>
      </c>
      <c r="O8630" s="0" t="str">
        <f aca="false">TEXT(B8630,"YYYY-MM")</f>
        <v>2016-09</v>
      </c>
      <c r="P8630" s="18" t="n">
        <f aca="false">IFERROR(N8630/K8630,0)</f>
        <v>0.3375</v>
      </c>
      <c r="Q8630" s="0" t="str">
        <f aca="false">IF(M8630=0,"No Discount",IF(M8630&lt;0.2,"Low (1-19%)",IF(M8630&lt;0.4,"Medium (20-39%)","High (40%+)")))</f>
        <v>Medium (20-39%)</v>
      </c>
      <c r="R8630" s="0" t="str">
        <f aca="false">INDEX('Lookup Tables'!$B$2:$B$5,MATCH(F8630,'Lookup Tables'!$A$2:$A$5,0))</f>
        <v>Manager B</v>
      </c>
    </row>
    <row r="8631" customFormat="false" ht="15" hidden="false" customHeight="false" outlineLevel="0" collapsed="false">
      <c r="A8631" s="0" t="s">
        <v>6258</v>
      </c>
      <c r="B8631" s="13" t="n">
        <v>42620</v>
      </c>
      <c r="C8631" s="13" t="n">
        <v>42625</v>
      </c>
      <c r="D8631" s="14" t="s">
        <v>69</v>
      </c>
      <c r="E8631" s="14" t="s">
        <v>62</v>
      </c>
      <c r="F8631" s="14" t="s">
        <v>117</v>
      </c>
      <c r="G8631" s="14" t="s">
        <v>170</v>
      </c>
      <c r="H8631" s="14" t="s">
        <v>56</v>
      </c>
      <c r="I8631" s="14" t="s">
        <v>71</v>
      </c>
      <c r="J8631" s="14" t="s">
        <v>2768</v>
      </c>
      <c r="K8631" s="15" t="n">
        <v>481.176</v>
      </c>
      <c r="L8631" s="0" t="n">
        <v>2</v>
      </c>
      <c r="M8631" s="16" t="n">
        <v>0.4</v>
      </c>
      <c r="N8631" s="17" t="n">
        <v>-120.294</v>
      </c>
      <c r="O8631" s="0" t="str">
        <f aca="false">TEXT(B8631,"YYYY-MM")</f>
        <v>2016-09</v>
      </c>
      <c r="P8631" s="18" t="n">
        <f aca="false">IFERROR(N8631/K8631,0)</f>
        <v>-0.25</v>
      </c>
      <c r="Q8631" s="0" t="str">
        <f aca="false">IF(M8631=0,"No Discount",IF(M8631&lt;0.2,"Low (1-19%)",IF(M8631&lt;0.4,"Medium (20-39%)","High (40%+)")))</f>
        <v>High (40%+)</v>
      </c>
      <c r="R8631" s="0" t="str">
        <f aca="false">INDEX('Lookup Tables'!$B$2:$B$5,MATCH(F8631,'Lookup Tables'!$A$2:$A$5,0))</f>
        <v>Manager B</v>
      </c>
    </row>
    <row r="8632" customFormat="false" ht="15" hidden="false" customHeight="false" outlineLevel="0" collapsed="false">
      <c r="A8632" s="0" t="s">
        <v>6258</v>
      </c>
      <c r="B8632" s="13" t="n">
        <v>42620</v>
      </c>
      <c r="C8632" s="13" t="n">
        <v>42625</v>
      </c>
      <c r="D8632" s="14" t="s">
        <v>69</v>
      </c>
      <c r="E8632" s="14" t="s">
        <v>62</v>
      </c>
      <c r="F8632" s="14" t="s">
        <v>117</v>
      </c>
      <c r="G8632" s="14" t="s">
        <v>170</v>
      </c>
      <c r="H8632" s="14" t="s">
        <v>65</v>
      </c>
      <c r="I8632" s="14" t="s">
        <v>171</v>
      </c>
      <c r="J8632" s="14" t="s">
        <v>1437</v>
      </c>
      <c r="K8632" s="15" t="n">
        <v>7.24</v>
      </c>
      <c r="L8632" s="0" t="n">
        <v>4</v>
      </c>
      <c r="M8632" s="16" t="n">
        <v>0</v>
      </c>
      <c r="N8632" s="17" t="n">
        <v>2.3892</v>
      </c>
      <c r="O8632" s="0" t="str">
        <f aca="false">TEXT(B8632,"YYYY-MM")</f>
        <v>2016-09</v>
      </c>
      <c r="P8632" s="18" t="n">
        <f aca="false">IFERROR(N8632/K8632,0)</f>
        <v>0.33</v>
      </c>
      <c r="Q8632" s="0" t="str">
        <f aca="false">IF(M8632=0,"No Discount",IF(M8632&lt;0.2,"Low (1-19%)",IF(M8632&lt;0.4,"Medium (20-39%)","High (40%+)")))</f>
        <v>No Discount</v>
      </c>
      <c r="R8632" s="0" t="str">
        <f aca="false">INDEX('Lookup Tables'!$B$2:$B$5,MATCH(F8632,'Lookup Tables'!$A$2:$A$5,0))</f>
        <v>Manager B</v>
      </c>
    </row>
    <row r="8633" customFormat="false" ht="15" hidden="false" customHeight="false" outlineLevel="0" collapsed="false">
      <c r="A8633" s="0" t="s">
        <v>6259</v>
      </c>
      <c r="B8633" s="13" t="n">
        <v>42944</v>
      </c>
      <c r="C8633" s="13" t="n">
        <v>42945</v>
      </c>
      <c r="D8633" s="14" t="s">
        <v>137</v>
      </c>
      <c r="E8633" s="14" t="s">
        <v>53</v>
      </c>
      <c r="F8633" s="14" t="s">
        <v>117</v>
      </c>
      <c r="G8633" s="14" t="s">
        <v>118</v>
      </c>
      <c r="H8633" s="14" t="s">
        <v>56</v>
      </c>
      <c r="I8633" s="14" t="s">
        <v>57</v>
      </c>
      <c r="J8633" s="14" t="s">
        <v>1115</v>
      </c>
      <c r="K8633" s="15" t="n">
        <v>177.45</v>
      </c>
      <c r="L8633" s="0" t="n">
        <v>5</v>
      </c>
      <c r="M8633" s="16" t="n">
        <v>0.5</v>
      </c>
      <c r="N8633" s="17" t="n">
        <v>-78.078</v>
      </c>
      <c r="O8633" s="0" t="str">
        <f aca="false">TEXT(B8633,"YYYY-MM")</f>
        <v>2017-07</v>
      </c>
      <c r="P8633" s="18" t="n">
        <f aca="false">IFERROR(N8633/K8633,0)</f>
        <v>-0.44</v>
      </c>
      <c r="Q8633" s="0" t="str">
        <f aca="false">IF(M8633=0,"No Discount",IF(M8633&lt;0.2,"Low (1-19%)",IF(M8633&lt;0.4,"Medium (20-39%)","High (40%+)")))</f>
        <v>High (40%+)</v>
      </c>
      <c r="R8633" s="0" t="str">
        <f aca="false">INDEX('Lookup Tables'!$B$2:$B$5,MATCH(F8633,'Lookup Tables'!$A$2:$A$5,0))</f>
        <v>Manager B</v>
      </c>
    </row>
    <row r="8634" customFormat="false" ht="15" hidden="false" customHeight="false" outlineLevel="0" collapsed="false">
      <c r="A8634" s="0" t="s">
        <v>6259</v>
      </c>
      <c r="B8634" s="13" t="n">
        <v>42944</v>
      </c>
      <c r="C8634" s="13" t="n">
        <v>42945</v>
      </c>
      <c r="D8634" s="14" t="s">
        <v>137</v>
      </c>
      <c r="E8634" s="14" t="s">
        <v>53</v>
      </c>
      <c r="F8634" s="14" t="s">
        <v>117</v>
      </c>
      <c r="G8634" s="14" t="s">
        <v>118</v>
      </c>
      <c r="H8634" s="14" t="s">
        <v>65</v>
      </c>
      <c r="I8634" s="14" t="s">
        <v>83</v>
      </c>
      <c r="J8634" s="14" t="s">
        <v>1220</v>
      </c>
      <c r="K8634" s="15" t="n">
        <v>1369.764</v>
      </c>
      <c r="L8634" s="0" t="n">
        <v>6</v>
      </c>
      <c r="M8634" s="16" t="n">
        <v>0.7</v>
      </c>
      <c r="N8634" s="17" t="n">
        <v>-913.176</v>
      </c>
      <c r="O8634" s="0" t="str">
        <f aca="false">TEXT(B8634,"YYYY-MM")</f>
        <v>2017-07</v>
      </c>
      <c r="P8634" s="18" t="n">
        <f aca="false">IFERROR(N8634/K8634,0)</f>
        <v>-0.666666666666667</v>
      </c>
      <c r="Q8634" s="0" t="str">
        <f aca="false">IF(M8634=0,"No Discount",IF(M8634&lt;0.2,"Low (1-19%)",IF(M8634&lt;0.4,"Medium (20-39%)","High (40%+)")))</f>
        <v>High (40%+)</v>
      </c>
      <c r="R8634" s="0" t="str">
        <f aca="false">INDEX('Lookup Tables'!$B$2:$B$5,MATCH(F8634,'Lookup Tables'!$A$2:$A$5,0))</f>
        <v>Manager B</v>
      </c>
    </row>
    <row r="8635" customFormat="false" ht="15" hidden="false" customHeight="false" outlineLevel="0" collapsed="false">
      <c r="A8635" s="0" t="s">
        <v>6259</v>
      </c>
      <c r="B8635" s="13" t="n">
        <v>42944</v>
      </c>
      <c r="C8635" s="13" t="n">
        <v>42945</v>
      </c>
      <c r="D8635" s="14" t="s">
        <v>137</v>
      </c>
      <c r="E8635" s="14" t="s">
        <v>53</v>
      </c>
      <c r="F8635" s="14" t="s">
        <v>117</v>
      </c>
      <c r="G8635" s="14" t="s">
        <v>118</v>
      </c>
      <c r="H8635" s="14" t="s">
        <v>65</v>
      </c>
      <c r="I8635" s="14" t="s">
        <v>85</v>
      </c>
      <c r="J8635" s="14" t="s">
        <v>4077</v>
      </c>
      <c r="K8635" s="15" t="n">
        <v>9.48</v>
      </c>
      <c r="L8635" s="0" t="n">
        <v>3</v>
      </c>
      <c r="M8635" s="16" t="n">
        <v>0.2</v>
      </c>
      <c r="N8635" s="17" t="n">
        <v>0.711</v>
      </c>
      <c r="O8635" s="0" t="str">
        <f aca="false">TEXT(B8635,"YYYY-MM")</f>
        <v>2017-07</v>
      </c>
      <c r="P8635" s="18" t="n">
        <f aca="false">IFERROR(N8635/K8635,0)</f>
        <v>0.075</v>
      </c>
      <c r="Q8635" s="0" t="str">
        <f aca="false">IF(M8635=0,"No Discount",IF(M8635&lt;0.2,"Low (1-19%)",IF(M8635&lt;0.4,"Medium (20-39%)","High (40%+)")))</f>
        <v>Medium (20-39%)</v>
      </c>
      <c r="R8635" s="0" t="str">
        <f aca="false">INDEX('Lookup Tables'!$B$2:$B$5,MATCH(F8635,'Lookup Tables'!$A$2:$A$5,0))</f>
        <v>Manager B</v>
      </c>
    </row>
    <row r="8636" customFormat="false" ht="15" hidden="false" customHeight="false" outlineLevel="0" collapsed="false">
      <c r="A8636" s="0" t="s">
        <v>6260</v>
      </c>
      <c r="B8636" s="13" t="n">
        <v>43337</v>
      </c>
      <c r="C8636" s="13" t="n">
        <v>43341</v>
      </c>
      <c r="D8636" s="14" t="s">
        <v>69</v>
      </c>
      <c r="E8636" s="14" t="s">
        <v>53</v>
      </c>
      <c r="F8636" s="14" t="s">
        <v>117</v>
      </c>
      <c r="G8636" s="14" t="s">
        <v>118</v>
      </c>
      <c r="H8636" s="14" t="s">
        <v>56</v>
      </c>
      <c r="I8636" s="14" t="s">
        <v>57</v>
      </c>
      <c r="J8636" s="14" t="s">
        <v>58</v>
      </c>
      <c r="K8636" s="15" t="n">
        <v>130.98</v>
      </c>
      <c r="L8636" s="0" t="n">
        <v>2</v>
      </c>
      <c r="M8636" s="16" t="n">
        <v>0.5</v>
      </c>
      <c r="N8636" s="17" t="n">
        <v>-89.0664</v>
      </c>
      <c r="O8636" s="0" t="str">
        <f aca="false">TEXT(B8636,"YYYY-MM")</f>
        <v>2018-08</v>
      </c>
      <c r="P8636" s="18" t="n">
        <f aca="false">IFERROR(N8636/K8636,0)</f>
        <v>-0.68</v>
      </c>
      <c r="Q8636" s="0" t="str">
        <f aca="false">IF(M8636=0,"No Discount",IF(M8636&lt;0.2,"Low (1-19%)",IF(M8636&lt;0.4,"Medium (20-39%)","High (40%+)")))</f>
        <v>High (40%+)</v>
      </c>
      <c r="R8636" s="0" t="str">
        <f aca="false">INDEX('Lookup Tables'!$B$2:$B$5,MATCH(F8636,'Lookup Tables'!$A$2:$A$5,0))</f>
        <v>Manager B</v>
      </c>
    </row>
    <row r="8637" customFormat="false" ht="15" hidden="false" customHeight="false" outlineLevel="0" collapsed="false">
      <c r="A8637" s="0" t="s">
        <v>6261</v>
      </c>
      <c r="B8637" s="13" t="n">
        <v>42124</v>
      </c>
      <c r="C8637" s="13" t="n">
        <v>42126</v>
      </c>
      <c r="D8637" s="14" t="s">
        <v>137</v>
      </c>
      <c r="E8637" s="14" t="s">
        <v>53</v>
      </c>
      <c r="F8637" s="14" t="s">
        <v>54</v>
      </c>
      <c r="G8637" s="14" t="s">
        <v>55</v>
      </c>
      <c r="H8637" s="14" t="s">
        <v>65</v>
      </c>
      <c r="I8637" s="14" t="s">
        <v>78</v>
      </c>
      <c r="J8637" s="14" t="s">
        <v>4661</v>
      </c>
      <c r="K8637" s="15" t="n">
        <v>174.95</v>
      </c>
      <c r="L8637" s="0" t="n">
        <v>5</v>
      </c>
      <c r="M8637" s="16" t="n">
        <v>0</v>
      </c>
      <c r="N8637" s="17" t="n">
        <v>45.487</v>
      </c>
      <c r="O8637" s="0" t="str">
        <f aca="false">TEXT(B8637,"YYYY-MM")</f>
        <v>2015-04</v>
      </c>
      <c r="P8637" s="18" t="n">
        <f aca="false">IFERROR(N8637/K8637,0)</f>
        <v>0.26</v>
      </c>
      <c r="Q8637" s="0" t="str">
        <f aca="false">IF(M8637=0,"No Discount",IF(M8637&lt;0.2,"Low (1-19%)",IF(M8637&lt;0.4,"Medium (20-39%)","High (40%+)")))</f>
        <v>No Discount</v>
      </c>
      <c r="R8637" s="0" t="str">
        <f aca="false">INDEX('Lookup Tables'!$B$2:$B$5,MATCH(F8637,'Lookup Tables'!$A$2:$A$5,0))</f>
        <v>Manager C</v>
      </c>
    </row>
    <row r="8638" customFormat="false" ht="15" hidden="false" customHeight="false" outlineLevel="0" collapsed="false">
      <c r="A8638" s="0" t="s">
        <v>6261</v>
      </c>
      <c r="B8638" s="13" t="n">
        <v>42124</v>
      </c>
      <c r="C8638" s="13" t="n">
        <v>42126</v>
      </c>
      <c r="D8638" s="14" t="s">
        <v>137</v>
      </c>
      <c r="E8638" s="14" t="s">
        <v>53</v>
      </c>
      <c r="F8638" s="14" t="s">
        <v>54</v>
      </c>
      <c r="G8638" s="14" t="s">
        <v>55</v>
      </c>
      <c r="H8638" s="14" t="s">
        <v>65</v>
      </c>
      <c r="I8638" s="14" t="s">
        <v>73</v>
      </c>
      <c r="J8638" s="14" t="s">
        <v>964</v>
      </c>
      <c r="K8638" s="15" t="n">
        <v>826</v>
      </c>
      <c r="L8638" s="0" t="n">
        <v>5</v>
      </c>
      <c r="M8638" s="16" t="n">
        <v>0</v>
      </c>
      <c r="N8638" s="17" t="n">
        <v>214.76</v>
      </c>
      <c r="O8638" s="0" t="str">
        <f aca="false">TEXT(B8638,"YYYY-MM")</f>
        <v>2015-04</v>
      </c>
      <c r="P8638" s="18" t="n">
        <f aca="false">IFERROR(N8638/K8638,0)</f>
        <v>0.26</v>
      </c>
      <c r="Q8638" s="0" t="str">
        <f aca="false">IF(M8638=0,"No Discount",IF(M8638&lt;0.2,"Low (1-19%)",IF(M8638&lt;0.4,"Medium (20-39%)","High (40%+)")))</f>
        <v>No Discount</v>
      </c>
      <c r="R8638" s="0" t="str">
        <f aca="false">INDEX('Lookup Tables'!$B$2:$B$5,MATCH(F8638,'Lookup Tables'!$A$2:$A$5,0))</f>
        <v>Manager C</v>
      </c>
    </row>
    <row r="8639" customFormat="false" ht="15" hidden="false" customHeight="false" outlineLevel="0" collapsed="false">
      <c r="A8639" s="0" t="s">
        <v>6262</v>
      </c>
      <c r="B8639" s="13" t="n">
        <v>43217</v>
      </c>
      <c r="C8639" s="13" t="n">
        <v>43222</v>
      </c>
      <c r="D8639" s="14" t="s">
        <v>69</v>
      </c>
      <c r="E8639" s="14" t="s">
        <v>53</v>
      </c>
      <c r="F8639" s="14" t="s">
        <v>63</v>
      </c>
      <c r="G8639" s="14" t="s">
        <v>94</v>
      </c>
      <c r="H8639" s="14" t="s">
        <v>56</v>
      </c>
      <c r="I8639" s="14" t="s">
        <v>76</v>
      </c>
      <c r="J8639" s="14" t="s">
        <v>185</v>
      </c>
      <c r="K8639" s="15" t="n">
        <v>139.58</v>
      </c>
      <c r="L8639" s="0" t="n">
        <v>7</v>
      </c>
      <c r="M8639" s="16" t="n">
        <v>0</v>
      </c>
      <c r="N8639" s="17" t="n">
        <v>39.0824</v>
      </c>
      <c r="O8639" s="0" t="str">
        <f aca="false">TEXT(B8639,"YYYY-MM")</f>
        <v>2018-04</v>
      </c>
      <c r="P8639" s="18" t="n">
        <f aca="false">IFERROR(N8639/K8639,0)</f>
        <v>0.28</v>
      </c>
      <c r="Q8639" s="0" t="str">
        <f aca="false">IF(M8639=0,"No Discount",IF(M8639&lt;0.2,"Low (1-19%)",IF(M8639&lt;0.4,"Medium (20-39%)","High (40%+)")))</f>
        <v>No Discount</v>
      </c>
      <c r="R8639" s="0" t="str">
        <f aca="false">INDEX('Lookup Tables'!$B$2:$B$5,MATCH(F8639,'Lookup Tables'!$A$2:$A$5,0))</f>
        <v>Manager D</v>
      </c>
    </row>
    <row r="8640" customFormat="false" ht="15" hidden="false" customHeight="false" outlineLevel="0" collapsed="false">
      <c r="A8640" s="0" t="s">
        <v>6263</v>
      </c>
      <c r="B8640" s="13" t="n">
        <v>43304</v>
      </c>
      <c r="C8640" s="13" t="n">
        <v>43305</v>
      </c>
      <c r="D8640" s="14" t="s">
        <v>137</v>
      </c>
      <c r="E8640" s="14" t="s">
        <v>97</v>
      </c>
      <c r="F8640" s="14" t="s">
        <v>98</v>
      </c>
      <c r="G8640" s="14" t="s">
        <v>103</v>
      </c>
      <c r="H8640" s="14" t="s">
        <v>80</v>
      </c>
      <c r="I8640" s="14" t="s">
        <v>123</v>
      </c>
      <c r="J8640" s="14" t="s">
        <v>2053</v>
      </c>
      <c r="K8640" s="15" t="n">
        <v>399.95</v>
      </c>
      <c r="L8640" s="0" t="n">
        <v>5</v>
      </c>
      <c r="M8640" s="16" t="n">
        <v>0</v>
      </c>
      <c r="N8640" s="17" t="n">
        <v>143.982</v>
      </c>
      <c r="O8640" s="0" t="str">
        <f aca="false">TEXT(B8640,"YYYY-MM")</f>
        <v>2018-07</v>
      </c>
      <c r="P8640" s="18" t="n">
        <f aca="false">IFERROR(N8640/K8640,0)</f>
        <v>0.36</v>
      </c>
      <c r="Q8640" s="0" t="str">
        <f aca="false">IF(M8640=0,"No Discount",IF(M8640&lt;0.2,"Low (1-19%)",IF(M8640&lt;0.4,"Medium (20-39%)","High (40%+)")))</f>
        <v>No Discount</v>
      </c>
      <c r="R8640" s="0" t="str">
        <f aca="false">INDEX('Lookup Tables'!$B$2:$B$5,MATCH(F8640,'Lookup Tables'!$A$2:$A$5,0))</f>
        <v>Manager A</v>
      </c>
    </row>
    <row r="8641" customFormat="false" ht="15" hidden="false" customHeight="false" outlineLevel="0" collapsed="false">
      <c r="A8641" s="0" t="s">
        <v>6264</v>
      </c>
      <c r="B8641" s="13" t="n">
        <v>42351</v>
      </c>
      <c r="C8641" s="13" t="n">
        <v>42353</v>
      </c>
      <c r="D8641" s="14" t="s">
        <v>52</v>
      </c>
      <c r="E8641" s="14" t="s">
        <v>62</v>
      </c>
      <c r="F8641" s="14" t="s">
        <v>54</v>
      </c>
      <c r="G8641" s="14" t="s">
        <v>55</v>
      </c>
      <c r="H8641" s="14" t="s">
        <v>65</v>
      </c>
      <c r="I8641" s="14" t="s">
        <v>83</v>
      </c>
      <c r="J8641" s="14" t="s">
        <v>1648</v>
      </c>
      <c r="K8641" s="15" t="n">
        <v>12.39</v>
      </c>
      <c r="L8641" s="0" t="n">
        <v>3</v>
      </c>
      <c r="M8641" s="16" t="n">
        <v>0</v>
      </c>
      <c r="N8641" s="17" t="n">
        <v>5.8233</v>
      </c>
      <c r="O8641" s="0" t="str">
        <f aca="false">TEXT(B8641,"YYYY-MM")</f>
        <v>2015-12</v>
      </c>
      <c r="P8641" s="18" t="n">
        <f aca="false">IFERROR(N8641/K8641,0)</f>
        <v>0.47</v>
      </c>
      <c r="Q8641" s="0" t="str">
        <f aca="false">IF(M8641=0,"No Discount",IF(M8641&lt;0.2,"Low (1-19%)",IF(M8641&lt;0.4,"Medium (20-39%)","High (40%+)")))</f>
        <v>No Discount</v>
      </c>
      <c r="R8641" s="0" t="str">
        <f aca="false">INDEX('Lookup Tables'!$B$2:$B$5,MATCH(F8641,'Lookup Tables'!$A$2:$A$5,0))</f>
        <v>Manager C</v>
      </c>
    </row>
    <row r="8642" customFormat="false" ht="15" hidden="false" customHeight="false" outlineLevel="0" collapsed="false">
      <c r="A8642" s="0" t="s">
        <v>6265</v>
      </c>
      <c r="B8642" s="13" t="n">
        <v>43112</v>
      </c>
      <c r="C8642" s="13" t="n">
        <v>43116</v>
      </c>
      <c r="D8642" s="14" t="s">
        <v>69</v>
      </c>
      <c r="E8642" s="14" t="s">
        <v>62</v>
      </c>
      <c r="F8642" s="14" t="s">
        <v>98</v>
      </c>
      <c r="G8642" s="14" t="s">
        <v>99</v>
      </c>
      <c r="H8642" s="14" t="s">
        <v>65</v>
      </c>
      <c r="I8642" s="14" t="s">
        <v>83</v>
      </c>
      <c r="J8642" s="14" t="s">
        <v>1220</v>
      </c>
      <c r="K8642" s="15" t="n">
        <v>760.98</v>
      </c>
      <c r="L8642" s="0" t="n">
        <v>5</v>
      </c>
      <c r="M8642" s="16" t="n">
        <v>0.8</v>
      </c>
      <c r="N8642" s="17" t="n">
        <v>-1141.47</v>
      </c>
      <c r="O8642" s="0" t="str">
        <f aca="false">TEXT(B8642,"YYYY-MM")</f>
        <v>2018-01</v>
      </c>
      <c r="P8642" s="18" t="n">
        <f aca="false">IFERROR(N8642/K8642,0)</f>
        <v>-1.5</v>
      </c>
      <c r="Q8642" s="0" t="str">
        <f aca="false">IF(M8642=0,"No Discount",IF(M8642&lt;0.2,"Low (1-19%)",IF(M8642&lt;0.4,"Medium (20-39%)","High (40%+)")))</f>
        <v>High (40%+)</v>
      </c>
      <c r="R8642" s="0" t="str">
        <f aca="false">INDEX('Lookup Tables'!$B$2:$B$5,MATCH(F8642,'Lookup Tables'!$A$2:$A$5,0))</f>
        <v>Manager A</v>
      </c>
    </row>
    <row r="8643" customFormat="false" ht="15" hidden="false" customHeight="false" outlineLevel="0" collapsed="false">
      <c r="A8643" s="0" t="s">
        <v>6266</v>
      </c>
      <c r="B8643" s="13" t="n">
        <v>43436</v>
      </c>
      <c r="C8643" s="13" t="n">
        <v>43436</v>
      </c>
      <c r="D8643" s="14" t="s">
        <v>606</v>
      </c>
      <c r="E8643" s="14" t="s">
        <v>53</v>
      </c>
      <c r="F8643" s="14" t="s">
        <v>63</v>
      </c>
      <c r="G8643" s="14" t="s">
        <v>189</v>
      </c>
      <c r="H8643" s="14" t="s">
        <v>65</v>
      </c>
      <c r="I8643" s="14" t="s">
        <v>83</v>
      </c>
      <c r="J8643" s="14" t="s">
        <v>794</v>
      </c>
      <c r="K8643" s="15" t="n">
        <v>67.86</v>
      </c>
      <c r="L8643" s="0" t="n">
        <v>6</v>
      </c>
      <c r="M8643" s="16" t="n">
        <v>0.7</v>
      </c>
      <c r="N8643" s="17" t="n">
        <v>-45.24</v>
      </c>
      <c r="O8643" s="0" t="str">
        <f aca="false">TEXT(B8643,"YYYY-MM")</f>
        <v>2018-12</v>
      </c>
      <c r="P8643" s="18" t="n">
        <f aca="false">IFERROR(N8643/K8643,0)</f>
        <v>-0.666666666666667</v>
      </c>
      <c r="Q8643" s="0" t="str">
        <f aca="false">IF(M8643=0,"No Discount",IF(M8643&lt;0.2,"Low (1-19%)",IF(M8643&lt;0.4,"Medium (20-39%)","High (40%+)")))</f>
        <v>High (40%+)</v>
      </c>
      <c r="R8643" s="0" t="str">
        <f aca="false">INDEX('Lookup Tables'!$B$2:$B$5,MATCH(F8643,'Lookup Tables'!$A$2:$A$5,0))</f>
        <v>Manager D</v>
      </c>
    </row>
    <row r="8644" customFormat="false" ht="15" hidden="false" customHeight="false" outlineLevel="0" collapsed="false">
      <c r="A8644" s="0" t="s">
        <v>6267</v>
      </c>
      <c r="B8644" s="13" t="n">
        <v>42682</v>
      </c>
      <c r="C8644" s="13" t="n">
        <v>42689</v>
      </c>
      <c r="D8644" s="14" t="s">
        <v>69</v>
      </c>
      <c r="E8644" s="14" t="s">
        <v>62</v>
      </c>
      <c r="F8644" s="14" t="s">
        <v>54</v>
      </c>
      <c r="G8644" s="14" t="s">
        <v>90</v>
      </c>
      <c r="H8644" s="14" t="s">
        <v>65</v>
      </c>
      <c r="I8644" s="14" t="s">
        <v>171</v>
      </c>
      <c r="J8644" s="14" t="s">
        <v>553</v>
      </c>
      <c r="K8644" s="15" t="n">
        <v>31.504</v>
      </c>
      <c r="L8644" s="0" t="n">
        <v>11</v>
      </c>
      <c r="M8644" s="16" t="n">
        <v>0.2</v>
      </c>
      <c r="N8644" s="17" t="n">
        <v>11.814</v>
      </c>
      <c r="O8644" s="0" t="str">
        <f aca="false">TEXT(B8644,"YYYY-MM")</f>
        <v>2016-11</v>
      </c>
      <c r="P8644" s="18" t="n">
        <f aca="false">IFERROR(N8644/K8644,0)</f>
        <v>0.375</v>
      </c>
      <c r="Q8644" s="0" t="str">
        <f aca="false">IF(M8644=0,"No Discount",IF(M8644&lt;0.2,"Low (1-19%)",IF(M8644&lt;0.4,"Medium (20-39%)","High (40%+)")))</f>
        <v>Medium (20-39%)</v>
      </c>
      <c r="R8644" s="0" t="str">
        <f aca="false">INDEX('Lookup Tables'!$B$2:$B$5,MATCH(F8644,'Lookup Tables'!$A$2:$A$5,0))</f>
        <v>Manager C</v>
      </c>
    </row>
    <row r="8645" customFormat="false" ht="15" hidden="false" customHeight="false" outlineLevel="0" collapsed="false">
      <c r="A8645" s="0" t="s">
        <v>6267</v>
      </c>
      <c r="B8645" s="13" t="n">
        <v>42682</v>
      </c>
      <c r="C8645" s="13" t="n">
        <v>42689</v>
      </c>
      <c r="D8645" s="14" t="s">
        <v>69</v>
      </c>
      <c r="E8645" s="14" t="s">
        <v>62</v>
      </c>
      <c r="F8645" s="14" t="s">
        <v>54</v>
      </c>
      <c r="G8645" s="14" t="s">
        <v>90</v>
      </c>
      <c r="H8645" s="14" t="s">
        <v>65</v>
      </c>
      <c r="I8645" s="14" t="s">
        <v>66</v>
      </c>
      <c r="J8645" s="14" t="s">
        <v>3742</v>
      </c>
      <c r="K8645" s="15" t="n">
        <v>5.04</v>
      </c>
      <c r="L8645" s="0" t="n">
        <v>1</v>
      </c>
      <c r="M8645" s="16" t="n">
        <v>0.2</v>
      </c>
      <c r="N8645" s="17" t="n">
        <v>1.638</v>
      </c>
      <c r="O8645" s="0" t="str">
        <f aca="false">TEXT(B8645,"YYYY-MM")</f>
        <v>2016-11</v>
      </c>
      <c r="P8645" s="18" t="n">
        <f aca="false">IFERROR(N8645/K8645,0)</f>
        <v>0.325</v>
      </c>
      <c r="Q8645" s="0" t="str">
        <f aca="false">IF(M8645=0,"No Discount",IF(M8645&lt;0.2,"Low (1-19%)",IF(M8645&lt;0.4,"Medium (20-39%)","High (40%+)")))</f>
        <v>Medium (20-39%)</v>
      </c>
      <c r="R8645" s="0" t="str">
        <f aca="false">INDEX('Lookup Tables'!$B$2:$B$5,MATCH(F8645,'Lookup Tables'!$A$2:$A$5,0))</f>
        <v>Manager C</v>
      </c>
    </row>
    <row r="8646" customFormat="false" ht="15" hidden="false" customHeight="false" outlineLevel="0" collapsed="false">
      <c r="A8646" s="0" t="s">
        <v>6267</v>
      </c>
      <c r="B8646" s="13" t="n">
        <v>42682</v>
      </c>
      <c r="C8646" s="13" t="n">
        <v>42689</v>
      </c>
      <c r="D8646" s="14" t="s">
        <v>69</v>
      </c>
      <c r="E8646" s="14" t="s">
        <v>62</v>
      </c>
      <c r="F8646" s="14" t="s">
        <v>54</v>
      </c>
      <c r="G8646" s="14" t="s">
        <v>90</v>
      </c>
      <c r="H8646" s="14" t="s">
        <v>65</v>
      </c>
      <c r="I8646" s="14" t="s">
        <v>83</v>
      </c>
      <c r="J8646" s="14" t="s">
        <v>743</v>
      </c>
      <c r="K8646" s="15" t="n">
        <v>39.879</v>
      </c>
      <c r="L8646" s="0" t="n">
        <v>7</v>
      </c>
      <c r="M8646" s="16" t="n">
        <v>0.7</v>
      </c>
      <c r="N8646" s="17" t="n">
        <v>-29.2446</v>
      </c>
      <c r="O8646" s="0" t="str">
        <f aca="false">TEXT(B8646,"YYYY-MM")</f>
        <v>2016-11</v>
      </c>
      <c r="P8646" s="18" t="n">
        <f aca="false">IFERROR(N8646/K8646,0)</f>
        <v>-0.733333333333333</v>
      </c>
      <c r="Q8646" s="0" t="str">
        <f aca="false">IF(M8646=0,"No Discount",IF(M8646&lt;0.2,"Low (1-19%)",IF(M8646&lt;0.4,"Medium (20-39%)","High (40%+)")))</f>
        <v>High (40%+)</v>
      </c>
      <c r="R8646" s="0" t="str">
        <f aca="false">INDEX('Lookup Tables'!$B$2:$B$5,MATCH(F8646,'Lookup Tables'!$A$2:$A$5,0))</f>
        <v>Manager C</v>
      </c>
    </row>
    <row r="8647" customFormat="false" ht="15" hidden="false" customHeight="false" outlineLevel="0" collapsed="false">
      <c r="A8647" s="0" t="s">
        <v>6267</v>
      </c>
      <c r="B8647" s="13" t="n">
        <v>42682</v>
      </c>
      <c r="C8647" s="13" t="n">
        <v>42689</v>
      </c>
      <c r="D8647" s="14" t="s">
        <v>69</v>
      </c>
      <c r="E8647" s="14" t="s">
        <v>62</v>
      </c>
      <c r="F8647" s="14" t="s">
        <v>54</v>
      </c>
      <c r="G8647" s="14" t="s">
        <v>90</v>
      </c>
      <c r="H8647" s="14" t="s">
        <v>56</v>
      </c>
      <c r="I8647" s="14" t="s">
        <v>76</v>
      </c>
      <c r="J8647" s="14" t="s">
        <v>603</v>
      </c>
      <c r="K8647" s="15" t="n">
        <v>4.712</v>
      </c>
      <c r="L8647" s="0" t="n">
        <v>1</v>
      </c>
      <c r="M8647" s="16" t="n">
        <v>0.2</v>
      </c>
      <c r="N8647" s="17" t="n">
        <v>1.4136</v>
      </c>
      <c r="O8647" s="0" t="str">
        <f aca="false">TEXT(B8647,"YYYY-MM")</f>
        <v>2016-11</v>
      </c>
      <c r="P8647" s="18" t="n">
        <f aca="false">IFERROR(N8647/K8647,0)</f>
        <v>0.3</v>
      </c>
      <c r="Q8647" s="0" t="str">
        <f aca="false">IF(M8647=0,"No Discount",IF(M8647&lt;0.2,"Low (1-19%)",IF(M8647&lt;0.4,"Medium (20-39%)","High (40%+)")))</f>
        <v>Medium (20-39%)</v>
      </c>
      <c r="R8647" s="0" t="str">
        <f aca="false">INDEX('Lookup Tables'!$B$2:$B$5,MATCH(F8647,'Lookup Tables'!$A$2:$A$5,0))</f>
        <v>Manager C</v>
      </c>
    </row>
    <row r="8648" customFormat="false" ht="15" hidden="false" customHeight="false" outlineLevel="0" collapsed="false">
      <c r="A8648" s="0" t="s">
        <v>6268</v>
      </c>
      <c r="B8648" s="13" t="n">
        <v>43064</v>
      </c>
      <c r="C8648" s="13" t="n">
        <v>43068</v>
      </c>
      <c r="D8648" s="14" t="s">
        <v>69</v>
      </c>
      <c r="E8648" s="14" t="s">
        <v>53</v>
      </c>
      <c r="F8648" s="14" t="s">
        <v>63</v>
      </c>
      <c r="G8648" s="14" t="s">
        <v>64</v>
      </c>
      <c r="H8648" s="14" t="s">
        <v>56</v>
      </c>
      <c r="I8648" s="14" t="s">
        <v>59</v>
      </c>
      <c r="J8648" s="14" t="s">
        <v>362</v>
      </c>
      <c r="K8648" s="15" t="n">
        <v>194.352</v>
      </c>
      <c r="L8648" s="0" t="n">
        <v>3</v>
      </c>
      <c r="M8648" s="16" t="n">
        <v>0.2</v>
      </c>
      <c r="N8648" s="17" t="n">
        <v>19.4352</v>
      </c>
      <c r="O8648" s="0" t="str">
        <f aca="false">TEXT(B8648,"YYYY-MM")</f>
        <v>2017-11</v>
      </c>
      <c r="P8648" s="18" t="n">
        <f aca="false">IFERROR(N8648/K8648,0)</f>
        <v>0.1</v>
      </c>
      <c r="Q8648" s="0" t="str">
        <f aca="false">IF(M8648=0,"No Discount",IF(M8648&lt;0.2,"Low (1-19%)",IF(M8648&lt;0.4,"Medium (20-39%)","High (40%+)")))</f>
        <v>Medium (20-39%)</v>
      </c>
      <c r="R8648" s="0" t="str">
        <f aca="false">INDEX('Lookup Tables'!$B$2:$B$5,MATCH(F8648,'Lookup Tables'!$A$2:$A$5,0))</f>
        <v>Manager D</v>
      </c>
    </row>
    <row r="8649" customFormat="false" ht="15" hidden="false" customHeight="false" outlineLevel="0" collapsed="false">
      <c r="A8649" s="0" t="s">
        <v>6269</v>
      </c>
      <c r="B8649" s="13" t="n">
        <v>42709</v>
      </c>
      <c r="C8649" s="13" t="n">
        <v>42712</v>
      </c>
      <c r="D8649" s="14" t="s">
        <v>137</v>
      </c>
      <c r="E8649" s="14" t="s">
        <v>62</v>
      </c>
      <c r="F8649" s="14" t="s">
        <v>54</v>
      </c>
      <c r="G8649" s="14" t="s">
        <v>200</v>
      </c>
      <c r="H8649" s="14" t="s">
        <v>56</v>
      </c>
      <c r="I8649" s="14" t="s">
        <v>59</v>
      </c>
      <c r="J8649" s="14" t="s">
        <v>433</v>
      </c>
      <c r="K8649" s="15" t="n">
        <v>97.424</v>
      </c>
      <c r="L8649" s="0" t="n">
        <v>2</v>
      </c>
      <c r="M8649" s="16" t="n">
        <v>0.2</v>
      </c>
      <c r="N8649" s="17" t="n">
        <v>10.9602</v>
      </c>
      <c r="O8649" s="0" t="str">
        <f aca="false">TEXT(B8649,"YYYY-MM")</f>
        <v>2016-12</v>
      </c>
      <c r="P8649" s="18" t="n">
        <f aca="false">IFERROR(N8649/K8649,0)</f>
        <v>0.1125</v>
      </c>
      <c r="Q8649" s="0" t="str">
        <f aca="false">IF(M8649=0,"No Discount",IF(M8649&lt;0.2,"Low (1-19%)",IF(M8649&lt;0.4,"Medium (20-39%)","High (40%+)")))</f>
        <v>Medium (20-39%)</v>
      </c>
      <c r="R8649" s="0" t="str">
        <f aca="false">INDEX('Lookup Tables'!$B$2:$B$5,MATCH(F8649,'Lookup Tables'!$A$2:$A$5,0))</f>
        <v>Manager C</v>
      </c>
    </row>
    <row r="8650" customFormat="false" ht="15" hidden="false" customHeight="false" outlineLevel="0" collapsed="false">
      <c r="A8650" s="0" t="s">
        <v>6270</v>
      </c>
      <c r="B8650" s="13" t="n">
        <v>42945</v>
      </c>
      <c r="C8650" s="13" t="n">
        <v>42950</v>
      </c>
      <c r="D8650" s="14" t="s">
        <v>69</v>
      </c>
      <c r="E8650" s="14" t="s">
        <v>53</v>
      </c>
      <c r="F8650" s="14" t="s">
        <v>54</v>
      </c>
      <c r="G8650" s="14" t="s">
        <v>90</v>
      </c>
      <c r="H8650" s="14" t="s">
        <v>65</v>
      </c>
      <c r="I8650" s="14" t="s">
        <v>73</v>
      </c>
      <c r="J8650" s="14" t="s">
        <v>1273</v>
      </c>
      <c r="K8650" s="15" t="n">
        <v>704.76</v>
      </c>
      <c r="L8650" s="0" t="n">
        <v>5</v>
      </c>
      <c r="M8650" s="16" t="n">
        <v>0.2</v>
      </c>
      <c r="N8650" s="17" t="n">
        <v>26.4285</v>
      </c>
      <c r="O8650" s="0" t="str">
        <f aca="false">TEXT(B8650,"YYYY-MM")</f>
        <v>2017-07</v>
      </c>
      <c r="P8650" s="18" t="n">
        <f aca="false">IFERROR(N8650/K8650,0)</f>
        <v>0.0375</v>
      </c>
      <c r="Q8650" s="0" t="str">
        <f aca="false">IF(M8650=0,"No Discount",IF(M8650&lt;0.2,"Low (1-19%)",IF(M8650&lt;0.4,"Medium (20-39%)","High (40%+)")))</f>
        <v>Medium (20-39%)</v>
      </c>
      <c r="R8650" s="0" t="str">
        <f aca="false">INDEX('Lookup Tables'!$B$2:$B$5,MATCH(F8650,'Lookup Tables'!$A$2:$A$5,0))</f>
        <v>Manager C</v>
      </c>
    </row>
    <row r="8651" customFormat="false" ht="15" hidden="false" customHeight="false" outlineLevel="0" collapsed="false">
      <c r="A8651" s="0" t="s">
        <v>6270</v>
      </c>
      <c r="B8651" s="13" t="n">
        <v>42945</v>
      </c>
      <c r="C8651" s="13" t="n">
        <v>42950</v>
      </c>
      <c r="D8651" s="14" t="s">
        <v>69</v>
      </c>
      <c r="E8651" s="14" t="s">
        <v>53</v>
      </c>
      <c r="F8651" s="14" t="s">
        <v>54</v>
      </c>
      <c r="G8651" s="14" t="s">
        <v>90</v>
      </c>
      <c r="H8651" s="14" t="s">
        <v>65</v>
      </c>
      <c r="I8651" s="14" t="s">
        <v>83</v>
      </c>
      <c r="J8651" s="14" t="s">
        <v>841</v>
      </c>
      <c r="K8651" s="15" t="n">
        <v>27.396</v>
      </c>
      <c r="L8651" s="0" t="n">
        <v>3</v>
      </c>
      <c r="M8651" s="16" t="n">
        <v>0.7</v>
      </c>
      <c r="N8651" s="17" t="n">
        <v>-20.0904</v>
      </c>
      <c r="O8651" s="0" t="str">
        <f aca="false">TEXT(B8651,"YYYY-MM")</f>
        <v>2017-07</v>
      </c>
      <c r="P8651" s="18" t="n">
        <f aca="false">IFERROR(N8651/K8651,0)</f>
        <v>-0.733333333333333</v>
      </c>
      <c r="Q8651" s="0" t="str">
        <f aca="false">IF(M8651=0,"No Discount",IF(M8651&lt;0.2,"Low (1-19%)",IF(M8651&lt;0.4,"Medium (20-39%)","High (40%+)")))</f>
        <v>High (40%+)</v>
      </c>
      <c r="R8651" s="0" t="str">
        <f aca="false">INDEX('Lookup Tables'!$B$2:$B$5,MATCH(F8651,'Lookup Tables'!$A$2:$A$5,0))</f>
        <v>Manager C</v>
      </c>
    </row>
    <row r="8652" customFormat="false" ht="15" hidden="false" customHeight="false" outlineLevel="0" collapsed="false">
      <c r="A8652" s="0" t="s">
        <v>6271</v>
      </c>
      <c r="B8652" s="13" t="n">
        <v>42260</v>
      </c>
      <c r="C8652" s="13" t="n">
        <v>42260</v>
      </c>
      <c r="D8652" s="14" t="s">
        <v>606</v>
      </c>
      <c r="E8652" s="14" t="s">
        <v>53</v>
      </c>
      <c r="F8652" s="14" t="s">
        <v>63</v>
      </c>
      <c r="G8652" s="14" t="s">
        <v>94</v>
      </c>
      <c r="H8652" s="14" t="s">
        <v>65</v>
      </c>
      <c r="I8652" s="14" t="s">
        <v>171</v>
      </c>
      <c r="J8652" s="14" t="s">
        <v>4236</v>
      </c>
      <c r="K8652" s="15" t="n">
        <v>5.7</v>
      </c>
      <c r="L8652" s="0" t="n">
        <v>5</v>
      </c>
      <c r="M8652" s="16" t="n">
        <v>0</v>
      </c>
      <c r="N8652" s="17" t="n">
        <v>2.679</v>
      </c>
      <c r="O8652" s="0" t="str">
        <f aca="false">TEXT(B8652,"YYYY-MM")</f>
        <v>2015-09</v>
      </c>
      <c r="P8652" s="18" t="n">
        <f aca="false">IFERROR(N8652/K8652,0)</f>
        <v>0.47</v>
      </c>
      <c r="Q8652" s="0" t="str">
        <f aca="false">IF(M8652=0,"No Discount",IF(M8652&lt;0.2,"Low (1-19%)",IF(M8652&lt;0.4,"Medium (20-39%)","High (40%+)")))</f>
        <v>No Discount</v>
      </c>
      <c r="R8652" s="0" t="str">
        <f aca="false">INDEX('Lookup Tables'!$B$2:$B$5,MATCH(F8652,'Lookup Tables'!$A$2:$A$5,0))</f>
        <v>Manager D</v>
      </c>
    </row>
    <row r="8653" customFormat="false" ht="15" hidden="false" customHeight="false" outlineLevel="0" collapsed="false">
      <c r="A8653" s="0" t="s">
        <v>6271</v>
      </c>
      <c r="B8653" s="13" t="n">
        <v>42260</v>
      </c>
      <c r="C8653" s="13" t="n">
        <v>42260</v>
      </c>
      <c r="D8653" s="14" t="s">
        <v>606</v>
      </c>
      <c r="E8653" s="14" t="s">
        <v>53</v>
      </c>
      <c r="F8653" s="14" t="s">
        <v>63</v>
      </c>
      <c r="G8653" s="14" t="s">
        <v>94</v>
      </c>
      <c r="H8653" s="14" t="s">
        <v>56</v>
      </c>
      <c r="I8653" s="14" t="s">
        <v>76</v>
      </c>
      <c r="J8653" s="14" t="s">
        <v>537</v>
      </c>
      <c r="K8653" s="15" t="n">
        <v>14.19</v>
      </c>
      <c r="L8653" s="0" t="n">
        <v>3</v>
      </c>
      <c r="M8653" s="16" t="n">
        <v>0</v>
      </c>
      <c r="N8653" s="17" t="n">
        <v>5.5341</v>
      </c>
      <c r="O8653" s="0" t="str">
        <f aca="false">TEXT(B8653,"YYYY-MM")</f>
        <v>2015-09</v>
      </c>
      <c r="P8653" s="18" t="n">
        <f aca="false">IFERROR(N8653/K8653,0)</f>
        <v>0.39</v>
      </c>
      <c r="Q8653" s="0" t="str">
        <f aca="false">IF(M8653=0,"No Discount",IF(M8653&lt;0.2,"Low (1-19%)",IF(M8653&lt;0.4,"Medium (20-39%)","High (40%+)")))</f>
        <v>No Discount</v>
      </c>
      <c r="R8653" s="0" t="str">
        <f aca="false">INDEX('Lookup Tables'!$B$2:$B$5,MATCH(F8653,'Lookup Tables'!$A$2:$A$5,0))</f>
        <v>Manager D</v>
      </c>
    </row>
    <row r="8654" customFormat="false" ht="15" hidden="false" customHeight="false" outlineLevel="0" collapsed="false">
      <c r="A8654" s="0" t="s">
        <v>6271</v>
      </c>
      <c r="B8654" s="13" t="n">
        <v>42260</v>
      </c>
      <c r="C8654" s="13" t="n">
        <v>42260</v>
      </c>
      <c r="D8654" s="14" t="s">
        <v>606</v>
      </c>
      <c r="E8654" s="14" t="s">
        <v>53</v>
      </c>
      <c r="F8654" s="14" t="s">
        <v>63</v>
      </c>
      <c r="G8654" s="14" t="s">
        <v>94</v>
      </c>
      <c r="H8654" s="14" t="s">
        <v>65</v>
      </c>
      <c r="I8654" s="14" t="s">
        <v>303</v>
      </c>
      <c r="J8654" s="14" t="s">
        <v>894</v>
      </c>
      <c r="K8654" s="15" t="n">
        <v>7.3</v>
      </c>
      <c r="L8654" s="0" t="n">
        <v>2</v>
      </c>
      <c r="M8654" s="16" t="n">
        <v>0</v>
      </c>
      <c r="N8654" s="17" t="n">
        <v>2.19</v>
      </c>
      <c r="O8654" s="0" t="str">
        <f aca="false">TEXT(B8654,"YYYY-MM")</f>
        <v>2015-09</v>
      </c>
      <c r="P8654" s="18" t="n">
        <f aca="false">IFERROR(N8654/K8654,0)</f>
        <v>0.3</v>
      </c>
      <c r="Q8654" s="0" t="str">
        <f aca="false">IF(M8654=0,"No Discount",IF(M8654&lt;0.2,"Low (1-19%)",IF(M8654&lt;0.4,"Medium (20-39%)","High (40%+)")))</f>
        <v>No Discount</v>
      </c>
      <c r="R8654" s="0" t="str">
        <f aca="false">INDEX('Lookup Tables'!$B$2:$B$5,MATCH(F8654,'Lookup Tables'!$A$2:$A$5,0))</f>
        <v>Manager D</v>
      </c>
    </row>
    <row r="8655" customFormat="false" ht="15" hidden="false" customHeight="false" outlineLevel="0" collapsed="false">
      <c r="A8655" s="0" t="s">
        <v>6271</v>
      </c>
      <c r="B8655" s="13" t="n">
        <v>42260</v>
      </c>
      <c r="C8655" s="13" t="n">
        <v>42260</v>
      </c>
      <c r="D8655" s="14" t="s">
        <v>606</v>
      </c>
      <c r="E8655" s="14" t="s">
        <v>53</v>
      </c>
      <c r="F8655" s="14" t="s">
        <v>63</v>
      </c>
      <c r="G8655" s="14" t="s">
        <v>94</v>
      </c>
      <c r="H8655" s="14" t="s">
        <v>80</v>
      </c>
      <c r="I8655" s="14" t="s">
        <v>123</v>
      </c>
      <c r="J8655" s="14" t="s">
        <v>1041</v>
      </c>
      <c r="K8655" s="15" t="n">
        <v>199.98</v>
      </c>
      <c r="L8655" s="0" t="n">
        <v>2</v>
      </c>
      <c r="M8655" s="16" t="n">
        <v>0</v>
      </c>
      <c r="N8655" s="17" t="n">
        <v>75.9924</v>
      </c>
      <c r="O8655" s="0" t="str">
        <f aca="false">TEXT(B8655,"YYYY-MM")</f>
        <v>2015-09</v>
      </c>
      <c r="P8655" s="18" t="n">
        <f aca="false">IFERROR(N8655/K8655,0)</f>
        <v>0.38</v>
      </c>
      <c r="Q8655" s="0" t="str">
        <f aca="false">IF(M8655=0,"No Discount",IF(M8655&lt;0.2,"Low (1-19%)",IF(M8655&lt;0.4,"Medium (20-39%)","High (40%+)")))</f>
        <v>No Discount</v>
      </c>
      <c r="R8655" s="0" t="str">
        <f aca="false">INDEX('Lookup Tables'!$B$2:$B$5,MATCH(F8655,'Lookup Tables'!$A$2:$A$5,0))</f>
        <v>Manager D</v>
      </c>
    </row>
    <row r="8656" customFormat="false" ht="15" hidden="false" customHeight="false" outlineLevel="0" collapsed="false">
      <c r="A8656" s="0" t="s">
        <v>6271</v>
      </c>
      <c r="B8656" s="13" t="n">
        <v>42260</v>
      </c>
      <c r="C8656" s="13" t="n">
        <v>42260</v>
      </c>
      <c r="D8656" s="14" t="s">
        <v>606</v>
      </c>
      <c r="E8656" s="14" t="s">
        <v>53</v>
      </c>
      <c r="F8656" s="14" t="s">
        <v>63</v>
      </c>
      <c r="G8656" s="14" t="s">
        <v>94</v>
      </c>
      <c r="H8656" s="14" t="s">
        <v>80</v>
      </c>
      <c r="I8656" s="14" t="s">
        <v>123</v>
      </c>
      <c r="J8656" s="14" t="s">
        <v>3270</v>
      </c>
      <c r="K8656" s="15" t="n">
        <v>144.96</v>
      </c>
      <c r="L8656" s="0" t="n">
        <v>4</v>
      </c>
      <c r="M8656" s="16" t="n">
        <v>0</v>
      </c>
      <c r="N8656" s="17" t="n">
        <v>60.8832</v>
      </c>
      <c r="O8656" s="0" t="str">
        <f aca="false">TEXT(B8656,"YYYY-MM")</f>
        <v>2015-09</v>
      </c>
      <c r="P8656" s="18" t="n">
        <f aca="false">IFERROR(N8656/K8656,0)</f>
        <v>0.42</v>
      </c>
      <c r="Q8656" s="0" t="str">
        <f aca="false">IF(M8656=0,"No Discount",IF(M8656&lt;0.2,"Low (1-19%)",IF(M8656&lt;0.4,"Medium (20-39%)","High (40%+)")))</f>
        <v>No Discount</v>
      </c>
      <c r="R8656" s="0" t="str">
        <f aca="false">INDEX('Lookup Tables'!$B$2:$B$5,MATCH(F8656,'Lookup Tables'!$A$2:$A$5,0))</f>
        <v>Manager D</v>
      </c>
    </row>
    <row r="8657" customFormat="false" ht="15" hidden="false" customHeight="false" outlineLevel="0" collapsed="false">
      <c r="A8657" s="0" t="s">
        <v>6271</v>
      </c>
      <c r="B8657" s="13" t="n">
        <v>42260</v>
      </c>
      <c r="C8657" s="13" t="n">
        <v>42260</v>
      </c>
      <c r="D8657" s="14" t="s">
        <v>606</v>
      </c>
      <c r="E8657" s="14" t="s">
        <v>53</v>
      </c>
      <c r="F8657" s="14" t="s">
        <v>63</v>
      </c>
      <c r="G8657" s="14" t="s">
        <v>94</v>
      </c>
      <c r="H8657" s="14" t="s">
        <v>80</v>
      </c>
      <c r="I8657" s="14" t="s">
        <v>123</v>
      </c>
      <c r="J8657" s="14" t="s">
        <v>1837</v>
      </c>
      <c r="K8657" s="15" t="n">
        <v>118</v>
      </c>
      <c r="L8657" s="0" t="n">
        <v>2</v>
      </c>
      <c r="M8657" s="16" t="n">
        <v>0</v>
      </c>
      <c r="N8657" s="17" t="n">
        <v>20.06</v>
      </c>
      <c r="O8657" s="0" t="str">
        <f aca="false">TEXT(B8657,"YYYY-MM")</f>
        <v>2015-09</v>
      </c>
      <c r="P8657" s="18" t="n">
        <f aca="false">IFERROR(N8657/K8657,0)</f>
        <v>0.17</v>
      </c>
      <c r="Q8657" s="0" t="str">
        <f aca="false">IF(M8657=0,"No Discount",IF(M8657&lt;0.2,"Low (1-19%)",IF(M8657&lt;0.4,"Medium (20-39%)","High (40%+)")))</f>
        <v>No Discount</v>
      </c>
      <c r="R8657" s="0" t="str">
        <f aca="false">INDEX('Lookup Tables'!$B$2:$B$5,MATCH(F8657,'Lookup Tables'!$A$2:$A$5,0))</f>
        <v>Manager D</v>
      </c>
    </row>
    <row r="8658" customFormat="false" ht="15" hidden="false" customHeight="false" outlineLevel="0" collapsed="false">
      <c r="A8658" s="0" t="s">
        <v>6271</v>
      </c>
      <c r="B8658" s="13" t="n">
        <v>42260</v>
      </c>
      <c r="C8658" s="13" t="n">
        <v>42260</v>
      </c>
      <c r="D8658" s="14" t="s">
        <v>606</v>
      </c>
      <c r="E8658" s="14" t="s">
        <v>53</v>
      </c>
      <c r="F8658" s="14" t="s">
        <v>63</v>
      </c>
      <c r="G8658" s="14" t="s">
        <v>94</v>
      </c>
      <c r="H8658" s="14" t="s">
        <v>65</v>
      </c>
      <c r="I8658" s="14" t="s">
        <v>91</v>
      </c>
      <c r="J8658" s="14" t="s">
        <v>2948</v>
      </c>
      <c r="K8658" s="15" t="n">
        <v>48.94</v>
      </c>
      <c r="L8658" s="0" t="n">
        <v>1</v>
      </c>
      <c r="M8658" s="16" t="n">
        <v>0</v>
      </c>
      <c r="N8658" s="17" t="n">
        <v>24.47</v>
      </c>
      <c r="O8658" s="0" t="str">
        <f aca="false">TEXT(B8658,"YYYY-MM")</f>
        <v>2015-09</v>
      </c>
      <c r="P8658" s="18" t="n">
        <f aca="false">IFERROR(N8658/K8658,0)</f>
        <v>0.5</v>
      </c>
      <c r="Q8658" s="0" t="str">
        <f aca="false">IF(M8658=0,"No Discount",IF(M8658&lt;0.2,"Low (1-19%)",IF(M8658&lt;0.4,"Medium (20-39%)","High (40%+)")))</f>
        <v>No Discount</v>
      </c>
      <c r="R8658" s="0" t="str">
        <f aca="false">INDEX('Lookup Tables'!$B$2:$B$5,MATCH(F8658,'Lookup Tables'!$A$2:$A$5,0))</f>
        <v>Manager D</v>
      </c>
    </row>
    <row r="8659" customFormat="false" ht="15" hidden="false" customHeight="false" outlineLevel="0" collapsed="false">
      <c r="A8659" s="0" t="s">
        <v>6271</v>
      </c>
      <c r="B8659" s="13" t="n">
        <v>42260</v>
      </c>
      <c r="C8659" s="13" t="n">
        <v>42260</v>
      </c>
      <c r="D8659" s="14" t="s">
        <v>606</v>
      </c>
      <c r="E8659" s="14" t="s">
        <v>53</v>
      </c>
      <c r="F8659" s="14" t="s">
        <v>63</v>
      </c>
      <c r="G8659" s="14" t="s">
        <v>94</v>
      </c>
      <c r="H8659" s="14" t="s">
        <v>65</v>
      </c>
      <c r="I8659" s="14" t="s">
        <v>85</v>
      </c>
      <c r="J8659" s="14" t="s">
        <v>2271</v>
      </c>
      <c r="K8659" s="15" t="n">
        <v>22.66</v>
      </c>
      <c r="L8659" s="0" t="n">
        <v>2</v>
      </c>
      <c r="M8659" s="16" t="n">
        <v>0</v>
      </c>
      <c r="N8659" s="17" t="n">
        <v>9.7438</v>
      </c>
      <c r="O8659" s="0" t="str">
        <f aca="false">TEXT(B8659,"YYYY-MM")</f>
        <v>2015-09</v>
      </c>
      <c r="P8659" s="18" t="n">
        <f aca="false">IFERROR(N8659/K8659,0)</f>
        <v>0.43</v>
      </c>
      <c r="Q8659" s="0" t="str">
        <f aca="false">IF(M8659=0,"No Discount",IF(M8659&lt;0.2,"Low (1-19%)",IF(M8659&lt;0.4,"Medium (20-39%)","High (40%+)")))</f>
        <v>No Discount</v>
      </c>
      <c r="R8659" s="0" t="str">
        <f aca="false">INDEX('Lookup Tables'!$B$2:$B$5,MATCH(F8659,'Lookup Tables'!$A$2:$A$5,0))</f>
        <v>Manager D</v>
      </c>
    </row>
    <row r="8660" customFormat="false" ht="15" hidden="false" customHeight="false" outlineLevel="0" collapsed="false">
      <c r="A8660" s="0" t="s">
        <v>6272</v>
      </c>
      <c r="B8660" s="13" t="n">
        <v>42907</v>
      </c>
      <c r="C8660" s="13" t="n">
        <v>42911</v>
      </c>
      <c r="D8660" s="14" t="s">
        <v>69</v>
      </c>
      <c r="E8660" s="14" t="s">
        <v>62</v>
      </c>
      <c r="F8660" s="14" t="s">
        <v>98</v>
      </c>
      <c r="G8660" s="14" t="s">
        <v>146</v>
      </c>
      <c r="H8660" s="14" t="s">
        <v>65</v>
      </c>
      <c r="I8660" s="14" t="s">
        <v>83</v>
      </c>
      <c r="J8660" s="14" t="s">
        <v>1447</v>
      </c>
      <c r="K8660" s="15" t="n">
        <v>0.836</v>
      </c>
      <c r="L8660" s="0" t="n">
        <v>1</v>
      </c>
      <c r="M8660" s="16" t="n">
        <v>0.8</v>
      </c>
      <c r="N8660" s="17" t="n">
        <v>-1.3376</v>
      </c>
      <c r="O8660" s="0" t="str">
        <f aca="false">TEXT(B8660,"YYYY-MM")</f>
        <v>2017-06</v>
      </c>
      <c r="P8660" s="18" t="n">
        <f aca="false">IFERROR(N8660/K8660,0)</f>
        <v>-1.6</v>
      </c>
      <c r="Q8660" s="0" t="str">
        <f aca="false">IF(M8660=0,"No Discount",IF(M8660&lt;0.2,"Low (1-19%)",IF(M8660&lt;0.4,"Medium (20-39%)","High (40%+)")))</f>
        <v>High (40%+)</v>
      </c>
      <c r="R8660" s="0" t="str">
        <f aca="false">INDEX('Lookup Tables'!$B$2:$B$5,MATCH(F8660,'Lookup Tables'!$A$2:$A$5,0))</f>
        <v>Manager A</v>
      </c>
    </row>
    <row r="8661" customFormat="false" ht="15" hidden="false" customHeight="false" outlineLevel="0" collapsed="false">
      <c r="A8661" s="0" t="s">
        <v>6273</v>
      </c>
      <c r="B8661" s="13" t="n">
        <v>42981</v>
      </c>
      <c r="C8661" s="13" t="n">
        <v>42986</v>
      </c>
      <c r="D8661" s="14" t="s">
        <v>69</v>
      </c>
      <c r="E8661" s="14" t="s">
        <v>62</v>
      </c>
      <c r="F8661" s="14" t="s">
        <v>117</v>
      </c>
      <c r="G8661" s="14" t="s">
        <v>269</v>
      </c>
      <c r="H8661" s="14" t="s">
        <v>65</v>
      </c>
      <c r="I8661" s="14" t="s">
        <v>91</v>
      </c>
      <c r="J8661" s="14" t="s">
        <v>2840</v>
      </c>
      <c r="K8661" s="15" t="n">
        <v>30.96</v>
      </c>
      <c r="L8661" s="0" t="n">
        <v>6</v>
      </c>
      <c r="M8661" s="16" t="n">
        <v>0.2</v>
      </c>
      <c r="N8661" s="17" t="n">
        <v>11.223</v>
      </c>
      <c r="O8661" s="0" t="str">
        <f aca="false">TEXT(B8661,"YYYY-MM")</f>
        <v>2017-09</v>
      </c>
      <c r="P8661" s="18" t="n">
        <f aca="false">IFERROR(N8661/K8661,0)</f>
        <v>0.3625</v>
      </c>
      <c r="Q8661" s="0" t="str">
        <f aca="false">IF(M8661=0,"No Discount",IF(M8661&lt;0.2,"Low (1-19%)",IF(M8661&lt;0.4,"Medium (20-39%)","High (40%+)")))</f>
        <v>Medium (20-39%)</v>
      </c>
      <c r="R8661" s="0" t="str">
        <f aca="false">INDEX('Lookup Tables'!$B$2:$B$5,MATCH(F8661,'Lookup Tables'!$A$2:$A$5,0))</f>
        <v>Manager B</v>
      </c>
    </row>
    <row r="8662" customFormat="false" ht="15" hidden="false" customHeight="false" outlineLevel="0" collapsed="false">
      <c r="A8662" s="0" t="s">
        <v>6274</v>
      </c>
      <c r="B8662" s="13" t="n">
        <v>43429</v>
      </c>
      <c r="C8662" s="13" t="n">
        <v>43434</v>
      </c>
      <c r="D8662" s="14" t="s">
        <v>69</v>
      </c>
      <c r="E8662" s="14" t="s">
        <v>53</v>
      </c>
      <c r="F8662" s="14" t="s">
        <v>54</v>
      </c>
      <c r="G8662" s="14" t="s">
        <v>70</v>
      </c>
      <c r="H8662" s="14" t="s">
        <v>56</v>
      </c>
      <c r="I8662" s="14" t="s">
        <v>57</v>
      </c>
      <c r="J8662" s="14" t="s">
        <v>2048</v>
      </c>
      <c r="K8662" s="15" t="n">
        <v>723.92</v>
      </c>
      <c r="L8662" s="0" t="n">
        <v>5</v>
      </c>
      <c r="M8662" s="16" t="n">
        <v>0.2</v>
      </c>
      <c r="N8662" s="17" t="n">
        <v>-81.441</v>
      </c>
      <c r="O8662" s="0" t="str">
        <f aca="false">TEXT(B8662,"YYYY-MM")</f>
        <v>2018-11</v>
      </c>
      <c r="P8662" s="18" t="n">
        <f aca="false">IFERROR(N8662/K8662,0)</f>
        <v>-0.1125</v>
      </c>
      <c r="Q8662" s="0" t="str">
        <f aca="false">IF(M8662=0,"No Discount",IF(M8662&lt;0.2,"Low (1-19%)",IF(M8662&lt;0.4,"Medium (20-39%)","High (40%+)")))</f>
        <v>Medium (20-39%)</v>
      </c>
      <c r="R8662" s="0" t="str">
        <f aca="false">INDEX('Lookup Tables'!$B$2:$B$5,MATCH(F8662,'Lookup Tables'!$A$2:$A$5,0))</f>
        <v>Manager C</v>
      </c>
    </row>
    <row r="8663" customFormat="false" ht="15" hidden="false" customHeight="false" outlineLevel="0" collapsed="false">
      <c r="A8663" s="0" t="s">
        <v>6275</v>
      </c>
      <c r="B8663" s="13" t="n">
        <v>42502</v>
      </c>
      <c r="C8663" s="13" t="n">
        <v>42507</v>
      </c>
      <c r="D8663" s="14" t="s">
        <v>69</v>
      </c>
      <c r="E8663" s="14" t="s">
        <v>53</v>
      </c>
      <c r="F8663" s="14" t="s">
        <v>98</v>
      </c>
      <c r="G8663" s="14" t="s">
        <v>99</v>
      </c>
      <c r="H8663" s="14" t="s">
        <v>56</v>
      </c>
      <c r="I8663" s="14" t="s">
        <v>76</v>
      </c>
      <c r="J8663" s="14" t="s">
        <v>3912</v>
      </c>
      <c r="K8663" s="15" t="n">
        <v>21.968</v>
      </c>
      <c r="L8663" s="0" t="n">
        <v>4</v>
      </c>
      <c r="M8663" s="16" t="n">
        <v>0.6</v>
      </c>
      <c r="N8663" s="17" t="n">
        <v>-15.9268</v>
      </c>
      <c r="O8663" s="0" t="str">
        <f aca="false">TEXT(B8663,"YYYY-MM")</f>
        <v>2016-05</v>
      </c>
      <c r="P8663" s="18" t="n">
        <f aca="false">IFERROR(N8663/K8663,0)</f>
        <v>-0.725</v>
      </c>
      <c r="Q8663" s="0" t="str">
        <f aca="false">IF(M8663=0,"No Discount",IF(M8663&lt;0.2,"Low (1-19%)",IF(M8663&lt;0.4,"Medium (20-39%)","High (40%+)")))</f>
        <v>High (40%+)</v>
      </c>
      <c r="R8663" s="0" t="str">
        <f aca="false">INDEX('Lookup Tables'!$B$2:$B$5,MATCH(F8663,'Lookup Tables'!$A$2:$A$5,0))</f>
        <v>Manager A</v>
      </c>
    </row>
    <row r="8664" customFormat="false" ht="15" hidden="false" customHeight="false" outlineLevel="0" collapsed="false">
      <c r="A8664" s="0" t="s">
        <v>6275</v>
      </c>
      <c r="B8664" s="13" t="n">
        <v>42502</v>
      </c>
      <c r="C8664" s="13" t="n">
        <v>42507</v>
      </c>
      <c r="D8664" s="14" t="s">
        <v>69</v>
      </c>
      <c r="E8664" s="14" t="s">
        <v>53</v>
      </c>
      <c r="F8664" s="14" t="s">
        <v>98</v>
      </c>
      <c r="G8664" s="14" t="s">
        <v>99</v>
      </c>
      <c r="H8664" s="14" t="s">
        <v>80</v>
      </c>
      <c r="I8664" s="14" t="s">
        <v>81</v>
      </c>
      <c r="J8664" s="14" t="s">
        <v>1722</v>
      </c>
      <c r="K8664" s="15" t="n">
        <v>619.152</v>
      </c>
      <c r="L8664" s="0" t="n">
        <v>6</v>
      </c>
      <c r="M8664" s="16" t="n">
        <v>0.2</v>
      </c>
      <c r="N8664" s="17" t="n">
        <v>69.6546</v>
      </c>
      <c r="O8664" s="0" t="str">
        <f aca="false">TEXT(B8664,"YYYY-MM")</f>
        <v>2016-05</v>
      </c>
      <c r="P8664" s="18" t="n">
        <f aca="false">IFERROR(N8664/K8664,0)</f>
        <v>0.1125</v>
      </c>
      <c r="Q8664" s="0" t="str">
        <f aca="false">IF(M8664=0,"No Discount",IF(M8664&lt;0.2,"Low (1-19%)",IF(M8664&lt;0.4,"Medium (20-39%)","High (40%+)")))</f>
        <v>Medium (20-39%)</v>
      </c>
      <c r="R8664" s="0" t="str">
        <f aca="false">INDEX('Lookup Tables'!$B$2:$B$5,MATCH(F8664,'Lookup Tables'!$A$2:$A$5,0))</f>
        <v>Manager A</v>
      </c>
    </row>
    <row r="8665" customFormat="false" ht="15" hidden="false" customHeight="false" outlineLevel="0" collapsed="false">
      <c r="A8665" s="0" t="s">
        <v>6275</v>
      </c>
      <c r="B8665" s="13" t="n">
        <v>42502</v>
      </c>
      <c r="C8665" s="13" t="n">
        <v>42507</v>
      </c>
      <c r="D8665" s="14" t="s">
        <v>69</v>
      </c>
      <c r="E8665" s="14" t="s">
        <v>53</v>
      </c>
      <c r="F8665" s="14" t="s">
        <v>98</v>
      </c>
      <c r="G8665" s="14" t="s">
        <v>99</v>
      </c>
      <c r="H8665" s="14" t="s">
        <v>65</v>
      </c>
      <c r="I8665" s="14" t="s">
        <v>91</v>
      </c>
      <c r="J8665" s="14" t="s">
        <v>1061</v>
      </c>
      <c r="K8665" s="15" t="n">
        <v>127.904</v>
      </c>
      <c r="L8665" s="0" t="n">
        <v>7</v>
      </c>
      <c r="M8665" s="16" t="n">
        <v>0.2</v>
      </c>
      <c r="N8665" s="17" t="n">
        <v>41.5688</v>
      </c>
      <c r="O8665" s="0" t="str">
        <f aca="false">TEXT(B8665,"YYYY-MM")</f>
        <v>2016-05</v>
      </c>
      <c r="P8665" s="18" t="n">
        <f aca="false">IFERROR(N8665/K8665,0)</f>
        <v>0.325</v>
      </c>
      <c r="Q8665" s="0" t="str">
        <f aca="false">IF(M8665=0,"No Discount",IF(M8665&lt;0.2,"Low (1-19%)",IF(M8665&lt;0.4,"Medium (20-39%)","High (40%+)")))</f>
        <v>Medium (20-39%)</v>
      </c>
      <c r="R8665" s="0" t="str">
        <f aca="false">INDEX('Lookup Tables'!$B$2:$B$5,MATCH(F8665,'Lookup Tables'!$A$2:$A$5,0))</f>
        <v>Manager A</v>
      </c>
    </row>
    <row r="8666" customFormat="false" ht="15" hidden="false" customHeight="false" outlineLevel="0" collapsed="false">
      <c r="A8666" s="0" t="s">
        <v>6276</v>
      </c>
      <c r="B8666" s="13" t="n">
        <v>43189</v>
      </c>
      <c r="C8666" s="13" t="n">
        <v>43191</v>
      </c>
      <c r="D8666" s="14" t="s">
        <v>52</v>
      </c>
      <c r="E8666" s="14" t="s">
        <v>53</v>
      </c>
      <c r="F8666" s="14" t="s">
        <v>63</v>
      </c>
      <c r="G8666" s="14" t="s">
        <v>64</v>
      </c>
      <c r="H8666" s="14" t="s">
        <v>56</v>
      </c>
      <c r="I8666" s="14" t="s">
        <v>76</v>
      </c>
      <c r="J8666" s="14" t="s">
        <v>2166</v>
      </c>
      <c r="K8666" s="15" t="n">
        <v>94.2</v>
      </c>
      <c r="L8666" s="0" t="n">
        <v>5</v>
      </c>
      <c r="M8666" s="16" t="n">
        <v>0</v>
      </c>
      <c r="N8666" s="17" t="n">
        <v>39.564</v>
      </c>
      <c r="O8666" s="0" t="str">
        <f aca="false">TEXT(B8666,"YYYY-MM")</f>
        <v>2018-03</v>
      </c>
      <c r="P8666" s="18" t="n">
        <f aca="false">IFERROR(N8666/K8666,0)</f>
        <v>0.42</v>
      </c>
      <c r="Q8666" s="0" t="str">
        <f aca="false">IF(M8666=0,"No Discount",IF(M8666&lt;0.2,"Low (1-19%)",IF(M8666&lt;0.4,"Medium (20-39%)","High (40%+)")))</f>
        <v>No Discount</v>
      </c>
      <c r="R8666" s="0" t="str">
        <f aca="false">INDEX('Lookup Tables'!$B$2:$B$5,MATCH(F8666,'Lookup Tables'!$A$2:$A$5,0))</f>
        <v>Manager D</v>
      </c>
    </row>
    <row r="8667" customFormat="false" ht="15" hidden="false" customHeight="false" outlineLevel="0" collapsed="false">
      <c r="A8667" s="0" t="s">
        <v>6277</v>
      </c>
      <c r="B8667" s="13" t="n">
        <v>43056</v>
      </c>
      <c r="C8667" s="13" t="n">
        <v>43057</v>
      </c>
      <c r="D8667" s="14" t="s">
        <v>137</v>
      </c>
      <c r="E8667" s="14" t="s">
        <v>97</v>
      </c>
      <c r="F8667" s="14" t="s">
        <v>63</v>
      </c>
      <c r="G8667" s="14" t="s">
        <v>64</v>
      </c>
      <c r="H8667" s="14" t="s">
        <v>65</v>
      </c>
      <c r="I8667" s="14" t="s">
        <v>303</v>
      </c>
      <c r="J8667" s="14" t="s">
        <v>988</v>
      </c>
      <c r="K8667" s="15" t="n">
        <v>49.5</v>
      </c>
      <c r="L8667" s="0" t="n">
        <v>5</v>
      </c>
      <c r="M8667" s="16" t="n">
        <v>0</v>
      </c>
      <c r="N8667" s="17" t="n">
        <v>13.365</v>
      </c>
      <c r="O8667" s="0" t="str">
        <f aca="false">TEXT(B8667,"YYYY-MM")</f>
        <v>2017-11</v>
      </c>
      <c r="P8667" s="18" t="n">
        <f aca="false">IFERROR(N8667/K8667,0)</f>
        <v>0.27</v>
      </c>
      <c r="Q8667" s="0" t="str">
        <f aca="false">IF(M8667=0,"No Discount",IF(M8667&lt;0.2,"Low (1-19%)",IF(M8667&lt;0.4,"Medium (20-39%)","High (40%+)")))</f>
        <v>No Discount</v>
      </c>
      <c r="R8667" s="0" t="str">
        <f aca="false">INDEX('Lookup Tables'!$B$2:$B$5,MATCH(F8667,'Lookup Tables'!$A$2:$A$5,0))</f>
        <v>Manager D</v>
      </c>
    </row>
    <row r="8668" customFormat="false" ht="15" hidden="false" customHeight="false" outlineLevel="0" collapsed="false">
      <c r="A8668" s="0" t="s">
        <v>6278</v>
      </c>
      <c r="B8668" s="13" t="n">
        <v>43099</v>
      </c>
      <c r="C8668" s="13" t="n">
        <v>43102</v>
      </c>
      <c r="D8668" s="14" t="s">
        <v>137</v>
      </c>
      <c r="E8668" s="14" t="s">
        <v>62</v>
      </c>
      <c r="F8668" s="14" t="s">
        <v>117</v>
      </c>
      <c r="G8668" s="14" t="s">
        <v>118</v>
      </c>
      <c r="H8668" s="14" t="s">
        <v>65</v>
      </c>
      <c r="I8668" s="14" t="s">
        <v>78</v>
      </c>
      <c r="J8668" s="14" t="s">
        <v>3483</v>
      </c>
      <c r="K8668" s="15" t="n">
        <v>16.52</v>
      </c>
      <c r="L8668" s="0" t="n">
        <v>5</v>
      </c>
      <c r="M8668" s="16" t="n">
        <v>0.2</v>
      </c>
      <c r="N8668" s="17" t="n">
        <v>1.652</v>
      </c>
      <c r="O8668" s="0" t="str">
        <f aca="false">TEXT(B8668,"YYYY-MM")</f>
        <v>2017-12</v>
      </c>
      <c r="P8668" s="18" t="n">
        <f aca="false">IFERROR(N8668/K8668,0)</f>
        <v>0.1</v>
      </c>
      <c r="Q8668" s="0" t="str">
        <f aca="false">IF(M8668=0,"No Discount",IF(M8668&lt;0.2,"Low (1-19%)",IF(M8668&lt;0.4,"Medium (20-39%)","High (40%+)")))</f>
        <v>Medium (20-39%)</v>
      </c>
      <c r="R8668" s="0" t="str">
        <f aca="false">INDEX('Lookup Tables'!$B$2:$B$5,MATCH(F8668,'Lookup Tables'!$A$2:$A$5,0))</f>
        <v>Manager B</v>
      </c>
    </row>
    <row r="8669" customFormat="false" ht="15" hidden="false" customHeight="false" outlineLevel="0" collapsed="false">
      <c r="A8669" s="0" t="s">
        <v>6279</v>
      </c>
      <c r="B8669" s="13" t="n">
        <v>43091</v>
      </c>
      <c r="C8669" s="13" t="n">
        <v>43093</v>
      </c>
      <c r="D8669" s="14" t="s">
        <v>52</v>
      </c>
      <c r="E8669" s="14" t="s">
        <v>97</v>
      </c>
      <c r="F8669" s="14" t="s">
        <v>63</v>
      </c>
      <c r="G8669" s="14" t="s">
        <v>94</v>
      </c>
      <c r="H8669" s="14" t="s">
        <v>65</v>
      </c>
      <c r="I8669" s="14" t="s">
        <v>83</v>
      </c>
      <c r="J8669" s="14" t="s">
        <v>342</v>
      </c>
      <c r="K8669" s="15" t="n">
        <v>55.36</v>
      </c>
      <c r="L8669" s="0" t="n">
        <v>4</v>
      </c>
      <c r="M8669" s="16" t="n">
        <v>0.2</v>
      </c>
      <c r="N8669" s="17" t="n">
        <v>19.376</v>
      </c>
      <c r="O8669" s="0" t="str">
        <f aca="false">TEXT(B8669,"YYYY-MM")</f>
        <v>2017-12</v>
      </c>
      <c r="P8669" s="18" t="n">
        <f aca="false">IFERROR(N8669/K8669,0)</f>
        <v>0.35</v>
      </c>
      <c r="Q8669" s="0" t="str">
        <f aca="false">IF(M8669=0,"No Discount",IF(M8669&lt;0.2,"Low (1-19%)",IF(M8669&lt;0.4,"Medium (20-39%)","High (40%+)")))</f>
        <v>Medium (20-39%)</v>
      </c>
      <c r="R8669" s="0" t="str">
        <f aca="false">INDEX('Lookup Tables'!$B$2:$B$5,MATCH(F8669,'Lookup Tables'!$A$2:$A$5,0))</f>
        <v>Manager D</v>
      </c>
    </row>
    <row r="8670" customFormat="false" ht="15" hidden="false" customHeight="false" outlineLevel="0" collapsed="false">
      <c r="A8670" s="0" t="s">
        <v>6279</v>
      </c>
      <c r="B8670" s="13" t="n">
        <v>43091</v>
      </c>
      <c r="C8670" s="13" t="n">
        <v>43093</v>
      </c>
      <c r="D8670" s="14" t="s">
        <v>52</v>
      </c>
      <c r="E8670" s="14" t="s">
        <v>97</v>
      </c>
      <c r="F8670" s="14" t="s">
        <v>63</v>
      </c>
      <c r="G8670" s="14" t="s">
        <v>94</v>
      </c>
      <c r="H8670" s="14" t="s">
        <v>80</v>
      </c>
      <c r="I8670" s="14" t="s">
        <v>345</v>
      </c>
      <c r="J8670" s="14" t="s">
        <v>4210</v>
      </c>
      <c r="K8670" s="15" t="n">
        <v>11.56</v>
      </c>
      <c r="L8670" s="0" t="n">
        <v>1</v>
      </c>
      <c r="M8670" s="16" t="n">
        <v>0.2</v>
      </c>
      <c r="N8670" s="17" t="n">
        <v>3.757</v>
      </c>
      <c r="O8670" s="0" t="str">
        <f aca="false">TEXT(B8670,"YYYY-MM")</f>
        <v>2017-12</v>
      </c>
      <c r="P8670" s="18" t="n">
        <f aca="false">IFERROR(N8670/K8670,0)</f>
        <v>0.325</v>
      </c>
      <c r="Q8670" s="0" t="str">
        <f aca="false">IF(M8670=0,"No Discount",IF(M8670&lt;0.2,"Low (1-19%)",IF(M8670&lt;0.4,"Medium (20-39%)","High (40%+)")))</f>
        <v>Medium (20-39%)</v>
      </c>
      <c r="R8670" s="0" t="str">
        <f aca="false">INDEX('Lookup Tables'!$B$2:$B$5,MATCH(F8670,'Lookup Tables'!$A$2:$A$5,0))</f>
        <v>Manager D</v>
      </c>
    </row>
    <row r="8671" customFormat="false" ht="15" hidden="false" customHeight="false" outlineLevel="0" collapsed="false">
      <c r="A8671" s="0" t="s">
        <v>6280</v>
      </c>
      <c r="B8671" s="13" t="n">
        <v>42724</v>
      </c>
      <c r="C8671" s="13" t="n">
        <v>42729</v>
      </c>
      <c r="D8671" s="14" t="s">
        <v>52</v>
      </c>
      <c r="E8671" s="14" t="s">
        <v>53</v>
      </c>
      <c r="F8671" s="14" t="s">
        <v>63</v>
      </c>
      <c r="G8671" s="14" t="s">
        <v>64</v>
      </c>
      <c r="H8671" s="14" t="s">
        <v>65</v>
      </c>
      <c r="I8671" s="14" t="s">
        <v>91</v>
      </c>
      <c r="J8671" s="14" t="s">
        <v>135</v>
      </c>
      <c r="K8671" s="15" t="n">
        <v>17.12</v>
      </c>
      <c r="L8671" s="0" t="n">
        <v>4</v>
      </c>
      <c r="M8671" s="16" t="n">
        <v>0</v>
      </c>
      <c r="N8671" s="17" t="n">
        <v>7.704</v>
      </c>
      <c r="O8671" s="0" t="str">
        <f aca="false">TEXT(B8671,"YYYY-MM")</f>
        <v>2016-12</v>
      </c>
      <c r="P8671" s="18" t="n">
        <f aca="false">IFERROR(N8671/K8671,0)</f>
        <v>0.45</v>
      </c>
      <c r="Q8671" s="0" t="str">
        <f aca="false">IF(M8671=0,"No Discount",IF(M8671&lt;0.2,"Low (1-19%)",IF(M8671&lt;0.4,"Medium (20-39%)","High (40%+)")))</f>
        <v>No Discount</v>
      </c>
      <c r="R8671" s="0" t="str">
        <f aca="false">INDEX('Lookup Tables'!$B$2:$B$5,MATCH(F8671,'Lookup Tables'!$A$2:$A$5,0))</f>
        <v>Manager D</v>
      </c>
    </row>
    <row r="8672" customFormat="false" ht="15" hidden="false" customHeight="false" outlineLevel="0" collapsed="false">
      <c r="A8672" s="0" t="s">
        <v>6281</v>
      </c>
      <c r="B8672" s="13" t="n">
        <v>42365</v>
      </c>
      <c r="C8672" s="13" t="n">
        <v>42370</v>
      </c>
      <c r="D8672" s="14" t="s">
        <v>52</v>
      </c>
      <c r="E8672" s="14" t="s">
        <v>53</v>
      </c>
      <c r="F8672" s="14" t="s">
        <v>117</v>
      </c>
      <c r="G8672" s="14" t="s">
        <v>269</v>
      </c>
      <c r="H8672" s="14" t="s">
        <v>56</v>
      </c>
      <c r="I8672" s="14" t="s">
        <v>76</v>
      </c>
      <c r="J8672" s="14" t="s">
        <v>3628</v>
      </c>
      <c r="K8672" s="15" t="n">
        <v>182.352</v>
      </c>
      <c r="L8672" s="0" t="n">
        <v>3</v>
      </c>
      <c r="M8672" s="16" t="n">
        <v>0.2</v>
      </c>
      <c r="N8672" s="17" t="n">
        <v>-18.2352</v>
      </c>
      <c r="O8672" s="0" t="str">
        <f aca="false">TEXT(B8672,"YYYY-MM")</f>
        <v>2015-12</v>
      </c>
      <c r="P8672" s="18" t="n">
        <f aca="false">IFERROR(N8672/K8672,0)</f>
        <v>-0.1</v>
      </c>
      <c r="Q8672" s="0" t="str">
        <f aca="false">IF(M8672=0,"No Discount",IF(M8672&lt;0.2,"Low (1-19%)",IF(M8672&lt;0.4,"Medium (20-39%)","High (40%+)")))</f>
        <v>Medium (20-39%)</v>
      </c>
      <c r="R8672" s="0" t="str">
        <f aca="false">INDEX('Lookup Tables'!$B$2:$B$5,MATCH(F8672,'Lookup Tables'!$A$2:$A$5,0))</f>
        <v>Manager B</v>
      </c>
    </row>
    <row r="8673" customFormat="false" ht="15" hidden="false" customHeight="false" outlineLevel="0" collapsed="false">
      <c r="A8673" s="0" t="s">
        <v>6281</v>
      </c>
      <c r="B8673" s="13" t="n">
        <v>42365</v>
      </c>
      <c r="C8673" s="13" t="n">
        <v>42370</v>
      </c>
      <c r="D8673" s="14" t="s">
        <v>52</v>
      </c>
      <c r="E8673" s="14" t="s">
        <v>53</v>
      </c>
      <c r="F8673" s="14" t="s">
        <v>117</v>
      </c>
      <c r="G8673" s="14" t="s">
        <v>269</v>
      </c>
      <c r="H8673" s="14" t="s">
        <v>65</v>
      </c>
      <c r="I8673" s="14" t="s">
        <v>73</v>
      </c>
      <c r="J8673" s="14" t="s">
        <v>466</v>
      </c>
      <c r="K8673" s="15" t="n">
        <v>118.16</v>
      </c>
      <c r="L8673" s="0" t="n">
        <v>2</v>
      </c>
      <c r="M8673" s="16" t="n">
        <v>0.2</v>
      </c>
      <c r="N8673" s="17" t="n">
        <v>-25.109</v>
      </c>
      <c r="O8673" s="0" t="str">
        <f aca="false">TEXT(B8673,"YYYY-MM")</f>
        <v>2015-12</v>
      </c>
      <c r="P8673" s="18" t="n">
        <f aca="false">IFERROR(N8673/K8673,0)</f>
        <v>-0.2125</v>
      </c>
      <c r="Q8673" s="0" t="str">
        <f aca="false">IF(M8673=0,"No Discount",IF(M8673&lt;0.2,"Low (1-19%)",IF(M8673&lt;0.4,"Medium (20-39%)","High (40%+)")))</f>
        <v>Medium (20-39%)</v>
      </c>
      <c r="R8673" s="0" t="str">
        <f aca="false">INDEX('Lookup Tables'!$B$2:$B$5,MATCH(F8673,'Lookup Tables'!$A$2:$A$5,0))</f>
        <v>Manager B</v>
      </c>
    </row>
    <row r="8674" customFormat="false" ht="15" hidden="false" customHeight="false" outlineLevel="0" collapsed="false">
      <c r="A8674" s="0" t="s">
        <v>6282</v>
      </c>
      <c r="B8674" s="13" t="n">
        <v>43147</v>
      </c>
      <c r="C8674" s="13" t="n">
        <v>43152</v>
      </c>
      <c r="D8674" s="14" t="s">
        <v>69</v>
      </c>
      <c r="E8674" s="14" t="s">
        <v>53</v>
      </c>
      <c r="F8674" s="14" t="s">
        <v>98</v>
      </c>
      <c r="G8674" s="14" t="s">
        <v>146</v>
      </c>
      <c r="H8674" s="14" t="s">
        <v>65</v>
      </c>
      <c r="I8674" s="14" t="s">
        <v>171</v>
      </c>
      <c r="J8674" s="14" t="s">
        <v>518</v>
      </c>
      <c r="K8674" s="15" t="n">
        <v>18.368</v>
      </c>
      <c r="L8674" s="0" t="n">
        <v>2</v>
      </c>
      <c r="M8674" s="16" t="n">
        <v>0.2</v>
      </c>
      <c r="N8674" s="17" t="n">
        <v>6.1992</v>
      </c>
      <c r="O8674" s="0" t="str">
        <f aca="false">TEXT(B8674,"YYYY-MM")</f>
        <v>2018-02</v>
      </c>
      <c r="P8674" s="18" t="n">
        <f aca="false">IFERROR(N8674/K8674,0)</f>
        <v>0.3375</v>
      </c>
      <c r="Q8674" s="0" t="str">
        <f aca="false">IF(M8674=0,"No Discount",IF(M8674&lt;0.2,"Low (1-19%)",IF(M8674&lt;0.4,"Medium (20-39%)","High (40%+)")))</f>
        <v>Medium (20-39%)</v>
      </c>
      <c r="R8674" s="0" t="str">
        <f aca="false">INDEX('Lookup Tables'!$B$2:$B$5,MATCH(F8674,'Lookup Tables'!$A$2:$A$5,0))</f>
        <v>Manager A</v>
      </c>
    </row>
    <row r="8675" customFormat="false" ht="15" hidden="false" customHeight="false" outlineLevel="0" collapsed="false">
      <c r="A8675" s="0" t="s">
        <v>6282</v>
      </c>
      <c r="B8675" s="13" t="n">
        <v>43147</v>
      </c>
      <c r="C8675" s="13" t="n">
        <v>43152</v>
      </c>
      <c r="D8675" s="14" t="s">
        <v>69</v>
      </c>
      <c r="E8675" s="14" t="s">
        <v>53</v>
      </c>
      <c r="F8675" s="14" t="s">
        <v>98</v>
      </c>
      <c r="G8675" s="14" t="s">
        <v>146</v>
      </c>
      <c r="H8675" s="14" t="s">
        <v>56</v>
      </c>
      <c r="I8675" s="14" t="s">
        <v>59</v>
      </c>
      <c r="J8675" s="14" t="s">
        <v>284</v>
      </c>
      <c r="K8675" s="15" t="n">
        <v>600.558</v>
      </c>
      <c r="L8675" s="0" t="n">
        <v>3</v>
      </c>
      <c r="M8675" s="16" t="n">
        <v>0.3</v>
      </c>
      <c r="N8675" s="17" t="n">
        <v>-8.5794</v>
      </c>
      <c r="O8675" s="0" t="str">
        <f aca="false">TEXT(B8675,"YYYY-MM")</f>
        <v>2018-02</v>
      </c>
      <c r="P8675" s="18" t="n">
        <f aca="false">IFERROR(N8675/K8675,0)</f>
        <v>-0.0142857142857143</v>
      </c>
      <c r="Q8675" s="0" t="str">
        <f aca="false">IF(M8675=0,"No Discount",IF(M8675&lt;0.2,"Low (1-19%)",IF(M8675&lt;0.4,"Medium (20-39%)","High (40%+)")))</f>
        <v>Medium (20-39%)</v>
      </c>
      <c r="R8675" s="0" t="str">
        <f aca="false">INDEX('Lookup Tables'!$B$2:$B$5,MATCH(F8675,'Lookup Tables'!$A$2:$A$5,0))</f>
        <v>Manager A</v>
      </c>
    </row>
    <row r="8676" customFormat="false" ht="15" hidden="false" customHeight="false" outlineLevel="0" collapsed="false">
      <c r="A8676" s="0" t="s">
        <v>6282</v>
      </c>
      <c r="B8676" s="13" t="n">
        <v>43147</v>
      </c>
      <c r="C8676" s="13" t="n">
        <v>43152</v>
      </c>
      <c r="D8676" s="14" t="s">
        <v>69</v>
      </c>
      <c r="E8676" s="14" t="s">
        <v>53</v>
      </c>
      <c r="F8676" s="14" t="s">
        <v>98</v>
      </c>
      <c r="G8676" s="14" t="s">
        <v>146</v>
      </c>
      <c r="H8676" s="14" t="s">
        <v>65</v>
      </c>
      <c r="I8676" s="14" t="s">
        <v>73</v>
      </c>
      <c r="J8676" s="14" t="s">
        <v>408</v>
      </c>
      <c r="K8676" s="15" t="n">
        <v>50.352</v>
      </c>
      <c r="L8676" s="0" t="n">
        <v>3</v>
      </c>
      <c r="M8676" s="16" t="n">
        <v>0.2</v>
      </c>
      <c r="N8676" s="17" t="n">
        <v>-8.1822</v>
      </c>
      <c r="O8676" s="0" t="str">
        <f aca="false">TEXT(B8676,"YYYY-MM")</f>
        <v>2018-02</v>
      </c>
      <c r="P8676" s="18" t="n">
        <f aca="false">IFERROR(N8676/K8676,0)</f>
        <v>-0.1625</v>
      </c>
      <c r="Q8676" s="0" t="str">
        <f aca="false">IF(M8676=0,"No Discount",IF(M8676&lt;0.2,"Low (1-19%)",IF(M8676&lt;0.4,"Medium (20-39%)","High (40%+)")))</f>
        <v>Medium (20-39%)</v>
      </c>
      <c r="R8676" s="0" t="str">
        <f aca="false">INDEX('Lookup Tables'!$B$2:$B$5,MATCH(F8676,'Lookup Tables'!$A$2:$A$5,0))</f>
        <v>Manager A</v>
      </c>
    </row>
    <row r="8677" customFormat="false" ht="15" hidden="false" customHeight="false" outlineLevel="0" collapsed="false">
      <c r="A8677" s="0" t="s">
        <v>6282</v>
      </c>
      <c r="B8677" s="13" t="n">
        <v>43147</v>
      </c>
      <c r="C8677" s="13" t="n">
        <v>43152</v>
      </c>
      <c r="D8677" s="14" t="s">
        <v>69</v>
      </c>
      <c r="E8677" s="14" t="s">
        <v>53</v>
      </c>
      <c r="F8677" s="14" t="s">
        <v>98</v>
      </c>
      <c r="G8677" s="14" t="s">
        <v>146</v>
      </c>
      <c r="H8677" s="14" t="s">
        <v>65</v>
      </c>
      <c r="I8677" s="14" t="s">
        <v>78</v>
      </c>
      <c r="J8677" s="14" t="s">
        <v>909</v>
      </c>
      <c r="K8677" s="15" t="n">
        <v>28.032</v>
      </c>
      <c r="L8677" s="0" t="n">
        <v>6</v>
      </c>
      <c r="M8677" s="16" t="n">
        <v>0.2</v>
      </c>
      <c r="N8677" s="17" t="n">
        <v>3.504</v>
      </c>
      <c r="O8677" s="0" t="str">
        <f aca="false">TEXT(B8677,"YYYY-MM")</f>
        <v>2018-02</v>
      </c>
      <c r="P8677" s="18" t="n">
        <f aca="false">IFERROR(N8677/K8677,0)</f>
        <v>0.125</v>
      </c>
      <c r="Q8677" s="0" t="str">
        <f aca="false">IF(M8677=0,"No Discount",IF(M8677&lt;0.2,"Low (1-19%)",IF(M8677&lt;0.4,"Medium (20-39%)","High (40%+)")))</f>
        <v>Medium (20-39%)</v>
      </c>
      <c r="R8677" s="0" t="str">
        <f aca="false">INDEX('Lookup Tables'!$B$2:$B$5,MATCH(F8677,'Lookup Tables'!$A$2:$A$5,0))</f>
        <v>Manager A</v>
      </c>
    </row>
    <row r="8678" customFormat="false" ht="15" hidden="false" customHeight="false" outlineLevel="0" collapsed="false">
      <c r="A8678" s="0" t="s">
        <v>6282</v>
      </c>
      <c r="B8678" s="13" t="n">
        <v>43147</v>
      </c>
      <c r="C8678" s="13" t="n">
        <v>43152</v>
      </c>
      <c r="D8678" s="14" t="s">
        <v>69</v>
      </c>
      <c r="E8678" s="14" t="s">
        <v>53</v>
      </c>
      <c r="F8678" s="14" t="s">
        <v>98</v>
      </c>
      <c r="G8678" s="14" t="s">
        <v>146</v>
      </c>
      <c r="H8678" s="14" t="s">
        <v>56</v>
      </c>
      <c r="I8678" s="14" t="s">
        <v>76</v>
      </c>
      <c r="J8678" s="14" t="s">
        <v>2805</v>
      </c>
      <c r="K8678" s="15" t="n">
        <v>7.692</v>
      </c>
      <c r="L8678" s="0" t="n">
        <v>1</v>
      </c>
      <c r="M8678" s="16" t="n">
        <v>0.6</v>
      </c>
      <c r="N8678" s="17" t="n">
        <v>-3.6537</v>
      </c>
      <c r="O8678" s="0" t="str">
        <f aca="false">TEXT(B8678,"YYYY-MM")</f>
        <v>2018-02</v>
      </c>
      <c r="P8678" s="18" t="n">
        <f aca="false">IFERROR(N8678/K8678,0)</f>
        <v>-0.475</v>
      </c>
      <c r="Q8678" s="0" t="str">
        <f aca="false">IF(M8678=0,"No Discount",IF(M8678&lt;0.2,"Low (1-19%)",IF(M8678&lt;0.4,"Medium (20-39%)","High (40%+)")))</f>
        <v>High (40%+)</v>
      </c>
      <c r="R8678" s="0" t="str">
        <f aca="false">INDEX('Lookup Tables'!$B$2:$B$5,MATCH(F8678,'Lookup Tables'!$A$2:$A$5,0))</f>
        <v>Manager A</v>
      </c>
    </row>
    <row r="8679" customFormat="false" ht="15" hidden="false" customHeight="false" outlineLevel="0" collapsed="false">
      <c r="A8679" s="0" t="s">
        <v>6283</v>
      </c>
      <c r="B8679" s="13" t="n">
        <v>43397</v>
      </c>
      <c r="C8679" s="13" t="n">
        <v>43399</v>
      </c>
      <c r="D8679" s="14" t="s">
        <v>137</v>
      </c>
      <c r="E8679" s="14" t="s">
        <v>53</v>
      </c>
      <c r="F8679" s="14" t="s">
        <v>98</v>
      </c>
      <c r="G8679" s="14" t="s">
        <v>99</v>
      </c>
      <c r="H8679" s="14" t="s">
        <v>56</v>
      </c>
      <c r="I8679" s="14" t="s">
        <v>71</v>
      </c>
      <c r="J8679" s="14" t="s">
        <v>2076</v>
      </c>
      <c r="K8679" s="15" t="n">
        <v>517.405</v>
      </c>
      <c r="L8679" s="0" t="n">
        <v>5</v>
      </c>
      <c r="M8679" s="16" t="n">
        <v>0.3</v>
      </c>
      <c r="N8679" s="17" t="n">
        <v>-81.3065</v>
      </c>
      <c r="O8679" s="0" t="str">
        <f aca="false">TEXT(B8679,"YYYY-MM")</f>
        <v>2018-10</v>
      </c>
      <c r="P8679" s="18" t="n">
        <f aca="false">IFERROR(N8679/K8679,0)</f>
        <v>-0.157142857142857</v>
      </c>
      <c r="Q8679" s="0" t="str">
        <f aca="false">IF(M8679=0,"No Discount",IF(M8679&lt;0.2,"Low (1-19%)",IF(M8679&lt;0.4,"Medium (20-39%)","High (40%+)")))</f>
        <v>Medium (20-39%)</v>
      </c>
      <c r="R8679" s="0" t="str">
        <f aca="false">INDEX('Lookup Tables'!$B$2:$B$5,MATCH(F8679,'Lookup Tables'!$A$2:$A$5,0))</f>
        <v>Manager A</v>
      </c>
    </row>
    <row r="8680" customFormat="false" ht="15" hidden="false" customHeight="false" outlineLevel="0" collapsed="false">
      <c r="A8680" s="0" t="s">
        <v>6284</v>
      </c>
      <c r="B8680" s="13" t="n">
        <v>42980</v>
      </c>
      <c r="C8680" s="13" t="n">
        <v>42985</v>
      </c>
      <c r="D8680" s="14" t="s">
        <v>52</v>
      </c>
      <c r="E8680" s="14" t="s">
        <v>97</v>
      </c>
      <c r="F8680" s="14" t="s">
        <v>98</v>
      </c>
      <c r="G8680" s="14" t="s">
        <v>99</v>
      </c>
      <c r="H8680" s="14" t="s">
        <v>65</v>
      </c>
      <c r="I8680" s="14" t="s">
        <v>83</v>
      </c>
      <c r="J8680" s="14" t="s">
        <v>1124</v>
      </c>
      <c r="K8680" s="15" t="n">
        <v>8.608</v>
      </c>
      <c r="L8680" s="0" t="n">
        <v>8</v>
      </c>
      <c r="M8680" s="16" t="n">
        <v>0.8</v>
      </c>
      <c r="N8680" s="17" t="n">
        <v>-13.3424</v>
      </c>
      <c r="O8680" s="0" t="str">
        <f aca="false">TEXT(B8680,"YYYY-MM")</f>
        <v>2017-09</v>
      </c>
      <c r="P8680" s="18" t="n">
        <f aca="false">IFERROR(N8680/K8680,0)</f>
        <v>-1.55</v>
      </c>
      <c r="Q8680" s="0" t="str">
        <f aca="false">IF(M8680=0,"No Discount",IF(M8680&lt;0.2,"Low (1-19%)",IF(M8680&lt;0.4,"Medium (20-39%)","High (40%+)")))</f>
        <v>High (40%+)</v>
      </c>
      <c r="R8680" s="0" t="str">
        <f aca="false">INDEX('Lookup Tables'!$B$2:$B$5,MATCH(F8680,'Lookup Tables'!$A$2:$A$5,0))</f>
        <v>Manager A</v>
      </c>
    </row>
    <row r="8681" customFormat="false" ht="15" hidden="false" customHeight="false" outlineLevel="0" collapsed="false">
      <c r="A8681" s="0" t="s">
        <v>6284</v>
      </c>
      <c r="B8681" s="13" t="n">
        <v>42980</v>
      </c>
      <c r="C8681" s="13" t="n">
        <v>42985</v>
      </c>
      <c r="D8681" s="14" t="s">
        <v>52</v>
      </c>
      <c r="E8681" s="14" t="s">
        <v>97</v>
      </c>
      <c r="F8681" s="14" t="s">
        <v>98</v>
      </c>
      <c r="G8681" s="14" t="s">
        <v>99</v>
      </c>
      <c r="H8681" s="14" t="s">
        <v>80</v>
      </c>
      <c r="I8681" s="14" t="s">
        <v>123</v>
      </c>
      <c r="J8681" s="14" t="s">
        <v>1209</v>
      </c>
      <c r="K8681" s="15" t="n">
        <v>159.56</v>
      </c>
      <c r="L8681" s="0" t="n">
        <v>5</v>
      </c>
      <c r="M8681" s="16" t="n">
        <v>0.2</v>
      </c>
      <c r="N8681" s="17" t="n">
        <v>33.9065</v>
      </c>
      <c r="O8681" s="0" t="str">
        <f aca="false">TEXT(B8681,"YYYY-MM")</f>
        <v>2017-09</v>
      </c>
      <c r="P8681" s="18" t="n">
        <f aca="false">IFERROR(N8681/K8681,0)</f>
        <v>0.2125</v>
      </c>
      <c r="Q8681" s="0" t="str">
        <f aca="false">IF(M8681=0,"No Discount",IF(M8681&lt;0.2,"Low (1-19%)",IF(M8681&lt;0.4,"Medium (20-39%)","High (40%+)")))</f>
        <v>Medium (20-39%)</v>
      </c>
      <c r="R8681" s="0" t="str">
        <f aca="false">INDEX('Lookup Tables'!$B$2:$B$5,MATCH(F8681,'Lookup Tables'!$A$2:$A$5,0))</f>
        <v>Manager A</v>
      </c>
    </row>
    <row r="8682" customFormat="false" ht="15" hidden="false" customHeight="false" outlineLevel="0" collapsed="false">
      <c r="A8682" s="0" t="s">
        <v>6285</v>
      </c>
      <c r="B8682" s="13" t="n">
        <v>43070</v>
      </c>
      <c r="C8682" s="13" t="n">
        <v>43072</v>
      </c>
      <c r="D8682" s="14" t="s">
        <v>52</v>
      </c>
      <c r="E8682" s="14" t="s">
        <v>62</v>
      </c>
      <c r="F8682" s="14" t="s">
        <v>54</v>
      </c>
      <c r="G8682" s="14" t="s">
        <v>193</v>
      </c>
      <c r="H8682" s="14" t="s">
        <v>65</v>
      </c>
      <c r="I8682" s="14" t="s">
        <v>85</v>
      </c>
      <c r="J8682" s="14" t="s">
        <v>453</v>
      </c>
      <c r="K8682" s="15" t="n">
        <v>2104.55</v>
      </c>
      <c r="L8682" s="0" t="n">
        <v>7</v>
      </c>
      <c r="M8682" s="16" t="n">
        <v>0</v>
      </c>
      <c r="N8682" s="17" t="n">
        <v>694.5015</v>
      </c>
      <c r="O8682" s="0" t="str">
        <f aca="false">TEXT(B8682,"YYYY-MM")</f>
        <v>2017-12</v>
      </c>
      <c r="P8682" s="18" t="n">
        <f aca="false">IFERROR(N8682/K8682,0)</f>
        <v>0.33</v>
      </c>
      <c r="Q8682" s="0" t="str">
        <f aca="false">IF(M8682=0,"No Discount",IF(M8682&lt;0.2,"Low (1-19%)",IF(M8682&lt;0.4,"Medium (20-39%)","High (40%+)")))</f>
        <v>No Discount</v>
      </c>
      <c r="R8682" s="0" t="str">
        <f aca="false">INDEX('Lookup Tables'!$B$2:$B$5,MATCH(F8682,'Lookup Tables'!$A$2:$A$5,0))</f>
        <v>Manager C</v>
      </c>
    </row>
    <row r="8683" customFormat="false" ht="15" hidden="false" customHeight="false" outlineLevel="0" collapsed="false">
      <c r="A8683" s="0" t="s">
        <v>6285</v>
      </c>
      <c r="B8683" s="13" t="n">
        <v>43070</v>
      </c>
      <c r="C8683" s="13" t="n">
        <v>43072</v>
      </c>
      <c r="D8683" s="14" t="s">
        <v>52</v>
      </c>
      <c r="E8683" s="14" t="s">
        <v>62</v>
      </c>
      <c r="F8683" s="14" t="s">
        <v>54</v>
      </c>
      <c r="G8683" s="14" t="s">
        <v>193</v>
      </c>
      <c r="H8683" s="14" t="s">
        <v>65</v>
      </c>
      <c r="I8683" s="14" t="s">
        <v>303</v>
      </c>
      <c r="J8683" s="14" t="s">
        <v>1056</v>
      </c>
      <c r="K8683" s="15" t="n">
        <v>40.7</v>
      </c>
      <c r="L8683" s="0" t="n">
        <v>5</v>
      </c>
      <c r="M8683" s="16" t="n">
        <v>0</v>
      </c>
      <c r="N8683" s="17" t="n">
        <v>11.803</v>
      </c>
      <c r="O8683" s="0" t="str">
        <f aca="false">TEXT(B8683,"YYYY-MM")</f>
        <v>2017-12</v>
      </c>
      <c r="P8683" s="18" t="n">
        <f aca="false">IFERROR(N8683/K8683,0)</f>
        <v>0.29</v>
      </c>
      <c r="Q8683" s="0" t="str">
        <f aca="false">IF(M8683=0,"No Discount",IF(M8683&lt;0.2,"Low (1-19%)",IF(M8683&lt;0.4,"Medium (20-39%)","High (40%+)")))</f>
        <v>No Discount</v>
      </c>
      <c r="R8683" s="0" t="str">
        <f aca="false">INDEX('Lookup Tables'!$B$2:$B$5,MATCH(F8683,'Lookup Tables'!$A$2:$A$5,0))</f>
        <v>Manager C</v>
      </c>
    </row>
    <row r="8684" customFormat="false" ht="15" hidden="false" customHeight="false" outlineLevel="0" collapsed="false">
      <c r="A8684" s="0" t="s">
        <v>6286</v>
      </c>
      <c r="B8684" s="13" t="n">
        <v>42313</v>
      </c>
      <c r="C8684" s="13" t="n">
        <v>42318</v>
      </c>
      <c r="D8684" s="14" t="s">
        <v>69</v>
      </c>
      <c r="E8684" s="14" t="s">
        <v>97</v>
      </c>
      <c r="F8684" s="14" t="s">
        <v>54</v>
      </c>
      <c r="G8684" s="14" t="s">
        <v>193</v>
      </c>
      <c r="H8684" s="14" t="s">
        <v>80</v>
      </c>
      <c r="I8684" s="14" t="s">
        <v>123</v>
      </c>
      <c r="J8684" s="14" t="s">
        <v>2719</v>
      </c>
      <c r="K8684" s="15" t="n">
        <v>47.79</v>
      </c>
      <c r="L8684" s="0" t="n">
        <v>3</v>
      </c>
      <c r="M8684" s="16" t="n">
        <v>0</v>
      </c>
      <c r="N8684" s="17" t="n">
        <v>16.2486</v>
      </c>
      <c r="O8684" s="0" t="str">
        <f aca="false">TEXT(B8684,"YYYY-MM")</f>
        <v>2015-11</v>
      </c>
      <c r="P8684" s="18" t="n">
        <f aca="false">IFERROR(N8684/K8684,0)</f>
        <v>0.34</v>
      </c>
      <c r="Q8684" s="0" t="str">
        <f aca="false">IF(M8684=0,"No Discount",IF(M8684&lt;0.2,"Low (1-19%)",IF(M8684&lt;0.4,"Medium (20-39%)","High (40%+)")))</f>
        <v>No Discount</v>
      </c>
      <c r="R8684" s="0" t="str">
        <f aca="false">INDEX('Lookup Tables'!$B$2:$B$5,MATCH(F8684,'Lookup Tables'!$A$2:$A$5,0))</f>
        <v>Manager C</v>
      </c>
    </row>
    <row r="8685" customFormat="false" ht="15" hidden="false" customHeight="false" outlineLevel="0" collapsed="false">
      <c r="A8685" s="0" t="s">
        <v>6287</v>
      </c>
      <c r="B8685" s="13" t="n">
        <v>43429</v>
      </c>
      <c r="C8685" s="13" t="n">
        <v>43435</v>
      </c>
      <c r="D8685" s="14" t="s">
        <v>69</v>
      </c>
      <c r="E8685" s="14" t="s">
        <v>53</v>
      </c>
      <c r="F8685" s="14" t="s">
        <v>63</v>
      </c>
      <c r="G8685" s="14" t="s">
        <v>64</v>
      </c>
      <c r="H8685" s="14" t="s">
        <v>65</v>
      </c>
      <c r="I8685" s="14" t="s">
        <v>78</v>
      </c>
      <c r="J8685" s="14" t="s">
        <v>1197</v>
      </c>
      <c r="K8685" s="15" t="n">
        <v>5.16</v>
      </c>
      <c r="L8685" s="0" t="n">
        <v>2</v>
      </c>
      <c r="M8685" s="16" t="n">
        <v>0</v>
      </c>
      <c r="N8685" s="17" t="n">
        <v>1.3416</v>
      </c>
      <c r="O8685" s="0" t="str">
        <f aca="false">TEXT(B8685,"YYYY-MM")</f>
        <v>2018-11</v>
      </c>
      <c r="P8685" s="18" t="n">
        <f aca="false">IFERROR(N8685/K8685,0)</f>
        <v>0.26</v>
      </c>
      <c r="Q8685" s="0" t="str">
        <f aca="false">IF(M8685=0,"No Discount",IF(M8685&lt;0.2,"Low (1-19%)",IF(M8685&lt;0.4,"Medium (20-39%)","High (40%+)")))</f>
        <v>No Discount</v>
      </c>
      <c r="R8685" s="0" t="str">
        <f aca="false">INDEX('Lookup Tables'!$B$2:$B$5,MATCH(F8685,'Lookup Tables'!$A$2:$A$5,0))</f>
        <v>Manager D</v>
      </c>
    </row>
    <row r="8686" customFormat="false" ht="15" hidden="false" customHeight="false" outlineLevel="0" collapsed="false">
      <c r="A8686" s="0" t="s">
        <v>6288</v>
      </c>
      <c r="B8686" s="13" t="n">
        <v>43085</v>
      </c>
      <c r="C8686" s="13" t="n">
        <v>43092</v>
      </c>
      <c r="D8686" s="14" t="s">
        <v>69</v>
      </c>
      <c r="E8686" s="14" t="s">
        <v>97</v>
      </c>
      <c r="F8686" s="14" t="s">
        <v>63</v>
      </c>
      <c r="G8686" s="14" t="s">
        <v>64</v>
      </c>
      <c r="H8686" s="14" t="s">
        <v>80</v>
      </c>
      <c r="I8686" s="14" t="s">
        <v>123</v>
      </c>
      <c r="J8686" s="14" t="s">
        <v>767</v>
      </c>
      <c r="K8686" s="15" t="n">
        <v>21.21</v>
      </c>
      <c r="L8686" s="0" t="n">
        <v>7</v>
      </c>
      <c r="M8686" s="16" t="n">
        <v>0</v>
      </c>
      <c r="N8686" s="17" t="n">
        <v>4.4541</v>
      </c>
      <c r="O8686" s="0" t="str">
        <f aca="false">TEXT(B8686,"YYYY-MM")</f>
        <v>2017-12</v>
      </c>
      <c r="P8686" s="18" t="n">
        <f aca="false">IFERROR(N8686/K8686,0)</f>
        <v>0.21</v>
      </c>
      <c r="Q8686" s="0" t="str">
        <f aca="false">IF(M8686=0,"No Discount",IF(M8686&lt;0.2,"Low (1-19%)",IF(M8686&lt;0.4,"Medium (20-39%)","High (40%+)")))</f>
        <v>No Discount</v>
      </c>
      <c r="R8686" s="0" t="str">
        <f aca="false">INDEX('Lookup Tables'!$B$2:$B$5,MATCH(F8686,'Lookup Tables'!$A$2:$A$5,0))</f>
        <v>Manager D</v>
      </c>
    </row>
    <row r="8687" customFormat="false" ht="15" hidden="false" customHeight="false" outlineLevel="0" collapsed="false">
      <c r="A8687" s="0" t="s">
        <v>6289</v>
      </c>
      <c r="B8687" s="13" t="n">
        <v>43418</v>
      </c>
      <c r="C8687" s="13" t="n">
        <v>43422</v>
      </c>
      <c r="D8687" s="14" t="s">
        <v>52</v>
      </c>
      <c r="E8687" s="14" t="s">
        <v>62</v>
      </c>
      <c r="F8687" s="14" t="s">
        <v>117</v>
      </c>
      <c r="G8687" s="14" t="s">
        <v>170</v>
      </c>
      <c r="H8687" s="14" t="s">
        <v>65</v>
      </c>
      <c r="I8687" s="14" t="s">
        <v>73</v>
      </c>
      <c r="J8687" s="14" t="s">
        <v>2339</v>
      </c>
      <c r="K8687" s="15" t="n">
        <v>96.36</v>
      </c>
      <c r="L8687" s="0" t="n">
        <v>6</v>
      </c>
      <c r="M8687" s="16" t="n">
        <v>0</v>
      </c>
      <c r="N8687" s="17" t="n">
        <v>25.0536</v>
      </c>
      <c r="O8687" s="0" t="str">
        <f aca="false">TEXT(B8687,"YYYY-MM")</f>
        <v>2018-11</v>
      </c>
      <c r="P8687" s="18" t="n">
        <f aca="false">IFERROR(N8687/K8687,0)</f>
        <v>0.26</v>
      </c>
      <c r="Q8687" s="0" t="str">
        <f aca="false">IF(M8687=0,"No Discount",IF(M8687&lt;0.2,"Low (1-19%)",IF(M8687&lt;0.4,"Medium (20-39%)","High (40%+)")))</f>
        <v>No Discount</v>
      </c>
      <c r="R8687" s="0" t="str">
        <f aca="false">INDEX('Lookup Tables'!$B$2:$B$5,MATCH(F8687,'Lookup Tables'!$A$2:$A$5,0))</f>
        <v>Manager B</v>
      </c>
    </row>
    <row r="8688" customFormat="false" ht="15" hidden="false" customHeight="false" outlineLevel="0" collapsed="false">
      <c r="A8688" s="0" t="s">
        <v>6290</v>
      </c>
      <c r="B8688" s="13" t="n">
        <v>42912</v>
      </c>
      <c r="C8688" s="13" t="n">
        <v>42912</v>
      </c>
      <c r="D8688" s="14" t="s">
        <v>606</v>
      </c>
      <c r="E8688" s="14" t="s">
        <v>62</v>
      </c>
      <c r="F8688" s="14" t="s">
        <v>63</v>
      </c>
      <c r="G8688" s="14" t="s">
        <v>64</v>
      </c>
      <c r="H8688" s="14" t="s">
        <v>65</v>
      </c>
      <c r="I8688" s="14" t="s">
        <v>303</v>
      </c>
      <c r="J8688" s="14" t="s">
        <v>744</v>
      </c>
      <c r="K8688" s="15" t="n">
        <v>231.72</v>
      </c>
      <c r="L8688" s="0" t="n">
        <v>2</v>
      </c>
      <c r="M8688" s="16" t="n">
        <v>0</v>
      </c>
      <c r="N8688" s="17" t="n">
        <v>11.586</v>
      </c>
      <c r="O8688" s="0" t="str">
        <f aca="false">TEXT(B8688,"YYYY-MM")</f>
        <v>2017-06</v>
      </c>
      <c r="P8688" s="18" t="n">
        <f aca="false">IFERROR(N8688/K8688,0)</f>
        <v>0.05</v>
      </c>
      <c r="Q8688" s="0" t="str">
        <f aca="false">IF(M8688=0,"No Discount",IF(M8688&lt;0.2,"Low (1-19%)",IF(M8688&lt;0.4,"Medium (20-39%)","High (40%+)")))</f>
        <v>No Discount</v>
      </c>
      <c r="R8688" s="0" t="str">
        <f aca="false">INDEX('Lookup Tables'!$B$2:$B$5,MATCH(F8688,'Lookup Tables'!$A$2:$A$5,0))</f>
        <v>Manager D</v>
      </c>
    </row>
    <row r="8689" customFormat="false" ht="15" hidden="false" customHeight="false" outlineLevel="0" collapsed="false">
      <c r="A8689" s="0" t="s">
        <v>6290</v>
      </c>
      <c r="B8689" s="13" t="n">
        <v>42912</v>
      </c>
      <c r="C8689" s="13" t="n">
        <v>42912</v>
      </c>
      <c r="D8689" s="14" t="s">
        <v>606</v>
      </c>
      <c r="E8689" s="14" t="s">
        <v>62</v>
      </c>
      <c r="F8689" s="14" t="s">
        <v>63</v>
      </c>
      <c r="G8689" s="14" t="s">
        <v>64</v>
      </c>
      <c r="H8689" s="14" t="s">
        <v>65</v>
      </c>
      <c r="I8689" s="14" t="s">
        <v>171</v>
      </c>
      <c r="J8689" s="14" t="s">
        <v>553</v>
      </c>
      <c r="K8689" s="15" t="n">
        <v>17.9</v>
      </c>
      <c r="L8689" s="0" t="n">
        <v>5</v>
      </c>
      <c r="M8689" s="16" t="n">
        <v>0</v>
      </c>
      <c r="N8689" s="17" t="n">
        <v>8.95</v>
      </c>
      <c r="O8689" s="0" t="str">
        <f aca="false">TEXT(B8689,"YYYY-MM")</f>
        <v>2017-06</v>
      </c>
      <c r="P8689" s="18" t="n">
        <f aca="false">IFERROR(N8689/K8689,0)</f>
        <v>0.5</v>
      </c>
      <c r="Q8689" s="0" t="str">
        <f aca="false">IF(M8689=0,"No Discount",IF(M8689&lt;0.2,"Low (1-19%)",IF(M8689&lt;0.4,"Medium (20-39%)","High (40%+)")))</f>
        <v>No Discount</v>
      </c>
      <c r="R8689" s="0" t="str">
        <f aca="false">INDEX('Lookup Tables'!$B$2:$B$5,MATCH(F8689,'Lookup Tables'!$A$2:$A$5,0))</f>
        <v>Manager D</v>
      </c>
    </row>
    <row r="8690" customFormat="false" ht="15" hidden="false" customHeight="false" outlineLevel="0" collapsed="false">
      <c r="A8690" s="0" t="s">
        <v>6290</v>
      </c>
      <c r="B8690" s="13" t="n">
        <v>42912</v>
      </c>
      <c r="C8690" s="13" t="n">
        <v>42912</v>
      </c>
      <c r="D8690" s="14" t="s">
        <v>606</v>
      </c>
      <c r="E8690" s="14" t="s">
        <v>62</v>
      </c>
      <c r="F8690" s="14" t="s">
        <v>63</v>
      </c>
      <c r="G8690" s="14" t="s">
        <v>64</v>
      </c>
      <c r="H8690" s="14" t="s">
        <v>65</v>
      </c>
      <c r="I8690" s="14" t="s">
        <v>91</v>
      </c>
      <c r="J8690" s="14" t="s">
        <v>1622</v>
      </c>
      <c r="K8690" s="15" t="n">
        <v>12.48</v>
      </c>
      <c r="L8690" s="0" t="n">
        <v>2</v>
      </c>
      <c r="M8690" s="16" t="n">
        <v>0</v>
      </c>
      <c r="N8690" s="17" t="n">
        <v>5.616</v>
      </c>
      <c r="O8690" s="0" t="str">
        <f aca="false">TEXT(B8690,"YYYY-MM")</f>
        <v>2017-06</v>
      </c>
      <c r="P8690" s="18" t="n">
        <f aca="false">IFERROR(N8690/K8690,0)</f>
        <v>0.45</v>
      </c>
      <c r="Q8690" s="0" t="str">
        <f aca="false">IF(M8690=0,"No Discount",IF(M8690&lt;0.2,"Low (1-19%)",IF(M8690&lt;0.4,"Medium (20-39%)","High (40%+)")))</f>
        <v>No Discount</v>
      </c>
      <c r="R8690" s="0" t="str">
        <f aca="false">INDEX('Lookup Tables'!$B$2:$B$5,MATCH(F8690,'Lookup Tables'!$A$2:$A$5,0))</f>
        <v>Manager D</v>
      </c>
    </row>
    <row r="8691" customFormat="false" ht="15" hidden="false" customHeight="false" outlineLevel="0" collapsed="false">
      <c r="A8691" s="0" t="s">
        <v>6291</v>
      </c>
      <c r="B8691" s="13" t="n">
        <v>42364</v>
      </c>
      <c r="C8691" s="13" t="n">
        <v>42368</v>
      </c>
      <c r="D8691" s="14" t="s">
        <v>69</v>
      </c>
      <c r="E8691" s="14" t="s">
        <v>62</v>
      </c>
      <c r="F8691" s="14" t="s">
        <v>117</v>
      </c>
      <c r="G8691" s="14" t="s">
        <v>118</v>
      </c>
      <c r="H8691" s="14" t="s">
        <v>65</v>
      </c>
      <c r="I8691" s="14" t="s">
        <v>78</v>
      </c>
      <c r="J8691" s="14" t="s">
        <v>2299</v>
      </c>
      <c r="K8691" s="15" t="n">
        <v>8.016</v>
      </c>
      <c r="L8691" s="0" t="n">
        <v>3</v>
      </c>
      <c r="M8691" s="16" t="n">
        <v>0.2</v>
      </c>
      <c r="N8691" s="17" t="n">
        <v>1.1022</v>
      </c>
      <c r="O8691" s="0" t="str">
        <f aca="false">TEXT(B8691,"YYYY-MM")</f>
        <v>2015-12</v>
      </c>
      <c r="P8691" s="18" t="n">
        <f aca="false">IFERROR(N8691/K8691,0)</f>
        <v>0.1375</v>
      </c>
      <c r="Q8691" s="0" t="str">
        <f aca="false">IF(M8691=0,"No Discount",IF(M8691&lt;0.2,"Low (1-19%)",IF(M8691&lt;0.4,"Medium (20-39%)","High (40%+)")))</f>
        <v>Medium (20-39%)</v>
      </c>
      <c r="R8691" s="0" t="str">
        <f aca="false">INDEX('Lookup Tables'!$B$2:$B$5,MATCH(F8691,'Lookup Tables'!$A$2:$A$5,0))</f>
        <v>Manager B</v>
      </c>
    </row>
    <row r="8692" customFormat="false" ht="15" hidden="false" customHeight="false" outlineLevel="0" collapsed="false">
      <c r="A8692" s="0" t="s">
        <v>6292</v>
      </c>
      <c r="B8692" s="13" t="n">
        <v>42961</v>
      </c>
      <c r="C8692" s="13" t="n">
        <v>42965</v>
      </c>
      <c r="D8692" s="14" t="s">
        <v>69</v>
      </c>
      <c r="E8692" s="14" t="s">
        <v>62</v>
      </c>
      <c r="F8692" s="14" t="s">
        <v>117</v>
      </c>
      <c r="G8692" s="14" t="s">
        <v>269</v>
      </c>
      <c r="H8692" s="14" t="s">
        <v>80</v>
      </c>
      <c r="I8692" s="14" t="s">
        <v>81</v>
      </c>
      <c r="J8692" s="14" t="s">
        <v>1840</v>
      </c>
      <c r="K8692" s="15" t="n">
        <v>259.896</v>
      </c>
      <c r="L8692" s="0" t="n">
        <v>2</v>
      </c>
      <c r="M8692" s="16" t="n">
        <v>0.4</v>
      </c>
      <c r="N8692" s="17" t="n">
        <v>-56.3108</v>
      </c>
      <c r="O8692" s="0" t="str">
        <f aca="false">TEXT(B8692,"YYYY-MM")</f>
        <v>2017-08</v>
      </c>
      <c r="P8692" s="18" t="n">
        <f aca="false">IFERROR(N8692/K8692,0)</f>
        <v>-0.216666666666667</v>
      </c>
      <c r="Q8692" s="0" t="str">
        <f aca="false">IF(M8692=0,"No Discount",IF(M8692&lt;0.2,"Low (1-19%)",IF(M8692&lt;0.4,"Medium (20-39%)","High (40%+)")))</f>
        <v>High (40%+)</v>
      </c>
      <c r="R8692" s="0" t="str">
        <f aca="false">INDEX('Lookup Tables'!$B$2:$B$5,MATCH(F8692,'Lookup Tables'!$A$2:$A$5,0))</f>
        <v>Manager B</v>
      </c>
    </row>
    <row r="8693" customFormat="false" ht="15" hidden="false" customHeight="false" outlineLevel="0" collapsed="false">
      <c r="A8693" s="0" t="s">
        <v>6292</v>
      </c>
      <c r="B8693" s="13" t="n">
        <v>42961</v>
      </c>
      <c r="C8693" s="13" t="n">
        <v>42965</v>
      </c>
      <c r="D8693" s="14" t="s">
        <v>69</v>
      </c>
      <c r="E8693" s="14" t="s">
        <v>62</v>
      </c>
      <c r="F8693" s="14" t="s">
        <v>117</v>
      </c>
      <c r="G8693" s="14" t="s">
        <v>269</v>
      </c>
      <c r="H8693" s="14" t="s">
        <v>80</v>
      </c>
      <c r="I8693" s="14" t="s">
        <v>81</v>
      </c>
      <c r="J8693" s="14" t="s">
        <v>1359</v>
      </c>
      <c r="K8693" s="15" t="n">
        <v>247.188</v>
      </c>
      <c r="L8693" s="0" t="n">
        <v>2</v>
      </c>
      <c r="M8693" s="16" t="n">
        <v>0.4</v>
      </c>
      <c r="N8693" s="17" t="n">
        <v>-49.4376</v>
      </c>
      <c r="O8693" s="0" t="str">
        <f aca="false">TEXT(B8693,"YYYY-MM")</f>
        <v>2017-08</v>
      </c>
      <c r="P8693" s="18" t="n">
        <f aca="false">IFERROR(N8693/K8693,0)</f>
        <v>-0.2</v>
      </c>
      <c r="Q8693" s="0" t="str">
        <f aca="false">IF(M8693=0,"No Discount",IF(M8693&lt;0.2,"Low (1-19%)",IF(M8693&lt;0.4,"Medium (20-39%)","High (40%+)")))</f>
        <v>High (40%+)</v>
      </c>
      <c r="R8693" s="0" t="str">
        <f aca="false">INDEX('Lookup Tables'!$B$2:$B$5,MATCH(F8693,'Lookup Tables'!$A$2:$A$5,0))</f>
        <v>Manager B</v>
      </c>
    </row>
    <row r="8694" customFormat="false" ht="15" hidden="false" customHeight="false" outlineLevel="0" collapsed="false">
      <c r="A8694" s="0" t="s">
        <v>6292</v>
      </c>
      <c r="B8694" s="13" t="n">
        <v>42961</v>
      </c>
      <c r="C8694" s="13" t="n">
        <v>42965</v>
      </c>
      <c r="D8694" s="14" t="s">
        <v>69</v>
      </c>
      <c r="E8694" s="14" t="s">
        <v>62</v>
      </c>
      <c r="F8694" s="14" t="s">
        <v>117</v>
      </c>
      <c r="G8694" s="14" t="s">
        <v>269</v>
      </c>
      <c r="H8694" s="14" t="s">
        <v>80</v>
      </c>
      <c r="I8694" s="14" t="s">
        <v>123</v>
      </c>
      <c r="J8694" s="14" t="s">
        <v>3217</v>
      </c>
      <c r="K8694" s="15" t="n">
        <v>279.96</v>
      </c>
      <c r="L8694" s="0" t="n">
        <v>5</v>
      </c>
      <c r="M8694" s="16" t="n">
        <v>0.2</v>
      </c>
      <c r="N8694" s="17" t="n">
        <v>48.993</v>
      </c>
      <c r="O8694" s="0" t="str">
        <f aca="false">TEXT(B8694,"YYYY-MM")</f>
        <v>2017-08</v>
      </c>
      <c r="P8694" s="18" t="n">
        <f aca="false">IFERROR(N8694/K8694,0)</f>
        <v>0.175</v>
      </c>
      <c r="Q8694" s="0" t="str">
        <f aca="false">IF(M8694=0,"No Discount",IF(M8694&lt;0.2,"Low (1-19%)",IF(M8694&lt;0.4,"Medium (20-39%)","High (40%+)")))</f>
        <v>Medium (20-39%)</v>
      </c>
      <c r="R8694" s="0" t="str">
        <f aca="false">INDEX('Lookup Tables'!$B$2:$B$5,MATCH(F8694,'Lookup Tables'!$A$2:$A$5,0))</f>
        <v>Manager B</v>
      </c>
    </row>
    <row r="8695" customFormat="false" ht="15" hidden="false" customHeight="false" outlineLevel="0" collapsed="false">
      <c r="A8695" s="0" t="s">
        <v>6293</v>
      </c>
      <c r="B8695" s="13" t="n">
        <v>43032</v>
      </c>
      <c r="C8695" s="13" t="n">
        <v>43036</v>
      </c>
      <c r="D8695" s="14" t="s">
        <v>69</v>
      </c>
      <c r="E8695" s="14" t="s">
        <v>97</v>
      </c>
      <c r="F8695" s="14" t="s">
        <v>63</v>
      </c>
      <c r="G8695" s="14" t="s">
        <v>64</v>
      </c>
      <c r="H8695" s="14" t="s">
        <v>80</v>
      </c>
      <c r="I8695" s="14" t="s">
        <v>123</v>
      </c>
      <c r="J8695" s="14" t="s">
        <v>551</v>
      </c>
      <c r="K8695" s="15" t="n">
        <v>450</v>
      </c>
      <c r="L8695" s="0" t="n">
        <v>5</v>
      </c>
      <c r="M8695" s="16" t="n">
        <v>0</v>
      </c>
      <c r="N8695" s="17" t="n">
        <v>162</v>
      </c>
      <c r="O8695" s="0" t="str">
        <f aca="false">TEXT(B8695,"YYYY-MM")</f>
        <v>2017-10</v>
      </c>
      <c r="P8695" s="18" t="n">
        <f aca="false">IFERROR(N8695/K8695,0)</f>
        <v>0.36</v>
      </c>
      <c r="Q8695" s="0" t="str">
        <f aca="false">IF(M8695=0,"No Discount",IF(M8695&lt;0.2,"Low (1-19%)",IF(M8695&lt;0.4,"Medium (20-39%)","High (40%+)")))</f>
        <v>No Discount</v>
      </c>
      <c r="R8695" s="0" t="str">
        <f aca="false">INDEX('Lookup Tables'!$B$2:$B$5,MATCH(F8695,'Lookup Tables'!$A$2:$A$5,0))</f>
        <v>Manager D</v>
      </c>
    </row>
    <row r="8696" customFormat="false" ht="15" hidden="false" customHeight="false" outlineLevel="0" collapsed="false">
      <c r="A8696" s="0" t="s">
        <v>6294</v>
      </c>
      <c r="B8696" s="13" t="n">
        <v>42239</v>
      </c>
      <c r="C8696" s="13" t="n">
        <v>42244</v>
      </c>
      <c r="D8696" s="14" t="s">
        <v>52</v>
      </c>
      <c r="E8696" s="14" t="s">
        <v>97</v>
      </c>
      <c r="F8696" s="14" t="s">
        <v>98</v>
      </c>
      <c r="G8696" s="14" t="s">
        <v>157</v>
      </c>
      <c r="H8696" s="14" t="s">
        <v>65</v>
      </c>
      <c r="I8696" s="14" t="s">
        <v>91</v>
      </c>
      <c r="J8696" s="14" t="s">
        <v>968</v>
      </c>
      <c r="K8696" s="15" t="n">
        <v>19.44</v>
      </c>
      <c r="L8696" s="0" t="n">
        <v>3</v>
      </c>
      <c r="M8696" s="16" t="n">
        <v>0</v>
      </c>
      <c r="N8696" s="17" t="n">
        <v>9.5256</v>
      </c>
      <c r="O8696" s="0" t="str">
        <f aca="false">TEXT(B8696,"YYYY-MM")</f>
        <v>2015-08</v>
      </c>
      <c r="P8696" s="18" t="n">
        <f aca="false">IFERROR(N8696/K8696,0)</f>
        <v>0.49</v>
      </c>
      <c r="Q8696" s="0" t="str">
        <f aca="false">IF(M8696=0,"No Discount",IF(M8696&lt;0.2,"Low (1-19%)",IF(M8696&lt;0.4,"Medium (20-39%)","High (40%+)")))</f>
        <v>No Discount</v>
      </c>
      <c r="R8696" s="0" t="str">
        <f aca="false">INDEX('Lookup Tables'!$B$2:$B$5,MATCH(F8696,'Lookup Tables'!$A$2:$A$5,0))</f>
        <v>Manager A</v>
      </c>
    </row>
    <row r="8697" customFormat="false" ht="15" hidden="false" customHeight="false" outlineLevel="0" collapsed="false">
      <c r="A8697" s="0" t="s">
        <v>6295</v>
      </c>
      <c r="B8697" s="13" t="n">
        <v>43358</v>
      </c>
      <c r="C8697" s="13" t="n">
        <v>43360</v>
      </c>
      <c r="D8697" s="14" t="s">
        <v>52</v>
      </c>
      <c r="E8697" s="14" t="s">
        <v>97</v>
      </c>
      <c r="F8697" s="14" t="s">
        <v>63</v>
      </c>
      <c r="G8697" s="14" t="s">
        <v>64</v>
      </c>
      <c r="H8697" s="14" t="s">
        <v>56</v>
      </c>
      <c r="I8697" s="14" t="s">
        <v>71</v>
      </c>
      <c r="J8697" s="14" t="s">
        <v>438</v>
      </c>
      <c r="K8697" s="15" t="n">
        <v>300.904</v>
      </c>
      <c r="L8697" s="0" t="n">
        <v>1</v>
      </c>
      <c r="M8697" s="16" t="n">
        <v>0.2</v>
      </c>
      <c r="N8697" s="17" t="n">
        <v>11.2839</v>
      </c>
      <c r="O8697" s="0" t="str">
        <f aca="false">TEXT(B8697,"YYYY-MM")</f>
        <v>2018-09</v>
      </c>
      <c r="P8697" s="18" t="n">
        <f aca="false">IFERROR(N8697/K8697,0)</f>
        <v>0.0375</v>
      </c>
      <c r="Q8697" s="0" t="str">
        <f aca="false">IF(M8697=0,"No Discount",IF(M8697&lt;0.2,"Low (1-19%)",IF(M8697&lt;0.4,"Medium (20-39%)","High (40%+)")))</f>
        <v>Medium (20-39%)</v>
      </c>
      <c r="R8697" s="0" t="str">
        <f aca="false">INDEX('Lookup Tables'!$B$2:$B$5,MATCH(F8697,'Lookup Tables'!$A$2:$A$5,0))</f>
        <v>Manager D</v>
      </c>
    </row>
    <row r="8698" customFormat="false" ht="15" hidden="false" customHeight="false" outlineLevel="0" collapsed="false">
      <c r="A8698" s="0" t="s">
        <v>6296</v>
      </c>
      <c r="B8698" s="13" t="n">
        <v>43266</v>
      </c>
      <c r="C8698" s="13" t="n">
        <v>43271</v>
      </c>
      <c r="D8698" s="14" t="s">
        <v>69</v>
      </c>
      <c r="E8698" s="14" t="s">
        <v>62</v>
      </c>
      <c r="F8698" s="14" t="s">
        <v>54</v>
      </c>
      <c r="G8698" s="14" t="s">
        <v>200</v>
      </c>
      <c r="H8698" s="14" t="s">
        <v>80</v>
      </c>
      <c r="I8698" s="14" t="s">
        <v>81</v>
      </c>
      <c r="J8698" s="14" t="s">
        <v>2482</v>
      </c>
      <c r="K8698" s="15" t="n">
        <v>239.976</v>
      </c>
      <c r="L8698" s="0" t="n">
        <v>3</v>
      </c>
      <c r="M8698" s="16" t="n">
        <v>0.2</v>
      </c>
      <c r="N8698" s="17" t="n">
        <v>26.9973</v>
      </c>
      <c r="O8698" s="0" t="str">
        <f aca="false">TEXT(B8698,"YYYY-MM")</f>
        <v>2018-06</v>
      </c>
      <c r="P8698" s="18" t="n">
        <f aca="false">IFERROR(N8698/K8698,0)</f>
        <v>0.1125</v>
      </c>
      <c r="Q8698" s="0" t="str">
        <f aca="false">IF(M8698=0,"No Discount",IF(M8698&lt;0.2,"Low (1-19%)",IF(M8698&lt;0.4,"Medium (20-39%)","High (40%+)")))</f>
        <v>Medium (20-39%)</v>
      </c>
      <c r="R8698" s="0" t="str">
        <f aca="false">INDEX('Lookup Tables'!$B$2:$B$5,MATCH(F8698,'Lookup Tables'!$A$2:$A$5,0))</f>
        <v>Manager C</v>
      </c>
    </row>
    <row r="8699" customFormat="false" ht="15" hidden="false" customHeight="false" outlineLevel="0" collapsed="false">
      <c r="A8699" s="0" t="s">
        <v>6296</v>
      </c>
      <c r="B8699" s="13" t="n">
        <v>43266</v>
      </c>
      <c r="C8699" s="13" t="n">
        <v>43271</v>
      </c>
      <c r="D8699" s="14" t="s">
        <v>69</v>
      </c>
      <c r="E8699" s="14" t="s">
        <v>62</v>
      </c>
      <c r="F8699" s="14" t="s">
        <v>54</v>
      </c>
      <c r="G8699" s="14" t="s">
        <v>200</v>
      </c>
      <c r="H8699" s="14" t="s">
        <v>56</v>
      </c>
      <c r="I8699" s="14" t="s">
        <v>76</v>
      </c>
      <c r="J8699" s="14" t="s">
        <v>446</v>
      </c>
      <c r="K8699" s="15" t="n">
        <v>31.168</v>
      </c>
      <c r="L8699" s="0" t="n">
        <v>4</v>
      </c>
      <c r="M8699" s="16" t="n">
        <v>0.2</v>
      </c>
      <c r="N8699" s="17" t="n">
        <v>9.3504</v>
      </c>
      <c r="O8699" s="0" t="str">
        <f aca="false">TEXT(B8699,"YYYY-MM")</f>
        <v>2018-06</v>
      </c>
      <c r="P8699" s="18" t="n">
        <f aca="false">IFERROR(N8699/K8699,0)</f>
        <v>0.3</v>
      </c>
      <c r="Q8699" s="0" t="str">
        <f aca="false">IF(M8699=0,"No Discount",IF(M8699&lt;0.2,"Low (1-19%)",IF(M8699&lt;0.4,"Medium (20-39%)","High (40%+)")))</f>
        <v>Medium (20-39%)</v>
      </c>
      <c r="R8699" s="0" t="str">
        <f aca="false">INDEX('Lookup Tables'!$B$2:$B$5,MATCH(F8699,'Lookup Tables'!$A$2:$A$5,0))</f>
        <v>Manager C</v>
      </c>
    </row>
    <row r="8700" customFormat="false" ht="15" hidden="false" customHeight="false" outlineLevel="0" collapsed="false">
      <c r="A8700" s="0" t="s">
        <v>6296</v>
      </c>
      <c r="B8700" s="13" t="n">
        <v>43266</v>
      </c>
      <c r="C8700" s="13" t="n">
        <v>43271</v>
      </c>
      <c r="D8700" s="14" t="s">
        <v>69</v>
      </c>
      <c r="E8700" s="14" t="s">
        <v>62</v>
      </c>
      <c r="F8700" s="14" t="s">
        <v>54</v>
      </c>
      <c r="G8700" s="14" t="s">
        <v>200</v>
      </c>
      <c r="H8700" s="14" t="s">
        <v>56</v>
      </c>
      <c r="I8700" s="14" t="s">
        <v>71</v>
      </c>
      <c r="J8700" s="14" t="s">
        <v>3307</v>
      </c>
      <c r="K8700" s="15" t="n">
        <v>120.96</v>
      </c>
      <c r="L8700" s="0" t="n">
        <v>2</v>
      </c>
      <c r="M8700" s="16" t="n">
        <v>0.4</v>
      </c>
      <c r="N8700" s="17" t="n">
        <v>-28.224</v>
      </c>
      <c r="O8700" s="0" t="str">
        <f aca="false">TEXT(B8700,"YYYY-MM")</f>
        <v>2018-06</v>
      </c>
      <c r="P8700" s="18" t="n">
        <f aca="false">IFERROR(N8700/K8700,0)</f>
        <v>-0.233333333333333</v>
      </c>
      <c r="Q8700" s="0" t="str">
        <f aca="false">IF(M8700=0,"No Discount",IF(M8700&lt;0.2,"Low (1-19%)",IF(M8700&lt;0.4,"Medium (20-39%)","High (40%+)")))</f>
        <v>High (40%+)</v>
      </c>
      <c r="R8700" s="0" t="str">
        <f aca="false">INDEX('Lookup Tables'!$B$2:$B$5,MATCH(F8700,'Lookup Tables'!$A$2:$A$5,0))</f>
        <v>Manager C</v>
      </c>
    </row>
    <row r="8701" customFormat="false" ht="15" hidden="false" customHeight="false" outlineLevel="0" collapsed="false">
      <c r="A8701" s="0" t="s">
        <v>6296</v>
      </c>
      <c r="B8701" s="13" t="n">
        <v>43266</v>
      </c>
      <c r="C8701" s="13" t="n">
        <v>43271</v>
      </c>
      <c r="D8701" s="14" t="s">
        <v>69</v>
      </c>
      <c r="E8701" s="14" t="s">
        <v>62</v>
      </c>
      <c r="F8701" s="14" t="s">
        <v>54</v>
      </c>
      <c r="G8701" s="14" t="s">
        <v>200</v>
      </c>
      <c r="H8701" s="14" t="s">
        <v>80</v>
      </c>
      <c r="I8701" s="14" t="s">
        <v>81</v>
      </c>
      <c r="J8701" s="14" t="s">
        <v>1345</v>
      </c>
      <c r="K8701" s="15" t="n">
        <v>2239.936</v>
      </c>
      <c r="L8701" s="0" t="n">
        <v>8</v>
      </c>
      <c r="M8701" s="16" t="n">
        <v>0.2</v>
      </c>
      <c r="N8701" s="17" t="n">
        <v>223.9936</v>
      </c>
      <c r="O8701" s="0" t="str">
        <f aca="false">TEXT(B8701,"YYYY-MM")</f>
        <v>2018-06</v>
      </c>
      <c r="P8701" s="18" t="n">
        <f aca="false">IFERROR(N8701/K8701,0)</f>
        <v>0.1</v>
      </c>
      <c r="Q8701" s="0" t="str">
        <f aca="false">IF(M8701=0,"No Discount",IF(M8701&lt;0.2,"Low (1-19%)",IF(M8701&lt;0.4,"Medium (20-39%)","High (40%+)")))</f>
        <v>Medium (20-39%)</v>
      </c>
      <c r="R8701" s="0" t="str">
        <f aca="false">INDEX('Lookup Tables'!$B$2:$B$5,MATCH(F8701,'Lookup Tables'!$A$2:$A$5,0))</f>
        <v>Manager C</v>
      </c>
    </row>
    <row r="8702" customFormat="false" ht="15" hidden="false" customHeight="false" outlineLevel="0" collapsed="false">
      <c r="A8702" s="0" t="s">
        <v>6296</v>
      </c>
      <c r="B8702" s="13" t="n">
        <v>43266</v>
      </c>
      <c r="C8702" s="13" t="n">
        <v>43271</v>
      </c>
      <c r="D8702" s="14" t="s">
        <v>69</v>
      </c>
      <c r="E8702" s="14" t="s">
        <v>62</v>
      </c>
      <c r="F8702" s="14" t="s">
        <v>54</v>
      </c>
      <c r="G8702" s="14" t="s">
        <v>200</v>
      </c>
      <c r="H8702" s="14" t="s">
        <v>65</v>
      </c>
      <c r="I8702" s="14" t="s">
        <v>85</v>
      </c>
      <c r="J8702" s="14" t="s">
        <v>663</v>
      </c>
      <c r="K8702" s="15" t="n">
        <v>76.608</v>
      </c>
      <c r="L8702" s="0" t="n">
        <v>8</v>
      </c>
      <c r="M8702" s="16" t="n">
        <v>0.2</v>
      </c>
      <c r="N8702" s="17" t="n">
        <v>6.7032</v>
      </c>
      <c r="O8702" s="0" t="str">
        <f aca="false">TEXT(B8702,"YYYY-MM")</f>
        <v>2018-06</v>
      </c>
      <c r="P8702" s="18" t="n">
        <f aca="false">IFERROR(N8702/K8702,0)</f>
        <v>0.0875</v>
      </c>
      <c r="Q8702" s="0" t="str">
        <f aca="false">IF(M8702=0,"No Discount",IF(M8702&lt;0.2,"Low (1-19%)",IF(M8702&lt;0.4,"Medium (20-39%)","High (40%+)")))</f>
        <v>Medium (20-39%)</v>
      </c>
      <c r="R8702" s="0" t="str">
        <f aca="false">INDEX('Lookup Tables'!$B$2:$B$5,MATCH(F8702,'Lookup Tables'!$A$2:$A$5,0))</f>
        <v>Manager C</v>
      </c>
    </row>
    <row r="8703" customFormat="false" ht="15" hidden="false" customHeight="false" outlineLevel="0" collapsed="false">
      <c r="A8703" s="0" t="s">
        <v>6296</v>
      </c>
      <c r="B8703" s="13" t="n">
        <v>43266</v>
      </c>
      <c r="C8703" s="13" t="n">
        <v>43271</v>
      </c>
      <c r="D8703" s="14" t="s">
        <v>69</v>
      </c>
      <c r="E8703" s="14" t="s">
        <v>62</v>
      </c>
      <c r="F8703" s="14" t="s">
        <v>54</v>
      </c>
      <c r="G8703" s="14" t="s">
        <v>200</v>
      </c>
      <c r="H8703" s="14" t="s">
        <v>65</v>
      </c>
      <c r="I8703" s="14" t="s">
        <v>73</v>
      </c>
      <c r="J8703" s="14" t="s">
        <v>919</v>
      </c>
      <c r="K8703" s="15" t="n">
        <v>142.776</v>
      </c>
      <c r="L8703" s="0" t="n">
        <v>1</v>
      </c>
      <c r="M8703" s="16" t="n">
        <v>0.2</v>
      </c>
      <c r="N8703" s="17" t="n">
        <v>17.847</v>
      </c>
      <c r="O8703" s="0" t="str">
        <f aca="false">TEXT(B8703,"YYYY-MM")</f>
        <v>2018-06</v>
      </c>
      <c r="P8703" s="18" t="n">
        <f aca="false">IFERROR(N8703/K8703,0)</f>
        <v>0.125</v>
      </c>
      <c r="Q8703" s="0" t="str">
        <f aca="false">IF(M8703=0,"No Discount",IF(M8703&lt;0.2,"Low (1-19%)",IF(M8703&lt;0.4,"Medium (20-39%)","High (40%+)")))</f>
        <v>Medium (20-39%)</v>
      </c>
      <c r="R8703" s="0" t="str">
        <f aca="false">INDEX('Lookup Tables'!$B$2:$B$5,MATCH(F8703,'Lookup Tables'!$A$2:$A$5,0))</f>
        <v>Manager C</v>
      </c>
    </row>
    <row r="8704" customFormat="false" ht="15" hidden="false" customHeight="false" outlineLevel="0" collapsed="false">
      <c r="A8704" s="0" t="s">
        <v>6296</v>
      </c>
      <c r="B8704" s="13" t="n">
        <v>43266</v>
      </c>
      <c r="C8704" s="13" t="n">
        <v>43271</v>
      </c>
      <c r="D8704" s="14" t="s">
        <v>69</v>
      </c>
      <c r="E8704" s="14" t="s">
        <v>62</v>
      </c>
      <c r="F8704" s="14" t="s">
        <v>54</v>
      </c>
      <c r="G8704" s="14" t="s">
        <v>200</v>
      </c>
      <c r="H8704" s="14" t="s">
        <v>65</v>
      </c>
      <c r="I8704" s="14" t="s">
        <v>91</v>
      </c>
      <c r="J8704" s="14" t="s">
        <v>6297</v>
      </c>
      <c r="K8704" s="15" t="n">
        <v>91.36</v>
      </c>
      <c r="L8704" s="0" t="n">
        <v>5</v>
      </c>
      <c r="M8704" s="16" t="n">
        <v>0.2</v>
      </c>
      <c r="N8704" s="17" t="n">
        <v>29.692</v>
      </c>
      <c r="O8704" s="0" t="str">
        <f aca="false">TEXT(B8704,"YYYY-MM")</f>
        <v>2018-06</v>
      </c>
      <c r="P8704" s="18" t="n">
        <f aca="false">IFERROR(N8704/K8704,0)</f>
        <v>0.325</v>
      </c>
      <c r="Q8704" s="0" t="str">
        <f aca="false">IF(M8704=0,"No Discount",IF(M8704&lt;0.2,"Low (1-19%)",IF(M8704&lt;0.4,"Medium (20-39%)","High (40%+)")))</f>
        <v>Medium (20-39%)</v>
      </c>
      <c r="R8704" s="0" t="str">
        <f aca="false">INDEX('Lookup Tables'!$B$2:$B$5,MATCH(F8704,'Lookup Tables'!$A$2:$A$5,0))</f>
        <v>Manager C</v>
      </c>
    </row>
    <row r="8705" customFormat="false" ht="15" hidden="false" customHeight="false" outlineLevel="0" collapsed="false">
      <c r="A8705" s="0" t="s">
        <v>6298</v>
      </c>
      <c r="B8705" s="13" t="n">
        <v>42430</v>
      </c>
      <c r="C8705" s="13" t="n">
        <v>42434</v>
      </c>
      <c r="D8705" s="14" t="s">
        <v>69</v>
      </c>
      <c r="E8705" s="14" t="s">
        <v>53</v>
      </c>
      <c r="F8705" s="14" t="s">
        <v>117</v>
      </c>
      <c r="G8705" s="14" t="s">
        <v>118</v>
      </c>
      <c r="H8705" s="14" t="s">
        <v>65</v>
      </c>
      <c r="I8705" s="14" t="s">
        <v>85</v>
      </c>
      <c r="J8705" s="14" t="s">
        <v>2057</v>
      </c>
      <c r="K8705" s="15" t="n">
        <v>3.552</v>
      </c>
      <c r="L8705" s="0" t="n">
        <v>2</v>
      </c>
      <c r="M8705" s="16" t="n">
        <v>0.2</v>
      </c>
      <c r="N8705" s="17" t="n">
        <v>0.444</v>
      </c>
      <c r="O8705" s="0" t="str">
        <f aca="false">TEXT(B8705,"YYYY-MM")</f>
        <v>2016-03</v>
      </c>
      <c r="P8705" s="18" t="n">
        <f aca="false">IFERROR(N8705/K8705,0)</f>
        <v>0.125</v>
      </c>
      <c r="Q8705" s="0" t="str">
        <f aca="false">IF(M8705=0,"No Discount",IF(M8705&lt;0.2,"Low (1-19%)",IF(M8705&lt;0.4,"Medium (20-39%)","High (40%+)")))</f>
        <v>Medium (20-39%)</v>
      </c>
      <c r="R8705" s="0" t="str">
        <f aca="false">INDEX('Lookup Tables'!$B$2:$B$5,MATCH(F8705,'Lookup Tables'!$A$2:$A$5,0))</f>
        <v>Manager B</v>
      </c>
    </row>
    <row r="8706" customFormat="false" ht="15" hidden="false" customHeight="false" outlineLevel="0" collapsed="false">
      <c r="A8706" s="0" t="s">
        <v>6299</v>
      </c>
      <c r="B8706" s="13" t="n">
        <v>42939</v>
      </c>
      <c r="C8706" s="13" t="n">
        <v>42942</v>
      </c>
      <c r="D8706" s="14" t="s">
        <v>137</v>
      </c>
      <c r="E8706" s="14" t="s">
        <v>53</v>
      </c>
      <c r="F8706" s="14" t="s">
        <v>98</v>
      </c>
      <c r="G8706" s="14" t="s">
        <v>99</v>
      </c>
      <c r="H8706" s="14" t="s">
        <v>80</v>
      </c>
      <c r="I8706" s="14" t="s">
        <v>81</v>
      </c>
      <c r="J8706" s="14" t="s">
        <v>4794</v>
      </c>
      <c r="K8706" s="15" t="n">
        <v>115.136</v>
      </c>
      <c r="L8706" s="0" t="n">
        <v>8</v>
      </c>
      <c r="M8706" s="16" t="n">
        <v>0.2</v>
      </c>
      <c r="N8706" s="17" t="n">
        <v>11.5136</v>
      </c>
      <c r="O8706" s="0" t="str">
        <f aca="false">TEXT(B8706,"YYYY-MM")</f>
        <v>2017-07</v>
      </c>
      <c r="P8706" s="18" t="n">
        <f aca="false">IFERROR(N8706/K8706,0)</f>
        <v>0.1</v>
      </c>
      <c r="Q8706" s="0" t="str">
        <f aca="false">IF(M8706=0,"No Discount",IF(M8706&lt;0.2,"Low (1-19%)",IF(M8706&lt;0.4,"Medium (20-39%)","High (40%+)")))</f>
        <v>Medium (20-39%)</v>
      </c>
      <c r="R8706" s="0" t="str">
        <f aca="false">INDEX('Lookup Tables'!$B$2:$B$5,MATCH(F8706,'Lookup Tables'!$A$2:$A$5,0))</f>
        <v>Manager A</v>
      </c>
    </row>
    <row r="8707" customFormat="false" ht="15" hidden="false" customHeight="false" outlineLevel="0" collapsed="false">
      <c r="A8707" s="0" t="s">
        <v>6300</v>
      </c>
      <c r="B8707" s="13" t="n">
        <v>42278</v>
      </c>
      <c r="C8707" s="13" t="n">
        <v>42282</v>
      </c>
      <c r="D8707" s="14" t="s">
        <v>69</v>
      </c>
      <c r="E8707" s="14" t="s">
        <v>97</v>
      </c>
      <c r="F8707" s="14" t="s">
        <v>63</v>
      </c>
      <c r="G8707" s="14" t="s">
        <v>646</v>
      </c>
      <c r="H8707" s="14" t="s">
        <v>65</v>
      </c>
      <c r="I8707" s="14" t="s">
        <v>171</v>
      </c>
      <c r="J8707" s="14" t="s">
        <v>6026</v>
      </c>
      <c r="K8707" s="15" t="n">
        <v>4.71</v>
      </c>
      <c r="L8707" s="0" t="n">
        <v>1</v>
      </c>
      <c r="M8707" s="16" t="n">
        <v>0</v>
      </c>
      <c r="N8707" s="17" t="n">
        <v>0</v>
      </c>
      <c r="O8707" s="0" t="str">
        <f aca="false">TEXT(B8707,"YYYY-MM")</f>
        <v>2015-10</v>
      </c>
      <c r="P8707" s="18" t="n">
        <f aca="false">IFERROR(N8707/K8707,0)</f>
        <v>0</v>
      </c>
      <c r="Q8707" s="0" t="str">
        <f aca="false">IF(M8707=0,"No Discount",IF(M8707&lt;0.2,"Low (1-19%)",IF(M8707&lt;0.4,"Medium (20-39%)","High (40%+)")))</f>
        <v>No Discount</v>
      </c>
      <c r="R8707" s="0" t="str">
        <f aca="false">INDEX('Lookup Tables'!$B$2:$B$5,MATCH(F8707,'Lookup Tables'!$A$2:$A$5,0))</f>
        <v>Manager D</v>
      </c>
    </row>
    <row r="8708" customFormat="false" ht="15" hidden="false" customHeight="false" outlineLevel="0" collapsed="false">
      <c r="A8708" s="0" t="s">
        <v>6301</v>
      </c>
      <c r="B8708" s="13" t="n">
        <v>42255</v>
      </c>
      <c r="C8708" s="13" t="n">
        <v>42260</v>
      </c>
      <c r="D8708" s="14" t="s">
        <v>69</v>
      </c>
      <c r="E8708" s="14" t="s">
        <v>97</v>
      </c>
      <c r="F8708" s="14" t="s">
        <v>117</v>
      </c>
      <c r="G8708" s="14" t="s">
        <v>170</v>
      </c>
      <c r="H8708" s="14" t="s">
        <v>56</v>
      </c>
      <c r="I8708" s="14" t="s">
        <v>59</v>
      </c>
      <c r="J8708" s="14" t="s">
        <v>1791</v>
      </c>
      <c r="K8708" s="15" t="n">
        <v>172.764</v>
      </c>
      <c r="L8708" s="0" t="n">
        <v>2</v>
      </c>
      <c r="M8708" s="16" t="n">
        <v>0.1</v>
      </c>
      <c r="N8708" s="17" t="n">
        <v>13.4372</v>
      </c>
      <c r="O8708" s="0" t="str">
        <f aca="false">TEXT(B8708,"YYYY-MM")</f>
        <v>2015-09</v>
      </c>
      <c r="P8708" s="18" t="n">
        <f aca="false">IFERROR(N8708/K8708,0)</f>
        <v>0.0777777777777778</v>
      </c>
      <c r="Q8708" s="0" t="str">
        <f aca="false">IF(M8708=0,"No Discount",IF(M8708&lt;0.2,"Low (1-19%)",IF(M8708&lt;0.4,"Medium (20-39%)","High (40%+)")))</f>
        <v>Low (1-19%)</v>
      </c>
      <c r="R8708" s="0" t="str">
        <f aca="false">INDEX('Lookup Tables'!$B$2:$B$5,MATCH(F8708,'Lookup Tables'!$A$2:$A$5,0))</f>
        <v>Manager B</v>
      </c>
    </row>
    <row r="8709" customFormat="false" ht="15" hidden="false" customHeight="false" outlineLevel="0" collapsed="false">
      <c r="A8709" s="0" t="s">
        <v>6301</v>
      </c>
      <c r="B8709" s="13" t="n">
        <v>42255</v>
      </c>
      <c r="C8709" s="13" t="n">
        <v>42260</v>
      </c>
      <c r="D8709" s="14" t="s">
        <v>69</v>
      </c>
      <c r="E8709" s="14" t="s">
        <v>97</v>
      </c>
      <c r="F8709" s="14" t="s">
        <v>117</v>
      </c>
      <c r="G8709" s="14" t="s">
        <v>170</v>
      </c>
      <c r="H8709" s="14" t="s">
        <v>65</v>
      </c>
      <c r="I8709" s="14" t="s">
        <v>78</v>
      </c>
      <c r="J8709" s="14" t="s">
        <v>2467</v>
      </c>
      <c r="K8709" s="15" t="n">
        <v>3.52</v>
      </c>
      <c r="L8709" s="0" t="n">
        <v>2</v>
      </c>
      <c r="M8709" s="16" t="n">
        <v>0</v>
      </c>
      <c r="N8709" s="17" t="n">
        <v>1.6896</v>
      </c>
      <c r="O8709" s="0" t="str">
        <f aca="false">TEXT(B8709,"YYYY-MM")</f>
        <v>2015-09</v>
      </c>
      <c r="P8709" s="18" t="n">
        <f aca="false">IFERROR(N8709/K8709,0)</f>
        <v>0.48</v>
      </c>
      <c r="Q8709" s="0" t="str">
        <f aca="false">IF(M8709=0,"No Discount",IF(M8709&lt;0.2,"Low (1-19%)",IF(M8709&lt;0.4,"Medium (20-39%)","High (40%+)")))</f>
        <v>No Discount</v>
      </c>
      <c r="R8709" s="0" t="str">
        <f aca="false">INDEX('Lookup Tables'!$B$2:$B$5,MATCH(F8709,'Lookup Tables'!$A$2:$A$5,0))</f>
        <v>Manager B</v>
      </c>
    </row>
    <row r="8710" customFormat="false" ht="15" hidden="false" customHeight="false" outlineLevel="0" collapsed="false">
      <c r="A8710" s="0" t="s">
        <v>6302</v>
      </c>
      <c r="B8710" s="13" t="n">
        <v>42324</v>
      </c>
      <c r="C8710" s="13" t="n">
        <v>42326</v>
      </c>
      <c r="D8710" s="14" t="s">
        <v>137</v>
      </c>
      <c r="E8710" s="14" t="s">
        <v>62</v>
      </c>
      <c r="F8710" s="14" t="s">
        <v>63</v>
      </c>
      <c r="G8710" s="14" t="s">
        <v>64</v>
      </c>
      <c r="H8710" s="14" t="s">
        <v>80</v>
      </c>
      <c r="I8710" s="14" t="s">
        <v>81</v>
      </c>
      <c r="J8710" s="14" t="s">
        <v>1383</v>
      </c>
      <c r="K8710" s="15" t="n">
        <v>79.968</v>
      </c>
      <c r="L8710" s="0" t="n">
        <v>4</v>
      </c>
      <c r="M8710" s="16" t="n">
        <v>0.2</v>
      </c>
      <c r="N8710" s="17" t="n">
        <v>-17.9928</v>
      </c>
      <c r="O8710" s="0" t="str">
        <f aca="false">TEXT(B8710,"YYYY-MM")</f>
        <v>2015-11</v>
      </c>
      <c r="P8710" s="18" t="n">
        <f aca="false">IFERROR(N8710/K8710,0)</f>
        <v>-0.225</v>
      </c>
      <c r="Q8710" s="0" t="str">
        <f aca="false">IF(M8710=0,"No Discount",IF(M8710&lt;0.2,"Low (1-19%)",IF(M8710&lt;0.4,"Medium (20-39%)","High (40%+)")))</f>
        <v>Medium (20-39%)</v>
      </c>
      <c r="R8710" s="0" t="str">
        <f aca="false">INDEX('Lookup Tables'!$B$2:$B$5,MATCH(F8710,'Lookup Tables'!$A$2:$A$5,0))</f>
        <v>Manager D</v>
      </c>
    </row>
    <row r="8711" customFormat="false" ht="15" hidden="false" customHeight="false" outlineLevel="0" collapsed="false">
      <c r="A8711" s="0" t="s">
        <v>6302</v>
      </c>
      <c r="B8711" s="13" t="n">
        <v>42324</v>
      </c>
      <c r="C8711" s="13" t="n">
        <v>42326</v>
      </c>
      <c r="D8711" s="14" t="s">
        <v>137</v>
      </c>
      <c r="E8711" s="14" t="s">
        <v>62</v>
      </c>
      <c r="F8711" s="14" t="s">
        <v>63</v>
      </c>
      <c r="G8711" s="14" t="s">
        <v>64</v>
      </c>
      <c r="H8711" s="14" t="s">
        <v>56</v>
      </c>
      <c r="I8711" s="14" t="s">
        <v>57</v>
      </c>
      <c r="J8711" s="14" t="s">
        <v>1014</v>
      </c>
      <c r="K8711" s="15" t="n">
        <v>305.9745</v>
      </c>
      <c r="L8711" s="0" t="n">
        <v>3</v>
      </c>
      <c r="M8711" s="16" t="n">
        <v>0.15</v>
      </c>
      <c r="N8711" s="17" t="n">
        <v>25.1979</v>
      </c>
      <c r="O8711" s="0" t="str">
        <f aca="false">TEXT(B8711,"YYYY-MM")</f>
        <v>2015-11</v>
      </c>
      <c r="P8711" s="18" t="n">
        <f aca="false">IFERROR(N8711/K8711,0)</f>
        <v>0.0823529411764706</v>
      </c>
      <c r="Q8711" s="0" t="str">
        <f aca="false">IF(M8711=0,"No Discount",IF(M8711&lt;0.2,"Low (1-19%)",IF(M8711&lt;0.4,"Medium (20-39%)","High (40%+)")))</f>
        <v>Low (1-19%)</v>
      </c>
      <c r="R8711" s="0" t="str">
        <f aca="false">INDEX('Lookup Tables'!$B$2:$B$5,MATCH(F8711,'Lookup Tables'!$A$2:$A$5,0))</f>
        <v>Manager D</v>
      </c>
    </row>
    <row r="8712" customFormat="false" ht="15" hidden="false" customHeight="false" outlineLevel="0" collapsed="false">
      <c r="A8712" s="0" t="s">
        <v>6302</v>
      </c>
      <c r="B8712" s="13" t="n">
        <v>42324</v>
      </c>
      <c r="C8712" s="13" t="n">
        <v>42326</v>
      </c>
      <c r="D8712" s="14" t="s">
        <v>137</v>
      </c>
      <c r="E8712" s="14" t="s">
        <v>62</v>
      </c>
      <c r="F8712" s="14" t="s">
        <v>63</v>
      </c>
      <c r="G8712" s="14" t="s">
        <v>64</v>
      </c>
      <c r="H8712" s="14" t="s">
        <v>65</v>
      </c>
      <c r="I8712" s="14" t="s">
        <v>73</v>
      </c>
      <c r="J8712" s="14" t="s">
        <v>347</v>
      </c>
      <c r="K8712" s="15" t="n">
        <v>344.91</v>
      </c>
      <c r="L8712" s="0" t="n">
        <v>3</v>
      </c>
      <c r="M8712" s="16" t="n">
        <v>0</v>
      </c>
      <c r="N8712" s="17" t="n">
        <v>10.3473</v>
      </c>
      <c r="O8712" s="0" t="str">
        <f aca="false">TEXT(B8712,"YYYY-MM")</f>
        <v>2015-11</v>
      </c>
      <c r="P8712" s="18" t="n">
        <f aca="false">IFERROR(N8712/K8712,0)</f>
        <v>0.03</v>
      </c>
      <c r="Q8712" s="0" t="str">
        <f aca="false">IF(M8712=0,"No Discount",IF(M8712&lt;0.2,"Low (1-19%)",IF(M8712&lt;0.4,"Medium (20-39%)","High (40%+)")))</f>
        <v>No Discount</v>
      </c>
      <c r="R8712" s="0" t="str">
        <f aca="false">INDEX('Lookup Tables'!$B$2:$B$5,MATCH(F8712,'Lookup Tables'!$A$2:$A$5,0))</f>
        <v>Manager D</v>
      </c>
    </row>
    <row r="8713" customFormat="false" ht="15" hidden="false" customHeight="false" outlineLevel="0" collapsed="false">
      <c r="A8713" s="0" t="s">
        <v>6303</v>
      </c>
      <c r="B8713" s="13" t="n">
        <v>42066</v>
      </c>
      <c r="C8713" s="13" t="n">
        <v>42070</v>
      </c>
      <c r="D8713" s="14" t="s">
        <v>69</v>
      </c>
      <c r="E8713" s="14" t="s">
        <v>53</v>
      </c>
      <c r="F8713" s="14" t="s">
        <v>63</v>
      </c>
      <c r="G8713" s="14" t="s">
        <v>64</v>
      </c>
      <c r="H8713" s="14" t="s">
        <v>56</v>
      </c>
      <c r="I8713" s="14" t="s">
        <v>71</v>
      </c>
      <c r="J8713" s="14" t="s">
        <v>1748</v>
      </c>
      <c r="K8713" s="15" t="n">
        <v>626.352</v>
      </c>
      <c r="L8713" s="0" t="n">
        <v>3</v>
      </c>
      <c r="M8713" s="16" t="n">
        <v>0.2</v>
      </c>
      <c r="N8713" s="17" t="n">
        <v>-23.4882</v>
      </c>
      <c r="O8713" s="0" t="str">
        <f aca="false">TEXT(B8713,"YYYY-MM")</f>
        <v>2015-03</v>
      </c>
      <c r="P8713" s="18" t="n">
        <f aca="false">IFERROR(N8713/K8713,0)</f>
        <v>-0.0375</v>
      </c>
      <c r="Q8713" s="0" t="str">
        <f aca="false">IF(M8713=0,"No Discount",IF(M8713&lt;0.2,"Low (1-19%)",IF(M8713&lt;0.4,"Medium (20-39%)","High (40%+)")))</f>
        <v>Medium (20-39%)</v>
      </c>
      <c r="R8713" s="0" t="str">
        <f aca="false">INDEX('Lookup Tables'!$B$2:$B$5,MATCH(F8713,'Lookup Tables'!$A$2:$A$5,0))</f>
        <v>Manager D</v>
      </c>
    </row>
    <row r="8714" customFormat="false" ht="15" hidden="false" customHeight="false" outlineLevel="0" collapsed="false">
      <c r="A8714" s="0" t="s">
        <v>6304</v>
      </c>
      <c r="B8714" s="13" t="n">
        <v>42707</v>
      </c>
      <c r="C8714" s="13" t="n">
        <v>42711</v>
      </c>
      <c r="D8714" s="14" t="s">
        <v>69</v>
      </c>
      <c r="E8714" s="14" t="s">
        <v>53</v>
      </c>
      <c r="F8714" s="14" t="s">
        <v>63</v>
      </c>
      <c r="G8714" s="14" t="s">
        <v>64</v>
      </c>
      <c r="H8714" s="14" t="s">
        <v>56</v>
      </c>
      <c r="I8714" s="14" t="s">
        <v>57</v>
      </c>
      <c r="J8714" s="14" t="s">
        <v>2673</v>
      </c>
      <c r="K8714" s="15" t="n">
        <v>359.499</v>
      </c>
      <c r="L8714" s="0" t="n">
        <v>3</v>
      </c>
      <c r="M8714" s="16" t="n">
        <v>0.15</v>
      </c>
      <c r="N8714" s="17" t="n">
        <v>-29.6058</v>
      </c>
      <c r="O8714" s="0" t="str">
        <f aca="false">TEXT(B8714,"YYYY-MM")</f>
        <v>2016-12</v>
      </c>
      <c r="P8714" s="18" t="n">
        <f aca="false">IFERROR(N8714/K8714,0)</f>
        <v>-0.0823529411764706</v>
      </c>
      <c r="Q8714" s="0" t="str">
        <f aca="false">IF(M8714=0,"No Discount",IF(M8714&lt;0.2,"Low (1-19%)",IF(M8714&lt;0.4,"Medium (20-39%)","High (40%+)")))</f>
        <v>Low (1-19%)</v>
      </c>
      <c r="R8714" s="0" t="str">
        <f aca="false">INDEX('Lookup Tables'!$B$2:$B$5,MATCH(F8714,'Lookup Tables'!$A$2:$A$5,0))</f>
        <v>Manager D</v>
      </c>
    </row>
    <row r="8715" customFormat="false" ht="15" hidden="false" customHeight="false" outlineLevel="0" collapsed="false">
      <c r="A8715" s="0" t="s">
        <v>6305</v>
      </c>
      <c r="B8715" s="13" t="n">
        <v>43292</v>
      </c>
      <c r="C8715" s="13" t="n">
        <v>43297</v>
      </c>
      <c r="D8715" s="14" t="s">
        <v>69</v>
      </c>
      <c r="E8715" s="14" t="s">
        <v>62</v>
      </c>
      <c r="F8715" s="14" t="s">
        <v>63</v>
      </c>
      <c r="G8715" s="14" t="s">
        <v>64</v>
      </c>
      <c r="H8715" s="14" t="s">
        <v>80</v>
      </c>
      <c r="I8715" s="14" t="s">
        <v>81</v>
      </c>
      <c r="J8715" s="14" t="s">
        <v>1078</v>
      </c>
      <c r="K8715" s="15" t="n">
        <v>71.952</v>
      </c>
      <c r="L8715" s="0" t="n">
        <v>6</v>
      </c>
      <c r="M8715" s="16" t="n">
        <v>0.2</v>
      </c>
      <c r="N8715" s="17" t="n">
        <v>5.3964</v>
      </c>
      <c r="O8715" s="0" t="str">
        <f aca="false">TEXT(B8715,"YYYY-MM")</f>
        <v>2018-07</v>
      </c>
      <c r="P8715" s="18" t="n">
        <f aca="false">IFERROR(N8715/K8715,0)</f>
        <v>0.075</v>
      </c>
      <c r="Q8715" s="0" t="str">
        <f aca="false">IF(M8715=0,"No Discount",IF(M8715&lt;0.2,"Low (1-19%)",IF(M8715&lt;0.4,"Medium (20-39%)","High (40%+)")))</f>
        <v>Medium (20-39%)</v>
      </c>
      <c r="R8715" s="0" t="str">
        <f aca="false">INDEX('Lookup Tables'!$B$2:$B$5,MATCH(F8715,'Lookup Tables'!$A$2:$A$5,0))</f>
        <v>Manager D</v>
      </c>
    </row>
    <row r="8716" customFormat="false" ht="15" hidden="false" customHeight="false" outlineLevel="0" collapsed="false">
      <c r="A8716" s="0" t="s">
        <v>6305</v>
      </c>
      <c r="B8716" s="13" t="n">
        <v>43292</v>
      </c>
      <c r="C8716" s="13" t="n">
        <v>43297</v>
      </c>
      <c r="D8716" s="14" t="s">
        <v>69</v>
      </c>
      <c r="E8716" s="14" t="s">
        <v>62</v>
      </c>
      <c r="F8716" s="14" t="s">
        <v>63</v>
      </c>
      <c r="G8716" s="14" t="s">
        <v>64</v>
      </c>
      <c r="H8716" s="14" t="s">
        <v>65</v>
      </c>
      <c r="I8716" s="14" t="s">
        <v>83</v>
      </c>
      <c r="J8716" s="14" t="s">
        <v>1774</v>
      </c>
      <c r="K8716" s="15" t="n">
        <v>29.8</v>
      </c>
      <c r="L8716" s="0" t="n">
        <v>5</v>
      </c>
      <c r="M8716" s="16" t="n">
        <v>0.2</v>
      </c>
      <c r="N8716" s="17" t="n">
        <v>9.3125</v>
      </c>
      <c r="O8716" s="0" t="str">
        <f aca="false">TEXT(B8716,"YYYY-MM")</f>
        <v>2018-07</v>
      </c>
      <c r="P8716" s="18" t="n">
        <f aca="false">IFERROR(N8716/K8716,0)</f>
        <v>0.3125</v>
      </c>
      <c r="Q8716" s="0" t="str">
        <f aca="false">IF(M8716=0,"No Discount",IF(M8716&lt;0.2,"Low (1-19%)",IF(M8716&lt;0.4,"Medium (20-39%)","High (40%+)")))</f>
        <v>Medium (20-39%)</v>
      </c>
      <c r="R8716" s="0" t="str">
        <f aca="false">INDEX('Lookup Tables'!$B$2:$B$5,MATCH(F8716,'Lookup Tables'!$A$2:$A$5,0))</f>
        <v>Manager D</v>
      </c>
    </row>
    <row r="8717" customFormat="false" ht="15" hidden="false" customHeight="false" outlineLevel="0" collapsed="false">
      <c r="A8717" s="0" t="s">
        <v>6306</v>
      </c>
      <c r="B8717" s="13" t="n">
        <v>43420</v>
      </c>
      <c r="C8717" s="13" t="n">
        <v>43424</v>
      </c>
      <c r="D8717" s="14" t="s">
        <v>52</v>
      </c>
      <c r="E8717" s="14" t="s">
        <v>62</v>
      </c>
      <c r="F8717" s="14" t="s">
        <v>117</v>
      </c>
      <c r="G8717" s="14" t="s">
        <v>269</v>
      </c>
      <c r="H8717" s="14" t="s">
        <v>65</v>
      </c>
      <c r="I8717" s="14" t="s">
        <v>83</v>
      </c>
      <c r="J8717" s="14" t="s">
        <v>930</v>
      </c>
      <c r="K8717" s="15" t="n">
        <v>1.824</v>
      </c>
      <c r="L8717" s="0" t="n">
        <v>1</v>
      </c>
      <c r="M8717" s="16" t="n">
        <v>0.7</v>
      </c>
      <c r="N8717" s="17" t="n">
        <v>-1.3984</v>
      </c>
      <c r="O8717" s="0" t="str">
        <f aca="false">TEXT(B8717,"YYYY-MM")</f>
        <v>2018-11</v>
      </c>
      <c r="P8717" s="18" t="n">
        <f aca="false">IFERROR(N8717/K8717,0)</f>
        <v>-0.766666666666667</v>
      </c>
      <c r="Q8717" s="0" t="str">
        <f aca="false">IF(M8717=0,"No Discount",IF(M8717&lt;0.2,"Low (1-19%)",IF(M8717&lt;0.4,"Medium (20-39%)","High (40%+)")))</f>
        <v>High (40%+)</v>
      </c>
      <c r="R8717" s="0" t="str">
        <f aca="false">INDEX('Lookup Tables'!$B$2:$B$5,MATCH(F8717,'Lookup Tables'!$A$2:$A$5,0))</f>
        <v>Manager B</v>
      </c>
    </row>
    <row r="8718" customFormat="false" ht="15" hidden="false" customHeight="false" outlineLevel="0" collapsed="false">
      <c r="A8718" s="0" t="s">
        <v>6307</v>
      </c>
      <c r="B8718" s="13" t="n">
        <v>42898</v>
      </c>
      <c r="C8718" s="13" t="n">
        <v>42902</v>
      </c>
      <c r="D8718" s="14" t="s">
        <v>52</v>
      </c>
      <c r="E8718" s="14" t="s">
        <v>97</v>
      </c>
      <c r="F8718" s="14" t="s">
        <v>98</v>
      </c>
      <c r="G8718" s="14" t="s">
        <v>99</v>
      </c>
      <c r="H8718" s="14" t="s">
        <v>65</v>
      </c>
      <c r="I8718" s="14" t="s">
        <v>85</v>
      </c>
      <c r="J8718" s="14" t="s">
        <v>2908</v>
      </c>
      <c r="K8718" s="15" t="n">
        <v>64.384</v>
      </c>
      <c r="L8718" s="0" t="n">
        <v>4</v>
      </c>
      <c r="M8718" s="16" t="n">
        <v>0.8</v>
      </c>
      <c r="N8718" s="17" t="n">
        <v>-160.96</v>
      </c>
      <c r="O8718" s="0" t="str">
        <f aca="false">TEXT(B8718,"YYYY-MM")</f>
        <v>2017-06</v>
      </c>
      <c r="P8718" s="18" t="n">
        <f aca="false">IFERROR(N8718/K8718,0)</f>
        <v>-2.5</v>
      </c>
      <c r="Q8718" s="0" t="str">
        <f aca="false">IF(M8718=0,"No Discount",IF(M8718&lt;0.2,"Low (1-19%)",IF(M8718&lt;0.4,"Medium (20-39%)","High (40%+)")))</f>
        <v>High (40%+)</v>
      </c>
      <c r="R8718" s="0" t="str">
        <f aca="false">INDEX('Lookup Tables'!$B$2:$B$5,MATCH(F8718,'Lookup Tables'!$A$2:$A$5,0))</f>
        <v>Manager A</v>
      </c>
    </row>
    <row r="8719" customFormat="false" ht="15" hidden="false" customHeight="false" outlineLevel="0" collapsed="false">
      <c r="A8719" s="0" t="s">
        <v>6307</v>
      </c>
      <c r="B8719" s="13" t="n">
        <v>42898</v>
      </c>
      <c r="C8719" s="13" t="n">
        <v>42902</v>
      </c>
      <c r="D8719" s="14" t="s">
        <v>52</v>
      </c>
      <c r="E8719" s="14" t="s">
        <v>97</v>
      </c>
      <c r="F8719" s="14" t="s">
        <v>98</v>
      </c>
      <c r="G8719" s="14" t="s">
        <v>99</v>
      </c>
      <c r="H8719" s="14" t="s">
        <v>56</v>
      </c>
      <c r="I8719" s="14" t="s">
        <v>76</v>
      </c>
      <c r="J8719" s="14" t="s">
        <v>1237</v>
      </c>
      <c r="K8719" s="15" t="n">
        <v>6.984</v>
      </c>
      <c r="L8719" s="0" t="n">
        <v>2</v>
      </c>
      <c r="M8719" s="16" t="n">
        <v>0.6</v>
      </c>
      <c r="N8719" s="17" t="n">
        <v>-4.5396</v>
      </c>
      <c r="O8719" s="0" t="str">
        <f aca="false">TEXT(B8719,"YYYY-MM")</f>
        <v>2017-06</v>
      </c>
      <c r="P8719" s="18" t="n">
        <f aca="false">IFERROR(N8719/K8719,0)</f>
        <v>-0.65</v>
      </c>
      <c r="Q8719" s="0" t="str">
        <f aca="false">IF(M8719=0,"No Discount",IF(M8719&lt;0.2,"Low (1-19%)",IF(M8719&lt;0.4,"Medium (20-39%)","High (40%+)")))</f>
        <v>High (40%+)</v>
      </c>
      <c r="R8719" s="0" t="str">
        <f aca="false">INDEX('Lookup Tables'!$B$2:$B$5,MATCH(F8719,'Lookup Tables'!$A$2:$A$5,0))</f>
        <v>Manager A</v>
      </c>
    </row>
    <row r="8720" customFormat="false" ht="15" hidden="false" customHeight="false" outlineLevel="0" collapsed="false">
      <c r="A8720" s="0" t="s">
        <v>6307</v>
      </c>
      <c r="B8720" s="13" t="n">
        <v>42898</v>
      </c>
      <c r="C8720" s="13" t="n">
        <v>42902</v>
      </c>
      <c r="D8720" s="14" t="s">
        <v>52</v>
      </c>
      <c r="E8720" s="14" t="s">
        <v>97</v>
      </c>
      <c r="F8720" s="14" t="s">
        <v>98</v>
      </c>
      <c r="G8720" s="14" t="s">
        <v>99</v>
      </c>
      <c r="H8720" s="14" t="s">
        <v>65</v>
      </c>
      <c r="I8720" s="14" t="s">
        <v>78</v>
      </c>
      <c r="J8720" s="14" t="s">
        <v>2467</v>
      </c>
      <c r="K8720" s="15" t="n">
        <v>11.264</v>
      </c>
      <c r="L8720" s="0" t="n">
        <v>8</v>
      </c>
      <c r="M8720" s="16" t="n">
        <v>0.2</v>
      </c>
      <c r="N8720" s="17" t="n">
        <v>3.9424</v>
      </c>
      <c r="O8720" s="0" t="str">
        <f aca="false">TEXT(B8720,"YYYY-MM")</f>
        <v>2017-06</v>
      </c>
      <c r="P8720" s="18" t="n">
        <f aca="false">IFERROR(N8720/K8720,0)</f>
        <v>0.35</v>
      </c>
      <c r="Q8720" s="0" t="str">
        <f aca="false">IF(M8720=0,"No Discount",IF(M8720&lt;0.2,"Low (1-19%)",IF(M8720&lt;0.4,"Medium (20-39%)","High (40%+)")))</f>
        <v>Medium (20-39%)</v>
      </c>
      <c r="R8720" s="0" t="str">
        <f aca="false">INDEX('Lookup Tables'!$B$2:$B$5,MATCH(F8720,'Lookup Tables'!$A$2:$A$5,0))</f>
        <v>Manager A</v>
      </c>
    </row>
    <row r="8721" customFormat="false" ht="15" hidden="false" customHeight="false" outlineLevel="0" collapsed="false">
      <c r="A8721" s="0" t="s">
        <v>6307</v>
      </c>
      <c r="B8721" s="13" t="n">
        <v>42898</v>
      </c>
      <c r="C8721" s="13" t="n">
        <v>42902</v>
      </c>
      <c r="D8721" s="14" t="s">
        <v>52</v>
      </c>
      <c r="E8721" s="14" t="s">
        <v>97</v>
      </c>
      <c r="F8721" s="14" t="s">
        <v>98</v>
      </c>
      <c r="G8721" s="14" t="s">
        <v>99</v>
      </c>
      <c r="H8721" s="14" t="s">
        <v>65</v>
      </c>
      <c r="I8721" s="14" t="s">
        <v>91</v>
      </c>
      <c r="J8721" s="14" t="s">
        <v>3856</v>
      </c>
      <c r="K8721" s="15" t="n">
        <v>15.552</v>
      </c>
      <c r="L8721" s="0" t="n">
        <v>3</v>
      </c>
      <c r="M8721" s="16" t="n">
        <v>0.2</v>
      </c>
      <c r="N8721" s="17" t="n">
        <v>5.6376</v>
      </c>
      <c r="O8721" s="0" t="str">
        <f aca="false">TEXT(B8721,"YYYY-MM")</f>
        <v>2017-06</v>
      </c>
      <c r="P8721" s="18" t="n">
        <f aca="false">IFERROR(N8721/K8721,0)</f>
        <v>0.3625</v>
      </c>
      <c r="Q8721" s="0" t="str">
        <f aca="false">IF(M8721=0,"No Discount",IF(M8721&lt;0.2,"Low (1-19%)",IF(M8721&lt;0.4,"Medium (20-39%)","High (40%+)")))</f>
        <v>Medium (20-39%)</v>
      </c>
      <c r="R8721" s="0" t="str">
        <f aca="false">INDEX('Lookup Tables'!$B$2:$B$5,MATCH(F8721,'Lookup Tables'!$A$2:$A$5,0))</f>
        <v>Manager A</v>
      </c>
    </row>
    <row r="8722" customFormat="false" ht="15" hidden="false" customHeight="false" outlineLevel="0" collapsed="false">
      <c r="A8722" s="0" t="s">
        <v>6307</v>
      </c>
      <c r="B8722" s="13" t="n">
        <v>42898</v>
      </c>
      <c r="C8722" s="13" t="n">
        <v>42902</v>
      </c>
      <c r="D8722" s="14" t="s">
        <v>52</v>
      </c>
      <c r="E8722" s="14" t="s">
        <v>97</v>
      </c>
      <c r="F8722" s="14" t="s">
        <v>98</v>
      </c>
      <c r="G8722" s="14" t="s">
        <v>99</v>
      </c>
      <c r="H8722" s="14" t="s">
        <v>56</v>
      </c>
      <c r="I8722" s="14" t="s">
        <v>59</v>
      </c>
      <c r="J8722" s="14" t="s">
        <v>3811</v>
      </c>
      <c r="K8722" s="15" t="n">
        <v>379.372</v>
      </c>
      <c r="L8722" s="0" t="n">
        <v>2</v>
      </c>
      <c r="M8722" s="16" t="n">
        <v>0.3</v>
      </c>
      <c r="N8722" s="17" t="n">
        <v>-119.2312</v>
      </c>
      <c r="O8722" s="0" t="str">
        <f aca="false">TEXT(B8722,"YYYY-MM")</f>
        <v>2017-06</v>
      </c>
      <c r="P8722" s="18" t="n">
        <f aca="false">IFERROR(N8722/K8722,0)</f>
        <v>-0.314285714285714</v>
      </c>
      <c r="Q8722" s="0" t="str">
        <f aca="false">IF(M8722=0,"No Discount",IF(M8722&lt;0.2,"Low (1-19%)",IF(M8722&lt;0.4,"Medium (20-39%)","High (40%+)")))</f>
        <v>Medium (20-39%)</v>
      </c>
      <c r="R8722" s="0" t="str">
        <f aca="false">INDEX('Lookup Tables'!$B$2:$B$5,MATCH(F8722,'Lookup Tables'!$A$2:$A$5,0))</f>
        <v>Manager A</v>
      </c>
    </row>
    <row r="8723" customFormat="false" ht="15" hidden="false" customHeight="false" outlineLevel="0" collapsed="false">
      <c r="A8723" s="0" t="s">
        <v>6307</v>
      </c>
      <c r="B8723" s="13" t="n">
        <v>42898</v>
      </c>
      <c r="C8723" s="13" t="n">
        <v>42902</v>
      </c>
      <c r="D8723" s="14" t="s">
        <v>52</v>
      </c>
      <c r="E8723" s="14" t="s">
        <v>97</v>
      </c>
      <c r="F8723" s="14" t="s">
        <v>98</v>
      </c>
      <c r="G8723" s="14" t="s">
        <v>99</v>
      </c>
      <c r="H8723" s="14" t="s">
        <v>65</v>
      </c>
      <c r="I8723" s="14" t="s">
        <v>73</v>
      </c>
      <c r="J8723" s="14" t="s">
        <v>1204</v>
      </c>
      <c r="K8723" s="15" t="n">
        <v>67.536</v>
      </c>
      <c r="L8723" s="0" t="n">
        <v>9</v>
      </c>
      <c r="M8723" s="16" t="n">
        <v>0.2</v>
      </c>
      <c r="N8723" s="17" t="n">
        <v>6.7536</v>
      </c>
      <c r="O8723" s="0" t="str">
        <f aca="false">TEXT(B8723,"YYYY-MM")</f>
        <v>2017-06</v>
      </c>
      <c r="P8723" s="18" t="n">
        <f aca="false">IFERROR(N8723/K8723,0)</f>
        <v>0.1</v>
      </c>
      <c r="Q8723" s="0" t="str">
        <f aca="false">IF(M8723=0,"No Discount",IF(M8723&lt;0.2,"Low (1-19%)",IF(M8723&lt;0.4,"Medium (20-39%)","High (40%+)")))</f>
        <v>Medium (20-39%)</v>
      </c>
      <c r="R8723" s="0" t="str">
        <f aca="false">INDEX('Lookup Tables'!$B$2:$B$5,MATCH(F8723,'Lookup Tables'!$A$2:$A$5,0))</f>
        <v>Manager A</v>
      </c>
    </row>
    <row r="8724" customFormat="false" ht="15" hidden="false" customHeight="false" outlineLevel="0" collapsed="false">
      <c r="A8724" s="0" t="s">
        <v>6307</v>
      </c>
      <c r="B8724" s="13" t="n">
        <v>42898</v>
      </c>
      <c r="C8724" s="13" t="n">
        <v>42902</v>
      </c>
      <c r="D8724" s="14" t="s">
        <v>52</v>
      </c>
      <c r="E8724" s="14" t="s">
        <v>97</v>
      </c>
      <c r="F8724" s="14" t="s">
        <v>98</v>
      </c>
      <c r="G8724" s="14" t="s">
        <v>99</v>
      </c>
      <c r="H8724" s="14" t="s">
        <v>65</v>
      </c>
      <c r="I8724" s="14" t="s">
        <v>83</v>
      </c>
      <c r="J8724" s="14" t="s">
        <v>132</v>
      </c>
      <c r="K8724" s="15" t="n">
        <v>1.524</v>
      </c>
      <c r="L8724" s="0" t="n">
        <v>2</v>
      </c>
      <c r="M8724" s="16" t="n">
        <v>0.8</v>
      </c>
      <c r="N8724" s="17" t="n">
        <v>-2.667</v>
      </c>
      <c r="O8724" s="0" t="str">
        <f aca="false">TEXT(B8724,"YYYY-MM")</f>
        <v>2017-06</v>
      </c>
      <c r="P8724" s="18" t="n">
        <f aca="false">IFERROR(N8724/K8724,0)</f>
        <v>-1.75</v>
      </c>
      <c r="Q8724" s="0" t="str">
        <f aca="false">IF(M8724=0,"No Discount",IF(M8724&lt;0.2,"Low (1-19%)",IF(M8724&lt;0.4,"Medium (20-39%)","High (40%+)")))</f>
        <v>High (40%+)</v>
      </c>
      <c r="R8724" s="0" t="str">
        <f aca="false">INDEX('Lookup Tables'!$B$2:$B$5,MATCH(F8724,'Lookup Tables'!$A$2:$A$5,0))</f>
        <v>Manager A</v>
      </c>
    </row>
    <row r="8725" customFormat="false" ht="15" hidden="false" customHeight="false" outlineLevel="0" collapsed="false">
      <c r="A8725" s="0" t="s">
        <v>6308</v>
      </c>
      <c r="B8725" s="13" t="n">
        <v>43098</v>
      </c>
      <c r="C8725" s="13" t="n">
        <v>43100</v>
      </c>
      <c r="D8725" s="14" t="s">
        <v>52</v>
      </c>
      <c r="E8725" s="14" t="s">
        <v>97</v>
      </c>
      <c r="F8725" s="14" t="s">
        <v>54</v>
      </c>
      <c r="G8725" s="14" t="s">
        <v>70</v>
      </c>
      <c r="H8725" s="14" t="s">
        <v>65</v>
      </c>
      <c r="I8725" s="14" t="s">
        <v>91</v>
      </c>
      <c r="J8725" s="14" t="s">
        <v>858</v>
      </c>
      <c r="K8725" s="15" t="n">
        <v>37.408</v>
      </c>
      <c r="L8725" s="0" t="n">
        <v>7</v>
      </c>
      <c r="M8725" s="16" t="n">
        <v>0.2</v>
      </c>
      <c r="N8725" s="17" t="n">
        <v>13.0928</v>
      </c>
      <c r="O8725" s="0" t="str">
        <f aca="false">TEXT(B8725,"YYYY-MM")</f>
        <v>2017-12</v>
      </c>
      <c r="P8725" s="18" t="n">
        <f aca="false">IFERROR(N8725/K8725,0)</f>
        <v>0.35</v>
      </c>
      <c r="Q8725" s="0" t="str">
        <f aca="false">IF(M8725=0,"No Discount",IF(M8725&lt;0.2,"Low (1-19%)",IF(M8725&lt;0.4,"Medium (20-39%)","High (40%+)")))</f>
        <v>Medium (20-39%)</v>
      </c>
      <c r="R8725" s="0" t="str">
        <f aca="false">INDEX('Lookup Tables'!$B$2:$B$5,MATCH(F8725,'Lookup Tables'!$A$2:$A$5,0))</f>
        <v>Manager C</v>
      </c>
    </row>
    <row r="8726" customFormat="false" ht="15" hidden="false" customHeight="false" outlineLevel="0" collapsed="false">
      <c r="A8726" s="0" t="s">
        <v>6308</v>
      </c>
      <c r="B8726" s="13" t="n">
        <v>43098</v>
      </c>
      <c r="C8726" s="13" t="n">
        <v>43100</v>
      </c>
      <c r="D8726" s="14" t="s">
        <v>52</v>
      </c>
      <c r="E8726" s="14" t="s">
        <v>97</v>
      </c>
      <c r="F8726" s="14" t="s">
        <v>54</v>
      </c>
      <c r="G8726" s="14" t="s">
        <v>70</v>
      </c>
      <c r="H8726" s="14" t="s">
        <v>65</v>
      </c>
      <c r="I8726" s="14" t="s">
        <v>91</v>
      </c>
      <c r="J8726" s="14" t="s">
        <v>4308</v>
      </c>
      <c r="K8726" s="15" t="n">
        <v>25.344</v>
      </c>
      <c r="L8726" s="0" t="n">
        <v>6</v>
      </c>
      <c r="M8726" s="16" t="n">
        <v>0.2</v>
      </c>
      <c r="N8726" s="17" t="n">
        <v>8.8704</v>
      </c>
      <c r="O8726" s="0" t="str">
        <f aca="false">TEXT(B8726,"YYYY-MM")</f>
        <v>2017-12</v>
      </c>
      <c r="P8726" s="18" t="n">
        <f aca="false">IFERROR(N8726/K8726,0)</f>
        <v>0.35</v>
      </c>
      <c r="Q8726" s="0" t="str">
        <f aca="false">IF(M8726=0,"No Discount",IF(M8726&lt;0.2,"Low (1-19%)",IF(M8726&lt;0.4,"Medium (20-39%)","High (40%+)")))</f>
        <v>Medium (20-39%)</v>
      </c>
      <c r="R8726" s="0" t="str">
        <f aca="false">INDEX('Lookup Tables'!$B$2:$B$5,MATCH(F8726,'Lookup Tables'!$A$2:$A$5,0))</f>
        <v>Manager C</v>
      </c>
    </row>
    <row r="8727" customFormat="false" ht="15" hidden="false" customHeight="false" outlineLevel="0" collapsed="false">
      <c r="A8727" s="0" t="s">
        <v>6309</v>
      </c>
      <c r="B8727" s="13" t="n">
        <v>43177</v>
      </c>
      <c r="C8727" s="13" t="n">
        <v>43182</v>
      </c>
      <c r="D8727" s="14" t="s">
        <v>69</v>
      </c>
      <c r="E8727" s="14" t="s">
        <v>53</v>
      </c>
      <c r="F8727" s="14" t="s">
        <v>63</v>
      </c>
      <c r="G8727" s="14" t="s">
        <v>94</v>
      </c>
      <c r="H8727" s="14" t="s">
        <v>65</v>
      </c>
      <c r="I8727" s="14" t="s">
        <v>78</v>
      </c>
      <c r="J8727" s="14" t="s">
        <v>1207</v>
      </c>
      <c r="K8727" s="15" t="n">
        <v>46.2</v>
      </c>
      <c r="L8727" s="0" t="n">
        <v>4</v>
      </c>
      <c r="M8727" s="16" t="n">
        <v>0</v>
      </c>
      <c r="N8727" s="17" t="n">
        <v>21.252</v>
      </c>
      <c r="O8727" s="0" t="str">
        <f aca="false">TEXT(B8727,"YYYY-MM")</f>
        <v>2018-03</v>
      </c>
      <c r="P8727" s="18" t="n">
        <f aca="false">IFERROR(N8727/K8727,0)</f>
        <v>0.46</v>
      </c>
      <c r="Q8727" s="0" t="str">
        <f aca="false">IF(M8727=0,"No Discount",IF(M8727&lt;0.2,"Low (1-19%)",IF(M8727&lt;0.4,"Medium (20-39%)","High (40%+)")))</f>
        <v>No Discount</v>
      </c>
      <c r="R8727" s="0" t="str">
        <f aca="false">INDEX('Lookup Tables'!$B$2:$B$5,MATCH(F8727,'Lookup Tables'!$A$2:$A$5,0))</f>
        <v>Manager D</v>
      </c>
    </row>
    <row r="8728" customFormat="false" ht="15" hidden="false" customHeight="false" outlineLevel="0" collapsed="false">
      <c r="A8728" s="0" t="s">
        <v>6310</v>
      </c>
      <c r="B8728" s="13" t="n">
        <v>42731</v>
      </c>
      <c r="C8728" s="13" t="n">
        <v>42735</v>
      </c>
      <c r="D8728" s="14" t="s">
        <v>69</v>
      </c>
      <c r="E8728" s="14" t="s">
        <v>62</v>
      </c>
      <c r="F8728" s="14" t="s">
        <v>54</v>
      </c>
      <c r="G8728" s="14" t="s">
        <v>200</v>
      </c>
      <c r="H8728" s="14" t="s">
        <v>80</v>
      </c>
      <c r="I8728" s="14" t="s">
        <v>123</v>
      </c>
      <c r="J8728" s="14" t="s">
        <v>6083</v>
      </c>
      <c r="K8728" s="15" t="n">
        <v>4.728</v>
      </c>
      <c r="L8728" s="0" t="n">
        <v>3</v>
      </c>
      <c r="M8728" s="16" t="n">
        <v>0.2</v>
      </c>
      <c r="N8728" s="17" t="n">
        <v>0.7092</v>
      </c>
      <c r="O8728" s="0" t="str">
        <f aca="false">TEXT(B8728,"YYYY-MM")</f>
        <v>2016-12</v>
      </c>
      <c r="P8728" s="18" t="n">
        <f aca="false">IFERROR(N8728/K8728,0)</f>
        <v>0.15</v>
      </c>
      <c r="Q8728" s="0" t="str">
        <f aca="false">IF(M8728=0,"No Discount",IF(M8728&lt;0.2,"Low (1-19%)",IF(M8728&lt;0.4,"Medium (20-39%)","High (40%+)")))</f>
        <v>Medium (20-39%)</v>
      </c>
      <c r="R8728" s="0" t="str">
        <f aca="false">INDEX('Lookup Tables'!$B$2:$B$5,MATCH(F8728,'Lookup Tables'!$A$2:$A$5,0))</f>
        <v>Manager C</v>
      </c>
    </row>
    <row r="8729" customFormat="false" ht="15" hidden="false" customHeight="false" outlineLevel="0" collapsed="false">
      <c r="A8729" s="0" t="s">
        <v>6310</v>
      </c>
      <c r="B8729" s="13" t="n">
        <v>42731</v>
      </c>
      <c r="C8729" s="13" t="n">
        <v>42735</v>
      </c>
      <c r="D8729" s="14" t="s">
        <v>69</v>
      </c>
      <c r="E8729" s="14" t="s">
        <v>62</v>
      </c>
      <c r="F8729" s="14" t="s">
        <v>54</v>
      </c>
      <c r="G8729" s="14" t="s">
        <v>200</v>
      </c>
      <c r="H8729" s="14" t="s">
        <v>56</v>
      </c>
      <c r="I8729" s="14" t="s">
        <v>76</v>
      </c>
      <c r="J8729" s="14" t="s">
        <v>6023</v>
      </c>
      <c r="K8729" s="15" t="n">
        <v>53.352</v>
      </c>
      <c r="L8729" s="0" t="n">
        <v>3</v>
      </c>
      <c r="M8729" s="16" t="n">
        <v>0.2</v>
      </c>
      <c r="N8729" s="17" t="n">
        <v>16.0056</v>
      </c>
      <c r="O8729" s="0" t="str">
        <f aca="false">TEXT(B8729,"YYYY-MM")</f>
        <v>2016-12</v>
      </c>
      <c r="P8729" s="18" t="n">
        <f aca="false">IFERROR(N8729/K8729,0)</f>
        <v>0.3</v>
      </c>
      <c r="Q8729" s="0" t="str">
        <f aca="false">IF(M8729=0,"No Discount",IF(M8729&lt;0.2,"Low (1-19%)",IF(M8729&lt;0.4,"Medium (20-39%)","High (40%+)")))</f>
        <v>Medium (20-39%)</v>
      </c>
      <c r="R8729" s="0" t="str">
        <f aca="false">INDEX('Lookup Tables'!$B$2:$B$5,MATCH(F8729,'Lookup Tables'!$A$2:$A$5,0))</f>
        <v>Manager C</v>
      </c>
    </row>
    <row r="8730" customFormat="false" ht="15" hidden="false" customHeight="false" outlineLevel="0" collapsed="false">
      <c r="A8730" s="0" t="s">
        <v>6310</v>
      </c>
      <c r="B8730" s="13" t="n">
        <v>42731</v>
      </c>
      <c r="C8730" s="13" t="n">
        <v>42735</v>
      </c>
      <c r="D8730" s="14" t="s">
        <v>69</v>
      </c>
      <c r="E8730" s="14" t="s">
        <v>62</v>
      </c>
      <c r="F8730" s="14" t="s">
        <v>54</v>
      </c>
      <c r="G8730" s="14" t="s">
        <v>200</v>
      </c>
      <c r="H8730" s="14" t="s">
        <v>56</v>
      </c>
      <c r="I8730" s="14" t="s">
        <v>57</v>
      </c>
      <c r="J8730" s="14" t="s">
        <v>3822</v>
      </c>
      <c r="K8730" s="15" t="n">
        <v>131.104</v>
      </c>
      <c r="L8730" s="0" t="n">
        <v>2</v>
      </c>
      <c r="M8730" s="16" t="n">
        <v>0.2</v>
      </c>
      <c r="N8730" s="17" t="n">
        <v>8.194</v>
      </c>
      <c r="O8730" s="0" t="str">
        <f aca="false">TEXT(B8730,"YYYY-MM")</f>
        <v>2016-12</v>
      </c>
      <c r="P8730" s="18" t="n">
        <f aca="false">IFERROR(N8730/K8730,0)</f>
        <v>0.0625</v>
      </c>
      <c r="Q8730" s="0" t="str">
        <f aca="false">IF(M8730=0,"No Discount",IF(M8730&lt;0.2,"Low (1-19%)",IF(M8730&lt;0.4,"Medium (20-39%)","High (40%+)")))</f>
        <v>Medium (20-39%)</v>
      </c>
      <c r="R8730" s="0" t="str">
        <f aca="false">INDEX('Lookup Tables'!$B$2:$B$5,MATCH(F8730,'Lookup Tables'!$A$2:$A$5,0))</f>
        <v>Manager C</v>
      </c>
    </row>
    <row r="8731" customFormat="false" ht="15" hidden="false" customHeight="false" outlineLevel="0" collapsed="false">
      <c r="A8731" s="0" t="s">
        <v>6310</v>
      </c>
      <c r="B8731" s="13" t="n">
        <v>42731</v>
      </c>
      <c r="C8731" s="13" t="n">
        <v>42735</v>
      </c>
      <c r="D8731" s="14" t="s">
        <v>69</v>
      </c>
      <c r="E8731" s="14" t="s">
        <v>62</v>
      </c>
      <c r="F8731" s="14" t="s">
        <v>54</v>
      </c>
      <c r="G8731" s="14" t="s">
        <v>200</v>
      </c>
      <c r="H8731" s="14" t="s">
        <v>65</v>
      </c>
      <c r="I8731" s="14" t="s">
        <v>73</v>
      </c>
      <c r="J8731" s="14" t="s">
        <v>1204</v>
      </c>
      <c r="K8731" s="15" t="n">
        <v>22.512</v>
      </c>
      <c r="L8731" s="0" t="n">
        <v>3</v>
      </c>
      <c r="M8731" s="16" t="n">
        <v>0.2</v>
      </c>
      <c r="N8731" s="17" t="n">
        <v>2.2512</v>
      </c>
      <c r="O8731" s="0" t="str">
        <f aca="false">TEXT(B8731,"YYYY-MM")</f>
        <v>2016-12</v>
      </c>
      <c r="P8731" s="18" t="n">
        <f aca="false">IFERROR(N8731/K8731,0)</f>
        <v>0.1</v>
      </c>
      <c r="Q8731" s="0" t="str">
        <f aca="false">IF(M8731=0,"No Discount",IF(M8731&lt;0.2,"Low (1-19%)",IF(M8731&lt;0.4,"Medium (20-39%)","High (40%+)")))</f>
        <v>Medium (20-39%)</v>
      </c>
      <c r="R8731" s="0" t="str">
        <f aca="false">INDEX('Lookup Tables'!$B$2:$B$5,MATCH(F8731,'Lookup Tables'!$A$2:$A$5,0))</f>
        <v>Manager C</v>
      </c>
    </row>
    <row r="8732" customFormat="false" ht="15" hidden="false" customHeight="false" outlineLevel="0" collapsed="false">
      <c r="A8732" s="0" t="s">
        <v>6310</v>
      </c>
      <c r="B8732" s="13" t="n">
        <v>42731</v>
      </c>
      <c r="C8732" s="13" t="n">
        <v>42735</v>
      </c>
      <c r="D8732" s="14" t="s">
        <v>69</v>
      </c>
      <c r="E8732" s="14" t="s">
        <v>62</v>
      </c>
      <c r="F8732" s="14" t="s">
        <v>54</v>
      </c>
      <c r="G8732" s="14" t="s">
        <v>200</v>
      </c>
      <c r="H8732" s="14" t="s">
        <v>80</v>
      </c>
      <c r="I8732" s="14" t="s">
        <v>123</v>
      </c>
      <c r="J8732" s="14" t="s">
        <v>2882</v>
      </c>
      <c r="K8732" s="15" t="n">
        <v>72.744</v>
      </c>
      <c r="L8732" s="0" t="n">
        <v>7</v>
      </c>
      <c r="M8732" s="16" t="n">
        <v>0.2</v>
      </c>
      <c r="N8732" s="17" t="n">
        <v>-12.7302</v>
      </c>
      <c r="O8732" s="0" t="str">
        <f aca="false">TEXT(B8732,"YYYY-MM")</f>
        <v>2016-12</v>
      </c>
      <c r="P8732" s="18" t="n">
        <f aca="false">IFERROR(N8732/K8732,0)</f>
        <v>-0.175</v>
      </c>
      <c r="Q8732" s="0" t="str">
        <f aca="false">IF(M8732=0,"No Discount",IF(M8732&lt;0.2,"Low (1-19%)",IF(M8732&lt;0.4,"Medium (20-39%)","High (40%+)")))</f>
        <v>Medium (20-39%)</v>
      </c>
      <c r="R8732" s="0" t="str">
        <f aca="false">INDEX('Lookup Tables'!$B$2:$B$5,MATCH(F8732,'Lookup Tables'!$A$2:$A$5,0))</f>
        <v>Manager C</v>
      </c>
    </row>
    <row r="8733" customFormat="false" ht="15" hidden="false" customHeight="false" outlineLevel="0" collapsed="false">
      <c r="A8733" s="0" t="s">
        <v>6311</v>
      </c>
      <c r="B8733" s="13" t="n">
        <v>42582</v>
      </c>
      <c r="C8733" s="13" t="n">
        <v>42588</v>
      </c>
      <c r="D8733" s="14" t="s">
        <v>69</v>
      </c>
      <c r="E8733" s="14" t="s">
        <v>62</v>
      </c>
      <c r="F8733" s="14" t="s">
        <v>98</v>
      </c>
      <c r="G8733" s="14" t="s">
        <v>311</v>
      </c>
      <c r="H8733" s="14" t="s">
        <v>65</v>
      </c>
      <c r="I8733" s="14" t="s">
        <v>303</v>
      </c>
      <c r="J8733" s="14" t="s">
        <v>653</v>
      </c>
      <c r="K8733" s="15" t="n">
        <v>52.59</v>
      </c>
      <c r="L8733" s="0" t="n">
        <v>3</v>
      </c>
      <c r="M8733" s="16" t="n">
        <v>0</v>
      </c>
      <c r="N8733" s="17" t="n">
        <v>15.777</v>
      </c>
      <c r="O8733" s="0" t="str">
        <f aca="false">TEXT(B8733,"YYYY-MM")</f>
        <v>2016-07</v>
      </c>
      <c r="P8733" s="18" t="n">
        <f aca="false">IFERROR(N8733/K8733,0)</f>
        <v>0.3</v>
      </c>
      <c r="Q8733" s="0" t="str">
        <f aca="false">IF(M8733=0,"No Discount",IF(M8733&lt;0.2,"Low (1-19%)",IF(M8733&lt;0.4,"Medium (20-39%)","High (40%+)")))</f>
        <v>No Discount</v>
      </c>
      <c r="R8733" s="0" t="str">
        <f aca="false">INDEX('Lookup Tables'!$B$2:$B$5,MATCH(F8733,'Lookup Tables'!$A$2:$A$5,0))</f>
        <v>Manager A</v>
      </c>
    </row>
    <row r="8734" customFormat="false" ht="15" hidden="false" customHeight="false" outlineLevel="0" collapsed="false">
      <c r="A8734" s="0" t="s">
        <v>6312</v>
      </c>
      <c r="B8734" s="13" t="n">
        <v>43278</v>
      </c>
      <c r="C8734" s="13" t="n">
        <v>43280</v>
      </c>
      <c r="D8734" s="14" t="s">
        <v>52</v>
      </c>
      <c r="E8734" s="14" t="s">
        <v>62</v>
      </c>
      <c r="F8734" s="14" t="s">
        <v>63</v>
      </c>
      <c r="G8734" s="14" t="s">
        <v>94</v>
      </c>
      <c r="H8734" s="14" t="s">
        <v>65</v>
      </c>
      <c r="I8734" s="14" t="s">
        <v>91</v>
      </c>
      <c r="J8734" s="14" t="s">
        <v>3058</v>
      </c>
      <c r="K8734" s="15" t="n">
        <v>19.44</v>
      </c>
      <c r="L8734" s="0" t="n">
        <v>3</v>
      </c>
      <c r="M8734" s="16" t="n">
        <v>0</v>
      </c>
      <c r="N8734" s="17" t="n">
        <v>9.3312</v>
      </c>
      <c r="O8734" s="0" t="str">
        <f aca="false">TEXT(B8734,"YYYY-MM")</f>
        <v>2018-06</v>
      </c>
      <c r="P8734" s="18" t="n">
        <f aca="false">IFERROR(N8734/K8734,0)</f>
        <v>0.48</v>
      </c>
      <c r="Q8734" s="0" t="str">
        <f aca="false">IF(M8734=0,"No Discount",IF(M8734&lt;0.2,"Low (1-19%)",IF(M8734&lt;0.4,"Medium (20-39%)","High (40%+)")))</f>
        <v>No Discount</v>
      </c>
      <c r="R8734" s="0" t="str">
        <f aca="false">INDEX('Lookup Tables'!$B$2:$B$5,MATCH(F8734,'Lookup Tables'!$A$2:$A$5,0))</f>
        <v>Manager D</v>
      </c>
    </row>
    <row r="8735" customFormat="false" ht="15" hidden="false" customHeight="false" outlineLevel="0" collapsed="false">
      <c r="A8735" s="0" t="s">
        <v>6312</v>
      </c>
      <c r="B8735" s="13" t="n">
        <v>43278</v>
      </c>
      <c r="C8735" s="13" t="n">
        <v>43280</v>
      </c>
      <c r="D8735" s="14" t="s">
        <v>52</v>
      </c>
      <c r="E8735" s="14" t="s">
        <v>62</v>
      </c>
      <c r="F8735" s="14" t="s">
        <v>63</v>
      </c>
      <c r="G8735" s="14" t="s">
        <v>94</v>
      </c>
      <c r="H8735" s="14" t="s">
        <v>56</v>
      </c>
      <c r="I8735" s="14" t="s">
        <v>76</v>
      </c>
      <c r="J8735" s="14" t="s">
        <v>806</v>
      </c>
      <c r="K8735" s="15" t="n">
        <v>126.3</v>
      </c>
      <c r="L8735" s="0" t="n">
        <v>3</v>
      </c>
      <c r="M8735" s="16" t="n">
        <v>0</v>
      </c>
      <c r="N8735" s="17" t="n">
        <v>40.416</v>
      </c>
      <c r="O8735" s="0" t="str">
        <f aca="false">TEXT(B8735,"YYYY-MM")</f>
        <v>2018-06</v>
      </c>
      <c r="P8735" s="18" t="n">
        <f aca="false">IFERROR(N8735/K8735,0)</f>
        <v>0.32</v>
      </c>
      <c r="Q8735" s="0" t="str">
        <f aca="false">IF(M8735=0,"No Discount",IF(M8735&lt;0.2,"Low (1-19%)",IF(M8735&lt;0.4,"Medium (20-39%)","High (40%+)")))</f>
        <v>No Discount</v>
      </c>
      <c r="R8735" s="0" t="str">
        <f aca="false">INDEX('Lookup Tables'!$B$2:$B$5,MATCH(F8735,'Lookup Tables'!$A$2:$A$5,0))</f>
        <v>Manager D</v>
      </c>
    </row>
    <row r="8736" customFormat="false" ht="15" hidden="false" customHeight="false" outlineLevel="0" collapsed="false">
      <c r="A8736" s="0" t="s">
        <v>6312</v>
      </c>
      <c r="B8736" s="13" t="n">
        <v>43278</v>
      </c>
      <c r="C8736" s="13" t="n">
        <v>43280</v>
      </c>
      <c r="D8736" s="14" t="s">
        <v>52</v>
      </c>
      <c r="E8736" s="14" t="s">
        <v>62</v>
      </c>
      <c r="F8736" s="14" t="s">
        <v>63</v>
      </c>
      <c r="G8736" s="14" t="s">
        <v>94</v>
      </c>
      <c r="H8736" s="14" t="s">
        <v>80</v>
      </c>
      <c r="I8736" s="14" t="s">
        <v>123</v>
      </c>
      <c r="J8736" s="14" t="s">
        <v>440</v>
      </c>
      <c r="K8736" s="15" t="n">
        <v>1287.45</v>
      </c>
      <c r="L8736" s="0" t="n">
        <v>5</v>
      </c>
      <c r="M8736" s="16" t="n">
        <v>0</v>
      </c>
      <c r="N8736" s="17" t="n">
        <v>244.6155</v>
      </c>
      <c r="O8736" s="0" t="str">
        <f aca="false">TEXT(B8736,"YYYY-MM")</f>
        <v>2018-06</v>
      </c>
      <c r="P8736" s="18" t="n">
        <f aca="false">IFERROR(N8736/K8736,0)</f>
        <v>0.19</v>
      </c>
      <c r="Q8736" s="0" t="str">
        <f aca="false">IF(M8736=0,"No Discount",IF(M8736&lt;0.2,"Low (1-19%)",IF(M8736&lt;0.4,"Medium (20-39%)","High (40%+)")))</f>
        <v>No Discount</v>
      </c>
      <c r="R8736" s="0" t="str">
        <f aca="false">INDEX('Lookup Tables'!$B$2:$B$5,MATCH(F8736,'Lookup Tables'!$A$2:$A$5,0))</f>
        <v>Manager D</v>
      </c>
    </row>
    <row r="8737" customFormat="false" ht="15" hidden="false" customHeight="false" outlineLevel="0" collapsed="false">
      <c r="A8737" s="0" t="s">
        <v>6313</v>
      </c>
      <c r="B8737" s="13" t="n">
        <v>42042</v>
      </c>
      <c r="C8737" s="13" t="n">
        <v>42045</v>
      </c>
      <c r="D8737" s="14" t="s">
        <v>52</v>
      </c>
      <c r="E8737" s="14" t="s">
        <v>62</v>
      </c>
      <c r="F8737" s="14" t="s">
        <v>117</v>
      </c>
      <c r="G8737" s="14" t="s">
        <v>170</v>
      </c>
      <c r="H8737" s="14" t="s">
        <v>65</v>
      </c>
      <c r="I8737" s="14" t="s">
        <v>73</v>
      </c>
      <c r="J8737" s="14" t="s">
        <v>1279</v>
      </c>
      <c r="K8737" s="15" t="n">
        <v>64.96</v>
      </c>
      <c r="L8737" s="0" t="n">
        <v>4</v>
      </c>
      <c r="M8737" s="16" t="n">
        <v>0</v>
      </c>
      <c r="N8737" s="17" t="n">
        <v>9.744</v>
      </c>
      <c r="O8737" s="0" t="str">
        <f aca="false">TEXT(B8737,"YYYY-MM")</f>
        <v>2015-02</v>
      </c>
      <c r="P8737" s="18" t="n">
        <f aca="false">IFERROR(N8737/K8737,0)</f>
        <v>0.15</v>
      </c>
      <c r="Q8737" s="0" t="str">
        <f aca="false">IF(M8737=0,"No Discount",IF(M8737&lt;0.2,"Low (1-19%)",IF(M8737&lt;0.4,"Medium (20-39%)","High (40%+)")))</f>
        <v>No Discount</v>
      </c>
      <c r="R8737" s="0" t="str">
        <f aca="false">INDEX('Lookup Tables'!$B$2:$B$5,MATCH(F8737,'Lookup Tables'!$A$2:$A$5,0))</f>
        <v>Manager B</v>
      </c>
    </row>
    <row r="8738" customFormat="false" ht="15" hidden="false" customHeight="false" outlineLevel="0" collapsed="false">
      <c r="A8738" s="0" t="s">
        <v>6314</v>
      </c>
      <c r="B8738" s="13" t="n">
        <v>42982</v>
      </c>
      <c r="C8738" s="13" t="n">
        <v>42987</v>
      </c>
      <c r="D8738" s="14" t="s">
        <v>69</v>
      </c>
      <c r="E8738" s="14" t="s">
        <v>62</v>
      </c>
      <c r="F8738" s="14" t="s">
        <v>98</v>
      </c>
      <c r="G8738" s="14" t="s">
        <v>153</v>
      </c>
      <c r="H8738" s="14" t="s">
        <v>65</v>
      </c>
      <c r="I8738" s="14" t="s">
        <v>73</v>
      </c>
      <c r="J8738" s="14" t="s">
        <v>919</v>
      </c>
      <c r="K8738" s="15" t="n">
        <v>535.41</v>
      </c>
      <c r="L8738" s="0" t="n">
        <v>3</v>
      </c>
      <c r="M8738" s="16" t="n">
        <v>0</v>
      </c>
      <c r="N8738" s="17" t="n">
        <v>160.623</v>
      </c>
      <c r="O8738" s="0" t="str">
        <f aca="false">TEXT(B8738,"YYYY-MM")</f>
        <v>2017-09</v>
      </c>
      <c r="P8738" s="18" t="n">
        <f aca="false">IFERROR(N8738/K8738,0)</f>
        <v>0.3</v>
      </c>
      <c r="Q8738" s="0" t="str">
        <f aca="false">IF(M8738=0,"No Discount",IF(M8738&lt;0.2,"Low (1-19%)",IF(M8738&lt;0.4,"Medium (20-39%)","High (40%+)")))</f>
        <v>No Discount</v>
      </c>
      <c r="R8738" s="0" t="str">
        <f aca="false">INDEX('Lookup Tables'!$B$2:$B$5,MATCH(F8738,'Lookup Tables'!$A$2:$A$5,0))</f>
        <v>Manager A</v>
      </c>
    </row>
    <row r="8739" customFormat="false" ht="15" hidden="false" customHeight="false" outlineLevel="0" collapsed="false">
      <c r="A8739" s="0" t="s">
        <v>6315</v>
      </c>
      <c r="B8739" s="13" t="n">
        <v>43196</v>
      </c>
      <c r="C8739" s="13" t="n">
        <v>43200</v>
      </c>
      <c r="D8739" s="14" t="s">
        <v>69</v>
      </c>
      <c r="E8739" s="14" t="s">
        <v>62</v>
      </c>
      <c r="F8739" s="14" t="s">
        <v>54</v>
      </c>
      <c r="G8739" s="14" t="s">
        <v>200</v>
      </c>
      <c r="H8739" s="14" t="s">
        <v>65</v>
      </c>
      <c r="I8739" s="14" t="s">
        <v>83</v>
      </c>
      <c r="J8739" s="14" t="s">
        <v>1445</v>
      </c>
      <c r="K8739" s="15" t="n">
        <v>8.1</v>
      </c>
      <c r="L8739" s="0" t="n">
        <v>5</v>
      </c>
      <c r="M8739" s="16" t="n">
        <v>0.7</v>
      </c>
      <c r="N8739" s="17" t="n">
        <v>-5.94</v>
      </c>
      <c r="O8739" s="0" t="str">
        <f aca="false">TEXT(B8739,"YYYY-MM")</f>
        <v>2018-04</v>
      </c>
      <c r="P8739" s="18" t="n">
        <f aca="false">IFERROR(N8739/K8739,0)</f>
        <v>-0.733333333333333</v>
      </c>
      <c r="Q8739" s="0" t="str">
        <f aca="false">IF(M8739=0,"No Discount",IF(M8739&lt;0.2,"Low (1-19%)",IF(M8739&lt;0.4,"Medium (20-39%)","High (40%+)")))</f>
        <v>High (40%+)</v>
      </c>
      <c r="R8739" s="0" t="str">
        <f aca="false">INDEX('Lookup Tables'!$B$2:$B$5,MATCH(F8739,'Lookup Tables'!$A$2:$A$5,0))</f>
        <v>Manager C</v>
      </c>
    </row>
    <row r="8740" customFormat="false" ht="15" hidden="false" customHeight="false" outlineLevel="0" collapsed="false">
      <c r="A8740" s="0" t="s">
        <v>6316</v>
      </c>
      <c r="B8740" s="13" t="n">
        <v>43442</v>
      </c>
      <c r="C8740" s="13" t="n">
        <v>43445</v>
      </c>
      <c r="D8740" s="14" t="s">
        <v>137</v>
      </c>
      <c r="E8740" s="14" t="s">
        <v>53</v>
      </c>
      <c r="F8740" s="14" t="s">
        <v>117</v>
      </c>
      <c r="G8740" s="14" t="s">
        <v>118</v>
      </c>
      <c r="H8740" s="14" t="s">
        <v>65</v>
      </c>
      <c r="I8740" s="14" t="s">
        <v>78</v>
      </c>
      <c r="J8740" s="14" t="s">
        <v>344</v>
      </c>
      <c r="K8740" s="15" t="n">
        <v>13.248</v>
      </c>
      <c r="L8740" s="0" t="n">
        <v>4</v>
      </c>
      <c r="M8740" s="16" t="n">
        <v>0.2</v>
      </c>
      <c r="N8740" s="17" t="n">
        <v>3.6432</v>
      </c>
      <c r="O8740" s="0" t="str">
        <f aca="false">TEXT(B8740,"YYYY-MM")</f>
        <v>2018-12</v>
      </c>
      <c r="P8740" s="18" t="n">
        <f aca="false">IFERROR(N8740/K8740,0)</f>
        <v>0.275</v>
      </c>
      <c r="Q8740" s="0" t="str">
        <f aca="false">IF(M8740=0,"No Discount",IF(M8740&lt;0.2,"Low (1-19%)",IF(M8740&lt;0.4,"Medium (20-39%)","High (40%+)")))</f>
        <v>Medium (20-39%)</v>
      </c>
      <c r="R8740" s="0" t="str">
        <f aca="false">INDEX('Lookup Tables'!$B$2:$B$5,MATCH(F8740,'Lookup Tables'!$A$2:$A$5,0))</f>
        <v>Manager B</v>
      </c>
    </row>
    <row r="8741" customFormat="false" ht="15" hidden="false" customHeight="false" outlineLevel="0" collapsed="false">
      <c r="A8741" s="0" t="s">
        <v>6316</v>
      </c>
      <c r="B8741" s="13" t="n">
        <v>43442</v>
      </c>
      <c r="C8741" s="13" t="n">
        <v>43445</v>
      </c>
      <c r="D8741" s="14" t="s">
        <v>137</v>
      </c>
      <c r="E8741" s="14" t="s">
        <v>53</v>
      </c>
      <c r="F8741" s="14" t="s">
        <v>117</v>
      </c>
      <c r="G8741" s="14" t="s">
        <v>118</v>
      </c>
      <c r="H8741" s="14" t="s">
        <v>80</v>
      </c>
      <c r="I8741" s="14" t="s">
        <v>81</v>
      </c>
      <c r="J8741" s="14" t="s">
        <v>773</v>
      </c>
      <c r="K8741" s="15" t="n">
        <v>83.988</v>
      </c>
      <c r="L8741" s="0" t="n">
        <v>2</v>
      </c>
      <c r="M8741" s="16" t="n">
        <v>0.4</v>
      </c>
      <c r="N8741" s="17" t="n">
        <v>-20.997</v>
      </c>
      <c r="O8741" s="0" t="str">
        <f aca="false">TEXT(B8741,"YYYY-MM")</f>
        <v>2018-12</v>
      </c>
      <c r="P8741" s="18" t="n">
        <f aca="false">IFERROR(N8741/K8741,0)</f>
        <v>-0.25</v>
      </c>
      <c r="Q8741" s="0" t="str">
        <f aca="false">IF(M8741=0,"No Discount",IF(M8741&lt;0.2,"Low (1-19%)",IF(M8741&lt;0.4,"Medium (20-39%)","High (40%+)")))</f>
        <v>High (40%+)</v>
      </c>
      <c r="R8741" s="0" t="str">
        <f aca="false">INDEX('Lookup Tables'!$B$2:$B$5,MATCH(F8741,'Lookup Tables'!$A$2:$A$5,0))</f>
        <v>Manager B</v>
      </c>
    </row>
    <row r="8742" customFormat="false" ht="15" hidden="false" customHeight="false" outlineLevel="0" collapsed="false">
      <c r="A8742" s="0" t="s">
        <v>6317</v>
      </c>
      <c r="B8742" s="13" t="n">
        <v>42940</v>
      </c>
      <c r="C8742" s="13" t="n">
        <v>42941</v>
      </c>
      <c r="D8742" s="14" t="s">
        <v>137</v>
      </c>
      <c r="E8742" s="14" t="s">
        <v>53</v>
      </c>
      <c r="F8742" s="14" t="s">
        <v>54</v>
      </c>
      <c r="G8742" s="14" t="s">
        <v>370</v>
      </c>
      <c r="H8742" s="14" t="s">
        <v>65</v>
      </c>
      <c r="I8742" s="14" t="s">
        <v>78</v>
      </c>
      <c r="J8742" s="14" t="s">
        <v>1958</v>
      </c>
      <c r="K8742" s="15" t="n">
        <v>73.2</v>
      </c>
      <c r="L8742" s="0" t="n">
        <v>5</v>
      </c>
      <c r="M8742" s="16" t="n">
        <v>0</v>
      </c>
      <c r="N8742" s="17" t="n">
        <v>21.228</v>
      </c>
      <c r="O8742" s="0" t="str">
        <f aca="false">TEXT(B8742,"YYYY-MM")</f>
        <v>2017-07</v>
      </c>
      <c r="P8742" s="18" t="n">
        <f aca="false">IFERROR(N8742/K8742,0)</f>
        <v>0.29</v>
      </c>
      <c r="Q8742" s="0" t="str">
        <f aca="false">IF(M8742=0,"No Discount",IF(M8742&lt;0.2,"Low (1-19%)",IF(M8742&lt;0.4,"Medium (20-39%)","High (40%+)")))</f>
        <v>No Discount</v>
      </c>
      <c r="R8742" s="0" t="str">
        <f aca="false">INDEX('Lookup Tables'!$B$2:$B$5,MATCH(F8742,'Lookup Tables'!$A$2:$A$5,0))</f>
        <v>Manager C</v>
      </c>
    </row>
    <row r="8743" customFormat="false" ht="15" hidden="false" customHeight="false" outlineLevel="0" collapsed="false">
      <c r="A8743" s="0" t="s">
        <v>6318</v>
      </c>
      <c r="B8743" s="13" t="n">
        <v>42683</v>
      </c>
      <c r="C8743" s="13" t="n">
        <v>42683</v>
      </c>
      <c r="D8743" s="14" t="s">
        <v>606</v>
      </c>
      <c r="E8743" s="14" t="s">
        <v>97</v>
      </c>
      <c r="F8743" s="14" t="s">
        <v>98</v>
      </c>
      <c r="G8743" s="14" t="s">
        <v>164</v>
      </c>
      <c r="H8743" s="14" t="s">
        <v>65</v>
      </c>
      <c r="I8743" s="14" t="s">
        <v>83</v>
      </c>
      <c r="J8743" s="14" t="s">
        <v>376</v>
      </c>
      <c r="K8743" s="15" t="n">
        <v>10.74</v>
      </c>
      <c r="L8743" s="0" t="n">
        <v>3</v>
      </c>
      <c r="M8743" s="16" t="n">
        <v>0</v>
      </c>
      <c r="N8743" s="17" t="n">
        <v>5.1552</v>
      </c>
      <c r="O8743" s="0" t="str">
        <f aca="false">TEXT(B8743,"YYYY-MM")</f>
        <v>2016-11</v>
      </c>
      <c r="P8743" s="18" t="n">
        <f aca="false">IFERROR(N8743/K8743,0)</f>
        <v>0.48</v>
      </c>
      <c r="Q8743" s="0" t="str">
        <f aca="false">IF(M8743=0,"No Discount",IF(M8743&lt;0.2,"Low (1-19%)",IF(M8743&lt;0.4,"Medium (20-39%)","High (40%+)")))</f>
        <v>No Discount</v>
      </c>
      <c r="R8743" s="0" t="str">
        <f aca="false">INDEX('Lookup Tables'!$B$2:$B$5,MATCH(F8743,'Lookup Tables'!$A$2:$A$5,0))</f>
        <v>Manager A</v>
      </c>
    </row>
    <row r="8744" customFormat="false" ht="15" hidden="false" customHeight="false" outlineLevel="0" collapsed="false">
      <c r="A8744" s="0" t="s">
        <v>6319</v>
      </c>
      <c r="B8744" s="13" t="n">
        <v>42645</v>
      </c>
      <c r="C8744" s="13" t="n">
        <v>42647</v>
      </c>
      <c r="D8744" s="14" t="s">
        <v>137</v>
      </c>
      <c r="E8744" s="14" t="s">
        <v>53</v>
      </c>
      <c r="F8744" s="14" t="s">
        <v>63</v>
      </c>
      <c r="G8744" s="14" t="s">
        <v>237</v>
      </c>
      <c r="H8744" s="14" t="s">
        <v>56</v>
      </c>
      <c r="I8744" s="14" t="s">
        <v>76</v>
      </c>
      <c r="J8744" s="14" t="s">
        <v>240</v>
      </c>
      <c r="K8744" s="15" t="n">
        <v>11.032</v>
      </c>
      <c r="L8744" s="0" t="n">
        <v>1</v>
      </c>
      <c r="M8744" s="16" t="n">
        <v>0.2</v>
      </c>
      <c r="N8744" s="17" t="n">
        <v>3.0338</v>
      </c>
      <c r="O8744" s="0" t="str">
        <f aca="false">TEXT(B8744,"YYYY-MM")</f>
        <v>2016-10</v>
      </c>
      <c r="P8744" s="18" t="n">
        <f aca="false">IFERROR(N8744/K8744,0)</f>
        <v>0.275</v>
      </c>
      <c r="Q8744" s="0" t="str">
        <f aca="false">IF(M8744=0,"No Discount",IF(M8744&lt;0.2,"Low (1-19%)",IF(M8744&lt;0.4,"Medium (20-39%)","High (40%+)")))</f>
        <v>Medium (20-39%)</v>
      </c>
      <c r="R8744" s="0" t="str">
        <f aca="false">INDEX('Lookup Tables'!$B$2:$B$5,MATCH(F8744,'Lookup Tables'!$A$2:$A$5,0))</f>
        <v>Manager D</v>
      </c>
    </row>
    <row r="8745" customFormat="false" ht="15" hidden="false" customHeight="false" outlineLevel="0" collapsed="false">
      <c r="A8745" s="0" t="s">
        <v>6319</v>
      </c>
      <c r="B8745" s="13" t="n">
        <v>42645</v>
      </c>
      <c r="C8745" s="13" t="n">
        <v>42647</v>
      </c>
      <c r="D8745" s="14" t="s">
        <v>137</v>
      </c>
      <c r="E8745" s="14" t="s">
        <v>53</v>
      </c>
      <c r="F8745" s="14" t="s">
        <v>63</v>
      </c>
      <c r="G8745" s="14" t="s">
        <v>237</v>
      </c>
      <c r="H8745" s="14" t="s">
        <v>80</v>
      </c>
      <c r="I8745" s="14" t="s">
        <v>123</v>
      </c>
      <c r="J8745" s="14" t="s">
        <v>378</v>
      </c>
      <c r="K8745" s="15" t="n">
        <v>53.04</v>
      </c>
      <c r="L8745" s="0" t="n">
        <v>3</v>
      </c>
      <c r="M8745" s="16" t="n">
        <v>0.2</v>
      </c>
      <c r="N8745" s="17" t="n">
        <v>-4.641</v>
      </c>
      <c r="O8745" s="0" t="str">
        <f aca="false">TEXT(B8745,"YYYY-MM")</f>
        <v>2016-10</v>
      </c>
      <c r="P8745" s="18" t="n">
        <f aca="false">IFERROR(N8745/K8745,0)</f>
        <v>-0.0875</v>
      </c>
      <c r="Q8745" s="0" t="str">
        <f aca="false">IF(M8745=0,"No Discount",IF(M8745&lt;0.2,"Low (1-19%)",IF(M8745&lt;0.4,"Medium (20-39%)","High (40%+)")))</f>
        <v>Medium (20-39%)</v>
      </c>
      <c r="R8745" s="0" t="str">
        <f aca="false">INDEX('Lookup Tables'!$B$2:$B$5,MATCH(F8745,'Lookup Tables'!$A$2:$A$5,0))</f>
        <v>Manager D</v>
      </c>
    </row>
    <row r="8746" customFormat="false" ht="15" hidden="false" customHeight="false" outlineLevel="0" collapsed="false">
      <c r="A8746" s="0" t="s">
        <v>6320</v>
      </c>
      <c r="B8746" s="13" t="n">
        <v>42696</v>
      </c>
      <c r="C8746" s="13" t="n">
        <v>42699</v>
      </c>
      <c r="D8746" s="14" t="s">
        <v>52</v>
      </c>
      <c r="E8746" s="14" t="s">
        <v>97</v>
      </c>
      <c r="F8746" s="14" t="s">
        <v>117</v>
      </c>
      <c r="G8746" s="14" t="s">
        <v>584</v>
      </c>
      <c r="H8746" s="14" t="s">
        <v>65</v>
      </c>
      <c r="I8746" s="14" t="s">
        <v>78</v>
      </c>
      <c r="J8746" s="14" t="s">
        <v>109</v>
      </c>
      <c r="K8746" s="15" t="n">
        <v>17.12</v>
      </c>
      <c r="L8746" s="0" t="n">
        <v>4</v>
      </c>
      <c r="M8746" s="16" t="n">
        <v>0</v>
      </c>
      <c r="N8746" s="17" t="n">
        <v>4.9648</v>
      </c>
      <c r="O8746" s="0" t="str">
        <f aca="false">TEXT(B8746,"YYYY-MM")</f>
        <v>2016-11</v>
      </c>
      <c r="P8746" s="18" t="n">
        <f aca="false">IFERROR(N8746/K8746,0)</f>
        <v>0.29</v>
      </c>
      <c r="Q8746" s="0" t="str">
        <f aca="false">IF(M8746=0,"No Discount",IF(M8746&lt;0.2,"Low (1-19%)",IF(M8746&lt;0.4,"Medium (20-39%)","High (40%+)")))</f>
        <v>No Discount</v>
      </c>
      <c r="R8746" s="0" t="str">
        <f aca="false">INDEX('Lookup Tables'!$B$2:$B$5,MATCH(F8746,'Lookup Tables'!$A$2:$A$5,0))</f>
        <v>Manager B</v>
      </c>
    </row>
    <row r="8747" customFormat="false" ht="15" hidden="false" customHeight="false" outlineLevel="0" collapsed="false">
      <c r="A8747" s="0" t="s">
        <v>6320</v>
      </c>
      <c r="B8747" s="13" t="n">
        <v>42696</v>
      </c>
      <c r="C8747" s="13" t="n">
        <v>42699</v>
      </c>
      <c r="D8747" s="14" t="s">
        <v>52</v>
      </c>
      <c r="E8747" s="14" t="s">
        <v>97</v>
      </c>
      <c r="F8747" s="14" t="s">
        <v>117</v>
      </c>
      <c r="G8747" s="14" t="s">
        <v>584</v>
      </c>
      <c r="H8747" s="14" t="s">
        <v>65</v>
      </c>
      <c r="I8747" s="14" t="s">
        <v>91</v>
      </c>
      <c r="J8747" s="14" t="s">
        <v>5103</v>
      </c>
      <c r="K8747" s="15" t="n">
        <v>59.94</v>
      </c>
      <c r="L8747" s="0" t="n">
        <v>3</v>
      </c>
      <c r="M8747" s="16" t="n">
        <v>0</v>
      </c>
      <c r="N8747" s="17" t="n">
        <v>28.1718</v>
      </c>
      <c r="O8747" s="0" t="str">
        <f aca="false">TEXT(B8747,"YYYY-MM")</f>
        <v>2016-11</v>
      </c>
      <c r="P8747" s="18" t="n">
        <f aca="false">IFERROR(N8747/K8747,0)</f>
        <v>0.47</v>
      </c>
      <c r="Q8747" s="0" t="str">
        <f aca="false">IF(M8747=0,"No Discount",IF(M8747&lt;0.2,"Low (1-19%)",IF(M8747&lt;0.4,"Medium (20-39%)","High (40%+)")))</f>
        <v>No Discount</v>
      </c>
      <c r="R8747" s="0" t="str">
        <f aca="false">INDEX('Lookup Tables'!$B$2:$B$5,MATCH(F8747,'Lookup Tables'!$A$2:$A$5,0))</f>
        <v>Manager B</v>
      </c>
    </row>
    <row r="8748" customFormat="false" ht="15" hidden="false" customHeight="false" outlineLevel="0" collapsed="false">
      <c r="A8748" s="0" t="s">
        <v>6321</v>
      </c>
      <c r="B8748" s="13" t="n">
        <v>43133</v>
      </c>
      <c r="C8748" s="13" t="n">
        <v>43138</v>
      </c>
      <c r="D8748" s="14" t="s">
        <v>69</v>
      </c>
      <c r="E8748" s="14" t="s">
        <v>62</v>
      </c>
      <c r="F8748" s="14" t="s">
        <v>63</v>
      </c>
      <c r="G8748" s="14" t="s">
        <v>64</v>
      </c>
      <c r="H8748" s="14" t="s">
        <v>56</v>
      </c>
      <c r="I8748" s="14" t="s">
        <v>76</v>
      </c>
      <c r="J8748" s="14" t="s">
        <v>1421</v>
      </c>
      <c r="K8748" s="15" t="n">
        <v>210.58</v>
      </c>
      <c r="L8748" s="0" t="n">
        <v>2</v>
      </c>
      <c r="M8748" s="16" t="n">
        <v>0</v>
      </c>
      <c r="N8748" s="17" t="n">
        <v>12.6348</v>
      </c>
      <c r="O8748" s="0" t="str">
        <f aca="false">TEXT(B8748,"YYYY-MM")</f>
        <v>2018-02</v>
      </c>
      <c r="P8748" s="18" t="n">
        <f aca="false">IFERROR(N8748/K8748,0)</f>
        <v>0.06</v>
      </c>
      <c r="Q8748" s="0" t="str">
        <f aca="false">IF(M8748=0,"No Discount",IF(M8748&lt;0.2,"Low (1-19%)",IF(M8748&lt;0.4,"Medium (20-39%)","High (40%+)")))</f>
        <v>No Discount</v>
      </c>
      <c r="R8748" s="0" t="str">
        <f aca="false">INDEX('Lookup Tables'!$B$2:$B$5,MATCH(F8748,'Lookup Tables'!$A$2:$A$5,0))</f>
        <v>Manager D</v>
      </c>
    </row>
    <row r="8749" customFormat="false" ht="15" hidden="false" customHeight="false" outlineLevel="0" collapsed="false">
      <c r="A8749" s="0" t="s">
        <v>6321</v>
      </c>
      <c r="B8749" s="13" t="n">
        <v>43133</v>
      </c>
      <c r="C8749" s="13" t="n">
        <v>43138</v>
      </c>
      <c r="D8749" s="14" t="s">
        <v>69</v>
      </c>
      <c r="E8749" s="14" t="s">
        <v>62</v>
      </c>
      <c r="F8749" s="14" t="s">
        <v>63</v>
      </c>
      <c r="G8749" s="14" t="s">
        <v>64</v>
      </c>
      <c r="H8749" s="14" t="s">
        <v>65</v>
      </c>
      <c r="I8749" s="14" t="s">
        <v>83</v>
      </c>
      <c r="J8749" s="14" t="s">
        <v>1080</v>
      </c>
      <c r="K8749" s="15" t="n">
        <v>30.96</v>
      </c>
      <c r="L8749" s="0" t="n">
        <v>2</v>
      </c>
      <c r="M8749" s="16" t="n">
        <v>0.2</v>
      </c>
      <c r="N8749" s="17" t="n">
        <v>10.062</v>
      </c>
      <c r="O8749" s="0" t="str">
        <f aca="false">TEXT(B8749,"YYYY-MM")</f>
        <v>2018-02</v>
      </c>
      <c r="P8749" s="18" t="n">
        <f aca="false">IFERROR(N8749/K8749,0)</f>
        <v>0.325</v>
      </c>
      <c r="Q8749" s="0" t="str">
        <f aca="false">IF(M8749=0,"No Discount",IF(M8749&lt;0.2,"Low (1-19%)",IF(M8749&lt;0.4,"Medium (20-39%)","High (40%+)")))</f>
        <v>Medium (20-39%)</v>
      </c>
      <c r="R8749" s="0" t="str">
        <f aca="false">INDEX('Lookup Tables'!$B$2:$B$5,MATCH(F8749,'Lookup Tables'!$A$2:$A$5,0))</f>
        <v>Manager D</v>
      </c>
    </row>
    <row r="8750" customFormat="false" ht="15" hidden="false" customHeight="false" outlineLevel="0" collapsed="false">
      <c r="A8750" s="0" t="s">
        <v>6321</v>
      </c>
      <c r="B8750" s="13" t="n">
        <v>43133</v>
      </c>
      <c r="C8750" s="13" t="n">
        <v>43138</v>
      </c>
      <c r="D8750" s="14" t="s">
        <v>69</v>
      </c>
      <c r="E8750" s="14" t="s">
        <v>62</v>
      </c>
      <c r="F8750" s="14" t="s">
        <v>63</v>
      </c>
      <c r="G8750" s="14" t="s">
        <v>64</v>
      </c>
      <c r="H8750" s="14" t="s">
        <v>80</v>
      </c>
      <c r="I8750" s="14" t="s">
        <v>345</v>
      </c>
      <c r="J8750" s="14" t="s">
        <v>4640</v>
      </c>
      <c r="K8750" s="15" t="n">
        <v>239.984</v>
      </c>
      <c r="L8750" s="0" t="n">
        <v>2</v>
      </c>
      <c r="M8750" s="16" t="n">
        <v>0.2</v>
      </c>
      <c r="N8750" s="17" t="n">
        <v>38.9974</v>
      </c>
      <c r="O8750" s="0" t="str">
        <f aca="false">TEXT(B8750,"YYYY-MM")</f>
        <v>2018-02</v>
      </c>
      <c r="P8750" s="18" t="n">
        <f aca="false">IFERROR(N8750/K8750,0)</f>
        <v>0.1625</v>
      </c>
      <c r="Q8750" s="0" t="str">
        <f aca="false">IF(M8750=0,"No Discount",IF(M8750&lt;0.2,"Low (1-19%)",IF(M8750&lt;0.4,"Medium (20-39%)","High (40%+)")))</f>
        <v>Medium (20-39%)</v>
      </c>
      <c r="R8750" s="0" t="str">
        <f aca="false">INDEX('Lookup Tables'!$B$2:$B$5,MATCH(F8750,'Lookup Tables'!$A$2:$A$5,0))</f>
        <v>Manager D</v>
      </c>
    </row>
    <row r="8751" customFormat="false" ht="15" hidden="false" customHeight="false" outlineLevel="0" collapsed="false">
      <c r="A8751" s="0" t="s">
        <v>6322</v>
      </c>
      <c r="B8751" s="13" t="n">
        <v>42537</v>
      </c>
      <c r="C8751" s="13" t="n">
        <v>42540</v>
      </c>
      <c r="D8751" s="14" t="s">
        <v>137</v>
      </c>
      <c r="E8751" s="14" t="s">
        <v>53</v>
      </c>
      <c r="F8751" s="14" t="s">
        <v>117</v>
      </c>
      <c r="G8751" s="14" t="s">
        <v>170</v>
      </c>
      <c r="H8751" s="14" t="s">
        <v>65</v>
      </c>
      <c r="I8751" s="14" t="s">
        <v>83</v>
      </c>
      <c r="J8751" s="14" t="s">
        <v>804</v>
      </c>
      <c r="K8751" s="15" t="n">
        <v>3050.376</v>
      </c>
      <c r="L8751" s="0" t="n">
        <v>3</v>
      </c>
      <c r="M8751" s="16" t="n">
        <v>0.2</v>
      </c>
      <c r="N8751" s="17" t="n">
        <v>1143.891</v>
      </c>
      <c r="O8751" s="0" t="str">
        <f aca="false">TEXT(B8751,"YYYY-MM")</f>
        <v>2016-06</v>
      </c>
      <c r="P8751" s="18" t="n">
        <f aca="false">IFERROR(N8751/K8751,0)</f>
        <v>0.375</v>
      </c>
      <c r="Q8751" s="0" t="str">
        <f aca="false">IF(M8751=0,"No Discount",IF(M8751&lt;0.2,"Low (1-19%)",IF(M8751&lt;0.4,"Medium (20-39%)","High (40%+)")))</f>
        <v>Medium (20-39%)</v>
      </c>
      <c r="R8751" s="0" t="str">
        <f aca="false">INDEX('Lookup Tables'!$B$2:$B$5,MATCH(F8751,'Lookup Tables'!$A$2:$A$5,0))</f>
        <v>Manager B</v>
      </c>
    </row>
    <row r="8752" customFormat="false" ht="15" hidden="false" customHeight="false" outlineLevel="0" collapsed="false">
      <c r="A8752" s="0" t="s">
        <v>6322</v>
      </c>
      <c r="B8752" s="13" t="n">
        <v>42537</v>
      </c>
      <c r="C8752" s="13" t="n">
        <v>42540</v>
      </c>
      <c r="D8752" s="14" t="s">
        <v>137</v>
      </c>
      <c r="E8752" s="14" t="s">
        <v>53</v>
      </c>
      <c r="F8752" s="14" t="s">
        <v>117</v>
      </c>
      <c r="G8752" s="14" t="s">
        <v>170</v>
      </c>
      <c r="H8752" s="14" t="s">
        <v>80</v>
      </c>
      <c r="I8752" s="14" t="s">
        <v>81</v>
      </c>
      <c r="J8752" s="14" t="s">
        <v>2002</v>
      </c>
      <c r="K8752" s="15" t="n">
        <v>133.98</v>
      </c>
      <c r="L8752" s="0" t="n">
        <v>2</v>
      </c>
      <c r="M8752" s="16" t="n">
        <v>0</v>
      </c>
      <c r="N8752" s="17" t="n">
        <v>33.495</v>
      </c>
      <c r="O8752" s="0" t="str">
        <f aca="false">TEXT(B8752,"YYYY-MM")</f>
        <v>2016-06</v>
      </c>
      <c r="P8752" s="18" t="n">
        <f aca="false">IFERROR(N8752/K8752,0)</f>
        <v>0.25</v>
      </c>
      <c r="Q8752" s="0" t="str">
        <f aca="false">IF(M8752=0,"No Discount",IF(M8752&lt;0.2,"Low (1-19%)",IF(M8752&lt;0.4,"Medium (20-39%)","High (40%+)")))</f>
        <v>No Discount</v>
      </c>
      <c r="R8752" s="0" t="str">
        <f aca="false">INDEX('Lookup Tables'!$B$2:$B$5,MATCH(F8752,'Lookup Tables'!$A$2:$A$5,0))</f>
        <v>Manager B</v>
      </c>
    </row>
    <row r="8753" customFormat="false" ht="15" hidden="false" customHeight="false" outlineLevel="0" collapsed="false">
      <c r="A8753" s="0" t="s">
        <v>6323</v>
      </c>
      <c r="B8753" s="13" t="n">
        <v>42860</v>
      </c>
      <c r="C8753" s="13" t="n">
        <v>42864</v>
      </c>
      <c r="D8753" s="14" t="s">
        <v>69</v>
      </c>
      <c r="E8753" s="14" t="s">
        <v>97</v>
      </c>
      <c r="F8753" s="14" t="s">
        <v>54</v>
      </c>
      <c r="G8753" s="14" t="s">
        <v>70</v>
      </c>
      <c r="H8753" s="14" t="s">
        <v>65</v>
      </c>
      <c r="I8753" s="14" t="s">
        <v>91</v>
      </c>
      <c r="J8753" s="14" t="s">
        <v>6324</v>
      </c>
      <c r="K8753" s="15" t="n">
        <v>93.248</v>
      </c>
      <c r="L8753" s="0" t="n">
        <v>4</v>
      </c>
      <c r="M8753" s="16" t="n">
        <v>0.2</v>
      </c>
      <c r="N8753" s="17" t="n">
        <v>31.4712</v>
      </c>
      <c r="O8753" s="0" t="str">
        <f aca="false">TEXT(B8753,"YYYY-MM")</f>
        <v>2017-05</v>
      </c>
      <c r="P8753" s="18" t="n">
        <f aca="false">IFERROR(N8753/K8753,0)</f>
        <v>0.3375</v>
      </c>
      <c r="Q8753" s="0" t="str">
        <f aca="false">IF(M8753=0,"No Discount",IF(M8753&lt;0.2,"Low (1-19%)",IF(M8753&lt;0.4,"Medium (20-39%)","High (40%+)")))</f>
        <v>Medium (20-39%)</v>
      </c>
      <c r="R8753" s="0" t="str">
        <f aca="false">INDEX('Lookup Tables'!$B$2:$B$5,MATCH(F8753,'Lookup Tables'!$A$2:$A$5,0))</f>
        <v>Manager C</v>
      </c>
    </row>
    <row r="8754" customFormat="false" ht="15" hidden="false" customHeight="false" outlineLevel="0" collapsed="false">
      <c r="A8754" s="0" t="s">
        <v>6323</v>
      </c>
      <c r="B8754" s="13" t="n">
        <v>42860</v>
      </c>
      <c r="C8754" s="13" t="n">
        <v>42864</v>
      </c>
      <c r="D8754" s="14" t="s">
        <v>69</v>
      </c>
      <c r="E8754" s="14" t="s">
        <v>97</v>
      </c>
      <c r="F8754" s="14" t="s">
        <v>54</v>
      </c>
      <c r="G8754" s="14" t="s">
        <v>70</v>
      </c>
      <c r="H8754" s="14" t="s">
        <v>80</v>
      </c>
      <c r="I8754" s="14" t="s">
        <v>81</v>
      </c>
      <c r="J8754" s="14" t="s">
        <v>2251</v>
      </c>
      <c r="K8754" s="15" t="n">
        <v>177.48</v>
      </c>
      <c r="L8754" s="0" t="n">
        <v>3</v>
      </c>
      <c r="M8754" s="16" t="n">
        <v>0.2</v>
      </c>
      <c r="N8754" s="17" t="n">
        <v>19.9665</v>
      </c>
      <c r="O8754" s="0" t="str">
        <f aca="false">TEXT(B8754,"YYYY-MM")</f>
        <v>2017-05</v>
      </c>
      <c r="P8754" s="18" t="n">
        <f aca="false">IFERROR(N8754/K8754,0)</f>
        <v>0.1125</v>
      </c>
      <c r="Q8754" s="0" t="str">
        <f aca="false">IF(M8754=0,"No Discount",IF(M8754&lt;0.2,"Low (1-19%)",IF(M8754&lt;0.4,"Medium (20-39%)","High (40%+)")))</f>
        <v>Medium (20-39%)</v>
      </c>
      <c r="R8754" s="0" t="str">
        <f aca="false">INDEX('Lookup Tables'!$B$2:$B$5,MATCH(F8754,'Lookup Tables'!$A$2:$A$5,0))</f>
        <v>Manager C</v>
      </c>
    </row>
    <row r="8755" customFormat="false" ht="15" hidden="false" customHeight="false" outlineLevel="0" collapsed="false">
      <c r="A8755" s="0" t="s">
        <v>6325</v>
      </c>
      <c r="B8755" s="13" t="n">
        <v>43352</v>
      </c>
      <c r="C8755" s="13" t="n">
        <v>43353</v>
      </c>
      <c r="D8755" s="14" t="s">
        <v>137</v>
      </c>
      <c r="E8755" s="14" t="s">
        <v>53</v>
      </c>
      <c r="F8755" s="14" t="s">
        <v>117</v>
      </c>
      <c r="G8755" s="14" t="s">
        <v>269</v>
      </c>
      <c r="H8755" s="14" t="s">
        <v>65</v>
      </c>
      <c r="I8755" s="14" t="s">
        <v>66</v>
      </c>
      <c r="J8755" s="14" t="s">
        <v>2133</v>
      </c>
      <c r="K8755" s="15" t="n">
        <v>17.712</v>
      </c>
      <c r="L8755" s="0" t="n">
        <v>6</v>
      </c>
      <c r="M8755" s="16" t="n">
        <v>0.2</v>
      </c>
      <c r="N8755" s="17" t="n">
        <v>5.9778</v>
      </c>
      <c r="O8755" s="0" t="str">
        <f aca="false">TEXT(B8755,"YYYY-MM")</f>
        <v>2018-09</v>
      </c>
      <c r="P8755" s="18" t="n">
        <f aca="false">IFERROR(N8755/K8755,0)</f>
        <v>0.3375</v>
      </c>
      <c r="Q8755" s="0" t="str">
        <f aca="false">IF(M8755=0,"No Discount",IF(M8755&lt;0.2,"Low (1-19%)",IF(M8755&lt;0.4,"Medium (20-39%)","High (40%+)")))</f>
        <v>Medium (20-39%)</v>
      </c>
      <c r="R8755" s="0" t="str">
        <f aca="false">INDEX('Lookup Tables'!$B$2:$B$5,MATCH(F8755,'Lookup Tables'!$A$2:$A$5,0))</f>
        <v>Manager B</v>
      </c>
    </row>
    <row r="8756" customFormat="false" ht="15" hidden="false" customHeight="false" outlineLevel="0" collapsed="false">
      <c r="A8756" s="0" t="s">
        <v>6325</v>
      </c>
      <c r="B8756" s="13" t="n">
        <v>43352</v>
      </c>
      <c r="C8756" s="13" t="n">
        <v>43353</v>
      </c>
      <c r="D8756" s="14" t="s">
        <v>137</v>
      </c>
      <c r="E8756" s="14" t="s">
        <v>53</v>
      </c>
      <c r="F8756" s="14" t="s">
        <v>117</v>
      </c>
      <c r="G8756" s="14" t="s">
        <v>269</v>
      </c>
      <c r="H8756" s="14" t="s">
        <v>65</v>
      </c>
      <c r="I8756" s="14" t="s">
        <v>83</v>
      </c>
      <c r="J8756" s="14" t="s">
        <v>1445</v>
      </c>
      <c r="K8756" s="15" t="n">
        <v>4.86</v>
      </c>
      <c r="L8756" s="0" t="n">
        <v>3</v>
      </c>
      <c r="M8756" s="16" t="n">
        <v>0.7</v>
      </c>
      <c r="N8756" s="17" t="n">
        <v>-3.564</v>
      </c>
      <c r="O8756" s="0" t="str">
        <f aca="false">TEXT(B8756,"YYYY-MM")</f>
        <v>2018-09</v>
      </c>
      <c r="P8756" s="18" t="n">
        <f aca="false">IFERROR(N8756/K8756,0)</f>
        <v>-0.733333333333333</v>
      </c>
      <c r="Q8756" s="0" t="str">
        <f aca="false">IF(M8756=0,"No Discount",IF(M8756&lt;0.2,"Low (1-19%)",IF(M8756&lt;0.4,"Medium (20-39%)","High (40%+)")))</f>
        <v>High (40%+)</v>
      </c>
      <c r="R8756" s="0" t="str">
        <f aca="false">INDEX('Lookup Tables'!$B$2:$B$5,MATCH(F8756,'Lookup Tables'!$A$2:$A$5,0))</f>
        <v>Manager B</v>
      </c>
    </row>
    <row r="8757" customFormat="false" ht="15" hidden="false" customHeight="false" outlineLevel="0" collapsed="false">
      <c r="A8757" s="0" t="s">
        <v>6325</v>
      </c>
      <c r="B8757" s="13" t="n">
        <v>43352</v>
      </c>
      <c r="C8757" s="13" t="n">
        <v>43353</v>
      </c>
      <c r="D8757" s="14" t="s">
        <v>137</v>
      </c>
      <c r="E8757" s="14" t="s">
        <v>53</v>
      </c>
      <c r="F8757" s="14" t="s">
        <v>117</v>
      </c>
      <c r="G8757" s="14" t="s">
        <v>269</v>
      </c>
      <c r="H8757" s="14" t="s">
        <v>65</v>
      </c>
      <c r="I8757" s="14" t="s">
        <v>83</v>
      </c>
      <c r="J8757" s="14" t="s">
        <v>2096</v>
      </c>
      <c r="K8757" s="15" t="n">
        <v>6.258</v>
      </c>
      <c r="L8757" s="0" t="n">
        <v>2</v>
      </c>
      <c r="M8757" s="16" t="n">
        <v>0.7</v>
      </c>
      <c r="N8757" s="17" t="n">
        <v>-5.215</v>
      </c>
      <c r="O8757" s="0" t="str">
        <f aca="false">TEXT(B8757,"YYYY-MM")</f>
        <v>2018-09</v>
      </c>
      <c r="P8757" s="18" t="n">
        <f aca="false">IFERROR(N8757/K8757,0)</f>
        <v>-0.833333333333333</v>
      </c>
      <c r="Q8757" s="0" t="str">
        <f aca="false">IF(M8757=0,"No Discount",IF(M8757&lt;0.2,"Low (1-19%)",IF(M8757&lt;0.4,"Medium (20-39%)","High (40%+)")))</f>
        <v>High (40%+)</v>
      </c>
      <c r="R8757" s="0" t="str">
        <f aca="false">INDEX('Lookup Tables'!$B$2:$B$5,MATCH(F8757,'Lookup Tables'!$A$2:$A$5,0))</f>
        <v>Manager B</v>
      </c>
    </row>
    <row r="8758" customFormat="false" ht="15" hidden="false" customHeight="false" outlineLevel="0" collapsed="false">
      <c r="A8758" s="0" t="s">
        <v>6326</v>
      </c>
      <c r="B8758" s="13" t="n">
        <v>42938</v>
      </c>
      <c r="C8758" s="13" t="n">
        <v>42942</v>
      </c>
      <c r="D8758" s="14" t="s">
        <v>69</v>
      </c>
      <c r="E8758" s="14" t="s">
        <v>62</v>
      </c>
      <c r="F8758" s="14" t="s">
        <v>117</v>
      </c>
      <c r="G8758" s="14" t="s">
        <v>1243</v>
      </c>
      <c r="H8758" s="14" t="s">
        <v>65</v>
      </c>
      <c r="I8758" s="14" t="s">
        <v>85</v>
      </c>
      <c r="J8758" s="14" t="s">
        <v>972</v>
      </c>
      <c r="K8758" s="15" t="n">
        <v>37.68</v>
      </c>
      <c r="L8758" s="0" t="n">
        <v>2</v>
      </c>
      <c r="M8758" s="16" t="n">
        <v>0</v>
      </c>
      <c r="N8758" s="17" t="n">
        <v>10.5504</v>
      </c>
      <c r="O8758" s="0" t="str">
        <f aca="false">TEXT(B8758,"YYYY-MM")</f>
        <v>2017-07</v>
      </c>
      <c r="P8758" s="18" t="n">
        <f aca="false">IFERROR(N8758/K8758,0)</f>
        <v>0.28</v>
      </c>
      <c r="Q8758" s="0" t="str">
        <f aca="false">IF(M8758=0,"No Discount",IF(M8758&lt;0.2,"Low (1-19%)",IF(M8758&lt;0.4,"Medium (20-39%)","High (40%+)")))</f>
        <v>No Discount</v>
      </c>
      <c r="R8758" s="0" t="str">
        <f aca="false">INDEX('Lookup Tables'!$B$2:$B$5,MATCH(F8758,'Lookup Tables'!$A$2:$A$5,0))</f>
        <v>Manager B</v>
      </c>
    </row>
    <row r="8759" customFormat="false" ht="15" hidden="false" customHeight="false" outlineLevel="0" collapsed="false">
      <c r="A8759" s="0" t="s">
        <v>6326</v>
      </c>
      <c r="B8759" s="13" t="n">
        <v>42938</v>
      </c>
      <c r="C8759" s="13" t="n">
        <v>42942</v>
      </c>
      <c r="D8759" s="14" t="s">
        <v>69</v>
      </c>
      <c r="E8759" s="14" t="s">
        <v>62</v>
      </c>
      <c r="F8759" s="14" t="s">
        <v>117</v>
      </c>
      <c r="G8759" s="14" t="s">
        <v>1243</v>
      </c>
      <c r="H8759" s="14" t="s">
        <v>65</v>
      </c>
      <c r="I8759" s="14" t="s">
        <v>91</v>
      </c>
      <c r="J8759" s="14" t="s">
        <v>504</v>
      </c>
      <c r="K8759" s="15" t="n">
        <v>51.84</v>
      </c>
      <c r="L8759" s="0" t="n">
        <v>8</v>
      </c>
      <c r="M8759" s="16" t="n">
        <v>0</v>
      </c>
      <c r="N8759" s="17" t="n">
        <v>24.8832</v>
      </c>
      <c r="O8759" s="0" t="str">
        <f aca="false">TEXT(B8759,"YYYY-MM")</f>
        <v>2017-07</v>
      </c>
      <c r="P8759" s="18" t="n">
        <f aca="false">IFERROR(N8759/K8759,0)</f>
        <v>0.48</v>
      </c>
      <c r="Q8759" s="0" t="str">
        <f aca="false">IF(M8759=0,"No Discount",IF(M8759&lt;0.2,"Low (1-19%)",IF(M8759&lt;0.4,"Medium (20-39%)","High (40%+)")))</f>
        <v>No Discount</v>
      </c>
      <c r="R8759" s="0" t="str">
        <f aca="false">INDEX('Lookup Tables'!$B$2:$B$5,MATCH(F8759,'Lookup Tables'!$A$2:$A$5,0))</f>
        <v>Manager B</v>
      </c>
    </row>
    <row r="8760" customFormat="false" ht="15" hidden="false" customHeight="false" outlineLevel="0" collapsed="false">
      <c r="A8760" s="0" t="s">
        <v>6326</v>
      </c>
      <c r="B8760" s="13" t="n">
        <v>42938</v>
      </c>
      <c r="C8760" s="13" t="n">
        <v>42942</v>
      </c>
      <c r="D8760" s="14" t="s">
        <v>69</v>
      </c>
      <c r="E8760" s="14" t="s">
        <v>62</v>
      </c>
      <c r="F8760" s="14" t="s">
        <v>117</v>
      </c>
      <c r="G8760" s="14" t="s">
        <v>1243</v>
      </c>
      <c r="H8760" s="14" t="s">
        <v>56</v>
      </c>
      <c r="I8760" s="14" t="s">
        <v>76</v>
      </c>
      <c r="J8760" s="14" t="s">
        <v>1142</v>
      </c>
      <c r="K8760" s="15" t="n">
        <v>27.42</v>
      </c>
      <c r="L8760" s="0" t="n">
        <v>3</v>
      </c>
      <c r="M8760" s="16" t="n">
        <v>0</v>
      </c>
      <c r="N8760" s="17" t="n">
        <v>9.3228</v>
      </c>
      <c r="O8760" s="0" t="str">
        <f aca="false">TEXT(B8760,"YYYY-MM")</f>
        <v>2017-07</v>
      </c>
      <c r="P8760" s="18" t="n">
        <f aca="false">IFERROR(N8760/K8760,0)</f>
        <v>0.34</v>
      </c>
      <c r="Q8760" s="0" t="str">
        <f aca="false">IF(M8760=0,"No Discount",IF(M8760&lt;0.2,"Low (1-19%)",IF(M8760&lt;0.4,"Medium (20-39%)","High (40%+)")))</f>
        <v>No Discount</v>
      </c>
      <c r="R8760" s="0" t="str">
        <f aca="false">INDEX('Lookup Tables'!$B$2:$B$5,MATCH(F8760,'Lookup Tables'!$A$2:$A$5,0))</f>
        <v>Manager B</v>
      </c>
    </row>
    <row r="8761" customFormat="false" ht="15" hidden="false" customHeight="false" outlineLevel="0" collapsed="false">
      <c r="A8761" s="0" t="s">
        <v>6326</v>
      </c>
      <c r="B8761" s="13" t="n">
        <v>42938</v>
      </c>
      <c r="C8761" s="13" t="n">
        <v>42942</v>
      </c>
      <c r="D8761" s="14" t="s">
        <v>69</v>
      </c>
      <c r="E8761" s="14" t="s">
        <v>62</v>
      </c>
      <c r="F8761" s="14" t="s">
        <v>117</v>
      </c>
      <c r="G8761" s="14" t="s">
        <v>1243</v>
      </c>
      <c r="H8761" s="14" t="s">
        <v>65</v>
      </c>
      <c r="I8761" s="14" t="s">
        <v>83</v>
      </c>
      <c r="J8761" s="14" t="s">
        <v>1337</v>
      </c>
      <c r="K8761" s="15" t="n">
        <v>5.4</v>
      </c>
      <c r="L8761" s="0" t="n">
        <v>3</v>
      </c>
      <c r="M8761" s="16" t="n">
        <v>0</v>
      </c>
      <c r="N8761" s="17" t="n">
        <v>2.592</v>
      </c>
      <c r="O8761" s="0" t="str">
        <f aca="false">TEXT(B8761,"YYYY-MM")</f>
        <v>2017-07</v>
      </c>
      <c r="P8761" s="18" t="n">
        <f aca="false">IFERROR(N8761/K8761,0)</f>
        <v>0.48</v>
      </c>
      <c r="Q8761" s="0" t="str">
        <f aca="false">IF(M8761=0,"No Discount",IF(M8761&lt;0.2,"Low (1-19%)",IF(M8761&lt;0.4,"Medium (20-39%)","High (40%+)")))</f>
        <v>No Discount</v>
      </c>
      <c r="R8761" s="0" t="str">
        <f aca="false">INDEX('Lookup Tables'!$B$2:$B$5,MATCH(F8761,'Lookup Tables'!$A$2:$A$5,0))</f>
        <v>Manager B</v>
      </c>
    </row>
    <row r="8762" customFormat="false" ht="15" hidden="false" customHeight="false" outlineLevel="0" collapsed="false">
      <c r="A8762" s="0" t="s">
        <v>6327</v>
      </c>
      <c r="B8762" s="13" t="n">
        <v>42766</v>
      </c>
      <c r="C8762" s="13" t="n">
        <v>42772</v>
      </c>
      <c r="D8762" s="14" t="s">
        <v>69</v>
      </c>
      <c r="E8762" s="14" t="s">
        <v>97</v>
      </c>
      <c r="F8762" s="14" t="s">
        <v>54</v>
      </c>
      <c r="G8762" s="14" t="s">
        <v>597</v>
      </c>
      <c r="H8762" s="14" t="s">
        <v>65</v>
      </c>
      <c r="I8762" s="14" t="s">
        <v>83</v>
      </c>
      <c r="J8762" s="14" t="s">
        <v>804</v>
      </c>
      <c r="K8762" s="15" t="n">
        <v>1270.99</v>
      </c>
      <c r="L8762" s="0" t="n">
        <v>1</v>
      </c>
      <c r="M8762" s="16" t="n">
        <v>0</v>
      </c>
      <c r="N8762" s="17" t="n">
        <v>635.495</v>
      </c>
      <c r="O8762" s="0" t="str">
        <f aca="false">TEXT(B8762,"YYYY-MM")</f>
        <v>2017-01</v>
      </c>
      <c r="P8762" s="18" t="n">
        <f aca="false">IFERROR(N8762/K8762,0)</f>
        <v>0.5</v>
      </c>
      <c r="Q8762" s="0" t="str">
        <f aca="false">IF(M8762=0,"No Discount",IF(M8762&lt;0.2,"Low (1-19%)",IF(M8762&lt;0.4,"Medium (20-39%)","High (40%+)")))</f>
        <v>No Discount</v>
      </c>
      <c r="R8762" s="0" t="str">
        <f aca="false">INDEX('Lookup Tables'!$B$2:$B$5,MATCH(F8762,'Lookup Tables'!$A$2:$A$5,0))</f>
        <v>Manager C</v>
      </c>
    </row>
    <row r="8763" customFormat="false" ht="15" hidden="false" customHeight="false" outlineLevel="0" collapsed="false">
      <c r="A8763" s="0" t="s">
        <v>6327</v>
      </c>
      <c r="B8763" s="13" t="n">
        <v>42766</v>
      </c>
      <c r="C8763" s="13" t="n">
        <v>42772</v>
      </c>
      <c r="D8763" s="14" t="s">
        <v>69</v>
      </c>
      <c r="E8763" s="14" t="s">
        <v>97</v>
      </c>
      <c r="F8763" s="14" t="s">
        <v>54</v>
      </c>
      <c r="G8763" s="14" t="s">
        <v>597</v>
      </c>
      <c r="H8763" s="14" t="s">
        <v>65</v>
      </c>
      <c r="I8763" s="14" t="s">
        <v>129</v>
      </c>
      <c r="J8763" s="14" t="s">
        <v>2698</v>
      </c>
      <c r="K8763" s="15" t="n">
        <v>125.36</v>
      </c>
      <c r="L8763" s="0" t="n">
        <v>8</v>
      </c>
      <c r="M8763" s="16" t="n">
        <v>0</v>
      </c>
      <c r="N8763" s="17" t="n">
        <v>58.9192</v>
      </c>
      <c r="O8763" s="0" t="str">
        <f aca="false">TEXT(B8763,"YYYY-MM")</f>
        <v>2017-01</v>
      </c>
      <c r="P8763" s="18" t="n">
        <f aca="false">IFERROR(N8763/K8763,0)</f>
        <v>0.47</v>
      </c>
      <c r="Q8763" s="0" t="str">
        <f aca="false">IF(M8763=0,"No Discount",IF(M8763&lt;0.2,"Low (1-19%)",IF(M8763&lt;0.4,"Medium (20-39%)","High (40%+)")))</f>
        <v>No Discount</v>
      </c>
      <c r="R8763" s="0" t="str">
        <f aca="false">INDEX('Lookup Tables'!$B$2:$B$5,MATCH(F8763,'Lookup Tables'!$A$2:$A$5,0))</f>
        <v>Manager C</v>
      </c>
    </row>
    <row r="8764" customFormat="false" ht="15" hidden="false" customHeight="false" outlineLevel="0" collapsed="false">
      <c r="A8764" s="0" t="s">
        <v>6328</v>
      </c>
      <c r="B8764" s="13" t="n">
        <v>43098</v>
      </c>
      <c r="C8764" s="13" t="n">
        <v>43102</v>
      </c>
      <c r="D8764" s="14" t="s">
        <v>69</v>
      </c>
      <c r="E8764" s="14" t="s">
        <v>53</v>
      </c>
      <c r="F8764" s="14" t="s">
        <v>63</v>
      </c>
      <c r="G8764" s="14" t="s">
        <v>64</v>
      </c>
      <c r="H8764" s="14" t="s">
        <v>65</v>
      </c>
      <c r="I8764" s="14" t="s">
        <v>73</v>
      </c>
      <c r="J8764" s="14" t="s">
        <v>1377</v>
      </c>
      <c r="K8764" s="15" t="n">
        <v>14.03</v>
      </c>
      <c r="L8764" s="0" t="n">
        <v>1</v>
      </c>
      <c r="M8764" s="16" t="n">
        <v>0</v>
      </c>
      <c r="N8764" s="17" t="n">
        <v>4.0687</v>
      </c>
      <c r="O8764" s="0" t="str">
        <f aca="false">TEXT(B8764,"YYYY-MM")</f>
        <v>2017-12</v>
      </c>
      <c r="P8764" s="18" t="n">
        <f aca="false">IFERROR(N8764/K8764,0)</f>
        <v>0.29</v>
      </c>
      <c r="Q8764" s="0" t="str">
        <f aca="false">IF(M8764=0,"No Discount",IF(M8764&lt;0.2,"Low (1-19%)",IF(M8764&lt;0.4,"Medium (20-39%)","High (40%+)")))</f>
        <v>No Discount</v>
      </c>
      <c r="R8764" s="0" t="str">
        <f aca="false">INDEX('Lookup Tables'!$B$2:$B$5,MATCH(F8764,'Lookup Tables'!$A$2:$A$5,0))</f>
        <v>Manager D</v>
      </c>
    </row>
    <row r="8765" customFormat="false" ht="15" hidden="false" customHeight="false" outlineLevel="0" collapsed="false">
      <c r="A8765" s="0" t="s">
        <v>6328</v>
      </c>
      <c r="B8765" s="13" t="n">
        <v>43098</v>
      </c>
      <c r="C8765" s="13" t="n">
        <v>43102</v>
      </c>
      <c r="D8765" s="14" t="s">
        <v>69</v>
      </c>
      <c r="E8765" s="14" t="s">
        <v>53</v>
      </c>
      <c r="F8765" s="14" t="s">
        <v>63</v>
      </c>
      <c r="G8765" s="14" t="s">
        <v>64</v>
      </c>
      <c r="H8765" s="14" t="s">
        <v>65</v>
      </c>
      <c r="I8765" s="14" t="s">
        <v>303</v>
      </c>
      <c r="J8765" s="14" t="s">
        <v>2681</v>
      </c>
      <c r="K8765" s="15" t="n">
        <v>27.96</v>
      </c>
      <c r="L8765" s="0" t="n">
        <v>2</v>
      </c>
      <c r="M8765" s="16" t="n">
        <v>0</v>
      </c>
      <c r="N8765" s="17" t="n">
        <v>7.2696</v>
      </c>
      <c r="O8765" s="0" t="str">
        <f aca="false">TEXT(B8765,"YYYY-MM")</f>
        <v>2017-12</v>
      </c>
      <c r="P8765" s="18" t="n">
        <f aca="false">IFERROR(N8765/K8765,0)</f>
        <v>0.26</v>
      </c>
      <c r="Q8765" s="0" t="str">
        <f aca="false">IF(M8765=0,"No Discount",IF(M8765&lt;0.2,"Low (1-19%)",IF(M8765&lt;0.4,"Medium (20-39%)","High (40%+)")))</f>
        <v>No Discount</v>
      </c>
      <c r="R8765" s="0" t="str">
        <f aca="false">INDEX('Lookup Tables'!$B$2:$B$5,MATCH(F8765,'Lookup Tables'!$A$2:$A$5,0))</f>
        <v>Manager D</v>
      </c>
    </row>
    <row r="8766" customFormat="false" ht="15" hidden="false" customHeight="false" outlineLevel="0" collapsed="false">
      <c r="A8766" s="0" t="s">
        <v>6329</v>
      </c>
      <c r="B8766" s="13" t="n">
        <v>42695</v>
      </c>
      <c r="C8766" s="13" t="n">
        <v>42701</v>
      </c>
      <c r="D8766" s="14" t="s">
        <v>69</v>
      </c>
      <c r="E8766" s="14" t="s">
        <v>62</v>
      </c>
      <c r="F8766" s="14" t="s">
        <v>98</v>
      </c>
      <c r="G8766" s="14" t="s">
        <v>99</v>
      </c>
      <c r="H8766" s="14" t="s">
        <v>65</v>
      </c>
      <c r="I8766" s="14" t="s">
        <v>78</v>
      </c>
      <c r="J8766" s="14" t="s">
        <v>2299</v>
      </c>
      <c r="K8766" s="15" t="n">
        <v>5.344</v>
      </c>
      <c r="L8766" s="0" t="n">
        <v>2</v>
      </c>
      <c r="M8766" s="16" t="n">
        <v>0.2</v>
      </c>
      <c r="N8766" s="17" t="n">
        <v>0.7348</v>
      </c>
      <c r="O8766" s="0" t="str">
        <f aca="false">TEXT(B8766,"YYYY-MM")</f>
        <v>2016-11</v>
      </c>
      <c r="P8766" s="18" t="n">
        <f aca="false">IFERROR(N8766/K8766,0)</f>
        <v>0.1375</v>
      </c>
      <c r="Q8766" s="0" t="str">
        <f aca="false">IF(M8766=0,"No Discount",IF(M8766&lt;0.2,"Low (1-19%)",IF(M8766&lt;0.4,"Medium (20-39%)","High (40%+)")))</f>
        <v>Medium (20-39%)</v>
      </c>
      <c r="R8766" s="0" t="str">
        <f aca="false">INDEX('Lookup Tables'!$B$2:$B$5,MATCH(F8766,'Lookup Tables'!$A$2:$A$5,0))</f>
        <v>Manager A</v>
      </c>
    </row>
    <row r="8767" customFormat="false" ht="15" hidden="false" customHeight="false" outlineLevel="0" collapsed="false">
      <c r="A8767" s="0" t="s">
        <v>6329</v>
      </c>
      <c r="B8767" s="13" t="n">
        <v>42695</v>
      </c>
      <c r="C8767" s="13" t="n">
        <v>42701</v>
      </c>
      <c r="D8767" s="14" t="s">
        <v>69</v>
      </c>
      <c r="E8767" s="14" t="s">
        <v>62</v>
      </c>
      <c r="F8767" s="14" t="s">
        <v>98</v>
      </c>
      <c r="G8767" s="14" t="s">
        <v>99</v>
      </c>
      <c r="H8767" s="14" t="s">
        <v>65</v>
      </c>
      <c r="I8767" s="14" t="s">
        <v>83</v>
      </c>
      <c r="J8767" s="14" t="s">
        <v>101</v>
      </c>
      <c r="K8767" s="15" t="n">
        <v>1.696</v>
      </c>
      <c r="L8767" s="0" t="n">
        <v>2</v>
      </c>
      <c r="M8767" s="16" t="n">
        <v>0.8</v>
      </c>
      <c r="N8767" s="17" t="n">
        <v>-2.544</v>
      </c>
      <c r="O8767" s="0" t="str">
        <f aca="false">TEXT(B8767,"YYYY-MM")</f>
        <v>2016-11</v>
      </c>
      <c r="P8767" s="18" t="n">
        <f aca="false">IFERROR(N8767/K8767,0)</f>
        <v>-1.5</v>
      </c>
      <c r="Q8767" s="0" t="str">
        <f aca="false">IF(M8767=0,"No Discount",IF(M8767&lt;0.2,"Low (1-19%)",IF(M8767&lt;0.4,"Medium (20-39%)","High (40%+)")))</f>
        <v>High (40%+)</v>
      </c>
      <c r="R8767" s="0" t="str">
        <f aca="false">INDEX('Lookup Tables'!$B$2:$B$5,MATCH(F8767,'Lookup Tables'!$A$2:$A$5,0))</f>
        <v>Manager A</v>
      </c>
    </row>
    <row r="8768" customFormat="false" ht="15" hidden="false" customHeight="false" outlineLevel="0" collapsed="false">
      <c r="A8768" s="0" t="s">
        <v>6329</v>
      </c>
      <c r="B8768" s="13" t="n">
        <v>42695</v>
      </c>
      <c r="C8768" s="13" t="n">
        <v>42701</v>
      </c>
      <c r="D8768" s="14" t="s">
        <v>69</v>
      </c>
      <c r="E8768" s="14" t="s">
        <v>62</v>
      </c>
      <c r="F8768" s="14" t="s">
        <v>98</v>
      </c>
      <c r="G8768" s="14" t="s">
        <v>99</v>
      </c>
      <c r="H8768" s="14" t="s">
        <v>65</v>
      </c>
      <c r="I8768" s="14" t="s">
        <v>85</v>
      </c>
      <c r="J8768" s="14" t="s">
        <v>6046</v>
      </c>
      <c r="K8768" s="15" t="n">
        <v>24.588</v>
      </c>
      <c r="L8768" s="0" t="n">
        <v>3</v>
      </c>
      <c r="M8768" s="16" t="n">
        <v>0.8</v>
      </c>
      <c r="N8768" s="17" t="n">
        <v>-67.617</v>
      </c>
      <c r="O8768" s="0" t="str">
        <f aca="false">TEXT(B8768,"YYYY-MM")</f>
        <v>2016-11</v>
      </c>
      <c r="P8768" s="18" t="n">
        <f aca="false">IFERROR(N8768/K8768,0)</f>
        <v>-2.75</v>
      </c>
      <c r="Q8768" s="0" t="str">
        <f aca="false">IF(M8768=0,"No Discount",IF(M8768&lt;0.2,"Low (1-19%)",IF(M8768&lt;0.4,"Medium (20-39%)","High (40%+)")))</f>
        <v>High (40%+)</v>
      </c>
      <c r="R8768" s="0" t="str">
        <f aca="false">INDEX('Lookup Tables'!$B$2:$B$5,MATCH(F8768,'Lookup Tables'!$A$2:$A$5,0))</f>
        <v>Manager A</v>
      </c>
    </row>
    <row r="8769" customFormat="false" ht="15" hidden="false" customHeight="false" outlineLevel="0" collapsed="false">
      <c r="A8769" s="0" t="s">
        <v>6329</v>
      </c>
      <c r="B8769" s="13" t="n">
        <v>42695</v>
      </c>
      <c r="C8769" s="13" t="n">
        <v>42701</v>
      </c>
      <c r="D8769" s="14" t="s">
        <v>69</v>
      </c>
      <c r="E8769" s="14" t="s">
        <v>62</v>
      </c>
      <c r="F8769" s="14" t="s">
        <v>98</v>
      </c>
      <c r="G8769" s="14" t="s">
        <v>99</v>
      </c>
      <c r="H8769" s="14" t="s">
        <v>65</v>
      </c>
      <c r="I8769" s="14" t="s">
        <v>83</v>
      </c>
      <c r="J8769" s="14" t="s">
        <v>750</v>
      </c>
      <c r="K8769" s="15" t="n">
        <v>7.98</v>
      </c>
      <c r="L8769" s="0" t="n">
        <v>5</v>
      </c>
      <c r="M8769" s="16" t="n">
        <v>0.8</v>
      </c>
      <c r="N8769" s="17" t="n">
        <v>-13.167</v>
      </c>
      <c r="O8769" s="0" t="str">
        <f aca="false">TEXT(B8769,"YYYY-MM")</f>
        <v>2016-11</v>
      </c>
      <c r="P8769" s="18" t="n">
        <f aca="false">IFERROR(N8769/K8769,0)</f>
        <v>-1.65</v>
      </c>
      <c r="Q8769" s="0" t="str">
        <f aca="false">IF(M8769=0,"No Discount",IF(M8769&lt;0.2,"Low (1-19%)",IF(M8769&lt;0.4,"Medium (20-39%)","High (40%+)")))</f>
        <v>High (40%+)</v>
      </c>
      <c r="R8769" s="0" t="str">
        <f aca="false">INDEX('Lookup Tables'!$B$2:$B$5,MATCH(F8769,'Lookup Tables'!$A$2:$A$5,0))</f>
        <v>Manager A</v>
      </c>
    </row>
    <row r="8770" customFormat="false" ht="15" hidden="false" customHeight="false" outlineLevel="0" collapsed="false">
      <c r="A8770" s="0" t="s">
        <v>6330</v>
      </c>
      <c r="B8770" s="13" t="n">
        <v>42648</v>
      </c>
      <c r="C8770" s="13" t="n">
        <v>42652</v>
      </c>
      <c r="D8770" s="14" t="s">
        <v>69</v>
      </c>
      <c r="E8770" s="14" t="s">
        <v>53</v>
      </c>
      <c r="F8770" s="14" t="s">
        <v>117</v>
      </c>
      <c r="G8770" s="14" t="s">
        <v>269</v>
      </c>
      <c r="H8770" s="14" t="s">
        <v>80</v>
      </c>
      <c r="I8770" s="14" t="s">
        <v>123</v>
      </c>
      <c r="J8770" s="14" t="s">
        <v>551</v>
      </c>
      <c r="K8770" s="15" t="n">
        <v>288</v>
      </c>
      <c r="L8770" s="0" t="n">
        <v>4</v>
      </c>
      <c r="M8770" s="16" t="n">
        <v>0.2</v>
      </c>
      <c r="N8770" s="17" t="n">
        <v>57.6</v>
      </c>
      <c r="O8770" s="0" t="str">
        <f aca="false">TEXT(B8770,"YYYY-MM")</f>
        <v>2016-10</v>
      </c>
      <c r="P8770" s="18" t="n">
        <f aca="false">IFERROR(N8770/K8770,0)</f>
        <v>0.2</v>
      </c>
      <c r="Q8770" s="0" t="str">
        <f aca="false">IF(M8770=0,"No Discount",IF(M8770&lt;0.2,"Low (1-19%)",IF(M8770&lt;0.4,"Medium (20-39%)","High (40%+)")))</f>
        <v>Medium (20-39%)</v>
      </c>
      <c r="R8770" s="0" t="str">
        <f aca="false">INDEX('Lookup Tables'!$B$2:$B$5,MATCH(F8770,'Lookup Tables'!$A$2:$A$5,0))</f>
        <v>Manager B</v>
      </c>
    </row>
    <row r="8771" customFormat="false" ht="15" hidden="false" customHeight="false" outlineLevel="0" collapsed="false">
      <c r="A8771" s="0" t="s">
        <v>6331</v>
      </c>
      <c r="B8771" s="13" t="n">
        <v>42990</v>
      </c>
      <c r="C8771" s="13" t="n">
        <v>42991</v>
      </c>
      <c r="D8771" s="14" t="s">
        <v>606</v>
      </c>
      <c r="E8771" s="14" t="s">
        <v>97</v>
      </c>
      <c r="F8771" s="14" t="s">
        <v>63</v>
      </c>
      <c r="G8771" s="14" t="s">
        <v>252</v>
      </c>
      <c r="H8771" s="14" t="s">
        <v>80</v>
      </c>
      <c r="I8771" s="14" t="s">
        <v>81</v>
      </c>
      <c r="J8771" s="14" t="s">
        <v>4643</v>
      </c>
      <c r="K8771" s="15" t="n">
        <v>146.952</v>
      </c>
      <c r="L8771" s="0" t="n">
        <v>3</v>
      </c>
      <c r="M8771" s="16" t="n">
        <v>0.2</v>
      </c>
      <c r="N8771" s="17" t="n">
        <v>9.1845</v>
      </c>
      <c r="O8771" s="0" t="str">
        <f aca="false">TEXT(B8771,"YYYY-MM")</f>
        <v>2017-09</v>
      </c>
      <c r="P8771" s="18" t="n">
        <f aca="false">IFERROR(N8771/K8771,0)</f>
        <v>0.0625</v>
      </c>
      <c r="Q8771" s="0" t="str">
        <f aca="false">IF(M8771=0,"No Discount",IF(M8771&lt;0.2,"Low (1-19%)",IF(M8771&lt;0.4,"Medium (20-39%)","High (40%+)")))</f>
        <v>Medium (20-39%)</v>
      </c>
      <c r="R8771" s="0" t="str">
        <f aca="false">INDEX('Lookup Tables'!$B$2:$B$5,MATCH(F8771,'Lookup Tables'!$A$2:$A$5,0))</f>
        <v>Manager D</v>
      </c>
    </row>
    <row r="8772" customFormat="false" ht="15" hidden="false" customHeight="false" outlineLevel="0" collapsed="false">
      <c r="A8772" s="0" t="s">
        <v>6331</v>
      </c>
      <c r="B8772" s="13" t="n">
        <v>42990</v>
      </c>
      <c r="C8772" s="13" t="n">
        <v>42991</v>
      </c>
      <c r="D8772" s="14" t="s">
        <v>606</v>
      </c>
      <c r="E8772" s="14" t="s">
        <v>97</v>
      </c>
      <c r="F8772" s="14" t="s">
        <v>63</v>
      </c>
      <c r="G8772" s="14" t="s">
        <v>252</v>
      </c>
      <c r="H8772" s="14" t="s">
        <v>56</v>
      </c>
      <c r="I8772" s="14" t="s">
        <v>59</v>
      </c>
      <c r="J8772" s="14" t="s">
        <v>1417</v>
      </c>
      <c r="K8772" s="15" t="n">
        <v>83.136</v>
      </c>
      <c r="L8772" s="0" t="n">
        <v>4</v>
      </c>
      <c r="M8772" s="16" t="n">
        <v>0.2</v>
      </c>
      <c r="N8772" s="17" t="n">
        <v>5.196</v>
      </c>
      <c r="O8772" s="0" t="str">
        <f aca="false">TEXT(B8772,"YYYY-MM")</f>
        <v>2017-09</v>
      </c>
      <c r="P8772" s="18" t="n">
        <f aca="false">IFERROR(N8772/K8772,0)</f>
        <v>0.0625</v>
      </c>
      <c r="Q8772" s="0" t="str">
        <f aca="false">IF(M8772=0,"No Discount",IF(M8772&lt;0.2,"Low (1-19%)",IF(M8772&lt;0.4,"Medium (20-39%)","High (40%+)")))</f>
        <v>Medium (20-39%)</v>
      </c>
      <c r="R8772" s="0" t="str">
        <f aca="false">INDEX('Lookup Tables'!$B$2:$B$5,MATCH(F8772,'Lookup Tables'!$A$2:$A$5,0))</f>
        <v>Manager D</v>
      </c>
    </row>
    <row r="8773" customFormat="false" ht="15" hidden="false" customHeight="false" outlineLevel="0" collapsed="false">
      <c r="A8773" s="0" t="s">
        <v>6332</v>
      </c>
      <c r="B8773" s="13" t="n">
        <v>43357</v>
      </c>
      <c r="C8773" s="13" t="n">
        <v>43360</v>
      </c>
      <c r="D8773" s="14" t="s">
        <v>137</v>
      </c>
      <c r="E8773" s="14" t="s">
        <v>62</v>
      </c>
      <c r="F8773" s="14" t="s">
        <v>54</v>
      </c>
      <c r="G8773" s="14" t="s">
        <v>90</v>
      </c>
      <c r="H8773" s="14" t="s">
        <v>65</v>
      </c>
      <c r="I8773" s="14" t="s">
        <v>85</v>
      </c>
      <c r="J8773" s="14" t="s">
        <v>2302</v>
      </c>
      <c r="K8773" s="15" t="n">
        <v>942.784</v>
      </c>
      <c r="L8773" s="0" t="n">
        <v>4</v>
      </c>
      <c r="M8773" s="16" t="n">
        <v>0.2</v>
      </c>
      <c r="N8773" s="17" t="n">
        <v>94.2784</v>
      </c>
      <c r="O8773" s="0" t="str">
        <f aca="false">TEXT(B8773,"YYYY-MM")</f>
        <v>2018-09</v>
      </c>
      <c r="P8773" s="18" t="n">
        <f aca="false">IFERROR(N8773/K8773,0)</f>
        <v>0.1</v>
      </c>
      <c r="Q8773" s="0" t="str">
        <f aca="false">IF(M8773=0,"No Discount",IF(M8773&lt;0.2,"Low (1-19%)",IF(M8773&lt;0.4,"Medium (20-39%)","High (40%+)")))</f>
        <v>Medium (20-39%)</v>
      </c>
      <c r="R8773" s="0" t="str">
        <f aca="false">INDEX('Lookup Tables'!$B$2:$B$5,MATCH(F8773,'Lookup Tables'!$A$2:$A$5,0))</f>
        <v>Manager C</v>
      </c>
    </row>
    <row r="8774" customFormat="false" ht="15" hidden="false" customHeight="false" outlineLevel="0" collapsed="false">
      <c r="A8774" s="0" t="s">
        <v>6332</v>
      </c>
      <c r="B8774" s="13" t="n">
        <v>43357</v>
      </c>
      <c r="C8774" s="13" t="n">
        <v>43360</v>
      </c>
      <c r="D8774" s="14" t="s">
        <v>137</v>
      </c>
      <c r="E8774" s="14" t="s">
        <v>62</v>
      </c>
      <c r="F8774" s="14" t="s">
        <v>54</v>
      </c>
      <c r="G8774" s="14" t="s">
        <v>90</v>
      </c>
      <c r="H8774" s="14" t="s">
        <v>65</v>
      </c>
      <c r="I8774" s="14" t="s">
        <v>91</v>
      </c>
      <c r="J8774" s="14" t="s">
        <v>1880</v>
      </c>
      <c r="K8774" s="15" t="n">
        <v>74.352</v>
      </c>
      <c r="L8774" s="0" t="n">
        <v>3</v>
      </c>
      <c r="M8774" s="16" t="n">
        <v>0.2</v>
      </c>
      <c r="N8774" s="17" t="n">
        <v>23.235</v>
      </c>
      <c r="O8774" s="0" t="str">
        <f aca="false">TEXT(B8774,"YYYY-MM")</f>
        <v>2018-09</v>
      </c>
      <c r="P8774" s="18" t="n">
        <f aca="false">IFERROR(N8774/K8774,0)</f>
        <v>0.3125</v>
      </c>
      <c r="Q8774" s="0" t="str">
        <f aca="false">IF(M8774=0,"No Discount",IF(M8774&lt;0.2,"Low (1-19%)",IF(M8774&lt;0.4,"Medium (20-39%)","High (40%+)")))</f>
        <v>Medium (20-39%)</v>
      </c>
      <c r="R8774" s="0" t="str">
        <f aca="false">INDEX('Lookup Tables'!$B$2:$B$5,MATCH(F8774,'Lookup Tables'!$A$2:$A$5,0))</f>
        <v>Manager C</v>
      </c>
    </row>
    <row r="8775" customFormat="false" ht="15" hidden="false" customHeight="false" outlineLevel="0" collapsed="false">
      <c r="A8775" s="0" t="s">
        <v>6333</v>
      </c>
      <c r="B8775" s="13" t="n">
        <v>42423</v>
      </c>
      <c r="C8775" s="13" t="n">
        <v>42428</v>
      </c>
      <c r="D8775" s="14" t="s">
        <v>69</v>
      </c>
      <c r="E8775" s="14" t="s">
        <v>97</v>
      </c>
      <c r="F8775" s="14" t="s">
        <v>117</v>
      </c>
      <c r="G8775" s="14" t="s">
        <v>170</v>
      </c>
      <c r="H8775" s="14" t="s">
        <v>65</v>
      </c>
      <c r="I8775" s="14" t="s">
        <v>85</v>
      </c>
      <c r="J8775" s="14" t="s">
        <v>1002</v>
      </c>
      <c r="K8775" s="15" t="n">
        <v>26.88</v>
      </c>
      <c r="L8775" s="0" t="n">
        <v>6</v>
      </c>
      <c r="M8775" s="16" t="n">
        <v>0</v>
      </c>
      <c r="N8775" s="17" t="n">
        <v>6.72</v>
      </c>
      <c r="O8775" s="0" t="str">
        <f aca="false">TEXT(B8775,"YYYY-MM")</f>
        <v>2016-02</v>
      </c>
      <c r="P8775" s="18" t="n">
        <f aca="false">IFERROR(N8775/K8775,0)</f>
        <v>0.25</v>
      </c>
      <c r="Q8775" s="0" t="str">
        <f aca="false">IF(M8775=0,"No Discount",IF(M8775&lt;0.2,"Low (1-19%)",IF(M8775&lt;0.4,"Medium (20-39%)","High (40%+)")))</f>
        <v>No Discount</v>
      </c>
      <c r="R8775" s="0" t="str">
        <f aca="false">INDEX('Lookup Tables'!$B$2:$B$5,MATCH(F8775,'Lookup Tables'!$A$2:$A$5,0))</f>
        <v>Manager B</v>
      </c>
    </row>
    <row r="8776" customFormat="false" ht="15" hidden="false" customHeight="false" outlineLevel="0" collapsed="false">
      <c r="A8776" s="0" t="s">
        <v>6333</v>
      </c>
      <c r="B8776" s="13" t="n">
        <v>42423</v>
      </c>
      <c r="C8776" s="13" t="n">
        <v>42428</v>
      </c>
      <c r="D8776" s="14" t="s">
        <v>69</v>
      </c>
      <c r="E8776" s="14" t="s">
        <v>97</v>
      </c>
      <c r="F8776" s="14" t="s">
        <v>117</v>
      </c>
      <c r="G8776" s="14" t="s">
        <v>170</v>
      </c>
      <c r="H8776" s="14" t="s">
        <v>65</v>
      </c>
      <c r="I8776" s="14" t="s">
        <v>83</v>
      </c>
      <c r="J8776" s="14" t="s">
        <v>2492</v>
      </c>
      <c r="K8776" s="15" t="n">
        <v>10.896</v>
      </c>
      <c r="L8776" s="0" t="n">
        <v>2</v>
      </c>
      <c r="M8776" s="16" t="n">
        <v>0.2</v>
      </c>
      <c r="N8776" s="17" t="n">
        <v>3.8136</v>
      </c>
      <c r="O8776" s="0" t="str">
        <f aca="false">TEXT(B8776,"YYYY-MM")</f>
        <v>2016-02</v>
      </c>
      <c r="P8776" s="18" t="n">
        <f aca="false">IFERROR(N8776/K8776,0)</f>
        <v>0.35</v>
      </c>
      <c r="Q8776" s="0" t="str">
        <f aca="false">IF(M8776=0,"No Discount",IF(M8776&lt;0.2,"Low (1-19%)",IF(M8776&lt;0.4,"Medium (20-39%)","High (40%+)")))</f>
        <v>Medium (20-39%)</v>
      </c>
      <c r="R8776" s="0" t="str">
        <f aca="false">INDEX('Lookup Tables'!$B$2:$B$5,MATCH(F8776,'Lookup Tables'!$A$2:$A$5,0))</f>
        <v>Manager B</v>
      </c>
    </row>
    <row r="8777" customFormat="false" ht="15" hidden="false" customHeight="false" outlineLevel="0" collapsed="false">
      <c r="A8777" s="0" t="s">
        <v>6334</v>
      </c>
      <c r="B8777" s="13" t="n">
        <v>43074</v>
      </c>
      <c r="C8777" s="13" t="n">
        <v>43078</v>
      </c>
      <c r="D8777" s="14" t="s">
        <v>52</v>
      </c>
      <c r="E8777" s="14" t="s">
        <v>97</v>
      </c>
      <c r="F8777" s="14" t="s">
        <v>98</v>
      </c>
      <c r="G8777" s="14" t="s">
        <v>146</v>
      </c>
      <c r="H8777" s="14" t="s">
        <v>65</v>
      </c>
      <c r="I8777" s="14" t="s">
        <v>78</v>
      </c>
      <c r="J8777" s="14" t="s">
        <v>328</v>
      </c>
      <c r="K8777" s="15" t="n">
        <v>3.536</v>
      </c>
      <c r="L8777" s="0" t="n">
        <v>2</v>
      </c>
      <c r="M8777" s="16" t="n">
        <v>0.2</v>
      </c>
      <c r="N8777" s="17" t="n">
        <v>0.3094</v>
      </c>
      <c r="O8777" s="0" t="str">
        <f aca="false">TEXT(B8777,"YYYY-MM")</f>
        <v>2017-12</v>
      </c>
      <c r="P8777" s="18" t="n">
        <f aca="false">IFERROR(N8777/K8777,0)</f>
        <v>0.0875</v>
      </c>
      <c r="Q8777" s="0" t="str">
        <f aca="false">IF(M8777=0,"No Discount",IF(M8777&lt;0.2,"Low (1-19%)",IF(M8777&lt;0.4,"Medium (20-39%)","High (40%+)")))</f>
        <v>Medium (20-39%)</v>
      </c>
      <c r="R8777" s="0" t="str">
        <f aca="false">INDEX('Lookup Tables'!$B$2:$B$5,MATCH(F8777,'Lookup Tables'!$A$2:$A$5,0))</f>
        <v>Manager A</v>
      </c>
    </row>
    <row r="8778" customFormat="false" ht="15" hidden="false" customHeight="false" outlineLevel="0" collapsed="false">
      <c r="A8778" s="0" t="s">
        <v>6335</v>
      </c>
      <c r="B8778" s="13" t="n">
        <v>42918</v>
      </c>
      <c r="C8778" s="13" t="n">
        <v>42919</v>
      </c>
      <c r="D8778" s="14" t="s">
        <v>137</v>
      </c>
      <c r="E8778" s="14" t="s">
        <v>62</v>
      </c>
      <c r="F8778" s="14" t="s">
        <v>98</v>
      </c>
      <c r="G8778" s="14" t="s">
        <v>99</v>
      </c>
      <c r="H8778" s="14" t="s">
        <v>56</v>
      </c>
      <c r="I8778" s="14" t="s">
        <v>59</v>
      </c>
      <c r="J8778" s="14" t="s">
        <v>1170</v>
      </c>
      <c r="K8778" s="15" t="n">
        <v>528.43</v>
      </c>
      <c r="L8778" s="0" t="n">
        <v>5</v>
      </c>
      <c r="M8778" s="16" t="n">
        <v>0.3</v>
      </c>
      <c r="N8778" s="17" t="n">
        <v>0</v>
      </c>
      <c r="O8778" s="0" t="str">
        <f aca="false">TEXT(B8778,"YYYY-MM")</f>
        <v>2017-07</v>
      </c>
      <c r="P8778" s="18" t="n">
        <f aca="false">IFERROR(N8778/K8778,0)</f>
        <v>0</v>
      </c>
      <c r="Q8778" s="0" t="str">
        <f aca="false">IF(M8778=0,"No Discount",IF(M8778&lt;0.2,"Low (1-19%)",IF(M8778&lt;0.4,"Medium (20-39%)","High (40%+)")))</f>
        <v>Medium (20-39%)</v>
      </c>
      <c r="R8778" s="0" t="str">
        <f aca="false">INDEX('Lookup Tables'!$B$2:$B$5,MATCH(F8778,'Lookup Tables'!$A$2:$A$5,0))</f>
        <v>Manager A</v>
      </c>
    </row>
    <row r="8779" customFormat="false" ht="15" hidden="false" customHeight="false" outlineLevel="0" collapsed="false">
      <c r="A8779" s="0" t="s">
        <v>6335</v>
      </c>
      <c r="B8779" s="13" t="n">
        <v>42918</v>
      </c>
      <c r="C8779" s="13" t="n">
        <v>42919</v>
      </c>
      <c r="D8779" s="14" t="s">
        <v>137</v>
      </c>
      <c r="E8779" s="14" t="s">
        <v>62</v>
      </c>
      <c r="F8779" s="14" t="s">
        <v>98</v>
      </c>
      <c r="G8779" s="14" t="s">
        <v>99</v>
      </c>
      <c r="H8779" s="14" t="s">
        <v>65</v>
      </c>
      <c r="I8779" s="14" t="s">
        <v>91</v>
      </c>
      <c r="J8779" s="14" t="s">
        <v>2953</v>
      </c>
      <c r="K8779" s="15" t="n">
        <v>41.472</v>
      </c>
      <c r="L8779" s="0" t="n">
        <v>8</v>
      </c>
      <c r="M8779" s="16" t="n">
        <v>0.2</v>
      </c>
      <c r="N8779" s="17" t="n">
        <v>14.5152</v>
      </c>
      <c r="O8779" s="0" t="str">
        <f aca="false">TEXT(B8779,"YYYY-MM")</f>
        <v>2017-07</v>
      </c>
      <c r="P8779" s="18" t="n">
        <f aca="false">IFERROR(N8779/K8779,0)</f>
        <v>0.35</v>
      </c>
      <c r="Q8779" s="0" t="str">
        <f aca="false">IF(M8779=0,"No Discount",IF(M8779&lt;0.2,"Low (1-19%)",IF(M8779&lt;0.4,"Medium (20-39%)","High (40%+)")))</f>
        <v>Medium (20-39%)</v>
      </c>
      <c r="R8779" s="0" t="str">
        <f aca="false">INDEX('Lookup Tables'!$B$2:$B$5,MATCH(F8779,'Lookup Tables'!$A$2:$A$5,0))</f>
        <v>Manager A</v>
      </c>
    </row>
    <row r="8780" customFormat="false" ht="15" hidden="false" customHeight="false" outlineLevel="0" collapsed="false">
      <c r="A8780" s="0" t="s">
        <v>6336</v>
      </c>
      <c r="B8780" s="13" t="n">
        <v>43447</v>
      </c>
      <c r="C8780" s="13" t="n">
        <v>43452</v>
      </c>
      <c r="D8780" s="14" t="s">
        <v>69</v>
      </c>
      <c r="E8780" s="14" t="s">
        <v>62</v>
      </c>
      <c r="F8780" s="14" t="s">
        <v>117</v>
      </c>
      <c r="G8780" s="14" t="s">
        <v>170</v>
      </c>
      <c r="H8780" s="14" t="s">
        <v>56</v>
      </c>
      <c r="I8780" s="14" t="s">
        <v>57</v>
      </c>
      <c r="J8780" s="14" t="s">
        <v>1014</v>
      </c>
      <c r="K8780" s="15" t="n">
        <v>287.976</v>
      </c>
      <c r="L8780" s="0" t="n">
        <v>3</v>
      </c>
      <c r="M8780" s="16" t="n">
        <v>0.2</v>
      </c>
      <c r="N8780" s="17" t="n">
        <v>7.1994</v>
      </c>
      <c r="O8780" s="0" t="str">
        <f aca="false">TEXT(B8780,"YYYY-MM")</f>
        <v>2018-12</v>
      </c>
      <c r="P8780" s="18" t="n">
        <f aca="false">IFERROR(N8780/K8780,0)</f>
        <v>0.025</v>
      </c>
      <c r="Q8780" s="0" t="str">
        <f aca="false">IF(M8780=0,"No Discount",IF(M8780&lt;0.2,"Low (1-19%)",IF(M8780&lt;0.4,"Medium (20-39%)","High (40%+)")))</f>
        <v>Medium (20-39%)</v>
      </c>
      <c r="R8780" s="0" t="str">
        <f aca="false">INDEX('Lookup Tables'!$B$2:$B$5,MATCH(F8780,'Lookup Tables'!$A$2:$A$5,0))</f>
        <v>Manager B</v>
      </c>
    </row>
    <row r="8781" customFormat="false" ht="15" hidden="false" customHeight="false" outlineLevel="0" collapsed="false">
      <c r="A8781" s="0" t="s">
        <v>6337</v>
      </c>
      <c r="B8781" s="13" t="n">
        <v>42449</v>
      </c>
      <c r="C8781" s="13" t="n">
        <v>42451</v>
      </c>
      <c r="D8781" s="14" t="s">
        <v>52</v>
      </c>
      <c r="E8781" s="14" t="s">
        <v>53</v>
      </c>
      <c r="F8781" s="14" t="s">
        <v>63</v>
      </c>
      <c r="G8781" s="14" t="s">
        <v>237</v>
      </c>
      <c r="H8781" s="14" t="s">
        <v>65</v>
      </c>
      <c r="I8781" s="14" t="s">
        <v>73</v>
      </c>
      <c r="J8781" s="14" t="s">
        <v>1362</v>
      </c>
      <c r="K8781" s="15" t="n">
        <v>29.304</v>
      </c>
      <c r="L8781" s="0" t="n">
        <v>3</v>
      </c>
      <c r="M8781" s="16" t="n">
        <v>0.2</v>
      </c>
      <c r="N8781" s="17" t="n">
        <v>2.5641</v>
      </c>
      <c r="O8781" s="0" t="str">
        <f aca="false">TEXT(B8781,"YYYY-MM")</f>
        <v>2016-03</v>
      </c>
      <c r="P8781" s="18" t="n">
        <f aca="false">IFERROR(N8781/K8781,0)</f>
        <v>0.0875</v>
      </c>
      <c r="Q8781" s="0" t="str">
        <f aca="false">IF(M8781=0,"No Discount",IF(M8781&lt;0.2,"Low (1-19%)",IF(M8781&lt;0.4,"Medium (20-39%)","High (40%+)")))</f>
        <v>Medium (20-39%)</v>
      </c>
      <c r="R8781" s="0" t="str">
        <f aca="false">INDEX('Lookup Tables'!$B$2:$B$5,MATCH(F8781,'Lookup Tables'!$A$2:$A$5,0))</f>
        <v>Manager D</v>
      </c>
    </row>
    <row r="8782" customFormat="false" ht="15" hidden="false" customHeight="false" outlineLevel="0" collapsed="false">
      <c r="A8782" s="0" t="s">
        <v>6338</v>
      </c>
      <c r="B8782" s="13" t="n">
        <v>42430</v>
      </c>
      <c r="C8782" s="13" t="n">
        <v>42433</v>
      </c>
      <c r="D8782" s="14" t="s">
        <v>137</v>
      </c>
      <c r="E8782" s="14" t="s">
        <v>62</v>
      </c>
      <c r="F8782" s="14" t="s">
        <v>98</v>
      </c>
      <c r="G8782" s="14" t="s">
        <v>99</v>
      </c>
      <c r="H8782" s="14" t="s">
        <v>65</v>
      </c>
      <c r="I8782" s="14" t="s">
        <v>78</v>
      </c>
      <c r="J8782" s="14" t="s">
        <v>2426</v>
      </c>
      <c r="K8782" s="15" t="n">
        <v>55.328</v>
      </c>
      <c r="L8782" s="0" t="n">
        <v>2</v>
      </c>
      <c r="M8782" s="16" t="n">
        <v>0.2</v>
      </c>
      <c r="N8782" s="17" t="n">
        <v>6.2244</v>
      </c>
      <c r="O8782" s="0" t="str">
        <f aca="false">TEXT(B8782,"YYYY-MM")</f>
        <v>2016-03</v>
      </c>
      <c r="P8782" s="18" t="n">
        <f aca="false">IFERROR(N8782/K8782,0)</f>
        <v>0.1125</v>
      </c>
      <c r="Q8782" s="0" t="str">
        <f aca="false">IF(M8782=0,"No Discount",IF(M8782&lt;0.2,"Low (1-19%)",IF(M8782&lt;0.4,"Medium (20-39%)","High (40%+)")))</f>
        <v>Medium (20-39%)</v>
      </c>
      <c r="R8782" s="0" t="str">
        <f aca="false">INDEX('Lookup Tables'!$B$2:$B$5,MATCH(F8782,'Lookup Tables'!$A$2:$A$5,0))</f>
        <v>Manager A</v>
      </c>
    </row>
    <row r="8783" customFormat="false" ht="15" hidden="false" customHeight="false" outlineLevel="0" collapsed="false">
      <c r="A8783" s="0" t="s">
        <v>6338</v>
      </c>
      <c r="B8783" s="13" t="n">
        <v>42430</v>
      </c>
      <c r="C8783" s="13" t="n">
        <v>42433</v>
      </c>
      <c r="D8783" s="14" t="s">
        <v>137</v>
      </c>
      <c r="E8783" s="14" t="s">
        <v>62</v>
      </c>
      <c r="F8783" s="14" t="s">
        <v>98</v>
      </c>
      <c r="G8783" s="14" t="s">
        <v>99</v>
      </c>
      <c r="H8783" s="14" t="s">
        <v>56</v>
      </c>
      <c r="I8783" s="14" t="s">
        <v>57</v>
      </c>
      <c r="J8783" s="14" t="s">
        <v>1412</v>
      </c>
      <c r="K8783" s="15" t="n">
        <v>1227.9984</v>
      </c>
      <c r="L8783" s="0" t="n">
        <v>6</v>
      </c>
      <c r="M8783" s="16" t="n">
        <v>0.32</v>
      </c>
      <c r="N8783" s="17" t="n">
        <v>-36.1176</v>
      </c>
      <c r="O8783" s="0" t="str">
        <f aca="false">TEXT(B8783,"YYYY-MM")</f>
        <v>2016-03</v>
      </c>
      <c r="P8783" s="18" t="n">
        <f aca="false">IFERROR(N8783/K8783,0)</f>
        <v>-0.0294117647058824</v>
      </c>
      <c r="Q8783" s="0" t="str">
        <f aca="false">IF(M8783=0,"No Discount",IF(M8783&lt;0.2,"Low (1-19%)",IF(M8783&lt;0.4,"Medium (20-39%)","High (40%+)")))</f>
        <v>Medium (20-39%)</v>
      </c>
      <c r="R8783" s="0" t="str">
        <f aca="false">INDEX('Lookup Tables'!$B$2:$B$5,MATCH(F8783,'Lookup Tables'!$A$2:$A$5,0))</f>
        <v>Manager A</v>
      </c>
    </row>
    <row r="8784" customFormat="false" ht="15" hidden="false" customHeight="false" outlineLevel="0" collapsed="false">
      <c r="A8784" s="0" t="s">
        <v>6339</v>
      </c>
      <c r="B8784" s="13" t="n">
        <v>42993</v>
      </c>
      <c r="C8784" s="13" t="n">
        <v>42998</v>
      </c>
      <c r="D8784" s="14" t="s">
        <v>69</v>
      </c>
      <c r="E8784" s="14" t="s">
        <v>62</v>
      </c>
      <c r="F8784" s="14" t="s">
        <v>63</v>
      </c>
      <c r="G8784" s="14" t="s">
        <v>3111</v>
      </c>
      <c r="H8784" s="14" t="s">
        <v>65</v>
      </c>
      <c r="I8784" s="14" t="s">
        <v>83</v>
      </c>
      <c r="J8784" s="14" t="s">
        <v>2280</v>
      </c>
      <c r="K8784" s="15" t="n">
        <v>20.416</v>
      </c>
      <c r="L8784" s="0" t="n">
        <v>4</v>
      </c>
      <c r="M8784" s="16" t="n">
        <v>0.2</v>
      </c>
      <c r="N8784" s="17" t="n">
        <v>6.6352</v>
      </c>
      <c r="O8784" s="0" t="str">
        <f aca="false">TEXT(B8784,"YYYY-MM")</f>
        <v>2017-09</v>
      </c>
      <c r="P8784" s="18" t="n">
        <f aca="false">IFERROR(N8784/K8784,0)</f>
        <v>0.325</v>
      </c>
      <c r="Q8784" s="0" t="str">
        <f aca="false">IF(M8784=0,"No Discount",IF(M8784&lt;0.2,"Low (1-19%)",IF(M8784&lt;0.4,"Medium (20-39%)","High (40%+)")))</f>
        <v>Medium (20-39%)</v>
      </c>
      <c r="R8784" s="0" t="str">
        <f aca="false">INDEX('Lookup Tables'!$B$2:$B$5,MATCH(F8784,'Lookup Tables'!$A$2:$A$5,0))</f>
        <v>Manager D</v>
      </c>
    </row>
    <row r="8785" customFormat="false" ht="15" hidden="false" customHeight="false" outlineLevel="0" collapsed="false">
      <c r="A8785" s="0" t="s">
        <v>6339</v>
      </c>
      <c r="B8785" s="13" t="n">
        <v>42993</v>
      </c>
      <c r="C8785" s="13" t="n">
        <v>42998</v>
      </c>
      <c r="D8785" s="14" t="s">
        <v>69</v>
      </c>
      <c r="E8785" s="14" t="s">
        <v>62</v>
      </c>
      <c r="F8785" s="14" t="s">
        <v>63</v>
      </c>
      <c r="G8785" s="14" t="s">
        <v>3111</v>
      </c>
      <c r="H8785" s="14" t="s">
        <v>56</v>
      </c>
      <c r="I8785" s="14" t="s">
        <v>71</v>
      </c>
      <c r="J8785" s="14" t="s">
        <v>438</v>
      </c>
      <c r="K8785" s="15" t="n">
        <v>1128.39</v>
      </c>
      <c r="L8785" s="0" t="n">
        <v>3</v>
      </c>
      <c r="M8785" s="16" t="n">
        <v>0</v>
      </c>
      <c r="N8785" s="17" t="n">
        <v>259.5297</v>
      </c>
      <c r="O8785" s="0" t="str">
        <f aca="false">TEXT(B8785,"YYYY-MM")</f>
        <v>2017-09</v>
      </c>
      <c r="P8785" s="18" t="n">
        <f aca="false">IFERROR(N8785/K8785,0)</f>
        <v>0.23</v>
      </c>
      <c r="Q8785" s="0" t="str">
        <f aca="false">IF(M8785=0,"No Discount",IF(M8785&lt;0.2,"Low (1-19%)",IF(M8785&lt;0.4,"Medium (20-39%)","High (40%+)")))</f>
        <v>No Discount</v>
      </c>
      <c r="R8785" s="0" t="str">
        <f aca="false">INDEX('Lookup Tables'!$B$2:$B$5,MATCH(F8785,'Lookup Tables'!$A$2:$A$5,0))</f>
        <v>Manager D</v>
      </c>
    </row>
    <row r="8786" customFormat="false" ht="15" hidden="false" customHeight="false" outlineLevel="0" collapsed="false">
      <c r="A8786" s="0" t="s">
        <v>6340</v>
      </c>
      <c r="B8786" s="13" t="n">
        <v>43176</v>
      </c>
      <c r="C8786" s="13" t="n">
        <v>43182</v>
      </c>
      <c r="D8786" s="14" t="s">
        <v>69</v>
      </c>
      <c r="E8786" s="14" t="s">
        <v>97</v>
      </c>
      <c r="F8786" s="14" t="s">
        <v>54</v>
      </c>
      <c r="G8786" s="14" t="s">
        <v>200</v>
      </c>
      <c r="H8786" s="14" t="s">
        <v>65</v>
      </c>
      <c r="I8786" s="14" t="s">
        <v>66</v>
      </c>
      <c r="J8786" s="14" t="s">
        <v>2238</v>
      </c>
      <c r="K8786" s="15" t="n">
        <v>4.608</v>
      </c>
      <c r="L8786" s="0" t="n">
        <v>2</v>
      </c>
      <c r="M8786" s="16" t="n">
        <v>0.2</v>
      </c>
      <c r="N8786" s="17" t="n">
        <v>1.6704</v>
      </c>
      <c r="O8786" s="0" t="str">
        <f aca="false">TEXT(B8786,"YYYY-MM")</f>
        <v>2018-03</v>
      </c>
      <c r="P8786" s="18" t="n">
        <f aca="false">IFERROR(N8786/K8786,0)</f>
        <v>0.3625</v>
      </c>
      <c r="Q8786" s="0" t="str">
        <f aca="false">IF(M8786=0,"No Discount",IF(M8786&lt;0.2,"Low (1-19%)",IF(M8786&lt;0.4,"Medium (20-39%)","High (40%+)")))</f>
        <v>Medium (20-39%)</v>
      </c>
      <c r="R8786" s="0" t="str">
        <f aca="false">INDEX('Lookup Tables'!$B$2:$B$5,MATCH(F8786,'Lookup Tables'!$A$2:$A$5,0))</f>
        <v>Manager C</v>
      </c>
    </row>
    <row r="8787" customFormat="false" ht="15" hidden="false" customHeight="false" outlineLevel="0" collapsed="false">
      <c r="A8787" s="0" t="s">
        <v>6341</v>
      </c>
      <c r="B8787" s="13" t="n">
        <v>43248</v>
      </c>
      <c r="C8787" s="13" t="n">
        <v>43253</v>
      </c>
      <c r="D8787" s="14" t="s">
        <v>69</v>
      </c>
      <c r="E8787" s="14" t="s">
        <v>62</v>
      </c>
      <c r="F8787" s="14" t="s">
        <v>63</v>
      </c>
      <c r="G8787" s="14" t="s">
        <v>189</v>
      </c>
      <c r="H8787" s="14" t="s">
        <v>80</v>
      </c>
      <c r="I8787" s="14" t="s">
        <v>81</v>
      </c>
      <c r="J8787" s="14" t="s">
        <v>4129</v>
      </c>
      <c r="K8787" s="15" t="n">
        <v>195.96</v>
      </c>
      <c r="L8787" s="0" t="n">
        <v>5</v>
      </c>
      <c r="M8787" s="16" t="n">
        <v>0.2</v>
      </c>
      <c r="N8787" s="17" t="n">
        <v>19.596</v>
      </c>
      <c r="O8787" s="0" t="str">
        <f aca="false">TEXT(B8787,"YYYY-MM")</f>
        <v>2018-05</v>
      </c>
      <c r="P8787" s="18" t="n">
        <f aca="false">IFERROR(N8787/K8787,0)</f>
        <v>0.1</v>
      </c>
      <c r="Q8787" s="0" t="str">
        <f aca="false">IF(M8787=0,"No Discount",IF(M8787&lt;0.2,"Low (1-19%)",IF(M8787&lt;0.4,"Medium (20-39%)","High (40%+)")))</f>
        <v>Medium (20-39%)</v>
      </c>
      <c r="R8787" s="0" t="str">
        <f aca="false">INDEX('Lookup Tables'!$B$2:$B$5,MATCH(F8787,'Lookup Tables'!$A$2:$A$5,0))</f>
        <v>Manager D</v>
      </c>
    </row>
    <row r="8788" customFormat="false" ht="15" hidden="false" customHeight="false" outlineLevel="0" collapsed="false">
      <c r="A8788" s="0" t="s">
        <v>6341</v>
      </c>
      <c r="B8788" s="13" t="n">
        <v>43248</v>
      </c>
      <c r="C8788" s="13" t="n">
        <v>43253</v>
      </c>
      <c r="D8788" s="14" t="s">
        <v>69</v>
      </c>
      <c r="E8788" s="14" t="s">
        <v>62</v>
      </c>
      <c r="F8788" s="14" t="s">
        <v>63</v>
      </c>
      <c r="G8788" s="14" t="s">
        <v>189</v>
      </c>
      <c r="H8788" s="14" t="s">
        <v>65</v>
      </c>
      <c r="I8788" s="14" t="s">
        <v>91</v>
      </c>
      <c r="J8788" s="14" t="s">
        <v>3124</v>
      </c>
      <c r="K8788" s="15" t="n">
        <v>15.552</v>
      </c>
      <c r="L8788" s="0" t="n">
        <v>3</v>
      </c>
      <c r="M8788" s="16" t="n">
        <v>0.2</v>
      </c>
      <c r="N8788" s="17" t="n">
        <v>5.4432</v>
      </c>
      <c r="O8788" s="0" t="str">
        <f aca="false">TEXT(B8788,"YYYY-MM")</f>
        <v>2018-05</v>
      </c>
      <c r="P8788" s="18" t="n">
        <f aca="false">IFERROR(N8788/K8788,0)</f>
        <v>0.35</v>
      </c>
      <c r="Q8788" s="0" t="str">
        <f aca="false">IF(M8788=0,"No Discount",IF(M8788&lt;0.2,"Low (1-19%)",IF(M8788&lt;0.4,"Medium (20-39%)","High (40%+)")))</f>
        <v>Medium (20-39%)</v>
      </c>
      <c r="R8788" s="0" t="str">
        <f aca="false">INDEX('Lookup Tables'!$B$2:$B$5,MATCH(F8788,'Lookup Tables'!$A$2:$A$5,0))</f>
        <v>Manager D</v>
      </c>
    </row>
    <row r="8789" customFormat="false" ht="15" hidden="false" customHeight="false" outlineLevel="0" collapsed="false">
      <c r="A8789" s="0" t="s">
        <v>6341</v>
      </c>
      <c r="B8789" s="13" t="n">
        <v>43248</v>
      </c>
      <c r="C8789" s="13" t="n">
        <v>43253</v>
      </c>
      <c r="D8789" s="14" t="s">
        <v>69</v>
      </c>
      <c r="E8789" s="14" t="s">
        <v>62</v>
      </c>
      <c r="F8789" s="14" t="s">
        <v>63</v>
      </c>
      <c r="G8789" s="14" t="s">
        <v>189</v>
      </c>
      <c r="H8789" s="14" t="s">
        <v>80</v>
      </c>
      <c r="I8789" s="14" t="s">
        <v>123</v>
      </c>
      <c r="J8789" s="14" t="s">
        <v>261</v>
      </c>
      <c r="K8789" s="15" t="n">
        <v>271.968</v>
      </c>
      <c r="L8789" s="0" t="n">
        <v>4</v>
      </c>
      <c r="M8789" s="16" t="n">
        <v>0.2</v>
      </c>
      <c r="N8789" s="17" t="n">
        <v>54.3936</v>
      </c>
      <c r="O8789" s="0" t="str">
        <f aca="false">TEXT(B8789,"YYYY-MM")</f>
        <v>2018-05</v>
      </c>
      <c r="P8789" s="18" t="n">
        <f aca="false">IFERROR(N8789/K8789,0)</f>
        <v>0.2</v>
      </c>
      <c r="Q8789" s="0" t="str">
        <f aca="false">IF(M8789=0,"No Discount",IF(M8789&lt;0.2,"Low (1-19%)",IF(M8789&lt;0.4,"Medium (20-39%)","High (40%+)")))</f>
        <v>Medium (20-39%)</v>
      </c>
      <c r="R8789" s="0" t="str">
        <f aca="false">INDEX('Lookup Tables'!$B$2:$B$5,MATCH(F8789,'Lookup Tables'!$A$2:$A$5,0))</f>
        <v>Manager D</v>
      </c>
    </row>
    <row r="8790" customFormat="false" ht="15" hidden="false" customHeight="false" outlineLevel="0" collapsed="false">
      <c r="A8790" s="0" t="s">
        <v>6342</v>
      </c>
      <c r="B8790" s="13" t="n">
        <v>43266</v>
      </c>
      <c r="C8790" s="13" t="n">
        <v>43270</v>
      </c>
      <c r="D8790" s="14" t="s">
        <v>69</v>
      </c>
      <c r="E8790" s="14" t="s">
        <v>53</v>
      </c>
      <c r="F8790" s="14" t="s">
        <v>54</v>
      </c>
      <c r="G8790" s="14" t="s">
        <v>90</v>
      </c>
      <c r="H8790" s="14" t="s">
        <v>56</v>
      </c>
      <c r="I8790" s="14" t="s">
        <v>59</v>
      </c>
      <c r="J8790" s="14" t="s">
        <v>1817</v>
      </c>
      <c r="K8790" s="15" t="n">
        <v>698.352</v>
      </c>
      <c r="L8790" s="0" t="n">
        <v>3</v>
      </c>
      <c r="M8790" s="16" t="n">
        <v>0.2</v>
      </c>
      <c r="N8790" s="17" t="n">
        <v>52.3764</v>
      </c>
      <c r="O8790" s="0" t="str">
        <f aca="false">TEXT(B8790,"YYYY-MM")</f>
        <v>2018-06</v>
      </c>
      <c r="P8790" s="18" t="n">
        <f aca="false">IFERROR(N8790/K8790,0)</f>
        <v>0.075</v>
      </c>
      <c r="Q8790" s="0" t="str">
        <f aca="false">IF(M8790=0,"No Discount",IF(M8790&lt;0.2,"Low (1-19%)",IF(M8790&lt;0.4,"Medium (20-39%)","High (40%+)")))</f>
        <v>Medium (20-39%)</v>
      </c>
      <c r="R8790" s="0" t="str">
        <f aca="false">INDEX('Lookup Tables'!$B$2:$B$5,MATCH(F8790,'Lookup Tables'!$A$2:$A$5,0))</f>
        <v>Manager C</v>
      </c>
    </row>
    <row r="8791" customFormat="false" ht="15" hidden="false" customHeight="false" outlineLevel="0" collapsed="false">
      <c r="A8791" s="0" t="s">
        <v>6342</v>
      </c>
      <c r="B8791" s="13" t="n">
        <v>43266</v>
      </c>
      <c r="C8791" s="13" t="n">
        <v>43270</v>
      </c>
      <c r="D8791" s="14" t="s">
        <v>69</v>
      </c>
      <c r="E8791" s="14" t="s">
        <v>53</v>
      </c>
      <c r="F8791" s="14" t="s">
        <v>54</v>
      </c>
      <c r="G8791" s="14" t="s">
        <v>90</v>
      </c>
      <c r="H8791" s="14" t="s">
        <v>56</v>
      </c>
      <c r="I8791" s="14" t="s">
        <v>57</v>
      </c>
      <c r="J8791" s="14" t="s">
        <v>2258</v>
      </c>
      <c r="K8791" s="15" t="n">
        <v>77.728</v>
      </c>
      <c r="L8791" s="0" t="n">
        <v>2</v>
      </c>
      <c r="M8791" s="16" t="n">
        <v>0.2</v>
      </c>
      <c r="N8791" s="17" t="n">
        <v>-3.8864</v>
      </c>
      <c r="O8791" s="0" t="str">
        <f aca="false">TEXT(B8791,"YYYY-MM")</f>
        <v>2018-06</v>
      </c>
      <c r="P8791" s="18" t="n">
        <f aca="false">IFERROR(N8791/K8791,0)</f>
        <v>-0.05</v>
      </c>
      <c r="Q8791" s="0" t="str">
        <f aca="false">IF(M8791=0,"No Discount",IF(M8791&lt;0.2,"Low (1-19%)",IF(M8791&lt;0.4,"Medium (20-39%)","High (40%+)")))</f>
        <v>Medium (20-39%)</v>
      </c>
      <c r="R8791" s="0" t="str">
        <f aca="false">INDEX('Lookup Tables'!$B$2:$B$5,MATCH(F8791,'Lookup Tables'!$A$2:$A$5,0))</f>
        <v>Manager C</v>
      </c>
    </row>
    <row r="8792" customFormat="false" ht="15" hidden="false" customHeight="false" outlineLevel="0" collapsed="false">
      <c r="A8792" s="0" t="s">
        <v>6343</v>
      </c>
      <c r="B8792" s="13" t="n">
        <v>42619</v>
      </c>
      <c r="C8792" s="13" t="n">
        <v>42625</v>
      </c>
      <c r="D8792" s="14" t="s">
        <v>69</v>
      </c>
      <c r="E8792" s="14" t="s">
        <v>62</v>
      </c>
      <c r="F8792" s="14" t="s">
        <v>54</v>
      </c>
      <c r="G8792" s="14" t="s">
        <v>193</v>
      </c>
      <c r="H8792" s="14" t="s">
        <v>65</v>
      </c>
      <c r="I8792" s="14" t="s">
        <v>83</v>
      </c>
      <c r="J8792" s="14" t="s">
        <v>3091</v>
      </c>
      <c r="K8792" s="15" t="n">
        <v>46.62</v>
      </c>
      <c r="L8792" s="0" t="n">
        <v>9</v>
      </c>
      <c r="M8792" s="16" t="n">
        <v>0</v>
      </c>
      <c r="N8792" s="17" t="n">
        <v>21.4452</v>
      </c>
      <c r="O8792" s="0" t="str">
        <f aca="false">TEXT(B8792,"YYYY-MM")</f>
        <v>2016-09</v>
      </c>
      <c r="P8792" s="18" t="n">
        <f aca="false">IFERROR(N8792/K8792,0)</f>
        <v>0.46</v>
      </c>
      <c r="Q8792" s="0" t="str">
        <f aca="false">IF(M8792=0,"No Discount",IF(M8792&lt;0.2,"Low (1-19%)",IF(M8792&lt;0.4,"Medium (20-39%)","High (40%+)")))</f>
        <v>No Discount</v>
      </c>
      <c r="R8792" s="0" t="str">
        <f aca="false">INDEX('Lookup Tables'!$B$2:$B$5,MATCH(F8792,'Lookup Tables'!$A$2:$A$5,0))</f>
        <v>Manager C</v>
      </c>
    </row>
    <row r="8793" customFormat="false" ht="15" hidden="false" customHeight="false" outlineLevel="0" collapsed="false">
      <c r="A8793" s="0" t="s">
        <v>6344</v>
      </c>
      <c r="B8793" s="13" t="n">
        <v>43177</v>
      </c>
      <c r="C8793" s="13" t="n">
        <v>43183</v>
      </c>
      <c r="D8793" s="14" t="s">
        <v>69</v>
      </c>
      <c r="E8793" s="14" t="s">
        <v>53</v>
      </c>
      <c r="F8793" s="14" t="s">
        <v>98</v>
      </c>
      <c r="G8793" s="14" t="s">
        <v>99</v>
      </c>
      <c r="H8793" s="14" t="s">
        <v>80</v>
      </c>
      <c r="I8793" s="14" t="s">
        <v>81</v>
      </c>
      <c r="J8793" s="14" t="s">
        <v>1172</v>
      </c>
      <c r="K8793" s="15" t="n">
        <v>537.544</v>
      </c>
      <c r="L8793" s="0" t="n">
        <v>7</v>
      </c>
      <c r="M8793" s="16" t="n">
        <v>0.2</v>
      </c>
      <c r="N8793" s="17" t="n">
        <v>47.0351</v>
      </c>
      <c r="O8793" s="0" t="str">
        <f aca="false">TEXT(B8793,"YYYY-MM")</f>
        <v>2018-03</v>
      </c>
      <c r="P8793" s="18" t="n">
        <f aca="false">IFERROR(N8793/K8793,0)</f>
        <v>0.0875</v>
      </c>
      <c r="Q8793" s="0" t="str">
        <f aca="false">IF(M8793=0,"No Discount",IF(M8793&lt;0.2,"Low (1-19%)",IF(M8793&lt;0.4,"Medium (20-39%)","High (40%+)")))</f>
        <v>Medium (20-39%)</v>
      </c>
      <c r="R8793" s="0" t="str">
        <f aca="false">INDEX('Lookup Tables'!$B$2:$B$5,MATCH(F8793,'Lookup Tables'!$A$2:$A$5,0))</f>
        <v>Manager A</v>
      </c>
    </row>
    <row r="8794" customFormat="false" ht="15" hidden="false" customHeight="false" outlineLevel="0" collapsed="false">
      <c r="A8794" s="0" t="s">
        <v>6345</v>
      </c>
      <c r="B8794" s="13" t="n">
        <v>42357</v>
      </c>
      <c r="C8794" s="13" t="n">
        <v>42359</v>
      </c>
      <c r="D8794" s="14" t="s">
        <v>137</v>
      </c>
      <c r="E8794" s="14" t="s">
        <v>62</v>
      </c>
      <c r="F8794" s="14" t="s">
        <v>63</v>
      </c>
      <c r="G8794" s="14" t="s">
        <v>64</v>
      </c>
      <c r="H8794" s="14" t="s">
        <v>65</v>
      </c>
      <c r="I8794" s="14" t="s">
        <v>66</v>
      </c>
      <c r="J8794" s="14" t="s">
        <v>1012</v>
      </c>
      <c r="K8794" s="15" t="n">
        <v>14.62</v>
      </c>
      <c r="L8794" s="0" t="n">
        <v>2</v>
      </c>
      <c r="M8794" s="16" t="n">
        <v>0</v>
      </c>
      <c r="N8794" s="17" t="n">
        <v>6.8714</v>
      </c>
      <c r="O8794" s="0" t="str">
        <f aca="false">TEXT(B8794,"YYYY-MM")</f>
        <v>2015-12</v>
      </c>
      <c r="P8794" s="18" t="n">
        <f aca="false">IFERROR(N8794/K8794,0)</f>
        <v>0.47</v>
      </c>
      <c r="Q8794" s="0" t="str">
        <f aca="false">IF(M8794=0,"No Discount",IF(M8794&lt;0.2,"Low (1-19%)",IF(M8794&lt;0.4,"Medium (20-39%)","High (40%+)")))</f>
        <v>No Discount</v>
      </c>
      <c r="R8794" s="0" t="str">
        <f aca="false">INDEX('Lookup Tables'!$B$2:$B$5,MATCH(F8794,'Lookup Tables'!$A$2:$A$5,0))</f>
        <v>Manager D</v>
      </c>
    </row>
    <row r="8795" customFormat="false" ht="15" hidden="false" customHeight="false" outlineLevel="0" collapsed="false">
      <c r="A8795" s="0" t="s">
        <v>6345</v>
      </c>
      <c r="B8795" s="13" t="n">
        <v>42357</v>
      </c>
      <c r="C8795" s="13" t="n">
        <v>42359</v>
      </c>
      <c r="D8795" s="14" t="s">
        <v>137</v>
      </c>
      <c r="E8795" s="14" t="s">
        <v>62</v>
      </c>
      <c r="F8795" s="14" t="s">
        <v>63</v>
      </c>
      <c r="G8795" s="14" t="s">
        <v>64</v>
      </c>
      <c r="H8795" s="14" t="s">
        <v>65</v>
      </c>
      <c r="I8795" s="14" t="s">
        <v>171</v>
      </c>
      <c r="J8795" s="14" t="s">
        <v>865</v>
      </c>
      <c r="K8795" s="15" t="n">
        <v>22.55</v>
      </c>
      <c r="L8795" s="0" t="n">
        <v>5</v>
      </c>
      <c r="M8795" s="16" t="n">
        <v>0</v>
      </c>
      <c r="N8795" s="17" t="n">
        <v>8.7945</v>
      </c>
      <c r="O8795" s="0" t="str">
        <f aca="false">TEXT(B8795,"YYYY-MM")</f>
        <v>2015-12</v>
      </c>
      <c r="P8795" s="18" t="n">
        <f aca="false">IFERROR(N8795/K8795,0)</f>
        <v>0.39</v>
      </c>
      <c r="Q8795" s="0" t="str">
        <f aca="false">IF(M8795=0,"No Discount",IF(M8795&lt;0.2,"Low (1-19%)",IF(M8795&lt;0.4,"Medium (20-39%)","High (40%+)")))</f>
        <v>No Discount</v>
      </c>
      <c r="R8795" s="0" t="str">
        <f aca="false">INDEX('Lookup Tables'!$B$2:$B$5,MATCH(F8795,'Lookup Tables'!$A$2:$A$5,0))</f>
        <v>Manager D</v>
      </c>
    </row>
    <row r="8796" customFormat="false" ht="15" hidden="false" customHeight="false" outlineLevel="0" collapsed="false">
      <c r="A8796" s="0" t="s">
        <v>6345</v>
      </c>
      <c r="B8796" s="13" t="n">
        <v>42357</v>
      </c>
      <c r="C8796" s="13" t="n">
        <v>42359</v>
      </c>
      <c r="D8796" s="14" t="s">
        <v>137</v>
      </c>
      <c r="E8796" s="14" t="s">
        <v>62</v>
      </c>
      <c r="F8796" s="14" t="s">
        <v>63</v>
      </c>
      <c r="G8796" s="14" t="s">
        <v>64</v>
      </c>
      <c r="H8796" s="14" t="s">
        <v>80</v>
      </c>
      <c r="I8796" s="14" t="s">
        <v>81</v>
      </c>
      <c r="J8796" s="14" t="s">
        <v>2503</v>
      </c>
      <c r="K8796" s="15" t="n">
        <v>583.8</v>
      </c>
      <c r="L8796" s="0" t="n">
        <v>5</v>
      </c>
      <c r="M8796" s="16" t="n">
        <v>0.2</v>
      </c>
      <c r="N8796" s="17" t="n">
        <v>72.975</v>
      </c>
      <c r="O8796" s="0" t="str">
        <f aca="false">TEXT(B8796,"YYYY-MM")</f>
        <v>2015-12</v>
      </c>
      <c r="P8796" s="18" t="n">
        <f aca="false">IFERROR(N8796/K8796,0)</f>
        <v>0.125</v>
      </c>
      <c r="Q8796" s="0" t="str">
        <f aca="false">IF(M8796=0,"No Discount",IF(M8796&lt;0.2,"Low (1-19%)",IF(M8796&lt;0.4,"Medium (20-39%)","High (40%+)")))</f>
        <v>Medium (20-39%)</v>
      </c>
      <c r="R8796" s="0" t="str">
        <f aca="false">INDEX('Lookup Tables'!$B$2:$B$5,MATCH(F8796,'Lookup Tables'!$A$2:$A$5,0))</f>
        <v>Manager D</v>
      </c>
    </row>
    <row r="8797" customFormat="false" ht="15" hidden="false" customHeight="false" outlineLevel="0" collapsed="false">
      <c r="A8797" s="0" t="s">
        <v>6345</v>
      </c>
      <c r="B8797" s="13" t="n">
        <v>42357</v>
      </c>
      <c r="C8797" s="13" t="n">
        <v>42359</v>
      </c>
      <c r="D8797" s="14" t="s">
        <v>137</v>
      </c>
      <c r="E8797" s="14" t="s">
        <v>62</v>
      </c>
      <c r="F8797" s="14" t="s">
        <v>63</v>
      </c>
      <c r="G8797" s="14" t="s">
        <v>64</v>
      </c>
      <c r="H8797" s="14" t="s">
        <v>80</v>
      </c>
      <c r="I8797" s="14" t="s">
        <v>81</v>
      </c>
      <c r="J8797" s="14" t="s">
        <v>1173</v>
      </c>
      <c r="K8797" s="15" t="n">
        <v>211.168</v>
      </c>
      <c r="L8797" s="0" t="n">
        <v>4</v>
      </c>
      <c r="M8797" s="16" t="n">
        <v>0.2</v>
      </c>
      <c r="N8797" s="17" t="n">
        <v>15.8376</v>
      </c>
      <c r="O8797" s="0" t="str">
        <f aca="false">TEXT(B8797,"YYYY-MM")</f>
        <v>2015-12</v>
      </c>
      <c r="P8797" s="18" t="n">
        <f aca="false">IFERROR(N8797/K8797,0)</f>
        <v>0.075</v>
      </c>
      <c r="Q8797" s="0" t="str">
        <f aca="false">IF(M8797=0,"No Discount",IF(M8797&lt;0.2,"Low (1-19%)",IF(M8797&lt;0.4,"Medium (20-39%)","High (40%+)")))</f>
        <v>Medium (20-39%)</v>
      </c>
      <c r="R8797" s="0" t="str">
        <f aca="false">INDEX('Lookup Tables'!$B$2:$B$5,MATCH(F8797,'Lookup Tables'!$A$2:$A$5,0))</f>
        <v>Manager D</v>
      </c>
    </row>
    <row r="8798" customFormat="false" ht="15" hidden="false" customHeight="false" outlineLevel="0" collapsed="false">
      <c r="A8798" s="0" t="s">
        <v>6346</v>
      </c>
      <c r="B8798" s="13" t="n">
        <v>42923</v>
      </c>
      <c r="C8798" s="13" t="n">
        <v>42929</v>
      </c>
      <c r="D8798" s="14" t="s">
        <v>69</v>
      </c>
      <c r="E8798" s="14" t="s">
        <v>53</v>
      </c>
      <c r="F8798" s="14" t="s">
        <v>63</v>
      </c>
      <c r="G8798" s="14" t="s">
        <v>106</v>
      </c>
      <c r="H8798" s="14" t="s">
        <v>65</v>
      </c>
      <c r="I8798" s="14" t="s">
        <v>91</v>
      </c>
      <c r="J8798" s="14" t="s">
        <v>873</v>
      </c>
      <c r="K8798" s="15" t="n">
        <v>12.96</v>
      </c>
      <c r="L8798" s="0" t="n">
        <v>2</v>
      </c>
      <c r="M8798" s="16" t="n">
        <v>0</v>
      </c>
      <c r="N8798" s="17" t="n">
        <v>6.2208</v>
      </c>
      <c r="O8798" s="0" t="str">
        <f aca="false">TEXT(B8798,"YYYY-MM")</f>
        <v>2017-07</v>
      </c>
      <c r="P8798" s="18" t="n">
        <f aca="false">IFERROR(N8798/K8798,0)</f>
        <v>0.48</v>
      </c>
      <c r="Q8798" s="0" t="str">
        <f aca="false">IF(M8798=0,"No Discount",IF(M8798&lt;0.2,"Low (1-19%)",IF(M8798&lt;0.4,"Medium (20-39%)","High (40%+)")))</f>
        <v>No Discount</v>
      </c>
      <c r="R8798" s="0" t="str">
        <f aca="false">INDEX('Lookup Tables'!$B$2:$B$5,MATCH(F8798,'Lookup Tables'!$A$2:$A$5,0))</f>
        <v>Manager D</v>
      </c>
    </row>
    <row r="8799" customFormat="false" ht="15" hidden="false" customHeight="false" outlineLevel="0" collapsed="false">
      <c r="A8799" s="0" t="s">
        <v>6346</v>
      </c>
      <c r="B8799" s="13" t="n">
        <v>42923</v>
      </c>
      <c r="C8799" s="13" t="n">
        <v>42929</v>
      </c>
      <c r="D8799" s="14" t="s">
        <v>69</v>
      </c>
      <c r="E8799" s="14" t="s">
        <v>53</v>
      </c>
      <c r="F8799" s="14" t="s">
        <v>63</v>
      </c>
      <c r="G8799" s="14" t="s">
        <v>106</v>
      </c>
      <c r="H8799" s="14" t="s">
        <v>65</v>
      </c>
      <c r="I8799" s="14" t="s">
        <v>78</v>
      </c>
      <c r="J8799" s="14" t="s">
        <v>2370</v>
      </c>
      <c r="K8799" s="15" t="n">
        <v>45.98</v>
      </c>
      <c r="L8799" s="0" t="n">
        <v>2</v>
      </c>
      <c r="M8799" s="16" t="n">
        <v>0</v>
      </c>
      <c r="N8799" s="17" t="n">
        <v>12.8744</v>
      </c>
      <c r="O8799" s="0" t="str">
        <f aca="false">TEXT(B8799,"YYYY-MM")</f>
        <v>2017-07</v>
      </c>
      <c r="P8799" s="18" t="n">
        <f aca="false">IFERROR(N8799/K8799,0)</f>
        <v>0.28</v>
      </c>
      <c r="Q8799" s="0" t="str">
        <f aca="false">IF(M8799=0,"No Discount",IF(M8799&lt;0.2,"Low (1-19%)",IF(M8799&lt;0.4,"Medium (20-39%)","High (40%+)")))</f>
        <v>No Discount</v>
      </c>
      <c r="R8799" s="0" t="str">
        <f aca="false">INDEX('Lookup Tables'!$B$2:$B$5,MATCH(F8799,'Lookup Tables'!$A$2:$A$5,0))</f>
        <v>Manager D</v>
      </c>
    </row>
    <row r="8800" customFormat="false" ht="15" hidden="false" customHeight="false" outlineLevel="0" collapsed="false">
      <c r="A8800" s="0" t="s">
        <v>6347</v>
      </c>
      <c r="B8800" s="13" t="n">
        <v>42831</v>
      </c>
      <c r="C8800" s="13" t="n">
        <v>42835</v>
      </c>
      <c r="D8800" s="14" t="s">
        <v>69</v>
      </c>
      <c r="E8800" s="14" t="s">
        <v>97</v>
      </c>
      <c r="F8800" s="14" t="s">
        <v>117</v>
      </c>
      <c r="G8800" s="14" t="s">
        <v>2484</v>
      </c>
      <c r="H8800" s="14" t="s">
        <v>80</v>
      </c>
      <c r="I8800" s="14" t="s">
        <v>81</v>
      </c>
      <c r="J8800" s="14" t="s">
        <v>2725</v>
      </c>
      <c r="K8800" s="15" t="n">
        <v>1294.75</v>
      </c>
      <c r="L8800" s="0" t="n">
        <v>5</v>
      </c>
      <c r="M8800" s="16" t="n">
        <v>0</v>
      </c>
      <c r="N8800" s="17" t="n">
        <v>336.635</v>
      </c>
      <c r="O8800" s="0" t="str">
        <f aca="false">TEXT(B8800,"YYYY-MM")</f>
        <v>2017-04</v>
      </c>
      <c r="P8800" s="18" t="n">
        <f aca="false">IFERROR(N8800/K8800,0)</f>
        <v>0.26</v>
      </c>
      <c r="Q8800" s="0" t="str">
        <f aca="false">IF(M8800=0,"No Discount",IF(M8800&lt;0.2,"Low (1-19%)",IF(M8800&lt;0.4,"Medium (20-39%)","High (40%+)")))</f>
        <v>No Discount</v>
      </c>
      <c r="R8800" s="0" t="str">
        <f aca="false">INDEX('Lookup Tables'!$B$2:$B$5,MATCH(F8800,'Lookup Tables'!$A$2:$A$5,0))</f>
        <v>Manager B</v>
      </c>
    </row>
    <row r="8801" customFormat="false" ht="15" hidden="false" customHeight="false" outlineLevel="0" collapsed="false">
      <c r="A8801" s="0" t="s">
        <v>6348</v>
      </c>
      <c r="B8801" s="13" t="n">
        <v>42132</v>
      </c>
      <c r="C8801" s="13" t="n">
        <v>42134</v>
      </c>
      <c r="D8801" s="14" t="s">
        <v>137</v>
      </c>
      <c r="E8801" s="14" t="s">
        <v>53</v>
      </c>
      <c r="F8801" s="14" t="s">
        <v>117</v>
      </c>
      <c r="G8801" s="14" t="s">
        <v>118</v>
      </c>
      <c r="H8801" s="14" t="s">
        <v>80</v>
      </c>
      <c r="I8801" s="14" t="s">
        <v>570</v>
      </c>
      <c r="J8801" s="14" t="s">
        <v>571</v>
      </c>
      <c r="K8801" s="15" t="n">
        <v>1799.97</v>
      </c>
      <c r="L8801" s="0" t="n">
        <v>5</v>
      </c>
      <c r="M8801" s="16" t="n">
        <v>0.4</v>
      </c>
      <c r="N8801" s="17" t="n">
        <v>239.996</v>
      </c>
      <c r="O8801" s="0" t="str">
        <f aca="false">TEXT(B8801,"YYYY-MM")</f>
        <v>2015-05</v>
      </c>
      <c r="P8801" s="18" t="n">
        <f aca="false">IFERROR(N8801/K8801,0)</f>
        <v>0.133333333333333</v>
      </c>
      <c r="Q8801" s="0" t="str">
        <f aca="false">IF(M8801=0,"No Discount",IF(M8801&lt;0.2,"Low (1-19%)",IF(M8801&lt;0.4,"Medium (20-39%)","High (40%+)")))</f>
        <v>High (40%+)</v>
      </c>
      <c r="R8801" s="0" t="str">
        <f aca="false">INDEX('Lookup Tables'!$B$2:$B$5,MATCH(F8801,'Lookup Tables'!$A$2:$A$5,0))</f>
        <v>Manager B</v>
      </c>
    </row>
    <row r="8802" customFormat="false" ht="15" hidden="false" customHeight="false" outlineLevel="0" collapsed="false">
      <c r="A8802" s="0" t="s">
        <v>6349</v>
      </c>
      <c r="B8802" s="13" t="n">
        <v>43427</v>
      </c>
      <c r="C8802" s="13" t="n">
        <v>43431</v>
      </c>
      <c r="D8802" s="14" t="s">
        <v>69</v>
      </c>
      <c r="E8802" s="14" t="s">
        <v>62</v>
      </c>
      <c r="F8802" s="14" t="s">
        <v>98</v>
      </c>
      <c r="G8802" s="14" t="s">
        <v>146</v>
      </c>
      <c r="H8802" s="14" t="s">
        <v>65</v>
      </c>
      <c r="I8802" s="14" t="s">
        <v>91</v>
      </c>
      <c r="J8802" s="14" t="s">
        <v>2496</v>
      </c>
      <c r="K8802" s="15" t="n">
        <v>10.688</v>
      </c>
      <c r="L8802" s="0" t="n">
        <v>2</v>
      </c>
      <c r="M8802" s="16" t="n">
        <v>0.2</v>
      </c>
      <c r="N8802" s="17" t="n">
        <v>3.7408</v>
      </c>
      <c r="O8802" s="0" t="str">
        <f aca="false">TEXT(B8802,"YYYY-MM")</f>
        <v>2018-11</v>
      </c>
      <c r="P8802" s="18" t="n">
        <f aca="false">IFERROR(N8802/K8802,0)</f>
        <v>0.35</v>
      </c>
      <c r="Q8802" s="0" t="str">
        <f aca="false">IF(M8802=0,"No Discount",IF(M8802&lt;0.2,"Low (1-19%)",IF(M8802&lt;0.4,"Medium (20-39%)","High (40%+)")))</f>
        <v>Medium (20-39%)</v>
      </c>
      <c r="R8802" s="0" t="str">
        <f aca="false">INDEX('Lookup Tables'!$B$2:$B$5,MATCH(F8802,'Lookup Tables'!$A$2:$A$5,0))</f>
        <v>Manager A</v>
      </c>
    </row>
    <row r="8803" customFormat="false" ht="15" hidden="false" customHeight="false" outlineLevel="0" collapsed="false">
      <c r="A8803" s="0" t="s">
        <v>6350</v>
      </c>
      <c r="B8803" s="13" t="n">
        <v>43049</v>
      </c>
      <c r="C8803" s="13" t="n">
        <v>43051</v>
      </c>
      <c r="D8803" s="14" t="s">
        <v>137</v>
      </c>
      <c r="E8803" s="14" t="s">
        <v>53</v>
      </c>
      <c r="F8803" s="14" t="s">
        <v>98</v>
      </c>
      <c r="G8803" s="14" t="s">
        <v>331</v>
      </c>
      <c r="H8803" s="14" t="s">
        <v>80</v>
      </c>
      <c r="I8803" s="14" t="s">
        <v>81</v>
      </c>
      <c r="J8803" s="14" t="s">
        <v>4356</v>
      </c>
      <c r="K8803" s="15" t="n">
        <v>221.98</v>
      </c>
      <c r="L8803" s="0" t="n">
        <v>2</v>
      </c>
      <c r="M8803" s="16" t="n">
        <v>0</v>
      </c>
      <c r="N8803" s="17" t="n">
        <v>62.1544</v>
      </c>
      <c r="O8803" s="0" t="str">
        <f aca="false">TEXT(B8803,"YYYY-MM")</f>
        <v>2017-11</v>
      </c>
      <c r="P8803" s="18" t="n">
        <f aca="false">IFERROR(N8803/K8803,0)</f>
        <v>0.28</v>
      </c>
      <c r="Q8803" s="0" t="str">
        <f aca="false">IF(M8803=0,"No Discount",IF(M8803&lt;0.2,"Low (1-19%)",IF(M8803&lt;0.4,"Medium (20-39%)","High (40%+)")))</f>
        <v>No Discount</v>
      </c>
      <c r="R8803" s="0" t="str">
        <f aca="false">INDEX('Lookup Tables'!$B$2:$B$5,MATCH(F8803,'Lookup Tables'!$A$2:$A$5,0))</f>
        <v>Manager A</v>
      </c>
    </row>
    <row r="8804" customFormat="false" ht="15" hidden="false" customHeight="false" outlineLevel="0" collapsed="false">
      <c r="A8804" s="0" t="s">
        <v>6350</v>
      </c>
      <c r="B8804" s="13" t="n">
        <v>43049</v>
      </c>
      <c r="C8804" s="13" t="n">
        <v>43051</v>
      </c>
      <c r="D8804" s="14" t="s">
        <v>137</v>
      </c>
      <c r="E8804" s="14" t="s">
        <v>53</v>
      </c>
      <c r="F8804" s="14" t="s">
        <v>98</v>
      </c>
      <c r="G8804" s="14" t="s">
        <v>331</v>
      </c>
      <c r="H8804" s="14" t="s">
        <v>56</v>
      </c>
      <c r="I8804" s="14" t="s">
        <v>57</v>
      </c>
      <c r="J8804" s="14" t="s">
        <v>2054</v>
      </c>
      <c r="K8804" s="15" t="n">
        <v>341.96</v>
      </c>
      <c r="L8804" s="0" t="n">
        <v>2</v>
      </c>
      <c r="M8804" s="16" t="n">
        <v>0</v>
      </c>
      <c r="N8804" s="17" t="n">
        <v>54.7136</v>
      </c>
      <c r="O8804" s="0" t="str">
        <f aca="false">TEXT(B8804,"YYYY-MM")</f>
        <v>2017-11</v>
      </c>
      <c r="P8804" s="18" t="n">
        <f aca="false">IFERROR(N8804/K8804,0)</f>
        <v>0.16</v>
      </c>
      <c r="Q8804" s="0" t="str">
        <f aca="false">IF(M8804=0,"No Discount",IF(M8804&lt;0.2,"Low (1-19%)",IF(M8804&lt;0.4,"Medium (20-39%)","High (40%+)")))</f>
        <v>No Discount</v>
      </c>
      <c r="R8804" s="0" t="str">
        <f aca="false">INDEX('Lookup Tables'!$B$2:$B$5,MATCH(F8804,'Lookup Tables'!$A$2:$A$5,0))</f>
        <v>Manager A</v>
      </c>
    </row>
    <row r="8805" customFormat="false" ht="15" hidden="false" customHeight="false" outlineLevel="0" collapsed="false">
      <c r="A8805" s="0" t="s">
        <v>6351</v>
      </c>
      <c r="B8805" s="13" t="n">
        <v>42369</v>
      </c>
      <c r="C8805" s="13" t="n">
        <v>42370</v>
      </c>
      <c r="D8805" s="14" t="s">
        <v>137</v>
      </c>
      <c r="E8805" s="14" t="s">
        <v>62</v>
      </c>
      <c r="F8805" s="14" t="s">
        <v>117</v>
      </c>
      <c r="G8805" s="14" t="s">
        <v>170</v>
      </c>
      <c r="H8805" s="14" t="s">
        <v>80</v>
      </c>
      <c r="I8805" s="14" t="s">
        <v>123</v>
      </c>
      <c r="J8805" s="14" t="s">
        <v>1003</v>
      </c>
      <c r="K8805" s="15" t="n">
        <v>34.77</v>
      </c>
      <c r="L8805" s="0" t="n">
        <v>3</v>
      </c>
      <c r="M8805" s="16" t="n">
        <v>0</v>
      </c>
      <c r="N8805" s="17" t="n">
        <v>11.4741</v>
      </c>
      <c r="O8805" s="0" t="str">
        <f aca="false">TEXT(B8805,"YYYY-MM")</f>
        <v>2015-12</v>
      </c>
      <c r="P8805" s="18" t="n">
        <f aca="false">IFERROR(N8805/K8805,0)</f>
        <v>0.33</v>
      </c>
      <c r="Q8805" s="0" t="str">
        <f aca="false">IF(M8805=0,"No Discount",IF(M8805&lt;0.2,"Low (1-19%)",IF(M8805&lt;0.4,"Medium (20-39%)","High (40%+)")))</f>
        <v>No Discount</v>
      </c>
      <c r="R8805" s="0" t="str">
        <f aca="false">INDEX('Lookup Tables'!$B$2:$B$5,MATCH(F8805,'Lookup Tables'!$A$2:$A$5,0))</f>
        <v>Manager B</v>
      </c>
    </row>
    <row r="8806" customFormat="false" ht="15" hidden="false" customHeight="false" outlineLevel="0" collapsed="false">
      <c r="A8806" s="0" t="s">
        <v>6351</v>
      </c>
      <c r="B8806" s="13" t="n">
        <v>42369</v>
      </c>
      <c r="C8806" s="13" t="n">
        <v>42370</v>
      </c>
      <c r="D8806" s="14" t="s">
        <v>137</v>
      </c>
      <c r="E8806" s="14" t="s">
        <v>62</v>
      </c>
      <c r="F8806" s="14" t="s">
        <v>117</v>
      </c>
      <c r="G8806" s="14" t="s">
        <v>170</v>
      </c>
      <c r="H8806" s="14" t="s">
        <v>65</v>
      </c>
      <c r="I8806" s="14" t="s">
        <v>66</v>
      </c>
      <c r="J8806" s="14" t="s">
        <v>358</v>
      </c>
      <c r="K8806" s="15" t="n">
        <v>18.9</v>
      </c>
      <c r="L8806" s="0" t="n">
        <v>3</v>
      </c>
      <c r="M8806" s="16" t="n">
        <v>0</v>
      </c>
      <c r="N8806" s="17" t="n">
        <v>8.694</v>
      </c>
      <c r="O8806" s="0" t="str">
        <f aca="false">TEXT(B8806,"YYYY-MM")</f>
        <v>2015-12</v>
      </c>
      <c r="P8806" s="18" t="n">
        <f aca="false">IFERROR(N8806/K8806,0)</f>
        <v>0.46</v>
      </c>
      <c r="Q8806" s="0" t="str">
        <f aca="false">IF(M8806=0,"No Discount",IF(M8806&lt;0.2,"Low (1-19%)",IF(M8806&lt;0.4,"Medium (20-39%)","High (40%+)")))</f>
        <v>No Discount</v>
      </c>
      <c r="R8806" s="0" t="str">
        <f aca="false">INDEX('Lookup Tables'!$B$2:$B$5,MATCH(F8806,'Lookup Tables'!$A$2:$A$5,0))</f>
        <v>Manager B</v>
      </c>
    </row>
    <row r="8807" customFormat="false" ht="15" hidden="false" customHeight="false" outlineLevel="0" collapsed="false">
      <c r="A8807" s="0" t="s">
        <v>6352</v>
      </c>
      <c r="B8807" s="13" t="n">
        <v>43331</v>
      </c>
      <c r="C8807" s="13" t="n">
        <v>43335</v>
      </c>
      <c r="D8807" s="14" t="s">
        <v>69</v>
      </c>
      <c r="E8807" s="14" t="s">
        <v>53</v>
      </c>
      <c r="F8807" s="14" t="s">
        <v>63</v>
      </c>
      <c r="G8807" s="14" t="s">
        <v>106</v>
      </c>
      <c r="H8807" s="14" t="s">
        <v>65</v>
      </c>
      <c r="I8807" s="14" t="s">
        <v>83</v>
      </c>
      <c r="J8807" s="14" t="s">
        <v>2174</v>
      </c>
      <c r="K8807" s="15" t="n">
        <v>102.72</v>
      </c>
      <c r="L8807" s="0" t="n">
        <v>3</v>
      </c>
      <c r="M8807" s="16" t="n">
        <v>0.2</v>
      </c>
      <c r="N8807" s="17" t="n">
        <v>37.236</v>
      </c>
      <c r="O8807" s="0" t="str">
        <f aca="false">TEXT(B8807,"YYYY-MM")</f>
        <v>2018-08</v>
      </c>
      <c r="P8807" s="18" t="n">
        <f aca="false">IFERROR(N8807/K8807,0)</f>
        <v>0.3625</v>
      </c>
      <c r="Q8807" s="0" t="str">
        <f aca="false">IF(M8807=0,"No Discount",IF(M8807&lt;0.2,"Low (1-19%)",IF(M8807&lt;0.4,"Medium (20-39%)","High (40%+)")))</f>
        <v>Medium (20-39%)</v>
      </c>
      <c r="R8807" s="0" t="str">
        <f aca="false">INDEX('Lookup Tables'!$B$2:$B$5,MATCH(F8807,'Lookup Tables'!$A$2:$A$5,0))</f>
        <v>Manager D</v>
      </c>
    </row>
    <row r="8808" customFormat="false" ht="15" hidden="false" customHeight="false" outlineLevel="0" collapsed="false">
      <c r="A8808" s="0" t="s">
        <v>6353</v>
      </c>
      <c r="B8808" s="13" t="n">
        <v>42990</v>
      </c>
      <c r="C8808" s="13" t="n">
        <v>42994</v>
      </c>
      <c r="D8808" s="14" t="s">
        <v>69</v>
      </c>
      <c r="E8808" s="14" t="s">
        <v>62</v>
      </c>
      <c r="F8808" s="14" t="s">
        <v>117</v>
      </c>
      <c r="G8808" s="14" t="s">
        <v>170</v>
      </c>
      <c r="H8808" s="14" t="s">
        <v>56</v>
      </c>
      <c r="I8808" s="14" t="s">
        <v>76</v>
      </c>
      <c r="J8808" s="14" t="s">
        <v>4203</v>
      </c>
      <c r="K8808" s="15" t="n">
        <v>40.48</v>
      </c>
      <c r="L8808" s="0" t="n">
        <v>2</v>
      </c>
      <c r="M8808" s="16" t="n">
        <v>0</v>
      </c>
      <c r="N8808" s="17" t="n">
        <v>14.5728</v>
      </c>
      <c r="O8808" s="0" t="str">
        <f aca="false">TEXT(B8808,"YYYY-MM")</f>
        <v>2017-09</v>
      </c>
      <c r="P8808" s="18" t="n">
        <f aca="false">IFERROR(N8808/K8808,0)</f>
        <v>0.36</v>
      </c>
      <c r="Q8808" s="0" t="str">
        <f aca="false">IF(M8808=0,"No Discount",IF(M8808&lt;0.2,"Low (1-19%)",IF(M8808&lt;0.4,"Medium (20-39%)","High (40%+)")))</f>
        <v>No Discount</v>
      </c>
      <c r="R8808" s="0" t="str">
        <f aca="false">INDEX('Lookup Tables'!$B$2:$B$5,MATCH(F8808,'Lookup Tables'!$A$2:$A$5,0))</f>
        <v>Manager B</v>
      </c>
    </row>
    <row r="8809" customFormat="false" ht="15" hidden="false" customHeight="false" outlineLevel="0" collapsed="false">
      <c r="A8809" s="0" t="s">
        <v>6354</v>
      </c>
      <c r="B8809" s="13" t="n">
        <v>43399</v>
      </c>
      <c r="C8809" s="13" t="n">
        <v>43404</v>
      </c>
      <c r="D8809" s="14" t="s">
        <v>69</v>
      </c>
      <c r="E8809" s="14" t="s">
        <v>53</v>
      </c>
      <c r="F8809" s="14" t="s">
        <v>117</v>
      </c>
      <c r="G8809" s="14" t="s">
        <v>118</v>
      </c>
      <c r="H8809" s="14" t="s">
        <v>65</v>
      </c>
      <c r="I8809" s="14" t="s">
        <v>83</v>
      </c>
      <c r="J8809" s="14" t="s">
        <v>1438</v>
      </c>
      <c r="K8809" s="15" t="n">
        <v>33.282</v>
      </c>
      <c r="L8809" s="0" t="n">
        <v>3</v>
      </c>
      <c r="M8809" s="16" t="n">
        <v>0.7</v>
      </c>
      <c r="N8809" s="17" t="n">
        <v>-27.735</v>
      </c>
      <c r="O8809" s="0" t="str">
        <f aca="false">TEXT(B8809,"YYYY-MM")</f>
        <v>2018-10</v>
      </c>
      <c r="P8809" s="18" t="n">
        <f aca="false">IFERROR(N8809/K8809,0)</f>
        <v>-0.833333333333333</v>
      </c>
      <c r="Q8809" s="0" t="str">
        <f aca="false">IF(M8809=0,"No Discount",IF(M8809&lt;0.2,"Low (1-19%)",IF(M8809&lt;0.4,"Medium (20-39%)","High (40%+)")))</f>
        <v>High (40%+)</v>
      </c>
      <c r="R8809" s="0" t="str">
        <f aca="false">INDEX('Lookup Tables'!$B$2:$B$5,MATCH(F8809,'Lookup Tables'!$A$2:$A$5,0))</f>
        <v>Manager B</v>
      </c>
    </row>
    <row r="8810" customFormat="false" ht="15" hidden="false" customHeight="false" outlineLevel="0" collapsed="false">
      <c r="A8810" s="0" t="s">
        <v>6354</v>
      </c>
      <c r="B8810" s="13" t="n">
        <v>43399</v>
      </c>
      <c r="C8810" s="13" t="n">
        <v>43404</v>
      </c>
      <c r="D8810" s="14" t="s">
        <v>69</v>
      </c>
      <c r="E8810" s="14" t="s">
        <v>53</v>
      </c>
      <c r="F8810" s="14" t="s">
        <v>117</v>
      </c>
      <c r="G8810" s="14" t="s">
        <v>118</v>
      </c>
      <c r="H8810" s="14" t="s">
        <v>80</v>
      </c>
      <c r="I8810" s="14" t="s">
        <v>81</v>
      </c>
      <c r="J8810" s="14" t="s">
        <v>2402</v>
      </c>
      <c r="K8810" s="15" t="n">
        <v>118.65</v>
      </c>
      <c r="L8810" s="0" t="n">
        <v>5</v>
      </c>
      <c r="M8810" s="16" t="n">
        <v>0.4</v>
      </c>
      <c r="N8810" s="17" t="n">
        <v>19.775</v>
      </c>
      <c r="O8810" s="0" t="str">
        <f aca="false">TEXT(B8810,"YYYY-MM")</f>
        <v>2018-10</v>
      </c>
      <c r="P8810" s="18" t="n">
        <f aca="false">IFERROR(N8810/K8810,0)</f>
        <v>0.166666666666667</v>
      </c>
      <c r="Q8810" s="0" t="str">
        <f aca="false">IF(M8810=0,"No Discount",IF(M8810&lt;0.2,"Low (1-19%)",IF(M8810&lt;0.4,"Medium (20-39%)","High (40%+)")))</f>
        <v>High (40%+)</v>
      </c>
      <c r="R8810" s="0" t="str">
        <f aca="false">INDEX('Lookup Tables'!$B$2:$B$5,MATCH(F8810,'Lookup Tables'!$A$2:$A$5,0))</f>
        <v>Manager B</v>
      </c>
    </row>
    <row r="8811" customFormat="false" ht="15" hidden="false" customHeight="false" outlineLevel="0" collapsed="false">
      <c r="A8811" s="0" t="s">
        <v>6354</v>
      </c>
      <c r="B8811" s="13" t="n">
        <v>43399</v>
      </c>
      <c r="C8811" s="13" t="n">
        <v>43404</v>
      </c>
      <c r="D8811" s="14" t="s">
        <v>69</v>
      </c>
      <c r="E8811" s="14" t="s">
        <v>53</v>
      </c>
      <c r="F8811" s="14" t="s">
        <v>117</v>
      </c>
      <c r="G8811" s="14" t="s">
        <v>118</v>
      </c>
      <c r="H8811" s="14" t="s">
        <v>65</v>
      </c>
      <c r="I8811" s="14" t="s">
        <v>66</v>
      </c>
      <c r="J8811" s="14" t="s">
        <v>1667</v>
      </c>
      <c r="K8811" s="15" t="n">
        <v>14.76</v>
      </c>
      <c r="L8811" s="0" t="n">
        <v>5</v>
      </c>
      <c r="M8811" s="16" t="n">
        <v>0.2</v>
      </c>
      <c r="N8811" s="17" t="n">
        <v>4.9815</v>
      </c>
      <c r="O8811" s="0" t="str">
        <f aca="false">TEXT(B8811,"YYYY-MM")</f>
        <v>2018-10</v>
      </c>
      <c r="P8811" s="18" t="n">
        <f aca="false">IFERROR(N8811/K8811,0)</f>
        <v>0.3375</v>
      </c>
      <c r="Q8811" s="0" t="str">
        <f aca="false">IF(M8811=0,"No Discount",IF(M8811&lt;0.2,"Low (1-19%)",IF(M8811&lt;0.4,"Medium (20-39%)","High (40%+)")))</f>
        <v>Medium (20-39%)</v>
      </c>
      <c r="R8811" s="0" t="str">
        <f aca="false">INDEX('Lookup Tables'!$B$2:$B$5,MATCH(F8811,'Lookup Tables'!$A$2:$A$5,0))</f>
        <v>Manager B</v>
      </c>
    </row>
    <row r="8812" customFormat="false" ht="15" hidden="false" customHeight="false" outlineLevel="0" collapsed="false">
      <c r="A8812" s="0" t="s">
        <v>6355</v>
      </c>
      <c r="B8812" s="13" t="n">
        <v>43250</v>
      </c>
      <c r="C8812" s="13" t="n">
        <v>43255</v>
      </c>
      <c r="D8812" s="14" t="s">
        <v>69</v>
      </c>
      <c r="E8812" s="14" t="s">
        <v>62</v>
      </c>
      <c r="F8812" s="14" t="s">
        <v>63</v>
      </c>
      <c r="G8812" s="14" t="s">
        <v>64</v>
      </c>
      <c r="H8812" s="14" t="s">
        <v>65</v>
      </c>
      <c r="I8812" s="14" t="s">
        <v>91</v>
      </c>
      <c r="J8812" s="14" t="s">
        <v>1699</v>
      </c>
      <c r="K8812" s="15" t="n">
        <v>37.52</v>
      </c>
      <c r="L8812" s="0" t="n">
        <v>4</v>
      </c>
      <c r="M8812" s="16" t="n">
        <v>0</v>
      </c>
      <c r="N8812" s="17" t="n">
        <v>18.0096</v>
      </c>
      <c r="O8812" s="0" t="str">
        <f aca="false">TEXT(B8812,"YYYY-MM")</f>
        <v>2018-05</v>
      </c>
      <c r="P8812" s="18" t="n">
        <f aca="false">IFERROR(N8812/K8812,0)</f>
        <v>0.48</v>
      </c>
      <c r="Q8812" s="0" t="str">
        <f aca="false">IF(M8812=0,"No Discount",IF(M8812&lt;0.2,"Low (1-19%)",IF(M8812&lt;0.4,"Medium (20-39%)","High (40%+)")))</f>
        <v>No Discount</v>
      </c>
      <c r="R8812" s="0" t="str">
        <f aca="false">INDEX('Lookup Tables'!$B$2:$B$5,MATCH(F8812,'Lookup Tables'!$A$2:$A$5,0))</f>
        <v>Manager D</v>
      </c>
    </row>
    <row r="8813" customFormat="false" ht="15" hidden="false" customHeight="false" outlineLevel="0" collapsed="false">
      <c r="A8813" s="0" t="s">
        <v>6356</v>
      </c>
      <c r="B8813" s="13" t="n">
        <v>42802</v>
      </c>
      <c r="C8813" s="13" t="n">
        <v>42807</v>
      </c>
      <c r="D8813" s="14" t="s">
        <v>69</v>
      </c>
      <c r="E8813" s="14" t="s">
        <v>62</v>
      </c>
      <c r="F8813" s="14" t="s">
        <v>98</v>
      </c>
      <c r="G8813" s="14" t="s">
        <v>157</v>
      </c>
      <c r="H8813" s="14" t="s">
        <v>65</v>
      </c>
      <c r="I8813" s="14" t="s">
        <v>85</v>
      </c>
      <c r="J8813" s="14" t="s">
        <v>2140</v>
      </c>
      <c r="K8813" s="15" t="n">
        <v>207.144</v>
      </c>
      <c r="L8813" s="0" t="n">
        <v>3</v>
      </c>
      <c r="M8813" s="16" t="n">
        <v>0.1</v>
      </c>
      <c r="N8813" s="17" t="n">
        <v>48.3336</v>
      </c>
      <c r="O8813" s="0" t="str">
        <f aca="false">TEXT(B8813,"YYYY-MM")</f>
        <v>2017-03</v>
      </c>
      <c r="P8813" s="18" t="n">
        <f aca="false">IFERROR(N8813/K8813,0)</f>
        <v>0.233333333333333</v>
      </c>
      <c r="Q8813" s="0" t="str">
        <f aca="false">IF(M8813=0,"No Discount",IF(M8813&lt;0.2,"Low (1-19%)",IF(M8813&lt;0.4,"Medium (20-39%)","High (40%+)")))</f>
        <v>Low (1-19%)</v>
      </c>
      <c r="R8813" s="0" t="str">
        <f aca="false">INDEX('Lookup Tables'!$B$2:$B$5,MATCH(F8813,'Lookup Tables'!$A$2:$A$5,0))</f>
        <v>Manager A</v>
      </c>
    </row>
    <row r="8814" customFormat="false" ht="15" hidden="false" customHeight="false" outlineLevel="0" collapsed="false">
      <c r="A8814" s="0" t="s">
        <v>6356</v>
      </c>
      <c r="B8814" s="13" t="n">
        <v>42802</v>
      </c>
      <c r="C8814" s="13" t="n">
        <v>42807</v>
      </c>
      <c r="D8814" s="14" t="s">
        <v>69</v>
      </c>
      <c r="E8814" s="14" t="s">
        <v>62</v>
      </c>
      <c r="F8814" s="14" t="s">
        <v>98</v>
      </c>
      <c r="G8814" s="14" t="s">
        <v>157</v>
      </c>
      <c r="H8814" s="14" t="s">
        <v>65</v>
      </c>
      <c r="I8814" s="14" t="s">
        <v>78</v>
      </c>
      <c r="J8814" s="14" t="s">
        <v>1953</v>
      </c>
      <c r="K8814" s="15" t="n">
        <v>13.9</v>
      </c>
      <c r="L8814" s="0" t="n">
        <v>5</v>
      </c>
      <c r="M8814" s="16" t="n">
        <v>0</v>
      </c>
      <c r="N8814" s="17" t="n">
        <v>3.753</v>
      </c>
      <c r="O8814" s="0" t="str">
        <f aca="false">TEXT(B8814,"YYYY-MM")</f>
        <v>2017-03</v>
      </c>
      <c r="P8814" s="18" t="n">
        <f aca="false">IFERROR(N8814/K8814,0)</f>
        <v>0.27</v>
      </c>
      <c r="Q8814" s="0" t="str">
        <f aca="false">IF(M8814=0,"No Discount",IF(M8814&lt;0.2,"Low (1-19%)",IF(M8814&lt;0.4,"Medium (20-39%)","High (40%+)")))</f>
        <v>No Discount</v>
      </c>
      <c r="R8814" s="0" t="str">
        <f aca="false">INDEX('Lookup Tables'!$B$2:$B$5,MATCH(F8814,'Lookup Tables'!$A$2:$A$5,0))</f>
        <v>Manager A</v>
      </c>
    </row>
    <row r="8815" customFormat="false" ht="15" hidden="false" customHeight="false" outlineLevel="0" collapsed="false">
      <c r="A8815" s="0" t="s">
        <v>6357</v>
      </c>
      <c r="B8815" s="13" t="n">
        <v>42577</v>
      </c>
      <c r="C8815" s="13" t="n">
        <v>42582</v>
      </c>
      <c r="D8815" s="14" t="s">
        <v>69</v>
      </c>
      <c r="E8815" s="14" t="s">
        <v>62</v>
      </c>
      <c r="F8815" s="14" t="s">
        <v>63</v>
      </c>
      <c r="G8815" s="14" t="s">
        <v>189</v>
      </c>
      <c r="H8815" s="14" t="s">
        <v>56</v>
      </c>
      <c r="I8815" s="14" t="s">
        <v>59</v>
      </c>
      <c r="J8815" s="14" t="s">
        <v>1125</v>
      </c>
      <c r="K8815" s="15" t="n">
        <v>266.352</v>
      </c>
      <c r="L8815" s="0" t="n">
        <v>3</v>
      </c>
      <c r="M8815" s="16" t="n">
        <v>0.2</v>
      </c>
      <c r="N8815" s="17" t="n">
        <v>13.3176</v>
      </c>
      <c r="O8815" s="0" t="str">
        <f aca="false">TEXT(B8815,"YYYY-MM")</f>
        <v>2016-07</v>
      </c>
      <c r="P8815" s="18" t="n">
        <f aca="false">IFERROR(N8815/K8815,0)</f>
        <v>0.05</v>
      </c>
      <c r="Q8815" s="0" t="str">
        <f aca="false">IF(M8815=0,"No Discount",IF(M8815&lt;0.2,"Low (1-19%)",IF(M8815&lt;0.4,"Medium (20-39%)","High (40%+)")))</f>
        <v>Medium (20-39%)</v>
      </c>
      <c r="R8815" s="0" t="str">
        <f aca="false">INDEX('Lookup Tables'!$B$2:$B$5,MATCH(F8815,'Lookup Tables'!$A$2:$A$5,0))</f>
        <v>Manager D</v>
      </c>
    </row>
    <row r="8816" customFormat="false" ht="15" hidden="false" customHeight="false" outlineLevel="0" collapsed="false">
      <c r="A8816" s="0" t="s">
        <v>6358</v>
      </c>
      <c r="B8816" s="13" t="n">
        <v>42697</v>
      </c>
      <c r="C8816" s="13" t="n">
        <v>42699</v>
      </c>
      <c r="D8816" s="14" t="s">
        <v>52</v>
      </c>
      <c r="E8816" s="14" t="s">
        <v>53</v>
      </c>
      <c r="F8816" s="14" t="s">
        <v>117</v>
      </c>
      <c r="G8816" s="14" t="s">
        <v>160</v>
      </c>
      <c r="H8816" s="14" t="s">
        <v>80</v>
      </c>
      <c r="I8816" s="14" t="s">
        <v>81</v>
      </c>
      <c r="J8816" s="14" t="s">
        <v>641</v>
      </c>
      <c r="K8816" s="15" t="n">
        <v>307.98</v>
      </c>
      <c r="L8816" s="0" t="n">
        <v>2</v>
      </c>
      <c r="M8816" s="16" t="n">
        <v>0</v>
      </c>
      <c r="N8816" s="17" t="n">
        <v>89.3142</v>
      </c>
      <c r="O8816" s="0" t="str">
        <f aca="false">TEXT(B8816,"YYYY-MM")</f>
        <v>2016-11</v>
      </c>
      <c r="P8816" s="18" t="n">
        <f aca="false">IFERROR(N8816/K8816,0)</f>
        <v>0.29</v>
      </c>
      <c r="Q8816" s="0" t="str">
        <f aca="false">IF(M8816=0,"No Discount",IF(M8816&lt;0.2,"Low (1-19%)",IF(M8816&lt;0.4,"Medium (20-39%)","High (40%+)")))</f>
        <v>No Discount</v>
      </c>
      <c r="R8816" s="0" t="str">
        <f aca="false">INDEX('Lookup Tables'!$B$2:$B$5,MATCH(F8816,'Lookup Tables'!$A$2:$A$5,0))</f>
        <v>Manager B</v>
      </c>
    </row>
    <row r="8817" customFormat="false" ht="15" hidden="false" customHeight="false" outlineLevel="0" collapsed="false">
      <c r="A8817" s="0" t="s">
        <v>6358</v>
      </c>
      <c r="B8817" s="13" t="n">
        <v>42697</v>
      </c>
      <c r="C8817" s="13" t="n">
        <v>42699</v>
      </c>
      <c r="D8817" s="14" t="s">
        <v>52</v>
      </c>
      <c r="E8817" s="14" t="s">
        <v>53</v>
      </c>
      <c r="F8817" s="14" t="s">
        <v>117</v>
      </c>
      <c r="G8817" s="14" t="s">
        <v>160</v>
      </c>
      <c r="H8817" s="14" t="s">
        <v>65</v>
      </c>
      <c r="I8817" s="14" t="s">
        <v>91</v>
      </c>
      <c r="J8817" s="14" t="s">
        <v>6359</v>
      </c>
      <c r="K8817" s="15" t="n">
        <v>44.1</v>
      </c>
      <c r="L8817" s="0" t="n">
        <v>6</v>
      </c>
      <c r="M8817" s="16" t="n">
        <v>0</v>
      </c>
      <c r="N8817" s="17" t="n">
        <v>20.727</v>
      </c>
      <c r="O8817" s="0" t="str">
        <f aca="false">TEXT(B8817,"YYYY-MM")</f>
        <v>2016-11</v>
      </c>
      <c r="P8817" s="18" t="n">
        <f aca="false">IFERROR(N8817/K8817,0)</f>
        <v>0.47</v>
      </c>
      <c r="Q8817" s="0" t="str">
        <f aca="false">IF(M8817=0,"No Discount",IF(M8817&lt;0.2,"Low (1-19%)",IF(M8817&lt;0.4,"Medium (20-39%)","High (40%+)")))</f>
        <v>No Discount</v>
      </c>
      <c r="R8817" s="0" t="str">
        <f aca="false">INDEX('Lookup Tables'!$B$2:$B$5,MATCH(F8817,'Lookup Tables'!$A$2:$A$5,0))</f>
        <v>Manager B</v>
      </c>
    </row>
    <row r="8818" customFormat="false" ht="15" hidden="false" customHeight="false" outlineLevel="0" collapsed="false">
      <c r="A8818" s="0" t="s">
        <v>6358</v>
      </c>
      <c r="B8818" s="13" t="n">
        <v>42697</v>
      </c>
      <c r="C8818" s="13" t="n">
        <v>42699</v>
      </c>
      <c r="D8818" s="14" t="s">
        <v>52</v>
      </c>
      <c r="E8818" s="14" t="s">
        <v>53</v>
      </c>
      <c r="F8818" s="14" t="s">
        <v>117</v>
      </c>
      <c r="G8818" s="14" t="s">
        <v>160</v>
      </c>
      <c r="H8818" s="14" t="s">
        <v>65</v>
      </c>
      <c r="I8818" s="14" t="s">
        <v>78</v>
      </c>
      <c r="J8818" s="14" t="s">
        <v>365</v>
      </c>
      <c r="K8818" s="15" t="n">
        <v>13.12</v>
      </c>
      <c r="L8818" s="0" t="n">
        <v>4</v>
      </c>
      <c r="M8818" s="16" t="n">
        <v>0</v>
      </c>
      <c r="N8818" s="17" t="n">
        <v>5.6416</v>
      </c>
      <c r="O8818" s="0" t="str">
        <f aca="false">TEXT(B8818,"YYYY-MM")</f>
        <v>2016-11</v>
      </c>
      <c r="P8818" s="18" t="n">
        <f aca="false">IFERROR(N8818/K8818,0)</f>
        <v>0.43</v>
      </c>
      <c r="Q8818" s="0" t="str">
        <f aca="false">IF(M8818=0,"No Discount",IF(M8818&lt;0.2,"Low (1-19%)",IF(M8818&lt;0.4,"Medium (20-39%)","High (40%+)")))</f>
        <v>No Discount</v>
      </c>
      <c r="R8818" s="0" t="str">
        <f aca="false">INDEX('Lookup Tables'!$B$2:$B$5,MATCH(F8818,'Lookup Tables'!$A$2:$A$5,0))</f>
        <v>Manager B</v>
      </c>
    </row>
    <row r="8819" customFormat="false" ht="15" hidden="false" customHeight="false" outlineLevel="0" collapsed="false">
      <c r="A8819" s="0" t="s">
        <v>6358</v>
      </c>
      <c r="B8819" s="13" t="n">
        <v>42697</v>
      </c>
      <c r="C8819" s="13" t="n">
        <v>42699</v>
      </c>
      <c r="D8819" s="14" t="s">
        <v>52</v>
      </c>
      <c r="E8819" s="14" t="s">
        <v>53</v>
      </c>
      <c r="F8819" s="14" t="s">
        <v>117</v>
      </c>
      <c r="G8819" s="14" t="s">
        <v>160</v>
      </c>
      <c r="H8819" s="14" t="s">
        <v>65</v>
      </c>
      <c r="I8819" s="14" t="s">
        <v>129</v>
      </c>
      <c r="J8819" s="14" t="s">
        <v>340</v>
      </c>
      <c r="K8819" s="15" t="n">
        <v>16.56</v>
      </c>
      <c r="L8819" s="0" t="n">
        <v>2</v>
      </c>
      <c r="M8819" s="16" t="n">
        <v>0</v>
      </c>
      <c r="N8819" s="17" t="n">
        <v>7.7832</v>
      </c>
      <c r="O8819" s="0" t="str">
        <f aca="false">TEXT(B8819,"YYYY-MM")</f>
        <v>2016-11</v>
      </c>
      <c r="P8819" s="18" t="n">
        <f aca="false">IFERROR(N8819/K8819,0)</f>
        <v>0.47</v>
      </c>
      <c r="Q8819" s="0" t="str">
        <f aca="false">IF(M8819=0,"No Discount",IF(M8819&lt;0.2,"Low (1-19%)",IF(M8819&lt;0.4,"Medium (20-39%)","High (40%+)")))</f>
        <v>No Discount</v>
      </c>
      <c r="R8819" s="0" t="str">
        <f aca="false">INDEX('Lookup Tables'!$B$2:$B$5,MATCH(F8819,'Lookup Tables'!$A$2:$A$5,0))</f>
        <v>Manager B</v>
      </c>
    </row>
    <row r="8820" customFormat="false" ht="15" hidden="false" customHeight="false" outlineLevel="0" collapsed="false">
      <c r="A8820" s="0" t="s">
        <v>6358</v>
      </c>
      <c r="B8820" s="13" t="n">
        <v>42697</v>
      </c>
      <c r="C8820" s="13" t="n">
        <v>42699</v>
      </c>
      <c r="D8820" s="14" t="s">
        <v>52</v>
      </c>
      <c r="E8820" s="14" t="s">
        <v>53</v>
      </c>
      <c r="F8820" s="14" t="s">
        <v>117</v>
      </c>
      <c r="G8820" s="14" t="s">
        <v>160</v>
      </c>
      <c r="H8820" s="14" t="s">
        <v>65</v>
      </c>
      <c r="I8820" s="14" t="s">
        <v>91</v>
      </c>
      <c r="J8820" s="14" t="s">
        <v>873</v>
      </c>
      <c r="K8820" s="15" t="n">
        <v>38.88</v>
      </c>
      <c r="L8820" s="0" t="n">
        <v>6</v>
      </c>
      <c r="M8820" s="16" t="n">
        <v>0</v>
      </c>
      <c r="N8820" s="17" t="n">
        <v>18.6624</v>
      </c>
      <c r="O8820" s="0" t="str">
        <f aca="false">TEXT(B8820,"YYYY-MM")</f>
        <v>2016-11</v>
      </c>
      <c r="P8820" s="18" t="n">
        <f aca="false">IFERROR(N8820/K8820,0)</f>
        <v>0.48</v>
      </c>
      <c r="Q8820" s="0" t="str">
        <f aca="false">IF(M8820=0,"No Discount",IF(M8820&lt;0.2,"Low (1-19%)",IF(M8820&lt;0.4,"Medium (20-39%)","High (40%+)")))</f>
        <v>No Discount</v>
      </c>
      <c r="R8820" s="0" t="str">
        <f aca="false">INDEX('Lookup Tables'!$B$2:$B$5,MATCH(F8820,'Lookup Tables'!$A$2:$A$5,0))</f>
        <v>Manager B</v>
      </c>
    </row>
    <row r="8821" customFormat="false" ht="15" hidden="false" customHeight="false" outlineLevel="0" collapsed="false">
      <c r="A8821" s="0" t="s">
        <v>6360</v>
      </c>
      <c r="B8821" s="13" t="n">
        <v>42702</v>
      </c>
      <c r="C8821" s="13" t="n">
        <v>42706</v>
      </c>
      <c r="D8821" s="14" t="s">
        <v>69</v>
      </c>
      <c r="E8821" s="14" t="s">
        <v>53</v>
      </c>
      <c r="F8821" s="14" t="s">
        <v>98</v>
      </c>
      <c r="G8821" s="14" t="s">
        <v>99</v>
      </c>
      <c r="H8821" s="14" t="s">
        <v>65</v>
      </c>
      <c r="I8821" s="14" t="s">
        <v>91</v>
      </c>
      <c r="J8821" s="14" t="s">
        <v>1160</v>
      </c>
      <c r="K8821" s="15" t="n">
        <v>335.52</v>
      </c>
      <c r="L8821" s="0" t="n">
        <v>4</v>
      </c>
      <c r="M8821" s="16" t="n">
        <v>0.2</v>
      </c>
      <c r="N8821" s="17" t="n">
        <v>117.432</v>
      </c>
      <c r="O8821" s="0" t="str">
        <f aca="false">TEXT(B8821,"YYYY-MM")</f>
        <v>2016-11</v>
      </c>
      <c r="P8821" s="18" t="n">
        <f aca="false">IFERROR(N8821/K8821,0)</f>
        <v>0.35</v>
      </c>
      <c r="Q8821" s="0" t="str">
        <f aca="false">IF(M8821=0,"No Discount",IF(M8821&lt;0.2,"Low (1-19%)",IF(M8821&lt;0.4,"Medium (20-39%)","High (40%+)")))</f>
        <v>Medium (20-39%)</v>
      </c>
      <c r="R8821" s="0" t="str">
        <f aca="false">INDEX('Lookup Tables'!$B$2:$B$5,MATCH(F8821,'Lookup Tables'!$A$2:$A$5,0))</f>
        <v>Manager A</v>
      </c>
    </row>
    <row r="8822" customFormat="false" ht="15" hidden="false" customHeight="false" outlineLevel="0" collapsed="false">
      <c r="A8822" s="0" t="s">
        <v>6361</v>
      </c>
      <c r="B8822" s="13" t="n">
        <v>43407</v>
      </c>
      <c r="C8822" s="13" t="n">
        <v>43411</v>
      </c>
      <c r="D8822" s="14" t="s">
        <v>69</v>
      </c>
      <c r="E8822" s="14" t="s">
        <v>53</v>
      </c>
      <c r="F8822" s="14" t="s">
        <v>54</v>
      </c>
      <c r="G8822" s="14" t="s">
        <v>70</v>
      </c>
      <c r="H8822" s="14" t="s">
        <v>80</v>
      </c>
      <c r="I8822" s="14" t="s">
        <v>570</v>
      </c>
      <c r="J8822" s="14" t="s">
        <v>814</v>
      </c>
      <c r="K8822" s="15" t="n">
        <v>959.984</v>
      </c>
      <c r="L8822" s="0" t="n">
        <v>2</v>
      </c>
      <c r="M8822" s="16" t="n">
        <v>0.2</v>
      </c>
      <c r="N8822" s="17" t="n">
        <v>311.9948</v>
      </c>
      <c r="O8822" s="0" t="str">
        <f aca="false">TEXT(B8822,"YYYY-MM")</f>
        <v>2018-11</v>
      </c>
      <c r="P8822" s="18" t="n">
        <f aca="false">IFERROR(N8822/K8822,0)</f>
        <v>0.325</v>
      </c>
      <c r="Q8822" s="0" t="str">
        <f aca="false">IF(M8822=0,"No Discount",IF(M8822&lt;0.2,"Low (1-19%)",IF(M8822&lt;0.4,"Medium (20-39%)","High (40%+)")))</f>
        <v>Medium (20-39%)</v>
      </c>
      <c r="R8822" s="0" t="str">
        <f aca="false">INDEX('Lookup Tables'!$B$2:$B$5,MATCH(F8822,'Lookup Tables'!$A$2:$A$5,0))</f>
        <v>Manager C</v>
      </c>
    </row>
    <row r="8823" customFormat="false" ht="15" hidden="false" customHeight="false" outlineLevel="0" collapsed="false">
      <c r="A8823" s="0" t="s">
        <v>6361</v>
      </c>
      <c r="B8823" s="13" t="n">
        <v>43407</v>
      </c>
      <c r="C8823" s="13" t="n">
        <v>43411</v>
      </c>
      <c r="D8823" s="14" t="s">
        <v>69</v>
      </c>
      <c r="E8823" s="14" t="s">
        <v>53</v>
      </c>
      <c r="F8823" s="14" t="s">
        <v>54</v>
      </c>
      <c r="G8823" s="14" t="s">
        <v>70</v>
      </c>
      <c r="H8823" s="14" t="s">
        <v>65</v>
      </c>
      <c r="I8823" s="14" t="s">
        <v>83</v>
      </c>
      <c r="J8823" s="14" t="s">
        <v>2492</v>
      </c>
      <c r="K8823" s="15" t="n">
        <v>4.086</v>
      </c>
      <c r="L8823" s="0" t="n">
        <v>2</v>
      </c>
      <c r="M8823" s="16" t="n">
        <v>0.7</v>
      </c>
      <c r="N8823" s="17" t="n">
        <v>-2.9964</v>
      </c>
      <c r="O8823" s="0" t="str">
        <f aca="false">TEXT(B8823,"YYYY-MM")</f>
        <v>2018-11</v>
      </c>
      <c r="P8823" s="18" t="n">
        <f aca="false">IFERROR(N8823/K8823,0)</f>
        <v>-0.733333333333333</v>
      </c>
      <c r="Q8823" s="0" t="str">
        <f aca="false">IF(M8823=0,"No Discount",IF(M8823&lt;0.2,"Low (1-19%)",IF(M8823&lt;0.4,"Medium (20-39%)","High (40%+)")))</f>
        <v>High (40%+)</v>
      </c>
      <c r="R8823" s="0" t="str">
        <f aca="false">INDEX('Lookup Tables'!$B$2:$B$5,MATCH(F8823,'Lookup Tables'!$A$2:$A$5,0))</f>
        <v>Manager C</v>
      </c>
    </row>
    <row r="8824" customFormat="false" ht="15" hidden="false" customHeight="false" outlineLevel="0" collapsed="false">
      <c r="A8824" s="0" t="s">
        <v>6361</v>
      </c>
      <c r="B8824" s="13" t="n">
        <v>43407</v>
      </c>
      <c r="C8824" s="13" t="n">
        <v>43411</v>
      </c>
      <c r="D8824" s="14" t="s">
        <v>69</v>
      </c>
      <c r="E8824" s="14" t="s">
        <v>53</v>
      </c>
      <c r="F8824" s="14" t="s">
        <v>54</v>
      </c>
      <c r="G8824" s="14" t="s">
        <v>70</v>
      </c>
      <c r="H8824" s="14" t="s">
        <v>65</v>
      </c>
      <c r="I8824" s="14" t="s">
        <v>78</v>
      </c>
      <c r="J8824" s="14" t="s">
        <v>4661</v>
      </c>
      <c r="K8824" s="15" t="n">
        <v>55.984</v>
      </c>
      <c r="L8824" s="0" t="n">
        <v>2</v>
      </c>
      <c r="M8824" s="16" t="n">
        <v>0.2</v>
      </c>
      <c r="N8824" s="17" t="n">
        <v>4.1988</v>
      </c>
      <c r="O8824" s="0" t="str">
        <f aca="false">TEXT(B8824,"YYYY-MM")</f>
        <v>2018-11</v>
      </c>
      <c r="P8824" s="18" t="n">
        <f aca="false">IFERROR(N8824/K8824,0)</f>
        <v>0.075</v>
      </c>
      <c r="Q8824" s="0" t="str">
        <f aca="false">IF(M8824=0,"No Discount",IF(M8824&lt;0.2,"Low (1-19%)",IF(M8824&lt;0.4,"Medium (20-39%)","High (40%+)")))</f>
        <v>Medium (20-39%)</v>
      </c>
      <c r="R8824" s="0" t="str">
        <f aca="false">INDEX('Lookup Tables'!$B$2:$B$5,MATCH(F8824,'Lookup Tables'!$A$2:$A$5,0))</f>
        <v>Manager C</v>
      </c>
    </row>
    <row r="8825" customFormat="false" ht="15" hidden="false" customHeight="false" outlineLevel="0" collapsed="false">
      <c r="A8825" s="0" t="s">
        <v>6361</v>
      </c>
      <c r="B8825" s="13" t="n">
        <v>43407</v>
      </c>
      <c r="C8825" s="13" t="n">
        <v>43411</v>
      </c>
      <c r="D8825" s="14" t="s">
        <v>69</v>
      </c>
      <c r="E8825" s="14" t="s">
        <v>53</v>
      </c>
      <c r="F8825" s="14" t="s">
        <v>54</v>
      </c>
      <c r="G8825" s="14" t="s">
        <v>70</v>
      </c>
      <c r="H8825" s="14" t="s">
        <v>65</v>
      </c>
      <c r="I8825" s="14" t="s">
        <v>91</v>
      </c>
      <c r="J8825" s="14" t="s">
        <v>1264</v>
      </c>
      <c r="K8825" s="15" t="n">
        <v>10.688</v>
      </c>
      <c r="L8825" s="0" t="n">
        <v>2</v>
      </c>
      <c r="M8825" s="16" t="n">
        <v>0.2</v>
      </c>
      <c r="N8825" s="17" t="n">
        <v>3.7408</v>
      </c>
      <c r="O8825" s="0" t="str">
        <f aca="false">TEXT(B8825,"YYYY-MM")</f>
        <v>2018-11</v>
      </c>
      <c r="P8825" s="18" t="n">
        <f aca="false">IFERROR(N8825/K8825,0)</f>
        <v>0.35</v>
      </c>
      <c r="Q8825" s="0" t="str">
        <f aca="false">IF(M8825=0,"No Discount",IF(M8825&lt;0.2,"Low (1-19%)",IF(M8825&lt;0.4,"Medium (20-39%)","High (40%+)")))</f>
        <v>Medium (20-39%)</v>
      </c>
      <c r="R8825" s="0" t="str">
        <f aca="false">INDEX('Lookup Tables'!$B$2:$B$5,MATCH(F8825,'Lookup Tables'!$A$2:$A$5,0))</f>
        <v>Manager C</v>
      </c>
    </row>
    <row r="8826" customFormat="false" ht="15" hidden="false" customHeight="false" outlineLevel="0" collapsed="false">
      <c r="A8826" s="0" t="s">
        <v>6362</v>
      </c>
      <c r="B8826" s="13" t="n">
        <v>43180</v>
      </c>
      <c r="C8826" s="13" t="n">
        <v>43182</v>
      </c>
      <c r="D8826" s="14" t="s">
        <v>52</v>
      </c>
      <c r="E8826" s="14" t="s">
        <v>53</v>
      </c>
      <c r="F8826" s="14" t="s">
        <v>117</v>
      </c>
      <c r="G8826" s="14" t="s">
        <v>118</v>
      </c>
      <c r="H8826" s="14" t="s">
        <v>65</v>
      </c>
      <c r="I8826" s="14" t="s">
        <v>129</v>
      </c>
      <c r="J8826" s="14" t="s">
        <v>781</v>
      </c>
      <c r="K8826" s="15" t="n">
        <v>8.856</v>
      </c>
      <c r="L8826" s="0" t="n">
        <v>3</v>
      </c>
      <c r="M8826" s="16" t="n">
        <v>0.2</v>
      </c>
      <c r="N8826" s="17" t="n">
        <v>2.8782</v>
      </c>
      <c r="O8826" s="0" t="str">
        <f aca="false">TEXT(B8826,"YYYY-MM")</f>
        <v>2018-03</v>
      </c>
      <c r="P8826" s="18" t="n">
        <f aca="false">IFERROR(N8826/K8826,0)</f>
        <v>0.325</v>
      </c>
      <c r="Q8826" s="0" t="str">
        <f aca="false">IF(M8826=0,"No Discount",IF(M8826&lt;0.2,"Low (1-19%)",IF(M8826&lt;0.4,"Medium (20-39%)","High (40%+)")))</f>
        <v>Medium (20-39%)</v>
      </c>
      <c r="R8826" s="0" t="str">
        <f aca="false">INDEX('Lookup Tables'!$B$2:$B$5,MATCH(F8826,'Lookup Tables'!$A$2:$A$5,0))</f>
        <v>Manager B</v>
      </c>
    </row>
    <row r="8827" customFormat="false" ht="15" hidden="false" customHeight="false" outlineLevel="0" collapsed="false">
      <c r="A8827" s="0" t="s">
        <v>6363</v>
      </c>
      <c r="B8827" s="13" t="n">
        <v>42723</v>
      </c>
      <c r="C8827" s="13" t="n">
        <v>42726</v>
      </c>
      <c r="D8827" s="14" t="s">
        <v>137</v>
      </c>
      <c r="E8827" s="14" t="s">
        <v>53</v>
      </c>
      <c r="F8827" s="14" t="s">
        <v>117</v>
      </c>
      <c r="G8827" s="14" t="s">
        <v>118</v>
      </c>
      <c r="H8827" s="14" t="s">
        <v>65</v>
      </c>
      <c r="I8827" s="14" t="s">
        <v>66</v>
      </c>
      <c r="J8827" s="14" t="s">
        <v>2238</v>
      </c>
      <c r="K8827" s="15" t="n">
        <v>6.912</v>
      </c>
      <c r="L8827" s="0" t="n">
        <v>3</v>
      </c>
      <c r="M8827" s="16" t="n">
        <v>0.2</v>
      </c>
      <c r="N8827" s="17" t="n">
        <v>2.5056</v>
      </c>
      <c r="O8827" s="0" t="str">
        <f aca="false">TEXT(B8827,"YYYY-MM")</f>
        <v>2016-12</v>
      </c>
      <c r="P8827" s="18" t="n">
        <f aca="false">IFERROR(N8827/K8827,0)</f>
        <v>0.3625</v>
      </c>
      <c r="Q8827" s="0" t="str">
        <f aca="false">IF(M8827=0,"No Discount",IF(M8827&lt;0.2,"Low (1-19%)",IF(M8827&lt;0.4,"Medium (20-39%)","High (40%+)")))</f>
        <v>Medium (20-39%)</v>
      </c>
      <c r="R8827" s="0" t="str">
        <f aca="false">INDEX('Lookup Tables'!$B$2:$B$5,MATCH(F8827,'Lookup Tables'!$A$2:$A$5,0))</f>
        <v>Manager B</v>
      </c>
    </row>
    <row r="8828" customFormat="false" ht="15" hidden="false" customHeight="false" outlineLevel="0" collapsed="false">
      <c r="A8828" s="0" t="s">
        <v>6364</v>
      </c>
      <c r="B8828" s="13" t="n">
        <v>42096</v>
      </c>
      <c r="C8828" s="13" t="n">
        <v>42100</v>
      </c>
      <c r="D8828" s="14" t="s">
        <v>52</v>
      </c>
      <c r="E8828" s="14" t="s">
        <v>53</v>
      </c>
      <c r="F8828" s="14" t="s">
        <v>98</v>
      </c>
      <c r="G8828" s="14" t="s">
        <v>99</v>
      </c>
      <c r="H8828" s="14" t="s">
        <v>65</v>
      </c>
      <c r="I8828" s="14" t="s">
        <v>91</v>
      </c>
      <c r="J8828" s="14" t="s">
        <v>858</v>
      </c>
      <c r="K8828" s="15" t="n">
        <v>26.72</v>
      </c>
      <c r="L8828" s="0" t="n">
        <v>5</v>
      </c>
      <c r="M8828" s="16" t="n">
        <v>0.2</v>
      </c>
      <c r="N8828" s="17" t="n">
        <v>9.352</v>
      </c>
      <c r="O8828" s="0" t="str">
        <f aca="false">TEXT(B8828,"YYYY-MM")</f>
        <v>2015-04</v>
      </c>
      <c r="P8828" s="18" t="n">
        <f aca="false">IFERROR(N8828/K8828,0)</f>
        <v>0.35</v>
      </c>
      <c r="Q8828" s="0" t="str">
        <f aca="false">IF(M8828=0,"No Discount",IF(M8828&lt;0.2,"Low (1-19%)",IF(M8828&lt;0.4,"Medium (20-39%)","High (40%+)")))</f>
        <v>Medium (20-39%)</v>
      </c>
      <c r="R8828" s="0" t="str">
        <f aca="false">INDEX('Lookup Tables'!$B$2:$B$5,MATCH(F8828,'Lookup Tables'!$A$2:$A$5,0))</f>
        <v>Manager A</v>
      </c>
    </row>
    <row r="8829" customFormat="false" ht="15" hidden="false" customHeight="false" outlineLevel="0" collapsed="false">
      <c r="A8829" s="0" t="s">
        <v>6364</v>
      </c>
      <c r="B8829" s="13" t="n">
        <v>42096</v>
      </c>
      <c r="C8829" s="13" t="n">
        <v>42100</v>
      </c>
      <c r="D8829" s="14" t="s">
        <v>52</v>
      </c>
      <c r="E8829" s="14" t="s">
        <v>53</v>
      </c>
      <c r="F8829" s="14" t="s">
        <v>98</v>
      </c>
      <c r="G8829" s="14" t="s">
        <v>99</v>
      </c>
      <c r="H8829" s="14" t="s">
        <v>65</v>
      </c>
      <c r="I8829" s="14" t="s">
        <v>91</v>
      </c>
      <c r="J8829" s="14" t="s">
        <v>4942</v>
      </c>
      <c r="K8829" s="15" t="n">
        <v>33.488</v>
      </c>
      <c r="L8829" s="0" t="n">
        <v>7</v>
      </c>
      <c r="M8829" s="16" t="n">
        <v>0.2</v>
      </c>
      <c r="N8829" s="17" t="n">
        <v>10.465</v>
      </c>
      <c r="O8829" s="0" t="str">
        <f aca="false">TEXT(B8829,"YYYY-MM")</f>
        <v>2015-04</v>
      </c>
      <c r="P8829" s="18" t="n">
        <f aca="false">IFERROR(N8829/K8829,0)</f>
        <v>0.3125</v>
      </c>
      <c r="Q8829" s="0" t="str">
        <f aca="false">IF(M8829=0,"No Discount",IF(M8829&lt;0.2,"Low (1-19%)",IF(M8829&lt;0.4,"Medium (20-39%)","High (40%+)")))</f>
        <v>Medium (20-39%)</v>
      </c>
      <c r="R8829" s="0" t="str">
        <f aca="false">INDEX('Lookup Tables'!$B$2:$B$5,MATCH(F8829,'Lookup Tables'!$A$2:$A$5,0))</f>
        <v>Manager A</v>
      </c>
    </row>
    <row r="8830" customFormat="false" ht="15" hidden="false" customHeight="false" outlineLevel="0" collapsed="false">
      <c r="A8830" s="0" t="s">
        <v>6365</v>
      </c>
      <c r="B8830" s="13" t="n">
        <v>42526</v>
      </c>
      <c r="C8830" s="13" t="n">
        <v>42530</v>
      </c>
      <c r="D8830" s="14" t="s">
        <v>69</v>
      </c>
      <c r="E8830" s="14" t="s">
        <v>62</v>
      </c>
      <c r="F8830" s="14" t="s">
        <v>98</v>
      </c>
      <c r="G8830" s="14" t="s">
        <v>311</v>
      </c>
      <c r="H8830" s="14" t="s">
        <v>65</v>
      </c>
      <c r="I8830" s="14" t="s">
        <v>91</v>
      </c>
      <c r="J8830" s="14" t="s">
        <v>2170</v>
      </c>
      <c r="K8830" s="15" t="n">
        <v>10.56</v>
      </c>
      <c r="L8830" s="0" t="n">
        <v>2</v>
      </c>
      <c r="M8830" s="16" t="n">
        <v>0</v>
      </c>
      <c r="N8830" s="17" t="n">
        <v>4.752</v>
      </c>
      <c r="O8830" s="0" t="str">
        <f aca="false">TEXT(B8830,"YYYY-MM")</f>
        <v>2016-06</v>
      </c>
      <c r="P8830" s="18" t="n">
        <f aca="false">IFERROR(N8830/K8830,0)</f>
        <v>0.45</v>
      </c>
      <c r="Q8830" s="0" t="str">
        <f aca="false">IF(M8830=0,"No Discount",IF(M8830&lt;0.2,"Low (1-19%)",IF(M8830&lt;0.4,"Medium (20-39%)","High (40%+)")))</f>
        <v>No Discount</v>
      </c>
      <c r="R8830" s="0" t="str">
        <f aca="false">INDEX('Lookup Tables'!$B$2:$B$5,MATCH(F8830,'Lookup Tables'!$A$2:$A$5,0))</f>
        <v>Manager A</v>
      </c>
    </row>
    <row r="8831" customFormat="false" ht="15" hidden="false" customHeight="false" outlineLevel="0" collapsed="false">
      <c r="A8831" s="0" t="s">
        <v>6366</v>
      </c>
      <c r="B8831" s="13" t="n">
        <v>42283</v>
      </c>
      <c r="C8831" s="13" t="n">
        <v>42286</v>
      </c>
      <c r="D8831" s="14" t="s">
        <v>137</v>
      </c>
      <c r="E8831" s="14" t="s">
        <v>62</v>
      </c>
      <c r="F8831" s="14" t="s">
        <v>98</v>
      </c>
      <c r="G8831" s="14" t="s">
        <v>164</v>
      </c>
      <c r="H8831" s="14" t="s">
        <v>65</v>
      </c>
      <c r="I8831" s="14" t="s">
        <v>73</v>
      </c>
      <c r="J8831" s="14" t="s">
        <v>3984</v>
      </c>
      <c r="K8831" s="15" t="n">
        <v>386.34</v>
      </c>
      <c r="L8831" s="0" t="n">
        <v>2</v>
      </c>
      <c r="M8831" s="16" t="n">
        <v>0</v>
      </c>
      <c r="N8831" s="17" t="n">
        <v>54.0876</v>
      </c>
      <c r="O8831" s="0" t="str">
        <f aca="false">TEXT(B8831,"YYYY-MM")</f>
        <v>2015-10</v>
      </c>
      <c r="P8831" s="18" t="n">
        <f aca="false">IFERROR(N8831/K8831,0)</f>
        <v>0.14</v>
      </c>
      <c r="Q8831" s="0" t="str">
        <f aca="false">IF(M8831=0,"No Discount",IF(M8831&lt;0.2,"Low (1-19%)",IF(M8831&lt;0.4,"Medium (20-39%)","High (40%+)")))</f>
        <v>No Discount</v>
      </c>
      <c r="R8831" s="0" t="str">
        <f aca="false">INDEX('Lookup Tables'!$B$2:$B$5,MATCH(F8831,'Lookup Tables'!$A$2:$A$5,0))</f>
        <v>Manager A</v>
      </c>
    </row>
    <row r="8832" customFormat="false" ht="15" hidden="false" customHeight="false" outlineLevel="0" collapsed="false">
      <c r="A8832" s="0" t="s">
        <v>6367</v>
      </c>
      <c r="B8832" s="13" t="n">
        <v>42968</v>
      </c>
      <c r="C8832" s="13" t="n">
        <v>42971</v>
      </c>
      <c r="D8832" s="14" t="s">
        <v>52</v>
      </c>
      <c r="E8832" s="14" t="s">
        <v>62</v>
      </c>
      <c r="F8832" s="14" t="s">
        <v>63</v>
      </c>
      <c r="G8832" s="14" t="s">
        <v>94</v>
      </c>
      <c r="H8832" s="14" t="s">
        <v>65</v>
      </c>
      <c r="I8832" s="14" t="s">
        <v>83</v>
      </c>
      <c r="J8832" s="14" t="s">
        <v>1447</v>
      </c>
      <c r="K8832" s="15" t="n">
        <v>33.44</v>
      </c>
      <c r="L8832" s="0" t="n">
        <v>10</v>
      </c>
      <c r="M8832" s="16" t="n">
        <v>0.2</v>
      </c>
      <c r="N8832" s="17" t="n">
        <v>11.704</v>
      </c>
      <c r="O8832" s="0" t="str">
        <f aca="false">TEXT(B8832,"YYYY-MM")</f>
        <v>2017-08</v>
      </c>
      <c r="P8832" s="18" t="n">
        <f aca="false">IFERROR(N8832/K8832,0)</f>
        <v>0.35</v>
      </c>
      <c r="Q8832" s="0" t="str">
        <f aca="false">IF(M8832=0,"No Discount",IF(M8832&lt;0.2,"Low (1-19%)",IF(M8832&lt;0.4,"Medium (20-39%)","High (40%+)")))</f>
        <v>Medium (20-39%)</v>
      </c>
      <c r="R8832" s="0" t="str">
        <f aca="false">INDEX('Lookup Tables'!$B$2:$B$5,MATCH(F8832,'Lookup Tables'!$A$2:$A$5,0))</f>
        <v>Manager D</v>
      </c>
    </row>
    <row r="8833" customFormat="false" ht="15" hidden="false" customHeight="false" outlineLevel="0" collapsed="false">
      <c r="A8833" s="0" t="s">
        <v>6368</v>
      </c>
      <c r="B8833" s="13" t="n">
        <v>42689</v>
      </c>
      <c r="C8833" s="13" t="n">
        <v>42693</v>
      </c>
      <c r="D8833" s="14" t="s">
        <v>69</v>
      </c>
      <c r="E8833" s="14" t="s">
        <v>97</v>
      </c>
      <c r="F8833" s="14" t="s">
        <v>54</v>
      </c>
      <c r="G8833" s="14" t="s">
        <v>193</v>
      </c>
      <c r="H8833" s="14" t="s">
        <v>56</v>
      </c>
      <c r="I8833" s="14" t="s">
        <v>76</v>
      </c>
      <c r="J8833" s="14" t="s">
        <v>993</v>
      </c>
      <c r="K8833" s="15" t="n">
        <v>39.96</v>
      </c>
      <c r="L8833" s="0" t="n">
        <v>2</v>
      </c>
      <c r="M8833" s="16" t="n">
        <v>0</v>
      </c>
      <c r="N8833" s="17" t="n">
        <v>14.3856</v>
      </c>
      <c r="O8833" s="0" t="str">
        <f aca="false">TEXT(B8833,"YYYY-MM")</f>
        <v>2016-11</v>
      </c>
      <c r="P8833" s="18" t="n">
        <f aca="false">IFERROR(N8833/K8833,0)</f>
        <v>0.36</v>
      </c>
      <c r="Q8833" s="0" t="str">
        <f aca="false">IF(M8833=0,"No Discount",IF(M8833&lt;0.2,"Low (1-19%)",IF(M8833&lt;0.4,"Medium (20-39%)","High (40%+)")))</f>
        <v>No Discount</v>
      </c>
      <c r="R8833" s="0" t="str">
        <f aca="false">INDEX('Lookup Tables'!$B$2:$B$5,MATCH(F8833,'Lookup Tables'!$A$2:$A$5,0))</f>
        <v>Manager C</v>
      </c>
    </row>
    <row r="8834" customFormat="false" ht="15" hidden="false" customHeight="false" outlineLevel="0" collapsed="false">
      <c r="A8834" s="0" t="s">
        <v>6369</v>
      </c>
      <c r="B8834" s="13" t="n">
        <v>42543</v>
      </c>
      <c r="C8834" s="13" t="n">
        <v>42548</v>
      </c>
      <c r="D8834" s="14" t="s">
        <v>69</v>
      </c>
      <c r="E8834" s="14" t="s">
        <v>53</v>
      </c>
      <c r="F8834" s="14" t="s">
        <v>117</v>
      </c>
      <c r="G8834" s="14" t="s">
        <v>170</v>
      </c>
      <c r="H8834" s="14" t="s">
        <v>65</v>
      </c>
      <c r="I8834" s="14" t="s">
        <v>83</v>
      </c>
      <c r="J8834" s="14" t="s">
        <v>1220</v>
      </c>
      <c r="K8834" s="15" t="n">
        <v>1217.568</v>
      </c>
      <c r="L8834" s="0" t="n">
        <v>2</v>
      </c>
      <c r="M8834" s="16" t="n">
        <v>0.2</v>
      </c>
      <c r="N8834" s="17" t="n">
        <v>456.588</v>
      </c>
      <c r="O8834" s="0" t="str">
        <f aca="false">TEXT(B8834,"YYYY-MM")</f>
        <v>2016-06</v>
      </c>
      <c r="P8834" s="18" t="n">
        <f aca="false">IFERROR(N8834/K8834,0)</f>
        <v>0.375</v>
      </c>
      <c r="Q8834" s="0" t="str">
        <f aca="false">IF(M8834=0,"No Discount",IF(M8834&lt;0.2,"Low (1-19%)",IF(M8834&lt;0.4,"Medium (20-39%)","High (40%+)")))</f>
        <v>Medium (20-39%)</v>
      </c>
      <c r="R8834" s="0" t="str">
        <f aca="false">INDEX('Lookup Tables'!$B$2:$B$5,MATCH(F8834,'Lookup Tables'!$A$2:$A$5,0))</f>
        <v>Manager B</v>
      </c>
    </row>
    <row r="8835" customFormat="false" ht="15" hidden="false" customHeight="false" outlineLevel="0" collapsed="false">
      <c r="A8835" s="0" t="s">
        <v>6370</v>
      </c>
      <c r="B8835" s="13" t="n">
        <v>43367</v>
      </c>
      <c r="C8835" s="13" t="n">
        <v>43371</v>
      </c>
      <c r="D8835" s="14" t="s">
        <v>69</v>
      </c>
      <c r="E8835" s="14" t="s">
        <v>97</v>
      </c>
      <c r="F8835" s="14" t="s">
        <v>54</v>
      </c>
      <c r="G8835" s="14" t="s">
        <v>597</v>
      </c>
      <c r="H8835" s="14" t="s">
        <v>65</v>
      </c>
      <c r="I8835" s="14" t="s">
        <v>73</v>
      </c>
      <c r="J8835" s="14" t="s">
        <v>3322</v>
      </c>
      <c r="K8835" s="15" t="n">
        <v>15.51</v>
      </c>
      <c r="L8835" s="0" t="n">
        <v>1</v>
      </c>
      <c r="M8835" s="16" t="n">
        <v>0</v>
      </c>
      <c r="N8835" s="17" t="n">
        <v>3.8775</v>
      </c>
      <c r="O8835" s="0" t="str">
        <f aca="false">TEXT(B8835,"YYYY-MM")</f>
        <v>2018-09</v>
      </c>
      <c r="P8835" s="18" t="n">
        <f aca="false">IFERROR(N8835/K8835,0)</f>
        <v>0.25</v>
      </c>
      <c r="Q8835" s="0" t="str">
        <f aca="false">IF(M8835=0,"No Discount",IF(M8835&lt;0.2,"Low (1-19%)",IF(M8835&lt;0.4,"Medium (20-39%)","High (40%+)")))</f>
        <v>No Discount</v>
      </c>
      <c r="R8835" s="0" t="str">
        <f aca="false">INDEX('Lookup Tables'!$B$2:$B$5,MATCH(F8835,'Lookup Tables'!$A$2:$A$5,0))</f>
        <v>Manager C</v>
      </c>
    </row>
    <row r="8836" customFormat="false" ht="15" hidden="false" customHeight="false" outlineLevel="0" collapsed="false">
      <c r="A8836" s="0" t="s">
        <v>6370</v>
      </c>
      <c r="B8836" s="13" t="n">
        <v>43367</v>
      </c>
      <c r="C8836" s="13" t="n">
        <v>43371</v>
      </c>
      <c r="D8836" s="14" t="s">
        <v>69</v>
      </c>
      <c r="E8836" s="14" t="s">
        <v>97</v>
      </c>
      <c r="F8836" s="14" t="s">
        <v>54</v>
      </c>
      <c r="G8836" s="14" t="s">
        <v>597</v>
      </c>
      <c r="H8836" s="14" t="s">
        <v>80</v>
      </c>
      <c r="I8836" s="14" t="s">
        <v>81</v>
      </c>
      <c r="J8836" s="14" t="s">
        <v>3257</v>
      </c>
      <c r="K8836" s="15" t="n">
        <v>89.9</v>
      </c>
      <c r="L8836" s="0" t="n">
        <v>2</v>
      </c>
      <c r="M8836" s="16" t="n">
        <v>0</v>
      </c>
      <c r="N8836" s="17" t="n">
        <v>25.172</v>
      </c>
      <c r="O8836" s="0" t="str">
        <f aca="false">TEXT(B8836,"YYYY-MM")</f>
        <v>2018-09</v>
      </c>
      <c r="P8836" s="18" t="n">
        <f aca="false">IFERROR(N8836/K8836,0)</f>
        <v>0.28</v>
      </c>
      <c r="Q8836" s="0" t="str">
        <f aca="false">IF(M8836=0,"No Discount",IF(M8836&lt;0.2,"Low (1-19%)",IF(M8836&lt;0.4,"Medium (20-39%)","High (40%+)")))</f>
        <v>No Discount</v>
      </c>
      <c r="R8836" s="0" t="str">
        <f aca="false">INDEX('Lookup Tables'!$B$2:$B$5,MATCH(F8836,'Lookup Tables'!$A$2:$A$5,0))</f>
        <v>Manager C</v>
      </c>
    </row>
    <row r="8837" customFormat="false" ht="15" hidden="false" customHeight="false" outlineLevel="0" collapsed="false">
      <c r="A8837" s="0" t="s">
        <v>6370</v>
      </c>
      <c r="B8837" s="13" t="n">
        <v>43367</v>
      </c>
      <c r="C8837" s="13" t="n">
        <v>43371</v>
      </c>
      <c r="D8837" s="14" t="s">
        <v>69</v>
      </c>
      <c r="E8837" s="14" t="s">
        <v>97</v>
      </c>
      <c r="F8837" s="14" t="s">
        <v>54</v>
      </c>
      <c r="G8837" s="14" t="s">
        <v>597</v>
      </c>
      <c r="H8837" s="14" t="s">
        <v>65</v>
      </c>
      <c r="I8837" s="14" t="s">
        <v>78</v>
      </c>
      <c r="J8837" s="14" t="s">
        <v>4573</v>
      </c>
      <c r="K8837" s="15" t="n">
        <v>14.28</v>
      </c>
      <c r="L8837" s="0" t="n">
        <v>4</v>
      </c>
      <c r="M8837" s="16" t="n">
        <v>0</v>
      </c>
      <c r="N8837" s="17" t="n">
        <v>3.7128</v>
      </c>
      <c r="O8837" s="0" t="str">
        <f aca="false">TEXT(B8837,"YYYY-MM")</f>
        <v>2018-09</v>
      </c>
      <c r="P8837" s="18" t="n">
        <f aca="false">IFERROR(N8837/K8837,0)</f>
        <v>0.26</v>
      </c>
      <c r="Q8837" s="0" t="str">
        <f aca="false">IF(M8837=0,"No Discount",IF(M8837&lt;0.2,"Low (1-19%)",IF(M8837&lt;0.4,"Medium (20-39%)","High (40%+)")))</f>
        <v>No Discount</v>
      </c>
      <c r="R8837" s="0" t="str">
        <f aca="false">INDEX('Lookup Tables'!$B$2:$B$5,MATCH(F8837,'Lookup Tables'!$A$2:$A$5,0))</f>
        <v>Manager C</v>
      </c>
    </row>
    <row r="8838" customFormat="false" ht="15" hidden="false" customHeight="false" outlineLevel="0" collapsed="false">
      <c r="A8838" s="0" t="s">
        <v>6370</v>
      </c>
      <c r="B8838" s="13" t="n">
        <v>43367</v>
      </c>
      <c r="C8838" s="13" t="n">
        <v>43371</v>
      </c>
      <c r="D8838" s="14" t="s">
        <v>69</v>
      </c>
      <c r="E8838" s="14" t="s">
        <v>97</v>
      </c>
      <c r="F8838" s="14" t="s">
        <v>54</v>
      </c>
      <c r="G8838" s="14" t="s">
        <v>597</v>
      </c>
      <c r="H8838" s="14" t="s">
        <v>65</v>
      </c>
      <c r="I8838" s="14" t="s">
        <v>78</v>
      </c>
      <c r="J8838" s="14" t="s">
        <v>1344</v>
      </c>
      <c r="K8838" s="15" t="n">
        <v>12.72</v>
      </c>
      <c r="L8838" s="0" t="n">
        <v>3</v>
      </c>
      <c r="M8838" s="16" t="n">
        <v>0</v>
      </c>
      <c r="N8838" s="17" t="n">
        <v>4.9608</v>
      </c>
      <c r="O8838" s="0" t="str">
        <f aca="false">TEXT(B8838,"YYYY-MM")</f>
        <v>2018-09</v>
      </c>
      <c r="P8838" s="18" t="n">
        <f aca="false">IFERROR(N8838/K8838,0)</f>
        <v>0.39</v>
      </c>
      <c r="Q8838" s="0" t="str">
        <f aca="false">IF(M8838=0,"No Discount",IF(M8838&lt;0.2,"Low (1-19%)",IF(M8838&lt;0.4,"Medium (20-39%)","High (40%+)")))</f>
        <v>No Discount</v>
      </c>
      <c r="R8838" s="0" t="str">
        <f aca="false">INDEX('Lookup Tables'!$B$2:$B$5,MATCH(F8838,'Lookup Tables'!$A$2:$A$5,0))</f>
        <v>Manager C</v>
      </c>
    </row>
    <row r="8839" customFormat="false" ht="15" hidden="false" customHeight="false" outlineLevel="0" collapsed="false">
      <c r="A8839" s="0" t="s">
        <v>6370</v>
      </c>
      <c r="B8839" s="13" t="n">
        <v>43367</v>
      </c>
      <c r="C8839" s="13" t="n">
        <v>43371</v>
      </c>
      <c r="D8839" s="14" t="s">
        <v>69</v>
      </c>
      <c r="E8839" s="14" t="s">
        <v>97</v>
      </c>
      <c r="F8839" s="14" t="s">
        <v>54</v>
      </c>
      <c r="G8839" s="14" t="s">
        <v>597</v>
      </c>
      <c r="H8839" s="14" t="s">
        <v>65</v>
      </c>
      <c r="I8839" s="14" t="s">
        <v>66</v>
      </c>
      <c r="J8839" s="14" t="s">
        <v>669</v>
      </c>
      <c r="K8839" s="15" t="n">
        <v>15.75</v>
      </c>
      <c r="L8839" s="0" t="n">
        <v>5</v>
      </c>
      <c r="M8839" s="16" t="n">
        <v>0</v>
      </c>
      <c r="N8839" s="17" t="n">
        <v>7.56</v>
      </c>
      <c r="O8839" s="0" t="str">
        <f aca="false">TEXT(B8839,"YYYY-MM")</f>
        <v>2018-09</v>
      </c>
      <c r="P8839" s="18" t="n">
        <f aca="false">IFERROR(N8839/K8839,0)</f>
        <v>0.48</v>
      </c>
      <c r="Q8839" s="0" t="str">
        <f aca="false">IF(M8839=0,"No Discount",IF(M8839&lt;0.2,"Low (1-19%)",IF(M8839&lt;0.4,"Medium (20-39%)","High (40%+)")))</f>
        <v>No Discount</v>
      </c>
      <c r="R8839" s="0" t="str">
        <f aca="false">INDEX('Lookup Tables'!$B$2:$B$5,MATCH(F8839,'Lookup Tables'!$A$2:$A$5,0))</f>
        <v>Manager C</v>
      </c>
    </row>
    <row r="8840" customFormat="false" ht="15" hidden="false" customHeight="false" outlineLevel="0" collapsed="false">
      <c r="A8840" s="0" t="s">
        <v>6371</v>
      </c>
      <c r="B8840" s="13" t="n">
        <v>42100</v>
      </c>
      <c r="C8840" s="13" t="n">
        <v>42104</v>
      </c>
      <c r="D8840" s="14" t="s">
        <v>52</v>
      </c>
      <c r="E8840" s="14" t="s">
        <v>62</v>
      </c>
      <c r="F8840" s="14" t="s">
        <v>63</v>
      </c>
      <c r="G8840" s="14" t="s">
        <v>64</v>
      </c>
      <c r="H8840" s="14" t="s">
        <v>65</v>
      </c>
      <c r="I8840" s="14" t="s">
        <v>78</v>
      </c>
      <c r="J8840" s="14" t="s">
        <v>3482</v>
      </c>
      <c r="K8840" s="15" t="n">
        <v>70.95</v>
      </c>
      <c r="L8840" s="0" t="n">
        <v>3</v>
      </c>
      <c r="M8840" s="16" t="n">
        <v>0</v>
      </c>
      <c r="N8840" s="17" t="n">
        <v>18.447</v>
      </c>
      <c r="O8840" s="0" t="str">
        <f aca="false">TEXT(B8840,"YYYY-MM")</f>
        <v>2015-04</v>
      </c>
      <c r="P8840" s="18" t="n">
        <f aca="false">IFERROR(N8840/K8840,0)</f>
        <v>0.26</v>
      </c>
      <c r="Q8840" s="0" t="str">
        <f aca="false">IF(M8840=0,"No Discount",IF(M8840&lt;0.2,"Low (1-19%)",IF(M8840&lt;0.4,"Medium (20-39%)","High (40%+)")))</f>
        <v>No Discount</v>
      </c>
      <c r="R8840" s="0" t="str">
        <f aca="false">INDEX('Lookup Tables'!$B$2:$B$5,MATCH(F8840,'Lookup Tables'!$A$2:$A$5,0))</f>
        <v>Manager D</v>
      </c>
    </row>
    <row r="8841" customFormat="false" ht="15" hidden="false" customHeight="false" outlineLevel="0" collapsed="false">
      <c r="A8841" s="0" t="s">
        <v>6371</v>
      </c>
      <c r="B8841" s="13" t="n">
        <v>42100</v>
      </c>
      <c r="C8841" s="13" t="n">
        <v>42104</v>
      </c>
      <c r="D8841" s="14" t="s">
        <v>52</v>
      </c>
      <c r="E8841" s="14" t="s">
        <v>62</v>
      </c>
      <c r="F8841" s="14" t="s">
        <v>63</v>
      </c>
      <c r="G8841" s="14" t="s">
        <v>64</v>
      </c>
      <c r="H8841" s="14" t="s">
        <v>65</v>
      </c>
      <c r="I8841" s="14" t="s">
        <v>83</v>
      </c>
      <c r="J8841" s="14" t="s">
        <v>255</v>
      </c>
      <c r="K8841" s="15" t="n">
        <v>65.568</v>
      </c>
      <c r="L8841" s="0" t="n">
        <v>2</v>
      </c>
      <c r="M8841" s="16" t="n">
        <v>0.2</v>
      </c>
      <c r="N8841" s="17" t="n">
        <v>23.7684</v>
      </c>
      <c r="O8841" s="0" t="str">
        <f aca="false">TEXT(B8841,"YYYY-MM")</f>
        <v>2015-04</v>
      </c>
      <c r="P8841" s="18" t="n">
        <f aca="false">IFERROR(N8841/K8841,0)</f>
        <v>0.3625</v>
      </c>
      <c r="Q8841" s="0" t="str">
        <f aca="false">IF(M8841=0,"No Discount",IF(M8841&lt;0.2,"Low (1-19%)",IF(M8841&lt;0.4,"Medium (20-39%)","High (40%+)")))</f>
        <v>Medium (20-39%)</v>
      </c>
      <c r="R8841" s="0" t="str">
        <f aca="false">INDEX('Lookup Tables'!$B$2:$B$5,MATCH(F8841,'Lookup Tables'!$A$2:$A$5,0))</f>
        <v>Manager D</v>
      </c>
    </row>
    <row r="8842" customFormat="false" ht="15" hidden="false" customHeight="false" outlineLevel="0" collapsed="false">
      <c r="A8842" s="0" t="s">
        <v>6371</v>
      </c>
      <c r="B8842" s="13" t="n">
        <v>42100</v>
      </c>
      <c r="C8842" s="13" t="n">
        <v>42104</v>
      </c>
      <c r="D8842" s="14" t="s">
        <v>52</v>
      </c>
      <c r="E8842" s="14" t="s">
        <v>62</v>
      </c>
      <c r="F8842" s="14" t="s">
        <v>63</v>
      </c>
      <c r="G8842" s="14" t="s">
        <v>64</v>
      </c>
      <c r="H8842" s="14" t="s">
        <v>80</v>
      </c>
      <c r="I8842" s="14" t="s">
        <v>123</v>
      </c>
      <c r="J8842" s="14" t="s">
        <v>2638</v>
      </c>
      <c r="K8842" s="15" t="n">
        <v>299.97</v>
      </c>
      <c r="L8842" s="0" t="n">
        <v>3</v>
      </c>
      <c r="M8842" s="16" t="n">
        <v>0</v>
      </c>
      <c r="N8842" s="17" t="n">
        <v>131.9868</v>
      </c>
      <c r="O8842" s="0" t="str">
        <f aca="false">TEXT(B8842,"YYYY-MM")</f>
        <v>2015-04</v>
      </c>
      <c r="P8842" s="18" t="n">
        <f aca="false">IFERROR(N8842/K8842,0)</f>
        <v>0.44</v>
      </c>
      <c r="Q8842" s="0" t="str">
        <f aca="false">IF(M8842=0,"No Discount",IF(M8842&lt;0.2,"Low (1-19%)",IF(M8842&lt;0.4,"Medium (20-39%)","High (40%+)")))</f>
        <v>No Discount</v>
      </c>
      <c r="R8842" s="0" t="str">
        <f aca="false">INDEX('Lookup Tables'!$B$2:$B$5,MATCH(F8842,'Lookup Tables'!$A$2:$A$5,0))</f>
        <v>Manager D</v>
      </c>
    </row>
    <row r="8843" customFormat="false" ht="15" hidden="false" customHeight="false" outlineLevel="0" collapsed="false">
      <c r="A8843" s="0" t="s">
        <v>6372</v>
      </c>
      <c r="B8843" s="13" t="n">
        <v>42775</v>
      </c>
      <c r="C8843" s="13" t="n">
        <v>42779</v>
      </c>
      <c r="D8843" s="14" t="s">
        <v>69</v>
      </c>
      <c r="E8843" s="14" t="s">
        <v>62</v>
      </c>
      <c r="F8843" s="14" t="s">
        <v>63</v>
      </c>
      <c r="G8843" s="14" t="s">
        <v>64</v>
      </c>
      <c r="H8843" s="14" t="s">
        <v>80</v>
      </c>
      <c r="I8843" s="14" t="s">
        <v>123</v>
      </c>
      <c r="J8843" s="14" t="s">
        <v>486</v>
      </c>
      <c r="K8843" s="15" t="n">
        <v>89.97</v>
      </c>
      <c r="L8843" s="0" t="n">
        <v>3</v>
      </c>
      <c r="M8843" s="16" t="n">
        <v>0</v>
      </c>
      <c r="N8843" s="17" t="n">
        <v>39.5868</v>
      </c>
      <c r="O8843" s="0" t="str">
        <f aca="false">TEXT(B8843,"YYYY-MM")</f>
        <v>2017-02</v>
      </c>
      <c r="P8843" s="18" t="n">
        <f aca="false">IFERROR(N8843/K8843,0)</f>
        <v>0.44</v>
      </c>
      <c r="Q8843" s="0" t="str">
        <f aca="false">IF(M8843=0,"No Discount",IF(M8843&lt;0.2,"Low (1-19%)",IF(M8843&lt;0.4,"Medium (20-39%)","High (40%+)")))</f>
        <v>No Discount</v>
      </c>
      <c r="R8843" s="0" t="str">
        <f aca="false">INDEX('Lookup Tables'!$B$2:$B$5,MATCH(F8843,'Lookup Tables'!$A$2:$A$5,0))</f>
        <v>Manager D</v>
      </c>
    </row>
    <row r="8844" customFormat="false" ht="15" hidden="false" customHeight="false" outlineLevel="0" collapsed="false">
      <c r="A8844" s="0" t="s">
        <v>6372</v>
      </c>
      <c r="B8844" s="13" t="n">
        <v>42775</v>
      </c>
      <c r="C8844" s="13" t="n">
        <v>42779</v>
      </c>
      <c r="D8844" s="14" t="s">
        <v>69</v>
      </c>
      <c r="E8844" s="14" t="s">
        <v>62</v>
      </c>
      <c r="F8844" s="14" t="s">
        <v>63</v>
      </c>
      <c r="G8844" s="14" t="s">
        <v>64</v>
      </c>
      <c r="H8844" s="14" t="s">
        <v>80</v>
      </c>
      <c r="I8844" s="14" t="s">
        <v>123</v>
      </c>
      <c r="J8844" s="14" t="s">
        <v>1411</v>
      </c>
      <c r="K8844" s="15" t="n">
        <v>31.86</v>
      </c>
      <c r="L8844" s="0" t="n">
        <v>2</v>
      </c>
      <c r="M8844" s="16" t="n">
        <v>0</v>
      </c>
      <c r="N8844" s="17" t="n">
        <v>11.151</v>
      </c>
      <c r="O8844" s="0" t="str">
        <f aca="false">TEXT(B8844,"YYYY-MM")</f>
        <v>2017-02</v>
      </c>
      <c r="P8844" s="18" t="n">
        <f aca="false">IFERROR(N8844/K8844,0)</f>
        <v>0.35</v>
      </c>
      <c r="Q8844" s="0" t="str">
        <f aca="false">IF(M8844=0,"No Discount",IF(M8844&lt;0.2,"Low (1-19%)",IF(M8844&lt;0.4,"Medium (20-39%)","High (40%+)")))</f>
        <v>No Discount</v>
      </c>
      <c r="R8844" s="0" t="str">
        <f aca="false">INDEX('Lookup Tables'!$B$2:$B$5,MATCH(F8844,'Lookup Tables'!$A$2:$A$5,0))</f>
        <v>Manager D</v>
      </c>
    </row>
    <row r="8845" customFormat="false" ht="15" hidden="false" customHeight="false" outlineLevel="0" collapsed="false">
      <c r="A8845" s="0" t="s">
        <v>6373</v>
      </c>
      <c r="B8845" s="13" t="n">
        <v>42326</v>
      </c>
      <c r="C8845" s="13" t="n">
        <v>42328</v>
      </c>
      <c r="D8845" s="14" t="s">
        <v>52</v>
      </c>
      <c r="E8845" s="14" t="s">
        <v>62</v>
      </c>
      <c r="F8845" s="14" t="s">
        <v>98</v>
      </c>
      <c r="G8845" s="14" t="s">
        <v>153</v>
      </c>
      <c r="H8845" s="14" t="s">
        <v>65</v>
      </c>
      <c r="I8845" s="14" t="s">
        <v>73</v>
      </c>
      <c r="J8845" s="14" t="s">
        <v>4063</v>
      </c>
      <c r="K8845" s="15" t="n">
        <v>67.15</v>
      </c>
      <c r="L8845" s="0" t="n">
        <v>5</v>
      </c>
      <c r="M8845" s="16" t="n">
        <v>0</v>
      </c>
      <c r="N8845" s="17" t="n">
        <v>16.7875</v>
      </c>
      <c r="O8845" s="0" t="str">
        <f aca="false">TEXT(B8845,"YYYY-MM")</f>
        <v>2015-11</v>
      </c>
      <c r="P8845" s="18" t="n">
        <f aca="false">IFERROR(N8845/K8845,0)</f>
        <v>0.25</v>
      </c>
      <c r="Q8845" s="0" t="str">
        <f aca="false">IF(M8845=0,"No Discount",IF(M8845&lt;0.2,"Low (1-19%)",IF(M8845&lt;0.4,"Medium (20-39%)","High (40%+)")))</f>
        <v>No Discount</v>
      </c>
      <c r="R8845" s="0" t="str">
        <f aca="false">INDEX('Lookup Tables'!$B$2:$B$5,MATCH(F8845,'Lookup Tables'!$A$2:$A$5,0))</f>
        <v>Manager A</v>
      </c>
    </row>
    <row r="8846" customFormat="false" ht="15" hidden="false" customHeight="false" outlineLevel="0" collapsed="false">
      <c r="A8846" s="0" t="s">
        <v>6374</v>
      </c>
      <c r="B8846" s="13" t="n">
        <v>43452</v>
      </c>
      <c r="C8846" s="13" t="n">
        <v>43457</v>
      </c>
      <c r="D8846" s="14" t="s">
        <v>69</v>
      </c>
      <c r="E8846" s="14" t="s">
        <v>53</v>
      </c>
      <c r="F8846" s="14" t="s">
        <v>117</v>
      </c>
      <c r="G8846" s="14" t="s">
        <v>269</v>
      </c>
      <c r="H8846" s="14" t="s">
        <v>65</v>
      </c>
      <c r="I8846" s="14" t="s">
        <v>83</v>
      </c>
      <c r="J8846" s="14" t="s">
        <v>2342</v>
      </c>
      <c r="K8846" s="15" t="n">
        <v>7.236</v>
      </c>
      <c r="L8846" s="0" t="n">
        <v>3</v>
      </c>
      <c r="M8846" s="16" t="n">
        <v>0.7</v>
      </c>
      <c r="N8846" s="17" t="n">
        <v>-6.03</v>
      </c>
      <c r="O8846" s="0" t="str">
        <f aca="false">TEXT(B8846,"YYYY-MM")</f>
        <v>2018-12</v>
      </c>
      <c r="P8846" s="18" t="n">
        <f aca="false">IFERROR(N8846/K8846,0)</f>
        <v>-0.833333333333333</v>
      </c>
      <c r="Q8846" s="0" t="str">
        <f aca="false">IF(M8846=0,"No Discount",IF(M8846&lt;0.2,"Low (1-19%)",IF(M8846&lt;0.4,"Medium (20-39%)","High (40%+)")))</f>
        <v>High (40%+)</v>
      </c>
      <c r="R8846" s="0" t="str">
        <f aca="false">INDEX('Lookup Tables'!$B$2:$B$5,MATCH(F8846,'Lookup Tables'!$A$2:$A$5,0))</f>
        <v>Manager B</v>
      </c>
    </row>
    <row r="8847" customFormat="false" ht="15" hidden="false" customHeight="false" outlineLevel="0" collapsed="false">
      <c r="A8847" s="0" t="s">
        <v>6374</v>
      </c>
      <c r="B8847" s="13" t="n">
        <v>43452</v>
      </c>
      <c r="C8847" s="13" t="n">
        <v>43457</v>
      </c>
      <c r="D8847" s="14" t="s">
        <v>69</v>
      </c>
      <c r="E8847" s="14" t="s">
        <v>53</v>
      </c>
      <c r="F8847" s="14" t="s">
        <v>117</v>
      </c>
      <c r="G8847" s="14" t="s">
        <v>269</v>
      </c>
      <c r="H8847" s="14" t="s">
        <v>65</v>
      </c>
      <c r="I8847" s="14" t="s">
        <v>171</v>
      </c>
      <c r="J8847" s="14" t="s">
        <v>301</v>
      </c>
      <c r="K8847" s="15" t="n">
        <v>4.824</v>
      </c>
      <c r="L8847" s="0" t="n">
        <v>3</v>
      </c>
      <c r="M8847" s="16" t="n">
        <v>0.2</v>
      </c>
      <c r="N8847" s="17" t="n">
        <v>1.7487</v>
      </c>
      <c r="O8847" s="0" t="str">
        <f aca="false">TEXT(B8847,"YYYY-MM")</f>
        <v>2018-12</v>
      </c>
      <c r="P8847" s="18" t="n">
        <f aca="false">IFERROR(N8847/K8847,0)</f>
        <v>0.3625</v>
      </c>
      <c r="Q8847" s="0" t="str">
        <f aca="false">IF(M8847=0,"No Discount",IF(M8847&lt;0.2,"Low (1-19%)",IF(M8847&lt;0.4,"Medium (20-39%)","High (40%+)")))</f>
        <v>Medium (20-39%)</v>
      </c>
      <c r="R8847" s="0" t="str">
        <f aca="false">INDEX('Lookup Tables'!$B$2:$B$5,MATCH(F8847,'Lookup Tables'!$A$2:$A$5,0))</f>
        <v>Manager B</v>
      </c>
    </row>
    <row r="8848" customFormat="false" ht="15" hidden="false" customHeight="false" outlineLevel="0" collapsed="false">
      <c r="A8848" s="0" t="s">
        <v>6374</v>
      </c>
      <c r="B8848" s="13" t="n">
        <v>43452</v>
      </c>
      <c r="C8848" s="13" t="n">
        <v>43457</v>
      </c>
      <c r="D8848" s="14" t="s">
        <v>69</v>
      </c>
      <c r="E8848" s="14" t="s">
        <v>53</v>
      </c>
      <c r="F8848" s="14" t="s">
        <v>117</v>
      </c>
      <c r="G8848" s="14" t="s">
        <v>269</v>
      </c>
      <c r="H8848" s="14" t="s">
        <v>65</v>
      </c>
      <c r="I8848" s="14" t="s">
        <v>91</v>
      </c>
      <c r="J8848" s="14" t="s">
        <v>717</v>
      </c>
      <c r="K8848" s="15" t="n">
        <v>91.36</v>
      </c>
      <c r="L8848" s="0" t="n">
        <v>5</v>
      </c>
      <c r="M8848" s="16" t="n">
        <v>0.2</v>
      </c>
      <c r="N8848" s="17" t="n">
        <v>29.692</v>
      </c>
      <c r="O8848" s="0" t="str">
        <f aca="false">TEXT(B8848,"YYYY-MM")</f>
        <v>2018-12</v>
      </c>
      <c r="P8848" s="18" t="n">
        <f aca="false">IFERROR(N8848/K8848,0)</f>
        <v>0.325</v>
      </c>
      <c r="Q8848" s="0" t="str">
        <f aca="false">IF(M8848=0,"No Discount",IF(M8848&lt;0.2,"Low (1-19%)",IF(M8848&lt;0.4,"Medium (20-39%)","High (40%+)")))</f>
        <v>Medium (20-39%)</v>
      </c>
      <c r="R8848" s="0" t="str">
        <f aca="false">INDEX('Lookup Tables'!$B$2:$B$5,MATCH(F8848,'Lookup Tables'!$A$2:$A$5,0))</f>
        <v>Manager B</v>
      </c>
    </row>
    <row r="8849" customFormat="false" ht="15" hidden="false" customHeight="false" outlineLevel="0" collapsed="false">
      <c r="A8849" s="0" t="s">
        <v>6374</v>
      </c>
      <c r="B8849" s="13" t="n">
        <v>43452</v>
      </c>
      <c r="C8849" s="13" t="n">
        <v>43457</v>
      </c>
      <c r="D8849" s="14" t="s">
        <v>69</v>
      </c>
      <c r="E8849" s="14" t="s">
        <v>53</v>
      </c>
      <c r="F8849" s="14" t="s">
        <v>117</v>
      </c>
      <c r="G8849" s="14" t="s">
        <v>269</v>
      </c>
      <c r="H8849" s="14" t="s">
        <v>65</v>
      </c>
      <c r="I8849" s="14" t="s">
        <v>85</v>
      </c>
      <c r="J8849" s="14" t="s">
        <v>1284</v>
      </c>
      <c r="K8849" s="15" t="n">
        <v>130.112</v>
      </c>
      <c r="L8849" s="0" t="n">
        <v>2</v>
      </c>
      <c r="M8849" s="16" t="n">
        <v>0.2</v>
      </c>
      <c r="N8849" s="17" t="n">
        <v>13.0112</v>
      </c>
      <c r="O8849" s="0" t="str">
        <f aca="false">TEXT(B8849,"YYYY-MM")</f>
        <v>2018-12</v>
      </c>
      <c r="P8849" s="18" t="n">
        <f aca="false">IFERROR(N8849/K8849,0)</f>
        <v>0.1</v>
      </c>
      <c r="Q8849" s="0" t="str">
        <f aca="false">IF(M8849=0,"No Discount",IF(M8849&lt;0.2,"Low (1-19%)",IF(M8849&lt;0.4,"Medium (20-39%)","High (40%+)")))</f>
        <v>Medium (20-39%)</v>
      </c>
      <c r="R8849" s="0" t="str">
        <f aca="false">INDEX('Lookup Tables'!$B$2:$B$5,MATCH(F8849,'Lookup Tables'!$A$2:$A$5,0))</f>
        <v>Manager B</v>
      </c>
    </row>
    <row r="8850" customFormat="false" ht="15" hidden="false" customHeight="false" outlineLevel="0" collapsed="false">
      <c r="A8850" s="0" t="s">
        <v>6375</v>
      </c>
      <c r="B8850" s="13" t="n">
        <v>42553</v>
      </c>
      <c r="C8850" s="13" t="n">
        <v>42555</v>
      </c>
      <c r="D8850" s="14" t="s">
        <v>137</v>
      </c>
      <c r="E8850" s="14" t="s">
        <v>62</v>
      </c>
      <c r="F8850" s="14" t="s">
        <v>54</v>
      </c>
      <c r="G8850" s="14" t="s">
        <v>90</v>
      </c>
      <c r="H8850" s="14" t="s">
        <v>80</v>
      </c>
      <c r="I8850" s="14" t="s">
        <v>81</v>
      </c>
      <c r="J8850" s="14" t="s">
        <v>1635</v>
      </c>
      <c r="K8850" s="15" t="n">
        <v>74.24</v>
      </c>
      <c r="L8850" s="0" t="n">
        <v>1</v>
      </c>
      <c r="M8850" s="16" t="n">
        <v>0.2</v>
      </c>
      <c r="N8850" s="17" t="n">
        <v>8.352</v>
      </c>
      <c r="O8850" s="0" t="str">
        <f aca="false">TEXT(B8850,"YYYY-MM")</f>
        <v>2016-07</v>
      </c>
      <c r="P8850" s="18" t="n">
        <f aca="false">IFERROR(N8850/K8850,0)</f>
        <v>0.1125</v>
      </c>
      <c r="Q8850" s="0" t="str">
        <f aca="false">IF(M8850=0,"No Discount",IF(M8850&lt;0.2,"Low (1-19%)",IF(M8850&lt;0.4,"Medium (20-39%)","High (40%+)")))</f>
        <v>Medium (20-39%)</v>
      </c>
      <c r="R8850" s="0" t="str">
        <f aca="false">INDEX('Lookup Tables'!$B$2:$B$5,MATCH(F8850,'Lookup Tables'!$A$2:$A$5,0))</f>
        <v>Manager C</v>
      </c>
    </row>
    <row r="8851" customFormat="false" ht="15" hidden="false" customHeight="false" outlineLevel="0" collapsed="false">
      <c r="A8851" s="0" t="s">
        <v>6375</v>
      </c>
      <c r="B8851" s="13" t="n">
        <v>42553</v>
      </c>
      <c r="C8851" s="13" t="n">
        <v>42555</v>
      </c>
      <c r="D8851" s="14" t="s">
        <v>137</v>
      </c>
      <c r="E8851" s="14" t="s">
        <v>62</v>
      </c>
      <c r="F8851" s="14" t="s">
        <v>54</v>
      </c>
      <c r="G8851" s="14" t="s">
        <v>90</v>
      </c>
      <c r="H8851" s="14" t="s">
        <v>56</v>
      </c>
      <c r="I8851" s="14" t="s">
        <v>76</v>
      </c>
      <c r="J8851" s="14" t="s">
        <v>1587</v>
      </c>
      <c r="K8851" s="15" t="n">
        <v>159.84</v>
      </c>
      <c r="L8851" s="0" t="n">
        <v>10</v>
      </c>
      <c r="M8851" s="16" t="n">
        <v>0.2</v>
      </c>
      <c r="N8851" s="17" t="n">
        <v>45.954</v>
      </c>
      <c r="O8851" s="0" t="str">
        <f aca="false">TEXT(B8851,"YYYY-MM")</f>
        <v>2016-07</v>
      </c>
      <c r="P8851" s="18" t="n">
        <f aca="false">IFERROR(N8851/K8851,0)</f>
        <v>0.2875</v>
      </c>
      <c r="Q8851" s="0" t="str">
        <f aca="false">IF(M8851=0,"No Discount",IF(M8851&lt;0.2,"Low (1-19%)",IF(M8851&lt;0.4,"Medium (20-39%)","High (40%+)")))</f>
        <v>Medium (20-39%)</v>
      </c>
      <c r="R8851" s="0" t="str">
        <f aca="false">INDEX('Lookup Tables'!$B$2:$B$5,MATCH(F8851,'Lookup Tables'!$A$2:$A$5,0))</f>
        <v>Manager C</v>
      </c>
    </row>
    <row r="8852" customFormat="false" ht="15" hidden="false" customHeight="false" outlineLevel="0" collapsed="false">
      <c r="A8852" s="0" t="s">
        <v>6375</v>
      </c>
      <c r="B8852" s="13" t="n">
        <v>42553</v>
      </c>
      <c r="C8852" s="13" t="n">
        <v>42555</v>
      </c>
      <c r="D8852" s="14" t="s">
        <v>137</v>
      </c>
      <c r="E8852" s="14" t="s">
        <v>62</v>
      </c>
      <c r="F8852" s="14" t="s">
        <v>54</v>
      </c>
      <c r="G8852" s="14" t="s">
        <v>90</v>
      </c>
      <c r="H8852" s="14" t="s">
        <v>65</v>
      </c>
      <c r="I8852" s="14" t="s">
        <v>83</v>
      </c>
      <c r="J8852" s="14" t="s">
        <v>960</v>
      </c>
      <c r="K8852" s="15" t="n">
        <v>2.892</v>
      </c>
      <c r="L8852" s="0" t="n">
        <v>2</v>
      </c>
      <c r="M8852" s="16" t="n">
        <v>0.7</v>
      </c>
      <c r="N8852" s="17" t="n">
        <v>-2.3136</v>
      </c>
      <c r="O8852" s="0" t="str">
        <f aca="false">TEXT(B8852,"YYYY-MM")</f>
        <v>2016-07</v>
      </c>
      <c r="P8852" s="18" t="n">
        <f aca="false">IFERROR(N8852/K8852,0)</f>
        <v>-0.8</v>
      </c>
      <c r="Q8852" s="0" t="str">
        <f aca="false">IF(M8852=0,"No Discount",IF(M8852&lt;0.2,"Low (1-19%)",IF(M8852&lt;0.4,"Medium (20-39%)","High (40%+)")))</f>
        <v>High (40%+)</v>
      </c>
      <c r="R8852" s="0" t="str">
        <f aca="false">INDEX('Lookup Tables'!$B$2:$B$5,MATCH(F8852,'Lookup Tables'!$A$2:$A$5,0))</f>
        <v>Manager C</v>
      </c>
    </row>
    <row r="8853" customFormat="false" ht="15" hidden="false" customHeight="false" outlineLevel="0" collapsed="false">
      <c r="A8853" s="0" t="s">
        <v>6375</v>
      </c>
      <c r="B8853" s="13" t="n">
        <v>42553</v>
      </c>
      <c r="C8853" s="13" t="n">
        <v>42555</v>
      </c>
      <c r="D8853" s="14" t="s">
        <v>137</v>
      </c>
      <c r="E8853" s="14" t="s">
        <v>62</v>
      </c>
      <c r="F8853" s="14" t="s">
        <v>54</v>
      </c>
      <c r="G8853" s="14" t="s">
        <v>90</v>
      </c>
      <c r="H8853" s="14" t="s">
        <v>65</v>
      </c>
      <c r="I8853" s="14" t="s">
        <v>91</v>
      </c>
      <c r="J8853" s="14" t="s">
        <v>1256</v>
      </c>
      <c r="K8853" s="15" t="n">
        <v>9.392</v>
      </c>
      <c r="L8853" s="0" t="n">
        <v>2</v>
      </c>
      <c r="M8853" s="16" t="n">
        <v>0.2</v>
      </c>
      <c r="N8853" s="17" t="n">
        <v>3.2872</v>
      </c>
      <c r="O8853" s="0" t="str">
        <f aca="false">TEXT(B8853,"YYYY-MM")</f>
        <v>2016-07</v>
      </c>
      <c r="P8853" s="18" t="n">
        <f aca="false">IFERROR(N8853/K8853,0)</f>
        <v>0.35</v>
      </c>
      <c r="Q8853" s="0" t="str">
        <f aca="false">IF(M8853=0,"No Discount",IF(M8853&lt;0.2,"Low (1-19%)",IF(M8853&lt;0.4,"Medium (20-39%)","High (40%+)")))</f>
        <v>Medium (20-39%)</v>
      </c>
      <c r="R8853" s="0" t="str">
        <f aca="false">INDEX('Lookup Tables'!$B$2:$B$5,MATCH(F8853,'Lookup Tables'!$A$2:$A$5,0))</f>
        <v>Manager C</v>
      </c>
    </row>
    <row r="8854" customFormat="false" ht="15" hidden="false" customHeight="false" outlineLevel="0" collapsed="false">
      <c r="A8854" s="0" t="s">
        <v>6376</v>
      </c>
      <c r="B8854" s="13" t="n">
        <v>42285</v>
      </c>
      <c r="C8854" s="13" t="n">
        <v>42290</v>
      </c>
      <c r="D8854" s="14" t="s">
        <v>52</v>
      </c>
      <c r="E8854" s="14" t="s">
        <v>53</v>
      </c>
      <c r="F8854" s="14" t="s">
        <v>117</v>
      </c>
      <c r="G8854" s="14" t="s">
        <v>170</v>
      </c>
      <c r="H8854" s="14" t="s">
        <v>65</v>
      </c>
      <c r="I8854" s="14" t="s">
        <v>91</v>
      </c>
      <c r="J8854" s="14" t="s">
        <v>1852</v>
      </c>
      <c r="K8854" s="15" t="n">
        <v>123.92</v>
      </c>
      <c r="L8854" s="0" t="n">
        <v>4</v>
      </c>
      <c r="M8854" s="16" t="n">
        <v>0</v>
      </c>
      <c r="N8854" s="17" t="n">
        <v>55.764</v>
      </c>
      <c r="O8854" s="0" t="str">
        <f aca="false">TEXT(B8854,"YYYY-MM")</f>
        <v>2015-10</v>
      </c>
      <c r="P8854" s="18" t="n">
        <f aca="false">IFERROR(N8854/K8854,0)</f>
        <v>0.45</v>
      </c>
      <c r="Q8854" s="0" t="str">
        <f aca="false">IF(M8854=0,"No Discount",IF(M8854&lt;0.2,"Low (1-19%)",IF(M8854&lt;0.4,"Medium (20-39%)","High (40%+)")))</f>
        <v>No Discount</v>
      </c>
      <c r="R8854" s="0" t="str">
        <f aca="false">INDEX('Lookup Tables'!$B$2:$B$5,MATCH(F8854,'Lookup Tables'!$A$2:$A$5,0))</f>
        <v>Manager B</v>
      </c>
    </row>
    <row r="8855" customFormat="false" ht="15" hidden="false" customHeight="false" outlineLevel="0" collapsed="false">
      <c r="A8855" s="0" t="s">
        <v>6377</v>
      </c>
      <c r="B8855" s="13" t="n">
        <v>42635</v>
      </c>
      <c r="C8855" s="13" t="n">
        <v>42638</v>
      </c>
      <c r="D8855" s="14" t="s">
        <v>137</v>
      </c>
      <c r="E8855" s="14" t="s">
        <v>53</v>
      </c>
      <c r="F8855" s="14" t="s">
        <v>117</v>
      </c>
      <c r="G8855" s="14" t="s">
        <v>118</v>
      </c>
      <c r="H8855" s="14" t="s">
        <v>65</v>
      </c>
      <c r="I8855" s="14" t="s">
        <v>303</v>
      </c>
      <c r="J8855" s="14" t="s">
        <v>2276</v>
      </c>
      <c r="K8855" s="15" t="n">
        <v>55.6</v>
      </c>
      <c r="L8855" s="0" t="n">
        <v>5</v>
      </c>
      <c r="M8855" s="16" t="n">
        <v>0.2</v>
      </c>
      <c r="N8855" s="17" t="n">
        <v>6.255</v>
      </c>
      <c r="O8855" s="0" t="str">
        <f aca="false">TEXT(B8855,"YYYY-MM")</f>
        <v>2016-09</v>
      </c>
      <c r="P8855" s="18" t="n">
        <f aca="false">IFERROR(N8855/K8855,0)</f>
        <v>0.1125</v>
      </c>
      <c r="Q8855" s="0" t="str">
        <f aca="false">IF(M8855=0,"No Discount",IF(M8855&lt;0.2,"Low (1-19%)",IF(M8855&lt;0.4,"Medium (20-39%)","High (40%+)")))</f>
        <v>Medium (20-39%)</v>
      </c>
      <c r="R8855" s="0" t="str">
        <f aca="false">INDEX('Lookup Tables'!$B$2:$B$5,MATCH(F8855,'Lookup Tables'!$A$2:$A$5,0))</f>
        <v>Manager B</v>
      </c>
    </row>
    <row r="8856" customFormat="false" ht="15" hidden="false" customHeight="false" outlineLevel="0" collapsed="false">
      <c r="A8856" s="0" t="s">
        <v>6377</v>
      </c>
      <c r="B8856" s="13" t="n">
        <v>42635</v>
      </c>
      <c r="C8856" s="13" t="n">
        <v>42638</v>
      </c>
      <c r="D8856" s="14" t="s">
        <v>137</v>
      </c>
      <c r="E8856" s="14" t="s">
        <v>53</v>
      </c>
      <c r="F8856" s="14" t="s">
        <v>117</v>
      </c>
      <c r="G8856" s="14" t="s">
        <v>118</v>
      </c>
      <c r="H8856" s="14" t="s">
        <v>80</v>
      </c>
      <c r="I8856" s="14" t="s">
        <v>123</v>
      </c>
      <c r="J8856" s="14" t="s">
        <v>440</v>
      </c>
      <c r="K8856" s="15" t="n">
        <v>617.976</v>
      </c>
      <c r="L8856" s="0" t="n">
        <v>3</v>
      </c>
      <c r="M8856" s="16" t="n">
        <v>0.2</v>
      </c>
      <c r="N8856" s="17" t="n">
        <v>-7.7247</v>
      </c>
      <c r="O8856" s="0" t="str">
        <f aca="false">TEXT(B8856,"YYYY-MM")</f>
        <v>2016-09</v>
      </c>
      <c r="P8856" s="18" t="n">
        <f aca="false">IFERROR(N8856/K8856,0)</f>
        <v>-0.0125</v>
      </c>
      <c r="Q8856" s="0" t="str">
        <f aca="false">IF(M8856=0,"No Discount",IF(M8856&lt;0.2,"Low (1-19%)",IF(M8856&lt;0.4,"Medium (20-39%)","High (40%+)")))</f>
        <v>Medium (20-39%)</v>
      </c>
      <c r="R8856" s="0" t="str">
        <f aca="false">INDEX('Lookup Tables'!$B$2:$B$5,MATCH(F8856,'Lookup Tables'!$A$2:$A$5,0))</f>
        <v>Manager B</v>
      </c>
    </row>
    <row r="8857" customFormat="false" ht="15" hidden="false" customHeight="false" outlineLevel="0" collapsed="false">
      <c r="A8857" s="0" t="s">
        <v>6378</v>
      </c>
      <c r="B8857" s="13" t="n">
        <v>43458</v>
      </c>
      <c r="C8857" s="13" t="n">
        <v>43464</v>
      </c>
      <c r="D8857" s="14" t="s">
        <v>69</v>
      </c>
      <c r="E8857" s="14" t="s">
        <v>62</v>
      </c>
      <c r="F8857" s="14" t="s">
        <v>63</v>
      </c>
      <c r="G8857" s="14" t="s">
        <v>3111</v>
      </c>
      <c r="H8857" s="14" t="s">
        <v>65</v>
      </c>
      <c r="I8857" s="14" t="s">
        <v>83</v>
      </c>
      <c r="J8857" s="14" t="s">
        <v>435</v>
      </c>
      <c r="K8857" s="15" t="n">
        <v>21.312</v>
      </c>
      <c r="L8857" s="0" t="n">
        <v>3</v>
      </c>
      <c r="M8857" s="16" t="n">
        <v>0.2</v>
      </c>
      <c r="N8857" s="17" t="n">
        <v>7.992</v>
      </c>
      <c r="O8857" s="0" t="str">
        <f aca="false">TEXT(B8857,"YYYY-MM")</f>
        <v>2018-12</v>
      </c>
      <c r="P8857" s="18" t="n">
        <f aca="false">IFERROR(N8857/K8857,0)</f>
        <v>0.375</v>
      </c>
      <c r="Q8857" s="0" t="str">
        <f aca="false">IF(M8857=0,"No Discount",IF(M8857&lt;0.2,"Low (1-19%)",IF(M8857&lt;0.4,"Medium (20-39%)","High (40%+)")))</f>
        <v>Medium (20-39%)</v>
      </c>
      <c r="R8857" s="0" t="str">
        <f aca="false">INDEX('Lookup Tables'!$B$2:$B$5,MATCH(F8857,'Lookup Tables'!$A$2:$A$5,0))</f>
        <v>Manager D</v>
      </c>
    </row>
    <row r="8858" customFormat="false" ht="15" hidden="false" customHeight="false" outlineLevel="0" collapsed="false">
      <c r="A8858" s="0" t="s">
        <v>6379</v>
      </c>
      <c r="B8858" s="13" t="n">
        <v>43386</v>
      </c>
      <c r="C8858" s="13" t="n">
        <v>43393</v>
      </c>
      <c r="D8858" s="14" t="s">
        <v>69</v>
      </c>
      <c r="E8858" s="14" t="s">
        <v>62</v>
      </c>
      <c r="F8858" s="14" t="s">
        <v>63</v>
      </c>
      <c r="G8858" s="14" t="s">
        <v>64</v>
      </c>
      <c r="H8858" s="14" t="s">
        <v>80</v>
      </c>
      <c r="I8858" s="14" t="s">
        <v>123</v>
      </c>
      <c r="J8858" s="14" t="s">
        <v>632</v>
      </c>
      <c r="K8858" s="15" t="n">
        <v>209.94</v>
      </c>
      <c r="L8858" s="0" t="n">
        <v>6</v>
      </c>
      <c r="M8858" s="16" t="n">
        <v>0</v>
      </c>
      <c r="N8858" s="17" t="n">
        <v>39.8886</v>
      </c>
      <c r="O8858" s="0" t="str">
        <f aca="false">TEXT(B8858,"YYYY-MM")</f>
        <v>2018-10</v>
      </c>
      <c r="P8858" s="18" t="n">
        <f aca="false">IFERROR(N8858/K8858,0)</f>
        <v>0.19</v>
      </c>
      <c r="Q8858" s="0" t="str">
        <f aca="false">IF(M8858=0,"No Discount",IF(M8858&lt;0.2,"Low (1-19%)",IF(M8858&lt;0.4,"Medium (20-39%)","High (40%+)")))</f>
        <v>No Discount</v>
      </c>
      <c r="R8858" s="0" t="str">
        <f aca="false">INDEX('Lookup Tables'!$B$2:$B$5,MATCH(F8858,'Lookup Tables'!$A$2:$A$5,0))</f>
        <v>Manager D</v>
      </c>
    </row>
    <row r="8859" customFormat="false" ht="15" hidden="false" customHeight="false" outlineLevel="0" collapsed="false">
      <c r="A8859" s="0" t="s">
        <v>6379</v>
      </c>
      <c r="B8859" s="13" t="n">
        <v>43386</v>
      </c>
      <c r="C8859" s="13" t="n">
        <v>43393</v>
      </c>
      <c r="D8859" s="14" t="s">
        <v>69</v>
      </c>
      <c r="E8859" s="14" t="s">
        <v>62</v>
      </c>
      <c r="F8859" s="14" t="s">
        <v>63</v>
      </c>
      <c r="G8859" s="14" t="s">
        <v>64</v>
      </c>
      <c r="H8859" s="14" t="s">
        <v>80</v>
      </c>
      <c r="I8859" s="14" t="s">
        <v>81</v>
      </c>
      <c r="J8859" s="14" t="s">
        <v>2922</v>
      </c>
      <c r="K8859" s="15" t="n">
        <v>31.984</v>
      </c>
      <c r="L8859" s="0" t="n">
        <v>2</v>
      </c>
      <c r="M8859" s="16" t="n">
        <v>0.2</v>
      </c>
      <c r="N8859" s="17" t="n">
        <v>-7.996</v>
      </c>
      <c r="O8859" s="0" t="str">
        <f aca="false">TEXT(B8859,"YYYY-MM")</f>
        <v>2018-10</v>
      </c>
      <c r="P8859" s="18" t="n">
        <f aca="false">IFERROR(N8859/K8859,0)</f>
        <v>-0.25</v>
      </c>
      <c r="Q8859" s="0" t="str">
        <f aca="false">IF(M8859=0,"No Discount",IF(M8859&lt;0.2,"Low (1-19%)",IF(M8859&lt;0.4,"Medium (20-39%)","High (40%+)")))</f>
        <v>Medium (20-39%)</v>
      </c>
      <c r="R8859" s="0" t="str">
        <f aca="false">INDEX('Lookup Tables'!$B$2:$B$5,MATCH(F8859,'Lookup Tables'!$A$2:$A$5,0))</f>
        <v>Manager D</v>
      </c>
    </row>
    <row r="8860" customFormat="false" ht="15" hidden="false" customHeight="false" outlineLevel="0" collapsed="false">
      <c r="A8860" s="0" t="s">
        <v>6379</v>
      </c>
      <c r="B8860" s="13" t="n">
        <v>43386</v>
      </c>
      <c r="C8860" s="13" t="n">
        <v>43393</v>
      </c>
      <c r="D8860" s="14" t="s">
        <v>69</v>
      </c>
      <c r="E8860" s="14" t="s">
        <v>62</v>
      </c>
      <c r="F8860" s="14" t="s">
        <v>63</v>
      </c>
      <c r="G8860" s="14" t="s">
        <v>64</v>
      </c>
      <c r="H8860" s="14" t="s">
        <v>65</v>
      </c>
      <c r="I8860" s="14" t="s">
        <v>83</v>
      </c>
      <c r="J8860" s="14" t="s">
        <v>804</v>
      </c>
      <c r="K8860" s="15" t="n">
        <v>5083.96</v>
      </c>
      <c r="L8860" s="0" t="n">
        <v>5</v>
      </c>
      <c r="M8860" s="16" t="n">
        <v>0.2</v>
      </c>
      <c r="N8860" s="17" t="n">
        <v>1906.485</v>
      </c>
      <c r="O8860" s="0" t="str">
        <f aca="false">TEXT(B8860,"YYYY-MM")</f>
        <v>2018-10</v>
      </c>
      <c r="P8860" s="18" t="n">
        <f aca="false">IFERROR(N8860/K8860,0)</f>
        <v>0.375</v>
      </c>
      <c r="Q8860" s="0" t="str">
        <f aca="false">IF(M8860=0,"No Discount",IF(M8860&lt;0.2,"Low (1-19%)",IF(M8860&lt;0.4,"Medium (20-39%)","High (40%+)")))</f>
        <v>Medium (20-39%)</v>
      </c>
      <c r="R8860" s="0" t="str">
        <f aca="false">INDEX('Lookup Tables'!$B$2:$B$5,MATCH(F8860,'Lookup Tables'!$A$2:$A$5,0))</f>
        <v>Manager D</v>
      </c>
    </row>
    <row r="8861" customFormat="false" ht="15" hidden="false" customHeight="false" outlineLevel="0" collapsed="false">
      <c r="A8861" s="0" t="s">
        <v>6380</v>
      </c>
      <c r="B8861" s="13" t="n">
        <v>43332</v>
      </c>
      <c r="C8861" s="13" t="n">
        <v>43338</v>
      </c>
      <c r="D8861" s="14" t="s">
        <v>69</v>
      </c>
      <c r="E8861" s="14" t="s">
        <v>97</v>
      </c>
      <c r="F8861" s="14" t="s">
        <v>54</v>
      </c>
      <c r="G8861" s="14" t="s">
        <v>90</v>
      </c>
      <c r="H8861" s="14" t="s">
        <v>80</v>
      </c>
      <c r="I8861" s="14" t="s">
        <v>81</v>
      </c>
      <c r="J8861" s="14" t="s">
        <v>3257</v>
      </c>
      <c r="K8861" s="15" t="n">
        <v>35.96</v>
      </c>
      <c r="L8861" s="0" t="n">
        <v>1</v>
      </c>
      <c r="M8861" s="16" t="n">
        <v>0.2</v>
      </c>
      <c r="N8861" s="17" t="n">
        <v>3.596</v>
      </c>
      <c r="O8861" s="0" t="str">
        <f aca="false">TEXT(B8861,"YYYY-MM")</f>
        <v>2018-08</v>
      </c>
      <c r="P8861" s="18" t="n">
        <f aca="false">IFERROR(N8861/K8861,0)</f>
        <v>0.1</v>
      </c>
      <c r="Q8861" s="0" t="str">
        <f aca="false">IF(M8861=0,"No Discount",IF(M8861&lt;0.2,"Low (1-19%)",IF(M8861&lt;0.4,"Medium (20-39%)","High (40%+)")))</f>
        <v>Medium (20-39%)</v>
      </c>
      <c r="R8861" s="0" t="str">
        <f aca="false">INDEX('Lookup Tables'!$B$2:$B$5,MATCH(F8861,'Lookup Tables'!$A$2:$A$5,0))</f>
        <v>Manager C</v>
      </c>
    </row>
    <row r="8862" customFormat="false" ht="15" hidden="false" customHeight="false" outlineLevel="0" collapsed="false">
      <c r="A8862" s="0" t="s">
        <v>6381</v>
      </c>
      <c r="B8862" s="13" t="n">
        <v>42624</v>
      </c>
      <c r="C8862" s="13" t="n">
        <v>42631</v>
      </c>
      <c r="D8862" s="14" t="s">
        <v>69</v>
      </c>
      <c r="E8862" s="14" t="s">
        <v>97</v>
      </c>
      <c r="F8862" s="14" t="s">
        <v>117</v>
      </c>
      <c r="G8862" s="14" t="s">
        <v>391</v>
      </c>
      <c r="H8862" s="14" t="s">
        <v>65</v>
      </c>
      <c r="I8862" s="14" t="s">
        <v>66</v>
      </c>
      <c r="J8862" s="14" t="s">
        <v>3943</v>
      </c>
      <c r="K8862" s="15" t="n">
        <v>31.05</v>
      </c>
      <c r="L8862" s="0" t="n">
        <v>3</v>
      </c>
      <c r="M8862" s="16" t="n">
        <v>0</v>
      </c>
      <c r="N8862" s="17" t="n">
        <v>14.904</v>
      </c>
      <c r="O8862" s="0" t="str">
        <f aca="false">TEXT(B8862,"YYYY-MM")</f>
        <v>2016-09</v>
      </c>
      <c r="P8862" s="18" t="n">
        <f aca="false">IFERROR(N8862/K8862,0)</f>
        <v>0.48</v>
      </c>
      <c r="Q8862" s="0" t="str">
        <f aca="false">IF(M8862=0,"No Discount",IF(M8862&lt;0.2,"Low (1-19%)",IF(M8862&lt;0.4,"Medium (20-39%)","High (40%+)")))</f>
        <v>No Discount</v>
      </c>
      <c r="R8862" s="0" t="str">
        <f aca="false">INDEX('Lookup Tables'!$B$2:$B$5,MATCH(F8862,'Lookup Tables'!$A$2:$A$5,0))</f>
        <v>Manager B</v>
      </c>
    </row>
    <row r="8863" customFormat="false" ht="15" hidden="false" customHeight="false" outlineLevel="0" collapsed="false">
      <c r="A8863" s="0" t="s">
        <v>6381</v>
      </c>
      <c r="B8863" s="13" t="n">
        <v>42624</v>
      </c>
      <c r="C8863" s="13" t="n">
        <v>42631</v>
      </c>
      <c r="D8863" s="14" t="s">
        <v>69</v>
      </c>
      <c r="E8863" s="14" t="s">
        <v>97</v>
      </c>
      <c r="F8863" s="14" t="s">
        <v>117</v>
      </c>
      <c r="G8863" s="14" t="s">
        <v>391</v>
      </c>
      <c r="H8863" s="14" t="s">
        <v>56</v>
      </c>
      <c r="I8863" s="14" t="s">
        <v>76</v>
      </c>
      <c r="J8863" s="14" t="s">
        <v>2672</v>
      </c>
      <c r="K8863" s="15" t="n">
        <v>8.92</v>
      </c>
      <c r="L8863" s="0" t="n">
        <v>4</v>
      </c>
      <c r="M8863" s="16" t="n">
        <v>0</v>
      </c>
      <c r="N8863" s="17" t="n">
        <v>3.9248</v>
      </c>
      <c r="O8863" s="0" t="str">
        <f aca="false">TEXT(B8863,"YYYY-MM")</f>
        <v>2016-09</v>
      </c>
      <c r="P8863" s="18" t="n">
        <f aca="false">IFERROR(N8863/K8863,0)</f>
        <v>0.44</v>
      </c>
      <c r="Q8863" s="0" t="str">
        <f aca="false">IF(M8863=0,"No Discount",IF(M8863&lt;0.2,"Low (1-19%)",IF(M8863&lt;0.4,"Medium (20-39%)","High (40%+)")))</f>
        <v>No Discount</v>
      </c>
      <c r="R8863" s="0" t="str">
        <f aca="false">INDEX('Lookup Tables'!$B$2:$B$5,MATCH(F8863,'Lookup Tables'!$A$2:$A$5,0))</f>
        <v>Manager B</v>
      </c>
    </row>
    <row r="8864" customFormat="false" ht="15" hidden="false" customHeight="false" outlineLevel="0" collapsed="false">
      <c r="A8864" s="0" t="s">
        <v>6381</v>
      </c>
      <c r="B8864" s="13" t="n">
        <v>42624</v>
      </c>
      <c r="C8864" s="13" t="n">
        <v>42631</v>
      </c>
      <c r="D8864" s="14" t="s">
        <v>69</v>
      </c>
      <c r="E8864" s="14" t="s">
        <v>97</v>
      </c>
      <c r="F8864" s="14" t="s">
        <v>117</v>
      </c>
      <c r="G8864" s="14" t="s">
        <v>391</v>
      </c>
      <c r="H8864" s="14" t="s">
        <v>65</v>
      </c>
      <c r="I8864" s="14" t="s">
        <v>83</v>
      </c>
      <c r="J8864" s="14" t="s">
        <v>517</v>
      </c>
      <c r="K8864" s="15" t="n">
        <v>209.6</v>
      </c>
      <c r="L8864" s="0" t="n">
        <v>4</v>
      </c>
      <c r="M8864" s="16" t="n">
        <v>0</v>
      </c>
      <c r="N8864" s="17" t="n">
        <v>96.416</v>
      </c>
      <c r="O8864" s="0" t="str">
        <f aca="false">TEXT(B8864,"YYYY-MM")</f>
        <v>2016-09</v>
      </c>
      <c r="P8864" s="18" t="n">
        <f aca="false">IFERROR(N8864/K8864,0)</f>
        <v>0.46</v>
      </c>
      <c r="Q8864" s="0" t="str">
        <f aca="false">IF(M8864=0,"No Discount",IF(M8864&lt;0.2,"Low (1-19%)",IF(M8864&lt;0.4,"Medium (20-39%)","High (40%+)")))</f>
        <v>No Discount</v>
      </c>
      <c r="R8864" s="0" t="str">
        <f aca="false">INDEX('Lookup Tables'!$B$2:$B$5,MATCH(F8864,'Lookup Tables'!$A$2:$A$5,0))</f>
        <v>Manager B</v>
      </c>
    </row>
    <row r="8865" customFormat="false" ht="15" hidden="false" customHeight="false" outlineLevel="0" collapsed="false">
      <c r="A8865" s="0" t="s">
        <v>6381</v>
      </c>
      <c r="B8865" s="13" t="n">
        <v>42624</v>
      </c>
      <c r="C8865" s="13" t="n">
        <v>42631</v>
      </c>
      <c r="D8865" s="14" t="s">
        <v>69</v>
      </c>
      <c r="E8865" s="14" t="s">
        <v>97</v>
      </c>
      <c r="F8865" s="14" t="s">
        <v>117</v>
      </c>
      <c r="G8865" s="14" t="s">
        <v>391</v>
      </c>
      <c r="H8865" s="14" t="s">
        <v>65</v>
      </c>
      <c r="I8865" s="14" t="s">
        <v>85</v>
      </c>
      <c r="J8865" s="14" t="s">
        <v>2058</v>
      </c>
      <c r="K8865" s="15" t="n">
        <v>111.04</v>
      </c>
      <c r="L8865" s="0" t="n">
        <v>4</v>
      </c>
      <c r="M8865" s="16" t="n">
        <v>0</v>
      </c>
      <c r="N8865" s="17" t="n">
        <v>29.9808</v>
      </c>
      <c r="O8865" s="0" t="str">
        <f aca="false">TEXT(B8865,"YYYY-MM")</f>
        <v>2016-09</v>
      </c>
      <c r="P8865" s="18" t="n">
        <f aca="false">IFERROR(N8865/K8865,0)</f>
        <v>0.27</v>
      </c>
      <c r="Q8865" s="0" t="str">
        <f aca="false">IF(M8865=0,"No Discount",IF(M8865&lt;0.2,"Low (1-19%)",IF(M8865&lt;0.4,"Medium (20-39%)","High (40%+)")))</f>
        <v>No Discount</v>
      </c>
      <c r="R8865" s="0" t="str">
        <f aca="false">INDEX('Lookup Tables'!$B$2:$B$5,MATCH(F8865,'Lookup Tables'!$A$2:$A$5,0))</f>
        <v>Manager B</v>
      </c>
    </row>
    <row r="8866" customFormat="false" ht="15" hidden="false" customHeight="false" outlineLevel="0" collapsed="false">
      <c r="A8866" s="0" t="s">
        <v>6381</v>
      </c>
      <c r="B8866" s="13" t="n">
        <v>42624</v>
      </c>
      <c r="C8866" s="13" t="n">
        <v>42631</v>
      </c>
      <c r="D8866" s="14" t="s">
        <v>69</v>
      </c>
      <c r="E8866" s="14" t="s">
        <v>97</v>
      </c>
      <c r="F8866" s="14" t="s">
        <v>117</v>
      </c>
      <c r="G8866" s="14" t="s">
        <v>391</v>
      </c>
      <c r="H8866" s="14" t="s">
        <v>65</v>
      </c>
      <c r="I8866" s="14" t="s">
        <v>91</v>
      </c>
      <c r="J8866" s="14" t="s">
        <v>3918</v>
      </c>
      <c r="K8866" s="15" t="n">
        <v>38.88</v>
      </c>
      <c r="L8866" s="0" t="n">
        <v>6</v>
      </c>
      <c r="M8866" s="16" t="n">
        <v>0</v>
      </c>
      <c r="N8866" s="17" t="n">
        <v>18.6624</v>
      </c>
      <c r="O8866" s="0" t="str">
        <f aca="false">TEXT(B8866,"YYYY-MM")</f>
        <v>2016-09</v>
      </c>
      <c r="P8866" s="18" t="n">
        <f aca="false">IFERROR(N8866/K8866,0)</f>
        <v>0.48</v>
      </c>
      <c r="Q8866" s="0" t="str">
        <f aca="false">IF(M8866=0,"No Discount",IF(M8866&lt;0.2,"Low (1-19%)",IF(M8866&lt;0.4,"Medium (20-39%)","High (40%+)")))</f>
        <v>No Discount</v>
      </c>
      <c r="R8866" s="0" t="str">
        <f aca="false">INDEX('Lookup Tables'!$B$2:$B$5,MATCH(F8866,'Lookup Tables'!$A$2:$A$5,0))</f>
        <v>Manager B</v>
      </c>
    </row>
    <row r="8867" customFormat="false" ht="15" hidden="false" customHeight="false" outlineLevel="0" collapsed="false">
      <c r="A8867" s="0" t="s">
        <v>6382</v>
      </c>
      <c r="B8867" s="13" t="n">
        <v>42724</v>
      </c>
      <c r="C8867" s="13" t="n">
        <v>42730</v>
      </c>
      <c r="D8867" s="14" t="s">
        <v>69</v>
      </c>
      <c r="E8867" s="14" t="s">
        <v>53</v>
      </c>
      <c r="F8867" s="14" t="s">
        <v>54</v>
      </c>
      <c r="G8867" s="14" t="s">
        <v>193</v>
      </c>
      <c r="H8867" s="14" t="s">
        <v>65</v>
      </c>
      <c r="I8867" s="14" t="s">
        <v>85</v>
      </c>
      <c r="J8867" s="14" t="s">
        <v>2274</v>
      </c>
      <c r="K8867" s="15" t="n">
        <v>36.27</v>
      </c>
      <c r="L8867" s="0" t="n">
        <v>3</v>
      </c>
      <c r="M8867" s="16" t="n">
        <v>0</v>
      </c>
      <c r="N8867" s="17" t="n">
        <v>10.881</v>
      </c>
      <c r="O8867" s="0" t="str">
        <f aca="false">TEXT(B8867,"YYYY-MM")</f>
        <v>2016-12</v>
      </c>
      <c r="P8867" s="18" t="n">
        <f aca="false">IFERROR(N8867/K8867,0)</f>
        <v>0.3</v>
      </c>
      <c r="Q8867" s="0" t="str">
        <f aca="false">IF(M8867=0,"No Discount",IF(M8867&lt;0.2,"Low (1-19%)",IF(M8867&lt;0.4,"Medium (20-39%)","High (40%+)")))</f>
        <v>No Discount</v>
      </c>
      <c r="R8867" s="0" t="str">
        <f aca="false">INDEX('Lookup Tables'!$B$2:$B$5,MATCH(F8867,'Lookup Tables'!$A$2:$A$5,0))</f>
        <v>Manager C</v>
      </c>
    </row>
    <row r="8868" customFormat="false" ht="15" hidden="false" customHeight="false" outlineLevel="0" collapsed="false">
      <c r="A8868" s="0" t="s">
        <v>6383</v>
      </c>
      <c r="B8868" s="13" t="n">
        <v>42267</v>
      </c>
      <c r="C8868" s="13" t="n">
        <v>42270</v>
      </c>
      <c r="D8868" s="14" t="s">
        <v>137</v>
      </c>
      <c r="E8868" s="14" t="s">
        <v>53</v>
      </c>
      <c r="F8868" s="14" t="s">
        <v>98</v>
      </c>
      <c r="G8868" s="14" t="s">
        <v>146</v>
      </c>
      <c r="H8868" s="14" t="s">
        <v>56</v>
      </c>
      <c r="I8868" s="14" t="s">
        <v>57</v>
      </c>
      <c r="J8868" s="14" t="s">
        <v>3654</v>
      </c>
      <c r="K8868" s="15" t="n">
        <v>493.43</v>
      </c>
      <c r="L8868" s="0" t="n">
        <v>5</v>
      </c>
      <c r="M8868" s="16" t="n">
        <v>0.3</v>
      </c>
      <c r="N8868" s="17" t="n">
        <v>-70.49</v>
      </c>
      <c r="O8868" s="0" t="str">
        <f aca="false">TEXT(B8868,"YYYY-MM")</f>
        <v>2015-09</v>
      </c>
      <c r="P8868" s="18" t="n">
        <f aca="false">IFERROR(N8868/K8868,0)</f>
        <v>-0.142857142857143</v>
      </c>
      <c r="Q8868" s="0" t="str">
        <f aca="false">IF(M8868=0,"No Discount",IF(M8868&lt;0.2,"Low (1-19%)",IF(M8868&lt;0.4,"Medium (20-39%)","High (40%+)")))</f>
        <v>Medium (20-39%)</v>
      </c>
      <c r="R8868" s="0" t="str">
        <f aca="false">INDEX('Lookup Tables'!$B$2:$B$5,MATCH(F8868,'Lookup Tables'!$A$2:$A$5,0))</f>
        <v>Manager A</v>
      </c>
    </row>
    <row r="8869" customFormat="false" ht="15" hidden="false" customHeight="false" outlineLevel="0" collapsed="false">
      <c r="A8869" s="0" t="s">
        <v>6383</v>
      </c>
      <c r="B8869" s="13" t="n">
        <v>42267</v>
      </c>
      <c r="C8869" s="13" t="n">
        <v>42270</v>
      </c>
      <c r="D8869" s="14" t="s">
        <v>137</v>
      </c>
      <c r="E8869" s="14" t="s">
        <v>53</v>
      </c>
      <c r="F8869" s="14" t="s">
        <v>98</v>
      </c>
      <c r="G8869" s="14" t="s">
        <v>146</v>
      </c>
      <c r="H8869" s="14" t="s">
        <v>80</v>
      </c>
      <c r="I8869" s="14" t="s">
        <v>81</v>
      </c>
      <c r="J8869" s="14" t="s">
        <v>2012</v>
      </c>
      <c r="K8869" s="15" t="n">
        <v>11.12</v>
      </c>
      <c r="L8869" s="0" t="n">
        <v>2</v>
      </c>
      <c r="M8869" s="16" t="n">
        <v>0.2</v>
      </c>
      <c r="N8869" s="17" t="n">
        <v>3.475</v>
      </c>
      <c r="O8869" s="0" t="str">
        <f aca="false">TEXT(B8869,"YYYY-MM")</f>
        <v>2015-09</v>
      </c>
      <c r="P8869" s="18" t="n">
        <f aca="false">IFERROR(N8869/K8869,0)</f>
        <v>0.3125</v>
      </c>
      <c r="Q8869" s="0" t="str">
        <f aca="false">IF(M8869=0,"No Discount",IF(M8869&lt;0.2,"Low (1-19%)",IF(M8869&lt;0.4,"Medium (20-39%)","High (40%+)")))</f>
        <v>Medium (20-39%)</v>
      </c>
      <c r="R8869" s="0" t="str">
        <f aca="false">INDEX('Lookup Tables'!$B$2:$B$5,MATCH(F8869,'Lookup Tables'!$A$2:$A$5,0))</f>
        <v>Manager A</v>
      </c>
    </row>
    <row r="8870" customFormat="false" ht="15" hidden="false" customHeight="false" outlineLevel="0" collapsed="false">
      <c r="A8870" s="0" t="s">
        <v>6384</v>
      </c>
      <c r="B8870" s="13" t="n">
        <v>43043</v>
      </c>
      <c r="C8870" s="13" t="n">
        <v>43047</v>
      </c>
      <c r="D8870" s="14" t="s">
        <v>69</v>
      </c>
      <c r="E8870" s="14" t="s">
        <v>53</v>
      </c>
      <c r="F8870" s="14" t="s">
        <v>63</v>
      </c>
      <c r="G8870" s="14" t="s">
        <v>64</v>
      </c>
      <c r="H8870" s="14" t="s">
        <v>80</v>
      </c>
      <c r="I8870" s="14" t="s">
        <v>345</v>
      </c>
      <c r="J8870" s="14" t="s">
        <v>4917</v>
      </c>
      <c r="K8870" s="15" t="n">
        <v>686.4</v>
      </c>
      <c r="L8870" s="0" t="n">
        <v>2</v>
      </c>
      <c r="M8870" s="16" t="n">
        <v>0.2</v>
      </c>
      <c r="N8870" s="17" t="n">
        <v>77.22</v>
      </c>
      <c r="O8870" s="0" t="str">
        <f aca="false">TEXT(B8870,"YYYY-MM")</f>
        <v>2017-11</v>
      </c>
      <c r="P8870" s="18" t="n">
        <f aca="false">IFERROR(N8870/K8870,0)</f>
        <v>0.1125</v>
      </c>
      <c r="Q8870" s="0" t="str">
        <f aca="false">IF(M8870=0,"No Discount",IF(M8870&lt;0.2,"Low (1-19%)",IF(M8870&lt;0.4,"Medium (20-39%)","High (40%+)")))</f>
        <v>Medium (20-39%)</v>
      </c>
      <c r="R8870" s="0" t="str">
        <f aca="false">INDEX('Lookup Tables'!$B$2:$B$5,MATCH(F8870,'Lookup Tables'!$A$2:$A$5,0))</f>
        <v>Manager D</v>
      </c>
    </row>
    <row r="8871" customFormat="false" ht="15" hidden="false" customHeight="false" outlineLevel="0" collapsed="false">
      <c r="A8871" s="0" t="s">
        <v>6385</v>
      </c>
      <c r="B8871" s="13" t="n">
        <v>43435</v>
      </c>
      <c r="C8871" s="13" t="n">
        <v>43440</v>
      </c>
      <c r="D8871" s="14" t="s">
        <v>69</v>
      </c>
      <c r="E8871" s="14" t="s">
        <v>62</v>
      </c>
      <c r="F8871" s="14" t="s">
        <v>63</v>
      </c>
      <c r="G8871" s="14" t="s">
        <v>94</v>
      </c>
      <c r="H8871" s="14" t="s">
        <v>65</v>
      </c>
      <c r="I8871" s="14" t="s">
        <v>83</v>
      </c>
      <c r="J8871" s="14" t="s">
        <v>2834</v>
      </c>
      <c r="K8871" s="15" t="n">
        <v>15.92</v>
      </c>
      <c r="L8871" s="0" t="n">
        <v>5</v>
      </c>
      <c r="M8871" s="16" t="n">
        <v>0.2</v>
      </c>
      <c r="N8871" s="17" t="n">
        <v>5.373</v>
      </c>
      <c r="O8871" s="0" t="str">
        <f aca="false">TEXT(B8871,"YYYY-MM")</f>
        <v>2018-12</v>
      </c>
      <c r="P8871" s="18" t="n">
        <f aca="false">IFERROR(N8871/K8871,0)</f>
        <v>0.3375</v>
      </c>
      <c r="Q8871" s="0" t="str">
        <f aca="false">IF(M8871=0,"No Discount",IF(M8871&lt;0.2,"Low (1-19%)",IF(M8871&lt;0.4,"Medium (20-39%)","High (40%+)")))</f>
        <v>Medium (20-39%)</v>
      </c>
      <c r="R8871" s="0" t="str">
        <f aca="false">INDEX('Lookup Tables'!$B$2:$B$5,MATCH(F8871,'Lookup Tables'!$A$2:$A$5,0))</f>
        <v>Manager D</v>
      </c>
    </row>
    <row r="8872" customFormat="false" ht="15" hidden="false" customHeight="false" outlineLevel="0" collapsed="false">
      <c r="A8872" s="0" t="s">
        <v>6385</v>
      </c>
      <c r="B8872" s="13" t="n">
        <v>43435</v>
      </c>
      <c r="C8872" s="13" t="n">
        <v>43440</v>
      </c>
      <c r="D8872" s="14" t="s">
        <v>69</v>
      </c>
      <c r="E8872" s="14" t="s">
        <v>62</v>
      </c>
      <c r="F8872" s="14" t="s">
        <v>63</v>
      </c>
      <c r="G8872" s="14" t="s">
        <v>94</v>
      </c>
      <c r="H8872" s="14" t="s">
        <v>56</v>
      </c>
      <c r="I8872" s="14" t="s">
        <v>76</v>
      </c>
      <c r="J8872" s="14" t="s">
        <v>603</v>
      </c>
      <c r="K8872" s="15" t="n">
        <v>70.68</v>
      </c>
      <c r="L8872" s="0" t="n">
        <v>12</v>
      </c>
      <c r="M8872" s="16" t="n">
        <v>0</v>
      </c>
      <c r="N8872" s="17" t="n">
        <v>31.0992</v>
      </c>
      <c r="O8872" s="0" t="str">
        <f aca="false">TEXT(B8872,"YYYY-MM")</f>
        <v>2018-12</v>
      </c>
      <c r="P8872" s="18" t="n">
        <f aca="false">IFERROR(N8872/K8872,0)</f>
        <v>0.44</v>
      </c>
      <c r="Q8872" s="0" t="str">
        <f aca="false">IF(M8872=0,"No Discount",IF(M8872&lt;0.2,"Low (1-19%)",IF(M8872&lt;0.4,"Medium (20-39%)","High (40%+)")))</f>
        <v>No Discount</v>
      </c>
      <c r="R8872" s="0" t="str">
        <f aca="false">INDEX('Lookup Tables'!$B$2:$B$5,MATCH(F8872,'Lookup Tables'!$A$2:$A$5,0))</f>
        <v>Manager D</v>
      </c>
    </row>
    <row r="8873" customFormat="false" ht="15" hidden="false" customHeight="false" outlineLevel="0" collapsed="false">
      <c r="A8873" s="0" t="s">
        <v>6385</v>
      </c>
      <c r="B8873" s="13" t="n">
        <v>43435</v>
      </c>
      <c r="C8873" s="13" t="n">
        <v>43440</v>
      </c>
      <c r="D8873" s="14" t="s">
        <v>69</v>
      </c>
      <c r="E8873" s="14" t="s">
        <v>62</v>
      </c>
      <c r="F8873" s="14" t="s">
        <v>63</v>
      </c>
      <c r="G8873" s="14" t="s">
        <v>94</v>
      </c>
      <c r="H8873" s="14" t="s">
        <v>65</v>
      </c>
      <c r="I8873" s="14" t="s">
        <v>73</v>
      </c>
      <c r="J8873" s="14" t="s">
        <v>521</v>
      </c>
      <c r="K8873" s="15" t="n">
        <v>541.24</v>
      </c>
      <c r="L8873" s="0" t="n">
        <v>4</v>
      </c>
      <c r="M8873" s="16" t="n">
        <v>0</v>
      </c>
      <c r="N8873" s="17" t="n">
        <v>5.4124</v>
      </c>
      <c r="O8873" s="0" t="str">
        <f aca="false">TEXT(B8873,"YYYY-MM")</f>
        <v>2018-12</v>
      </c>
      <c r="P8873" s="18" t="n">
        <f aca="false">IFERROR(N8873/K8873,0)</f>
        <v>0.01</v>
      </c>
      <c r="Q8873" s="0" t="str">
        <f aca="false">IF(M8873=0,"No Discount",IF(M8873&lt;0.2,"Low (1-19%)",IF(M8873&lt;0.4,"Medium (20-39%)","High (40%+)")))</f>
        <v>No Discount</v>
      </c>
      <c r="R8873" s="0" t="str">
        <f aca="false">INDEX('Lookup Tables'!$B$2:$B$5,MATCH(F8873,'Lookup Tables'!$A$2:$A$5,0))</f>
        <v>Manager D</v>
      </c>
    </row>
    <row r="8874" customFormat="false" ht="15" hidden="false" customHeight="false" outlineLevel="0" collapsed="false">
      <c r="A8874" s="0" t="s">
        <v>6386</v>
      </c>
      <c r="B8874" s="13" t="n">
        <v>42287</v>
      </c>
      <c r="C8874" s="13" t="n">
        <v>42287</v>
      </c>
      <c r="D8874" s="14" t="s">
        <v>606</v>
      </c>
      <c r="E8874" s="14" t="s">
        <v>53</v>
      </c>
      <c r="F8874" s="14" t="s">
        <v>117</v>
      </c>
      <c r="G8874" s="14" t="s">
        <v>269</v>
      </c>
      <c r="H8874" s="14" t="s">
        <v>80</v>
      </c>
      <c r="I8874" s="14" t="s">
        <v>345</v>
      </c>
      <c r="J8874" s="14" t="s">
        <v>6387</v>
      </c>
      <c r="K8874" s="15" t="n">
        <v>101.994</v>
      </c>
      <c r="L8874" s="0" t="n">
        <v>2</v>
      </c>
      <c r="M8874" s="16" t="n">
        <v>0.7</v>
      </c>
      <c r="N8874" s="17" t="n">
        <v>-71.3958</v>
      </c>
      <c r="O8874" s="0" t="str">
        <f aca="false">TEXT(B8874,"YYYY-MM")</f>
        <v>2015-10</v>
      </c>
      <c r="P8874" s="18" t="n">
        <f aca="false">IFERROR(N8874/K8874,0)</f>
        <v>-0.7</v>
      </c>
      <c r="Q8874" s="0" t="str">
        <f aca="false">IF(M8874=0,"No Discount",IF(M8874&lt;0.2,"Low (1-19%)",IF(M8874&lt;0.4,"Medium (20-39%)","High (40%+)")))</f>
        <v>High (40%+)</v>
      </c>
      <c r="R8874" s="0" t="str">
        <f aca="false">INDEX('Lookup Tables'!$B$2:$B$5,MATCH(F8874,'Lookup Tables'!$A$2:$A$5,0))</f>
        <v>Manager B</v>
      </c>
    </row>
    <row r="8875" customFormat="false" ht="15" hidden="false" customHeight="false" outlineLevel="0" collapsed="false">
      <c r="A8875" s="0" t="s">
        <v>6386</v>
      </c>
      <c r="B8875" s="13" t="n">
        <v>42287</v>
      </c>
      <c r="C8875" s="13" t="n">
        <v>42287</v>
      </c>
      <c r="D8875" s="14" t="s">
        <v>606</v>
      </c>
      <c r="E8875" s="14" t="s">
        <v>53</v>
      </c>
      <c r="F8875" s="14" t="s">
        <v>117</v>
      </c>
      <c r="G8875" s="14" t="s">
        <v>269</v>
      </c>
      <c r="H8875" s="14" t="s">
        <v>65</v>
      </c>
      <c r="I8875" s="14" t="s">
        <v>83</v>
      </c>
      <c r="J8875" s="14" t="s">
        <v>841</v>
      </c>
      <c r="K8875" s="15" t="n">
        <v>18.264</v>
      </c>
      <c r="L8875" s="0" t="n">
        <v>2</v>
      </c>
      <c r="M8875" s="16" t="n">
        <v>0.7</v>
      </c>
      <c r="N8875" s="17" t="n">
        <v>-13.3936</v>
      </c>
      <c r="O8875" s="0" t="str">
        <f aca="false">TEXT(B8875,"YYYY-MM")</f>
        <v>2015-10</v>
      </c>
      <c r="P8875" s="18" t="n">
        <f aca="false">IFERROR(N8875/K8875,0)</f>
        <v>-0.733333333333333</v>
      </c>
      <c r="Q8875" s="0" t="str">
        <f aca="false">IF(M8875=0,"No Discount",IF(M8875&lt;0.2,"Low (1-19%)",IF(M8875&lt;0.4,"Medium (20-39%)","High (40%+)")))</f>
        <v>High (40%+)</v>
      </c>
      <c r="R8875" s="0" t="str">
        <f aca="false">INDEX('Lookup Tables'!$B$2:$B$5,MATCH(F8875,'Lookup Tables'!$A$2:$A$5,0))</f>
        <v>Manager B</v>
      </c>
    </row>
    <row r="8876" customFormat="false" ht="15" hidden="false" customHeight="false" outlineLevel="0" collapsed="false">
      <c r="A8876" s="0" t="s">
        <v>6388</v>
      </c>
      <c r="B8876" s="13" t="n">
        <v>43418</v>
      </c>
      <c r="C8876" s="13" t="n">
        <v>43420</v>
      </c>
      <c r="D8876" s="14" t="s">
        <v>52</v>
      </c>
      <c r="E8876" s="14" t="s">
        <v>53</v>
      </c>
      <c r="F8876" s="14" t="s">
        <v>98</v>
      </c>
      <c r="G8876" s="14" t="s">
        <v>99</v>
      </c>
      <c r="H8876" s="14" t="s">
        <v>65</v>
      </c>
      <c r="I8876" s="14" t="s">
        <v>83</v>
      </c>
      <c r="J8876" s="14" t="s">
        <v>1269</v>
      </c>
      <c r="K8876" s="15" t="n">
        <v>21.99</v>
      </c>
      <c r="L8876" s="0" t="n">
        <v>5</v>
      </c>
      <c r="M8876" s="16" t="n">
        <v>0.8</v>
      </c>
      <c r="N8876" s="17" t="n">
        <v>-32.985</v>
      </c>
      <c r="O8876" s="0" t="str">
        <f aca="false">TEXT(B8876,"YYYY-MM")</f>
        <v>2018-11</v>
      </c>
      <c r="P8876" s="18" t="n">
        <f aca="false">IFERROR(N8876/K8876,0)</f>
        <v>-1.5</v>
      </c>
      <c r="Q8876" s="0" t="str">
        <f aca="false">IF(M8876=0,"No Discount",IF(M8876&lt;0.2,"Low (1-19%)",IF(M8876&lt;0.4,"Medium (20-39%)","High (40%+)")))</f>
        <v>High (40%+)</v>
      </c>
      <c r="R8876" s="0" t="str">
        <f aca="false">INDEX('Lookup Tables'!$B$2:$B$5,MATCH(F8876,'Lookup Tables'!$A$2:$A$5,0))</f>
        <v>Manager A</v>
      </c>
    </row>
    <row r="8877" customFormat="false" ht="15" hidden="false" customHeight="false" outlineLevel="0" collapsed="false">
      <c r="A8877" s="0" t="s">
        <v>6389</v>
      </c>
      <c r="B8877" s="13" t="n">
        <v>42960</v>
      </c>
      <c r="C8877" s="13" t="n">
        <v>42966</v>
      </c>
      <c r="D8877" s="14" t="s">
        <v>69</v>
      </c>
      <c r="E8877" s="14" t="s">
        <v>53</v>
      </c>
      <c r="F8877" s="14" t="s">
        <v>98</v>
      </c>
      <c r="G8877" s="14" t="s">
        <v>99</v>
      </c>
      <c r="H8877" s="14" t="s">
        <v>65</v>
      </c>
      <c r="I8877" s="14" t="s">
        <v>303</v>
      </c>
      <c r="J8877" s="14" t="s">
        <v>744</v>
      </c>
      <c r="K8877" s="15" t="n">
        <v>185.376</v>
      </c>
      <c r="L8877" s="0" t="n">
        <v>2</v>
      </c>
      <c r="M8877" s="16" t="n">
        <v>0.2</v>
      </c>
      <c r="N8877" s="17" t="n">
        <v>-34.758</v>
      </c>
      <c r="O8877" s="0" t="str">
        <f aca="false">TEXT(B8877,"YYYY-MM")</f>
        <v>2017-08</v>
      </c>
      <c r="P8877" s="18" t="n">
        <f aca="false">IFERROR(N8877/K8877,0)</f>
        <v>-0.1875</v>
      </c>
      <c r="Q8877" s="0" t="str">
        <f aca="false">IF(M8877=0,"No Discount",IF(M8877&lt;0.2,"Low (1-19%)",IF(M8877&lt;0.4,"Medium (20-39%)","High (40%+)")))</f>
        <v>Medium (20-39%)</v>
      </c>
      <c r="R8877" s="0" t="str">
        <f aca="false">INDEX('Lookup Tables'!$B$2:$B$5,MATCH(F8877,'Lookup Tables'!$A$2:$A$5,0))</f>
        <v>Manager A</v>
      </c>
    </row>
    <row r="8878" customFormat="false" ht="15" hidden="false" customHeight="false" outlineLevel="0" collapsed="false">
      <c r="A8878" s="0" t="s">
        <v>6389</v>
      </c>
      <c r="B8878" s="13" t="n">
        <v>42960</v>
      </c>
      <c r="C8878" s="13" t="n">
        <v>42966</v>
      </c>
      <c r="D8878" s="14" t="s">
        <v>69</v>
      </c>
      <c r="E8878" s="14" t="s">
        <v>53</v>
      </c>
      <c r="F8878" s="14" t="s">
        <v>98</v>
      </c>
      <c r="G8878" s="14" t="s">
        <v>99</v>
      </c>
      <c r="H8878" s="14" t="s">
        <v>65</v>
      </c>
      <c r="I8878" s="14" t="s">
        <v>85</v>
      </c>
      <c r="J8878" s="14" t="s">
        <v>2302</v>
      </c>
      <c r="K8878" s="15" t="n">
        <v>58.924</v>
      </c>
      <c r="L8878" s="0" t="n">
        <v>1</v>
      </c>
      <c r="M8878" s="16" t="n">
        <v>0.8</v>
      </c>
      <c r="N8878" s="17" t="n">
        <v>-153.2024</v>
      </c>
      <c r="O8878" s="0" t="str">
        <f aca="false">TEXT(B8878,"YYYY-MM")</f>
        <v>2017-08</v>
      </c>
      <c r="P8878" s="18" t="n">
        <f aca="false">IFERROR(N8878/K8878,0)</f>
        <v>-2.6</v>
      </c>
      <c r="Q8878" s="0" t="str">
        <f aca="false">IF(M8878=0,"No Discount",IF(M8878&lt;0.2,"Low (1-19%)",IF(M8878&lt;0.4,"Medium (20-39%)","High (40%+)")))</f>
        <v>High (40%+)</v>
      </c>
      <c r="R8878" s="0" t="str">
        <f aca="false">INDEX('Lookup Tables'!$B$2:$B$5,MATCH(F8878,'Lookup Tables'!$A$2:$A$5,0))</f>
        <v>Manager A</v>
      </c>
    </row>
    <row r="8879" customFormat="false" ht="15" hidden="false" customHeight="false" outlineLevel="0" collapsed="false">
      <c r="A8879" s="0" t="s">
        <v>6390</v>
      </c>
      <c r="B8879" s="13" t="n">
        <v>43360</v>
      </c>
      <c r="C8879" s="13" t="n">
        <v>43366</v>
      </c>
      <c r="D8879" s="14" t="s">
        <v>69</v>
      </c>
      <c r="E8879" s="14" t="s">
        <v>53</v>
      </c>
      <c r="F8879" s="14" t="s">
        <v>117</v>
      </c>
      <c r="G8879" s="14" t="s">
        <v>391</v>
      </c>
      <c r="H8879" s="14" t="s">
        <v>80</v>
      </c>
      <c r="I8879" s="14" t="s">
        <v>345</v>
      </c>
      <c r="J8879" s="14" t="s">
        <v>6391</v>
      </c>
      <c r="K8879" s="15" t="n">
        <v>480</v>
      </c>
      <c r="L8879" s="0" t="n">
        <v>4</v>
      </c>
      <c r="M8879" s="16" t="n">
        <v>0</v>
      </c>
      <c r="N8879" s="17" t="n">
        <v>225.6</v>
      </c>
      <c r="O8879" s="0" t="str">
        <f aca="false">TEXT(B8879,"YYYY-MM")</f>
        <v>2018-09</v>
      </c>
      <c r="P8879" s="18" t="n">
        <f aca="false">IFERROR(N8879/K8879,0)</f>
        <v>0.47</v>
      </c>
      <c r="Q8879" s="0" t="str">
        <f aca="false">IF(M8879=0,"No Discount",IF(M8879&lt;0.2,"Low (1-19%)",IF(M8879&lt;0.4,"Medium (20-39%)","High (40%+)")))</f>
        <v>No Discount</v>
      </c>
      <c r="R8879" s="0" t="str">
        <f aca="false">INDEX('Lookup Tables'!$B$2:$B$5,MATCH(F8879,'Lookup Tables'!$A$2:$A$5,0))</f>
        <v>Manager B</v>
      </c>
    </row>
    <row r="8880" customFormat="false" ht="15" hidden="false" customHeight="false" outlineLevel="0" collapsed="false">
      <c r="A8880" s="0" t="s">
        <v>6390</v>
      </c>
      <c r="B8880" s="13" t="n">
        <v>43360</v>
      </c>
      <c r="C8880" s="13" t="n">
        <v>43366</v>
      </c>
      <c r="D8880" s="14" t="s">
        <v>69</v>
      </c>
      <c r="E8880" s="14" t="s">
        <v>53</v>
      </c>
      <c r="F8880" s="14" t="s">
        <v>117</v>
      </c>
      <c r="G8880" s="14" t="s">
        <v>391</v>
      </c>
      <c r="H8880" s="14" t="s">
        <v>65</v>
      </c>
      <c r="I8880" s="14" t="s">
        <v>73</v>
      </c>
      <c r="J8880" s="14" t="s">
        <v>207</v>
      </c>
      <c r="K8880" s="15" t="n">
        <v>34.05</v>
      </c>
      <c r="L8880" s="0" t="n">
        <v>3</v>
      </c>
      <c r="M8880" s="16" t="n">
        <v>0</v>
      </c>
      <c r="N8880" s="17" t="n">
        <v>9.534</v>
      </c>
      <c r="O8880" s="0" t="str">
        <f aca="false">TEXT(B8880,"YYYY-MM")</f>
        <v>2018-09</v>
      </c>
      <c r="P8880" s="18" t="n">
        <f aca="false">IFERROR(N8880/K8880,0)</f>
        <v>0.28</v>
      </c>
      <c r="Q8880" s="0" t="str">
        <f aca="false">IF(M8880=0,"No Discount",IF(M8880&lt;0.2,"Low (1-19%)",IF(M8880&lt;0.4,"Medium (20-39%)","High (40%+)")))</f>
        <v>No Discount</v>
      </c>
      <c r="R8880" s="0" t="str">
        <f aca="false">INDEX('Lookup Tables'!$B$2:$B$5,MATCH(F8880,'Lookup Tables'!$A$2:$A$5,0))</f>
        <v>Manager B</v>
      </c>
    </row>
    <row r="8881" customFormat="false" ht="15" hidden="false" customHeight="false" outlineLevel="0" collapsed="false">
      <c r="A8881" s="0" t="s">
        <v>6392</v>
      </c>
      <c r="B8881" s="13" t="n">
        <v>42452</v>
      </c>
      <c r="C8881" s="13" t="n">
        <v>42454</v>
      </c>
      <c r="D8881" s="14" t="s">
        <v>137</v>
      </c>
      <c r="E8881" s="14" t="s">
        <v>62</v>
      </c>
      <c r="F8881" s="14" t="s">
        <v>63</v>
      </c>
      <c r="G8881" s="14" t="s">
        <v>64</v>
      </c>
      <c r="H8881" s="14" t="s">
        <v>65</v>
      </c>
      <c r="I8881" s="14" t="s">
        <v>91</v>
      </c>
      <c r="J8881" s="14" t="s">
        <v>2578</v>
      </c>
      <c r="K8881" s="15" t="n">
        <v>192.72</v>
      </c>
      <c r="L8881" s="0" t="n">
        <v>11</v>
      </c>
      <c r="M8881" s="16" t="n">
        <v>0</v>
      </c>
      <c r="N8881" s="17" t="n">
        <v>92.5056</v>
      </c>
      <c r="O8881" s="0" t="str">
        <f aca="false">TEXT(B8881,"YYYY-MM")</f>
        <v>2016-03</v>
      </c>
      <c r="P8881" s="18" t="n">
        <f aca="false">IFERROR(N8881/K8881,0)</f>
        <v>0.48</v>
      </c>
      <c r="Q8881" s="0" t="str">
        <f aca="false">IF(M8881=0,"No Discount",IF(M8881&lt;0.2,"Low (1-19%)",IF(M8881&lt;0.4,"Medium (20-39%)","High (40%+)")))</f>
        <v>No Discount</v>
      </c>
      <c r="R8881" s="0" t="str">
        <f aca="false">INDEX('Lookup Tables'!$B$2:$B$5,MATCH(F8881,'Lookup Tables'!$A$2:$A$5,0))</f>
        <v>Manager D</v>
      </c>
    </row>
    <row r="8882" customFormat="false" ht="15" hidden="false" customHeight="false" outlineLevel="0" collapsed="false">
      <c r="A8882" s="0" t="s">
        <v>6392</v>
      </c>
      <c r="B8882" s="13" t="n">
        <v>42452</v>
      </c>
      <c r="C8882" s="13" t="n">
        <v>42454</v>
      </c>
      <c r="D8882" s="14" t="s">
        <v>137</v>
      </c>
      <c r="E8882" s="14" t="s">
        <v>62</v>
      </c>
      <c r="F8882" s="14" t="s">
        <v>63</v>
      </c>
      <c r="G8882" s="14" t="s">
        <v>64</v>
      </c>
      <c r="H8882" s="14" t="s">
        <v>80</v>
      </c>
      <c r="I8882" s="14" t="s">
        <v>123</v>
      </c>
      <c r="J8882" s="14" t="s">
        <v>2053</v>
      </c>
      <c r="K8882" s="15" t="n">
        <v>239.97</v>
      </c>
      <c r="L8882" s="0" t="n">
        <v>3</v>
      </c>
      <c r="M8882" s="16" t="n">
        <v>0</v>
      </c>
      <c r="N8882" s="17" t="n">
        <v>86.3892</v>
      </c>
      <c r="O8882" s="0" t="str">
        <f aca="false">TEXT(B8882,"YYYY-MM")</f>
        <v>2016-03</v>
      </c>
      <c r="P8882" s="18" t="n">
        <f aca="false">IFERROR(N8882/K8882,0)</f>
        <v>0.36</v>
      </c>
      <c r="Q8882" s="0" t="str">
        <f aca="false">IF(M8882=0,"No Discount",IF(M8882&lt;0.2,"Low (1-19%)",IF(M8882&lt;0.4,"Medium (20-39%)","High (40%+)")))</f>
        <v>No Discount</v>
      </c>
      <c r="R8882" s="0" t="str">
        <f aca="false">INDEX('Lookup Tables'!$B$2:$B$5,MATCH(F8882,'Lookup Tables'!$A$2:$A$5,0))</f>
        <v>Manager D</v>
      </c>
    </row>
    <row r="8883" customFormat="false" ht="15" hidden="false" customHeight="false" outlineLevel="0" collapsed="false">
      <c r="A8883" s="0" t="s">
        <v>6393</v>
      </c>
      <c r="B8883" s="13" t="n">
        <v>42916</v>
      </c>
      <c r="C8883" s="13" t="n">
        <v>42919</v>
      </c>
      <c r="D8883" s="14" t="s">
        <v>52</v>
      </c>
      <c r="E8883" s="14" t="s">
        <v>97</v>
      </c>
      <c r="F8883" s="14" t="s">
        <v>98</v>
      </c>
      <c r="G8883" s="14" t="s">
        <v>146</v>
      </c>
      <c r="H8883" s="14" t="s">
        <v>80</v>
      </c>
      <c r="I8883" s="14" t="s">
        <v>123</v>
      </c>
      <c r="J8883" s="14" t="s">
        <v>1918</v>
      </c>
      <c r="K8883" s="15" t="n">
        <v>50.12</v>
      </c>
      <c r="L8883" s="0" t="n">
        <v>7</v>
      </c>
      <c r="M8883" s="16" t="n">
        <v>0.2</v>
      </c>
      <c r="N8883" s="17" t="n">
        <v>-0.6265</v>
      </c>
      <c r="O8883" s="0" t="str">
        <f aca="false">TEXT(B8883,"YYYY-MM")</f>
        <v>2017-06</v>
      </c>
      <c r="P8883" s="18" t="n">
        <f aca="false">IFERROR(N8883/K8883,0)</f>
        <v>-0.0125</v>
      </c>
      <c r="Q8883" s="0" t="str">
        <f aca="false">IF(M8883=0,"No Discount",IF(M8883&lt;0.2,"Low (1-19%)",IF(M8883&lt;0.4,"Medium (20-39%)","High (40%+)")))</f>
        <v>Medium (20-39%)</v>
      </c>
      <c r="R8883" s="0" t="str">
        <f aca="false">INDEX('Lookup Tables'!$B$2:$B$5,MATCH(F8883,'Lookup Tables'!$A$2:$A$5,0))</f>
        <v>Manager A</v>
      </c>
    </row>
    <row r="8884" customFormat="false" ht="15" hidden="false" customHeight="false" outlineLevel="0" collapsed="false">
      <c r="A8884" s="0" t="s">
        <v>6394</v>
      </c>
      <c r="B8884" s="13" t="n">
        <v>43393</v>
      </c>
      <c r="C8884" s="13" t="n">
        <v>43398</v>
      </c>
      <c r="D8884" s="14" t="s">
        <v>69</v>
      </c>
      <c r="E8884" s="14" t="s">
        <v>62</v>
      </c>
      <c r="F8884" s="14" t="s">
        <v>54</v>
      </c>
      <c r="G8884" s="14" t="s">
        <v>90</v>
      </c>
      <c r="H8884" s="14" t="s">
        <v>80</v>
      </c>
      <c r="I8884" s="14" t="s">
        <v>81</v>
      </c>
      <c r="J8884" s="14" t="s">
        <v>3472</v>
      </c>
      <c r="K8884" s="15" t="n">
        <v>15.984</v>
      </c>
      <c r="L8884" s="0" t="n">
        <v>2</v>
      </c>
      <c r="M8884" s="16" t="n">
        <v>0.2</v>
      </c>
      <c r="N8884" s="17" t="n">
        <v>1.3986</v>
      </c>
      <c r="O8884" s="0" t="str">
        <f aca="false">TEXT(B8884,"YYYY-MM")</f>
        <v>2018-10</v>
      </c>
      <c r="P8884" s="18" t="n">
        <f aca="false">IFERROR(N8884/K8884,0)</f>
        <v>0.0875</v>
      </c>
      <c r="Q8884" s="0" t="str">
        <f aca="false">IF(M8884=0,"No Discount",IF(M8884&lt;0.2,"Low (1-19%)",IF(M8884&lt;0.4,"Medium (20-39%)","High (40%+)")))</f>
        <v>Medium (20-39%)</v>
      </c>
      <c r="R8884" s="0" t="str">
        <f aca="false">INDEX('Lookup Tables'!$B$2:$B$5,MATCH(F8884,'Lookup Tables'!$A$2:$A$5,0))</f>
        <v>Manager C</v>
      </c>
    </row>
    <row r="8885" customFormat="false" ht="15" hidden="false" customHeight="false" outlineLevel="0" collapsed="false">
      <c r="A8885" s="0" t="s">
        <v>6394</v>
      </c>
      <c r="B8885" s="13" t="n">
        <v>43393</v>
      </c>
      <c r="C8885" s="13" t="n">
        <v>43398</v>
      </c>
      <c r="D8885" s="14" t="s">
        <v>69</v>
      </c>
      <c r="E8885" s="14" t="s">
        <v>62</v>
      </c>
      <c r="F8885" s="14" t="s">
        <v>54</v>
      </c>
      <c r="G8885" s="14" t="s">
        <v>90</v>
      </c>
      <c r="H8885" s="14" t="s">
        <v>65</v>
      </c>
      <c r="I8885" s="14" t="s">
        <v>91</v>
      </c>
      <c r="J8885" s="14" t="s">
        <v>816</v>
      </c>
      <c r="K8885" s="15" t="n">
        <v>14.352</v>
      </c>
      <c r="L8885" s="0" t="n">
        <v>3</v>
      </c>
      <c r="M8885" s="16" t="n">
        <v>0.2</v>
      </c>
      <c r="N8885" s="17" t="n">
        <v>4.485</v>
      </c>
      <c r="O8885" s="0" t="str">
        <f aca="false">TEXT(B8885,"YYYY-MM")</f>
        <v>2018-10</v>
      </c>
      <c r="P8885" s="18" t="n">
        <f aca="false">IFERROR(N8885/K8885,0)</f>
        <v>0.3125</v>
      </c>
      <c r="Q8885" s="0" t="str">
        <f aca="false">IF(M8885=0,"No Discount",IF(M8885&lt;0.2,"Low (1-19%)",IF(M8885&lt;0.4,"Medium (20-39%)","High (40%+)")))</f>
        <v>Medium (20-39%)</v>
      </c>
      <c r="R8885" s="0" t="str">
        <f aca="false">INDEX('Lookup Tables'!$B$2:$B$5,MATCH(F8885,'Lookup Tables'!$A$2:$A$5,0))</f>
        <v>Manager C</v>
      </c>
    </row>
    <row r="8886" customFormat="false" ht="15" hidden="false" customHeight="false" outlineLevel="0" collapsed="false">
      <c r="A8886" s="0" t="s">
        <v>6395</v>
      </c>
      <c r="B8886" s="13" t="n">
        <v>42241</v>
      </c>
      <c r="C8886" s="13" t="n">
        <v>42246</v>
      </c>
      <c r="D8886" s="14" t="s">
        <v>69</v>
      </c>
      <c r="E8886" s="14" t="s">
        <v>62</v>
      </c>
      <c r="F8886" s="14" t="s">
        <v>117</v>
      </c>
      <c r="G8886" s="14" t="s">
        <v>269</v>
      </c>
      <c r="H8886" s="14" t="s">
        <v>65</v>
      </c>
      <c r="I8886" s="14" t="s">
        <v>83</v>
      </c>
      <c r="J8886" s="14" t="s">
        <v>567</v>
      </c>
      <c r="K8886" s="15" t="n">
        <v>6.528</v>
      </c>
      <c r="L8886" s="0" t="n">
        <v>4</v>
      </c>
      <c r="M8886" s="16" t="n">
        <v>0.7</v>
      </c>
      <c r="N8886" s="17" t="n">
        <v>-4.5696</v>
      </c>
      <c r="O8886" s="0" t="str">
        <f aca="false">TEXT(B8886,"YYYY-MM")</f>
        <v>2015-08</v>
      </c>
      <c r="P8886" s="18" t="n">
        <f aca="false">IFERROR(N8886/K8886,0)</f>
        <v>-0.7</v>
      </c>
      <c r="Q8886" s="0" t="str">
        <f aca="false">IF(M8886=0,"No Discount",IF(M8886&lt;0.2,"Low (1-19%)",IF(M8886&lt;0.4,"Medium (20-39%)","High (40%+)")))</f>
        <v>High (40%+)</v>
      </c>
      <c r="R8886" s="0" t="str">
        <f aca="false">INDEX('Lookup Tables'!$B$2:$B$5,MATCH(F8886,'Lookup Tables'!$A$2:$A$5,0))</f>
        <v>Manager B</v>
      </c>
    </row>
    <row r="8887" customFormat="false" ht="15" hidden="false" customHeight="false" outlineLevel="0" collapsed="false">
      <c r="A8887" s="0" t="s">
        <v>6395</v>
      </c>
      <c r="B8887" s="13" t="n">
        <v>42241</v>
      </c>
      <c r="C8887" s="13" t="n">
        <v>42246</v>
      </c>
      <c r="D8887" s="14" t="s">
        <v>69</v>
      </c>
      <c r="E8887" s="14" t="s">
        <v>62</v>
      </c>
      <c r="F8887" s="14" t="s">
        <v>117</v>
      </c>
      <c r="G8887" s="14" t="s">
        <v>269</v>
      </c>
      <c r="H8887" s="14" t="s">
        <v>65</v>
      </c>
      <c r="I8887" s="14" t="s">
        <v>83</v>
      </c>
      <c r="J8887" s="14" t="s">
        <v>2579</v>
      </c>
      <c r="K8887" s="15" t="n">
        <v>2.862</v>
      </c>
      <c r="L8887" s="0" t="n">
        <v>3</v>
      </c>
      <c r="M8887" s="16" t="n">
        <v>0.7</v>
      </c>
      <c r="N8887" s="17" t="n">
        <v>-2.2896</v>
      </c>
      <c r="O8887" s="0" t="str">
        <f aca="false">TEXT(B8887,"YYYY-MM")</f>
        <v>2015-08</v>
      </c>
      <c r="P8887" s="18" t="n">
        <f aca="false">IFERROR(N8887/K8887,0)</f>
        <v>-0.8</v>
      </c>
      <c r="Q8887" s="0" t="str">
        <f aca="false">IF(M8887=0,"No Discount",IF(M8887&lt;0.2,"Low (1-19%)",IF(M8887&lt;0.4,"Medium (20-39%)","High (40%+)")))</f>
        <v>High (40%+)</v>
      </c>
      <c r="R8887" s="0" t="str">
        <f aca="false">INDEX('Lookup Tables'!$B$2:$B$5,MATCH(F8887,'Lookup Tables'!$A$2:$A$5,0))</f>
        <v>Manager B</v>
      </c>
    </row>
    <row r="8888" customFormat="false" ht="15" hidden="false" customHeight="false" outlineLevel="0" collapsed="false">
      <c r="A8888" s="0" t="s">
        <v>6395</v>
      </c>
      <c r="B8888" s="13" t="n">
        <v>42241</v>
      </c>
      <c r="C8888" s="13" t="n">
        <v>42246</v>
      </c>
      <c r="D8888" s="14" t="s">
        <v>69</v>
      </c>
      <c r="E8888" s="14" t="s">
        <v>62</v>
      </c>
      <c r="F8888" s="14" t="s">
        <v>117</v>
      </c>
      <c r="G8888" s="14" t="s">
        <v>269</v>
      </c>
      <c r="H8888" s="14" t="s">
        <v>65</v>
      </c>
      <c r="I8888" s="14" t="s">
        <v>83</v>
      </c>
      <c r="J8888" s="14" t="s">
        <v>937</v>
      </c>
      <c r="K8888" s="15" t="n">
        <v>20.856</v>
      </c>
      <c r="L8888" s="0" t="n">
        <v>8</v>
      </c>
      <c r="M8888" s="16" t="n">
        <v>0.7</v>
      </c>
      <c r="N8888" s="17" t="n">
        <v>-16.6848</v>
      </c>
      <c r="O8888" s="0" t="str">
        <f aca="false">TEXT(B8888,"YYYY-MM")</f>
        <v>2015-08</v>
      </c>
      <c r="P8888" s="18" t="n">
        <f aca="false">IFERROR(N8888/K8888,0)</f>
        <v>-0.8</v>
      </c>
      <c r="Q8888" s="0" t="str">
        <f aca="false">IF(M8888=0,"No Discount",IF(M8888&lt;0.2,"Low (1-19%)",IF(M8888&lt;0.4,"Medium (20-39%)","High (40%+)")))</f>
        <v>High (40%+)</v>
      </c>
      <c r="R8888" s="0" t="str">
        <f aca="false">INDEX('Lookup Tables'!$B$2:$B$5,MATCH(F8888,'Lookup Tables'!$A$2:$A$5,0))</f>
        <v>Manager B</v>
      </c>
    </row>
    <row r="8889" customFormat="false" ht="15" hidden="false" customHeight="false" outlineLevel="0" collapsed="false">
      <c r="A8889" s="0" t="s">
        <v>6396</v>
      </c>
      <c r="B8889" s="13" t="n">
        <v>42212</v>
      </c>
      <c r="C8889" s="13" t="n">
        <v>42215</v>
      </c>
      <c r="D8889" s="14" t="s">
        <v>52</v>
      </c>
      <c r="E8889" s="14" t="s">
        <v>62</v>
      </c>
      <c r="F8889" s="14" t="s">
        <v>63</v>
      </c>
      <c r="G8889" s="14" t="s">
        <v>64</v>
      </c>
      <c r="H8889" s="14" t="s">
        <v>65</v>
      </c>
      <c r="I8889" s="14" t="s">
        <v>73</v>
      </c>
      <c r="J8889" s="14" t="s">
        <v>1694</v>
      </c>
      <c r="K8889" s="15" t="n">
        <v>276.28</v>
      </c>
      <c r="L8889" s="0" t="n">
        <v>2</v>
      </c>
      <c r="M8889" s="16" t="n">
        <v>0</v>
      </c>
      <c r="N8889" s="17" t="n">
        <v>0</v>
      </c>
      <c r="O8889" s="0" t="str">
        <f aca="false">TEXT(B8889,"YYYY-MM")</f>
        <v>2015-07</v>
      </c>
      <c r="P8889" s="18" t="n">
        <f aca="false">IFERROR(N8889/K8889,0)</f>
        <v>0</v>
      </c>
      <c r="Q8889" s="0" t="str">
        <f aca="false">IF(M8889=0,"No Discount",IF(M8889&lt;0.2,"Low (1-19%)",IF(M8889&lt;0.4,"Medium (20-39%)","High (40%+)")))</f>
        <v>No Discount</v>
      </c>
      <c r="R8889" s="0" t="str">
        <f aca="false">INDEX('Lookup Tables'!$B$2:$B$5,MATCH(F8889,'Lookup Tables'!$A$2:$A$5,0))</f>
        <v>Manager D</v>
      </c>
    </row>
    <row r="8890" customFormat="false" ht="15" hidden="false" customHeight="false" outlineLevel="0" collapsed="false">
      <c r="A8890" s="0" t="s">
        <v>6397</v>
      </c>
      <c r="B8890" s="13" t="n">
        <v>43435</v>
      </c>
      <c r="C8890" s="13" t="n">
        <v>43441</v>
      </c>
      <c r="D8890" s="14" t="s">
        <v>69</v>
      </c>
      <c r="E8890" s="14" t="s">
        <v>97</v>
      </c>
      <c r="F8890" s="14" t="s">
        <v>63</v>
      </c>
      <c r="G8890" s="14" t="s">
        <v>64</v>
      </c>
      <c r="H8890" s="14" t="s">
        <v>56</v>
      </c>
      <c r="I8890" s="14" t="s">
        <v>76</v>
      </c>
      <c r="J8890" s="14" t="s">
        <v>1028</v>
      </c>
      <c r="K8890" s="15" t="n">
        <v>629.64</v>
      </c>
      <c r="L8890" s="0" t="n">
        <v>9</v>
      </c>
      <c r="M8890" s="16" t="n">
        <v>0</v>
      </c>
      <c r="N8890" s="17" t="n">
        <v>107.0388</v>
      </c>
      <c r="O8890" s="0" t="str">
        <f aca="false">TEXT(B8890,"YYYY-MM")</f>
        <v>2018-12</v>
      </c>
      <c r="P8890" s="18" t="n">
        <f aca="false">IFERROR(N8890/K8890,0)</f>
        <v>0.17</v>
      </c>
      <c r="Q8890" s="0" t="str">
        <f aca="false">IF(M8890=0,"No Discount",IF(M8890&lt;0.2,"Low (1-19%)",IF(M8890&lt;0.4,"Medium (20-39%)","High (40%+)")))</f>
        <v>No Discount</v>
      </c>
      <c r="R8890" s="0" t="str">
        <f aca="false">INDEX('Lookup Tables'!$B$2:$B$5,MATCH(F8890,'Lookup Tables'!$A$2:$A$5,0))</f>
        <v>Manager D</v>
      </c>
    </row>
    <row r="8891" customFormat="false" ht="15" hidden="false" customHeight="false" outlineLevel="0" collapsed="false">
      <c r="A8891" s="0" t="s">
        <v>6398</v>
      </c>
      <c r="B8891" s="13" t="n">
        <v>43025</v>
      </c>
      <c r="C8891" s="13" t="n">
        <v>43029</v>
      </c>
      <c r="D8891" s="14" t="s">
        <v>52</v>
      </c>
      <c r="E8891" s="14" t="s">
        <v>97</v>
      </c>
      <c r="F8891" s="14" t="s">
        <v>98</v>
      </c>
      <c r="G8891" s="14" t="s">
        <v>311</v>
      </c>
      <c r="H8891" s="14" t="s">
        <v>80</v>
      </c>
      <c r="I8891" s="14" t="s">
        <v>81</v>
      </c>
      <c r="J8891" s="14" t="s">
        <v>2627</v>
      </c>
      <c r="K8891" s="15" t="n">
        <v>449.97</v>
      </c>
      <c r="L8891" s="0" t="n">
        <v>3</v>
      </c>
      <c r="M8891" s="16" t="n">
        <v>0</v>
      </c>
      <c r="N8891" s="17" t="n">
        <v>220.4853</v>
      </c>
      <c r="O8891" s="0" t="str">
        <f aca="false">TEXT(B8891,"YYYY-MM")</f>
        <v>2017-10</v>
      </c>
      <c r="P8891" s="18" t="n">
        <f aca="false">IFERROR(N8891/K8891,0)</f>
        <v>0.49</v>
      </c>
      <c r="Q8891" s="0" t="str">
        <f aca="false">IF(M8891=0,"No Discount",IF(M8891&lt;0.2,"Low (1-19%)",IF(M8891&lt;0.4,"Medium (20-39%)","High (40%+)")))</f>
        <v>No Discount</v>
      </c>
      <c r="R8891" s="0" t="str">
        <f aca="false">INDEX('Lookup Tables'!$B$2:$B$5,MATCH(F8891,'Lookup Tables'!$A$2:$A$5,0))</f>
        <v>Manager A</v>
      </c>
    </row>
    <row r="8892" customFormat="false" ht="15" hidden="false" customHeight="false" outlineLevel="0" collapsed="false">
      <c r="A8892" s="0" t="s">
        <v>6398</v>
      </c>
      <c r="B8892" s="13" t="n">
        <v>43025</v>
      </c>
      <c r="C8892" s="13" t="n">
        <v>43029</v>
      </c>
      <c r="D8892" s="14" t="s">
        <v>52</v>
      </c>
      <c r="E8892" s="14" t="s">
        <v>97</v>
      </c>
      <c r="F8892" s="14" t="s">
        <v>98</v>
      </c>
      <c r="G8892" s="14" t="s">
        <v>311</v>
      </c>
      <c r="H8892" s="14" t="s">
        <v>65</v>
      </c>
      <c r="I8892" s="14" t="s">
        <v>85</v>
      </c>
      <c r="J8892" s="14" t="s">
        <v>2651</v>
      </c>
      <c r="K8892" s="15" t="n">
        <v>1927.59</v>
      </c>
      <c r="L8892" s="0" t="n">
        <v>7</v>
      </c>
      <c r="M8892" s="16" t="n">
        <v>0</v>
      </c>
      <c r="N8892" s="17" t="n">
        <v>751.7601</v>
      </c>
      <c r="O8892" s="0" t="str">
        <f aca="false">TEXT(B8892,"YYYY-MM")</f>
        <v>2017-10</v>
      </c>
      <c r="P8892" s="18" t="n">
        <f aca="false">IFERROR(N8892/K8892,0)</f>
        <v>0.39</v>
      </c>
      <c r="Q8892" s="0" t="str">
        <f aca="false">IF(M8892=0,"No Discount",IF(M8892&lt;0.2,"Low (1-19%)",IF(M8892&lt;0.4,"Medium (20-39%)","High (40%+)")))</f>
        <v>No Discount</v>
      </c>
      <c r="R8892" s="0" t="str">
        <f aca="false">INDEX('Lookup Tables'!$B$2:$B$5,MATCH(F8892,'Lookup Tables'!$A$2:$A$5,0))</f>
        <v>Manager A</v>
      </c>
    </row>
    <row r="8893" customFormat="false" ht="15" hidden="false" customHeight="false" outlineLevel="0" collapsed="false">
      <c r="A8893" s="0" t="s">
        <v>6399</v>
      </c>
      <c r="B8893" s="13" t="n">
        <v>42994</v>
      </c>
      <c r="C8893" s="13" t="n">
        <v>42996</v>
      </c>
      <c r="D8893" s="14" t="s">
        <v>137</v>
      </c>
      <c r="E8893" s="14" t="s">
        <v>97</v>
      </c>
      <c r="F8893" s="14" t="s">
        <v>54</v>
      </c>
      <c r="G8893" s="14" t="s">
        <v>597</v>
      </c>
      <c r="H8893" s="14" t="s">
        <v>56</v>
      </c>
      <c r="I8893" s="14" t="s">
        <v>59</v>
      </c>
      <c r="J8893" s="14" t="s">
        <v>187</v>
      </c>
      <c r="K8893" s="15" t="n">
        <v>121.78</v>
      </c>
      <c r="L8893" s="0" t="n">
        <v>2</v>
      </c>
      <c r="M8893" s="16" t="n">
        <v>0</v>
      </c>
      <c r="N8893" s="17" t="n">
        <v>30.445</v>
      </c>
      <c r="O8893" s="0" t="str">
        <f aca="false">TEXT(B8893,"YYYY-MM")</f>
        <v>2017-09</v>
      </c>
      <c r="P8893" s="18" t="n">
        <f aca="false">IFERROR(N8893/K8893,0)</f>
        <v>0.25</v>
      </c>
      <c r="Q8893" s="0" t="str">
        <f aca="false">IF(M8893=0,"No Discount",IF(M8893&lt;0.2,"Low (1-19%)",IF(M8893&lt;0.4,"Medium (20-39%)","High (40%+)")))</f>
        <v>No Discount</v>
      </c>
      <c r="R8893" s="0" t="str">
        <f aca="false">INDEX('Lookup Tables'!$B$2:$B$5,MATCH(F8893,'Lookup Tables'!$A$2:$A$5,0))</f>
        <v>Manager C</v>
      </c>
    </row>
    <row r="8894" customFormat="false" ht="15" hidden="false" customHeight="false" outlineLevel="0" collapsed="false">
      <c r="A8894" s="0" t="s">
        <v>6400</v>
      </c>
      <c r="B8894" s="13" t="n">
        <v>42705</v>
      </c>
      <c r="C8894" s="13" t="n">
        <v>42710</v>
      </c>
      <c r="D8894" s="14" t="s">
        <v>69</v>
      </c>
      <c r="E8894" s="14" t="s">
        <v>97</v>
      </c>
      <c r="F8894" s="14" t="s">
        <v>63</v>
      </c>
      <c r="G8894" s="14" t="s">
        <v>64</v>
      </c>
      <c r="H8894" s="14" t="s">
        <v>56</v>
      </c>
      <c r="I8894" s="14" t="s">
        <v>59</v>
      </c>
      <c r="J8894" s="14" t="s">
        <v>1558</v>
      </c>
      <c r="K8894" s="15" t="n">
        <v>2676.672</v>
      </c>
      <c r="L8894" s="0" t="n">
        <v>9</v>
      </c>
      <c r="M8894" s="16" t="n">
        <v>0.2</v>
      </c>
      <c r="N8894" s="17" t="n">
        <v>267.6672</v>
      </c>
      <c r="O8894" s="0" t="str">
        <f aca="false">TEXT(B8894,"YYYY-MM")</f>
        <v>2016-12</v>
      </c>
      <c r="P8894" s="18" t="n">
        <f aca="false">IFERROR(N8894/K8894,0)</f>
        <v>0.1</v>
      </c>
      <c r="Q8894" s="0" t="str">
        <f aca="false">IF(M8894=0,"No Discount",IF(M8894&lt;0.2,"Low (1-19%)",IF(M8894&lt;0.4,"Medium (20-39%)","High (40%+)")))</f>
        <v>Medium (20-39%)</v>
      </c>
      <c r="R8894" s="0" t="str">
        <f aca="false">INDEX('Lookup Tables'!$B$2:$B$5,MATCH(F8894,'Lookup Tables'!$A$2:$A$5,0))</f>
        <v>Manager D</v>
      </c>
    </row>
    <row r="8895" customFormat="false" ht="15" hidden="false" customHeight="false" outlineLevel="0" collapsed="false">
      <c r="A8895" s="0" t="s">
        <v>6401</v>
      </c>
      <c r="B8895" s="13" t="n">
        <v>42221</v>
      </c>
      <c r="C8895" s="13" t="n">
        <v>42228</v>
      </c>
      <c r="D8895" s="14" t="s">
        <v>69</v>
      </c>
      <c r="E8895" s="14" t="s">
        <v>53</v>
      </c>
      <c r="F8895" s="14" t="s">
        <v>98</v>
      </c>
      <c r="G8895" s="14" t="s">
        <v>99</v>
      </c>
      <c r="H8895" s="14" t="s">
        <v>56</v>
      </c>
      <c r="I8895" s="14" t="s">
        <v>71</v>
      </c>
      <c r="J8895" s="14" t="s">
        <v>2060</v>
      </c>
      <c r="K8895" s="15" t="n">
        <v>489.23</v>
      </c>
      <c r="L8895" s="0" t="n">
        <v>2</v>
      </c>
      <c r="M8895" s="16" t="n">
        <v>0.3</v>
      </c>
      <c r="N8895" s="17" t="n">
        <v>41.934</v>
      </c>
      <c r="O8895" s="0" t="str">
        <f aca="false">TEXT(B8895,"YYYY-MM")</f>
        <v>2015-08</v>
      </c>
      <c r="P8895" s="18" t="n">
        <f aca="false">IFERROR(N8895/K8895,0)</f>
        <v>0.0857142857142857</v>
      </c>
      <c r="Q8895" s="0" t="str">
        <f aca="false">IF(M8895=0,"No Discount",IF(M8895&lt;0.2,"Low (1-19%)",IF(M8895&lt;0.4,"Medium (20-39%)","High (40%+)")))</f>
        <v>Medium (20-39%)</v>
      </c>
      <c r="R8895" s="0" t="str">
        <f aca="false">INDEX('Lookup Tables'!$B$2:$B$5,MATCH(F8895,'Lookup Tables'!$A$2:$A$5,0))</f>
        <v>Manager A</v>
      </c>
    </row>
    <row r="8896" customFormat="false" ht="15" hidden="false" customHeight="false" outlineLevel="0" collapsed="false">
      <c r="A8896" s="0" t="s">
        <v>6402</v>
      </c>
      <c r="B8896" s="13" t="n">
        <v>42962</v>
      </c>
      <c r="C8896" s="13" t="n">
        <v>42969</v>
      </c>
      <c r="D8896" s="14" t="s">
        <v>69</v>
      </c>
      <c r="E8896" s="14" t="s">
        <v>53</v>
      </c>
      <c r="F8896" s="14" t="s">
        <v>63</v>
      </c>
      <c r="G8896" s="14" t="s">
        <v>64</v>
      </c>
      <c r="H8896" s="14" t="s">
        <v>56</v>
      </c>
      <c r="I8896" s="14" t="s">
        <v>76</v>
      </c>
      <c r="J8896" s="14" t="s">
        <v>1016</v>
      </c>
      <c r="K8896" s="15" t="n">
        <v>312.03</v>
      </c>
      <c r="L8896" s="0" t="n">
        <v>3</v>
      </c>
      <c r="M8896" s="16" t="n">
        <v>0</v>
      </c>
      <c r="N8896" s="17" t="n">
        <v>43.6842</v>
      </c>
      <c r="O8896" s="0" t="str">
        <f aca="false">TEXT(B8896,"YYYY-MM")</f>
        <v>2017-08</v>
      </c>
      <c r="P8896" s="18" t="n">
        <f aca="false">IFERROR(N8896/K8896,0)</f>
        <v>0.14</v>
      </c>
      <c r="Q8896" s="0" t="str">
        <f aca="false">IF(M8896=0,"No Discount",IF(M8896&lt;0.2,"Low (1-19%)",IF(M8896&lt;0.4,"Medium (20-39%)","High (40%+)")))</f>
        <v>No Discount</v>
      </c>
      <c r="R8896" s="0" t="str">
        <f aca="false">INDEX('Lookup Tables'!$B$2:$B$5,MATCH(F8896,'Lookup Tables'!$A$2:$A$5,0))</f>
        <v>Manager D</v>
      </c>
    </row>
    <row r="8897" customFormat="false" ht="15" hidden="false" customHeight="false" outlineLevel="0" collapsed="false">
      <c r="A8897" s="0" t="s">
        <v>6402</v>
      </c>
      <c r="B8897" s="13" t="n">
        <v>42962</v>
      </c>
      <c r="C8897" s="13" t="n">
        <v>42969</v>
      </c>
      <c r="D8897" s="14" t="s">
        <v>69</v>
      </c>
      <c r="E8897" s="14" t="s">
        <v>53</v>
      </c>
      <c r="F8897" s="14" t="s">
        <v>63</v>
      </c>
      <c r="G8897" s="14" t="s">
        <v>64</v>
      </c>
      <c r="H8897" s="14" t="s">
        <v>65</v>
      </c>
      <c r="I8897" s="14" t="s">
        <v>73</v>
      </c>
      <c r="J8897" s="14" t="s">
        <v>2264</v>
      </c>
      <c r="K8897" s="15" t="n">
        <v>17.94</v>
      </c>
      <c r="L8897" s="0" t="n">
        <v>3</v>
      </c>
      <c r="M8897" s="16" t="n">
        <v>0</v>
      </c>
      <c r="N8897" s="17" t="n">
        <v>3.0498</v>
      </c>
      <c r="O8897" s="0" t="str">
        <f aca="false">TEXT(B8897,"YYYY-MM")</f>
        <v>2017-08</v>
      </c>
      <c r="P8897" s="18" t="n">
        <f aca="false">IFERROR(N8897/K8897,0)</f>
        <v>0.17</v>
      </c>
      <c r="Q8897" s="0" t="str">
        <f aca="false">IF(M8897=0,"No Discount",IF(M8897&lt;0.2,"Low (1-19%)",IF(M8897&lt;0.4,"Medium (20-39%)","High (40%+)")))</f>
        <v>No Discount</v>
      </c>
      <c r="R8897" s="0" t="str">
        <f aca="false">INDEX('Lookup Tables'!$B$2:$B$5,MATCH(F8897,'Lookup Tables'!$A$2:$A$5,0))</f>
        <v>Manager D</v>
      </c>
    </row>
    <row r="8898" customFormat="false" ht="15" hidden="false" customHeight="false" outlineLevel="0" collapsed="false">
      <c r="A8898" s="0" t="s">
        <v>6402</v>
      </c>
      <c r="B8898" s="13" t="n">
        <v>42962</v>
      </c>
      <c r="C8898" s="13" t="n">
        <v>42969</v>
      </c>
      <c r="D8898" s="14" t="s">
        <v>69</v>
      </c>
      <c r="E8898" s="14" t="s">
        <v>53</v>
      </c>
      <c r="F8898" s="14" t="s">
        <v>63</v>
      </c>
      <c r="G8898" s="14" t="s">
        <v>64</v>
      </c>
      <c r="H8898" s="14" t="s">
        <v>80</v>
      </c>
      <c r="I8898" s="14" t="s">
        <v>81</v>
      </c>
      <c r="J8898" s="14" t="s">
        <v>565</v>
      </c>
      <c r="K8898" s="15" t="n">
        <v>165.6</v>
      </c>
      <c r="L8898" s="0" t="n">
        <v>3</v>
      </c>
      <c r="M8898" s="16" t="n">
        <v>0.2</v>
      </c>
      <c r="N8898" s="17" t="n">
        <v>10.35</v>
      </c>
      <c r="O8898" s="0" t="str">
        <f aca="false">TEXT(B8898,"YYYY-MM")</f>
        <v>2017-08</v>
      </c>
      <c r="P8898" s="18" t="n">
        <f aca="false">IFERROR(N8898/K8898,0)</f>
        <v>0.0625</v>
      </c>
      <c r="Q8898" s="0" t="str">
        <f aca="false">IF(M8898=0,"No Discount",IF(M8898&lt;0.2,"Low (1-19%)",IF(M8898&lt;0.4,"Medium (20-39%)","High (40%+)")))</f>
        <v>Medium (20-39%)</v>
      </c>
      <c r="R8898" s="0" t="str">
        <f aca="false">INDEX('Lookup Tables'!$B$2:$B$5,MATCH(F8898,'Lookup Tables'!$A$2:$A$5,0))</f>
        <v>Manager D</v>
      </c>
    </row>
    <row r="8899" customFormat="false" ht="15" hidden="false" customHeight="false" outlineLevel="0" collapsed="false">
      <c r="A8899" s="0" t="s">
        <v>6402</v>
      </c>
      <c r="B8899" s="13" t="n">
        <v>42962</v>
      </c>
      <c r="C8899" s="13" t="n">
        <v>42969</v>
      </c>
      <c r="D8899" s="14" t="s">
        <v>69</v>
      </c>
      <c r="E8899" s="14" t="s">
        <v>53</v>
      </c>
      <c r="F8899" s="14" t="s">
        <v>63</v>
      </c>
      <c r="G8899" s="14" t="s">
        <v>64</v>
      </c>
      <c r="H8899" s="14" t="s">
        <v>65</v>
      </c>
      <c r="I8899" s="14" t="s">
        <v>91</v>
      </c>
      <c r="J8899" s="14" t="s">
        <v>1699</v>
      </c>
      <c r="K8899" s="15" t="n">
        <v>37.52</v>
      </c>
      <c r="L8899" s="0" t="n">
        <v>4</v>
      </c>
      <c r="M8899" s="16" t="n">
        <v>0</v>
      </c>
      <c r="N8899" s="17" t="n">
        <v>18.0096</v>
      </c>
      <c r="O8899" s="0" t="str">
        <f aca="false">TEXT(B8899,"YYYY-MM")</f>
        <v>2017-08</v>
      </c>
      <c r="P8899" s="18" t="n">
        <f aca="false">IFERROR(N8899/K8899,0)</f>
        <v>0.48</v>
      </c>
      <c r="Q8899" s="0" t="str">
        <f aca="false">IF(M8899=0,"No Discount",IF(M8899&lt;0.2,"Low (1-19%)",IF(M8899&lt;0.4,"Medium (20-39%)","High (40%+)")))</f>
        <v>No Discount</v>
      </c>
      <c r="R8899" s="0" t="str">
        <f aca="false">INDEX('Lookup Tables'!$B$2:$B$5,MATCH(F8899,'Lookup Tables'!$A$2:$A$5,0))</f>
        <v>Manager D</v>
      </c>
    </row>
    <row r="8900" customFormat="false" ht="15" hidden="false" customHeight="false" outlineLevel="0" collapsed="false">
      <c r="A8900" s="0" t="s">
        <v>6403</v>
      </c>
      <c r="B8900" s="13" t="n">
        <v>42589</v>
      </c>
      <c r="C8900" s="13" t="n">
        <v>42591</v>
      </c>
      <c r="D8900" s="14" t="s">
        <v>52</v>
      </c>
      <c r="E8900" s="14" t="s">
        <v>62</v>
      </c>
      <c r="F8900" s="14" t="s">
        <v>54</v>
      </c>
      <c r="G8900" s="14" t="s">
        <v>193</v>
      </c>
      <c r="H8900" s="14" t="s">
        <v>80</v>
      </c>
      <c r="I8900" s="14" t="s">
        <v>81</v>
      </c>
      <c r="J8900" s="14" t="s">
        <v>2830</v>
      </c>
      <c r="K8900" s="15" t="n">
        <v>494.97</v>
      </c>
      <c r="L8900" s="0" t="n">
        <v>3</v>
      </c>
      <c r="M8900" s="16" t="n">
        <v>0</v>
      </c>
      <c r="N8900" s="17" t="n">
        <v>148.491</v>
      </c>
      <c r="O8900" s="0" t="str">
        <f aca="false">TEXT(B8900,"YYYY-MM")</f>
        <v>2016-08</v>
      </c>
      <c r="P8900" s="18" t="n">
        <f aca="false">IFERROR(N8900/K8900,0)</f>
        <v>0.3</v>
      </c>
      <c r="Q8900" s="0" t="str">
        <f aca="false">IF(M8900=0,"No Discount",IF(M8900&lt;0.2,"Low (1-19%)",IF(M8900&lt;0.4,"Medium (20-39%)","High (40%+)")))</f>
        <v>No Discount</v>
      </c>
      <c r="R8900" s="0" t="str">
        <f aca="false">INDEX('Lookup Tables'!$B$2:$B$5,MATCH(F8900,'Lookup Tables'!$A$2:$A$5,0))</f>
        <v>Manager C</v>
      </c>
    </row>
    <row r="8901" customFormat="false" ht="15" hidden="false" customHeight="false" outlineLevel="0" collapsed="false">
      <c r="A8901" s="0" t="s">
        <v>6403</v>
      </c>
      <c r="B8901" s="13" t="n">
        <v>42589</v>
      </c>
      <c r="C8901" s="13" t="n">
        <v>42591</v>
      </c>
      <c r="D8901" s="14" t="s">
        <v>52</v>
      </c>
      <c r="E8901" s="14" t="s">
        <v>62</v>
      </c>
      <c r="F8901" s="14" t="s">
        <v>54</v>
      </c>
      <c r="G8901" s="14" t="s">
        <v>193</v>
      </c>
      <c r="H8901" s="14" t="s">
        <v>65</v>
      </c>
      <c r="I8901" s="14" t="s">
        <v>66</v>
      </c>
      <c r="J8901" s="14" t="s">
        <v>2677</v>
      </c>
      <c r="K8901" s="15" t="n">
        <v>25.06</v>
      </c>
      <c r="L8901" s="0" t="n">
        <v>2</v>
      </c>
      <c r="M8901" s="16" t="n">
        <v>0</v>
      </c>
      <c r="N8901" s="17" t="n">
        <v>11.7782</v>
      </c>
      <c r="O8901" s="0" t="str">
        <f aca="false">TEXT(B8901,"YYYY-MM")</f>
        <v>2016-08</v>
      </c>
      <c r="P8901" s="18" t="n">
        <f aca="false">IFERROR(N8901/K8901,0)</f>
        <v>0.47</v>
      </c>
      <c r="Q8901" s="0" t="str">
        <f aca="false">IF(M8901=0,"No Discount",IF(M8901&lt;0.2,"Low (1-19%)",IF(M8901&lt;0.4,"Medium (20-39%)","High (40%+)")))</f>
        <v>No Discount</v>
      </c>
      <c r="R8901" s="0" t="str">
        <f aca="false">INDEX('Lookup Tables'!$B$2:$B$5,MATCH(F8901,'Lookup Tables'!$A$2:$A$5,0))</f>
        <v>Manager C</v>
      </c>
    </row>
    <row r="8902" customFormat="false" ht="15" hidden="false" customHeight="false" outlineLevel="0" collapsed="false">
      <c r="A8902" s="0" t="s">
        <v>6404</v>
      </c>
      <c r="B8902" s="13" t="n">
        <v>42886</v>
      </c>
      <c r="C8902" s="13" t="n">
        <v>42890</v>
      </c>
      <c r="D8902" s="14" t="s">
        <v>69</v>
      </c>
      <c r="E8902" s="14" t="s">
        <v>53</v>
      </c>
      <c r="F8902" s="14" t="s">
        <v>98</v>
      </c>
      <c r="G8902" s="14" t="s">
        <v>146</v>
      </c>
      <c r="H8902" s="14" t="s">
        <v>56</v>
      </c>
      <c r="I8902" s="14" t="s">
        <v>76</v>
      </c>
      <c r="J8902" s="14" t="s">
        <v>5933</v>
      </c>
      <c r="K8902" s="15" t="n">
        <v>32.064</v>
      </c>
      <c r="L8902" s="0" t="n">
        <v>3</v>
      </c>
      <c r="M8902" s="16" t="n">
        <v>0.6</v>
      </c>
      <c r="N8902" s="17" t="n">
        <v>-12.8256</v>
      </c>
      <c r="O8902" s="0" t="str">
        <f aca="false">TEXT(B8902,"YYYY-MM")</f>
        <v>2017-05</v>
      </c>
      <c r="P8902" s="18" t="n">
        <f aca="false">IFERROR(N8902/K8902,0)</f>
        <v>-0.4</v>
      </c>
      <c r="Q8902" s="0" t="str">
        <f aca="false">IF(M8902=0,"No Discount",IF(M8902&lt;0.2,"Low (1-19%)",IF(M8902&lt;0.4,"Medium (20-39%)","High (40%+)")))</f>
        <v>High (40%+)</v>
      </c>
      <c r="R8902" s="0" t="str">
        <f aca="false">INDEX('Lookup Tables'!$B$2:$B$5,MATCH(F8902,'Lookup Tables'!$A$2:$A$5,0))</f>
        <v>Manager A</v>
      </c>
    </row>
    <row r="8903" customFormat="false" ht="15" hidden="false" customHeight="false" outlineLevel="0" collapsed="false">
      <c r="A8903" s="0" t="s">
        <v>6404</v>
      </c>
      <c r="B8903" s="13" t="n">
        <v>42886</v>
      </c>
      <c r="C8903" s="13" t="n">
        <v>42890</v>
      </c>
      <c r="D8903" s="14" t="s">
        <v>69</v>
      </c>
      <c r="E8903" s="14" t="s">
        <v>53</v>
      </c>
      <c r="F8903" s="14" t="s">
        <v>98</v>
      </c>
      <c r="G8903" s="14" t="s">
        <v>146</v>
      </c>
      <c r="H8903" s="14" t="s">
        <v>65</v>
      </c>
      <c r="I8903" s="14" t="s">
        <v>91</v>
      </c>
      <c r="J8903" s="14" t="s">
        <v>5852</v>
      </c>
      <c r="K8903" s="15" t="n">
        <v>18.496</v>
      </c>
      <c r="L8903" s="0" t="n">
        <v>4</v>
      </c>
      <c r="M8903" s="16" t="n">
        <v>0.2</v>
      </c>
      <c r="N8903" s="17" t="n">
        <v>6.7048</v>
      </c>
      <c r="O8903" s="0" t="str">
        <f aca="false">TEXT(B8903,"YYYY-MM")</f>
        <v>2017-05</v>
      </c>
      <c r="P8903" s="18" t="n">
        <f aca="false">IFERROR(N8903/K8903,0)</f>
        <v>0.3625</v>
      </c>
      <c r="Q8903" s="0" t="str">
        <f aca="false">IF(M8903=0,"No Discount",IF(M8903&lt;0.2,"Low (1-19%)",IF(M8903&lt;0.4,"Medium (20-39%)","High (40%+)")))</f>
        <v>Medium (20-39%)</v>
      </c>
      <c r="R8903" s="0" t="str">
        <f aca="false">INDEX('Lookup Tables'!$B$2:$B$5,MATCH(F8903,'Lookup Tables'!$A$2:$A$5,0))</f>
        <v>Manager A</v>
      </c>
    </row>
    <row r="8904" customFormat="false" ht="15" hidden="false" customHeight="false" outlineLevel="0" collapsed="false">
      <c r="A8904" s="0" t="s">
        <v>6404</v>
      </c>
      <c r="B8904" s="13" t="n">
        <v>42886</v>
      </c>
      <c r="C8904" s="13" t="n">
        <v>42890</v>
      </c>
      <c r="D8904" s="14" t="s">
        <v>69</v>
      </c>
      <c r="E8904" s="14" t="s">
        <v>53</v>
      </c>
      <c r="F8904" s="14" t="s">
        <v>98</v>
      </c>
      <c r="G8904" s="14" t="s">
        <v>146</v>
      </c>
      <c r="H8904" s="14" t="s">
        <v>56</v>
      </c>
      <c r="I8904" s="14" t="s">
        <v>59</v>
      </c>
      <c r="J8904" s="14" t="s">
        <v>3030</v>
      </c>
      <c r="K8904" s="15" t="n">
        <v>191.079</v>
      </c>
      <c r="L8904" s="0" t="n">
        <v>3</v>
      </c>
      <c r="M8904" s="16" t="n">
        <v>0.3</v>
      </c>
      <c r="N8904" s="17" t="n">
        <v>-38.2158</v>
      </c>
      <c r="O8904" s="0" t="str">
        <f aca="false">TEXT(B8904,"YYYY-MM")</f>
        <v>2017-05</v>
      </c>
      <c r="P8904" s="18" t="n">
        <f aca="false">IFERROR(N8904/K8904,0)</f>
        <v>-0.2</v>
      </c>
      <c r="Q8904" s="0" t="str">
        <f aca="false">IF(M8904=0,"No Discount",IF(M8904&lt;0.2,"Low (1-19%)",IF(M8904&lt;0.4,"Medium (20-39%)","High (40%+)")))</f>
        <v>Medium (20-39%)</v>
      </c>
      <c r="R8904" s="0" t="str">
        <f aca="false">INDEX('Lookup Tables'!$B$2:$B$5,MATCH(F8904,'Lookup Tables'!$A$2:$A$5,0))</f>
        <v>Manager A</v>
      </c>
    </row>
    <row r="8905" customFormat="false" ht="15" hidden="false" customHeight="false" outlineLevel="0" collapsed="false">
      <c r="A8905" s="0" t="s">
        <v>6404</v>
      </c>
      <c r="B8905" s="13" t="n">
        <v>42886</v>
      </c>
      <c r="C8905" s="13" t="n">
        <v>42890</v>
      </c>
      <c r="D8905" s="14" t="s">
        <v>69</v>
      </c>
      <c r="E8905" s="14" t="s">
        <v>53</v>
      </c>
      <c r="F8905" s="14" t="s">
        <v>98</v>
      </c>
      <c r="G8905" s="14" t="s">
        <v>146</v>
      </c>
      <c r="H8905" s="14" t="s">
        <v>65</v>
      </c>
      <c r="I8905" s="14" t="s">
        <v>91</v>
      </c>
      <c r="J8905" s="14" t="s">
        <v>1330</v>
      </c>
      <c r="K8905" s="15" t="n">
        <v>10.368</v>
      </c>
      <c r="L8905" s="0" t="n">
        <v>2</v>
      </c>
      <c r="M8905" s="16" t="n">
        <v>0.2</v>
      </c>
      <c r="N8905" s="17" t="n">
        <v>3.6288</v>
      </c>
      <c r="O8905" s="0" t="str">
        <f aca="false">TEXT(B8905,"YYYY-MM")</f>
        <v>2017-05</v>
      </c>
      <c r="P8905" s="18" t="n">
        <f aca="false">IFERROR(N8905/K8905,0)</f>
        <v>0.35</v>
      </c>
      <c r="Q8905" s="0" t="str">
        <f aca="false">IF(M8905=0,"No Discount",IF(M8905&lt;0.2,"Low (1-19%)",IF(M8905&lt;0.4,"Medium (20-39%)","High (40%+)")))</f>
        <v>Medium (20-39%)</v>
      </c>
      <c r="R8905" s="0" t="str">
        <f aca="false">INDEX('Lookup Tables'!$B$2:$B$5,MATCH(F8905,'Lookup Tables'!$A$2:$A$5,0))</f>
        <v>Manager A</v>
      </c>
    </row>
    <row r="8906" customFormat="false" ht="15" hidden="false" customHeight="false" outlineLevel="0" collapsed="false">
      <c r="A8906" s="0" t="s">
        <v>6405</v>
      </c>
      <c r="B8906" s="13" t="n">
        <v>42917</v>
      </c>
      <c r="C8906" s="13" t="n">
        <v>42917</v>
      </c>
      <c r="D8906" s="14" t="s">
        <v>606</v>
      </c>
      <c r="E8906" s="14" t="s">
        <v>97</v>
      </c>
      <c r="F8906" s="14" t="s">
        <v>117</v>
      </c>
      <c r="G8906" s="14" t="s">
        <v>170</v>
      </c>
      <c r="H8906" s="14" t="s">
        <v>65</v>
      </c>
      <c r="I8906" s="14" t="s">
        <v>66</v>
      </c>
      <c r="J8906" s="14" t="s">
        <v>1668</v>
      </c>
      <c r="K8906" s="15" t="n">
        <v>30.53</v>
      </c>
      <c r="L8906" s="0" t="n">
        <v>1</v>
      </c>
      <c r="M8906" s="16" t="n">
        <v>0</v>
      </c>
      <c r="N8906" s="17" t="n">
        <v>14.0438</v>
      </c>
      <c r="O8906" s="0" t="str">
        <f aca="false">TEXT(B8906,"YYYY-MM")</f>
        <v>2017-07</v>
      </c>
      <c r="P8906" s="18" t="n">
        <f aca="false">IFERROR(N8906/K8906,0)</f>
        <v>0.46</v>
      </c>
      <c r="Q8906" s="0" t="str">
        <f aca="false">IF(M8906=0,"No Discount",IF(M8906&lt;0.2,"Low (1-19%)",IF(M8906&lt;0.4,"Medium (20-39%)","High (40%+)")))</f>
        <v>No Discount</v>
      </c>
      <c r="R8906" s="0" t="str">
        <f aca="false">INDEX('Lookup Tables'!$B$2:$B$5,MATCH(F8906,'Lookup Tables'!$A$2:$A$5,0))</f>
        <v>Manager B</v>
      </c>
    </row>
    <row r="8907" customFormat="false" ht="15" hidden="false" customHeight="false" outlineLevel="0" collapsed="false">
      <c r="A8907" s="0" t="s">
        <v>6405</v>
      </c>
      <c r="B8907" s="13" t="n">
        <v>42917</v>
      </c>
      <c r="C8907" s="13" t="n">
        <v>42917</v>
      </c>
      <c r="D8907" s="14" t="s">
        <v>606</v>
      </c>
      <c r="E8907" s="14" t="s">
        <v>97</v>
      </c>
      <c r="F8907" s="14" t="s">
        <v>117</v>
      </c>
      <c r="G8907" s="14" t="s">
        <v>170</v>
      </c>
      <c r="H8907" s="14" t="s">
        <v>80</v>
      </c>
      <c r="I8907" s="14" t="s">
        <v>123</v>
      </c>
      <c r="J8907" s="14" t="s">
        <v>2780</v>
      </c>
      <c r="K8907" s="15" t="n">
        <v>30.84</v>
      </c>
      <c r="L8907" s="0" t="n">
        <v>3</v>
      </c>
      <c r="M8907" s="16" t="n">
        <v>0</v>
      </c>
      <c r="N8907" s="17" t="n">
        <v>6.168</v>
      </c>
      <c r="O8907" s="0" t="str">
        <f aca="false">TEXT(B8907,"YYYY-MM")</f>
        <v>2017-07</v>
      </c>
      <c r="P8907" s="18" t="n">
        <f aca="false">IFERROR(N8907/K8907,0)</f>
        <v>0.2</v>
      </c>
      <c r="Q8907" s="0" t="str">
        <f aca="false">IF(M8907=0,"No Discount",IF(M8907&lt;0.2,"Low (1-19%)",IF(M8907&lt;0.4,"Medium (20-39%)","High (40%+)")))</f>
        <v>No Discount</v>
      </c>
      <c r="R8907" s="0" t="str">
        <f aca="false">INDEX('Lookup Tables'!$B$2:$B$5,MATCH(F8907,'Lookup Tables'!$A$2:$A$5,0))</f>
        <v>Manager B</v>
      </c>
    </row>
    <row r="8908" customFormat="false" ht="15" hidden="false" customHeight="false" outlineLevel="0" collapsed="false">
      <c r="A8908" s="0" t="s">
        <v>6405</v>
      </c>
      <c r="B8908" s="13" t="n">
        <v>42917</v>
      </c>
      <c r="C8908" s="13" t="n">
        <v>42917</v>
      </c>
      <c r="D8908" s="14" t="s">
        <v>606</v>
      </c>
      <c r="E8908" s="14" t="s">
        <v>97</v>
      </c>
      <c r="F8908" s="14" t="s">
        <v>117</v>
      </c>
      <c r="G8908" s="14" t="s">
        <v>170</v>
      </c>
      <c r="H8908" s="14" t="s">
        <v>65</v>
      </c>
      <c r="I8908" s="14" t="s">
        <v>91</v>
      </c>
      <c r="J8908" s="14" t="s">
        <v>324</v>
      </c>
      <c r="K8908" s="15" t="n">
        <v>75.06</v>
      </c>
      <c r="L8908" s="0" t="n">
        <v>9</v>
      </c>
      <c r="M8908" s="16" t="n">
        <v>0</v>
      </c>
      <c r="N8908" s="17" t="n">
        <v>33.777</v>
      </c>
      <c r="O8908" s="0" t="str">
        <f aca="false">TEXT(B8908,"YYYY-MM")</f>
        <v>2017-07</v>
      </c>
      <c r="P8908" s="18" t="n">
        <f aca="false">IFERROR(N8908/K8908,0)</f>
        <v>0.45</v>
      </c>
      <c r="Q8908" s="0" t="str">
        <f aca="false">IF(M8908=0,"No Discount",IF(M8908&lt;0.2,"Low (1-19%)",IF(M8908&lt;0.4,"Medium (20-39%)","High (40%+)")))</f>
        <v>No Discount</v>
      </c>
      <c r="R8908" s="0" t="str">
        <f aca="false">INDEX('Lookup Tables'!$B$2:$B$5,MATCH(F8908,'Lookup Tables'!$A$2:$A$5,0))</f>
        <v>Manager B</v>
      </c>
    </row>
    <row r="8909" customFormat="false" ht="15" hidden="false" customHeight="false" outlineLevel="0" collapsed="false">
      <c r="A8909" s="0" t="s">
        <v>6406</v>
      </c>
      <c r="B8909" s="13" t="n">
        <v>43087</v>
      </c>
      <c r="C8909" s="13" t="n">
        <v>43089</v>
      </c>
      <c r="D8909" s="14" t="s">
        <v>137</v>
      </c>
      <c r="E8909" s="14" t="s">
        <v>62</v>
      </c>
      <c r="F8909" s="14" t="s">
        <v>63</v>
      </c>
      <c r="G8909" s="14" t="s">
        <v>64</v>
      </c>
      <c r="H8909" s="14" t="s">
        <v>80</v>
      </c>
      <c r="I8909" s="14" t="s">
        <v>81</v>
      </c>
      <c r="J8909" s="14" t="s">
        <v>383</v>
      </c>
      <c r="K8909" s="15" t="n">
        <v>66.976</v>
      </c>
      <c r="L8909" s="0" t="n">
        <v>7</v>
      </c>
      <c r="M8909" s="16" t="n">
        <v>0.2</v>
      </c>
      <c r="N8909" s="17" t="n">
        <v>6.6976</v>
      </c>
      <c r="O8909" s="0" t="str">
        <f aca="false">TEXT(B8909,"YYYY-MM")</f>
        <v>2017-12</v>
      </c>
      <c r="P8909" s="18" t="n">
        <f aca="false">IFERROR(N8909/K8909,0)</f>
        <v>0.1</v>
      </c>
      <c r="Q8909" s="0" t="str">
        <f aca="false">IF(M8909=0,"No Discount",IF(M8909&lt;0.2,"Low (1-19%)",IF(M8909&lt;0.4,"Medium (20-39%)","High (40%+)")))</f>
        <v>Medium (20-39%)</v>
      </c>
      <c r="R8909" s="0" t="str">
        <f aca="false">INDEX('Lookup Tables'!$B$2:$B$5,MATCH(F8909,'Lookup Tables'!$A$2:$A$5,0))</f>
        <v>Manager D</v>
      </c>
    </row>
    <row r="8910" customFormat="false" ht="15" hidden="false" customHeight="false" outlineLevel="0" collapsed="false">
      <c r="A8910" s="0" t="s">
        <v>6407</v>
      </c>
      <c r="B8910" s="13" t="n">
        <v>42395</v>
      </c>
      <c r="C8910" s="13" t="n">
        <v>42401</v>
      </c>
      <c r="D8910" s="14" t="s">
        <v>69</v>
      </c>
      <c r="E8910" s="14" t="s">
        <v>62</v>
      </c>
      <c r="F8910" s="14" t="s">
        <v>63</v>
      </c>
      <c r="G8910" s="14" t="s">
        <v>64</v>
      </c>
      <c r="H8910" s="14" t="s">
        <v>65</v>
      </c>
      <c r="I8910" s="14" t="s">
        <v>91</v>
      </c>
      <c r="J8910" s="14" t="s">
        <v>2471</v>
      </c>
      <c r="K8910" s="15" t="n">
        <v>182.72</v>
      </c>
      <c r="L8910" s="0" t="n">
        <v>8</v>
      </c>
      <c r="M8910" s="16" t="n">
        <v>0</v>
      </c>
      <c r="N8910" s="17" t="n">
        <v>84.0512</v>
      </c>
      <c r="O8910" s="0" t="str">
        <f aca="false">TEXT(B8910,"YYYY-MM")</f>
        <v>2016-01</v>
      </c>
      <c r="P8910" s="18" t="n">
        <f aca="false">IFERROR(N8910/K8910,0)</f>
        <v>0.46</v>
      </c>
      <c r="Q8910" s="0" t="str">
        <f aca="false">IF(M8910=0,"No Discount",IF(M8910&lt;0.2,"Low (1-19%)",IF(M8910&lt;0.4,"Medium (20-39%)","High (40%+)")))</f>
        <v>No Discount</v>
      </c>
      <c r="R8910" s="0" t="str">
        <f aca="false">INDEX('Lookup Tables'!$B$2:$B$5,MATCH(F8910,'Lookup Tables'!$A$2:$A$5,0))</f>
        <v>Manager D</v>
      </c>
    </row>
    <row r="8911" customFormat="false" ht="15" hidden="false" customHeight="false" outlineLevel="0" collapsed="false">
      <c r="A8911" s="0" t="s">
        <v>6408</v>
      </c>
      <c r="B8911" s="13" t="n">
        <v>43401</v>
      </c>
      <c r="C8911" s="13" t="n">
        <v>43405</v>
      </c>
      <c r="D8911" s="14" t="s">
        <v>69</v>
      </c>
      <c r="E8911" s="14" t="s">
        <v>53</v>
      </c>
      <c r="F8911" s="14" t="s">
        <v>117</v>
      </c>
      <c r="G8911" s="14" t="s">
        <v>584</v>
      </c>
      <c r="H8911" s="14" t="s">
        <v>65</v>
      </c>
      <c r="I8911" s="14" t="s">
        <v>66</v>
      </c>
      <c r="J8911" s="14" t="s">
        <v>332</v>
      </c>
      <c r="K8911" s="15" t="n">
        <v>21.93</v>
      </c>
      <c r="L8911" s="0" t="n">
        <v>3</v>
      </c>
      <c r="M8911" s="16" t="n">
        <v>0</v>
      </c>
      <c r="N8911" s="17" t="n">
        <v>10.3071</v>
      </c>
      <c r="O8911" s="0" t="str">
        <f aca="false">TEXT(B8911,"YYYY-MM")</f>
        <v>2018-10</v>
      </c>
      <c r="P8911" s="18" t="n">
        <f aca="false">IFERROR(N8911/K8911,0)</f>
        <v>0.47</v>
      </c>
      <c r="Q8911" s="0" t="str">
        <f aca="false">IF(M8911=0,"No Discount",IF(M8911&lt;0.2,"Low (1-19%)",IF(M8911&lt;0.4,"Medium (20-39%)","High (40%+)")))</f>
        <v>No Discount</v>
      </c>
      <c r="R8911" s="0" t="str">
        <f aca="false">INDEX('Lookup Tables'!$B$2:$B$5,MATCH(F8911,'Lookup Tables'!$A$2:$A$5,0))</f>
        <v>Manager B</v>
      </c>
    </row>
    <row r="8912" customFormat="false" ht="15" hidden="false" customHeight="false" outlineLevel="0" collapsed="false">
      <c r="A8912" s="0" t="s">
        <v>6409</v>
      </c>
      <c r="B8912" s="13" t="n">
        <v>43408</v>
      </c>
      <c r="C8912" s="13" t="n">
        <v>43412</v>
      </c>
      <c r="D8912" s="14" t="s">
        <v>69</v>
      </c>
      <c r="E8912" s="14" t="s">
        <v>53</v>
      </c>
      <c r="F8912" s="14" t="s">
        <v>54</v>
      </c>
      <c r="G8912" s="14" t="s">
        <v>200</v>
      </c>
      <c r="H8912" s="14" t="s">
        <v>80</v>
      </c>
      <c r="I8912" s="14" t="s">
        <v>123</v>
      </c>
      <c r="J8912" s="14" t="s">
        <v>778</v>
      </c>
      <c r="K8912" s="15" t="n">
        <v>95.976</v>
      </c>
      <c r="L8912" s="0" t="n">
        <v>3</v>
      </c>
      <c r="M8912" s="16" t="n">
        <v>0.2</v>
      </c>
      <c r="N8912" s="17" t="n">
        <v>15.5961</v>
      </c>
      <c r="O8912" s="0" t="str">
        <f aca="false">TEXT(B8912,"YYYY-MM")</f>
        <v>2018-11</v>
      </c>
      <c r="P8912" s="18" t="n">
        <f aca="false">IFERROR(N8912/K8912,0)</f>
        <v>0.1625</v>
      </c>
      <c r="Q8912" s="0" t="str">
        <f aca="false">IF(M8912=0,"No Discount",IF(M8912&lt;0.2,"Low (1-19%)",IF(M8912&lt;0.4,"Medium (20-39%)","High (40%+)")))</f>
        <v>Medium (20-39%)</v>
      </c>
      <c r="R8912" s="0" t="str">
        <f aca="false">INDEX('Lookup Tables'!$B$2:$B$5,MATCH(F8912,'Lookup Tables'!$A$2:$A$5,0))</f>
        <v>Manager C</v>
      </c>
    </row>
    <row r="8913" customFormat="false" ht="15" hidden="false" customHeight="false" outlineLevel="0" collapsed="false">
      <c r="A8913" s="0" t="s">
        <v>6409</v>
      </c>
      <c r="B8913" s="13" t="n">
        <v>43408</v>
      </c>
      <c r="C8913" s="13" t="n">
        <v>43412</v>
      </c>
      <c r="D8913" s="14" t="s">
        <v>69</v>
      </c>
      <c r="E8913" s="14" t="s">
        <v>53</v>
      </c>
      <c r="F8913" s="14" t="s">
        <v>54</v>
      </c>
      <c r="G8913" s="14" t="s">
        <v>200</v>
      </c>
      <c r="H8913" s="14" t="s">
        <v>80</v>
      </c>
      <c r="I8913" s="14" t="s">
        <v>81</v>
      </c>
      <c r="J8913" s="14" t="s">
        <v>5003</v>
      </c>
      <c r="K8913" s="15" t="n">
        <v>143.928</v>
      </c>
      <c r="L8913" s="0" t="n">
        <v>9</v>
      </c>
      <c r="M8913" s="16" t="n">
        <v>0.2</v>
      </c>
      <c r="N8913" s="17" t="n">
        <v>-32.3838</v>
      </c>
      <c r="O8913" s="0" t="str">
        <f aca="false">TEXT(B8913,"YYYY-MM")</f>
        <v>2018-11</v>
      </c>
      <c r="P8913" s="18" t="n">
        <f aca="false">IFERROR(N8913/K8913,0)</f>
        <v>-0.225</v>
      </c>
      <c r="Q8913" s="0" t="str">
        <f aca="false">IF(M8913=0,"No Discount",IF(M8913&lt;0.2,"Low (1-19%)",IF(M8913&lt;0.4,"Medium (20-39%)","High (40%+)")))</f>
        <v>Medium (20-39%)</v>
      </c>
      <c r="R8913" s="0" t="str">
        <f aca="false">INDEX('Lookup Tables'!$B$2:$B$5,MATCH(F8913,'Lookup Tables'!$A$2:$A$5,0))</f>
        <v>Manager C</v>
      </c>
    </row>
    <row r="8914" customFormat="false" ht="15" hidden="false" customHeight="false" outlineLevel="0" collapsed="false">
      <c r="A8914" s="0" t="s">
        <v>6409</v>
      </c>
      <c r="B8914" s="13" t="n">
        <v>43408</v>
      </c>
      <c r="C8914" s="13" t="n">
        <v>43412</v>
      </c>
      <c r="D8914" s="14" t="s">
        <v>69</v>
      </c>
      <c r="E8914" s="14" t="s">
        <v>53</v>
      </c>
      <c r="F8914" s="14" t="s">
        <v>54</v>
      </c>
      <c r="G8914" s="14" t="s">
        <v>200</v>
      </c>
      <c r="H8914" s="14" t="s">
        <v>65</v>
      </c>
      <c r="I8914" s="14" t="s">
        <v>83</v>
      </c>
      <c r="J8914" s="14" t="s">
        <v>569</v>
      </c>
      <c r="K8914" s="15" t="n">
        <v>3.564</v>
      </c>
      <c r="L8914" s="0" t="n">
        <v>2</v>
      </c>
      <c r="M8914" s="16" t="n">
        <v>0.7</v>
      </c>
      <c r="N8914" s="17" t="n">
        <v>-2.97</v>
      </c>
      <c r="O8914" s="0" t="str">
        <f aca="false">TEXT(B8914,"YYYY-MM")</f>
        <v>2018-11</v>
      </c>
      <c r="P8914" s="18" t="n">
        <f aca="false">IFERROR(N8914/K8914,0)</f>
        <v>-0.833333333333333</v>
      </c>
      <c r="Q8914" s="0" t="str">
        <f aca="false">IF(M8914=0,"No Discount",IF(M8914&lt;0.2,"Low (1-19%)",IF(M8914&lt;0.4,"Medium (20-39%)","High (40%+)")))</f>
        <v>High (40%+)</v>
      </c>
      <c r="R8914" s="0" t="str">
        <f aca="false">INDEX('Lookup Tables'!$B$2:$B$5,MATCH(F8914,'Lookup Tables'!$A$2:$A$5,0))</f>
        <v>Manager C</v>
      </c>
    </row>
    <row r="8915" customFormat="false" ht="15" hidden="false" customHeight="false" outlineLevel="0" collapsed="false">
      <c r="A8915" s="0" t="s">
        <v>6409</v>
      </c>
      <c r="B8915" s="13" t="n">
        <v>43408</v>
      </c>
      <c r="C8915" s="13" t="n">
        <v>43412</v>
      </c>
      <c r="D8915" s="14" t="s">
        <v>69</v>
      </c>
      <c r="E8915" s="14" t="s">
        <v>53</v>
      </c>
      <c r="F8915" s="14" t="s">
        <v>54</v>
      </c>
      <c r="G8915" s="14" t="s">
        <v>200</v>
      </c>
      <c r="H8915" s="14" t="s">
        <v>65</v>
      </c>
      <c r="I8915" s="14" t="s">
        <v>66</v>
      </c>
      <c r="J8915" s="14" t="s">
        <v>1900</v>
      </c>
      <c r="K8915" s="15" t="n">
        <v>4.928</v>
      </c>
      <c r="L8915" s="0" t="n">
        <v>2</v>
      </c>
      <c r="M8915" s="16" t="n">
        <v>0.2</v>
      </c>
      <c r="N8915" s="17" t="n">
        <v>1.7248</v>
      </c>
      <c r="O8915" s="0" t="str">
        <f aca="false">TEXT(B8915,"YYYY-MM")</f>
        <v>2018-11</v>
      </c>
      <c r="P8915" s="18" t="n">
        <f aca="false">IFERROR(N8915/K8915,0)</f>
        <v>0.35</v>
      </c>
      <c r="Q8915" s="0" t="str">
        <f aca="false">IF(M8915=0,"No Discount",IF(M8915&lt;0.2,"Low (1-19%)",IF(M8915&lt;0.4,"Medium (20-39%)","High (40%+)")))</f>
        <v>Medium (20-39%)</v>
      </c>
      <c r="R8915" s="0" t="str">
        <f aca="false">INDEX('Lookup Tables'!$B$2:$B$5,MATCH(F8915,'Lookup Tables'!$A$2:$A$5,0))</f>
        <v>Manager C</v>
      </c>
    </row>
    <row r="8916" customFormat="false" ht="15" hidden="false" customHeight="false" outlineLevel="0" collapsed="false">
      <c r="A8916" s="0" t="s">
        <v>6410</v>
      </c>
      <c r="B8916" s="13" t="n">
        <v>42864</v>
      </c>
      <c r="C8916" s="13" t="n">
        <v>42868</v>
      </c>
      <c r="D8916" s="14" t="s">
        <v>69</v>
      </c>
      <c r="E8916" s="14" t="s">
        <v>62</v>
      </c>
      <c r="F8916" s="14" t="s">
        <v>98</v>
      </c>
      <c r="G8916" s="14" t="s">
        <v>99</v>
      </c>
      <c r="H8916" s="14" t="s">
        <v>65</v>
      </c>
      <c r="I8916" s="14" t="s">
        <v>73</v>
      </c>
      <c r="J8916" s="14" t="s">
        <v>919</v>
      </c>
      <c r="K8916" s="15" t="n">
        <v>856.656</v>
      </c>
      <c r="L8916" s="0" t="n">
        <v>6</v>
      </c>
      <c r="M8916" s="16" t="n">
        <v>0.2</v>
      </c>
      <c r="N8916" s="17" t="n">
        <v>107.082</v>
      </c>
      <c r="O8916" s="0" t="str">
        <f aca="false">TEXT(B8916,"YYYY-MM")</f>
        <v>2017-05</v>
      </c>
      <c r="P8916" s="18" t="n">
        <f aca="false">IFERROR(N8916/K8916,0)</f>
        <v>0.125</v>
      </c>
      <c r="Q8916" s="0" t="str">
        <f aca="false">IF(M8916=0,"No Discount",IF(M8916&lt;0.2,"Low (1-19%)",IF(M8916&lt;0.4,"Medium (20-39%)","High (40%+)")))</f>
        <v>Medium (20-39%)</v>
      </c>
      <c r="R8916" s="0" t="str">
        <f aca="false">INDEX('Lookup Tables'!$B$2:$B$5,MATCH(F8916,'Lookup Tables'!$A$2:$A$5,0))</f>
        <v>Manager A</v>
      </c>
    </row>
    <row r="8917" customFormat="false" ht="15" hidden="false" customHeight="false" outlineLevel="0" collapsed="false">
      <c r="A8917" s="0" t="s">
        <v>6410</v>
      </c>
      <c r="B8917" s="13" t="n">
        <v>42864</v>
      </c>
      <c r="C8917" s="13" t="n">
        <v>42868</v>
      </c>
      <c r="D8917" s="14" t="s">
        <v>69</v>
      </c>
      <c r="E8917" s="14" t="s">
        <v>62</v>
      </c>
      <c r="F8917" s="14" t="s">
        <v>98</v>
      </c>
      <c r="G8917" s="14" t="s">
        <v>99</v>
      </c>
      <c r="H8917" s="14" t="s">
        <v>65</v>
      </c>
      <c r="I8917" s="14" t="s">
        <v>83</v>
      </c>
      <c r="J8917" s="14" t="s">
        <v>235</v>
      </c>
      <c r="K8917" s="15" t="n">
        <v>13.184</v>
      </c>
      <c r="L8917" s="0" t="n">
        <v>4</v>
      </c>
      <c r="M8917" s="16" t="n">
        <v>0.8</v>
      </c>
      <c r="N8917" s="17" t="n">
        <v>-20.4352</v>
      </c>
      <c r="O8917" s="0" t="str">
        <f aca="false">TEXT(B8917,"YYYY-MM")</f>
        <v>2017-05</v>
      </c>
      <c r="P8917" s="18" t="n">
        <f aca="false">IFERROR(N8917/K8917,0)</f>
        <v>-1.55</v>
      </c>
      <c r="Q8917" s="0" t="str">
        <f aca="false">IF(M8917=0,"No Discount",IF(M8917&lt;0.2,"Low (1-19%)",IF(M8917&lt;0.4,"Medium (20-39%)","High (40%+)")))</f>
        <v>High (40%+)</v>
      </c>
      <c r="R8917" s="0" t="str">
        <f aca="false">INDEX('Lookup Tables'!$B$2:$B$5,MATCH(F8917,'Lookup Tables'!$A$2:$A$5,0))</f>
        <v>Manager A</v>
      </c>
    </row>
    <row r="8918" customFormat="false" ht="15" hidden="false" customHeight="false" outlineLevel="0" collapsed="false">
      <c r="A8918" s="0" t="s">
        <v>6410</v>
      </c>
      <c r="B8918" s="13" t="n">
        <v>42864</v>
      </c>
      <c r="C8918" s="13" t="n">
        <v>42868</v>
      </c>
      <c r="D8918" s="14" t="s">
        <v>69</v>
      </c>
      <c r="E8918" s="14" t="s">
        <v>62</v>
      </c>
      <c r="F8918" s="14" t="s">
        <v>98</v>
      </c>
      <c r="G8918" s="14" t="s">
        <v>99</v>
      </c>
      <c r="H8918" s="14" t="s">
        <v>65</v>
      </c>
      <c r="I8918" s="14" t="s">
        <v>85</v>
      </c>
      <c r="J8918" s="14" t="s">
        <v>4303</v>
      </c>
      <c r="K8918" s="15" t="n">
        <v>48.784</v>
      </c>
      <c r="L8918" s="0" t="n">
        <v>4</v>
      </c>
      <c r="M8918" s="16" t="n">
        <v>0.8</v>
      </c>
      <c r="N8918" s="17" t="n">
        <v>-131.7168</v>
      </c>
      <c r="O8918" s="0" t="str">
        <f aca="false">TEXT(B8918,"YYYY-MM")</f>
        <v>2017-05</v>
      </c>
      <c r="P8918" s="18" t="n">
        <f aca="false">IFERROR(N8918/K8918,0)</f>
        <v>-2.7</v>
      </c>
      <c r="Q8918" s="0" t="str">
        <f aca="false">IF(M8918=0,"No Discount",IF(M8918&lt;0.2,"Low (1-19%)",IF(M8918&lt;0.4,"Medium (20-39%)","High (40%+)")))</f>
        <v>High (40%+)</v>
      </c>
      <c r="R8918" s="0" t="str">
        <f aca="false">INDEX('Lookup Tables'!$B$2:$B$5,MATCH(F8918,'Lookup Tables'!$A$2:$A$5,0))</f>
        <v>Manager A</v>
      </c>
    </row>
    <row r="8919" customFormat="false" ht="15" hidden="false" customHeight="false" outlineLevel="0" collapsed="false">
      <c r="A8919" s="0" t="s">
        <v>6410</v>
      </c>
      <c r="B8919" s="13" t="n">
        <v>42864</v>
      </c>
      <c r="C8919" s="13" t="n">
        <v>42868</v>
      </c>
      <c r="D8919" s="14" t="s">
        <v>69</v>
      </c>
      <c r="E8919" s="14" t="s">
        <v>62</v>
      </c>
      <c r="F8919" s="14" t="s">
        <v>98</v>
      </c>
      <c r="G8919" s="14" t="s">
        <v>99</v>
      </c>
      <c r="H8919" s="14" t="s">
        <v>65</v>
      </c>
      <c r="I8919" s="14" t="s">
        <v>91</v>
      </c>
      <c r="J8919" s="14" t="s">
        <v>309</v>
      </c>
      <c r="K8919" s="15" t="n">
        <v>76.64</v>
      </c>
      <c r="L8919" s="0" t="n">
        <v>2</v>
      </c>
      <c r="M8919" s="16" t="n">
        <v>0.2</v>
      </c>
      <c r="N8919" s="17" t="n">
        <v>26.824</v>
      </c>
      <c r="O8919" s="0" t="str">
        <f aca="false">TEXT(B8919,"YYYY-MM")</f>
        <v>2017-05</v>
      </c>
      <c r="P8919" s="18" t="n">
        <f aca="false">IFERROR(N8919/K8919,0)</f>
        <v>0.35</v>
      </c>
      <c r="Q8919" s="0" t="str">
        <f aca="false">IF(M8919=0,"No Discount",IF(M8919&lt;0.2,"Low (1-19%)",IF(M8919&lt;0.4,"Medium (20-39%)","High (40%+)")))</f>
        <v>Medium (20-39%)</v>
      </c>
      <c r="R8919" s="0" t="str">
        <f aca="false">INDEX('Lookup Tables'!$B$2:$B$5,MATCH(F8919,'Lookup Tables'!$A$2:$A$5,0))</f>
        <v>Manager A</v>
      </c>
    </row>
    <row r="8920" customFormat="false" ht="15" hidden="false" customHeight="false" outlineLevel="0" collapsed="false">
      <c r="A8920" s="0" t="s">
        <v>6410</v>
      </c>
      <c r="B8920" s="13" t="n">
        <v>42864</v>
      </c>
      <c r="C8920" s="13" t="n">
        <v>42868</v>
      </c>
      <c r="D8920" s="14" t="s">
        <v>69</v>
      </c>
      <c r="E8920" s="14" t="s">
        <v>62</v>
      </c>
      <c r="F8920" s="14" t="s">
        <v>98</v>
      </c>
      <c r="G8920" s="14" t="s">
        <v>99</v>
      </c>
      <c r="H8920" s="14" t="s">
        <v>65</v>
      </c>
      <c r="I8920" s="14" t="s">
        <v>83</v>
      </c>
      <c r="J8920" s="14" t="s">
        <v>2005</v>
      </c>
      <c r="K8920" s="15" t="n">
        <v>18.528</v>
      </c>
      <c r="L8920" s="0" t="n">
        <v>6</v>
      </c>
      <c r="M8920" s="16" t="n">
        <v>0.8</v>
      </c>
      <c r="N8920" s="17" t="n">
        <v>-27.792</v>
      </c>
      <c r="O8920" s="0" t="str">
        <f aca="false">TEXT(B8920,"YYYY-MM")</f>
        <v>2017-05</v>
      </c>
      <c r="P8920" s="18" t="n">
        <f aca="false">IFERROR(N8920/K8920,0)</f>
        <v>-1.5</v>
      </c>
      <c r="Q8920" s="0" t="str">
        <f aca="false">IF(M8920=0,"No Discount",IF(M8920&lt;0.2,"Low (1-19%)",IF(M8920&lt;0.4,"Medium (20-39%)","High (40%+)")))</f>
        <v>High (40%+)</v>
      </c>
      <c r="R8920" s="0" t="str">
        <f aca="false">INDEX('Lookup Tables'!$B$2:$B$5,MATCH(F8920,'Lookup Tables'!$A$2:$A$5,0))</f>
        <v>Manager A</v>
      </c>
    </row>
    <row r="8921" customFormat="false" ht="15" hidden="false" customHeight="false" outlineLevel="0" collapsed="false">
      <c r="A8921" s="0" t="s">
        <v>6411</v>
      </c>
      <c r="B8921" s="13" t="n">
        <v>42096</v>
      </c>
      <c r="C8921" s="13" t="n">
        <v>42102</v>
      </c>
      <c r="D8921" s="14" t="s">
        <v>69</v>
      </c>
      <c r="E8921" s="14" t="s">
        <v>62</v>
      </c>
      <c r="F8921" s="14" t="s">
        <v>54</v>
      </c>
      <c r="G8921" s="14" t="s">
        <v>193</v>
      </c>
      <c r="H8921" s="14" t="s">
        <v>56</v>
      </c>
      <c r="I8921" s="14" t="s">
        <v>76</v>
      </c>
      <c r="J8921" s="14" t="s">
        <v>4567</v>
      </c>
      <c r="K8921" s="15" t="n">
        <v>177.68</v>
      </c>
      <c r="L8921" s="0" t="n">
        <v>2</v>
      </c>
      <c r="M8921" s="16" t="n">
        <v>0</v>
      </c>
      <c r="N8921" s="17" t="n">
        <v>46.1968</v>
      </c>
      <c r="O8921" s="0" t="str">
        <f aca="false">TEXT(B8921,"YYYY-MM")</f>
        <v>2015-04</v>
      </c>
      <c r="P8921" s="18" t="n">
        <f aca="false">IFERROR(N8921/K8921,0)</f>
        <v>0.26</v>
      </c>
      <c r="Q8921" s="0" t="str">
        <f aca="false">IF(M8921=0,"No Discount",IF(M8921&lt;0.2,"Low (1-19%)",IF(M8921&lt;0.4,"Medium (20-39%)","High (40%+)")))</f>
        <v>No Discount</v>
      </c>
      <c r="R8921" s="0" t="str">
        <f aca="false">INDEX('Lookup Tables'!$B$2:$B$5,MATCH(F8921,'Lookup Tables'!$A$2:$A$5,0))</f>
        <v>Manager C</v>
      </c>
    </row>
    <row r="8922" customFormat="false" ht="15" hidden="false" customHeight="false" outlineLevel="0" collapsed="false">
      <c r="A8922" s="0" t="s">
        <v>6412</v>
      </c>
      <c r="B8922" s="13" t="n">
        <v>42122</v>
      </c>
      <c r="C8922" s="13" t="n">
        <v>42127</v>
      </c>
      <c r="D8922" s="14" t="s">
        <v>69</v>
      </c>
      <c r="E8922" s="14" t="s">
        <v>62</v>
      </c>
      <c r="F8922" s="14" t="s">
        <v>117</v>
      </c>
      <c r="G8922" s="14" t="s">
        <v>170</v>
      </c>
      <c r="H8922" s="14" t="s">
        <v>80</v>
      </c>
      <c r="I8922" s="14" t="s">
        <v>123</v>
      </c>
      <c r="J8922" s="14" t="s">
        <v>2053</v>
      </c>
      <c r="K8922" s="15" t="n">
        <v>159.98</v>
      </c>
      <c r="L8922" s="0" t="n">
        <v>2</v>
      </c>
      <c r="M8922" s="16" t="n">
        <v>0</v>
      </c>
      <c r="N8922" s="17" t="n">
        <v>57.5928</v>
      </c>
      <c r="O8922" s="0" t="str">
        <f aca="false">TEXT(B8922,"YYYY-MM")</f>
        <v>2015-04</v>
      </c>
      <c r="P8922" s="18" t="n">
        <f aca="false">IFERROR(N8922/K8922,0)</f>
        <v>0.36</v>
      </c>
      <c r="Q8922" s="0" t="str">
        <f aca="false">IF(M8922=0,"No Discount",IF(M8922&lt;0.2,"Low (1-19%)",IF(M8922&lt;0.4,"Medium (20-39%)","High (40%+)")))</f>
        <v>No Discount</v>
      </c>
      <c r="R8922" s="0" t="str">
        <f aca="false">INDEX('Lookup Tables'!$B$2:$B$5,MATCH(F8922,'Lookup Tables'!$A$2:$A$5,0))</f>
        <v>Manager B</v>
      </c>
    </row>
    <row r="8923" customFormat="false" ht="15" hidden="false" customHeight="false" outlineLevel="0" collapsed="false">
      <c r="A8923" s="0" t="s">
        <v>6413</v>
      </c>
      <c r="B8923" s="13" t="n">
        <v>43012</v>
      </c>
      <c r="C8923" s="13" t="n">
        <v>43016</v>
      </c>
      <c r="D8923" s="14" t="s">
        <v>69</v>
      </c>
      <c r="E8923" s="14" t="s">
        <v>62</v>
      </c>
      <c r="F8923" s="14" t="s">
        <v>54</v>
      </c>
      <c r="G8923" s="14" t="s">
        <v>70</v>
      </c>
      <c r="H8923" s="14" t="s">
        <v>80</v>
      </c>
      <c r="I8923" s="14" t="s">
        <v>81</v>
      </c>
      <c r="J8923" s="14" t="s">
        <v>3236</v>
      </c>
      <c r="K8923" s="15" t="n">
        <v>52.68</v>
      </c>
      <c r="L8923" s="0" t="n">
        <v>3</v>
      </c>
      <c r="M8923" s="16" t="n">
        <v>0.2</v>
      </c>
      <c r="N8923" s="17" t="n">
        <v>19.755</v>
      </c>
      <c r="O8923" s="0" t="str">
        <f aca="false">TEXT(B8923,"YYYY-MM")</f>
        <v>2017-10</v>
      </c>
      <c r="P8923" s="18" t="n">
        <f aca="false">IFERROR(N8923/K8923,0)</f>
        <v>0.375</v>
      </c>
      <c r="Q8923" s="0" t="str">
        <f aca="false">IF(M8923=0,"No Discount",IF(M8923&lt;0.2,"Low (1-19%)",IF(M8923&lt;0.4,"Medium (20-39%)","High (40%+)")))</f>
        <v>Medium (20-39%)</v>
      </c>
      <c r="R8923" s="0" t="str">
        <f aca="false">INDEX('Lookup Tables'!$B$2:$B$5,MATCH(F8923,'Lookup Tables'!$A$2:$A$5,0))</f>
        <v>Manager C</v>
      </c>
    </row>
    <row r="8924" customFormat="false" ht="15" hidden="false" customHeight="false" outlineLevel="0" collapsed="false">
      <c r="A8924" s="0" t="s">
        <v>6413</v>
      </c>
      <c r="B8924" s="13" t="n">
        <v>43012</v>
      </c>
      <c r="C8924" s="13" t="n">
        <v>43016</v>
      </c>
      <c r="D8924" s="14" t="s">
        <v>69</v>
      </c>
      <c r="E8924" s="14" t="s">
        <v>62</v>
      </c>
      <c r="F8924" s="14" t="s">
        <v>54</v>
      </c>
      <c r="G8924" s="14" t="s">
        <v>70</v>
      </c>
      <c r="H8924" s="14" t="s">
        <v>56</v>
      </c>
      <c r="I8924" s="14" t="s">
        <v>76</v>
      </c>
      <c r="J8924" s="14" t="s">
        <v>1363</v>
      </c>
      <c r="K8924" s="15" t="n">
        <v>11.568</v>
      </c>
      <c r="L8924" s="0" t="n">
        <v>3</v>
      </c>
      <c r="M8924" s="16" t="n">
        <v>0.2</v>
      </c>
      <c r="N8924" s="17" t="n">
        <v>2.6028</v>
      </c>
      <c r="O8924" s="0" t="str">
        <f aca="false">TEXT(B8924,"YYYY-MM")</f>
        <v>2017-10</v>
      </c>
      <c r="P8924" s="18" t="n">
        <f aca="false">IFERROR(N8924/K8924,0)</f>
        <v>0.225</v>
      </c>
      <c r="Q8924" s="0" t="str">
        <f aca="false">IF(M8924=0,"No Discount",IF(M8924&lt;0.2,"Low (1-19%)",IF(M8924&lt;0.4,"Medium (20-39%)","High (40%+)")))</f>
        <v>Medium (20-39%)</v>
      </c>
      <c r="R8924" s="0" t="str">
        <f aca="false">INDEX('Lookup Tables'!$B$2:$B$5,MATCH(F8924,'Lookup Tables'!$A$2:$A$5,0))</f>
        <v>Manager C</v>
      </c>
    </row>
    <row r="8925" customFormat="false" ht="15" hidden="false" customHeight="false" outlineLevel="0" collapsed="false">
      <c r="A8925" s="0" t="s">
        <v>6414</v>
      </c>
      <c r="B8925" s="13" t="n">
        <v>43262</v>
      </c>
      <c r="C8925" s="13" t="n">
        <v>43268</v>
      </c>
      <c r="D8925" s="14" t="s">
        <v>69</v>
      </c>
      <c r="E8925" s="14" t="s">
        <v>53</v>
      </c>
      <c r="F8925" s="14" t="s">
        <v>54</v>
      </c>
      <c r="G8925" s="14" t="s">
        <v>90</v>
      </c>
      <c r="H8925" s="14" t="s">
        <v>65</v>
      </c>
      <c r="I8925" s="14" t="s">
        <v>83</v>
      </c>
      <c r="J8925" s="14" t="s">
        <v>132</v>
      </c>
      <c r="K8925" s="15" t="n">
        <v>4.572</v>
      </c>
      <c r="L8925" s="0" t="n">
        <v>4</v>
      </c>
      <c r="M8925" s="16" t="n">
        <v>0.7</v>
      </c>
      <c r="N8925" s="17" t="n">
        <v>-3.81</v>
      </c>
      <c r="O8925" s="0" t="str">
        <f aca="false">TEXT(B8925,"YYYY-MM")</f>
        <v>2018-06</v>
      </c>
      <c r="P8925" s="18" t="n">
        <f aca="false">IFERROR(N8925/K8925,0)</f>
        <v>-0.833333333333333</v>
      </c>
      <c r="Q8925" s="0" t="str">
        <f aca="false">IF(M8925=0,"No Discount",IF(M8925&lt;0.2,"Low (1-19%)",IF(M8925&lt;0.4,"Medium (20-39%)","High (40%+)")))</f>
        <v>High (40%+)</v>
      </c>
      <c r="R8925" s="0" t="str">
        <f aca="false">INDEX('Lookup Tables'!$B$2:$B$5,MATCH(F8925,'Lookup Tables'!$A$2:$A$5,0))</f>
        <v>Manager C</v>
      </c>
    </row>
    <row r="8926" customFormat="false" ht="15" hidden="false" customHeight="false" outlineLevel="0" collapsed="false">
      <c r="A8926" s="0" t="s">
        <v>6415</v>
      </c>
      <c r="B8926" s="13" t="n">
        <v>42765</v>
      </c>
      <c r="C8926" s="13" t="n">
        <v>42769</v>
      </c>
      <c r="D8926" s="14" t="s">
        <v>69</v>
      </c>
      <c r="E8926" s="14" t="s">
        <v>53</v>
      </c>
      <c r="F8926" s="14" t="s">
        <v>98</v>
      </c>
      <c r="G8926" s="14" t="s">
        <v>146</v>
      </c>
      <c r="H8926" s="14" t="s">
        <v>80</v>
      </c>
      <c r="I8926" s="14" t="s">
        <v>81</v>
      </c>
      <c r="J8926" s="14" t="s">
        <v>6416</v>
      </c>
      <c r="K8926" s="15" t="n">
        <v>1439.968</v>
      </c>
      <c r="L8926" s="0" t="n">
        <v>4</v>
      </c>
      <c r="M8926" s="16" t="n">
        <v>0.2</v>
      </c>
      <c r="N8926" s="17" t="n">
        <v>143.9968</v>
      </c>
      <c r="O8926" s="0" t="str">
        <f aca="false">TEXT(B8926,"YYYY-MM")</f>
        <v>2017-01</v>
      </c>
      <c r="P8926" s="18" t="n">
        <f aca="false">IFERROR(N8926/K8926,0)</f>
        <v>0.1</v>
      </c>
      <c r="Q8926" s="0" t="str">
        <f aca="false">IF(M8926=0,"No Discount",IF(M8926&lt;0.2,"Low (1-19%)",IF(M8926&lt;0.4,"Medium (20-39%)","High (40%+)")))</f>
        <v>Medium (20-39%)</v>
      </c>
      <c r="R8926" s="0" t="str">
        <f aca="false">INDEX('Lookup Tables'!$B$2:$B$5,MATCH(F8926,'Lookup Tables'!$A$2:$A$5,0))</f>
        <v>Manager A</v>
      </c>
    </row>
    <row r="8927" customFormat="false" ht="15" hidden="false" customHeight="false" outlineLevel="0" collapsed="false">
      <c r="A8927" s="0" t="s">
        <v>6415</v>
      </c>
      <c r="B8927" s="13" t="n">
        <v>42765</v>
      </c>
      <c r="C8927" s="13" t="n">
        <v>42769</v>
      </c>
      <c r="D8927" s="14" t="s">
        <v>69</v>
      </c>
      <c r="E8927" s="14" t="s">
        <v>53</v>
      </c>
      <c r="F8927" s="14" t="s">
        <v>98</v>
      </c>
      <c r="G8927" s="14" t="s">
        <v>146</v>
      </c>
      <c r="H8927" s="14" t="s">
        <v>65</v>
      </c>
      <c r="I8927" s="14" t="s">
        <v>83</v>
      </c>
      <c r="J8927" s="14" t="s">
        <v>1082</v>
      </c>
      <c r="K8927" s="15" t="n">
        <v>1.728</v>
      </c>
      <c r="L8927" s="0" t="n">
        <v>3</v>
      </c>
      <c r="M8927" s="16" t="n">
        <v>0.8</v>
      </c>
      <c r="N8927" s="17" t="n">
        <v>-2.6784</v>
      </c>
      <c r="O8927" s="0" t="str">
        <f aca="false">TEXT(B8927,"YYYY-MM")</f>
        <v>2017-01</v>
      </c>
      <c r="P8927" s="18" t="n">
        <f aca="false">IFERROR(N8927/K8927,0)</f>
        <v>-1.55</v>
      </c>
      <c r="Q8927" s="0" t="str">
        <f aca="false">IF(M8927=0,"No Discount",IF(M8927&lt;0.2,"Low (1-19%)",IF(M8927&lt;0.4,"Medium (20-39%)","High (40%+)")))</f>
        <v>High (40%+)</v>
      </c>
      <c r="R8927" s="0" t="str">
        <f aca="false">INDEX('Lookup Tables'!$B$2:$B$5,MATCH(F8927,'Lookup Tables'!$A$2:$A$5,0))</f>
        <v>Manager A</v>
      </c>
    </row>
    <row r="8928" customFormat="false" ht="15" hidden="false" customHeight="false" outlineLevel="0" collapsed="false">
      <c r="A8928" s="0" t="s">
        <v>6415</v>
      </c>
      <c r="B8928" s="13" t="n">
        <v>42765</v>
      </c>
      <c r="C8928" s="13" t="n">
        <v>42769</v>
      </c>
      <c r="D8928" s="14" t="s">
        <v>69</v>
      </c>
      <c r="E8928" s="14" t="s">
        <v>53</v>
      </c>
      <c r="F8928" s="14" t="s">
        <v>98</v>
      </c>
      <c r="G8928" s="14" t="s">
        <v>146</v>
      </c>
      <c r="H8928" s="14" t="s">
        <v>56</v>
      </c>
      <c r="I8928" s="14" t="s">
        <v>71</v>
      </c>
      <c r="J8928" s="14" t="s">
        <v>872</v>
      </c>
      <c r="K8928" s="15" t="n">
        <v>626.1</v>
      </c>
      <c r="L8928" s="0" t="n">
        <v>3</v>
      </c>
      <c r="M8928" s="16" t="n">
        <v>0.5</v>
      </c>
      <c r="N8928" s="17" t="n">
        <v>-538.446</v>
      </c>
      <c r="O8928" s="0" t="str">
        <f aca="false">TEXT(B8928,"YYYY-MM")</f>
        <v>2017-01</v>
      </c>
      <c r="P8928" s="18" t="n">
        <f aca="false">IFERROR(N8928/K8928,0)</f>
        <v>-0.86</v>
      </c>
      <c r="Q8928" s="0" t="str">
        <f aca="false">IF(M8928=0,"No Discount",IF(M8928&lt;0.2,"Low (1-19%)",IF(M8928&lt;0.4,"Medium (20-39%)","High (40%+)")))</f>
        <v>High (40%+)</v>
      </c>
      <c r="R8928" s="0" t="str">
        <f aca="false">INDEX('Lookup Tables'!$B$2:$B$5,MATCH(F8928,'Lookup Tables'!$A$2:$A$5,0))</f>
        <v>Manager A</v>
      </c>
    </row>
    <row r="8929" customFormat="false" ht="15" hidden="false" customHeight="false" outlineLevel="0" collapsed="false">
      <c r="A8929" s="0" t="s">
        <v>6417</v>
      </c>
      <c r="B8929" s="13" t="n">
        <v>42640</v>
      </c>
      <c r="C8929" s="13" t="n">
        <v>42642</v>
      </c>
      <c r="D8929" s="14" t="s">
        <v>52</v>
      </c>
      <c r="E8929" s="14" t="s">
        <v>62</v>
      </c>
      <c r="F8929" s="14" t="s">
        <v>63</v>
      </c>
      <c r="G8929" s="14" t="s">
        <v>94</v>
      </c>
      <c r="H8929" s="14" t="s">
        <v>65</v>
      </c>
      <c r="I8929" s="14" t="s">
        <v>78</v>
      </c>
      <c r="J8929" s="14" t="s">
        <v>2190</v>
      </c>
      <c r="K8929" s="15" t="n">
        <v>99.2</v>
      </c>
      <c r="L8929" s="0" t="n">
        <v>5</v>
      </c>
      <c r="M8929" s="16" t="n">
        <v>0</v>
      </c>
      <c r="N8929" s="17" t="n">
        <v>25.792</v>
      </c>
      <c r="O8929" s="0" t="str">
        <f aca="false">TEXT(B8929,"YYYY-MM")</f>
        <v>2016-09</v>
      </c>
      <c r="P8929" s="18" t="n">
        <f aca="false">IFERROR(N8929/K8929,0)</f>
        <v>0.26</v>
      </c>
      <c r="Q8929" s="0" t="str">
        <f aca="false">IF(M8929=0,"No Discount",IF(M8929&lt;0.2,"Low (1-19%)",IF(M8929&lt;0.4,"Medium (20-39%)","High (40%+)")))</f>
        <v>No Discount</v>
      </c>
      <c r="R8929" s="0" t="str">
        <f aca="false">INDEX('Lookup Tables'!$B$2:$B$5,MATCH(F8929,'Lookup Tables'!$A$2:$A$5,0))</f>
        <v>Manager D</v>
      </c>
    </row>
    <row r="8930" customFormat="false" ht="15" hidden="false" customHeight="false" outlineLevel="0" collapsed="false">
      <c r="A8930" s="0" t="s">
        <v>6418</v>
      </c>
      <c r="B8930" s="13" t="n">
        <v>42473</v>
      </c>
      <c r="C8930" s="13" t="n">
        <v>42477</v>
      </c>
      <c r="D8930" s="14" t="s">
        <v>69</v>
      </c>
      <c r="E8930" s="14" t="s">
        <v>53</v>
      </c>
      <c r="F8930" s="14" t="s">
        <v>98</v>
      </c>
      <c r="G8930" s="14" t="s">
        <v>99</v>
      </c>
      <c r="H8930" s="14" t="s">
        <v>56</v>
      </c>
      <c r="I8930" s="14" t="s">
        <v>71</v>
      </c>
      <c r="J8930" s="14" t="s">
        <v>994</v>
      </c>
      <c r="K8930" s="15" t="n">
        <v>609.98</v>
      </c>
      <c r="L8930" s="0" t="n">
        <v>4</v>
      </c>
      <c r="M8930" s="16" t="n">
        <v>0.3</v>
      </c>
      <c r="N8930" s="17" t="n">
        <v>-113.282</v>
      </c>
      <c r="O8930" s="0" t="str">
        <f aca="false">TEXT(B8930,"YYYY-MM")</f>
        <v>2016-04</v>
      </c>
      <c r="P8930" s="18" t="n">
        <f aca="false">IFERROR(N8930/K8930,0)</f>
        <v>-0.185714285714286</v>
      </c>
      <c r="Q8930" s="0" t="str">
        <f aca="false">IF(M8930=0,"No Discount",IF(M8930&lt;0.2,"Low (1-19%)",IF(M8930&lt;0.4,"Medium (20-39%)","High (40%+)")))</f>
        <v>Medium (20-39%)</v>
      </c>
      <c r="R8930" s="0" t="str">
        <f aca="false">INDEX('Lookup Tables'!$B$2:$B$5,MATCH(F8930,'Lookup Tables'!$A$2:$A$5,0))</f>
        <v>Manager A</v>
      </c>
    </row>
    <row r="8931" customFormat="false" ht="15" hidden="false" customHeight="false" outlineLevel="0" collapsed="false">
      <c r="A8931" s="0" t="s">
        <v>6418</v>
      </c>
      <c r="B8931" s="13" t="n">
        <v>42473</v>
      </c>
      <c r="C8931" s="13" t="n">
        <v>42477</v>
      </c>
      <c r="D8931" s="14" t="s">
        <v>69</v>
      </c>
      <c r="E8931" s="14" t="s">
        <v>53</v>
      </c>
      <c r="F8931" s="14" t="s">
        <v>98</v>
      </c>
      <c r="G8931" s="14" t="s">
        <v>99</v>
      </c>
      <c r="H8931" s="14" t="s">
        <v>56</v>
      </c>
      <c r="I8931" s="14" t="s">
        <v>71</v>
      </c>
      <c r="J8931" s="14" t="s">
        <v>1804</v>
      </c>
      <c r="K8931" s="15" t="n">
        <v>211.372</v>
      </c>
      <c r="L8931" s="0" t="n">
        <v>2</v>
      </c>
      <c r="M8931" s="16" t="n">
        <v>0.3</v>
      </c>
      <c r="N8931" s="17" t="n">
        <v>-45.294</v>
      </c>
      <c r="O8931" s="0" t="str">
        <f aca="false">TEXT(B8931,"YYYY-MM")</f>
        <v>2016-04</v>
      </c>
      <c r="P8931" s="18" t="n">
        <f aca="false">IFERROR(N8931/K8931,0)</f>
        <v>-0.214285714285714</v>
      </c>
      <c r="Q8931" s="0" t="str">
        <f aca="false">IF(M8931=0,"No Discount",IF(M8931&lt;0.2,"Low (1-19%)",IF(M8931&lt;0.4,"Medium (20-39%)","High (40%+)")))</f>
        <v>Medium (20-39%)</v>
      </c>
      <c r="R8931" s="0" t="str">
        <f aca="false">INDEX('Lookup Tables'!$B$2:$B$5,MATCH(F8931,'Lookup Tables'!$A$2:$A$5,0))</f>
        <v>Manager A</v>
      </c>
    </row>
    <row r="8932" customFormat="false" ht="15" hidden="false" customHeight="false" outlineLevel="0" collapsed="false">
      <c r="A8932" s="0" t="s">
        <v>6418</v>
      </c>
      <c r="B8932" s="13" t="n">
        <v>42473</v>
      </c>
      <c r="C8932" s="13" t="n">
        <v>42477</v>
      </c>
      <c r="D8932" s="14" t="s">
        <v>69</v>
      </c>
      <c r="E8932" s="14" t="s">
        <v>53</v>
      </c>
      <c r="F8932" s="14" t="s">
        <v>98</v>
      </c>
      <c r="G8932" s="14" t="s">
        <v>99</v>
      </c>
      <c r="H8932" s="14" t="s">
        <v>80</v>
      </c>
      <c r="I8932" s="14" t="s">
        <v>81</v>
      </c>
      <c r="J8932" s="14" t="s">
        <v>1491</v>
      </c>
      <c r="K8932" s="15" t="n">
        <v>239.976</v>
      </c>
      <c r="L8932" s="0" t="n">
        <v>3</v>
      </c>
      <c r="M8932" s="16" t="n">
        <v>0.2</v>
      </c>
      <c r="N8932" s="17" t="n">
        <v>17.9982</v>
      </c>
      <c r="O8932" s="0" t="str">
        <f aca="false">TEXT(B8932,"YYYY-MM")</f>
        <v>2016-04</v>
      </c>
      <c r="P8932" s="18" t="n">
        <f aca="false">IFERROR(N8932/K8932,0)</f>
        <v>0.075</v>
      </c>
      <c r="Q8932" s="0" t="str">
        <f aca="false">IF(M8932=0,"No Discount",IF(M8932&lt;0.2,"Low (1-19%)",IF(M8932&lt;0.4,"Medium (20-39%)","High (40%+)")))</f>
        <v>Medium (20-39%)</v>
      </c>
      <c r="R8932" s="0" t="str">
        <f aca="false">INDEX('Lookup Tables'!$B$2:$B$5,MATCH(F8932,'Lookup Tables'!$A$2:$A$5,0))</f>
        <v>Manager A</v>
      </c>
    </row>
    <row r="8933" customFormat="false" ht="15" hidden="false" customHeight="false" outlineLevel="0" collapsed="false">
      <c r="A8933" s="0" t="s">
        <v>6419</v>
      </c>
      <c r="B8933" s="13" t="n">
        <v>43452</v>
      </c>
      <c r="C8933" s="13" t="n">
        <v>43458</v>
      </c>
      <c r="D8933" s="14" t="s">
        <v>69</v>
      </c>
      <c r="E8933" s="14" t="s">
        <v>62</v>
      </c>
      <c r="F8933" s="14" t="s">
        <v>98</v>
      </c>
      <c r="G8933" s="14" t="s">
        <v>103</v>
      </c>
      <c r="H8933" s="14" t="s">
        <v>56</v>
      </c>
      <c r="I8933" s="14" t="s">
        <v>76</v>
      </c>
      <c r="J8933" s="14" t="s">
        <v>5303</v>
      </c>
      <c r="K8933" s="15" t="n">
        <v>99.95</v>
      </c>
      <c r="L8933" s="0" t="n">
        <v>5</v>
      </c>
      <c r="M8933" s="16" t="n">
        <v>0</v>
      </c>
      <c r="N8933" s="17" t="n">
        <v>22.9885</v>
      </c>
      <c r="O8933" s="0" t="str">
        <f aca="false">TEXT(B8933,"YYYY-MM")</f>
        <v>2018-12</v>
      </c>
      <c r="P8933" s="18" t="n">
        <f aca="false">IFERROR(N8933/K8933,0)</f>
        <v>0.23</v>
      </c>
      <c r="Q8933" s="0" t="str">
        <f aca="false">IF(M8933=0,"No Discount",IF(M8933&lt;0.2,"Low (1-19%)",IF(M8933&lt;0.4,"Medium (20-39%)","High (40%+)")))</f>
        <v>No Discount</v>
      </c>
      <c r="R8933" s="0" t="str">
        <f aca="false">INDEX('Lookup Tables'!$B$2:$B$5,MATCH(F8933,'Lookup Tables'!$A$2:$A$5,0))</f>
        <v>Manager A</v>
      </c>
    </row>
    <row r="8934" customFormat="false" ht="15" hidden="false" customHeight="false" outlineLevel="0" collapsed="false">
      <c r="A8934" s="0" t="s">
        <v>6419</v>
      </c>
      <c r="B8934" s="13" t="n">
        <v>43452</v>
      </c>
      <c r="C8934" s="13" t="n">
        <v>43458</v>
      </c>
      <c r="D8934" s="14" t="s">
        <v>69</v>
      </c>
      <c r="E8934" s="14" t="s">
        <v>62</v>
      </c>
      <c r="F8934" s="14" t="s">
        <v>98</v>
      </c>
      <c r="G8934" s="14" t="s">
        <v>103</v>
      </c>
      <c r="H8934" s="14" t="s">
        <v>80</v>
      </c>
      <c r="I8934" s="14" t="s">
        <v>123</v>
      </c>
      <c r="J8934" s="14" t="s">
        <v>3645</v>
      </c>
      <c r="K8934" s="15" t="n">
        <v>29.34</v>
      </c>
      <c r="L8934" s="0" t="n">
        <v>3</v>
      </c>
      <c r="M8934" s="16" t="n">
        <v>0</v>
      </c>
      <c r="N8934" s="17" t="n">
        <v>10.8558</v>
      </c>
      <c r="O8934" s="0" t="str">
        <f aca="false">TEXT(B8934,"YYYY-MM")</f>
        <v>2018-12</v>
      </c>
      <c r="P8934" s="18" t="n">
        <f aca="false">IFERROR(N8934/K8934,0)</f>
        <v>0.37</v>
      </c>
      <c r="Q8934" s="0" t="str">
        <f aca="false">IF(M8934=0,"No Discount",IF(M8934&lt;0.2,"Low (1-19%)",IF(M8934&lt;0.4,"Medium (20-39%)","High (40%+)")))</f>
        <v>No Discount</v>
      </c>
      <c r="R8934" s="0" t="str">
        <f aca="false">INDEX('Lookup Tables'!$B$2:$B$5,MATCH(F8934,'Lookup Tables'!$A$2:$A$5,0))</f>
        <v>Manager A</v>
      </c>
    </row>
    <row r="8935" customFormat="false" ht="15" hidden="false" customHeight="false" outlineLevel="0" collapsed="false">
      <c r="A8935" s="0" t="s">
        <v>6420</v>
      </c>
      <c r="B8935" s="13" t="n">
        <v>42808</v>
      </c>
      <c r="C8935" s="13" t="n">
        <v>42813</v>
      </c>
      <c r="D8935" s="14" t="s">
        <v>69</v>
      </c>
      <c r="E8935" s="14" t="s">
        <v>62</v>
      </c>
      <c r="F8935" s="14" t="s">
        <v>98</v>
      </c>
      <c r="G8935" s="14" t="s">
        <v>103</v>
      </c>
      <c r="H8935" s="14" t="s">
        <v>56</v>
      </c>
      <c r="I8935" s="14" t="s">
        <v>76</v>
      </c>
      <c r="J8935" s="14" t="s">
        <v>1607</v>
      </c>
      <c r="K8935" s="15" t="n">
        <v>16.74</v>
      </c>
      <c r="L8935" s="0" t="n">
        <v>2</v>
      </c>
      <c r="M8935" s="16" t="n">
        <v>0</v>
      </c>
      <c r="N8935" s="17" t="n">
        <v>4.3524</v>
      </c>
      <c r="O8935" s="0" t="str">
        <f aca="false">TEXT(B8935,"YYYY-MM")</f>
        <v>2017-03</v>
      </c>
      <c r="P8935" s="18" t="n">
        <f aca="false">IFERROR(N8935/K8935,0)</f>
        <v>0.26</v>
      </c>
      <c r="Q8935" s="0" t="str">
        <f aca="false">IF(M8935=0,"No Discount",IF(M8935&lt;0.2,"Low (1-19%)",IF(M8935&lt;0.4,"Medium (20-39%)","High (40%+)")))</f>
        <v>No Discount</v>
      </c>
      <c r="R8935" s="0" t="str">
        <f aca="false">INDEX('Lookup Tables'!$B$2:$B$5,MATCH(F8935,'Lookup Tables'!$A$2:$A$5,0))</f>
        <v>Manager A</v>
      </c>
    </row>
    <row r="8936" customFormat="false" ht="15" hidden="false" customHeight="false" outlineLevel="0" collapsed="false">
      <c r="A8936" s="0" t="s">
        <v>6421</v>
      </c>
      <c r="B8936" s="13" t="n">
        <v>43339</v>
      </c>
      <c r="C8936" s="13" t="n">
        <v>43339</v>
      </c>
      <c r="D8936" s="14" t="s">
        <v>606</v>
      </c>
      <c r="E8936" s="14" t="s">
        <v>62</v>
      </c>
      <c r="F8936" s="14" t="s">
        <v>117</v>
      </c>
      <c r="G8936" s="14" t="s">
        <v>118</v>
      </c>
      <c r="H8936" s="14" t="s">
        <v>65</v>
      </c>
      <c r="I8936" s="14" t="s">
        <v>91</v>
      </c>
      <c r="J8936" s="14" t="s">
        <v>2170</v>
      </c>
      <c r="K8936" s="15" t="n">
        <v>12.672</v>
      </c>
      <c r="L8936" s="0" t="n">
        <v>3</v>
      </c>
      <c r="M8936" s="16" t="n">
        <v>0.2</v>
      </c>
      <c r="N8936" s="17" t="n">
        <v>3.96</v>
      </c>
      <c r="O8936" s="0" t="str">
        <f aca="false">TEXT(B8936,"YYYY-MM")</f>
        <v>2018-08</v>
      </c>
      <c r="P8936" s="18" t="n">
        <f aca="false">IFERROR(N8936/K8936,0)</f>
        <v>0.3125</v>
      </c>
      <c r="Q8936" s="0" t="str">
        <f aca="false">IF(M8936=0,"No Discount",IF(M8936&lt;0.2,"Low (1-19%)",IF(M8936&lt;0.4,"Medium (20-39%)","High (40%+)")))</f>
        <v>Medium (20-39%)</v>
      </c>
      <c r="R8936" s="0" t="str">
        <f aca="false">INDEX('Lookup Tables'!$B$2:$B$5,MATCH(F8936,'Lookup Tables'!$A$2:$A$5,0))</f>
        <v>Manager B</v>
      </c>
    </row>
    <row r="8937" customFormat="false" ht="15" hidden="false" customHeight="false" outlineLevel="0" collapsed="false">
      <c r="A8937" s="0" t="s">
        <v>6421</v>
      </c>
      <c r="B8937" s="13" t="n">
        <v>43339</v>
      </c>
      <c r="C8937" s="13" t="n">
        <v>43339</v>
      </c>
      <c r="D8937" s="14" t="s">
        <v>606</v>
      </c>
      <c r="E8937" s="14" t="s">
        <v>62</v>
      </c>
      <c r="F8937" s="14" t="s">
        <v>117</v>
      </c>
      <c r="G8937" s="14" t="s">
        <v>118</v>
      </c>
      <c r="H8937" s="14" t="s">
        <v>80</v>
      </c>
      <c r="I8937" s="14" t="s">
        <v>123</v>
      </c>
      <c r="J8937" s="14" t="s">
        <v>555</v>
      </c>
      <c r="K8937" s="15" t="n">
        <v>1119.888</v>
      </c>
      <c r="L8937" s="0" t="n">
        <v>14</v>
      </c>
      <c r="M8937" s="16" t="n">
        <v>0.2</v>
      </c>
      <c r="N8937" s="17" t="n">
        <v>209.979</v>
      </c>
      <c r="O8937" s="0" t="str">
        <f aca="false">TEXT(B8937,"YYYY-MM")</f>
        <v>2018-08</v>
      </c>
      <c r="P8937" s="18" t="n">
        <f aca="false">IFERROR(N8937/K8937,0)</f>
        <v>0.1875</v>
      </c>
      <c r="Q8937" s="0" t="str">
        <f aca="false">IF(M8937=0,"No Discount",IF(M8937&lt;0.2,"Low (1-19%)",IF(M8937&lt;0.4,"Medium (20-39%)","High (40%+)")))</f>
        <v>Medium (20-39%)</v>
      </c>
      <c r="R8937" s="0" t="str">
        <f aca="false">INDEX('Lookup Tables'!$B$2:$B$5,MATCH(F8937,'Lookup Tables'!$A$2:$A$5,0))</f>
        <v>Manager B</v>
      </c>
    </row>
    <row r="8938" customFormat="false" ht="15" hidden="false" customHeight="false" outlineLevel="0" collapsed="false">
      <c r="A8938" s="0" t="s">
        <v>6422</v>
      </c>
      <c r="B8938" s="13" t="n">
        <v>42721</v>
      </c>
      <c r="C8938" s="13" t="n">
        <v>42723</v>
      </c>
      <c r="D8938" s="14" t="s">
        <v>52</v>
      </c>
      <c r="E8938" s="14" t="s">
        <v>53</v>
      </c>
      <c r="F8938" s="14" t="s">
        <v>63</v>
      </c>
      <c r="G8938" s="14" t="s">
        <v>64</v>
      </c>
      <c r="H8938" s="14" t="s">
        <v>65</v>
      </c>
      <c r="I8938" s="14" t="s">
        <v>78</v>
      </c>
      <c r="J8938" s="14" t="s">
        <v>1591</v>
      </c>
      <c r="K8938" s="15" t="n">
        <v>204.85</v>
      </c>
      <c r="L8938" s="0" t="n">
        <v>5</v>
      </c>
      <c r="M8938" s="16" t="n">
        <v>0</v>
      </c>
      <c r="N8938" s="17" t="n">
        <v>53.261</v>
      </c>
      <c r="O8938" s="0" t="str">
        <f aca="false">TEXT(B8938,"YYYY-MM")</f>
        <v>2016-12</v>
      </c>
      <c r="P8938" s="18" t="n">
        <f aca="false">IFERROR(N8938/K8938,0)</f>
        <v>0.26</v>
      </c>
      <c r="Q8938" s="0" t="str">
        <f aca="false">IF(M8938=0,"No Discount",IF(M8938&lt;0.2,"Low (1-19%)",IF(M8938&lt;0.4,"Medium (20-39%)","High (40%+)")))</f>
        <v>No Discount</v>
      </c>
      <c r="R8938" s="0" t="str">
        <f aca="false">INDEX('Lookup Tables'!$B$2:$B$5,MATCH(F8938,'Lookup Tables'!$A$2:$A$5,0))</f>
        <v>Manager D</v>
      </c>
    </row>
    <row r="8939" customFormat="false" ht="15" hidden="false" customHeight="false" outlineLevel="0" collapsed="false">
      <c r="A8939" s="0" t="s">
        <v>6422</v>
      </c>
      <c r="B8939" s="13" t="n">
        <v>42721</v>
      </c>
      <c r="C8939" s="13" t="n">
        <v>42723</v>
      </c>
      <c r="D8939" s="14" t="s">
        <v>52</v>
      </c>
      <c r="E8939" s="14" t="s">
        <v>53</v>
      </c>
      <c r="F8939" s="14" t="s">
        <v>63</v>
      </c>
      <c r="G8939" s="14" t="s">
        <v>64</v>
      </c>
      <c r="H8939" s="14" t="s">
        <v>80</v>
      </c>
      <c r="I8939" s="14" t="s">
        <v>81</v>
      </c>
      <c r="J8939" s="14" t="s">
        <v>3165</v>
      </c>
      <c r="K8939" s="15" t="n">
        <v>135.984</v>
      </c>
      <c r="L8939" s="0" t="n">
        <v>2</v>
      </c>
      <c r="M8939" s="16" t="n">
        <v>0.2</v>
      </c>
      <c r="N8939" s="17" t="n">
        <v>16.998</v>
      </c>
      <c r="O8939" s="0" t="str">
        <f aca="false">TEXT(B8939,"YYYY-MM")</f>
        <v>2016-12</v>
      </c>
      <c r="P8939" s="18" t="n">
        <f aca="false">IFERROR(N8939/K8939,0)</f>
        <v>0.125</v>
      </c>
      <c r="Q8939" s="0" t="str">
        <f aca="false">IF(M8939=0,"No Discount",IF(M8939&lt;0.2,"Low (1-19%)",IF(M8939&lt;0.4,"Medium (20-39%)","High (40%+)")))</f>
        <v>Medium (20-39%)</v>
      </c>
      <c r="R8939" s="0" t="str">
        <f aca="false">INDEX('Lookup Tables'!$B$2:$B$5,MATCH(F8939,'Lookup Tables'!$A$2:$A$5,0))</f>
        <v>Manager D</v>
      </c>
    </row>
    <row r="8940" customFormat="false" ht="15" hidden="false" customHeight="false" outlineLevel="0" collapsed="false">
      <c r="A8940" s="0" t="s">
        <v>6422</v>
      </c>
      <c r="B8940" s="13" t="n">
        <v>42721</v>
      </c>
      <c r="C8940" s="13" t="n">
        <v>42723</v>
      </c>
      <c r="D8940" s="14" t="s">
        <v>52</v>
      </c>
      <c r="E8940" s="14" t="s">
        <v>53</v>
      </c>
      <c r="F8940" s="14" t="s">
        <v>63</v>
      </c>
      <c r="G8940" s="14" t="s">
        <v>64</v>
      </c>
      <c r="H8940" s="14" t="s">
        <v>65</v>
      </c>
      <c r="I8940" s="14" t="s">
        <v>78</v>
      </c>
      <c r="J8940" s="14" t="s">
        <v>365</v>
      </c>
      <c r="K8940" s="15" t="n">
        <v>16.4</v>
      </c>
      <c r="L8940" s="0" t="n">
        <v>5</v>
      </c>
      <c r="M8940" s="16" t="n">
        <v>0</v>
      </c>
      <c r="N8940" s="17" t="n">
        <v>7.052</v>
      </c>
      <c r="O8940" s="0" t="str">
        <f aca="false">TEXT(B8940,"YYYY-MM")</f>
        <v>2016-12</v>
      </c>
      <c r="P8940" s="18" t="n">
        <f aca="false">IFERROR(N8940/K8940,0)</f>
        <v>0.43</v>
      </c>
      <c r="Q8940" s="0" t="str">
        <f aca="false">IF(M8940=0,"No Discount",IF(M8940&lt;0.2,"Low (1-19%)",IF(M8940&lt;0.4,"Medium (20-39%)","High (40%+)")))</f>
        <v>No Discount</v>
      </c>
      <c r="R8940" s="0" t="str">
        <f aca="false">INDEX('Lookup Tables'!$B$2:$B$5,MATCH(F8940,'Lookup Tables'!$A$2:$A$5,0))</f>
        <v>Manager D</v>
      </c>
    </row>
    <row r="8941" customFormat="false" ht="15" hidden="false" customHeight="false" outlineLevel="0" collapsed="false">
      <c r="A8941" s="0" t="s">
        <v>6422</v>
      </c>
      <c r="B8941" s="13" t="n">
        <v>42721</v>
      </c>
      <c r="C8941" s="13" t="n">
        <v>42723</v>
      </c>
      <c r="D8941" s="14" t="s">
        <v>52</v>
      </c>
      <c r="E8941" s="14" t="s">
        <v>53</v>
      </c>
      <c r="F8941" s="14" t="s">
        <v>63</v>
      </c>
      <c r="G8941" s="14" t="s">
        <v>64</v>
      </c>
      <c r="H8941" s="14" t="s">
        <v>65</v>
      </c>
      <c r="I8941" s="14" t="s">
        <v>83</v>
      </c>
      <c r="J8941" s="14" t="s">
        <v>1638</v>
      </c>
      <c r="K8941" s="15" t="n">
        <v>92.96</v>
      </c>
      <c r="L8941" s="0" t="n">
        <v>2</v>
      </c>
      <c r="M8941" s="16" t="n">
        <v>0.2</v>
      </c>
      <c r="N8941" s="17" t="n">
        <v>31.374</v>
      </c>
      <c r="O8941" s="0" t="str">
        <f aca="false">TEXT(B8941,"YYYY-MM")</f>
        <v>2016-12</v>
      </c>
      <c r="P8941" s="18" t="n">
        <f aca="false">IFERROR(N8941/K8941,0)</f>
        <v>0.3375</v>
      </c>
      <c r="Q8941" s="0" t="str">
        <f aca="false">IF(M8941=0,"No Discount",IF(M8941&lt;0.2,"Low (1-19%)",IF(M8941&lt;0.4,"Medium (20-39%)","High (40%+)")))</f>
        <v>Medium (20-39%)</v>
      </c>
      <c r="R8941" s="0" t="str">
        <f aca="false">INDEX('Lookup Tables'!$B$2:$B$5,MATCH(F8941,'Lookup Tables'!$A$2:$A$5,0))</f>
        <v>Manager D</v>
      </c>
    </row>
    <row r="8942" customFormat="false" ht="15" hidden="false" customHeight="false" outlineLevel="0" collapsed="false">
      <c r="A8942" s="0" t="s">
        <v>6423</v>
      </c>
      <c r="B8942" s="13" t="n">
        <v>42238</v>
      </c>
      <c r="C8942" s="13" t="n">
        <v>42240</v>
      </c>
      <c r="D8942" s="14" t="s">
        <v>52</v>
      </c>
      <c r="E8942" s="14" t="s">
        <v>53</v>
      </c>
      <c r="F8942" s="14" t="s">
        <v>54</v>
      </c>
      <c r="G8942" s="14" t="s">
        <v>70</v>
      </c>
      <c r="H8942" s="14" t="s">
        <v>65</v>
      </c>
      <c r="I8942" s="14" t="s">
        <v>303</v>
      </c>
      <c r="J8942" s="14" t="s">
        <v>6424</v>
      </c>
      <c r="K8942" s="15" t="n">
        <v>7.632</v>
      </c>
      <c r="L8942" s="0" t="n">
        <v>3</v>
      </c>
      <c r="M8942" s="16" t="n">
        <v>0.2</v>
      </c>
      <c r="N8942" s="17" t="n">
        <v>-1.8126</v>
      </c>
      <c r="O8942" s="0" t="str">
        <f aca="false">TEXT(B8942,"YYYY-MM")</f>
        <v>2015-08</v>
      </c>
      <c r="P8942" s="18" t="n">
        <f aca="false">IFERROR(N8942/K8942,0)</f>
        <v>-0.2375</v>
      </c>
      <c r="Q8942" s="0" t="str">
        <f aca="false">IF(M8942=0,"No Discount",IF(M8942&lt;0.2,"Low (1-19%)",IF(M8942&lt;0.4,"Medium (20-39%)","High (40%+)")))</f>
        <v>Medium (20-39%)</v>
      </c>
      <c r="R8942" s="0" t="str">
        <f aca="false">INDEX('Lookup Tables'!$B$2:$B$5,MATCH(F8942,'Lookup Tables'!$A$2:$A$5,0))</f>
        <v>Manager C</v>
      </c>
    </row>
    <row r="8943" customFormat="false" ht="15" hidden="false" customHeight="false" outlineLevel="0" collapsed="false">
      <c r="A8943" s="0" t="s">
        <v>6425</v>
      </c>
      <c r="B8943" s="13" t="n">
        <v>43042</v>
      </c>
      <c r="C8943" s="13" t="n">
        <v>43044</v>
      </c>
      <c r="D8943" s="14" t="s">
        <v>137</v>
      </c>
      <c r="E8943" s="14" t="s">
        <v>53</v>
      </c>
      <c r="F8943" s="14" t="s">
        <v>63</v>
      </c>
      <c r="G8943" s="14" t="s">
        <v>237</v>
      </c>
      <c r="H8943" s="14" t="s">
        <v>65</v>
      </c>
      <c r="I8943" s="14" t="s">
        <v>83</v>
      </c>
      <c r="J8943" s="14" t="s">
        <v>1641</v>
      </c>
      <c r="K8943" s="15" t="n">
        <v>4.158</v>
      </c>
      <c r="L8943" s="0" t="n">
        <v>7</v>
      </c>
      <c r="M8943" s="16" t="n">
        <v>0.7</v>
      </c>
      <c r="N8943" s="17" t="n">
        <v>-3.465</v>
      </c>
      <c r="O8943" s="0" t="str">
        <f aca="false">TEXT(B8943,"YYYY-MM")</f>
        <v>2017-11</v>
      </c>
      <c r="P8943" s="18" t="n">
        <f aca="false">IFERROR(N8943/K8943,0)</f>
        <v>-0.833333333333333</v>
      </c>
      <c r="Q8943" s="0" t="str">
        <f aca="false">IF(M8943=0,"No Discount",IF(M8943&lt;0.2,"Low (1-19%)",IF(M8943&lt;0.4,"Medium (20-39%)","High (40%+)")))</f>
        <v>High (40%+)</v>
      </c>
      <c r="R8943" s="0" t="str">
        <f aca="false">INDEX('Lookup Tables'!$B$2:$B$5,MATCH(F8943,'Lookup Tables'!$A$2:$A$5,0))</f>
        <v>Manager D</v>
      </c>
    </row>
    <row r="8944" customFormat="false" ht="15" hidden="false" customHeight="false" outlineLevel="0" collapsed="false">
      <c r="A8944" s="0" t="s">
        <v>6425</v>
      </c>
      <c r="B8944" s="13" t="n">
        <v>43042</v>
      </c>
      <c r="C8944" s="13" t="n">
        <v>43044</v>
      </c>
      <c r="D8944" s="14" t="s">
        <v>137</v>
      </c>
      <c r="E8944" s="14" t="s">
        <v>53</v>
      </c>
      <c r="F8944" s="14" t="s">
        <v>63</v>
      </c>
      <c r="G8944" s="14" t="s">
        <v>237</v>
      </c>
      <c r="H8944" s="14" t="s">
        <v>80</v>
      </c>
      <c r="I8944" s="14" t="s">
        <v>345</v>
      </c>
      <c r="J8944" s="14" t="s">
        <v>6426</v>
      </c>
      <c r="K8944" s="15" t="n">
        <v>179.991</v>
      </c>
      <c r="L8944" s="0" t="n">
        <v>3</v>
      </c>
      <c r="M8944" s="16" t="n">
        <v>0.7</v>
      </c>
      <c r="N8944" s="17" t="n">
        <v>-251.9874</v>
      </c>
      <c r="O8944" s="0" t="str">
        <f aca="false">TEXT(B8944,"YYYY-MM")</f>
        <v>2017-11</v>
      </c>
      <c r="P8944" s="18" t="n">
        <f aca="false">IFERROR(N8944/K8944,0)</f>
        <v>-1.4</v>
      </c>
      <c r="Q8944" s="0" t="str">
        <f aca="false">IF(M8944=0,"No Discount",IF(M8944&lt;0.2,"Low (1-19%)",IF(M8944&lt;0.4,"Medium (20-39%)","High (40%+)")))</f>
        <v>High (40%+)</v>
      </c>
      <c r="R8944" s="0" t="str">
        <f aca="false">INDEX('Lookup Tables'!$B$2:$B$5,MATCH(F8944,'Lookup Tables'!$A$2:$A$5,0))</f>
        <v>Manager D</v>
      </c>
    </row>
    <row r="8945" customFormat="false" ht="15" hidden="false" customHeight="false" outlineLevel="0" collapsed="false">
      <c r="A8945" s="0" t="s">
        <v>6427</v>
      </c>
      <c r="B8945" s="13" t="n">
        <v>43383</v>
      </c>
      <c r="C8945" s="13" t="n">
        <v>43389</v>
      </c>
      <c r="D8945" s="14" t="s">
        <v>69</v>
      </c>
      <c r="E8945" s="14" t="s">
        <v>53</v>
      </c>
      <c r="F8945" s="14" t="s">
        <v>98</v>
      </c>
      <c r="G8945" s="14" t="s">
        <v>146</v>
      </c>
      <c r="H8945" s="14" t="s">
        <v>56</v>
      </c>
      <c r="I8945" s="14" t="s">
        <v>59</v>
      </c>
      <c r="J8945" s="14" t="s">
        <v>4680</v>
      </c>
      <c r="K8945" s="15" t="n">
        <v>239.358</v>
      </c>
      <c r="L8945" s="0" t="n">
        <v>3</v>
      </c>
      <c r="M8945" s="16" t="n">
        <v>0.3</v>
      </c>
      <c r="N8945" s="17" t="n">
        <v>-47.8716</v>
      </c>
      <c r="O8945" s="0" t="str">
        <f aca="false">TEXT(B8945,"YYYY-MM")</f>
        <v>2018-10</v>
      </c>
      <c r="P8945" s="18" t="n">
        <f aca="false">IFERROR(N8945/K8945,0)</f>
        <v>-0.2</v>
      </c>
      <c r="Q8945" s="0" t="str">
        <f aca="false">IF(M8945=0,"No Discount",IF(M8945&lt;0.2,"Low (1-19%)",IF(M8945&lt;0.4,"Medium (20-39%)","High (40%+)")))</f>
        <v>Medium (20-39%)</v>
      </c>
      <c r="R8945" s="0" t="str">
        <f aca="false">INDEX('Lookup Tables'!$B$2:$B$5,MATCH(F8945,'Lookup Tables'!$A$2:$A$5,0))</f>
        <v>Manager A</v>
      </c>
    </row>
    <row r="8946" customFormat="false" ht="15" hidden="false" customHeight="false" outlineLevel="0" collapsed="false">
      <c r="A8946" s="0" t="s">
        <v>6428</v>
      </c>
      <c r="B8946" s="13" t="n">
        <v>42345</v>
      </c>
      <c r="C8946" s="13" t="n">
        <v>42346</v>
      </c>
      <c r="D8946" s="14" t="s">
        <v>137</v>
      </c>
      <c r="E8946" s="14" t="s">
        <v>97</v>
      </c>
      <c r="F8946" s="14" t="s">
        <v>63</v>
      </c>
      <c r="G8946" s="14" t="s">
        <v>64</v>
      </c>
      <c r="H8946" s="14" t="s">
        <v>65</v>
      </c>
      <c r="I8946" s="14" t="s">
        <v>91</v>
      </c>
      <c r="J8946" s="14" t="s">
        <v>2810</v>
      </c>
      <c r="K8946" s="15" t="n">
        <v>164.88</v>
      </c>
      <c r="L8946" s="0" t="n">
        <v>3</v>
      </c>
      <c r="M8946" s="16" t="n">
        <v>0</v>
      </c>
      <c r="N8946" s="17" t="n">
        <v>80.7912</v>
      </c>
      <c r="O8946" s="0" t="str">
        <f aca="false">TEXT(B8946,"YYYY-MM")</f>
        <v>2015-12</v>
      </c>
      <c r="P8946" s="18" t="n">
        <f aca="false">IFERROR(N8946/K8946,0)</f>
        <v>0.49</v>
      </c>
      <c r="Q8946" s="0" t="str">
        <f aca="false">IF(M8946=0,"No Discount",IF(M8946&lt;0.2,"Low (1-19%)",IF(M8946&lt;0.4,"Medium (20-39%)","High (40%+)")))</f>
        <v>No Discount</v>
      </c>
      <c r="R8946" s="0" t="str">
        <f aca="false">INDEX('Lookup Tables'!$B$2:$B$5,MATCH(F8946,'Lookup Tables'!$A$2:$A$5,0))</f>
        <v>Manager D</v>
      </c>
    </row>
    <row r="8947" customFormat="false" ht="15" hidden="false" customHeight="false" outlineLevel="0" collapsed="false">
      <c r="A8947" s="0" t="s">
        <v>6429</v>
      </c>
      <c r="B8947" s="13" t="n">
        <v>42323</v>
      </c>
      <c r="C8947" s="13" t="n">
        <v>42325</v>
      </c>
      <c r="D8947" s="14" t="s">
        <v>52</v>
      </c>
      <c r="E8947" s="14" t="s">
        <v>62</v>
      </c>
      <c r="F8947" s="14" t="s">
        <v>63</v>
      </c>
      <c r="G8947" s="14" t="s">
        <v>64</v>
      </c>
      <c r="H8947" s="14" t="s">
        <v>65</v>
      </c>
      <c r="I8947" s="14" t="s">
        <v>303</v>
      </c>
      <c r="J8947" s="14" t="s">
        <v>894</v>
      </c>
      <c r="K8947" s="15" t="n">
        <v>10.95</v>
      </c>
      <c r="L8947" s="0" t="n">
        <v>3</v>
      </c>
      <c r="M8947" s="16" t="n">
        <v>0</v>
      </c>
      <c r="N8947" s="17" t="n">
        <v>3.285</v>
      </c>
      <c r="O8947" s="0" t="str">
        <f aca="false">TEXT(B8947,"YYYY-MM")</f>
        <v>2015-11</v>
      </c>
      <c r="P8947" s="18" t="n">
        <f aca="false">IFERROR(N8947/K8947,0)</f>
        <v>0.3</v>
      </c>
      <c r="Q8947" s="0" t="str">
        <f aca="false">IF(M8947=0,"No Discount",IF(M8947&lt;0.2,"Low (1-19%)",IF(M8947&lt;0.4,"Medium (20-39%)","High (40%+)")))</f>
        <v>No Discount</v>
      </c>
      <c r="R8947" s="0" t="str">
        <f aca="false">INDEX('Lookup Tables'!$B$2:$B$5,MATCH(F8947,'Lookup Tables'!$A$2:$A$5,0))</f>
        <v>Manager D</v>
      </c>
    </row>
    <row r="8948" customFormat="false" ht="15" hidden="false" customHeight="false" outlineLevel="0" collapsed="false">
      <c r="A8948" s="0" t="s">
        <v>6430</v>
      </c>
      <c r="B8948" s="13" t="n">
        <v>43458</v>
      </c>
      <c r="C8948" s="13" t="n">
        <v>43462</v>
      </c>
      <c r="D8948" s="14" t="s">
        <v>69</v>
      </c>
      <c r="E8948" s="14" t="s">
        <v>62</v>
      </c>
      <c r="F8948" s="14" t="s">
        <v>117</v>
      </c>
      <c r="G8948" s="14" t="s">
        <v>584</v>
      </c>
      <c r="H8948" s="14" t="s">
        <v>65</v>
      </c>
      <c r="I8948" s="14" t="s">
        <v>91</v>
      </c>
      <c r="J8948" s="14" t="s">
        <v>2254</v>
      </c>
      <c r="K8948" s="15" t="n">
        <v>19.44</v>
      </c>
      <c r="L8948" s="0" t="n">
        <v>3</v>
      </c>
      <c r="M8948" s="16" t="n">
        <v>0</v>
      </c>
      <c r="N8948" s="17" t="n">
        <v>9.3312</v>
      </c>
      <c r="O8948" s="0" t="str">
        <f aca="false">TEXT(B8948,"YYYY-MM")</f>
        <v>2018-12</v>
      </c>
      <c r="P8948" s="18" t="n">
        <f aca="false">IFERROR(N8948/K8948,0)</f>
        <v>0.48</v>
      </c>
      <c r="Q8948" s="0" t="str">
        <f aca="false">IF(M8948=0,"No Discount",IF(M8948&lt;0.2,"Low (1-19%)",IF(M8948&lt;0.4,"Medium (20-39%)","High (40%+)")))</f>
        <v>No Discount</v>
      </c>
      <c r="R8948" s="0" t="str">
        <f aca="false">INDEX('Lookup Tables'!$B$2:$B$5,MATCH(F8948,'Lookup Tables'!$A$2:$A$5,0))</f>
        <v>Manager B</v>
      </c>
    </row>
    <row r="8949" customFormat="false" ht="15" hidden="false" customHeight="false" outlineLevel="0" collapsed="false">
      <c r="A8949" s="0" t="s">
        <v>6430</v>
      </c>
      <c r="B8949" s="13" t="n">
        <v>43458</v>
      </c>
      <c r="C8949" s="13" t="n">
        <v>43462</v>
      </c>
      <c r="D8949" s="14" t="s">
        <v>69</v>
      </c>
      <c r="E8949" s="14" t="s">
        <v>62</v>
      </c>
      <c r="F8949" s="14" t="s">
        <v>117</v>
      </c>
      <c r="G8949" s="14" t="s">
        <v>584</v>
      </c>
      <c r="H8949" s="14" t="s">
        <v>65</v>
      </c>
      <c r="I8949" s="14" t="s">
        <v>83</v>
      </c>
      <c r="J8949" s="14" t="s">
        <v>4188</v>
      </c>
      <c r="K8949" s="15" t="n">
        <v>12.3</v>
      </c>
      <c r="L8949" s="0" t="n">
        <v>5</v>
      </c>
      <c r="M8949" s="16" t="n">
        <v>0</v>
      </c>
      <c r="N8949" s="17" t="n">
        <v>6.15</v>
      </c>
      <c r="O8949" s="0" t="str">
        <f aca="false">TEXT(B8949,"YYYY-MM")</f>
        <v>2018-12</v>
      </c>
      <c r="P8949" s="18" t="n">
        <f aca="false">IFERROR(N8949/K8949,0)</f>
        <v>0.5</v>
      </c>
      <c r="Q8949" s="0" t="str">
        <f aca="false">IF(M8949=0,"No Discount",IF(M8949&lt;0.2,"Low (1-19%)",IF(M8949&lt;0.4,"Medium (20-39%)","High (40%+)")))</f>
        <v>No Discount</v>
      </c>
      <c r="R8949" s="0" t="str">
        <f aca="false">INDEX('Lookup Tables'!$B$2:$B$5,MATCH(F8949,'Lookup Tables'!$A$2:$A$5,0))</f>
        <v>Manager B</v>
      </c>
    </row>
    <row r="8950" customFormat="false" ht="15" hidden="false" customHeight="false" outlineLevel="0" collapsed="false">
      <c r="A8950" s="0" t="s">
        <v>6431</v>
      </c>
      <c r="B8950" s="13" t="n">
        <v>42362</v>
      </c>
      <c r="C8950" s="13" t="n">
        <v>42364</v>
      </c>
      <c r="D8950" s="14" t="s">
        <v>137</v>
      </c>
      <c r="E8950" s="14" t="s">
        <v>53</v>
      </c>
      <c r="F8950" s="14" t="s">
        <v>63</v>
      </c>
      <c r="G8950" s="14" t="s">
        <v>64</v>
      </c>
      <c r="H8950" s="14" t="s">
        <v>65</v>
      </c>
      <c r="I8950" s="14" t="s">
        <v>85</v>
      </c>
      <c r="J8950" s="14" t="s">
        <v>5345</v>
      </c>
      <c r="K8950" s="15" t="n">
        <v>13.97</v>
      </c>
      <c r="L8950" s="0" t="n">
        <v>1</v>
      </c>
      <c r="M8950" s="16" t="n">
        <v>0</v>
      </c>
      <c r="N8950" s="17" t="n">
        <v>3.6322</v>
      </c>
      <c r="O8950" s="0" t="str">
        <f aca="false">TEXT(B8950,"YYYY-MM")</f>
        <v>2015-12</v>
      </c>
      <c r="P8950" s="18" t="n">
        <f aca="false">IFERROR(N8950/K8950,0)</f>
        <v>0.26</v>
      </c>
      <c r="Q8950" s="0" t="str">
        <f aca="false">IF(M8950=0,"No Discount",IF(M8950&lt;0.2,"Low (1-19%)",IF(M8950&lt;0.4,"Medium (20-39%)","High (40%+)")))</f>
        <v>No Discount</v>
      </c>
      <c r="R8950" s="0" t="str">
        <f aca="false">INDEX('Lookup Tables'!$B$2:$B$5,MATCH(F8950,'Lookup Tables'!$A$2:$A$5,0))</f>
        <v>Manager D</v>
      </c>
    </row>
    <row r="8951" customFormat="false" ht="15" hidden="false" customHeight="false" outlineLevel="0" collapsed="false">
      <c r="A8951" s="0" t="s">
        <v>6432</v>
      </c>
      <c r="B8951" s="13" t="n">
        <v>43456</v>
      </c>
      <c r="C8951" s="13" t="n">
        <v>43462</v>
      </c>
      <c r="D8951" s="14" t="s">
        <v>69</v>
      </c>
      <c r="E8951" s="14" t="s">
        <v>53</v>
      </c>
      <c r="F8951" s="14" t="s">
        <v>54</v>
      </c>
      <c r="G8951" s="14" t="s">
        <v>200</v>
      </c>
      <c r="H8951" s="14" t="s">
        <v>56</v>
      </c>
      <c r="I8951" s="14" t="s">
        <v>71</v>
      </c>
      <c r="J8951" s="14" t="s">
        <v>501</v>
      </c>
      <c r="K8951" s="15" t="n">
        <v>934.956</v>
      </c>
      <c r="L8951" s="0" t="n">
        <v>6</v>
      </c>
      <c r="M8951" s="16" t="n">
        <v>0.4</v>
      </c>
      <c r="N8951" s="17" t="n">
        <v>-249.3216</v>
      </c>
      <c r="O8951" s="0" t="str">
        <f aca="false">TEXT(B8951,"YYYY-MM")</f>
        <v>2018-12</v>
      </c>
      <c r="P8951" s="18" t="n">
        <f aca="false">IFERROR(N8951/K8951,0)</f>
        <v>-0.266666666666667</v>
      </c>
      <c r="Q8951" s="0" t="str">
        <f aca="false">IF(M8951=0,"No Discount",IF(M8951&lt;0.2,"Low (1-19%)",IF(M8951&lt;0.4,"Medium (20-39%)","High (40%+)")))</f>
        <v>High (40%+)</v>
      </c>
      <c r="R8951" s="0" t="str">
        <f aca="false">INDEX('Lookup Tables'!$B$2:$B$5,MATCH(F8951,'Lookup Tables'!$A$2:$A$5,0))</f>
        <v>Manager C</v>
      </c>
    </row>
    <row r="8952" customFormat="false" ht="15" hidden="false" customHeight="false" outlineLevel="0" collapsed="false">
      <c r="A8952" s="0" t="s">
        <v>6432</v>
      </c>
      <c r="B8952" s="13" t="n">
        <v>43456</v>
      </c>
      <c r="C8952" s="13" t="n">
        <v>43462</v>
      </c>
      <c r="D8952" s="14" t="s">
        <v>69</v>
      </c>
      <c r="E8952" s="14" t="s">
        <v>53</v>
      </c>
      <c r="F8952" s="14" t="s">
        <v>54</v>
      </c>
      <c r="G8952" s="14" t="s">
        <v>200</v>
      </c>
      <c r="H8952" s="14" t="s">
        <v>80</v>
      </c>
      <c r="I8952" s="14" t="s">
        <v>123</v>
      </c>
      <c r="J8952" s="14" t="s">
        <v>1475</v>
      </c>
      <c r="K8952" s="15" t="n">
        <v>46.864</v>
      </c>
      <c r="L8952" s="0" t="n">
        <v>2</v>
      </c>
      <c r="M8952" s="16" t="n">
        <v>0.2</v>
      </c>
      <c r="N8952" s="17" t="n">
        <v>7.6154</v>
      </c>
      <c r="O8952" s="0" t="str">
        <f aca="false">TEXT(B8952,"YYYY-MM")</f>
        <v>2018-12</v>
      </c>
      <c r="P8952" s="18" t="n">
        <f aca="false">IFERROR(N8952/K8952,0)</f>
        <v>0.1625</v>
      </c>
      <c r="Q8952" s="0" t="str">
        <f aca="false">IF(M8952=0,"No Discount",IF(M8952&lt;0.2,"Low (1-19%)",IF(M8952&lt;0.4,"Medium (20-39%)","High (40%+)")))</f>
        <v>Medium (20-39%)</v>
      </c>
      <c r="R8952" s="0" t="str">
        <f aca="false">INDEX('Lookup Tables'!$B$2:$B$5,MATCH(F8952,'Lookup Tables'!$A$2:$A$5,0))</f>
        <v>Manager C</v>
      </c>
    </row>
    <row r="8953" customFormat="false" ht="15" hidden="false" customHeight="false" outlineLevel="0" collapsed="false">
      <c r="A8953" s="0" t="s">
        <v>6432</v>
      </c>
      <c r="B8953" s="13" t="n">
        <v>43456</v>
      </c>
      <c r="C8953" s="13" t="n">
        <v>43462</v>
      </c>
      <c r="D8953" s="14" t="s">
        <v>69</v>
      </c>
      <c r="E8953" s="14" t="s">
        <v>53</v>
      </c>
      <c r="F8953" s="14" t="s">
        <v>54</v>
      </c>
      <c r="G8953" s="14" t="s">
        <v>200</v>
      </c>
      <c r="H8953" s="14" t="s">
        <v>65</v>
      </c>
      <c r="I8953" s="14" t="s">
        <v>73</v>
      </c>
      <c r="J8953" s="14" t="s">
        <v>688</v>
      </c>
      <c r="K8953" s="15" t="n">
        <v>26.16</v>
      </c>
      <c r="L8953" s="0" t="n">
        <v>3</v>
      </c>
      <c r="M8953" s="16" t="n">
        <v>0.2</v>
      </c>
      <c r="N8953" s="17" t="n">
        <v>1.962</v>
      </c>
      <c r="O8953" s="0" t="str">
        <f aca="false">TEXT(B8953,"YYYY-MM")</f>
        <v>2018-12</v>
      </c>
      <c r="P8953" s="18" t="n">
        <f aca="false">IFERROR(N8953/K8953,0)</f>
        <v>0.075</v>
      </c>
      <c r="Q8953" s="0" t="str">
        <f aca="false">IF(M8953=0,"No Discount",IF(M8953&lt;0.2,"Low (1-19%)",IF(M8953&lt;0.4,"Medium (20-39%)","High (40%+)")))</f>
        <v>Medium (20-39%)</v>
      </c>
      <c r="R8953" s="0" t="str">
        <f aca="false">INDEX('Lookup Tables'!$B$2:$B$5,MATCH(F8953,'Lookup Tables'!$A$2:$A$5,0))</f>
        <v>Manager C</v>
      </c>
    </row>
    <row r="8954" customFormat="false" ht="15" hidden="false" customHeight="false" outlineLevel="0" collapsed="false">
      <c r="A8954" s="0" t="s">
        <v>6432</v>
      </c>
      <c r="B8954" s="13" t="n">
        <v>43456</v>
      </c>
      <c r="C8954" s="13" t="n">
        <v>43462</v>
      </c>
      <c r="D8954" s="14" t="s">
        <v>69</v>
      </c>
      <c r="E8954" s="14" t="s">
        <v>53</v>
      </c>
      <c r="F8954" s="14" t="s">
        <v>54</v>
      </c>
      <c r="G8954" s="14" t="s">
        <v>200</v>
      </c>
      <c r="H8954" s="14" t="s">
        <v>65</v>
      </c>
      <c r="I8954" s="14" t="s">
        <v>78</v>
      </c>
      <c r="J8954" s="14" t="s">
        <v>1870</v>
      </c>
      <c r="K8954" s="15" t="n">
        <v>23.128</v>
      </c>
      <c r="L8954" s="0" t="n">
        <v>7</v>
      </c>
      <c r="M8954" s="16" t="n">
        <v>0.2</v>
      </c>
      <c r="N8954" s="17" t="n">
        <v>2.891</v>
      </c>
      <c r="O8954" s="0" t="str">
        <f aca="false">TEXT(B8954,"YYYY-MM")</f>
        <v>2018-12</v>
      </c>
      <c r="P8954" s="18" t="n">
        <f aca="false">IFERROR(N8954/K8954,0)</f>
        <v>0.125</v>
      </c>
      <c r="Q8954" s="0" t="str">
        <f aca="false">IF(M8954=0,"No Discount",IF(M8954&lt;0.2,"Low (1-19%)",IF(M8954&lt;0.4,"Medium (20-39%)","High (40%+)")))</f>
        <v>Medium (20-39%)</v>
      </c>
      <c r="R8954" s="0" t="str">
        <f aca="false">INDEX('Lookup Tables'!$B$2:$B$5,MATCH(F8954,'Lookup Tables'!$A$2:$A$5,0))</f>
        <v>Manager C</v>
      </c>
    </row>
    <row r="8955" customFormat="false" ht="15" hidden="false" customHeight="false" outlineLevel="0" collapsed="false">
      <c r="A8955" s="0" t="s">
        <v>6432</v>
      </c>
      <c r="B8955" s="13" t="n">
        <v>43456</v>
      </c>
      <c r="C8955" s="13" t="n">
        <v>43462</v>
      </c>
      <c r="D8955" s="14" t="s">
        <v>69</v>
      </c>
      <c r="E8955" s="14" t="s">
        <v>53</v>
      </c>
      <c r="F8955" s="14" t="s">
        <v>54</v>
      </c>
      <c r="G8955" s="14" t="s">
        <v>200</v>
      </c>
      <c r="H8955" s="14" t="s">
        <v>65</v>
      </c>
      <c r="I8955" s="14" t="s">
        <v>85</v>
      </c>
      <c r="J8955" s="14" t="s">
        <v>1176</v>
      </c>
      <c r="K8955" s="15" t="n">
        <v>59.24</v>
      </c>
      <c r="L8955" s="0" t="n">
        <v>5</v>
      </c>
      <c r="M8955" s="16" t="n">
        <v>0.2</v>
      </c>
      <c r="N8955" s="17" t="n">
        <v>16.291</v>
      </c>
      <c r="O8955" s="0" t="str">
        <f aca="false">TEXT(B8955,"YYYY-MM")</f>
        <v>2018-12</v>
      </c>
      <c r="P8955" s="18" t="n">
        <f aca="false">IFERROR(N8955/K8955,0)</f>
        <v>0.275</v>
      </c>
      <c r="Q8955" s="0" t="str">
        <f aca="false">IF(M8955=0,"No Discount",IF(M8955&lt;0.2,"Low (1-19%)",IF(M8955&lt;0.4,"Medium (20-39%)","High (40%+)")))</f>
        <v>Medium (20-39%)</v>
      </c>
      <c r="R8955" s="0" t="str">
        <f aca="false">INDEX('Lookup Tables'!$B$2:$B$5,MATCH(F8955,'Lookup Tables'!$A$2:$A$5,0))</f>
        <v>Manager C</v>
      </c>
    </row>
    <row r="8956" customFormat="false" ht="15" hidden="false" customHeight="false" outlineLevel="0" collapsed="false">
      <c r="A8956" s="0" t="s">
        <v>6433</v>
      </c>
      <c r="B8956" s="13" t="n">
        <v>42224</v>
      </c>
      <c r="C8956" s="13" t="n">
        <v>42226</v>
      </c>
      <c r="D8956" s="14" t="s">
        <v>52</v>
      </c>
      <c r="E8956" s="14" t="s">
        <v>53</v>
      </c>
      <c r="F8956" s="14" t="s">
        <v>54</v>
      </c>
      <c r="G8956" s="14" t="s">
        <v>70</v>
      </c>
      <c r="H8956" s="14" t="s">
        <v>56</v>
      </c>
      <c r="I8956" s="14" t="s">
        <v>57</v>
      </c>
      <c r="J8956" s="14" t="s">
        <v>2258</v>
      </c>
      <c r="K8956" s="15" t="n">
        <v>155.456</v>
      </c>
      <c r="L8956" s="0" t="n">
        <v>4</v>
      </c>
      <c r="M8956" s="16" t="n">
        <v>0.2</v>
      </c>
      <c r="N8956" s="17" t="n">
        <v>-7.7728</v>
      </c>
      <c r="O8956" s="0" t="str">
        <f aca="false">TEXT(B8956,"YYYY-MM")</f>
        <v>2015-08</v>
      </c>
      <c r="P8956" s="18" t="n">
        <f aca="false">IFERROR(N8956/K8956,0)</f>
        <v>-0.05</v>
      </c>
      <c r="Q8956" s="0" t="str">
        <f aca="false">IF(M8956=0,"No Discount",IF(M8956&lt;0.2,"Low (1-19%)",IF(M8956&lt;0.4,"Medium (20-39%)","High (40%+)")))</f>
        <v>Medium (20-39%)</v>
      </c>
      <c r="R8956" s="0" t="str">
        <f aca="false">INDEX('Lookup Tables'!$B$2:$B$5,MATCH(F8956,'Lookup Tables'!$A$2:$A$5,0))</f>
        <v>Manager C</v>
      </c>
    </row>
    <row r="8957" customFormat="false" ht="15" hidden="false" customHeight="false" outlineLevel="0" collapsed="false">
      <c r="A8957" s="0" t="s">
        <v>6434</v>
      </c>
      <c r="B8957" s="13" t="n">
        <v>42267</v>
      </c>
      <c r="C8957" s="13" t="n">
        <v>42271</v>
      </c>
      <c r="D8957" s="14" t="s">
        <v>69</v>
      </c>
      <c r="E8957" s="14" t="s">
        <v>62</v>
      </c>
      <c r="F8957" s="14" t="s">
        <v>63</v>
      </c>
      <c r="G8957" s="14" t="s">
        <v>64</v>
      </c>
      <c r="H8957" s="14" t="s">
        <v>65</v>
      </c>
      <c r="I8957" s="14" t="s">
        <v>91</v>
      </c>
      <c r="J8957" s="14" t="s">
        <v>3324</v>
      </c>
      <c r="K8957" s="15" t="n">
        <v>8.56</v>
      </c>
      <c r="L8957" s="0" t="n">
        <v>2</v>
      </c>
      <c r="M8957" s="16" t="n">
        <v>0</v>
      </c>
      <c r="N8957" s="17" t="n">
        <v>3.852</v>
      </c>
      <c r="O8957" s="0" t="str">
        <f aca="false">TEXT(B8957,"YYYY-MM")</f>
        <v>2015-09</v>
      </c>
      <c r="P8957" s="18" t="n">
        <f aca="false">IFERROR(N8957/K8957,0)</f>
        <v>0.45</v>
      </c>
      <c r="Q8957" s="0" t="str">
        <f aca="false">IF(M8957=0,"No Discount",IF(M8957&lt;0.2,"Low (1-19%)",IF(M8957&lt;0.4,"Medium (20-39%)","High (40%+)")))</f>
        <v>No Discount</v>
      </c>
      <c r="R8957" s="0" t="str">
        <f aca="false">INDEX('Lookup Tables'!$B$2:$B$5,MATCH(F8957,'Lookup Tables'!$A$2:$A$5,0))</f>
        <v>Manager D</v>
      </c>
    </row>
    <row r="8958" customFormat="false" ht="15" hidden="false" customHeight="false" outlineLevel="0" collapsed="false">
      <c r="A8958" s="0" t="s">
        <v>6435</v>
      </c>
      <c r="B8958" s="13" t="n">
        <v>43459</v>
      </c>
      <c r="C8958" s="13" t="n">
        <v>43462</v>
      </c>
      <c r="D8958" s="14" t="s">
        <v>137</v>
      </c>
      <c r="E8958" s="14" t="s">
        <v>53</v>
      </c>
      <c r="F8958" s="14" t="s">
        <v>54</v>
      </c>
      <c r="G8958" s="14" t="s">
        <v>70</v>
      </c>
      <c r="H8958" s="14" t="s">
        <v>56</v>
      </c>
      <c r="I8958" s="14" t="s">
        <v>76</v>
      </c>
      <c r="J8958" s="14" t="s">
        <v>3035</v>
      </c>
      <c r="K8958" s="15" t="n">
        <v>21</v>
      </c>
      <c r="L8958" s="0" t="n">
        <v>3</v>
      </c>
      <c r="M8958" s="16" t="n">
        <v>0.2</v>
      </c>
      <c r="N8958" s="17" t="n">
        <v>5.775</v>
      </c>
      <c r="O8958" s="0" t="str">
        <f aca="false">TEXT(B8958,"YYYY-MM")</f>
        <v>2018-12</v>
      </c>
      <c r="P8958" s="18" t="n">
        <f aca="false">IFERROR(N8958/K8958,0)</f>
        <v>0.275</v>
      </c>
      <c r="Q8958" s="0" t="str">
        <f aca="false">IF(M8958=0,"No Discount",IF(M8958&lt;0.2,"Low (1-19%)",IF(M8958&lt;0.4,"Medium (20-39%)","High (40%+)")))</f>
        <v>Medium (20-39%)</v>
      </c>
      <c r="R8958" s="0" t="str">
        <f aca="false">INDEX('Lookup Tables'!$B$2:$B$5,MATCH(F8958,'Lookup Tables'!$A$2:$A$5,0))</f>
        <v>Manager C</v>
      </c>
    </row>
    <row r="8959" customFormat="false" ht="15" hidden="false" customHeight="false" outlineLevel="0" collapsed="false">
      <c r="A8959" s="0" t="s">
        <v>6435</v>
      </c>
      <c r="B8959" s="13" t="n">
        <v>43459</v>
      </c>
      <c r="C8959" s="13" t="n">
        <v>43462</v>
      </c>
      <c r="D8959" s="14" t="s">
        <v>137</v>
      </c>
      <c r="E8959" s="14" t="s">
        <v>53</v>
      </c>
      <c r="F8959" s="14" t="s">
        <v>54</v>
      </c>
      <c r="G8959" s="14" t="s">
        <v>70</v>
      </c>
      <c r="H8959" s="14" t="s">
        <v>80</v>
      </c>
      <c r="I8959" s="14" t="s">
        <v>345</v>
      </c>
      <c r="J8959" s="14" t="s">
        <v>6391</v>
      </c>
      <c r="K8959" s="15" t="n">
        <v>120</v>
      </c>
      <c r="L8959" s="0" t="n">
        <v>2</v>
      </c>
      <c r="M8959" s="16" t="n">
        <v>0.5</v>
      </c>
      <c r="N8959" s="17" t="n">
        <v>-7.2</v>
      </c>
      <c r="O8959" s="0" t="str">
        <f aca="false">TEXT(B8959,"YYYY-MM")</f>
        <v>2018-12</v>
      </c>
      <c r="P8959" s="18" t="n">
        <f aca="false">IFERROR(N8959/K8959,0)</f>
        <v>-0.06</v>
      </c>
      <c r="Q8959" s="0" t="str">
        <f aca="false">IF(M8959=0,"No Discount",IF(M8959&lt;0.2,"Low (1-19%)",IF(M8959&lt;0.4,"Medium (20-39%)","High (40%+)")))</f>
        <v>High (40%+)</v>
      </c>
      <c r="R8959" s="0" t="str">
        <f aca="false">INDEX('Lookup Tables'!$B$2:$B$5,MATCH(F8959,'Lookup Tables'!$A$2:$A$5,0))</f>
        <v>Manager C</v>
      </c>
    </row>
    <row r="8960" customFormat="false" ht="15" hidden="false" customHeight="false" outlineLevel="0" collapsed="false">
      <c r="A8960" s="0" t="s">
        <v>6436</v>
      </c>
      <c r="B8960" s="13" t="n">
        <v>43429</v>
      </c>
      <c r="C8960" s="13" t="n">
        <v>43434</v>
      </c>
      <c r="D8960" s="14" t="s">
        <v>69</v>
      </c>
      <c r="E8960" s="14" t="s">
        <v>53</v>
      </c>
      <c r="F8960" s="14" t="s">
        <v>98</v>
      </c>
      <c r="G8960" s="14" t="s">
        <v>99</v>
      </c>
      <c r="H8960" s="14" t="s">
        <v>80</v>
      </c>
      <c r="I8960" s="14" t="s">
        <v>81</v>
      </c>
      <c r="J8960" s="14" t="s">
        <v>1662</v>
      </c>
      <c r="K8960" s="15" t="n">
        <v>299.96</v>
      </c>
      <c r="L8960" s="0" t="n">
        <v>5</v>
      </c>
      <c r="M8960" s="16" t="n">
        <v>0.2</v>
      </c>
      <c r="N8960" s="17" t="n">
        <v>37.495</v>
      </c>
      <c r="O8960" s="0" t="str">
        <f aca="false">TEXT(B8960,"YYYY-MM")</f>
        <v>2018-11</v>
      </c>
      <c r="P8960" s="18" t="n">
        <f aca="false">IFERROR(N8960/K8960,0)</f>
        <v>0.125</v>
      </c>
      <c r="Q8960" s="0" t="str">
        <f aca="false">IF(M8960=0,"No Discount",IF(M8960&lt;0.2,"Low (1-19%)",IF(M8960&lt;0.4,"Medium (20-39%)","High (40%+)")))</f>
        <v>Medium (20-39%)</v>
      </c>
      <c r="R8960" s="0" t="str">
        <f aca="false">INDEX('Lookup Tables'!$B$2:$B$5,MATCH(F8960,'Lookup Tables'!$A$2:$A$5,0))</f>
        <v>Manager A</v>
      </c>
    </row>
    <row r="8961" customFormat="false" ht="15" hidden="false" customHeight="false" outlineLevel="0" collapsed="false">
      <c r="A8961" s="0" t="s">
        <v>6436</v>
      </c>
      <c r="B8961" s="13" t="n">
        <v>43429</v>
      </c>
      <c r="C8961" s="13" t="n">
        <v>43434</v>
      </c>
      <c r="D8961" s="14" t="s">
        <v>69</v>
      </c>
      <c r="E8961" s="14" t="s">
        <v>53</v>
      </c>
      <c r="F8961" s="14" t="s">
        <v>98</v>
      </c>
      <c r="G8961" s="14" t="s">
        <v>99</v>
      </c>
      <c r="H8961" s="14" t="s">
        <v>65</v>
      </c>
      <c r="I8961" s="14" t="s">
        <v>85</v>
      </c>
      <c r="J8961" s="14" t="s">
        <v>3298</v>
      </c>
      <c r="K8961" s="15" t="n">
        <v>67.84</v>
      </c>
      <c r="L8961" s="0" t="n">
        <v>5</v>
      </c>
      <c r="M8961" s="16" t="n">
        <v>0.8</v>
      </c>
      <c r="N8961" s="17" t="n">
        <v>-179.776</v>
      </c>
      <c r="O8961" s="0" t="str">
        <f aca="false">TEXT(B8961,"YYYY-MM")</f>
        <v>2018-11</v>
      </c>
      <c r="P8961" s="18" t="n">
        <f aca="false">IFERROR(N8961/K8961,0)</f>
        <v>-2.65</v>
      </c>
      <c r="Q8961" s="0" t="str">
        <f aca="false">IF(M8961=0,"No Discount",IF(M8961&lt;0.2,"Low (1-19%)",IF(M8961&lt;0.4,"Medium (20-39%)","High (40%+)")))</f>
        <v>High (40%+)</v>
      </c>
      <c r="R8961" s="0" t="str">
        <f aca="false">INDEX('Lookup Tables'!$B$2:$B$5,MATCH(F8961,'Lookup Tables'!$A$2:$A$5,0))</f>
        <v>Manager A</v>
      </c>
    </row>
    <row r="8962" customFormat="false" ht="15" hidden="false" customHeight="false" outlineLevel="0" collapsed="false">
      <c r="A8962" s="0" t="s">
        <v>6436</v>
      </c>
      <c r="B8962" s="13" t="n">
        <v>43429</v>
      </c>
      <c r="C8962" s="13" t="n">
        <v>43434</v>
      </c>
      <c r="D8962" s="14" t="s">
        <v>69</v>
      </c>
      <c r="E8962" s="14" t="s">
        <v>53</v>
      </c>
      <c r="F8962" s="14" t="s">
        <v>98</v>
      </c>
      <c r="G8962" s="14" t="s">
        <v>99</v>
      </c>
      <c r="H8962" s="14" t="s">
        <v>56</v>
      </c>
      <c r="I8962" s="14" t="s">
        <v>59</v>
      </c>
      <c r="J8962" s="14" t="s">
        <v>1522</v>
      </c>
      <c r="K8962" s="15" t="n">
        <v>853.93</v>
      </c>
      <c r="L8962" s="0" t="n">
        <v>5</v>
      </c>
      <c r="M8962" s="16" t="n">
        <v>0.3</v>
      </c>
      <c r="N8962" s="17" t="n">
        <v>-24.398</v>
      </c>
      <c r="O8962" s="0" t="str">
        <f aca="false">TEXT(B8962,"YYYY-MM")</f>
        <v>2018-11</v>
      </c>
      <c r="P8962" s="18" t="n">
        <f aca="false">IFERROR(N8962/K8962,0)</f>
        <v>-0.0285714285714286</v>
      </c>
      <c r="Q8962" s="0" t="str">
        <f aca="false">IF(M8962=0,"No Discount",IF(M8962&lt;0.2,"Low (1-19%)",IF(M8962&lt;0.4,"Medium (20-39%)","High (40%+)")))</f>
        <v>Medium (20-39%)</v>
      </c>
      <c r="R8962" s="0" t="str">
        <f aca="false">INDEX('Lookup Tables'!$B$2:$B$5,MATCH(F8962,'Lookup Tables'!$A$2:$A$5,0))</f>
        <v>Manager A</v>
      </c>
    </row>
    <row r="8963" customFormat="false" ht="15" hidden="false" customHeight="false" outlineLevel="0" collapsed="false">
      <c r="A8963" s="0" t="s">
        <v>6436</v>
      </c>
      <c r="B8963" s="13" t="n">
        <v>43429</v>
      </c>
      <c r="C8963" s="13" t="n">
        <v>43434</v>
      </c>
      <c r="D8963" s="14" t="s">
        <v>69</v>
      </c>
      <c r="E8963" s="14" t="s">
        <v>53</v>
      </c>
      <c r="F8963" s="14" t="s">
        <v>98</v>
      </c>
      <c r="G8963" s="14" t="s">
        <v>99</v>
      </c>
      <c r="H8963" s="14" t="s">
        <v>65</v>
      </c>
      <c r="I8963" s="14" t="s">
        <v>78</v>
      </c>
      <c r="J8963" s="14" t="s">
        <v>3985</v>
      </c>
      <c r="K8963" s="15" t="n">
        <v>18.688</v>
      </c>
      <c r="L8963" s="0" t="n">
        <v>4</v>
      </c>
      <c r="M8963" s="16" t="n">
        <v>0.2</v>
      </c>
      <c r="N8963" s="17" t="n">
        <v>3.7376</v>
      </c>
      <c r="O8963" s="0" t="str">
        <f aca="false">TEXT(B8963,"YYYY-MM")</f>
        <v>2018-11</v>
      </c>
      <c r="P8963" s="18" t="n">
        <f aca="false">IFERROR(N8963/K8963,0)</f>
        <v>0.2</v>
      </c>
      <c r="Q8963" s="0" t="str">
        <f aca="false">IF(M8963=0,"No Discount",IF(M8963&lt;0.2,"Low (1-19%)",IF(M8963&lt;0.4,"Medium (20-39%)","High (40%+)")))</f>
        <v>Medium (20-39%)</v>
      </c>
      <c r="R8963" s="0" t="str">
        <f aca="false">INDEX('Lookup Tables'!$B$2:$B$5,MATCH(F8963,'Lookup Tables'!$A$2:$A$5,0))</f>
        <v>Manager A</v>
      </c>
    </row>
    <row r="8964" customFormat="false" ht="15" hidden="false" customHeight="false" outlineLevel="0" collapsed="false">
      <c r="A8964" s="0" t="s">
        <v>6437</v>
      </c>
      <c r="B8964" s="13" t="n">
        <v>43044</v>
      </c>
      <c r="C8964" s="13" t="n">
        <v>43046</v>
      </c>
      <c r="D8964" s="14" t="s">
        <v>137</v>
      </c>
      <c r="E8964" s="14" t="s">
        <v>53</v>
      </c>
      <c r="F8964" s="14" t="s">
        <v>54</v>
      </c>
      <c r="G8964" s="14" t="s">
        <v>193</v>
      </c>
      <c r="H8964" s="14" t="s">
        <v>56</v>
      </c>
      <c r="I8964" s="14" t="s">
        <v>76</v>
      </c>
      <c r="J8964" s="14" t="s">
        <v>2734</v>
      </c>
      <c r="K8964" s="15" t="n">
        <v>273.96</v>
      </c>
      <c r="L8964" s="0" t="n">
        <v>2</v>
      </c>
      <c r="M8964" s="16" t="n">
        <v>0</v>
      </c>
      <c r="N8964" s="17" t="n">
        <v>71.2296</v>
      </c>
      <c r="O8964" s="0" t="str">
        <f aca="false">TEXT(B8964,"YYYY-MM")</f>
        <v>2017-11</v>
      </c>
      <c r="P8964" s="18" t="n">
        <f aca="false">IFERROR(N8964/K8964,0)</f>
        <v>0.26</v>
      </c>
      <c r="Q8964" s="0" t="str">
        <f aca="false">IF(M8964=0,"No Discount",IF(M8964&lt;0.2,"Low (1-19%)",IF(M8964&lt;0.4,"Medium (20-39%)","High (40%+)")))</f>
        <v>No Discount</v>
      </c>
      <c r="R8964" s="0" t="str">
        <f aca="false">INDEX('Lookup Tables'!$B$2:$B$5,MATCH(F8964,'Lookup Tables'!$A$2:$A$5,0))</f>
        <v>Manager C</v>
      </c>
    </row>
    <row r="8965" customFormat="false" ht="15" hidden="false" customHeight="false" outlineLevel="0" collapsed="false">
      <c r="A8965" s="0" t="s">
        <v>6437</v>
      </c>
      <c r="B8965" s="13" t="n">
        <v>43044</v>
      </c>
      <c r="C8965" s="13" t="n">
        <v>43046</v>
      </c>
      <c r="D8965" s="14" t="s">
        <v>137</v>
      </c>
      <c r="E8965" s="14" t="s">
        <v>53</v>
      </c>
      <c r="F8965" s="14" t="s">
        <v>54</v>
      </c>
      <c r="G8965" s="14" t="s">
        <v>193</v>
      </c>
      <c r="H8965" s="14" t="s">
        <v>80</v>
      </c>
      <c r="I8965" s="14" t="s">
        <v>123</v>
      </c>
      <c r="J8965" s="14" t="s">
        <v>1116</v>
      </c>
      <c r="K8965" s="15" t="n">
        <v>89.97</v>
      </c>
      <c r="L8965" s="0" t="n">
        <v>3</v>
      </c>
      <c r="M8965" s="16" t="n">
        <v>0</v>
      </c>
      <c r="N8965" s="17" t="n">
        <v>18.8937</v>
      </c>
      <c r="O8965" s="0" t="str">
        <f aca="false">TEXT(B8965,"YYYY-MM")</f>
        <v>2017-11</v>
      </c>
      <c r="P8965" s="18" t="n">
        <f aca="false">IFERROR(N8965/K8965,0)</f>
        <v>0.21</v>
      </c>
      <c r="Q8965" s="0" t="str">
        <f aca="false">IF(M8965=0,"No Discount",IF(M8965&lt;0.2,"Low (1-19%)",IF(M8965&lt;0.4,"Medium (20-39%)","High (40%+)")))</f>
        <v>No Discount</v>
      </c>
      <c r="R8965" s="0" t="str">
        <f aca="false">INDEX('Lookup Tables'!$B$2:$B$5,MATCH(F8965,'Lookup Tables'!$A$2:$A$5,0))</f>
        <v>Manager C</v>
      </c>
    </row>
    <row r="8966" customFormat="false" ht="15" hidden="false" customHeight="false" outlineLevel="0" collapsed="false">
      <c r="A8966" s="0" t="s">
        <v>6437</v>
      </c>
      <c r="B8966" s="13" t="n">
        <v>43044</v>
      </c>
      <c r="C8966" s="13" t="n">
        <v>43046</v>
      </c>
      <c r="D8966" s="14" t="s">
        <v>137</v>
      </c>
      <c r="E8966" s="14" t="s">
        <v>53</v>
      </c>
      <c r="F8966" s="14" t="s">
        <v>54</v>
      </c>
      <c r="G8966" s="14" t="s">
        <v>193</v>
      </c>
      <c r="H8966" s="14" t="s">
        <v>56</v>
      </c>
      <c r="I8966" s="14" t="s">
        <v>76</v>
      </c>
      <c r="J8966" s="14" t="s">
        <v>5511</v>
      </c>
      <c r="K8966" s="15" t="n">
        <v>756.8</v>
      </c>
      <c r="L8966" s="0" t="n">
        <v>5</v>
      </c>
      <c r="M8966" s="16" t="n">
        <v>0</v>
      </c>
      <c r="N8966" s="17" t="n">
        <v>75.68</v>
      </c>
      <c r="O8966" s="0" t="str">
        <f aca="false">TEXT(B8966,"YYYY-MM")</f>
        <v>2017-11</v>
      </c>
      <c r="P8966" s="18" t="n">
        <f aca="false">IFERROR(N8966/K8966,0)</f>
        <v>0.1</v>
      </c>
      <c r="Q8966" s="0" t="str">
        <f aca="false">IF(M8966=0,"No Discount",IF(M8966&lt;0.2,"Low (1-19%)",IF(M8966&lt;0.4,"Medium (20-39%)","High (40%+)")))</f>
        <v>No Discount</v>
      </c>
      <c r="R8966" s="0" t="str">
        <f aca="false">INDEX('Lookup Tables'!$B$2:$B$5,MATCH(F8966,'Lookup Tables'!$A$2:$A$5,0))</f>
        <v>Manager C</v>
      </c>
    </row>
    <row r="8967" customFormat="false" ht="15" hidden="false" customHeight="false" outlineLevel="0" collapsed="false">
      <c r="A8967" s="0" t="s">
        <v>6438</v>
      </c>
      <c r="B8967" s="13" t="n">
        <v>43410</v>
      </c>
      <c r="C8967" s="13" t="n">
        <v>43416</v>
      </c>
      <c r="D8967" s="14" t="s">
        <v>69</v>
      </c>
      <c r="E8967" s="14" t="s">
        <v>53</v>
      </c>
      <c r="F8967" s="14" t="s">
        <v>98</v>
      </c>
      <c r="G8967" s="14" t="s">
        <v>99</v>
      </c>
      <c r="H8967" s="14" t="s">
        <v>65</v>
      </c>
      <c r="I8967" s="14" t="s">
        <v>83</v>
      </c>
      <c r="J8967" s="14" t="s">
        <v>1324</v>
      </c>
      <c r="K8967" s="15" t="n">
        <v>1.248</v>
      </c>
      <c r="L8967" s="0" t="n">
        <v>2</v>
      </c>
      <c r="M8967" s="16" t="n">
        <v>0.8</v>
      </c>
      <c r="N8967" s="17" t="n">
        <v>-1.9344</v>
      </c>
      <c r="O8967" s="0" t="str">
        <f aca="false">TEXT(B8967,"YYYY-MM")</f>
        <v>2018-11</v>
      </c>
      <c r="P8967" s="18" t="n">
        <f aca="false">IFERROR(N8967/K8967,0)</f>
        <v>-1.55</v>
      </c>
      <c r="Q8967" s="0" t="str">
        <f aca="false">IF(M8967=0,"No Discount",IF(M8967&lt;0.2,"Low (1-19%)",IF(M8967&lt;0.4,"Medium (20-39%)","High (40%+)")))</f>
        <v>High (40%+)</v>
      </c>
      <c r="R8967" s="0" t="str">
        <f aca="false">INDEX('Lookup Tables'!$B$2:$B$5,MATCH(F8967,'Lookup Tables'!$A$2:$A$5,0))</f>
        <v>Manager A</v>
      </c>
    </row>
    <row r="8968" customFormat="false" ht="15" hidden="false" customHeight="false" outlineLevel="0" collapsed="false">
      <c r="A8968" s="0" t="s">
        <v>6439</v>
      </c>
      <c r="B8968" s="13" t="n">
        <v>43042</v>
      </c>
      <c r="C8968" s="13" t="n">
        <v>43046</v>
      </c>
      <c r="D8968" s="14" t="s">
        <v>69</v>
      </c>
      <c r="E8968" s="14" t="s">
        <v>97</v>
      </c>
      <c r="F8968" s="14" t="s">
        <v>117</v>
      </c>
      <c r="G8968" s="14" t="s">
        <v>118</v>
      </c>
      <c r="H8968" s="14" t="s">
        <v>80</v>
      </c>
      <c r="I8968" s="14" t="s">
        <v>123</v>
      </c>
      <c r="J8968" s="14" t="s">
        <v>551</v>
      </c>
      <c r="K8968" s="15" t="n">
        <v>72</v>
      </c>
      <c r="L8968" s="0" t="n">
        <v>1</v>
      </c>
      <c r="M8968" s="16" t="n">
        <v>0.2</v>
      </c>
      <c r="N8968" s="17" t="n">
        <v>14.4</v>
      </c>
      <c r="O8968" s="0" t="str">
        <f aca="false">TEXT(B8968,"YYYY-MM")</f>
        <v>2017-11</v>
      </c>
      <c r="P8968" s="18" t="n">
        <f aca="false">IFERROR(N8968/K8968,0)</f>
        <v>0.2</v>
      </c>
      <c r="Q8968" s="0" t="str">
        <f aca="false">IF(M8968=0,"No Discount",IF(M8968&lt;0.2,"Low (1-19%)",IF(M8968&lt;0.4,"Medium (20-39%)","High (40%+)")))</f>
        <v>Medium (20-39%)</v>
      </c>
      <c r="R8968" s="0" t="str">
        <f aca="false">INDEX('Lookup Tables'!$B$2:$B$5,MATCH(F8968,'Lookup Tables'!$A$2:$A$5,0))</f>
        <v>Manager B</v>
      </c>
    </row>
    <row r="8969" customFormat="false" ht="15" hidden="false" customHeight="false" outlineLevel="0" collapsed="false">
      <c r="A8969" s="0" t="s">
        <v>6439</v>
      </c>
      <c r="B8969" s="13" t="n">
        <v>43042</v>
      </c>
      <c r="C8969" s="13" t="n">
        <v>43046</v>
      </c>
      <c r="D8969" s="14" t="s">
        <v>69</v>
      </c>
      <c r="E8969" s="14" t="s">
        <v>97</v>
      </c>
      <c r="F8969" s="14" t="s">
        <v>117</v>
      </c>
      <c r="G8969" s="14" t="s">
        <v>118</v>
      </c>
      <c r="H8969" s="14" t="s">
        <v>56</v>
      </c>
      <c r="I8969" s="14" t="s">
        <v>59</v>
      </c>
      <c r="J8969" s="14" t="s">
        <v>678</v>
      </c>
      <c r="K8969" s="15" t="n">
        <v>470.155</v>
      </c>
      <c r="L8969" s="0" t="n">
        <v>7</v>
      </c>
      <c r="M8969" s="16" t="n">
        <v>0.3</v>
      </c>
      <c r="N8969" s="17" t="n">
        <v>-13.433</v>
      </c>
      <c r="O8969" s="0" t="str">
        <f aca="false">TEXT(B8969,"YYYY-MM")</f>
        <v>2017-11</v>
      </c>
      <c r="P8969" s="18" t="n">
        <f aca="false">IFERROR(N8969/K8969,0)</f>
        <v>-0.0285714285714286</v>
      </c>
      <c r="Q8969" s="0" t="str">
        <f aca="false">IF(M8969=0,"No Discount",IF(M8969&lt;0.2,"Low (1-19%)",IF(M8969&lt;0.4,"Medium (20-39%)","High (40%+)")))</f>
        <v>Medium (20-39%)</v>
      </c>
      <c r="R8969" s="0" t="str">
        <f aca="false">INDEX('Lookup Tables'!$B$2:$B$5,MATCH(F8969,'Lookup Tables'!$A$2:$A$5,0))</f>
        <v>Manager B</v>
      </c>
    </row>
    <row r="8970" customFormat="false" ht="15" hidden="false" customHeight="false" outlineLevel="0" collapsed="false">
      <c r="A8970" s="0" t="s">
        <v>6440</v>
      </c>
      <c r="B8970" s="13" t="n">
        <v>42368</v>
      </c>
      <c r="C8970" s="13" t="n">
        <v>42370</v>
      </c>
      <c r="D8970" s="14" t="s">
        <v>137</v>
      </c>
      <c r="E8970" s="14" t="s">
        <v>53</v>
      </c>
      <c r="F8970" s="14" t="s">
        <v>54</v>
      </c>
      <c r="G8970" s="14" t="s">
        <v>200</v>
      </c>
      <c r="H8970" s="14" t="s">
        <v>65</v>
      </c>
      <c r="I8970" s="14" t="s">
        <v>73</v>
      </c>
      <c r="J8970" s="14" t="s">
        <v>2187</v>
      </c>
      <c r="K8970" s="15" t="n">
        <v>39.128</v>
      </c>
      <c r="L8970" s="0" t="n">
        <v>1</v>
      </c>
      <c r="M8970" s="16" t="n">
        <v>0.2</v>
      </c>
      <c r="N8970" s="17" t="n">
        <v>-8.8038</v>
      </c>
      <c r="O8970" s="0" t="str">
        <f aca="false">TEXT(B8970,"YYYY-MM")</f>
        <v>2015-12</v>
      </c>
      <c r="P8970" s="18" t="n">
        <f aca="false">IFERROR(N8970/K8970,0)</f>
        <v>-0.225</v>
      </c>
      <c r="Q8970" s="0" t="str">
        <f aca="false">IF(M8970=0,"No Discount",IF(M8970&lt;0.2,"Low (1-19%)",IF(M8970&lt;0.4,"Medium (20-39%)","High (40%+)")))</f>
        <v>Medium (20-39%)</v>
      </c>
      <c r="R8970" s="0" t="str">
        <f aca="false">INDEX('Lookup Tables'!$B$2:$B$5,MATCH(F8970,'Lookup Tables'!$A$2:$A$5,0))</f>
        <v>Manager C</v>
      </c>
    </row>
    <row r="8971" customFormat="false" ht="15" hidden="false" customHeight="false" outlineLevel="0" collapsed="false">
      <c r="A8971" s="0" t="s">
        <v>6441</v>
      </c>
      <c r="B8971" s="13" t="n">
        <v>43436</v>
      </c>
      <c r="C8971" s="13" t="n">
        <v>43441</v>
      </c>
      <c r="D8971" s="14" t="s">
        <v>69</v>
      </c>
      <c r="E8971" s="14" t="s">
        <v>62</v>
      </c>
      <c r="F8971" s="14" t="s">
        <v>117</v>
      </c>
      <c r="G8971" s="14" t="s">
        <v>269</v>
      </c>
      <c r="H8971" s="14" t="s">
        <v>65</v>
      </c>
      <c r="I8971" s="14" t="s">
        <v>78</v>
      </c>
      <c r="J8971" s="14" t="s">
        <v>801</v>
      </c>
      <c r="K8971" s="15" t="n">
        <v>19.728</v>
      </c>
      <c r="L8971" s="0" t="n">
        <v>9</v>
      </c>
      <c r="M8971" s="16" t="n">
        <v>0.2</v>
      </c>
      <c r="N8971" s="17" t="n">
        <v>1.7262</v>
      </c>
      <c r="O8971" s="0" t="str">
        <f aca="false">TEXT(B8971,"YYYY-MM")</f>
        <v>2018-12</v>
      </c>
      <c r="P8971" s="18" t="n">
        <f aca="false">IFERROR(N8971/K8971,0)</f>
        <v>0.0875</v>
      </c>
      <c r="Q8971" s="0" t="str">
        <f aca="false">IF(M8971=0,"No Discount",IF(M8971&lt;0.2,"Low (1-19%)",IF(M8971&lt;0.4,"Medium (20-39%)","High (40%+)")))</f>
        <v>Medium (20-39%)</v>
      </c>
      <c r="R8971" s="0" t="str">
        <f aca="false">INDEX('Lookup Tables'!$B$2:$B$5,MATCH(F8971,'Lookup Tables'!$A$2:$A$5,0))</f>
        <v>Manager B</v>
      </c>
    </row>
    <row r="8972" customFormat="false" ht="15" hidden="false" customHeight="false" outlineLevel="0" collapsed="false">
      <c r="A8972" s="0" t="s">
        <v>6441</v>
      </c>
      <c r="B8972" s="13" t="n">
        <v>43436</v>
      </c>
      <c r="C8972" s="13" t="n">
        <v>43441</v>
      </c>
      <c r="D8972" s="14" t="s">
        <v>69</v>
      </c>
      <c r="E8972" s="14" t="s">
        <v>62</v>
      </c>
      <c r="F8972" s="14" t="s">
        <v>117</v>
      </c>
      <c r="G8972" s="14" t="s">
        <v>269</v>
      </c>
      <c r="H8972" s="14" t="s">
        <v>80</v>
      </c>
      <c r="I8972" s="14" t="s">
        <v>81</v>
      </c>
      <c r="J8972" s="14" t="s">
        <v>2861</v>
      </c>
      <c r="K8972" s="15" t="n">
        <v>151.188</v>
      </c>
      <c r="L8972" s="0" t="n">
        <v>2</v>
      </c>
      <c r="M8972" s="16" t="n">
        <v>0.4</v>
      </c>
      <c r="N8972" s="17" t="n">
        <v>-25.198</v>
      </c>
      <c r="O8972" s="0" t="str">
        <f aca="false">TEXT(B8972,"YYYY-MM")</f>
        <v>2018-12</v>
      </c>
      <c r="P8972" s="18" t="n">
        <f aca="false">IFERROR(N8972/K8972,0)</f>
        <v>-0.166666666666667</v>
      </c>
      <c r="Q8972" s="0" t="str">
        <f aca="false">IF(M8972=0,"No Discount",IF(M8972&lt;0.2,"Low (1-19%)",IF(M8972&lt;0.4,"Medium (20-39%)","High (40%+)")))</f>
        <v>High (40%+)</v>
      </c>
      <c r="R8972" s="0" t="str">
        <f aca="false">INDEX('Lookup Tables'!$B$2:$B$5,MATCH(F8972,'Lookup Tables'!$A$2:$A$5,0))</f>
        <v>Manager B</v>
      </c>
    </row>
    <row r="8973" customFormat="false" ht="15" hidden="false" customHeight="false" outlineLevel="0" collapsed="false">
      <c r="A8973" s="0" t="s">
        <v>6442</v>
      </c>
      <c r="B8973" s="13" t="n">
        <v>43183</v>
      </c>
      <c r="C8973" s="13" t="n">
        <v>43187</v>
      </c>
      <c r="D8973" s="14" t="s">
        <v>69</v>
      </c>
      <c r="E8973" s="14" t="s">
        <v>53</v>
      </c>
      <c r="F8973" s="14" t="s">
        <v>117</v>
      </c>
      <c r="G8973" s="14" t="s">
        <v>170</v>
      </c>
      <c r="H8973" s="14" t="s">
        <v>56</v>
      </c>
      <c r="I8973" s="14" t="s">
        <v>59</v>
      </c>
      <c r="J8973" s="14" t="s">
        <v>1170</v>
      </c>
      <c r="K8973" s="15" t="n">
        <v>271.764</v>
      </c>
      <c r="L8973" s="0" t="n">
        <v>2</v>
      </c>
      <c r="M8973" s="16" t="n">
        <v>0.1</v>
      </c>
      <c r="N8973" s="17" t="n">
        <v>60.392</v>
      </c>
      <c r="O8973" s="0" t="str">
        <f aca="false">TEXT(B8973,"YYYY-MM")</f>
        <v>2018-03</v>
      </c>
      <c r="P8973" s="18" t="n">
        <f aca="false">IFERROR(N8973/K8973,0)</f>
        <v>0.222222222222222</v>
      </c>
      <c r="Q8973" s="0" t="str">
        <f aca="false">IF(M8973=0,"No Discount",IF(M8973&lt;0.2,"Low (1-19%)",IF(M8973&lt;0.4,"Medium (20-39%)","High (40%+)")))</f>
        <v>Low (1-19%)</v>
      </c>
      <c r="R8973" s="0" t="str">
        <f aca="false">INDEX('Lookup Tables'!$B$2:$B$5,MATCH(F8973,'Lookup Tables'!$A$2:$A$5,0))</f>
        <v>Manager B</v>
      </c>
    </row>
    <row r="8974" customFormat="false" ht="15" hidden="false" customHeight="false" outlineLevel="0" collapsed="false">
      <c r="A8974" s="0" t="s">
        <v>6443</v>
      </c>
      <c r="B8974" s="13" t="n">
        <v>42327</v>
      </c>
      <c r="C8974" s="13" t="n">
        <v>42329</v>
      </c>
      <c r="D8974" s="14" t="s">
        <v>137</v>
      </c>
      <c r="E8974" s="14" t="s">
        <v>53</v>
      </c>
      <c r="F8974" s="14" t="s">
        <v>117</v>
      </c>
      <c r="G8974" s="14" t="s">
        <v>118</v>
      </c>
      <c r="H8974" s="14" t="s">
        <v>80</v>
      </c>
      <c r="I8974" s="14" t="s">
        <v>123</v>
      </c>
      <c r="J8974" s="14" t="s">
        <v>2008</v>
      </c>
      <c r="K8974" s="15" t="n">
        <v>47.496</v>
      </c>
      <c r="L8974" s="0" t="n">
        <v>1</v>
      </c>
      <c r="M8974" s="16" t="n">
        <v>0.2</v>
      </c>
      <c r="N8974" s="17" t="n">
        <v>-1.1874</v>
      </c>
      <c r="O8974" s="0" t="str">
        <f aca="false">TEXT(B8974,"YYYY-MM")</f>
        <v>2015-11</v>
      </c>
      <c r="P8974" s="18" t="n">
        <f aca="false">IFERROR(N8974/K8974,0)</f>
        <v>-0.025</v>
      </c>
      <c r="Q8974" s="0" t="str">
        <f aca="false">IF(M8974=0,"No Discount",IF(M8974&lt;0.2,"Low (1-19%)",IF(M8974&lt;0.4,"Medium (20-39%)","High (40%+)")))</f>
        <v>Medium (20-39%)</v>
      </c>
      <c r="R8974" s="0" t="str">
        <f aca="false">INDEX('Lookup Tables'!$B$2:$B$5,MATCH(F8974,'Lookup Tables'!$A$2:$A$5,0))</f>
        <v>Manager B</v>
      </c>
    </row>
    <row r="8975" customFormat="false" ht="15" hidden="false" customHeight="false" outlineLevel="0" collapsed="false">
      <c r="A8975" s="0" t="s">
        <v>6444</v>
      </c>
      <c r="B8975" s="13" t="n">
        <v>43215</v>
      </c>
      <c r="C8975" s="13" t="n">
        <v>43217</v>
      </c>
      <c r="D8975" s="14" t="s">
        <v>52</v>
      </c>
      <c r="E8975" s="14" t="s">
        <v>53</v>
      </c>
      <c r="F8975" s="14" t="s">
        <v>63</v>
      </c>
      <c r="G8975" s="14" t="s">
        <v>64</v>
      </c>
      <c r="H8975" s="14" t="s">
        <v>56</v>
      </c>
      <c r="I8975" s="14" t="s">
        <v>57</v>
      </c>
      <c r="J8975" s="14" t="s">
        <v>512</v>
      </c>
      <c r="K8975" s="15" t="n">
        <v>344.981</v>
      </c>
      <c r="L8975" s="0" t="n">
        <v>7</v>
      </c>
      <c r="M8975" s="16" t="n">
        <v>0.15</v>
      </c>
      <c r="N8975" s="17" t="n">
        <v>28.4102</v>
      </c>
      <c r="O8975" s="0" t="str">
        <f aca="false">TEXT(B8975,"YYYY-MM")</f>
        <v>2018-04</v>
      </c>
      <c r="P8975" s="18" t="n">
        <f aca="false">IFERROR(N8975/K8975,0)</f>
        <v>0.0823529411764706</v>
      </c>
      <c r="Q8975" s="0" t="str">
        <f aca="false">IF(M8975=0,"No Discount",IF(M8975&lt;0.2,"Low (1-19%)",IF(M8975&lt;0.4,"Medium (20-39%)","High (40%+)")))</f>
        <v>Low (1-19%)</v>
      </c>
      <c r="R8975" s="0" t="str">
        <f aca="false">INDEX('Lookup Tables'!$B$2:$B$5,MATCH(F8975,'Lookup Tables'!$A$2:$A$5,0))</f>
        <v>Manager D</v>
      </c>
    </row>
    <row r="8976" customFormat="false" ht="15" hidden="false" customHeight="false" outlineLevel="0" collapsed="false">
      <c r="A8976" s="0" t="s">
        <v>6445</v>
      </c>
      <c r="B8976" s="13" t="n">
        <v>43427</v>
      </c>
      <c r="C8976" s="13" t="n">
        <v>43430</v>
      </c>
      <c r="D8976" s="14" t="s">
        <v>137</v>
      </c>
      <c r="E8976" s="14" t="s">
        <v>62</v>
      </c>
      <c r="F8976" s="14" t="s">
        <v>98</v>
      </c>
      <c r="G8976" s="14" t="s">
        <v>99</v>
      </c>
      <c r="H8976" s="14" t="s">
        <v>65</v>
      </c>
      <c r="I8976" s="14" t="s">
        <v>91</v>
      </c>
      <c r="J8976" s="14" t="s">
        <v>2498</v>
      </c>
      <c r="K8976" s="15" t="n">
        <v>36.288</v>
      </c>
      <c r="L8976" s="0" t="n">
        <v>7</v>
      </c>
      <c r="M8976" s="16" t="n">
        <v>0.2</v>
      </c>
      <c r="N8976" s="17" t="n">
        <v>12.7008</v>
      </c>
      <c r="O8976" s="0" t="str">
        <f aca="false">TEXT(B8976,"YYYY-MM")</f>
        <v>2018-11</v>
      </c>
      <c r="P8976" s="18" t="n">
        <f aca="false">IFERROR(N8976/K8976,0)</f>
        <v>0.35</v>
      </c>
      <c r="Q8976" s="0" t="str">
        <f aca="false">IF(M8976=0,"No Discount",IF(M8976&lt;0.2,"Low (1-19%)",IF(M8976&lt;0.4,"Medium (20-39%)","High (40%+)")))</f>
        <v>Medium (20-39%)</v>
      </c>
      <c r="R8976" s="0" t="str">
        <f aca="false">INDEX('Lookup Tables'!$B$2:$B$5,MATCH(F8976,'Lookup Tables'!$A$2:$A$5,0))</f>
        <v>Manager A</v>
      </c>
    </row>
    <row r="8977" customFormat="false" ht="15" hidden="false" customHeight="false" outlineLevel="0" collapsed="false">
      <c r="A8977" s="0" t="s">
        <v>6445</v>
      </c>
      <c r="B8977" s="13" t="n">
        <v>43427</v>
      </c>
      <c r="C8977" s="13" t="n">
        <v>43430</v>
      </c>
      <c r="D8977" s="14" t="s">
        <v>137</v>
      </c>
      <c r="E8977" s="14" t="s">
        <v>62</v>
      </c>
      <c r="F8977" s="14" t="s">
        <v>98</v>
      </c>
      <c r="G8977" s="14" t="s">
        <v>99</v>
      </c>
      <c r="H8977" s="14" t="s">
        <v>65</v>
      </c>
      <c r="I8977" s="14" t="s">
        <v>91</v>
      </c>
      <c r="J8977" s="14" t="s">
        <v>2948</v>
      </c>
      <c r="K8977" s="15" t="n">
        <v>78.304</v>
      </c>
      <c r="L8977" s="0" t="n">
        <v>2</v>
      </c>
      <c r="M8977" s="16" t="n">
        <v>0.2</v>
      </c>
      <c r="N8977" s="17" t="n">
        <v>29.364</v>
      </c>
      <c r="O8977" s="0" t="str">
        <f aca="false">TEXT(B8977,"YYYY-MM")</f>
        <v>2018-11</v>
      </c>
      <c r="P8977" s="18" t="n">
        <f aca="false">IFERROR(N8977/K8977,0)</f>
        <v>0.375</v>
      </c>
      <c r="Q8977" s="0" t="str">
        <f aca="false">IF(M8977=0,"No Discount",IF(M8977&lt;0.2,"Low (1-19%)",IF(M8977&lt;0.4,"Medium (20-39%)","High (40%+)")))</f>
        <v>Medium (20-39%)</v>
      </c>
      <c r="R8977" s="0" t="str">
        <f aca="false">INDEX('Lookup Tables'!$B$2:$B$5,MATCH(F8977,'Lookup Tables'!$A$2:$A$5,0))</f>
        <v>Manager A</v>
      </c>
    </row>
    <row r="8978" customFormat="false" ht="15" hidden="false" customHeight="false" outlineLevel="0" collapsed="false">
      <c r="A8978" s="0" t="s">
        <v>6445</v>
      </c>
      <c r="B8978" s="13" t="n">
        <v>43427</v>
      </c>
      <c r="C8978" s="13" t="n">
        <v>43430</v>
      </c>
      <c r="D8978" s="14" t="s">
        <v>137</v>
      </c>
      <c r="E8978" s="14" t="s">
        <v>62</v>
      </c>
      <c r="F8978" s="14" t="s">
        <v>98</v>
      </c>
      <c r="G8978" s="14" t="s">
        <v>99</v>
      </c>
      <c r="H8978" s="14" t="s">
        <v>56</v>
      </c>
      <c r="I8978" s="14" t="s">
        <v>71</v>
      </c>
      <c r="J8978" s="14" t="s">
        <v>1733</v>
      </c>
      <c r="K8978" s="15" t="n">
        <v>127.785</v>
      </c>
      <c r="L8978" s="0" t="n">
        <v>1</v>
      </c>
      <c r="M8978" s="16" t="n">
        <v>0.3</v>
      </c>
      <c r="N8978" s="17" t="n">
        <v>-31.0335</v>
      </c>
      <c r="O8978" s="0" t="str">
        <f aca="false">TEXT(B8978,"YYYY-MM")</f>
        <v>2018-11</v>
      </c>
      <c r="P8978" s="18" t="n">
        <f aca="false">IFERROR(N8978/K8978,0)</f>
        <v>-0.242857142857143</v>
      </c>
      <c r="Q8978" s="0" t="str">
        <f aca="false">IF(M8978=0,"No Discount",IF(M8978&lt;0.2,"Low (1-19%)",IF(M8978&lt;0.4,"Medium (20-39%)","High (40%+)")))</f>
        <v>Medium (20-39%)</v>
      </c>
      <c r="R8978" s="0" t="str">
        <f aca="false">INDEX('Lookup Tables'!$B$2:$B$5,MATCH(F8978,'Lookup Tables'!$A$2:$A$5,0))</f>
        <v>Manager A</v>
      </c>
    </row>
    <row r="8979" customFormat="false" ht="15" hidden="false" customHeight="false" outlineLevel="0" collapsed="false">
      <c r="A8979" s="0" t="s">
        <v>6445</v>
      </c>
      <c r="B8979" s="13" t="n">
        <v>43427</v>
      </c>
      <c r="C8979" s="13" t="n">
        <v>43430</v>
      </c>
      <c r="D8979" s="14" t="s">
        <v>137</v>
      </c>
      <c r="E8979" s="14" t="s">
        <v>62</v>
      </c>
      <c r="F8979" s="14" t="s">
        <v>98</v>
      </c>
      <c r="G8979" s="14" t="s">
        <v>99</v>
      </c>
      <c r="H8979" s="14" t="s">
        <v>65</v>
      </c>
      <c r="I8979" s="14" t="s">
        <v>83</v>
      </c>
      <c r="J8979" s="14" t="s">
        <v>1406</v>
      </c>
      <c r="K8979" s="15" t="n">
        <v>6.104</v>
      </c>
      <c r="L8979" s="0" t="n">
        <v>2</v>
      </c>
      <c r="M8979" s="16" t="n">
        <v>0.8</v>
      </c>
      <c r="N8979" s="17" t="n">
        <v>-9.156</v>
      </c>
      <c r="O8979" s="0" t="str">
        <f aca="false">TEXT(B8979,"YYYY-MM")</f>
        <v>2018-11</v>
      </c>
      <c r="P8979" s="18" t="n">
        <f aca="false">IFERROR(N8979/K8979,0)</f>
        <v>-1.5</v>
      </c>
      <c r="Q8979" s="0" t="str">
        <f aca="false">IF(M8979=0,"No Discount",IF(M8979&lt;0.2,"Low (1-19%)",IF(M8979&lt;0.4,"Medium (20-39%)","High (40%+)")))</f>
        <v>High (40%+)</v>
      </c>
      <c r="R8979" s="0" t="str">
        <f aca="false">INDEX('Lookup Tables'!$B$2:$B$5,MATCH(F8979,'Lookup Tables'!$A$2:$A$5,0))</f>
        <v>Manager A</v>
      </c>
    </row>
    <row r="8980" customFormat="false" ht="15" hidden="false" customHeight="false" outlineLevel="0" collapsed="false">
      <c r="A8980" s="0" t="s">
        <v>6446</v>
      </c>
      <c r="B8980" s="13" t="n">
        <v>42311</v>
      </c>
      <c r="C8980" s="13" t="n">
        <v>42313</v>
      </c>
      <c r="D8980" s="14" t="s">
        <v>52</v>
      </c>
      <c r="E8980" s="14" t="s">
        <v>62</v>
      </c>
      <c r="F8980" s="14" t="s">
        <v>117</v>
      </c>
      <c r="G8980" s="14" t="s">
        <v>391</v>
      </c>
      <c r="H8980" s="14" t="s">
        <v>65</v>
      </c>
      <c r="I8980" s="14" t="s">
        <v>83</v>
      </c>
      <c r="J8980" s="14" t="s">
        <v>1082</v>
      </c>
      <c r="K8980" s="15" t="n">
        <v>5.76</v>
      </c>
      <c r="L8980" s="0" t="n">
        <v>2</v>
      </c>
      <c r="M8980" s="16" t="n">
        <v>0</v>
      </c>
      <c r="N8980" s="17" t="n">
        <v>2.8224</v>
      </c>
      <c r="O8980" s="0" t="str">
        <f aca="false">TEXT(B8980,"YYYY-MM")</f>
        <v>2015-11</v>
      </c>
      <c r="P8980" s="18" t="n">
        <f aca="false">IFERROR(N8980/K8980,0)</f>
        <v>0.49</v>
      </c>
      <c r="Q8980" s="0" t="str">
        <f aca="false">IF(M8980=0,"No Discount",IF(M8980&lt;0.2,"Low (1-19%)",IF(M8980&lt;0.4,"Medium (20-39%)","High (40%+)")))</f>
        <v>No Discount</v>
      </c>
      <c r="R8980" s="0" t="str">
        <f aca="false">INDEX('Lookup Tables'!$B$2:$B$5,MATCH(F8980,'Lookup Tables'!$A$2:$A$5,0))</f>
        <v>Manager B</v>
      </c>
    </row>
    <row r="8981" customFormat="false" ht="15" hidden="false" customHeight="false" outlineLevel="0" collapsed="false">
      <c r="A8981" s="0" t="s">
        <v>6447</v>
      </c>
      <c r="B8981" s="13" t="n">
        <v>42662</v>
      </c>
      <c r="C8981" s="13" t="n">
        <v>42667</v>
      </c>
      <c r="D8981" s="14" t="s">
        <v>52</v>
      </c>
      <c r="E8981" s="14" t="s">
        <v>53</v>
      </c>
      <c r="F8981" s="14" t="s">
        <v>98</v>
      </c>
      <c r="G8981" s="14" t="s">
        <v>99</v>
      </c>
      <c r="H8981" s="14" t="s">
        <v>65</v>
      </c>
      <c r="I8981" s="14" t="s">
        <v>83</v>
      </c>
      <c r="J8981" s="14" t="s">
        <v>857</v>
      </c>
      <c r="K8981" s="15" t="n">
        <v>1.72</v>
      </c>
      <c r="L8981" s="0" t="n">
        <v>1</v>
      </c>
      <c r="M8981" s="16" t="n">
        <v>0.8</v>
      </c>
      <c r="N8981" s="17" t="n">
        <v>-2.838</v>
      </c>
      <c r="O8981" s="0" t="str">
        <f aca="false">TEXT(B8981,"YYYY-MM")</f>
        <v>2016-10</v>
      </c>
      <c r="P8981" s="18" t="n">
        <f aca="false">IFERROR(N8981/K8981,0)</f>
        <v>-1.65</v>
      </c>
      <c r="Q8981" s="0" t="str">
        <f aca="false">IF(M8981=0,"No Discount",IF(M8981&lt;0.2,"Low (1-19%)",IF(M8981&lt;0.4,"Medium (20-39%)","High (40%+)")))</f>
        <v>High (40%+)</v>
      </c>
      <c r="R8981" s="0" t="str">
        <f aca="false">INDEX('Lookup Tables'!$B$2:$B$5,MATCH(F8981,'Lookup Tables'!$A$2:$A$5,0))</f>
        <v>Manager A</v>
      </c>
    </row>
    <row r="8982" customFormat="false" ht="15" hidden="false" customHeight="false" outlineLevel="0" collapsed="false">
      <c r="A8982" s="0" t="s">
        <v>6448</v>
      </c>
      <c r="B8982" s="13" t="n">
        <v>42041</v>
      </c>
      <c r="C8982" s="13" t="n">
        <v>42045</v>
      </c>
      <c r="D8982" s="14" t="s">
        <v>52</v>
      </c>
      <c r="E8982" s="14" t="s">
        <v>53</v>
      </c>
      <c r="F8982" s="14" t="s">
        <v>98</v>
      </c>
      <c r="G8982" s="14" t="s">
        <v>146</v>
      </c>
      <c r="H8982" s="14" t="s">
        <v>65</v>
      </c>
      <c r="I8982" s="14" t="s">
        <v>83</v>
      </c>
      <c r="J8982" s="14" t="s">
        <v>2828</v>
      </c>
      <c r="K8982" s="15" t="n">
        <v>8.952</v>
      </c>
      <c r="L8982" s="0" t="n">
        <v>2</v>
      </c>
      <c r="M8982" s="16" t="n">
        <v>0.8</v>
      </c>
      <c r="N8982" s="17" t="n">
        <v>-14.7708</v>
      </c>
      <c r="O8982" s="0" t="str">
        <f aca="false">TEXT(B8982,"YYYY-MM")</f>
        <v>2015-02</v>
      </c>
      <c r="P8982" s="18" t="n">
        <f aca="false">IFERROR(N8982/K8982,0)</f>
        <v>-1.65</v>
      </c>
      <c r="Q8982" s="0" t="str">
        <f aca="false">IF(M8982=0,"No Discount",IF(M8982&lt;0.2,"Low (1-19%)",IF(M8982&lt;0.4,"Medium (20-39%)","High (40%+)")))</f>
        <v>High (40%+)</v>
      </c>
      <c r="R8982" s="0" t="str">
        <f aca="false">INDEX('Lookup Tables'!$B$2:$B$5,MATCH(F8982,'Lookup Tables'!$A$2:$A$5,0))</f>
        <v>Manager A</v>
      </c>
    </row>
    <row r="8983" customFormat="false" ht="15" hidden="false" customHeight="false" outlineLevel="0" collapsed="false">
      <c r="A8983" s="0" t="s">
        <v>6449</v>
      </c>
      <c r="B8983" s="13" t="n">
        <v>42800</v>
      </c>
      <c r="C8983" s="13" t="n">
        <v>42806</v>
      </c>
      <c r="D8983" s="14" t="s">
        <v>69</v>
      </c>
      <c r="E8983" s="14" t="s">
        <v>53</v>
      </c>
      <c r="F8983" s="14" t="s">
        <v>98</v>
      </c>
      <c r="G8983" s="14" t="s">
        <v>146</v>
      </c>
      <c r="H8983" s="14" t="s">
        <v>65</v>
      </c>
      <c r="I8983" s="14" t="s">
        <v>85</v>
      </c>
      <c r="J8983" s="14" t="s">
        <v>1888</v>
      </c>
      <c r="K8983" s="15" t="n">
        <v>2.334</v>
      </c>
      <c r="L8983" s="0" t="n">
        <v>3</v>
      </c>
      <c r="M8983" s="16" t="n">
        <v>0.8</v>
      </c>
      <c r="N8983" s="17" t="n">
        <v>-6.3018</v>
      </c>
      <c r="O8983" s="0" t="str">
        <f aca="false">TEXT(B8983,"YYYY-MM")</f>
        <v>2017-03</v>
      </c>
      <c r="P8983" s="18" t="n">
        <f aca="false">IFERROR(N8983/K8983,0)</f>
        <v>-2.7</v>
      </c>
      <c r="Q8983" s="0" t="str">
        <f aca="false">IF(M8983=0,"No Discount",IF(M8983&lt;0.2,"Low (1-19%)",IF(M8983&lt;0.4,"Medium (20-39%)","High (40%+)")))</f>
        <v>High (40%+)</v>
      </c>
      <c r="R8983" s="0" t="str">
        <f aca="false">INDEX('Lookup Tables'!$B$2:$B$5,MATCH(F8983,'Lookup Tables'!$A$2:$A$5,0))</f>
        <v>Manager A</v>
      </c>
    </row>
    <row r="8984" customFormat="false" ht="15" hidden="false" customHeight="false" outlineLevel="0" collapsed="false">
      <c r="A8984" s="0" t="s">
        <v>6449</v>
      </c>
      <c r="B8984" s="13" t="n">
        <v>42800</v>
      </c>
      <c r="C8984" s="13" t="n">
        <v>42806</v>
      </c>
      <c r="D8984" s="14" t="s">
        <v>69</v>
      </c>
      <c r="E8984" s="14" t="s">
        <v>53</v>
      </c>
      <c r="F8984" s="14" t="s">
        <v>98</v>
      </c>
      <c r="G8984" s="14" t="s">
        <v>146</v>
      </c>
      <c r="H8984" s="14" t="s">
        <v>65</v>
      </c>
      <c r="I8984" s="14" t="s">
        <v>83</v>
      </c>
      <c r="J8984" s="14" t="s">
        <v>1554</v>
      </c>
      <c r="K8984" s="15" t="n">
        <v>1.728</v>
      </c>
      <c r="L8984" s="0" t="n">
        <v>4</v>
      </c>
      <c r="M8984" s="16" t="n">
        <v>0.8</v>
      </c>
      <c r="N8984" s="17" t="n">
        <v>-2.7648</v>
      </c>
      <c r="O8984" s="0" t="str">
        <f aca="false">TEXT(B8984,"YYYY-MM")</f>
        <v>2017-03</v>
      </c>
      <c r="P8984" s="18" t="n">
        <f aca="false">IFERROR(N8984/K8984,0)</f>
        <v>-1.6</v>
      </c>
      <c r="Q8984" s="0" t="str">
        <f aca="false">IF(M8984=0,"No Discount",IF(M8984&lt;0.2,"Low (1-19%)",IF(M8984&lt;0.4,"Medium (20-39%)","High (40%+)")))</f>
        <v>High (40%+)</v>
      </c>
      <c r="R8984" s="0" t="str">
        <f aca="false">INDEX('Lookup Tables'!$B$2:$B$5,MATCH(F8984,'Lookup Tables'!$A$2:$A$5,0))</f>
        <v>Manager A</v>
      </c>
    </row>
    <row r="8985" customFormat="false" ht="15" hidden="false" customHeight="false" outlineLevel="0" collapsed="false">
      <c r="A8985" s="0" t="s">
        <v>6449</v>
      </c>
      <c r="B8985" s="13" t="n">
        <v>42800</v>
      </c>
      <c r="C8985" s="13" t="n">
        <v>42806</v>
      </c>
      <c r="D8985" s="14" t="s">
        <v>69</v>
      </c>
      <c r="E8985" s="14" t="s">
        <v>53</v>
      </c>
      <c r="F8985" s="14" t="s">
        <v>98</v>
      </c>
      <c r="G8985" s="14" t="s">
        <v>146</v>
      </c>
      <c r="H8985" s="14" t="s">
        <v>56</v>
      </c>
      <c r="I8985" s="14" t="s">
        <v>76</v>
      </c>
      <c r="J8985" s="14" t="s">
        <v>292</v>
      </c>
      <c r="K8985" s="15" t="n">
        <v>159.04</v>
      </c>
      <c r="L8985" s="0" t="n">
        <v>5</v>
      </c>
      <c r="M8985" s="16" t="n">
        <v>0.6</v>
      </c>
      <c r="N8985" s="17" t="n">
        <v>-194.824</v>
      </c>
      <c r="O8985" s="0" t="str">
        <f aca="false">TEXT(B8985,"YYYY-MM")</f>
        <v>2017-03</v>
      </c>
      <c r="P8985" s="18" t="n">
        <f aca="false">IFERROR(N8985/K8985,0)</f>
        <v>-1.225</v>
      </c>
      <c r="Q8985" s="0" t="str">
        <f aca="false">IF(M8985=0,"No Discount",IF(M8985&lt;0.2,"Low (1-19%)",IF(M8985&lt;0.4,"Medium (20-39%)","High (40%+)")))</f>
        <v>High (40%+)</v>
      </c>
      <c r="R8985" s="0" t="str">
        <f aca="false">INDEX('Lookup Tables'!$B$2:$B$5,MATCH(F8985,'Lookup Tables'!$A$2:$A$5,0))</f>
        <v>Manager A</v>
      </c>
    </row>
    <row r="8986" customFormat="false" ht="15" hidden="false" customHeight="false" outlineLevel="0" collapsed="false">
      <c r="A8986" s="0" t="s">
        <v>6449</v>
      </c>
      <c r="B8986" s="13" t="n">
        <v>42800</v>
      </c>
      <c r="C8986" s="13" t="n">
        <v>42806</v>
      </c>
      <c r="D8986" s="14" t="s">
        <v>69</v>
      </c>
      <c r="E8986" s="14" t="s">
        <v>53</v>
      </c>
      <c r="F8986" s="14" t="s">
        <v>98</v>
      </c>
      <c r="G8986" s="14" t="s">
        <v>146</v>
      </c>
      <c r="H8986" s="14" t="s">
        <v>56</v>
      </c>
      <c r="I8986" s="14" t="s">
        <v>71</v>
      </c>
      <c r="J8986" s="14" t="s">
        <v>2654</v>
      </c>
      <c r="K8986" s="15" t="n">
        <v>145.98</v>
      </c>
      <c r="L8986" s="0" t="n">
        <v>2</v>
      </c>
      <c r="M8986" s="16" t="n">
        <v>0.5</v>
      </c>
      <c r="N8986" s="17" t="n">
        <v>-99.2664</v>
      </c>
      <c r="O8986" s="0" t="str">
        <f aca="false">TEXT(B8986,"YYYY-MM")</f>
        <v>2017-03</v>
      </c>
      <c r="P8986" s="18" t="n">
        <f aca="false">IFERROR(N8986/K8986,0)</f>
        <v>-0.68</v>
      </c>
      <c r="Q8986" s="0" t="str">
        <f aca="false">IF(M8986=0,"No Discount",IF(M8986&lt;0.2,"Low (1-19%)",IF(M8986&lt;0.4,"Medium (20-39%)","High (40%+)")))</f>
        <v>High (40%+)</v>
      </c>
      <c r="R8986" s="0" t="str">
        <f aca="false">INDEX('Lookup Tables'!$B$2:$B$5,MATCH(F8986,'Lookup Tables'!$A$2:$A$5,0))</f>
        <v>Manager A</v>
      </c>
    </row>
    <row r="8987" customFormat="false" ht="15" hidden="false" customHeight="false" outlineLevel="0" collapsed="false">
      <c r="A8987" s="0" t="s">
        <v>6450</v>
      </c>
      <c r="B8987" s="13" t="n">
        <v>42707</v>
      </c>
      <c r="C8987" s="13" t="n">
        <v>42711</v>
      </c>
      <c r="D8987" s="14" t="s">
        <v>69</v>
      </c>
      <c r="E8987" s="14" t="s">
        <v>53</v>
      </c>
      <c r="F8987" s="14" t="s">
        <v>54</v>
      </c>
      <c r="G8987" s="14" t="s">
        <v>90</v>
      </c>
      <c r="H8987" s="14" t="s">
        <v>56</v>
      </c>
      <c r="I8987" s="14" t="s">
        <v>76</v>
      </c>
      <c r="J8987" s="14" t="s">
        <v>1054</v>
      </c>
      <c r="K8987" s="15" t="n">
        <v>77.952</v>
      </c>
      <c r="L8987" s="0" t="n">
        <v>3</v>
      </c>
      <c r="M8987" s="16" t="n">
        <v>0.2</v>
      </c>
      <c r="N8987" s="17" t="n">
        <v>12.6672</v>
      </c>
      <c r="O8987" s="0" t="str">
        <f aca="false">TEXT(B8987,"YYYY-MM")</f>
        <v>2016-12</v>
      </c>
      <c r="P8987" s="18" t="n">
        <f aca="false">IFERROR(N8987/K8987,0)</f>
        <v>0.1625</v>
      </c>
      <c r="Q8987" s="0" t="str">
        <f aca="false">IF(M8987=0,"No Discount",IF(M8987&lt;0.2,"Low (1-19%)",IF(M8987&lt;0.4,"Medium (20-39%)","High (40%+)")))</f>
        <v>Medium (20-39%)</v>
      </c>
      <c r="R8987" s="0" t="str">
        <f aca="false">INDEX('Lookup Tables'!$B$2:$B$5,MATCH(F8987,'Lookup Tables'!$A$2:$A$5,0))</f>
        <v>Manager C</v>
      </c>
    </row>
    <row r="8988" customFormat="false" ht="15" hidden="false" customHeight="false" outlineLevel="0" collapsed="false">
      <c r="A8988" s="0" t="s">
        <v>6450</v>
      </c>
      <c r="B8988" s="13" t="n">
        <v>42707</v>
      </c>
      <c r="C8988" s="13" t="n">
        <v>42711</v>
      </c>
      <c r="D8988" s="14" t="s">
        <v>69</v>
      </c>
      <c r="E8988" s="14" t="s">
        <v>53</v>
      </c>
      <c r="F8988" s="14" t="s">
        <v>54</v>
      </c>
      <c r="G8988" s="14" t="s">
        <v>90</v>
      </c>
      <c r="H8988" s="14" t="s">
        <v>65</v>
      </c>
      <c r="I8988" s="14" t="s">
        <v>83</v>
      </c>
      <c r="J8988" s="14" t="s">
        <v>2369</v>
      </c>
      <c r="K8988" s="15" t="n">
        <v>95.97</v>
      </c>
      <c r="L8988" s="0" t="n">
        <v>5</v>
      </c>
      <c r="M8988" s="16" t="n">
        <v>0.7</v>
      </c>
      <c r="N8988" s="17" t="n">
        <v>-73.577</v>
      </c>
      <c r="O8988" s="0" t="str">
        <f aca="false">TEXT(B8988,"YYYY-MM")</f>
        <v>2016-12</v>
      </c>
      <c r="P8988" s="18" t="n">
        <f aca="false">IFERROR(N8988/K8988,0)</f>
        <v>-0.766666666666667</v>
      </c>
      <c r="Q8988" s="0" t="str">
        <f aca="false">IF(M8988=0,"No Discount",IF(M8988&lt;0.2,"Low (1-19%)",IF(M8988&lt;0.4,"Medium (20-39%)","High (40%+)")))</f>
        <v>High (40%+)</v>
      </c>
      <c r="R8988" s="0" t="str">
        <f aca="false">INDEX('Lookup Tables'!$B$2:$B$5,MATCH(F8988,'Lookup Tables'!$A$2:$A$5,0))</f>
        <v>Manager C</v>
      </c>
    </row>
    <row r="8989" customFormat="false" ht="15" hidden="false" customHeight="false" outlineLevel="0" collapsed="false">
      <c r="A8989" s="0" t="s">
        <v>6450</v>
      </c>
      <c r="B8989" s="13" t="n">
        <v>42707</v>
      </c>
      <c r="C8989" s="13" t="n">
        <v>42711</v>
      </c>
      <c r="D8989" s="14" t="s">
        <v>69</v>
      </c>
      <c r="E8989" s="14" t="s">
        <v>53</v>
      </c>
      <c r="F8989" s="14" t="s">
        <v>54</v>
      </c>
      <c r="G8989" s="14" t="s">
        <v>90</v>
      </c>
      <c r="H8989" s="14" t="s">
        <v>80</v>
      </c>
      <c r="I8989" s="14" t="s">
        <v>81</v>
      </c>
      <c r="J8989" s="14" t="s">
        <v>409</v>
      </c>
      <c r="K8989" s="15" t="n">
        <v>105.584</v>
      </c>
      <c r="L8989" s="0" t="n">
        <v>2</v>
      </c>
      <c r="M8989" s="16" t="n">
        <v>0.2</v>
      </c>
      <c r="N8989" s="17" t="n">
        <v>9.2386</v>
      </c>
      <c r="O8989" s="0" t="str">
        <f aca="false">TEXT(B8989,"YYYY-MM")</f>
        <v>2016-12</v>
      </c>
      <c r="P8989" s="18" t="n">
        <f aca="false">IFERROR(N8989/K8989,0)</f>
        <v>0.0875</v>
      </c>
      <c r="Q8989" s="0" t="str">
        <f aca="false">IF(M8989=0,"No Discount",IF(M8989&lt;0.2,"Low (1-19%)",IF(M8989&lt;0.4,"Medium (20-39%)","High (40%+)")))</f>
        <v>Medium (20-39%)</v>
      </c>
      <c r="R8989" s="0" t="str">
        <f aca="false">INDEX('Lookup Tables'!$B$2:$B$5,MATCH(F8989,'Lookup Tables'!$A$2:$A$5,0))</f>
        <v>Manager C</v>
      </c>
    </row>
    <row r="8990" customFormat="false" ht="15" hidden="false" customHeight="false" outlineLevel="0" collapsed="false">
      <c r="A8990" s="0" t="s">
        <v>6450</v>
      </c>
      <c r="B8990" s="13" t="n">
        <v>42707</v>
      </c>
      <c r="C8990" s="13" t="n">
        <v>42711</v>
      </c>
      <c r="D8990" s="14" t="s">
        <v>69</v>
      </c>
      <c r="E8990" s="14" t="s">
        <v>53</v>
      </c>
      <c r="F8990" s="14" t="s">
        <v>54</v>
      </c>
      <c r="G8990" s="14" t="s">
        <v>90</v>
      </c>
      <c r="H8990" s="14" t="s">
        <v>65</v>
      </c>
      <c r="I8990" s="14" t="s">
        <v>78</v>
      </c>
      <c r="J8990" s="14" t="s">
        <v>909</v>
      </c>
      <c r="K8990" s="15" t="n">
        <v>9.344</v>
      </c>
      <c r="L8990" s="0" t="n">
        <v>2</v>
      </c>
      <c r="M8990" s="16" t="n">
        <v>0.2</v>
      </c>
      <c r="N8990" s="17" t="n">
        <v>1.168</v>
      </c>
      <c r="O8990" s="0" t="str">
        <f aca="false">TEXT(B8990,"YYYY-MM")</f>
        <v>2016-12</v>
      </c>
      <c r="P8990" s="18" t="n">
        <f aca="false">IFERROR(N8990/K8990,0)</f>
        <v>0.125</v>
      </c>
      <c r="Q8990" s="0" t="str">
        <f aca="false">IF(M8990=0,"No Discount",IF(M8990&lt;0.2,"Low (1-19%)",IF(M8990&lt;0.4,"Medium (20-39%)","High (40%+)")))</f>
        <v>Medium (20-39%)</v>
      </c>
      <c r="R8990" s="0" t="str">
        <f aca="false">INDEX('Lookup Tables'!$B$2:$B$5,MATCH(F8990,'Lookup Tables'!$A$2:$A$5,0))</f>
        <v>Manager C</v>
      </c>
    </row>
    <row r="8991" customFormat="false" ht="15" hidden="false" customHeight="false" outlineLevel="0" collapsed="false">
      <c r="A8991" s="0" t="s">
        <v>6451</v>
      </c>
      <c r="B8991" s="13" t="n">
        <v>42728</v>
      </c>
      <c r="C8991" s="13" t="n">
        <v>42734</v>
      </c>
      <c r="D8991" s="14" t="s">
        <v>69</v>
      </c>
      <c r="E8991" s="14" t="s">
        <v>62</v>
      </c>
      <c r="F8991" s="14" t="s">
        <v>98</v>
      </c>
      <c r="G8991" s="14" t="s">
        <v>311</v>
      </c>
      <c r="H8991" s="14" t="s">
        <v>56</v>
      </c>
      <c r="I8991" s="14" t="s">
        <v>76</v>
      </c>
      <c r="J8991" s="14" t="s">
        <v>3516</v>
      </c>
      <c r="K8991" s="15" t="n">
        <v>9.68</v>
      </c>
      <c r="L8991" s="0" t="n">
        <v>2</v>
      </c>
      <c r="M8991" s="16" t="n">
        <v>0</v>
      </c>
      <c r="N8991" s="17" t="n">
        <v>3.7752</v>
      </c>
      <c r="O8991" s="0" t="str">
        <f aca="false">TEXT(B8991,"YYYY-MM")</f>
        <v>2016-12</v>
      </c>
      <c r="P8991" s="18" t="n">
        <f aca="false">IFERROR(N8991/K8991,0)</f>
        <v>0.39</v>
      </c>
      <c r="Q8991" s="0" t="str">
        <f aca="false">IF(M8991=0,"No Discount",IF(M8991&lt;0.2,"Low (1-19%)",IF(M8991&lt;0.4,"Medium (20-39%)","High (40%+)")))</f>
        <v>No Discount</v>
      </c>
      <c r="R8991" s="0" t="str">
        <f aca="false">INDEX('Lookup Tables'!$B$2:$B$5,MATCH(F8991,'Lookup Tables'!$A$2:$A$5,0))</f>
        <v>Manager A</v>
      </c>
    </row>
    <row r="8992" customFormat="false" ht="15" hidden="false" customHeight="false" outlineLevel="0" collapsed="false">
      <c r="A8992" s="0" t="s">
        <v>6451</v>
      </c>
      <c r="B8992" s="13" t="n">
        <v>42728</v>
      </c>
      <c r="C8992" s="13" t="n">
        <v>42734</v>
      </c>
      <c r="D8992" s="14" t="s">
        <v>69</v>
      </c>
      <c r="E8992" s="14" t="s">
        <v>62</v>
      </c>
      <c r="F8992" s="14" t="s">
        <v>98</v>
      </c>
      <c r="G8992" s="14" t="s">
        <v>311</v>
      </c>
      <c r="H8992" s="14" t="s">
        <v>80</v>
      </c>
      <c r="I8992" s="14" t="s">
        <v>570</v>
      </c>
      <c r="J8992" s="14" t="s">
        <v>2522</v>
      </c>
      <c r="K8992" s="15" t="n">
        <v>4899.93</v>
      </c>
      <c r="L8992" s="0" t="n">
        <v>7</v>
      </c>
      <c r="M8992" s="16" t="n">
        <v>0</v>
      </c>
      <c r="N8992" s="17" t="n">
        <v>2302.9671</v>
      </c>
      <c r="O8992" s="0" t="str">
        <f aca="false">TEXT(B8992,"YYYY-MM")</f>
        <v>2016-12</v>
      </c>
      <c r="P8992" s="18" t="n">
        <f aca="false">IFERROR(N8992/K8992,0)</f>
        <v>0.47</v>
      </c>
      <c r="Q8992" s="0" t="str">
        <f aca="false">IF(M8992=0,"No Discount",IF(M8992&lt;0.2,"Low (1-19%)",IF(M8992&lt;0.4,"Medium (20-39%)","High (40%+)")))</f>
        <v>No Discount</v>
      </c>
      <c r="R8992" s="0" t="str">
        <f aca="false">INDEX('Lookup Tables'!$B$2:$B$5,MATCH(F8992,'Lookup Tables'!$A$2:$A$5,0))</f>
        <v>Manager A</v>
      </c>
    </row>
    <row r="8993" customFormat="false" ht="15" hidden="false" customHeight="false" outlineLevel="0" collapsed="false">
      <c r="A8993" s="0" t="s">
        <v>6452</v>
      </c>
      <c r="B8993" s="13" t="n">
        <v>43374</v>
      </c>
      <c r="C8993" s="13" t="n">
        <v>43379</v>
      </c>
      <c r="D8993" s="14" t="s">
        <v>69</v>
      </c>
      <c r="E8993" s="14" t="s">
        <v>97</v>
      </c>
      <c r="F8993" s="14" t="s">
        <v>63</v>
      </c>
      <c r="G8993" s="14" t="s">
        <v>64</v>
      </c>
      <c r="H8993" s="14" t="s">
        <v>80</v>
      </c>
      <c r="I8993" s="14" t="s">
        <v>123</v>
      </c>
      <c r="J8993" s="14" t="s">
        <v>629</v>
      </c>
      <c r="K8993" s="15" t="n">
        <v>104.75</v>
      </c>
      <c r="L8993" s="0" t="n">
        <v>5</v>
      </c>
      <c r="M8993" s="16" t="n">
        <v>0</v>
      </c>
      <c r="N8993" s="17" t="n">
        <v>21.9975</v>
      </c>
      <c r="O8993" s="0" t="str">
        <f aca="false">TEXT(B8993,"YYYY-MM")</f>
        <v>2018-10</v>
      </c>
      <c r="P8993" s="18" t="n">
        <f aca="false">IFERROR(N8993/K8993,0)</f>
        <v>0.21</v>
      </c>
      <c r="Q8993" s="0" t="str">
        <f aca="false">IF(M8993=0,"No Discount",IF(M8993&lt;0.2,"Low (1-19%)",IF(M8993&lt;0.4,"Medium (20-39%)","High (40%+)")))</f>
        <v>No Discount</v>
      </c>
      <c r="R8993" s="0" t="str">
        <f aca="false">INDEX('Lookup Tables'!$B$2:$B$5,MATCH(F8993,'Lookup Tables'!$A$2:$A$5,0))</f>
        <v>Manager D</v>
      </c>
    </row>
    <row r="8994" customFormat="false" ht="15" hidden="false" customHeight="false" outlineLevel="0" collapsed="false">
      <c r="A8994" s="0" t="s">
        <v>6453</v>
      </c>
      <c r="B8994" s="13" t="n">
        <v>43389</v>
      </c>
      <c r="C8994" s="13" t="n">
        <v>43394</v>
      </c>
      <c r="D8994" s="14" t="s">
        <v>69</v>
      </c>
      <c r="E8994" s="14" t="s">
        <v>62</v>
      </c>
      <c r="F8994" s="14" t="s">
        <v>54</v>
      </c>
      <c r="G8994" s="14" t="s">
        <v>200</v>
      </c>
      <c r="H8994" s="14" t="s">
        <v>80</v>
      </c>
      <c r="I8994" s="14" t="s">
        <v>123</v>
      </c>
      <c r="J8994" s="14" t="s">
        <v>257</v>
      </c>
      <c r="K8994" s="15" t="n">
        <v>18.528</v>
      </c>
      <c r="L8994" s="0" t="n">
        <v>2</v>
      </c>
      <c r="M8994" s="16" t="n">
        <v>0.2</v>
      </c>
      <c r="N8994" s="17" t="n">
        <v>4.4004</v>
      </c>
      <c r="O8994" s="0" t="str">
        <f aca="false">TEXT(B8994,"YYYY-MM")</f>
        <v>2018-10</v>
      </c>
      <c r="P8994" s="18" t="n">
        <f aca="false">IFERROR(N8994/K8994,0)</f>
        <v>0.2375</v>
      </c>
      <c r="Q8994" s="0" t="str">
        <f aca="false">IF(M8994=0,"No Discount",IF(M8994&lt;0.2,"Low (1-19%)",IF(M8994&lt;0.4,"Medium (20-39%)","High (40%+)")))</f>
        <v>Medium (20-39%)</v>
      </c>
      <c r="R8994" s="0" t="str">
        <f aca="false">INDEX('Lookup Tables'!$B$2:$B$5,MATCH(F8994,'Lookup Tables'!$A$2:$A$5,0))</f>
        <v>Manager C</v>
      </c>
    </row>
    <row r="8995" customFormat="false" ht="15" hidden="false" customHeight="false" outlineLevel="0" collapsed="false">
      <c r="A8995" s="0" t="s">
        <v>6453</v>
      </c>
      <c r="B8995" s="13" t="n">
        <v>43389</v>
      </c>
      <c r="C8995" s="13" t="n">
        <v>43394</v>
      </c>
      <c r="D8995" s="14" t="s">
        <v>69</v>
      </c>
      <c r="E8995" s="14" t="s">
        <v>62</v>
      </c>
      <c r="F8995" s="14" t="s">
        <v>54</v>
      </c>
      <c r="G8995" s="14" t="s">
        <v>200</v>
      </c>
      <c r="H8995" s="14" t="s">
        <v>56</v>
      </c>
      <c r="I8995" s="14" t="s">
        <v>71</v>
      </c>
      <c r="J8995" s="14" t="s">
        <v>2537</v>
      </c>
      <c r="K8995" s="15" t="n">
        <v>1875.258</v>
      </c>
      <c r="L8995" s="0" t="n">
        <v>7</v>
      </c>
      <c r="M8995" s="16" t="n">
        <v>0.4</v>
      </c>
      <c r="N8995" s="17" t="n">
        <v>-968.8833</v>
      </c>
      <c r="O8995" s="0" t="str">
        <f aca="false">TEXT(B8995,"YYYY-MM")</f>
        <v>2018-10</v>
      </c>
      <c r="P8995" s="18" t="n">
        <f aca="false">IFERROR(N8995/K8995,0)</f>
        <v>-0.516666666666667</v>
      </c>
      <c r="Q8995" s="0" t="str">
        <f aca="false">IF(M8995=0,"No Discount",IF(M8995&lt;0.2,"Low (1-19%)",IF(M8995&lt;0.4,"Medium (20-39%)","High (40%+)")))</f>
        <v>High (40%+)</v>
      </c>
      <c r="R8995" s="0" t="str">
        <f aca="false">INDEX('Lookup Tables'!$B$2:$B$5,MATCH(F8995,'Lookup Tables'!$A$2:$A$5,0))</f>
        <v>Manager C</v>
      </c>
    </row>
    <row r="8996" customFormat="false" ht="15" hidden="false" customHeight="false" outlineLevel="0" collapsed="false">
      <c r="A8996" s="0" t="s">
        <v>6454</v>
      </c>
      <c r="B8996" s="13" t="n">
        <v>42231</v>
      </c>
      <c r="C8996" s="13" t="n">
        <v>42233</v>
      </c>
      <c r="D8996" s="14" t="s">
        <v>137</v>
      </c>
      <c r="E8996" s="14" t="s">
        <v>53</v>
      </c>
      <c r="F8996" s="14" t="s">
        <v>54</v>
      </c>
      <c r="G8996" s="14" t="s">
        <v>70</v>
      </c>
      <c r="H8996" s="14" t="s">
        <v>65</v>
      </c>
      <c r="I8996" s="14" t="s">
        <v>91</v>
      </c>
      <c r="J8996" s="14" t="s">
        <v>6297</v>
      </c>
      <c r="K8996" s="15" t="n">
        <v>91.36</v>
      </c>
      <c r="L8996" s="0" t="n">
        <v>5</v>
      </c>
      <c r="M8996" s="16" t="n">
        <v>0.2</v>
      </c>
      <c r="N8996" s="17" t="n">
        <v>29.692</v>
      </c>
      <c r="O8996" s="0" t="str">
        <f aca="false">TEXT(B8996,"YYYY-MM")</f>
        <v>2015-08</v>
      </c>
      <c r="P8996" s="18" t="n">
        <f aca="false">IFERROR(N8996/K8996,0)</f>
        <v>0.325</v>
      </c>
      <c r="Q8996" s="0" t="str">
        <f aca="false">IF(M8996=0,"No Discount",IF(M8996&lt;0.2,"Low (1-19%)",IF(M8996&lt;0.4,"Medium (20-39%)","High (40%+)")))</f>
        <v>Medium (20-39%)</v>
      </c>
      <c r="R8996" s="0" t="str">
        <f aca="false">INDEX('Lookup Tables'!$B$2:$B$5,MATCH(F8996,'Lookup Tables'!$A$2:$A$5,0))</f>
        <v>Manager C</v>
      </c>
    </row>
    <row r="8997" customFormat="false" ht="15" hidden="false" customHeight="false" outlineLevel="0" collapsed="false">
      <c r="A8997" s="0" t="s">
        <v>6454</v>
      </c>
      <c r="B8997" s="13" t="n">
        <v>42231</v>
      </c>
      <c r="C8997" s="13" t="n">
        <v>42233</v>
      </c>
      <c r="D8997" s="14" t="s">
        <v>137</v>
      </c>
      <c r="E8997" s="14" t="s">
        <v>53</v>
      </c>
      <c r="F8997" s="14" t="s">
        <v>54</v>
      </c>
      <c r="G8997" s="14" t="s">
        <v>70</v>
      </c>
      <c r="H8997" s="14" t="s">
        <v>65</v>
      </c>
      <c r="I8997" s="14" t="s">
        <v>85</v>
      </c>
      <c r="J8997" s="14" t="s">
        <v>911</v>
      </c>
      <c r="K8997" s="15" t="n">
        <v>152.24</v>
      </c>
      <c r="L8997" s="0" t="n">
        <v>5</v>
      </c>
      <c r="M8997" s="16" t="n">
        <v>0.2</v>
      </c>
      <c r="N8997" s="17" t="n">
        <v>17.127</v>
      </c>
      <c r="O8997" s="0" t="str">
        <f aca="false">TEXT(B8997,"YYYY-MM")</f>
        <v>2015-08</v>
      </c>
      <c r="P8997" s="18" t="n">
        <f aca="false">IFERROR(N8997/K8997,0)</f>
        <v>0.1125</v>
      </c>
      <c r="Q8997" s="0" t="str">
        <f aca="false">IF(M8997=0,"No Discount",IF(M8997&lt;0.2,"Low (1-19%)",IF(M8997&lt;0.4,"Medium (20-39%)","High (40%+)")))</f>
        <v>Medium (20-39%)</v>
      </c>
      <c r="R8997" s="0" t="str">
        <f aca="false">INDEX('Lookup Tables'!$B$2:$B$5,MATCH(F8997,'Lookup Tables'!$A$2:$A$5,0))</f>
        <v>Manager C</v>
      </c>
    </row>
    <row r="8998" customFormat="false" ht="15" hidden="false" customHeight="false" outlineLevel="0" collapsed="false">
      <c r="A8998" s="0" t="s">
        <v>6455</v>
      </c>
      <c r="B8998" s="13" t="n">
        <v>43415</v>
      </c>
      <c r="C8998" s="13" t="n">
        <v>43417</v>
      </c>
      <c r="D8998" s="14" t="s">
        <v>137</v>
      </c>
      <c r="E8998" s="14" t="s">
        <v>53</v>
      </c>
      <c r="F8998" s="14" t="s">
        <v>98</v>
      </c>
      <c r="G8998" s="14" t="s">
        <v>99</v>
      </c>
      <c r="H8998" s="14" t="s">
        <v>80</v>
      </c>
      <c r="I8998" s="14" t="s">
        <v>81</v>
      </c>
      <c r="J8998" s="14" t="s">
        <v>1283</v>
      </c>
      <c r="K8998" s="15" t="n">
        <v>35.184</v>
      </c>
      <c r="L8998" s="0" t="n">
        <v>2</v>
      </c>
      <c r="M8998" s="16" t="n">
        <v>0.2</v>
      </c>
      <c r="N8998" s="17" t="n">
        <v>12.3144</v>
      </c>
      <c r="O8998" s="0" t="str">
        <f aca="false">TEXT(B8998,"YYYY-MM")</f>
        <v>2018-11</v>
      </c>
      <c r="P8998" s="18" t="n">
        <f aca="false">IFERROR(N8998/K8998,0)</f>
        <v>0.35</v>
      </c>
      <c r="Q8998" s="0" t="str">
        <f aca="false">IF(M8998=0,"No Discount",IF(M8998&lt;0.2,"Low (1-19%)",IF(M8998&lt;0.4,"Medium (20-39%)","High (40%+)")))</f>
        <v>Medium (20-39%)</v>
      </c>
      <c r="R8998" s="0" t="str">
        <f aca="false">INDEX('Lookup Tables'!$B$2:$B$5,MATCH(F8998,'Lookup Tables'!$A$2:$A$5,0))</f>
        <v>Manager A</v>
      </c>
    </row>
    <row r="8999" customFormat="false" ht="15" hidden="false" customHeight="false" outlineLevel="0" collapsed="false">
      <c r="A8999" s="0" t="s">
        <v>6456</v>
      </c>
      <c r="B8999" s="13" t="n">
        <v>43179</v>
      </c>
      <c r="C8999" s="13" t="n">
        <v>43179</v>
      </c>
      <c r="D8999" s="14" t="s">
        <v>606</v>
      </c>
      <c r="E8999" s="14" t="s">
        <v>53</v>
      </c>
      <c r="F8999" s="14" t="s">
        <v>98</v>
      </c>
      <c r="G8999" s="14" t="s">
        <v>99</v>
      </c>
      <c r="H8999" s="14" t="s">
        <v>65</v>
      </c>
      <c r="I8999" s="14" t="s">
        <v>91</v>
      </c>
      <c r="J8999" s="14" t="s">
        <v>135</v>
      </c>
      <c r="K8999" s="15" t="n">
        <v>56.704</v>
      </c>
      <c r="L8999" s="0" t="n">
        <v>2</v>
      </c>
      <c r="M8999" s="16" t="n">
        <v>0.2</v>
      </c>
      <c r="N8999" s="17" t="n">
        <v>19.1376</v>
      </c>
      <c r="O8999" s="0" t="str">
        <f aca="false">TEXT(B8999,"YYYY-MM")</f>
        <v>2018-03</v>
      </c>
      <c r="P8999" s="18" t="n">
        <f aca="false">IFERROR(N8999/K8999,0)</f>
        <v>0.3375</v>
      </c>
      <c r="Q8999" s="0" t="str">
        <f aca="false">IF(M8999=0,"No Discount",IF(M8999&lt;0.2,"Low (1-19%)",IF(M8999&lt;0.4,"Medium (20-39%)","High (40%+)")))</f>
        <v>Medium (20-39%)</v>
      </c>
      <c r="R8999" s="0" t="str">
        <f aca="false">INDEX('Lookup Tables'!$B$2:$B$5,MATCH(F8999,'Lookup Tables'!$A$2:$A$5,0))</f>
        <v>Manager A</v>
      </c>
    </row>
    <row r="9000" customFormat="false" ht="15" hidden="false" customHeight="false" outlineLevel="0" collapsed="false">
      <c r="A9000" s="0" t="s">
        <v>6456</v>
      </c>
      <c r="B9000" s="13" t="n">
        <v>43179</v>
      </c>
      <c r="C9000" s="13" t="n">
        <v>43179</v>
      </c>
      <c r="D9000" s="14" t="s">
        <v>606</v>
      </c>
      <c r="E9000" s="14" t="s">
        <v>53</v>
      </c>
      <c r="F9000" s="14" t="s">
        <v>98</v>
      </c>
      <c r="G9000" s="14" t="s">
        <v>99</v>
      </c>
      <c r="H9000" s="14" t="s">
        <v>65</v>
      </c>
      <c r="I9000" s="14" t="s">
        <v>91</v>
      </c>
      <c r="J9000" s="14" t="s">
        <v>295</v>
      </c>
      <c r="K9000" s="15" t="n">
        <v>274.064</v>
      </c>
      <c r="L9000" s="0" t="n">
        <v>7</v>
      </c>
      <c r="M9000" s="16" t="n">
        <v>0.2</v>
      </c>
      <c r="N9000" s="17" t="n">
        <v>102.774</v>
      </c>
      <c r="O9000" s="0" t="str">
        <f aca="false">TEXT(B9000,"YYYY-MM")</f>
        <v>2018-03</v>
      </c>
      <c r="P9000" s="18" t="n">
        <f aca="false">IFERROR(N9000/K9000,0)</f>
        <v>0.375</v>
      </c>
      <c r="Q9000" s="0" t="str">
        <f aca="false">IF(M9000=0,"No Discount",IF(M9000&lt;0.2,"Low (1-19%)",IF(M9000&lt;0.4,"Medium (20-39%)","High (40%+)")))</f>
        <v>Medium (20-39%)</v>
      </c>
      <c r="R9000" s="0" t="str">
        <f aca="false">INDEX('Lookup Tables'!$B$2:$B$5,MATCH(F9000,'Lookup Tables'!$A$2:$A$5,0))</f>
        <v>Manager A</v>
      </c>
    </row>
    <row r="9001" customFormat="false" ht="15" hidden="false" customHeight="false" outlineLevel="0" collapsed="false">
      <c r="A9001" s="0" t="s">
        <v>6457</v>
      </c>
      <c r="B9001" s="13" t="n">
        <v>43233</v>
      </c>
      <c r="C9001" s="13" t="n">
        <v>43237</v>
      </c>
      <c r="D9001" s="14" t="s">
        <v>69</v>
      </c>
      <c r="E9001" s="14" t="s">
        <v>97</v>
      </c>
      <c r="F9001" s="14" t="s">
        <v>117</v>
      </c>
      <c r="G9001" s="14" t="s">
        <v>118</v>
      </c>
      <c r="H9001" s="14" t="s">
        <v>56</v>
      </c>
      <c r="I9001" s="14" t="s">
        <v>59</v>
      </c>
      <c r="J9001" s="14" t="s">
        <v>955</v>
      </c>
      <c r="K9001" s="15" t="n">
        <v>458.43</v>
      </c>
      <c r="L9001" s="0" t="n">
        <v>5</v>
      </c>
      <c r="M9001" s="16" t="n">
        <v>0.3</v>
      </c>
      <c r="N9001" s="17" t="n">
        <v>-124.431</v>
      </c>
      <c r="O9001" s="0" t="str">
        <f aca="false">TEXT(B9001,"YYYY-MM")</f>
        <v>2018-05</v>
      </c>
      <c r="P9001" s="18" t="n">
        <f aca="false">IFERROR(N9001/K9001,0)</f>
        <v>-0.271428571428571</v>
      </c>
      <c r="Q9001" s="0" t="str">
        <f aca="false">IF(M9001=0,"No Discount",IF(M9001&lt;0.2,"Low (1-19%)",IF(M9001&lt;0.4,"Medium (20-39%)","High (40%+)")))</f>
        <v>Medium (20-39%)</v>
      </c>
      <c r="R9001" s="0" t="str">
        <f aca="false">INDEX('Lookup Tables'!$B$2:$B$5,MATCH(F9001,'Lookup Tables'!$A$2:$A$5,0))</f>
        <v>Manager B</v>
      </c>
    </row>
    <row r="9002" customFormat="false" ht="15" hidden="false" customHeight="false" outlineLevel="0" collapsed="false">
      <c r="A9002" s="0" t="s">
        <v>6458</v>
      </c>
      <c r="B9002" s="13" t="n">
        <v>42177</v>
      </c>
      <c r="C9002" s="13" t="n">
        <v>42177</v>
      </c>
      <c r="D9002" s="14" t="s">
        <v>606</v>
      </c>
      <c r="E9002" s="14" t="s">
        <v>53</v>
      </c>
      <c r="F9002" s="14" t="s">
        <v>63</v>
      </c>
      <c r="G9002" s="14" t="s">
        <v>189</v>
      </c>
      <c r="H9002" s="14" t="s">
        <v>65</v>
      </c>
      <c r="I9002" s="14" t="s">
        <v>83</v>
      </c>
      <c r="J9002" s="14" t="s">
        <v>2589</v>
      </c>
      <c r="K9002" s="15" t="n">
        <v>8.226</v>
      </c>
      <c r="L9002" s="0" t="n">
        <v>3</v>
      </c>
      <c r="M9002" s="16" t="n">
        <v>0.7</v>
      </c>
      <c r="N9002" s="17" t="n">
        <v>-6.0324</v>
      </c>
      <c r="O9002" s="0" t="str">
        <f aca="false">TEXT(B9002,"YYYY-MM")</f>
        <v>2015-06</v>
      </c>
      <c r="P9002" s="18" t="n">
        <f aca="false">IFERROR(N9002/K9002,0)</f>
        <v>-0.733333333333333</v>
      </c>
      <c r="Q9002" s="0" t="str">
        <f aca="false">IF(M9002=0,"No Discount",IF(M9002&lt;0.2,"Low (1-19%)",IF(M9002&lt;0.4,"Medium (20-39%)","High (40%+)")))</f>
        <v>High (40%+)</v>
      </c>
      <c r="R9002" s="0" t="str">
        <f aca="false">INDEX('Lookup Tables'!$B$2:$B$5,MATCH(F9002,'Lookup Tables'!$A$2:$A$5,0))</f>
        <v>Manager D</v>
      </c>
    </row>
    <row r="9003" customFormat="false" ht="15" hidden="false" customHeight="false" outlineLevel="0" collapsed="false">
      <c r="A9003" s="0" t="s">
        <v>6459</v>
      </c>
      <c r="B9003" s="13" t="n">
        <v>42340</v>
      </c>
      <c r="C9003" s="13" t="n">
        <v>42347</v>
      </c>
      <c r="D9003" s="14" t="s">
        <v>69</v>
      </c>
      <c r="E9003" s="14" t="s">
        <v>62</v>
      </c>
      <c r="F9003" s="14" t="s">
        <v>54</v>
      </c>
      <c r="G9003" s="14" t="s">
        <v>597</v>
      </c>
      <c r="H9003" s="14" t="s">
        <v>80</v>
      </c>
      <c r="I9003" s="14" t="s">
        <v>123</v>
      </c>
      <c r="J9003" s="14" t="s">
        <v>3780</v>
      </c>
      <c r="K9003" s="15" t="n">
        <v>5.95</v>
      </c>
      <c r="L9003" s="0" t="n">
        <v>1</v>
      </c>
      <c r="M9003" s="16" t="n">
        <v>0</v>
      </c>
      <c r="N9003" s="17" t="n">
        <v>0.833</v>
      </c>
      <c r="O9003" s="0" t="str">
        <f aca="false">TEXT(B9003,"YYYY-MM")</f>
        <v>2015-12</v>
      </c>
      <c r="P9003" s="18" t="n">
        <f aca="false">IFERROR(N9003/K9003,0)</f>
        <v>0.14</v>
      </c>
      <c r="Q9003" s="0" t="str">
        <f aca="false">IF(M9003=0,"No Discount",IF(M9003&lt;0.2,"Low (1-19%)",IF(M9003&lt;0.4,"Medium (20-39%)","High (40%+)")))</f>
        <v>No Discount</v>
      </c>
      <c r="R9003" s="0" t="str">
        <f aca="false">INDEX('Lookup Tables'!$B$2:$B$5,MATCH(F9003,'Lookup Tables'!$A$2:$A$5,0))</f>
        <v>Manager C</v>
      </c>
    </row>
    <row r="9004" customFormat="false" ht="15" hidden="false" customHeight="false" outlineLevel="0" collapsed="false">
      <c r="A9004" s="0" t="s">
        <v>6459</v>
      </c>
      <c r="B9004" s="13" t="n">
        <v>42340</v>
      </c>
      <c r="C9004" s="13" t="n">
        <v>42347</v>
      </c>
      <c r="D9004" s="14" t="s">
        <v>69</v>
      </c>
      <c r="E9004" s="14" t="s">
        <v>62</v>
      </c>
      <c r="F9004" s="14" t="s">
        <v>54</v>
      </c>
      <c r="G9004" s="14" t="s">
        <v>597</v>
      </c>
      <c r="H9004" s="14" t="s">
        <v>65</v>
      </c>
      <c r="I9004" s="14" t="s">
        <v>91</v>
      </c>
      <c r="J9004" s="14" t="s">
        <v>1293</v>
      </c>
      <c r="K9004" s="15" t="n">
        <v>15.24</v>
      </c>
      <c r="L9004" s="0" t="n">
        <v>3</v>
      </c>
      <c r="M9004" s="16" t="n">
        <v>0</v>
      </c>
      <c r="N9004" s="17" t="n">
        <v>7.1628</v>
      </c>
      <c r="O9004" s="0" t="str">
        <f aca="false">TEXT(B9004,"YYYY-MM")</f>
        <v>2015-12</v>
      </c>
      <c r="P9004" s="18" t="n">
        <f aca="false">IFERROR(N9004/K9004,0)</f>
        <v>0.47</v>
      </c>
      <c r="Q9004" s="0" t="str">
        <f aca="false">IF(M9004=0,"No Discount",IF(M9004&lt;0.2,"Low (1-19%)",IF(M9004&lt;0.4,"Medium (20-39%)","High (40%+)")))</f>
        <v>No Discount</v>
      </c>
      <c r="R9004" s="0" t="str">
        <f aca="false">INDEX('Lookup Tables'!$B$2:$B$5,MATCH(F9004,'Lookup Tables'!$A$2:$A$5,0))</f>
        <v>Manager C</v>
      </c>
    </row>
    <row r="9005" customFormat="false" ht="15" hidden="false" customHeight="false" outlineLevel="0" collapsed="false">
      <c r="A9005" s="0" t="s">
        <v>6460</v>
      </c>
      <c r="B9005" s="13" t="n">
        <v>42465</v>
      </c>
      <c r="C9005" s="13" t="n">
        <v>42466</v>
      </c>
      <c r="D9005" s="14" t="s">
        <v>606</v>
      </c>
      <c r="E9005" s="14" t="s">
        <v>53</v>
      </c>
      <c r="F9005" s="14" t="s">
        <v>63</v>
      </c>
      <c r="G9005" s="14" t="s">
        <v>94</v>
      </c>
      <c r="H9005" s="14" t="s">
        <v>80</v>
      </c>
      <c r="I9005" s="14" t="s">
        <v>123</v>
      </c>
      <c r="J9005" s="14" t="s">
        <v>247</v>
      </c>
      <c r="K9005" s="15" t="n">
        <v>239.94</v>
      </c>
      <c r="L9005" s="0" t="n">
        <v>6</v>
      </c>
      <c r="M9005" s="16" t="n">
        <v>0</v>
      </c>
      <c r="N9005" s="17" t="n">
        <v>26.3934</v>
      </c>
      <c r="O9005" s="0" t="str">
        <f aca="false">TEXT(B9005,"YYYY-MM")</f>
        <v>2016-04</v>
      </c>
      <c r="P9005" s="18" t="n">
        <f aca="false">IFERROR(N9005/K9005,0)</f>
        <v>0.11</v>
      </c>
      <c r="Q9005" s="0" t="str">
        <f aca="false">IF(M9005=0,"No Discount",IF(M9005&lt;0.2,"Low (1-19%)",IF(M9005&lt;0.4,"Medium (20-39%)","High (40%+)")))</f>
        <v>No Discount</v>
      </c>
      <c r="R9005" s="0" t="str">
        <f aca="false">INDEX('Lookup Tables'!$B$2:$B$5,MATCH(F9005,'Lookup Tables'!$A$2:$A$5,0))</f>
        <v>Manager D</v>
      </c>
    </row>
    <row r="9006" customFormat="false" ht="15" hidden="false" customHeight="false" outlineLevel="0" collapsed="false">
      <c r="A9006" s="0" t="s">
        <v>6460</v>
      </c>
      <c r="B9006" s="13" t="n">
        <v>42465</v>
      </c>
      <c r="C9006" s="13" t="n">
        <v>42466</v>
      </c>
      <c r="D9006" s="14" t="s">
        <v>606</v>
      </c>
      <c r="E9006" s="14" t="s">
        <v>53</v>
      </c>
      <c r="F9006" s="14" t="s">
        <v>63</v>
      </c>
      <c r="G9006" s="14" t="s">
        <v>94</v>
      </c>
      <c r="H9006" s="14" t="s">
        <v>65</v>
      </c>
      <c r="I9006" s="14" t="s">
        <v>78</v>
      </c>
      <c r="J9006" s="14" t="s">
        <v>4197</v>
      </c>
      <c r="K9006" s="15" t="n">
        <v>23.84</v>
      </c>
      <c r="L9006" s="0" t="n">
        <v>8</v>
      </c>
      <c r="M9006" s="16" t="n">
        <v>0</v>
      </c>
      <c r="N9006" s="17" t="n">
        <v>6.4368</v>
      </c>
      <c r="O9006" s="0" t="str">
        <f aca="false">TEXT(B9006,"YYYY-MM")</f>
        <v>2016-04</v>
      </c>
      <c r="P9006" s="18" t="n">
        <f aca="false">IFERROR(N9006/K9006,0)</f>
        <v>0.27</v>
      </c>
      <c r="Q9006" s="0" t="str">
        <f aca="false">IF(M9006=0,"No Discount",IF(M9006&lt;0.2,"Low (1-19%)",IF(M9006&lt;0.4,"Medium (20-39%)","High (40%+)")))</f>
        <v>No Discount</v>
      </c>
      <c r="R9006" s="0" t="str">
        <f aca="false">INDEX('Lookup Tables'!$B$2:$B$5,MATCH(F9006,'Lookup Tables'!$A$2:$A$5,0))</f>
        <v>Manager D</v>
      </c>
    </row>
    <row r="9007" customFormat="false" ht="15" hidden="false" customHeight="false" outlineLevel="0" collapsed="false">
      <c r="A9007" s="0" t="s">
        <v>6461</v>
      </c>
      <c r="B9007" s="13" t="n">
        <v>43422</v>
      </c>
      <c r="C9007" s="13" t="n">
        <v>43422</v>
      </c>
      <c r="D9007" s="14" t="s">
        <v>606</v>
      </c>
      <c r="E9007" s="14" t="s">
        <v>62</v>
      </c>
      <c r="F9007" s="14" t="s">
        <v>98</v>
      </c>
      <c r="G9007" s="14" t="s">
        <v>103</v>
      </c>
      <c r="H9007" s="14" t="s">
        <v>65</v>
      </c>
      <c r="I9007" s="14" t="s">
        <v>73</v>
      </c>
      <c r="J9007" s="14" t="s">
        <v>757</v>
      </c>
      <c r="K9007" s="15" t="n">
        <v>92.52</v>
      </c>
      <c r="L9007" s="0" t="n">
        <v>6</v>
      </c>
      <c r="M9007" s="16" t="n">
        <v>0</v>
      </c>
      <c r="N9007" s="17" t="n">
        <v>24.9804</v>
      </c>
      <c r="O9007" s="0" t="str">
        <f aca="false">TEXT(B9007,"YYYY-MM")</f>
        <v>2018-11</v>
      </c>
      <c r="P9007" s="18" t="n">
        <f aca="false">IFERROR(N9007/K9007,0)</f>
        <v>0.27</v>
      </c>
      <c r="Q9007" s="0" t="str">
        <f aca="false">IF(M9007=0,"No Discount",IF(M9007&lt;0.2,"Low (1-19%)",IF(M9007&lt;0.4,"Medium (20-39%)","High (40%+)")))</f>
        <v>No Discount</v>
      </c>
      <c r="R9007" s="0" t="str">
        <f aca="false">INDEX('Lookup Tables'!$B$2:$B$5,MATCH(F9007,'Lookup Tables'!$A$2:$A$5,0))</f>
        <v>Manager A</v>
      </c>
    </row>
    <row r="9008" customFormat="false" ht="15" hidden="false" customHeight="false" outlineLevel="0" collapsed="false">
      <c r="A9008" s="0" t="s">
        <v>6461</v>
      </c>
      <c r="B9008" s="13" t="n">
        <v>43422</v>
      </c>
      <c r="C9008" s="13" t="n">
        <v>43422</v>
      </c>
      <c r="D9008" s="14" t="s">
        <v>606</v>
      </c>
      <c r="E9008" s="14" t="s">
        <v>62</v>
      </c>
      <c r="F9008" s="14" t="s">
        <v>98</v>
      </c>
      <c r="G9008" s="14" t="s">
        <v>103</v>
      </c>
      <c r="H9008" s="14" t="s">
        <v>65</v>
      </c>
      <c r="I9008" s="14" t="s">
        <v>73</v>
      </c>
      <c r="J9008" s="14" t="s">
        <v>280</v>
      </c>
      <c r="K9008" s="15" t="n">
        <v>37.76</v>
      </c>
      <c r="L9008" s="0" t="n">
        <v>1</v>
      </c>
      <c r="M9008" s="16" t="n">
        <v>0</v>
      </c>
      <c r="N9008" s="17" t="n">
        <v>10.5728</v>
      </c>
      <c r="O9008" s="0" t="str">
        <f aca="false">TEXT(B9008,"YYYY-MM")</f>
        <v>2018-11</v>
      </c>
      <c r="P9008" s="18" t="n">
        <f aca="false">IFERROR(N9008/K9008,0)</f>
        <v>0.28</v>
      </c>
      <c r="Q9008" s="0" t="str">
        <f aca="false">IF(M9008=0,"No Discount",IF(M9008&lt;0.2,"Low (1-19%)",IF(M9008&lt;0.4,"Medium (20-39%)","High (40%+)")))</f>
        <v>No Discount</v>
      </c>
      <c r="R9008" s="0" t="str">
        <f aca="false">INDEX('Lookup Tables'!$B$2:$B$5,MATCH(F9008,'Lookup Tables'!$A$2:$A$5,0))</f>
        <v>Manager A</v>
      </c>
    </row>
    <row r="9009" customFormat="false" ht="15" hidden="false" customHeight="false" outlineLevel="0" collapsed="false">
      <c r="A9009" s="0" t="s">
        <v>6461</v>
      </c>
      <c r="B9009" s="13" t="n">
        <v>43422</v>
      </c>
      <c r="C9009" s="13" t="n">
        <v>43422</v>
      </c>
      <c r="D9009" s="14" t="s">
        <v>606</v>
      </c>
      <c r="E9009" s="14" t="s">
        <v>62</v>
      </c>
      <c r="F9009" s="14" t="s">
        <v>98</v>
      </c>
      <c r="G9009" s="14" t="s">
        <v>103</v>
      </c>
      <c r="H9009" s="14" t="s">
        <v>65</v>
      </c>
      <c r="I9009" s="14" t="s">
        <v>66</v>
      </c>
      <c r="J9009" s="14" t="s">
        <v>3892</v>
      </c>
      <c r="K9009" s="15" t="n">
        <v>7.38</v>
      </c>
      <c r="L9009" s="0" t="n">
        <v>2</v>
      </c>
      <c r="M9009" s="16" t="n">
        <v>0</v>
      </c>
      <c r="N9009" s="17" t="n">
        <v>3.4686</v>
      </c>
      <c r="O9009" s="0" t="str">
        <f aca="false">TEXT(B9009,"YYYY-MM")</f>
        <v>2018-11</v>
      </c>
      <c r="P9009" s="18" t="n">
        <f aca="false">IFERROR(N9009/K9009,0)</f>
        <v>0.47</v>
      </c>
      <c r="Q9009" s="0" t="str">
        <f aca="false">IF(M9009=0,"No Discount",IF(M9009&lt;0.2,"Low (1-19%)",IF(M9009&lt;0.4,"Medium (20-39%)","High (40%+)")))</f>
        <v>No Discount</v>
      </c>
      <c r="R9009" s="0" t="str">
        <f aca="false">INDEX('Lookup Tables'!$B$2:$B$5,MATCH(F9009,'Lookup Tables'!$A$2:$A$5,0))</f>
        <v>Manager A</v>
      </c>
    </row>
    <row r="9010" customFormat="false" ht="15" hidden="false" customHeight="false" outlineLevel="0" collapsed="false">
      <c r="A9010" s="0" t="s">
        <v>6461</v>
      </c>
      <c r="B9010" s="13" t="n">
        <v>43422</v>
      </c>
      <c r="C9010" s="13" t="n">
        <v>43422</v>
      </c>
      <c r="D9010" s="14" t="s">
        <v>606</v>
      </c>
      <c r="E9010" s="14" t="s">
        <v>62</v>
      </c>
      <c r="F9010" s="14" t="s">
        <v>98</v>
      </c>
      <c r="G9010" s="14" t="s">
        <v>103</v>
      </c>
      <c r="H9010" s="14" t="s">
        <v>56</v>
      </c>
      <c r="I9010" s="14" t="s">
        <v>76</v>
      </c>
      <c r="J9010" s="14" t="s">
        <v>721</v>
      </c>
      <c r="K9010" s="15" t="n">
        <v>5.82</v>
      </c>
      <c r="L9010" s="0" t="n">
        <v>2</v>
      </c>
      <c r="M9010" s="16" t="n">
        <v>0</v>
      </c>
      <c r="N9010" s="17" t="n">
        <v>2.7354</v>
      </c>
      <c r="O9010" s="0" t="str">
        <f aca="false">TEXT(B9010,"YYYY-MM")</f>
        <v>2018-11</v>
      </c>
      <c r="P9010" s="18" t="n">
        <f aca="false">IFERROR(N9010/K9010,0)</f>
        <v>0.47</v>
      </c>
      <c r="Q9010" s="0" t="str">
        <f aca="false">IF(M9010=0,"No Discount",IF(M9010&lt;0.2,"Low (1-19%)",IF(M9010&lt;0.4,"Medium (20-39%)","High (40%+)")))</f>
        <v>No Discount</v>
      </c>
      <c r="R9010" s="0" t="str">
        <f aca="false">INDEX('Lookup Tables'!$B$2:$B$5,MATCH(F9010,'Lookup Tables'!$A$2:$A$5,0))</f>
        <v>Manager A</v>
      </c>
    </row>
    <row r="9011" customFormat="false" ht="15" hidden="false" customHeight="false" outlineLevel="0" collapsed="false">
      <c r="A9011" s="0" t="s">
        <v>6462</v>
      </c>
      <c r="B9011" s="13" t="n">
        <v>43293</v>
      </c>
      <c r="C9011" s="13" t="n">
        <v>43299</v>
      </c>
      <c r="D9011" s="14" t="s">
        <v>69</v>
      </c>
      <c r="E9011" s="14" t="s">
        <v>53</v>
      </c>
      <c r="F9011" s="14" t="s">
        <v>117</v>
      </c>
      <c r="G9011" s="14" t="s">
        <v>269</v>
      </c>
      <c r="H9011" s="14" t="s">
        <v>65</v>
      </c>
      <c r="I9011" s="14" t="s">
        <v>91</v>
      </c>
      <c r="J9011" s="14" t="s">
        <v>2994</v>
      </c>
      <c r="K9011" s="15" t="n">
        <v>3.816</v>
      </c>
      <c r="L9011" s="0" t="n">
        <v>1</v>
      </c>
      <c r="M9011" s="16" t="n">
        <v>0.2</v>
      </c>
      <c r="N9011" s="17" t="n">
        <v>1.1925</v>
      </c>
      <c r="O9011" s="0" t="str">
        <f aca="false">TEXT(B9011,"YYYY-MM")</f>
        <v>2018-07</v>
      </c>
      <c r="P9011" s="18" t="n">
        <f aca="false">IFERROR(N9011/K9011,0)</f>
        <v>0.3125</v>
      </c>
      <c r="Q9011" s="0" t="str">
        <f aca="false">IF(M9011=0,"No Discount",IF(M9011&lt;0.2,"Low (1-19%)",IF(M9011&lt;0.4,"Medium (20-39%)","High (40%+)")))</f>
        <v>Medium (20-39%)</v>
      </c>
      <c r="R9011" s="0" t="str">
        <f aca="false">INDEX('Lookup Tables'!$B$2:$B$5,MATCH(F9011,'Lookup Tables'!$A$2:$A$5,0))</f>
        <v>Manager B</v>
      </c>
    </row>
    <row r="9012" customFormat="false" ht="15" hidden="false" customHeight="false" outlineLevel="0" collapsed="false">
      <c r="A9012" s="0" t="s">
        <v>6463</v>
      </c>
      <c r="B9012" s="13" t="n">
        <v>43239</v>
      </c>
      <c r="C9012" s="13" t="n">
        <v>43243</v>
      </c>
      <c r="D9012" s="14" t="s">
        <v>69</v>
      </c>
      <c r="E9012" s="14" t="s">
        <v>62</v>
      </c>
      <c r="F9012" s="14" t="s">
        <v>54</v>
      </c>
      <c r="G9012" s="14" t="s">
        <v>211</v>
      </c>
      <c r="H9012" s="14" t="s">
        <v>65</v>
      </c>
      <c r="I9012" s="14" t="s">
        <v>83</v>
      </c>
      <c r="J9012" s="14" t="s">
        <v>3200</v>
      </c>
      <c r="K9012" s="15" t="n">
        <v>26.16</v>
      </c>
      <c r="L9012" s="0" t="n">
        <v>4</v>
      </c>
      <c r="M9012" s="16" t="n">
        <v>0</v>
      </c>
      <c r="N9012" s="17" t="n">
        <v>12.8184</v>
      </c>
      <c r="O9012" s="0" t="str">
        <f aca="false">TEXT(B9012,"YYYY-MM")</f>
        <v>2018-05</v>
      </c>
      <c r="P9012" s="18" t="n">
        <f aca="false">IFERROR(N9012/K9012,0)</f>
        <v>0.49</v>
      </c>
      <c r="Q9012" s="0" t="str">
        <f aca="false">IF(M9012=0,"No Discount",IF(M9012&lt;0.2,"Low (1-19%)",IF(M9012&lt;0.4,"Medium (20-39%)","High (40%+)")))</f>
        <v>No Discount</v>
      </c>
      <c r="R9012" s="0" t="str">
        <f aca="false">INDEX('Lookup Tables'!$B$2:$B$5,MATCH(F9012,'Lookup Tables'!$A$2:$A$5,0))</f>
        <v>Manager C</v>
      </c>
    </row>
    <row r="9013" customFormat="false" ht="15" hidden="false" customHeight="false" outlineLevel="0" collapsed="false">
      <c r="A9013" s="0" t="s">
        <v>6464</v>
      </c>
      <c r="B9013" s="13" t="n">
        <v>42724</v>
      </c>
      <c r="C9013" s="13" t="n">
        <v>42725</v>
      </c>
      <c r="D9013" s="14" t="s">
        <v>137</v>
      </c>
      <c r="E9013" s="14" t="s">
        <v>97</v>
      </c>
      <c r="F9013" s="14" t="s">
        <v>98</v>
      </c>
      <c r="G9013" s="14" t="s">
        <v>99</v>
      </c>
      <c r="H9013" s="14" t="s">
        <v>80</v>
      </c>
      <c r="I9013" s="14" t="s">
        <v>123</v>
      </c>
      <c r="J9013" s="14" t="s">
        <v>1288</v>
      </c>
      <c r="K9013" s="15" t="n">
        <v>100.8</v>
      </c>
      <c r="L9013" s="0" t="n">
        <v>2</v>
      </c>
      <c r="M9013" s="16" t="n">
        <v>0.2</v>
      </c>
      <c r="N9013" s="17" t="n">
        <v>21.42</v>
      </c>
      <c r="O9013" s="0" t="str">
        <f aca="false">TEXT(B9013,"YYYY-MM")</f>
        <v>2016-12</v>
      </c>
      <c r="P9013" s="18" t="n">
        <f aca="false">IFERROR(N9013/K9013,0)</f>
        <v>0.2125</v>
      </c>
      <c r="Q9013" s="0" t="str">
        <f aca="false">IF(M9013=0,"No Discount",IF(M9013&lt;0.2,"Low (1-19%)",IF(M9013&lt;0.4,"Medium (20-39%)","High (40%+)")))</f>
        <v>Medium (20-39%)</v>
      </c>
      <c r="R9013" s="0" t="str">
        <f aca="false">INDEX('Lookup Tables'!$B$2:$B$5,MATCH(F9013,'Lookup Tables'!$A$2:$A$5,0))</f>
        <v>Manager A</v>
      </c>
    </row>
    <row r="9014" customFormat="false" ht="15" hidden="false" customHeight="false" outlineLevel="0" collapsed="false">
      <c r="A9014" s="0" t="s">
        <v>6465</v>
      </c>
      <c r="B9014" s="13" t="n">
        <v>42787</v>
      </c>
      <c r="C9014" s="13" t="n">
        <v>42788</v>
      </c>
      <c r="D9014" s="14" t="s">
        <v>137</v>
      </c>
      <c r="E9014" s="14" t="s">
        <v>62</v>
      </c>
      <c r="F9014" s="14" t="s">
        <v>117</v>
      </c>
      <c r="G9014" s="14" t="s">
        <v>170</v>
      </c>
      <c r="H9014" s="14" t="s">
        <v>56</v>
      </c>
      <c r="I9014" s="14" t="s">
        <v>76</v>
      </c>
      <c r="J9014" s="14" t="s">
        <v>523</v>
      </c>
      <c r="K9014" s="15" t="n">
        <v>135.8</v>
      </c>
      <c r="L9014" s="0" t="n">
        <v>7</v>
      </c>
      <c r="M9014" s="16" t="n">
        <v>0</v>
      </c>
      <c r="N9014" s="17" t="n">
        <v>66.542</v>
      </c>
      <c r="O9014" s="0" t="str">
        <f aca="false">TEXT(B9014,"YYYY-MM")</f>
        <v>2017-02</v>
      </c>
      <c r="P9014" s="18" t="n">
        <f aca="false">IFERROR(N9014/K9014,0)</f>
        <v>0.49</v>
      </c>
      <c r="Q9014" s="0" t="str">
        <f aca="false">IF(M9014=0,"No Discount",IF(M9014&lt;0.2,"Low (1-19%)",IF(M9014&lt;0.4,"Medium (20-39%)","High (40%+)")))</f>
        <v>No Discount</v>
      </c>
      <c r="R9014" s="0" t="str">
        <f aca="false">INDEX('Lookup Tables'!$B$2:$B$5,MATCH(F9014,'Lookup Tables'!$A$2:$A$5,0))</f>
        <v>Manager B</v>
      </c>
    </row>
    <row r="9015" customFormat="false" ht="15" hidden="false" customHeight="false" outlineLevel="0" collapsed="false">
      <c r="A9015" s="0" t="s">
        <v>6466</v>
      </c>
      <c r="B9015" s="13" t="n">
        <v>43177</v>
      </c>
      <c r="C9015" s="13" t="n">
        <v>43181</v>
      </c>
      <c r="D9015" s="14" t="s">
        <v>69</v>
      </c>
      <c r="E9015" s="14" t="s">
        <v>62</v>
      </c>
      <c r="F9015" s="14" t="s">
        <v>63</v>
      </c>
      <c r="G9015" s="14" t="s">
        <v>64</v>
      </c>
      <c r="H9015" s="14" t="s">
        <v>65</v>
      </c>
      <c r="I9015" s="14" t="s">
        <v>78</v>
      </c>
      <c r="J9015" s="14" t="s">
        <v>1953</v>
      </c>
      <c r="K9015" s="15" t="n">
        <v>13.9</v>
      </c>
      <c r="L9015" s="0" t="n">
        <v>5</v>
      </c>
      <c r="M9015" s="16" t="n">
        <v>0</v>
      </c>
      <c r="N9015" s="17" t="n">
        <v>3.753</v>
      </c>
      <c r="O9015" s="0" t="str">
        <f aca="false">TEXT(B9015,"YYYY-MM")</f>
        <v>2018-03</v>
      </c>
      <c r="P9015" s="18" t="n">
        <f aca="false">IFERROR(N9015/K9015,0)</f>
        <v>0.27</v>
      </c>
      <c r="Q9015" s="0" t="str">
        <f aca="false">IF(M9015=0,"No Discount",IF(M9015&lt;0.2,"Low (1-19%)",IF(M9015&lt;0.4,"Medium (20-39%)","High (40%+)")))</f>
        <v>No Discount</v>
      </c>
      <c r="R9015" s="0" t="str">
        <f aca="false">INDEX('Lookup Tables'!$B$2:$B$5,MATCH(F9015,'Lookup Tables'!$A$2:$A$5,0))</f>
        <v>Manager D</v>
      </c>
    </row>
    <row r="9016" customFormat="false" ht="15" hidden="false" customHeight="false" outlineLevel="0" collapsed="false">
      <c r="A9016" s="0" t="s">
        <v>6466</v>
      </c>
      <c r="B9016" s="13" t="n">
        <v>43177</v>
      </c>
      <c r="C9016" s="13" t="n">
        <v>43181</v>
      </c>
      <c r="D9016" s="14" t="s">
        <v>69</v>
      </c>
      <c r="E9016" s="14" t="s">
        <v>62</v>
      </c>
      <c r="F9016" s="14" t="s">
        <v>63</v>
      </c>
      <c r="G9016" s="14" t="s">
        <v>64</v>
      </c>
      <c r="H9016" s="14" t="s">
        <v>65</v>
      </c>
      <c r="I9016" s="14" t="s">
        <v>129</v>
      </c>
      <c r="J9016" s="14" t="s">
        <v>1391</v>
      </c>
      <c r="K9016" s="15" t="n">
        <v>19.4</v>
      </c>
      <c r="L9016" s="0" t="n">
        <v>5</v>
      </c>
      <c r="M9016" s="16" t="n">
        <v>0</v>
      </c>
      <c r="N9016" s="17" t="n">
        <v>9.312</v>
      </c>
      <c r="O9016" s="0" t="str">
        <f aca="false">TEXT(B9016,"YYYY-MM")</f>
        <v>2018-03</v>
      </c>
      <c r="P9016" s="18" t="n">
        <f aca="false">IFERROR(N9016/K9016,0)</f>
        <v>0.48</v>
      </c>
      <c r="Q9016" s="0" t="str">
        <f aca="false">IF(M9016=0,"No Discount",IF(M9016&lt;0.2,"Low (1-19%)",IF(M9016&lt;0.4,"Medium (20-39%)","High (40%+)")))</f>
        <v>No Discount</v>
      </c>
      <c r="R9016" s="0" t="str">
        <f aca="false">INDEX('Lookup Tables'!$B$2:$B$5,MATCH(F9016,'Lookup Tables'!$A$2:$A$5,0))</f>
        <v>Manager D</v>
      </c>
    </row>
    <row r="9017" customFormat="false" ht="15" hidden="false" customHeight="false" outlineLevel="0" collapsed="false">
      <c r="A9017" s="0" t="s">
        <v>6467</v>
      </c>
      <c r="B9017" s="13" t="n">
        <v>43086</v>
      </c>
      <c r="C9017" s="13" t="n">
        <v>43092</v>
      </c>
      <c r="D9017" s="14" t="s">
        <v>69</v>
      </c>
      <c r="E9017" s="14" t="s">
        <v>62</v>
      </c>
      <c r="F9017" s="14" t="s">
        <v>63</v>
      </c>
      <c r="G9017" s="14" t="s">
        <v>339</v>
      </c>
      <c r="H9017" s="14" t="s">
        <v>65</v>
      </c>
      <c r="I9017" s="14" t="s">
        <v>83</v>
      </c>
      <c r="J9017" s="14" t="s">
        <v>1188</v>
      </c>
      <c r="K9017" s="15" t="n">
        <v>13.488</v>
      </c>
      <c r="L9017" s="0" t="n">
        <v>2</v>
      </c>
      <c r="M9017" s="16" t="n">
        <v>0.2</v>
      </c>
      <c r="N9017" s="17" t="n">
        <v>4.3836</v>
      </c>
      <c r="O9017" s="0" t="str">
        <f aca="false">TEXT(B9017,"YYYY-MM")</f>
        <v>2017-12</v>
      </c>
      <c r="P9017" s="18" t="n">
        <f aca="false">IFERROR(N9017/K9017,0)</f>
        <v>0.325</v>
      </c>
      <c r="Q9017" s="0" t="str">
        <f aca="false">IF(M9017=0,"No Discount",IF(M9017&lt;0.2,"Low (1-19%)",IF(M9017&lt;0.4,"Medium (20-39%)","High (40%+)")))</f>
        <v>Medium (20-39%)</v>
      </c>
      <c r="R9017" s="0" t="str">
        <f aca="false">INDEX('Lookup Tables'!$B$2:$B$5,MATCH(F9017,'Lookup Tables'!$A$2:$A$5,0))</f>
        <v>Manager D</v>
      </c>
    </row>
    <row r="9018" customFormat="false" ht="15" hidden="false" customHeight="false" outlineLevel="0" collapsed="false">
      <c r="A9018" s="0" t="s">
        <v>6467</v>
      </c>
      <c r="B9018" s="13" t="n">
        <v>43086</v>
      </c>
      <c r="C9018" s="13" t="n">
        <v>43092</v>
      </c>
      <c r="D9018" s="14" t="s">
        <v>69</v>
      </c>
      <c r="E9018" s="14" t="s">
        <v>62</v>
      </c>
      <c r="F9018" s="14" t="s">
        <v>63</v>
      </c>
      <c r="G9018" s="14" t="s">
        <v>339</v>
      </c>
      <c r="H9018" s="14" t="s">
        <v>65</v>
      </c>
      <c r="I9018" s="14" t="s">
        <v>83</v>
      </c>
      <c r="J9018" s="14" t="s">
        <v>2806</v>
      </c>
      <c r="K9018" s="15" t="n">
        <v>11.416</v>
      </c>
      <c r="L9018" s="0" t="n">
        <v>1</v>
      </c>
      <c r="M9018" s="16" t="n">
        <v>0.2</v>
      </c>
      <c r="N9018" s="17" t="n">
        <v>3.8529</v>
      </c>
      <c r="O9018" s="0" t="str">
        <f aca="false">TEXT(B9018,"YYYY-MM")</f>
        <v>2017-12</v>
      </c>
      <c r="P9018" s="18" t="n">
        <f aca="false">IFERROR(N9018/K9018,0)</f>
        <v>0.3375</v>
      </c>
      <c r="Q9018" s="0" t="str">
        <f aca="false">IF(M9018=0,"No Discount",IF(M9018&lt;0.2,"Low (1-19%)",IF(M9018&lt;0.4,"Medium (20-39%)","High (40%+)")))</f>
        <v>Medium (20-39%)</v>
      </c>
      <c r="R9018" s="0" t="str">
        <f aca="false">INDEX('Lookup Tables'!$B$2:$B$5,MATCH(F9018,'Lookup Tables'!$A$2:$A$5,0))</f>
        <v>Manager D</v>
      </c>
    </row>
    <row r="9019" customFormat="false" ht="15" hidden="false" customHeight="false" outlineLevel="0" collapsed="false">
      <c r="A9019" s="0" t="s">
        <v>6468</v>
      </c>
      <c r="B9019" s="13" t="n">
        <v>42820</v>
      </c>
      <c r="C9019" s="13" t="n">
        <v>42822</v>
      </c>
      <c r="D9019" s="14" t="s">
        <v>52</v>
      </c>
      <c r="E9019" s="14" t="s">
        <v>53</v>
      </c>
      <c r="F9019" s="14" t="s">
        <v>63</v>
      </c>
      <c r="G9019" s="14" t="s">
        <v>3111</v>
      </c>
      <c r="H9019" s="14" t="s">
        <v>65</v>
      </c>
      <c r="I9019" s="14" t="s">
        <v>91</v>
      </c>
      <c r="J9019" s="14" t="s">
        <v>1845</v>
      </c>
      <c r="K9019" s="15" t="n">
        <v>17.64</v>
      </c>
      <c r="L9019" s="0" t="n">
        <v>3</v>
      </c>
      <c r="M9019" s="16" t="n">
        <v>0</v>
      </c>
      <c r="N9019" s="17" t="n">
        <v>8.6436</v>
      </c>
      <c r="O9019" s="0" t="str">
        <f aca="false">TEXT(B9019,"YYYY-MM")</f>
        <v>2017-03</v>
      </c>
      <c r="P9019" s="18" t="n">
        <f aca="false">IFERROR(N9019/K9019,0)</f>
        <v>0.49</v>
      </c>
      <c r="Q9019" s="0" t="str">
        <f aca="false">IF(M9019=0,"No Discount",IF(M9019&lt;0.2,"Low (1-19%)",IF(M9019&lt;0.4,"Medium (20-39%)","High (40%+)")))</f>
        <v>No Discount</v>
      </c>
      <c r="R9019" s="0" t="str">
        <f aca="false">INDEX('Lookup Tables'!$B$2:$B$5,MATCH(F9019,'Lookup Tables'!$A$2:$A$5,0))</f>
        <v>Manager D</v>
      </c>
    </row>
    <row r="9020" customFormat="false" ht="15" hidden="false" customHeight="false" outlineLevel="0" collapsed="false">
      <c r="A9020" s="0" t="s">
        <v>6468</v>
      </c>
      <c r="B9020" s="13" t="n">
        <v>42820</v>
      </c>
      <c r="C9020" s="13" t="n">
        <v>42822</v>
      </c>
      <c r="D9020" s="14" t="s">
        <v>52</v>
      </c>
      <c r="E9020" s="14" t="s">
        <v>53</v>
      </c>
      <c r="F9020" s="14" t="s">
        <v>63</v>
      </c>
      <c r="G9020" s="14" t="s">
        <v>3111</v>
      </c>
      <c r="H9020" s="14" t="s">
        <v>65</v>
      </c>
      <c r="I9020" s="14" t="s">
        <v>83</v>
      </c>
      <c r="J9020" s="14" t="s">
        <v>111</v>
      </c>
      <c r="K9020" s="15" t="n">
        <v>17.04</v>
      </c>
      <c r="L9020" s="0" t="n">
        <v>3</v>
      </c>
      <c r="M9020" s="16" t="n">
        <v>0.2</v>
      </c>
      <c r="N9020" s="17" t="n">
        <v>5.538</v>
      </c>
      <c r="O9020" s="0" t="str">
        <f aca="false">TEXT(B9020,"YYYY-MM")</f>
        <v>2017-03</v>
      </c>
      <c r="P9020" s="18" t="n">
        <f aca="false">IFERROR(N9020/K9020,0)</f>
        <v>0.325</v>
      </c>
      <c r="Q9020" s="0" t="str">
        <f aca="false">IF(M9020=0,"No Discount",IF(M9020&lt;0.2,"Low (1-19%)",IF(M9020&lt;0.4,"Medium (20-39%)","High (40%+)")))</f>
        <v>Medium (20-39%)</v>
      </c>
      <c r="R9020" s="0" t="str">
        <f aca="false">INDEX('Lookup Tables'!$B$2:$B$5,MATCH(F9020,'Lookup Tables'!$A$2:$A$5,0))</f>
        <v>Manager D</v>
      </c>
    </row>
    <row r="9021" customFormat="false" ht="15" hidden="false" customHeight="false" outlineLevel="0" collapsed="false">
      <c r="A9021" s="0" t="s">
        <v>6469</v>
      </c>
      <c r="B9021" s="13" t="n">
        <v>42354</v>
      </c>
      <c r="C9021" s="13" t="n">
        <v>42356</v>
      </c>
      <c r="D9021" s="14" t="s">
        <v>52</v>
      </c>
      <c r="E9021" s="14" t="s">
        <v>53</v>
      </c>
      <c r="F9021" s="14" t="s">
        <v>54</v>
      </c>
      <c r="G9021" s="14" t="s">
        <v>193</v>
      </c>
      <c r="H9021" s="14" t="s">
        <v>80</v>
      </c>
      <c r="I9021" s="14" t="s">
        <v>123</v>
      </c>
      <c r="J9021" s="14" t="s">
        <v>1725</v>
      </c>
      <c r="K9021" s="15" t="n">
        <v>99.98</v>
      </c>
      <c r="L9021" s="0" t="n">
        <v>2</v>
      </c>
      <c r="M9021" s="16" t="n">
        <v>0</v>
      </c>
      <c r="N9021" s="17" t="n">
        <v>7.9984</v>
      </c>
      <c r="O9021" s="0" t="str">
        <f aca="false">TEXT(B9021,"YYYY-MM")</f>
        <v>2015-12</v>
      </c>
      <c r="P9021" s="18" t="n">
        <f aca="false">IFERROR(N9021/K9021,0)</f>
        <v>0.08</v>
      </c>
      <c r="Q9021" s="0" t="str">
        <f aca="false">IF(M9021=0,"No Discount",IF(M9021&lt;0.2,"Low (1-19%)",IF(M9021&lt;0.4,"Medium (20-39%)","High (40%+)")))</f>
        <v>No Discount</v>
      </c>
      <c r="R9021" s="0" t="str">
        <f aca="false">INDEX('Lookup Tables'!$B$2:$B$5,MATCH(F9021,'Lookup Tables'!$A$2:$A$5,0))</f>
        <v>Manager C</v>
      </c>
    </row>
    <row r="9022" customFormat="false" ht="15" hidden="false" customHeight="false" outlineLevel="0" collapsed="false">
      <c r="A9022" s="0" t="s">
        <v>6469</v>
      </c>
      <c r="B9022" s="13" t="n">
        <v>42354</v>
      </c>
      <c r="C9022" s="13" t="n">
        <v>42356</v>
      </c>
      <c r="D9022" s="14" t="s">
        <v>52</v>
      </c>
      <c r="E9022" s="14" t="s">
        <v>53</v>
      </c>
      <c r="F9022" s="14" t="s">
        <v>54</v>
      </c>
      <c r="G9022" s="14" t="s">
        <v>193</v>
      </c>
      <c r="H9022" s="14" t="s">
        <v>56</v>
      </c>
      <c r="I9022" s="14" t="s">
        <v>76</v>
      </c>
      <c r="J9022" s="14" t="s">
        <v>1561</v>
      </c>
      <c r="K9022" s="15" t="n">
        <v>29.46</v>
      </c>
      <c r="L9022" s="0" t="n">
        <v>6</v>
      </c>
      <c r="M9022" s="16" t="n">
        <v>0</v>
      </c>
      <c r="N9022" s="17" t="n">
        <v>9.7218</v>
      </c>
      <c r="O9022" s="0" t="str">
        <f aca="false">TEXT(B9022,"YYYY-MM")</f>
        <v>2015-12</v>
      </c>
      <c r="P9022" s="18" t="n">
        <f aca="false">IFERROR(N9022/K9022,0)</f>
        <v>0.33</v>
      </c>
      <c r="Q9022" s="0" t="str">
        <f aca="false">IF(M9022=0,"No Discount",IF(M9022&lt;0.2,"Low (1-19%)",IF(M9022&lt;0.4,"Medium (20-39%)","High (40%+)")))</f>
        <v>No Discount</v>
      </c>
      <c r="R9022" s="0" t="str">
        <f aca="false">INDEX('Lookup Tables'!$B$2:$B$5,MATCH(F9022,'Lookup Tables'!$A$2:$A$5,0))</f>
        <v>Manager C</v>
      </c>
    </row>
    <row r="9023" customFormat="false" ht="15" hidden="false" customHeight="false" outlineLevel="0" collapsed="false">
      <c r="A9023" s="0" t="s">
        <v>6470</v>
      </c>
      <c r="B9023" s="13" t="n">
        <v>42689</v>
      </c>
      <c r="C9023" s="13" t="n">
        <v>42694</v>
      </c>
      <c r="D9023" s="14" t="s">
        <v>69</v>
      </c>
      <c r="E9023" s="14" t="s">
        <v>62</v>
      </c>
      <c r="F9023" s="14" t="s">
        <v>117</v>
      </c>
      <c r="G9023" s="14" t="s">
        <v>269</v>
      </c>
      <c r="H9023" s="14" t="s">
        <v>65</v>
      </c>
      <c r="I9023" s="14" t="s">
        <v>83</v>
      </c>
      <c r="J9023" s="14" t="s">
        <v>2174</v>
      </c>
      <c r="K9023" s="15" t="n">
        <v>166.92</v>
      </c>
      <c r="L9023" s="0" t="n">
        <v>13</v>
      </c>
      <c r="M9023" s="16" t="n">
        <v>0.7</v>
      </c>
      <c r="N9023" s="17" t="n">
        <v>-116.844</v>
      </c>
      <c r="O9023" s="0" t="str">
        <f aca="false">TEXT(B9023,"YYYY-MM")</f>
        <v>2016-11</v>
      </c>
      <c r="P9023" s="18" t="n">
        <f aca="false">IFERROR(N9023/K9023,0)</f>
        <v>-0.7</v>
      </c>
      <c r="Q9023" s="0" t="str">
        <f aca="false">IF(M9023=0,"No Discount",IF(M9023&lt;0.2,"Low (1-19%)",IF(M9023&lt;0.4,"Medium (20-39%)","High (40%+)")))</f>
        <v>High (40%+)</v>
      </c>
      <c r="R9023" s="0" t="str">
        <f aca="false">INDEX('Lookup Tables'!$B$2:$B$5,MATCH(F9023,'Lookup Tables'!$A$2:$A$5,0))</f>
        <v>Manager B</v>
      </c>
    </row>
    <row r="9024" customFormat="false" ht="15" hidden="false" customHeight="false" outlineLevel="0" collapsed="false">
      <c r="A9024" s="0" t="s">
        <v>6471</v>
      </c>
      <c r="B9024" s="13" t="n">
        <v>42969</v>
      </c>
      <c r="C9024" s="13" t="n">
        <v>42970</v>
      </c>
      <c r="D9024" s="14" t="s">
        <v>137</v>
      </c>
      <c r="E9024" s="14" t="s">
        <v>97</v>
      </c>
      <c r="F9024" s="14" t="s">
        <v>63</v>
      </c>
      <c r="G9024" s="14" t="s">
        <v>252</v>
      </c>
      <c r="H9024" s="14" t="s">
        <v>56</v>
      </c>
      <c r="I9024" s="14" t="s">
        <v>76</v>
      </c>
      <c r="J9024" s="14" t="s">
        <v>912</v>
      </c>
      <c r="K9024" s="15" t="n">
        <v>98.328</v>
      </c>
      <c r="L9024" s="0" t="n">
        <v>3</v>
      </c>
      <c r="M9024" s="16" t="n">
        <v>0.2</v>
      </c>
      <c r="N9024" s="17" t="n">
        <v>9.8328</v>
      </c>
      <c r="O9024" s="0" t="str">
        <f aca="false">TEXT(B9024,"YYYY-MM")</f>
        <v>2017-08</v>
      </c>
      <c r="P9024" s="18" t="n">
        <f aca="false">IFERROR(N9024/K9024,0)</f>
        <v>0.1</v>
      </c>
      <c r="Q9024" s="0" t="str">
        <f aca="false">IF(M9024=0,"No Discount",IF(M9024&lt;0.2,"Low (1-19%)",IF(M9024&lt;0.4,"Medium (20-39%)","High (40%+)")))</f>
        <v>Medium (20-39%)</v>
      </c>
      <c r="R9024" s="0" t="str">
        <f aca="false">INDEX('Lookup Tables'!$B$2:$B$5,MATCH(F9024,'Lookup Tables'!$A$2:$A$5,0))</f>
        <v>Manager D</v>
      </c>
    </row>
    <row r="9025" customFormat="false" ht="15" hidden="false" customHeight="false" outlineLevel="0" collapsed="false">
      <c r="A9025" s="0" t="s">
        <v>6472</v>
      </c>
      <c r="B9025" s="13" t="n">
        <v>42550</v>
      </c>
      <c r="C9025" s="13" t="n">
        <v>42553</v>
      </c>
      <c r="D9025" s="14" t="s">
        <v>137</v>
      </c>
      <c r="E9025" s="14" t="s">
        <v>53</v>
      </c>
      <c r="F9025" s="14" t="s">
        <v>117</v>
      </c>
      <c r="G9025" s="14" t="s">
        <v>170</v>
      </c>
      <c r="H9025" s="14" t="s">
        <v>56</v>
      </c>
      <c r="I9025" s="14" t="s">
        <v>59</v>
      </c>
      <c r="J9025" s="14" t="s">
        <v>955</v>
      </c>
      <c r="K9025" s="15" t="n">
        <v>117.882</v>
      </c>
      <c r="L9025" s="0" t="n">
        <v>1</v>
      </c>
      <c r="M9025" s="16" t="n">
        <v>0.1</v>
      </c>
      <c r="N9025" s="17" t="n">
        <v>1.3098</v>
      </c>
      <c r="O9025" s="0" t="str">
        <f aca="false">TEXT(B9025,"YYYY-MM")</f>
        <v>2016-06</v>
      </c>
      <c r="P9025" s="18" t="n">
        <f aca="false">IFERROR(N9025/K9025,0)</f>
        <v>0.0111111111111111</v>
      </c>
      <c r="Q9025" s="0" t="str">
        <f aca="false">IF(M9025=0,"No Discount",IF(M9025&lt;0.2,"Low (1-19%)",IF(M9025&lt;0.4,"Medium (20-39%)","High (40%+)")))</f>
        <v>Low (1-19%)</v>
      </c>
      <c r="R9025" s="0" t="str">
        <f aca="false">INDEX('Lookup Tables'!$B$2:$B$5,MATCH(F9025,'Lookup Tables'!$A$2:$A$5,0))</f>
        <v>Manager B</v>
      </c>
    </row>
    <row r="9026" customFormat="false" ht="15" hidden="false" customHeight="false" outlineLevel="0" collapsed="false">
      <c r="A9026" s="0" t="s">
        <v>6473</v>
      </c>
      <c r="B9026" s="13" t="n">
        <v>42912</v>
      </c>
      <c r="C9026" s="13" t="n">
        <v>42918</v>
      </c>
      <c r="D9026" s="14" t="s">
        <v>69</v>
      </c>
      <c r="E9026" s="14" t="s">
        <v>62</v>
      </c>
      <c r="F9026" s="14" t="s">
        <v>117</v>
      </c>
      <c r="G9026" s="14" t="s">
        <v>170</v>
      </c>
      <c r="H9026" s="14" t="s">
        <v>80</v>
      </c>
      <c r="I9026" s="14" t="s">
        <v>123</v>
      </c>
      <c r="J9026" s="14" t="s">
        <v>4166</v>
      </c>
      <c r="K9026" s="15" t="n">
        <v>20.97</v>
      </c>
      <c r="L9026" s="0" t="n">
        <v>3</v>
      </c>
      <c r="M9026" s="16" t="n">
        <v>0</v>
      </c>
      <c r="N9026" s="17" t="n">
        <v>9.0171</v>
      </c>
      <c r="O9026" s="0" t="str">
        <f aca="false">TEXT(B9026,"YYYY-MM")</f>
        <v>2017-06</v>
      </c>
      <c r="P9026" s="18" t="n">
        <f aca="false">IFERROR(N9026/K9026,0)</f>
        <v>0.43</v>
      </c>
      <c r="Q9026" s="0" t="str">
        <f aca="false">IF(M9026=0,"No Discount",IF(M9026&lt;0.2,"Low (1-19%)",IF(M9026&lt;0.4,"Medium (20-39%)","High (40%+)")))</f>
        <v>No Discount</v>
      </c>
      <c r="R9026" s="0" t="str">
        <f aca="false">INDEX('Lookup Tables'!$B$2:$B$5,MATCH(F9026,'Lookup Tables'!$A$2:$A$5,0))</f>
        <v>Manager B</v>
      </c>
    </row>
    <row r="9027" customFormat="false" ht="15" hidden="false" customHeight="false" outlineLevel="0" collapsed="false">
      <c r="A9027" s="0" t="s">
        <v>6473</v>
      </c>
      <c r="B9027" s="13" t="n">
        <v>42912</v>
      </c>
      <c r="C9027" s="13" t="n">
        <v>42918</v>
      </c>
      <c r="D9027" s="14" t="s">
        <v>69</v>
      </c>
      <c r="E9027" s="14" t="s">
        <v>62</v>
      </c>
      <c r="F9027" s="14" t="s">
        <v>117</v>
      </c>
      <c r="G9027" s="14" t="s">
        <v>170</v>
      </c>
      <c r="H9027" s="14" t="s">
        <v>80</v>
      </c>
      <c r="I9027" s="14" t="s">
        <v>123</v>
      </c>
      <c r="J9027" s="14" t="s">
        <v>3121</v>
      </c>
      <c r="K9027" s="15" t="n">
        <v>139.96</v>
      </c>
      <c r="L9027" s="0" t="n">
        <v>4</v>
      </c>
      <c r="M9027" s="16" t="n">
        <v>0</v>
      </c>
      <c r="N9027" s="17" t="n">
        <v>9.7972</v>
      </c>
      <c r="O9027" s="0" t="str">
        <f aca="false">TEXT(B9027,"YYYY-MM")</f>
        <v>2017-06</v>
      </c>
      <c r="P9027" s="18" t="n">
        <f aca="false">IFERROR(N9027/K9027,0)</f>
        <v>0.07</v>
      </c>
      <c r="Q9027" s="0" t="str">
        <f aca="false">IF(M9027=0,"No Discount",IF(M9027&lt;0.2,"Low (1-19%)",IF(M9027&lt;0.4,"Medium (20-39%)","High (40%+)")))</f>
        <v>No Discount</v>
      </c>
      <c r="R9027" s="0" t="str">
        <f aca="false">INDEX('Lookup Tables'!$B$2:$B$5,MATCH(F9027,'Lookup Tables'!$A$2:$A$5,0))</f>
        <v>Manager B</v>
      </c>
    </row>
    <row r="9028" customFormat="false" ht="15" hidden="false" customHeight="false" outlineLevel="0" collapsed="false">
      <c r="A9028" s="0" t="s">
        <v>6473</v>
      </c>
      <c r="B9028" s="13" t="n">
        <v>42912</v>
      </c>
      <c r="C9028" s="13" t="n">
        <v>42918</v>
      </c>
      <c r="D9028" s="14" t="s">
        <v>69</v>
      </c>
      <c r="E9028" s="14" t="s">
        <v>62</v>
      </c>
      <c r="F9028" s="14" t="s">
        <v>117</v>
      </c>
      <c r="G9028" s="14" t="s">
        <v>170</v>
      </c>
      <c r="H9028" s="14" t="s">
        <v>56</v>
      </c>
      <c r="I9028" s="14" t="s">
        <v>76</v>
      </c>
      <c r="J9028" s="14" t="s">
        <v>1766</v>
      </c>
      <c r="K9028" s="15" t="n">
        <v>37.74</v>
      </c>
      <c r="L9028" s="0" t="n">
        <v>3</v>
      </c>
      <c r="M9028" s="16" t="n">
        <v>0</v>
      </c>
      <c r="N9028" s="17" t="n">
        <v>12.8316</v>
      </c>
      <c r="O9028" s="0" t="str">
        <f aca="false">TEXT(B9028,"YYYY-MM")</f>
        <v>2017-06</v>
      </c>
      <c r="P9028" s="18" t="n">
        <f aca="false">IFERROR(N9028/K9028,0)</f>
        <v>0.34</v>
      </c>
      <c r="Q9028" s="0" t="str">
        <f aca="false">IF(M9028=0,"No Discount",IF(M9028&lt;0.2,"Low (1-19%)",IF(M9028&lt;0.4,"Medium (20-39%)","High (40%+)")))</f>
        <v>No Discount</v>
      </c>
      <c r="R9028" s="0" t="str">
        <f aca="false">INDEX('Lookup Tables'!$B$2:$B$5,MATCH(F9028,'Lookup Tables'!$A$2:$A$5,0))</f>
        <v>Manager B</v>
      </c>
    </row>
    <row r="9029" customFormat="false" ht="15" hidden="false" customHeight="false" outlineLevel="0" collapsed="false">
      <c r="A9029" s="0" t="s">
        <v>6474</v>
      </c>
      <c r="B9029" s="13" t="n">
        <v>42995</v>
      </c>
      <c r="C9029" s="13" t="n">
        <v>43000</v>
      </c>
      <c r="D9029" s="14" t="s">
        <v>69</v>
      </c>
      <c r="E9029" s="14" t="s">
        <v>53</v>
      </c>
      <c r="F9029" s="14" t="s">
        <v>117</v>
      </c>
      <c r="G9029" s="14" t="s">
        <v>584</v>
      </c>
      <c r="H9029" s="14" t="s">
        <v>56</v>
      </c>
      <c r="I9029" s="14" t="s">
        <v>76</v>
      </c>
      <c r="J9029" s="14" t="s">
        <v>1108</v>
      </c>
      <c r="K9029" s="15" t="n">
        <v>14.82</v>
      </c>
      <c r="L9029" s="0" t="n">
        <v>3</v>
      </c>
      <c r="M9029" s="16" t="n">
        <v>0</v>
      </c>
      <c r="N9029" s="17" t="n">
        <v>6.2244</v>
      </c>
      <c r="O9029" s="0" t="str">
        <f aca="false">TEXT(B9029,"YYYY-MM")</f>
        <v>2017-09</v>
      </c>
      <c r="P9029" s="18" t="n">
        <f aca="false">IFERROR(N9029/K9029,0)</f>
        <v>0.42</v>
      </c>
      <c r="Q9029" s="0" t="str">
        <f aca="false">IF(M9029=0,"No Discount",IF(M9029&lt;0.2,"Low (1-19%)",IF(M9029&lt;0.4,"Medium (20-39%)","High (40%+)")))</f>
        <v>No Discount</v>
      </c>
      <c r="R9029" s="0" t="str">
        <f aca="false">INDEX('Lookup Tables'!$B$2:$B$5,MATCH(F9029,'Lookup Tables'!$A$2:$A$5,0))</f>
        <v>Manager B</v>
      </c>
    </row>
    <row r="9030" customFormat="false" ht="15" hidden="false" customHeight="false" outlineLevel="0" collapsed="false">
      <c r="A9030" s="0" t="s">
        <v>6474</v>
      </c>
      <c r="B9030" s="13" t="n">
        <v>42995</v>
      </c>
      <c r="C9030" s="13" t="n">
        <v>43000</v>
      </c>
      <c r="D9030" s="14" t="s">
        <v>69</v>
      </c>
      <c r="E9030" s="14" t="s">
        <v>53</v>
      </c>
      <c r="F9030" s="14" t="s">
        <v>117</v>
      </c>
      <c r="G9030" s="14" t="s">
        <v>584</v>
      </c>
      <c r="H9030" s="14" t="s">
        <v>56</v>
      </c>
      <c r="I9030" s="14" t="s">
        <v>76</v>
      </c>
      <c r="J9030" s="14" t="s">
        <v>791</v>
      </c>
      <c r="K9030" s="15" t="n">
        <v>191.82</v>
      </c>
      <c r="L9030" s="0" t="n">
        <v>3</v>
      </c>
      <c r="M9030" s="16" t="n">
        <v>0</v>
      </c>
      <c r="N9030" s="17" t="n">
        <v>61.3824</v>
      </c>
      <c r="O9030" s="0" t="str">
        <f aca="false">TEXT(B9030,"YYYY-MM")</f>
        <v>2017-09</v>
      </c>
      <c r="P9030" s="18" t="n">
        <f aca="false">IFERROR(N9030/K9030,0)</f>
        <v>0.32</v>
      </c>
      <c r="Q9030" s="0" t="str">
        <f aca="false">IF(M9030=0,"No Discount",IF(M9030&lt;0.2,"Low (1-19%)",IF(M9030&lt;0.4,"Medium (20-39%)","High (40%+)")))</f>
        <v>No Discount</v>
      </c>
      <c r="R9030" s="0" t="str">
        <f aca="false">INDEX('Lookup Tables'!$B$2:$B$5,MATCH(F9030,'Lookup Tables'!$A$2:$A$5,0))</f>
        <v>Manager B</v>
      </c>
    </row>
    <row r="9031" customFormat="false" ht="15" hidden="false" customHeight="false" outlineLevel="0" collapsed="false">
      <c r="A9031" s="0" t="s">
        <v>6475</v>
      </c>
      <c r="B9031" s="13" t="n">
        <v>42203</v>
      </c>
      <c r="C9031" s="13" t="n">
        <v>42208</v>
      </c>
      <c r="D9031" s="14" t="s">
        <v>69</v>
      </c>
      <c r="E9031" s="14" t="s">
        <v>53</v>
      </c>
      <c r="F9031" s="14" t="s">
        <v>117</v>
      </c>
      <c r="G9031" s="14" t="s">
        <v>170</v>
      </c>
      <c r="H9031" s="14" t="s">
        <v>65</v>
      </c>
      <c r="I9031" s="14" t="s">
        <v>83</v>
      </c>
      <c r="J9031" s="14" t="s">
        <v>937</v>
      </c>
      <c r="K9031" s="15" t="n">
        <v>13.904</v>
      </c>
      <c r="L9031" s="0" t="n">
        <v>2</v>
      </c>
      <c r="M9031" s="16" t="n">
        <v>0.2</v>
      </c>
      <c r="N9031" s="17" t="n">
        <v>4.5188</v>
      </c>
      <c r="O9031" s="0" t="str">
        <f aca="false">TEXT(B9031,"YYYY-MM")</f>
        <v>2015-07</v>
      </c>
      <c r="P9031" s="18" t="n">
        <f aca="false">IFERROR(N9031/K9031,0)</f>
        <v>0.325</v>
      </c>
      <c r="Q9031" s="0" t="str">
        <f aca="false">IF(M9031=0,"No Discount",IF(M9031&lt;0.2,"Low (1-19%)",IF(M9031&lt;0.4,"Medium (20-39%)","High (40%+)")))</f>
        <v>Medium (20-39%)</v>
      </c>
      <c r="R9031" s="0" t="str">
        <f aca="false">INDEX('Lookup Tables'!$B$2:$B$5,MATCH(F9031,'Lookup Tables'!$A$2:$A$5,0))</f>
        <v>Manager B</v>
      </c>
    </row>
    <row r="9032" customFormat="false" ht="15" hidden="false" customHeight="false" outlineLevel="0" collapsed="false">
      <c r="A9032" s="0" t="s">
        <v>6476</v>
      </c>
      <c r="B9032" s="13" t="n">
        <v>43344</v>
      </c>
      <c r="C9032" s="13" t="n">
        <v>43344</v>
      </c>
      <c r="D9032" s="14" t="s">
        <v>606</v>
      </c>
      <c r="E9032" s="14" t="s">
        <v>62</v>
      </c>
      <c r="F9032" s="14" t="s">
        <v>63</v>
      </c>
      <c r="G9032" s="14" t="s">
        <v>94</v>
      </c>
      <c r="H9032" s="14" t="s">
        <v>65</v>
      </c>
      <c r="I9032" s="14" t="s">
        <v>85</v>
      </c>
      <c r="J9032" s="14" t="s">
        <v>2159</v>
      </c>
      <c r="K9032" s="15" t="n">
        <v>314.6</v>
      </c>
      <c r="L9032" s="0" t="n">
        <v>4</v>
      </c>
      <c r="M9032" s="16" t="n">
        <v>0</v>
      </c>
      <c r="N9032" s="17" t="n">
        <v>103.818</v>
      </c>
      <c r="O9032" s="0" t="str">
        <f aca="false">TEXT(B9032,"YYYY-MM")</f>
        <v>2018-09</v>
      </c>
      <c r="P9032" s="18" t="n">
        <f aca="false">IFERROR(N9032/K9032,0)</f>
        <v>0.33</v>
      </c>
      <c r="Q9032" s="0" t="str">
        <f aca="false">IF(M9032=0,"No Discount",IF(M9032&lt;0.2,"Low (1-19%)",IF(M9032&lt;0.4,"Medium (20-39%)","High (40%+)")))</f>
        <v>No Discount</v>
      </c>
      <c r="R9032" s="0" t="str">
        <f aca="false">INDEX('Lookup Tables'!$B$2:$B$5,MATCH(F9032,'Lookup Tables'!$A$2:$A$5,0))</f>
        <v>Manager D</v>
      </c>
    </row>
    <row r="9033" customFormat="false" ht="15" hidden="false" customHeight="false" outlineLevel="0" collapsed="false">
      <c r="A9033" s="0" t="s">
        <v>6476</v>
      </c>
      <c r="B9033" s="13" t="n">
        <v>43344</v>
      </c>
      <c r="C9033" s="13" t="n">
        <v>43344</v>
      </c>
      <c r="D9033" s="14" t="s">
        <v>606</v>
      </c>
      <c r="E9033" s="14" t="s">
        <v>62</v>
      </c>
      <c r="F9033" s="14" t="s">
        <v>63</v>
      </c>
      <c r="G9033" s="14" t="s">
        <v>94</v>
      </c>
      <c r="H9033" s="14" t="s">
        <v>56</v>
      </c>
      <c r="I9033" s="14" t="s">
        <v>71</v>
      </c>
      <c r="J9033" s="14" t="s">
        <v>448</v>
      </c>
      <c r="K9033" s="15" t="n">
        <v>283.56</v>
      </c>
      <c r="L9033" s="0" t="n">
        <v>4</v>
      </c>
      <c r="M9033" s="16" t="n">
        <v>0</v>
      </c>
      <c r="N9033" s="17" t="n">
        <v>45.3696</v>
      </c>
      <c r="O9033" s="0" t="str">
        <f aca="false">TEXT(B9033,"YYYY-MM")</f>
        <v>2018-09</v>
      </c>
      <c r="P9033" s="18" t="n">
        <f aca="false">IFERROR(N9033/K9033,0)</f>
        <v>0.16</v>
      </c>
      <c r="Q9033" s="0" t="str">
        <f aca="false">IF(M9033=0,"No Discount",IF(M9033&lt;0.2,"Low (1-19%)",IF(M9033&lt;0.4,"Medium (20-39%)","High (40%+)")))</f>
        <v>No Discount</v>
      </c>
      <c r="R9033" s="0" t="str">
        <f aca="false">INDEX('Lookup Tables'!$B$2:$B$5,MATCH(F9033,'Lookup Tables'!$A$2:$A$5,0))</f>
        <v>Manager D</v>
      </c>
    </row>
    <row r="9034" customFormat="false" ht="15" hidden="false" customHeight="false" outlineLevel="0" collapsed="false">
      <c r="A9034" s="0" t="s">
        <v>6477</v>
      </c>
      <c r="B9034" s="13" t="n">
        <v>43273</v>
      </c>
      <c r="C9034" s="13" t="n">
        <v>43277</v>
      </c>
      <c r="D9034" s="14" t="s">
        <v>69</v>
      </c>
      <c r="E9034" s="14" t="s">
        <v>97</v>
      </c>
      <c r="F9034" s="14" t="s">
        <v>98</v>
      </c>
      <c r="G9034" s="14" t="s">
        <v>157</v>
      </c>
      <c r="H9034" s="14" t="s">
        <v>56</v>
      </c>
      <c r="I9034" s="14" t="s">
        <v>59</v>
      </c>
      <c r="J9034" s="14" t="s">
        <v>60</v>
      </c>
      <c r="K9034" s="15" t="n">
        <v>487.96</v>
      </c>
      <c r="L9034" s="0" t="n">
        <v>2</v>
      </c>
      <c r="M9034" s="16" t="n">
        <v>0</v>
      </c>
      <c r="N9034" s="17" t="n">
        <v>146.388</v>
      </c>
      <c r="O9034" s="0" t="str">
        <f aca="false">TEXT(B9034,"YYYY-MM")</f>
        <v>2018-06</v>
      </c>
      <c r="P9034" s="18" t="n">
        <f aca="false">IFERROR(N9034/K9034,0)</f>
        <v>0.3</v>
      </c>
      <c r="Q9034" s="0" t="str">
        <f aca="false">IF(M9034=0,"No Discount",IF(M9034&lt;0.2,"Low (1-19%)",IF(M9034&lt;0.4,"Medium (20-39%)","High (40%+)")))</f>
        <v>No Discount</v>
      </c>
      <c r="R9034" s="0" t="str">
        <f aca="false">INDEX('Lookup Tables'!$B$2:$B$5,MATCH(F9034,'Lookup Tables'!$A$2:$A$5,0))</f>
        <v>Manager A</v>
      </c>
    </row>
    <row r="9035" customFormat="false" ht="15" hidden="false" customHeight="false" outlineLevel="0" collapsed="false">
      <c r="A9035" s="0" t="s">
        <v>6478</v>
      </c>
      <c r="B9035" s="13" t="n">
        <v>42249</v>
      </c>
      <c r="C9035" s="13" t="n">
        <v>42254</v>
      </c>
      <c r="D9035" s="14" t="s">
        <v>69</v>
      </c>
      <c r="E9035" s="14" t="s">
        <v>53</v>
      </c>
      <c r="F9035" s="14" t="s">
        <v>54</v>
      </c>
      <c r="G9035" s="14" t="s">
        <v>787</v>
      </c>
      <c r="H9035" s="14" t="s">
        <v>65</v>
      </c>
      <c r="I9035" s="14" t="s">
        <v>83</v>
      </c>
      <c r="J9035" s="14" t="s">
        <v>2216</v>
      </c>
      <c r="K9035" s="15" t="n">
        <v>1793.98</v>
      </c>
      <c r="L9035" s="0" t="n">
        <v>2</v>
      </c>
      <c r="M9035" s="16" t="n">
        <v>0</v>
      </c>
      <c r="N9035" s="17" t="n">
        <v>843.1706</v>
      </c>
      <c r="O9035" s="0" t="str">
        <f aca="false">TEXT(B9035,"YYYY-MM")</f>
        <v>2015-09</v>
      </c>
      <c r="P9035" s="18" t="n">
        <f aca="false">IFERROR(N9035/K9035,0)</f>
        <v>0.47</v>
      </c>
      <c r="Q9035" s="0" t="str">
        <f aca="false">IF(M9035=0,"No Discount",IF(M9035&lt;0.2,"Low (1-19%)",IF(M9035&lt;0.4,"Medium (20-39%)","High (40%+)")))</f>
        <v>No Discount</v>
      </c>
      <c r="R9035" s="0" t="str">
        <f aca="false">INDEX('Lookup Tables'!$B$2:$B$5,MATCH(F9035,'Lookup Tables'!$A$2:$A$5,0))</f>
        <v>Manager C</v>
      </c>
    </row>
    <row r="9036" customFormat="false" ht="15" hidden="false" customHeight="false" outlineLevel="0" collapsed="false">
      <c r="A9036" s="0" t="s">
        <v>6479</v>
      </c>
      <c r="B9036" s="13" t="n">
        <v>42644</v>
      </c>
      <c r="C9036" s="13" t="n">
        <v>42648</v>
      </c>
      <c r="D9036" s="14" t="s">
        <v>69</v>
      </c>
      <c r="E9036" s="14" t="s">
        <v>53</v>
      </c>
      <c r="F9036" s="14" t="s">
        <v>98</v>
      </c>
      <c r="G9036" s="14" t="s">
        <v>146</v>
      </c>
      <c r="H9036" s="14" t="s">
        <v>65</v>
      </c>
      <c r="I9036" s="14" t="s">
        <v>83</v>
      </c>
      <c r="J9036" s="14" t="s">
        <v>2791</v>
      </c>
      <c r="K9036" s="15" t="n">
        <v>2.992</v>
      </c>
      <c r="L9036" s="0" t="n">
        <v>4</v>
      </c>
      <c r="M9036" s="16" t="n">
        <v>0.8</v>
      </c>
      <c r="N9036" s="17" t="n">
        <v>-4.488</v>
      </c>
      <c r="O9036" s="0" t="str">
        <f aca="false">TEXT(B9036,"YYYY-MM")</f>
        <v>2016-10</v>
      </c>
      <c r="P9036" s="18" t="n">
        <f aca="false">IFERROR(N9036/K9036,0)</f>
        <v>-1.5</v>
      </c>
      <c r="Q9036" s="0" t="str">
        <f aca="false">IF(M9036=0,"No Discount",IF(M9036&lt;0.2,"Low (1-19%)",IF(M9036&lt;0.4,"Medium (20-39%)","High (40%+)")))</f>
        <v>High (40%+)</v>
      </c>
      <c r="R9036" s="0" t="str">
        <f aca="false">INDEX('Lookup Tables'!$B$2:$B$5,MATCH(F9036,'Lookup Tables'!$A$2:$A$5,0))</f>
        <v>Manager A</v>
      </c>
    </row>
    <row r="9037" customFormat="false" ht="15" hidden="false" customHeight="false" outlineLevel="0" collapsed="false">
      <c r="A9037" s="0" t="s">
        <v>6479</v>
      </c>
      <c r="B9037" s="13" t="n">
        <v>42644</v>
      </c>
      <c r="C9037" s="13" t="n">
        <v>42648</v>
      </c>
      <c r="D9037" s="14" t="s">
        <v>69</v>
      </c>
      <c r="E9037" s="14" t="s">
        <v>53</v>
      </c>
      <c r="F9037" s="14" t="s">
        <v>98</v>
      </c>
      <c r="G9037" s="14" t="s">
        <v>146</v>
      </c>
      <c r="H9037" s="14" t="s">
        <v>80</v>
      </c>
      <c r="I9037" s="14" t="s">
        <v>123</v>
      </c>
      <c r="J9037" s="14" t="s">
        <v>337</v>
      </c>
      <c r="K9037" s="15" t="n">
        <v>108.768</v>
      </c>
      <c r="L9037" s="0" t="n">
        <v>4</v>
      </c>
      <c r="M9037" s="16" t="n">
        <v>0.2</v>
      </c>
      <c r="N9037" s="17" t="n">
        <v>2.7192</v>
      </c>
      <c r="O9037" s="0" t="str">
        <f aca="false">TEXT(B9037,"YYYY-MM")</f>
        <v>2016-10</v>
      </c>
      <c r="P9037" s="18" t="n">
        <f aca="false">IFERROR(N9037/K9037,0)</f>
        <v>0.025</v>
      </c>
      <c r="Q9037" s="0" t="str">
        <f aca="false">IF(M9037=0,"No Discount",IF(M9037&lt;0.2,"Low (1-19%)",IF(M9037&lt;0.4,"Medium (20-39%)","High (40%+)")))</f>
        <v>Medium (20-39%)</v>
      </c>
      <c r="R9037" s="0" t="str">
        <f aca="false">INDEX('Lookup Tables'!$B$2:$B$5,MATCH(F9037,'Lookup Tables'!$A$2:$A$5,0))</f>
        <v>Manager A</v>
      </c>
    </row>
    <row r="9038" customFormat="false" ht="15" hidden="false" customHeight="false" outlineLevel="0" collapsed="false">
      <c r="A9038" s="0" t="s">
        <v>6480</v>
      </c>
      <c r="B9038" s="13" t="n">
        <v>42467</v>
      </c>
      <c r="C9038" s="13" t="n">
        <v>42470</v>
      </c>
      <c r="D9038" s="14" t="s">
        <v>137</v>
      </c>
      <c r="E9038" s="14" t="s">
        <v>53</v>
      </c>
      <c r="F9038" s="14" t="s">
        <v>117</v>
      </c>
      <c r="G9038" s="14" t="s">
        <v>170</v>
      </c>
      <c r="H9038" s="14" t="s">
        <v>65</v>
      </c>
      <c r="I9038" s="14" t="s">
        <v>91</v>
      </c>
      <c r="J9038" s="14" t="s">
        <v>1831</v>
      </c>
      <c r="K9038" s="15" t="n">
        <v>25.92</v>
      </c>
      <c r="L9038" s="0" t="n">
        <v>4</v>
      </c>
      <c r="M9038" s="16" t="n">
        <v>0</v>
      </c>
      <c r="N9038" s="17" t="n">
        <v>12.4416</v>
      </c>
      <c r="O9038" s="0" t="str">
        <f aca="false">TEXT(B9038,"YYYY-MM")</f>
        <v>2016-04</v>
      </c>
      <c r="P9038" s="18" t="n">
        <f aca="false">IFERROR(N9038/K9038,0)</f>
        <v>0.48</v>
      </c>
      <c r="Q9038" s="0" t="str">
        <f aca="false">IF(M9038=0,"No Discount",IF(M9038&lt;0.2,"Low (1-19%)",IF(M9038&lt;0.4,"Medium (20-39%)","High (40%+)")))</f>
        <v>No Discount</v>
      </c>
      <c r="R9038" s="0" t="str">
        <f aca="false">INDEX('Lookup Tables'!$B$2:$B$5,MATCH(F9038,'Lookup Tables'!$A$2:$A$5,0))</f>
        <v>Manager B</v>
      </c>
    </row>
    <row r="9039" customFormat="false" ht="15" hidden="false" customHeight="false" outlineLevel="0" collapsed="false">
      <c r="A9039" s="0" t="s">
        <v>6480</v>
      </c>
      <c r="B9039" s="13" t="n">
        <v>42467</v>
      </c>
      <c r="C9039" s="13" t="n">
        <v>42470</v>
      </c>
      <c r="D9039" s="14" t="s">
        <v>137</v>
      </c>
      <c r="E9039" s="14" t="s">
        <v>53</v>
      </c>
      <c r="F9039" s="14" t="s">
        <v>117</v>
      </c>
      <c r="G9039" s="14" t="s">
        <v>170</v>
      </c>
      <c r="H9039" s="14" t="s">
        <v>65</v>
      </c>
      <c r="I9039" s="14" t="s">
        <v>73</v>
      </c>
      <c r="J9039" s="14" t="s">
        <v>1833</v>
      </c>
      <c r="K9039" s="15" t="n">
        <v>22.58</v>
      </c>
      <c r="L9039" s="0" t="n">
        <v>2</v>
      </c>
      <c r="M9039" s="16" t="n">
        <v>0</v>
      </c>
      <c r="N9039" s="17" t="n">
        <v>5.8708</v>
      </c>
      <c r="O9039" s="0" t="str">
        <f aca="false">TEXT(B9039,"YYYY-MM")</f>
        <v>2016-04</v>
      </c>
      <c r="P9039" s="18" t="n">
        <f aca="false">IFERROR(N9039/K9039,0)</f>
        <v>0.26</v>
      </c>
      <c r="Q9039" s="0" t="str">
        <f aca="false">IF(M9039=0,"No Discount",IF(M9039&lt;0.2,"Low (1-19%)",IF(M9039&lt;0.4,"Medium (20-39%)","High (40%+)")))</f>
        <v>No Discount</v>
      </c>
      <c r="R9039" s="0" t="str">
        <f aca="false">INDEX('Lookup Tables'!$B$2:$B$5,MATCH(F9039,'Lookup Tables'!$A$2:$A$5,0))</f>
        <v>Manager B</v>
      </c>
    </row>
    <row r="9040" customFormat="false" ht="15" hidden="false" customHeight="false" outlineLevel="0" collapsed="false">
      <c r="A9040" s="0" t="s">
        <v>6481</v>
      </c>
      <c r="B9040" s="13" t="n">
        <v>43425</v>
      </c>
      <c r="C9040" s="13" t="n">
        <v>43425</v>
      </c>
      <c r="D9040" s="14" t="s">
        <v>606</v>
      </c>
      <c r="E9040" s="14" t="s">
        <v>53</v>
      </c>
      <c r="F9040" s="14" t="s">
        <v>98</v>
      </c>
      <c r="G9040" s="14" t="s">
        <v>99</v>
      </c>
      <c r="H9040" s="14" t="s">
        <v>80</v>
      </c>
      <c r="I9040" s="14" t="s">
        <v>81</v>
      </c>
      <c r="J9040" s="14" t="s">
        <v>823</v>
      </c>
      <c r="K9040" s="15" t="n">
        <v>55.176</v>
      </c>
      <c r="L9040" s="0" t="n">
        <v>3</v>
      </c>
      <c r="M9040" s="16" t="n">
        <v>0.2</v>
      </c>
      <c r="N9040" s="17" t="n">
        <v>-12.4146</v>
      </c>
      <c r="O9040" s="0" t="str">
        <f aca="false">TEXT(B9040,"YYYY-MM")</f>
        <v>2018-11</v>
      </c>
      <c r="P9040" s="18" t="n">
        <f aca="false">IFERROR(N9040/K9040,0)</f>
        <v>-0.225</v>
      </c>
      <c r="Q9040" s="0" t="str">
        <f aca="false">IF(M9040=0,"No Discount",IF(M9040&lt;0.2,"Low (1-19%)",IF(M9040&lt;0.4,"Medium (20-39%)","High (40%+)")))</f>
        <v>Medium (20-39%)</v>
      </c>
      <c r="R9040" s="0" t="str">
        <f aca="false">INDEX('Lookup Tables'!$B$2:$B$5,MATCH(F9040,'Lookup Tables'!$A$2:$A$5,0))</f>
        <v>Manager A</v>
      </c>
    </row>
    <row r="9041" customFormat="false" ht="15" hidden="false" customHeight="false" outlineLevel="0" collapsed="false">
      <c r="A9041" s="0" t="s">
        <v>6482</v>
      </c>
      <c r="B9041" s="13" t="n">
        <v>43086</v>
      </c>
      <c r="C9041" s="13" t="n">
        <v>43090</v>
      </c>
      <c r="D9041" s="14" t="s">
        <v>69</v>
      </c>
      <c r="E9041" s="14" t="s">
        <v>53</v>
      </c>
      <c r="F9041" s="14" t="s">
        <v>98</v>
      </c>
      <c r="G9041" s="14" t="s">
        <v>157</v>
      </c>
      <c r="H9041" s="14" t="s">
        <v>65</v>
      </c>
      <c r="I9041" s="14" t="s">
        <v>83</v>
      </c>
      <c r="J9041" s="14" t="s">
        <v>1220</v>
      </c>
      <c r="K9041" s="15" t="n">
        <v>9892.74</v>
      </c>
      <c r="L9041" s="0" t="n">
        <v>13</v>
      </c>
      <c r="M9041" s="16" t="n">
        <v>0</v>
      </c>
      <c r="N9041" s="17" t="n">
        <v>4946.37</v>
      </c>
      <c r="O9041" s="0" t="str">
        <f aca="false">TEXT(B9041,"YYYY-MM")</f>
        <v>2017-12</v>
      </c>
      <c r="P9041" s="18" t="n">
        <f aca="false">IFERROR(N9041/K9041,0)</f>
        <v>0.5</v>
      </c>
      <c r="Q9041" s="0" t="str">
        <f aca="false">IF(M9041=0,"No Discount",IF(M9041&lt;0.2,"Low (1-19%)",IF(M9041&lt;0.4,"Medium (20-39%)","High (40%+)")))</f>
        <v>No Discount</v>
      </c>
      <c r="R9041" s="0" t="str">
        <f aca="false">INDEX('Lookup Tables'!$B$2:$B$5,MATCH(F9041,'Lookup Tables'!$A$2:$A$5,0))</f>
        <v>Manager A</v>
      </c>
    </row>
    <row r="9042" customFormat="false" ht="15" hidden="false" customHeight="false" outlineLevel="0" collapsed="false">
      <c r="A9042" s="0" t="s">
        <v>6483</v>
      </c>
      <c r="B9042" s="13" t="n">
        <v>42266</v>
      </c>
      <c r="C9042" s="13" t="n">
        <v>42271</v>
      </c>
      <c r="D9042" s="14" t="s">
        <v>69</v>
      </c>
      <c r="E9042" s="14" t="s">
        <v>62</v>
      </c>
      <c r="F9042" s="14" t="s">
        <v>63</v>
      </c>
      <c r="G9042" s="14" t="s">
        <v>189</v>
      </c>
      <c r="H9042" s="14" t="s">
        <v>56</v>
      </c>
      <c r="I9042" s="14" t="s">
        <v>71</v>
      </c>
      <c r="J9042" s="14" t="s">
        <v>2076</v>
      </c>
      <c r="K9042" s="15" t="n">
        <v>73.915</v>
      </c>
      <c r="L9042" s="0" t="n">
        <v>1</v>
      </c>
      <c r="M9042" s="16" t="n">
        <v>0.5</v>
      </c>
      <c r="N9042" s="17" t="n">
        <v>-45.8273</v>
      </c>
      <c r="O9042" s="0" t="str">
        <f aca="false">TEXT(B9042,"YYYY-MM")</f>
        <v>2015-09</v>
      </c>
      <c r="P9042" s="18" t="n">
        <f aca="false">IFERROR(N9042/K9042,0)</f>
        <v>-0.62</v>
      </c>
      <c r="Q9042" s="0" t="str">
        <f aca="false">IF(M9042=0,"No Discount",IF(M9042&lt;0.2,"Low (1-19%)",IF(M9042&lt;0.4,"Medium (20-39%)","High (40%+)")))</f>
        <v>High (40%+)</v>
      </c>
      <c r="R9042" s="0" t="str">
        <f aca="false">INDEX('Lookup Tables'!$B$2:$B$5,MATCH(F9042,'Lookup Tables'!$A$2:$A$5,0))</f>
        <v>Manager D</v>
      </c>
    </row>
    <row r="9043" customFormat="false" ht="15" hidden="false" customHeight="false" outlineLevel="0" collapsed="false">
      <c r="A9043" s="0" t="s">
        <v>6484</v>
      </c>
      <c r="B9043" s="13" t="n">
        <v>42275</v>
      </c>
      <c r="C9043" s="13" t="n">
        <v>42280</v>
      </c>
      <c r="D9043" s="14" t="s">
        <v>69</v>
      </c>
      <c r="E9043" s="14" t="s">
        <v>53</v>
      </c>
      <c r="F9043" s="14" t="s">
        <v>54</v>
      </c>
      <c r="G9043" s="14" t="s">
        <v>70</v>
      </c>
      <c r="H9043" s="14" t="s">
        <v>56</v>
      </c>
      <c r="I9043" s="14" t="s">
        <v>76</v>
      </c>
      <c r="J9043" s="14" t="s">
        <v>5369</v>
      </c>
      <c r="K9043" s="15" t="n">
        <v>337.088</v>
      </c>
      <c r="L9043" s="0" t="n">
        <v>4</v>
      </c>
      <c r="M9043" s="16" t="n">
        <v>0.2</v>
      </c>
      <c r="N9043" s="17" t="n">
        <v>16.8544</v>
      </c>
      <c r="O9043" s="0" t="str">
        <f aca="false">TEXT(B9043,"YYYY-MM")</f>
        <v>2015-09</v>
      </c>
      <c r="P9043" s="18" t="n">
        <f aca="false">IFERROR(N9043/K9043,0)</f>
        <v>0.05</v>
      </c>
      <c r="Q9043" s="0" t="str">
        <f aca="false">IF(M9043=0,"No Discount",IF(M9043&lt;0.2,"Low (1-19%)",IF(M9043&lt;0.4,"Medium (20-39%)","High (40%+)")))</f>
        <v>Medium (20-39%)</v>
      </c>
      <c r="R9043" s="0" t="str">
        <f aca="false">INDEX('Lookup Tables'!$B$2:$B$5,MATCH(F9043,'Lookup Tables'!$A$2:$A$5,0))</f>
        <v>Manager C</v>
      </c>
    </row>
    <row r="9044" customFormat="false" ht="15" hidden="false" customHeight="false" outlineLevel="0" collapsed="false">
      <c r="A9044" s="0" t="s">
        <v>6485</v>
      </c>
      <c r="B9044" s="13" t="n">
        <v>42635</v>
      </c>
      <c r="C9044" s="13" t="n">
        <v>42639</v>
      </c>
      <c r="D9044" s="14" t="s">
        <v>52</v>
      </c>
      <c r="E9044" s="14" t="s">
        <v>62</v>
      </c>
      <c r="F9044" s="14" t="s">
        <v>63</v>
      </c>
      <c r="G9044" s="14" t="s">
        <v>64</v>
      </c>
      <c r="H9044" s="14" t="s">
        <v>65</v>
      </c>
      <c r="I9044" s="14" t="s">
        <v>85</v>
      </c>
      <c r="J9044" s="14" t="s">
        <v>999</v>
      </c>
      <c r="K9044" s="15" t="n">
        <v>61.44</v>
      </c>
      <c r="L9044" s="0" t="n">
        <v>3</v>
      </c>
      <c r="M9044" s="16" t="n">
        <v>0</v>
      </c>
      <c r="N9044" s="17" t="n">
        <v>16.5888</v>
      </c>
      <c r="O9044" s="0" t="str">
        <f aca="false">TEXT(B9044,"YYYY-MM")</f>
        <v>2016-09</v>
      </c>
      <c r="P9044" s="18" t="n">
        <f aca="false">IFERROR(N9044/K9044,0)</f>
        <v>0.27</v>
      </c>
      <c r="Q9044" s="0" t="str">
        <f aca="false">IF(M9044=0,"No Discount",IF(M9044&lt;0.2,"Low (1-19%)",IF(M9044&lt;0.4,"Medium (20-39%)","High (40%+)")))</f>
        <v>No Discount</v>
      </c>
      <c r="R9044" s="0" t="str">
        <f aca="false">INDEX('Lookup Tables'!$B$2:$B$5,MATCH(F9044,'Lookup Tables'!$A$2:$A$5,0))</f>
        <v>Manager D</v>
      </c>
    </row>
    <row r="9045" customFormat="false" ht="15" hidden="false" customHeight="false" outlineLevel="0" collapsed="false">
      <c r="A9045" s="0" t="s">
        <v>6486</v>
      </c>
      <c r="B9045" s="13" t="n">
        <v>43046</v>
      </c>
      <c r="C9045" s="13" t="n">
        <v>43052</v>
      </c>
      <c r="D9045" s="14" t="s">
        <v>69</v>
      </c>
      <c r="E9045" s="14" t="s">
        <v>62</v>
      </c>
      <c r="F9045" s="14" t="s">
        <v>63</v>
      </c>
      <c r="G9045" s="14" t="s">
        <v>64</v>
      </c>
      <c r="H9045" s="14" t="s">
        <v>80</v>
      </c>
      <c r="I9045" s="14" t="s">
        <v>123</v>
      </c>
      <c r="J9045" s="14" t="s">
        <v>614</v>
      </c>
      <c r="K9045" s="15" t="n">
        <v>479.97</v>
      </c>
      <c r="L9045" s="0" t="n">
        <v>3</v>
      </c>
      <c r="M9045" s="16" t="n">
        <v>0</v>
      </c>
      <c r="N9045" s="17" t="n">
        <v>163.1898</v>
      </c>
      <c r="O9045" s="0" t="str">
        <f aca="false">TEXT(B9045,"YYYY-MM")</f>
        <v>2017-11</v>
      </c>
      <c r="P9045" s="18" t="n">
        <f aca="false">IFERROR(N9045/K9045,0)</f>
        <v>0.34</v>
      </c>
      <c r="Q9045" s="0" t="str">
        <f aca="false">IF(M9045=0,"No Discount",IF(M9045&lt;0.2,"Low (1-19%)",IF(M9045&lt;0.4,"Medium (20-39%)","High (40%+)")))</f>
        <v>No Discount</v>
      </c>
      <c r="R9045" s="0" t="str">
        <f aca="false">INDEX('Lookup Tables'!$B$2:$B$5,MATCH(F9045,'Lookup Tables'!$A$2:$A$5,0))</f>
        <v>Manager D</v>
      </c>
    </row>
    <row r="9046" customFormat="false" ht="15" hidden="false" customHeight="false" outlineLevel="0" collapsed="false">
      <c r="A9046" s="0" t="s">
        <v>6487</v>
      </c>
      <c r="B9046" s="13" t="n">
        <v>43450</v>
      </c>
      <c r="C9046" s="13" t="n">
        <v>43454</v>
      </c>
      <c r="D9046" s="14" t="s">
        <v>52</v>
      </c>
      <c r="E9046" s="14" t="s">
        <v>62</v>
      </c>
      <c r="F9046" s="14" t="s">
        <v>63</v>
      </c>
      <c r="G9046" s="14" t="s">
        <v>64</v>
      </c>
      <c r="H9046" s="14" t="s">
        <v>65</v>
      </c>
      <c r="I9046" s="14" t="s">
        <v>83</v>
      </c>
      <c r="J9046" s="14" t="s">
        <v>2791</v>
      </c>
      <c r="K9046" s="15" t="n">
        <v>5.984</v>
      </c>
      <c r="L9046" s="0" t="n">
        <v>2</v>
      </c>
      <c r="M9046" s="16" t="n">
        <v>0.2</v>
      </c>
      <c r="N9046" s="17" t="n">
        <v>2.244</v>
      </c>
      <c r="O9046" s="0" t="str">
        <f aca="false">TEXT(B9046,"YYYY-MM")</f>
        <v>2018-12</v>
      </c>
      <c r="P9046" s="18" t="n">
        <f aca="false">IFERROR(N9046/K9046,0)</f>
        <v>0.375</v>
      </c>
      <c r="Q9046" s="0" t="str">
        <f aca="false">IF(M9046=0,"No Discount",IF(M9046&lt;0.2,"Low (1-19%)",IF(M9046&lt;0.4,"Medium (20-39%)","High (40%+)")))</f>
        <v>Medium (20-39%)</v>
      </c>
      <c r="R9046" s="0" t="str">
        <f aca="false">INDEX('Lookup Tables'!$B$2:$B$5,MATCH(F9046,'Lookup Tables'!$A$2:$A$5,0))</f>
        <v>Manager D</v>
      </c>
    </row>
    <row r="9047" customFormat="false" ht="15" hidden="false" customHeight="false" outlineLevel="0" collapsed="false">
      <c r="A9047" s="0" t="s">
        <v>6487</v>
      </c>
      <c r="B9047" s="13" t="n">
        <v>43450</v>
      </c>
      <c r="C9047" s="13" t="n">
        <v>43454</v>
      </c>
      <c r="D9047" s="14" t="s">
        <v>52</v>
      </c>
      <c r="E9047" s="14" t="s">
        <v>62</v>
      </c>
      <c r="F9047" s="14" t="s">
        <v>63</v>
      </c>
      <c r="G9047" s="14" t="s">
        <v>64</v>
      </c>
      <c r="H9047" s="14" t="s">
        <v>80</v>
      </c>
      <c r="I9047" s="14" t="s">
        <v>123</v>
      </c>
      <c r="J9047" s="14" t="s">
        <v>2555</v>
      </c>
      <c r="K9047" s="15" t="n">
        <v>189.95</v>
      </c>
      <c r="L9047" s="0" t="n">
        <v>5</v>
      </c>
      <c r="M9047" s="16" t="n">
        <v>0</v>
      </c>
      <c r="N9047" s="17" t="n">
        <v>45.588</v>
      </c>
      <c r="O9047" s="0" t="str">
        <f aca="false">TEXT(B9047,"YYYY-MM")</f>
        <v>2018-12</v>
      </c>
      <c r="P9047" s="18" t="n">
        <f aca="false">IFERROR(N9047/K9047,0)</f>
        <v>0.24</v>
      </c>
      <c r="Q9047" s="0" t="str">
        <f aca="false">IF(M9047=0,"No Discount",IF(M9047&lt;0.2,"Low (1-19%)",IF(M9047&lt;0.4,"Medium (20-39%)","High (40%+)")))</f>
        <v>No Discount</v>
      </c>
      <c r="R9047" s="0" t="str">
        <f aca="false">INDEX('Lookup Tables'!$B$2:$B$5,MATCH(F9047,'Lookup Tables'!$A$2:$A$5,0))</f>
        <v>Manager D</v>
      </c>
    </row>
    <row r="9048" customFormat="false" ht="15" hidden="false" customHeight="false" outlineLevel="0" collapsed="false">
      <c r="A9048" s="0" t="s">
        <v>6487</v>
      </c>
      <c r="B9048" s="13" t="n">
        <v>43450</v>
      </c>
      <c r="C9048" s="13" t="n">
        <v>43454</v>
      </c>
      <c r="D9048" s="14" t="s">
        <v>52</v>
      </c>
      <c r="E9048" s="14" t="s">
        <v>62</v>
      </c>
      <c r="F9048" s="14" t="s">
        <v>63</v>
      </c>
      <c r="G9048" s="14" t="s">
        <v>64</v>
      </c>
      <c r="H9048" s="14" t="s">
        <v>80</v>
      </c>
      <c r="I9048" s="14" t="s">
        <v>123</v>
      </c>
      <c r="J9048" s="14" t="s">
        <v>1116</v>
      </c>
      <c r="K9048" s="15" t="n">
        <v>149.95</v>
      </c>
      <c r="L9048" s="0" t="n">
        <v>5</v>
      </c>
      <c r="M9048" s="16" t="n">
        <v>0</v>
      </c>
      <c r="N9048" s="17" t="n">
        <v>31.4895</v>
      </c>
      <c r="O9048" s="0" t="str">
        <f aca="false">TEXT(B9048,"YYYY-MM")</f>
        <v>2018-12</v>
      </c>
      <c r="P9048" s="18" t="n">
        <f aca="false">IFERROR(N9048/K9048,0)</f>
        <v>0.21</v>
      </c>
      <c r="Q9048" s="0" t="str">
        <f aca="false">IF(M9048=0,"No Discount",IF(M9048&lt;0.2,"Low (1-19%)",IF(M9048&lt;0.4,"Medium (20-39%)","High (40%+)")))</f>
        <v>No Discount</v>
      </c>
      <c r="R9048" s="0" t="str">
        <f aca="false">INDEX('Lookup Tables'!$B$2:$B$5,MATCH(F9048,'Lookup Tables'!$A$2:$A$5,0))</f>
        <v>Manager D</v>
      </c>
    </row>
    <row r="9049" customFormat="false" ht="15" hidden="false" customHeight="false" outlineLevel="0" collapsed="false">
      <c r="A9049" s="0" t="s">
        <v>6487</v>
      </c>
      <c r="B9049" s="13" t="n">
        <v>43450</v>
      </c>
      <c r="C9049" s="13" t="n">
        <v>43454</v>
      </c>
      <c r="D9049" s="14" t="s">
        <v>52</v>
      </c>
      <c r="E9049" s="14" t="s">
        <v>62</v>
      </c>
      <c r="F9049" s="14" t="s">
        <v>63</v>
      </c>
      <c r="G9049" s="14" t="s">
        <v>64</v>
      </c>
      <c r="H9049" s="14" t="s">
        <v>65</v>
      </c>
      <c r="I9049" s="14" t="s">
        <v>78</v>
      </c>
      <c r="J9049" s="14" t="s">
        <v>1352</v>
      </c>
      <c r="K9049" s="15" t="n">
        <v>29.95</v>
      </c>
      <c r="L9049" s="0" t="n">
        <v>5</v>
      </c>
      <c r="M9049" s="16" t="n">
        <v>0</v>
      </c>
      <c r="N9049" s="17" t="n">
        <v>8.6855</v>
      </c>
      <c r="O9049" s="0" t="str">
        <f aca="false">TEXT(B9049,"YYYY-MM")</f>
        <v>2018-12</v>
      </c>
      <c r="P9049" s="18" t="n">
        <f aca="false">IFERROR(N9049/K9049,0)</f>
        <v>0.29</v>
      </c>
      <c r="Q9049" s="0" t="str">
        <f aca="false">IF(M9049=0,"No Discount",IF(M9049&lt;0.2,"Low (1-19%)",IF(M9049&lt;0.4,"Medium (20-39%)","High (40%+)")))</f>
        <v>No Discount</v>
      </c>
      <c r="R9049" s="0" t="str">
        <f aca="false">INDEX('Lookup Tables'!$B$2:$B$5,MATCH(F9049,'Lookup Tables'!$A$2:$A$5,0))</f>
        <v>Manager D</v>
      </c>
    </row>
    <row r="9050" customFormat="false" ht="15" hidden="false" customHeight="false" outlineLevel="0" collapsed="false">
      <c r="A9050" s="0" t="s">
        <v>6487</v>
      </c>
      <c r="B9050" s="13" t="n">
        <v>43450</v>
      </c>
      <c r="C9050" s="13" t="n">
        <v>43454</v>
      </c>
      <c r="D9050" s="14" t="s">
        <v>52</v>
      </c>
      <c r="E9050" s="14" t="s">
        <v>62</v>
      </c>
      <c r="F9050" s="14" t="s">
        <v>63</v>
      </c>
      <c r="G9050" s="14" t="s">
        <v>64</v>
      </c>
      <c r="H9050" s="14" t="s">
        <v>65</v>
      </c>
      <c r="I9050" s="14" t="s">
        <v>66</v>
      </c>
      <c r="J9050" s="14" t="s">
        <v>4746</v>
      </c>
      <c r="K9050" s="15" t="n">
        <v>44.4</v>
      </c>
      <c r="L9050" s="0" t="n">
        <v>3</v>
      </c>
      <c r="M9050" s="16" t="n">
        <v>0</v>
      </c>
      <c r="N9050" s="17" t="n">
        <v>22.2</v>
      </c>
      <c r="O9050" s="0" t="str">
        <f aca="false">TEXT(B9050,"YYYY-MM")</f>
        <v>2018-12</v>
      </c>
      <c r="P9050" s="18" t="n">
        <f aca="false">IFERROR(N9050/K9050,0)</f>
        <v>0.5</v>
      </c>
      <c r="Q9050" s="0" t="str">
        <f aca="false">IF(M9050=0,"No Discount",IF(M9050&lt;0.2,"Low (1-19%)",IF(M9050&lt;0.4,"Medium (20-39%)","High (40%+)")))</f>
        <v>No Discount</v>
      </c>
      <c r="R9050" s="0" t="str">
        <f aca="false">INDEX('Lookup Tables'!$B$2:$B$5,MATCH(F9050,'Lookup Tables'!$A$2:$A$5,0))</f>
        <v>Manager D</v>
      </c>
    </row>
    <row r="9051" customFormat="false" ht="15" hidden="false" customHeight="false" outlineLevel="0" collapsed="false">
      <c r="A9051" s="0" t="s">
        <v>6488</v>
      </c>
      <c r="B9051" s="13" t="n">
        <v>42268</v>
      </c>
      <c r="C9051" s="13" t="n">
        <v>42272</v>
      </c>
      <c r="D9051" s="14" t="s">
        <v>69</v>
      </c>
      <c r="E9051" s="14" t="s">
        <v>97</v>
      </c>
      <c r="F9051" s="14" t="s">
        <v>117</v>
      </c>
      <c r="G9051" s="14" t="s">
        <v>170</v>
      </c>
      <c r="H9051" s="14" t="s">
        <v>65</v>
      </c>
      <c r="I9051" s="14" t="s">
        <v>78</v>
      </c>
      <c r="J9051" s="14" t="s">
        <v>1175</v>
      </c>
      <c r="K9051" s="15" t="n">
        <v>66.03</v>
      </c>
      <c r="L9051" s="0" t="n">
        <v>3</v>
      </c>
      <c r="M9051" s="16" t="n">
        <v>0</v>
      </c>
      <c r="N9051" s="17" t="n">
        <v>17.1678</v>
      </c>
      <c r="O9051" s="0" t="str">
        <f aca="false">TEXT(B9051,"YYYY-MM")</f>
        <v>2015-09</v>
      </c>
      <c r="P9051" s="18" t="n">
        <f aca="false">IFERROR(N9051/K9051,0)</f>
        <v>0.26</v>
      </c>
      <c r="Q9051" s="0" t="str">
        <f aca="false">IF(M9051=0,"No Discount",IF(M9051&lt;0.2,"Low (1-19%)",IF(M9051&lt;0.4,"Medium (20-39%)","High (40%+)")))</f>
        <v>No Discount</v>
      </c>
      <c r="R9051" s="0" t="str">
        <f aca="false">INDEX('Lookup Tables'!$B$2:$B$5,MATCH(F9051,'Lookup Tables'!$A$2:$A$5,0))</f>
        <v>Manager B</v>
      </c>
    </row>
    <row r="9052" customFormat="false" ht="15" hidden="false" customHeight="false" outlineLevel="0" collapsed="false">
      <c r="A9052" s="0" t="s">
        <v>6489</v>
      </c>
      <c r="B9052" s="13" t="n">
        <v>42508</v>
      </c>
      <c r="C9052" s="13" t="n">
        <v>42512</v>
      </c>
      <c r="D9052" s="14" t="s">
        <v>69</v>
      </c>
      <c r="E9052" s="14" t="s">
        <v>62</v>
      </c>
      <c r="F9052" s="14" t="s">
        <v>63</v>
      </c>
      <c r="G9052" s="14" t="s">
        <v>64</v>
      </c>
      <c r="H9052" s="14" t="s">
        <v>65</v>
      </c>
      <c r="I9052" s="14" t="s">
        <v>91</v>
      </c>
      <c r="J9052" s="14" t="s">
        <v>666</v>
      </c>
      <c r="K9052" s="15" t="n">
        <v>10.86</v>
      </c>
      <c r="L9052" s="0" t="n">
        <v>2</v>
      </c>
      <c r="M9052" s="16" t="n">
        <v>0</v>
      </c>
      <c r="N9052" s="17" t="n">
        <v>5.3214</v>
      </c>
      <c r="O9052" s="0" t="str">
        <f aca="false">TEXT(B9052,"YYYY-MM")</f>
        <v>2016-05</v>
      </c>
      <c r="P9052" s="18" t="n">
        <f aca="false">IFERROR(N9052/K9052,0)</f>
        <v>0.49</v>
      </c>
      <c r="Q9052" s="0" t="str">
        <f aca="false">IF(M9052=0,"No Discount",IF(M9052&lt;0.2,"Low (1-19%)",IF(M9052&lt;0.4,"Medium (20-39%)","High (40%+)")))</f>
        <v>No Discount</v>
      </c>
      <c r="R9052" s="0" t="str">
        <f aca="false">INDEX('Lookup Tables'!$B$2:$B$5,MATCH(F9052,'Lookup Tables'!$A$2:$A$5,0))</f>
        <v>Manager D</v>
      </c>
    </row>
    <row r="9053" customFormat="false" ht="15" hidden="false" customHeight="false" outlineLevel="0" collapsed="false">
      <c r="A9053" s="0" t="s">
        <v>6490</v>
      </c>
      <c r="B9053" s="13" t="n">
        <v>42089</v>
      </c>
      <c r="C9053" s="13" t="n">
        <v>42094</v>
      </c>
      <c r="D9053" s="14" t="s">
        <v>52</v>
      </c>
      <c r="E9053" s="14" t="s">
        <v>62</v>
      </c>
      <c r="F9053" s="14" t="s">
        <v>63</v>
      </c>
      <c r="G9053" s="14" t="s">
        <v>64</v>
      </c>
      <c r="H9053" s="14" t="s">
        <v>65</v>
      </c>
      <c r="I9053" s="14" t="s">
        <v>78</v>
      </c>
      <c r="J9053" s="14" t="s">
        <v>2380</v>
      </c>
      <c r="K9053" s="15" t="n">
        <v>3.36</v>
      </c>
      <c r="L9053" s="0" t="n">
        <v>2</v>
      </c>
      <c r="M9053" s="16" t="n">
        <v>0</v>
      </c>
      <c r="N9053" s="17" t="n">
        <v>0.84</v>
      </c>
      <c r="O9053" s="0" t="str">
        <f aca="false">TEXT(B9053,"YYYY-MM")</f>
        <v>2015-03</v>
      </c>
      <c r="P9053" s="18" t="n">
        <f aca="false">IFERROR(N9053/K9053,0)</f>
        <v>0.25</v>
      </c>
      <c r="Q9053" s="0" t="str">
        <f aca="false">IF(M9053=0,"No Discount",IF(M9053&lt;0.2,"Low (1-19%)",IF(M9053&lt;0.4,"Medium (20-39%)","High (40%+)")))</f>
        <v>No Discount</v>
      </c>
      <c r="R9053" s="0" t="str">
        <f aca="false">INDEX('Lookup Tables'!$B$2:$B$5,MATCH(F9053,'Lookup Tables'!$A$2:$A$5,0))</f>
        <v>Manager D</v>
      </c>
    </row>
    <row r="9054" customFormat="false" ht="15" hidden="false" customHeight="false" outlineLevel="0" collapsed="false">
      <c r="A9054" s="0" t="s">
        <v>6490</v>
      </c>
      <c r="B9054" s="13" t="n">
        <v>42089</v>
      </c>
      <c r="C9054" s="13" t="n">
        <v>42094</v>
      </c>
      <c r="D9054" s="14" t="s">
        <v>52</v>
      </c>
      <c r="E9054" s="14" t="s">
        <v>62</v>
      </c>
      <c r="F9054" s="14" t="s">
        <v>63</v>
      </c>
      <c r="G9054" s="14" t="s">
        <v>64</v>
      </c>
      <c r="H9054" s="14" t="s">
        <v>65</v>
      </c>
      <c r="I9054" s="14" t="s">
        <v>83</v>
      </c>
      <c r="J9054" s="14" t="s">
        <v>155</v>
      </c>
      <c r="K9054" s="15" t="n">
        <v>27.936</v>
      </c>
      <c r="L9054" s="0" t="n">
        <v>4</v>
      </c>
      <c r="M9054" s="16" t="n">
        <v>0.2</v>
      </c>
      <c r="N9054" s="17" t="n">
        <v>9.4284</v>
      </c>
      <c r="O9054" s="0" t="str">
        <f aca="false">TEXT(B9054,"YYYY-MM")</f>
        <v>2015-03</v>
      </c>
      <c r="P9054" s="18" t="n">
        <f aca="false">IFERROR(N9054/K9054,0)</f>
        <v>0.3375</v>
      </c>
      <c r="Q9054" s="0" t="str">
        <f aca="false">IF(M9054=0,"No Discount",IF(M9054&lt;0.2,"Low (1-19%)",IF(M9054&lt;0.4,"Medium (20-39%)","High (40%+)")))</f>
        <v>Medium (20-39%)</v>
      </c>
      <c r="R9054" s="0" t="str">
        <f aca="false">INDEX('Lookup Tables'!$B$2:$B$5,MATCH(F9054,'Lookup Tables'!$A$2:$A$5,0))</f>
        <v>Manager D</v>
      </c>
    </row>
    <row r="9055" customFormat="false" ht="15" hidden="false" customHeight="false" outlineLevel="0" collapsed="false">
      <c r="A9055" s="0" t="s">
        <v>6490</v>
      </c>
      <c r="B9055" s="13" t="n">
        <v>42089</v>
      </c>
      <c r="C9055" s="13" t="n">
        <v>42094</v>
      </c>
      <c r="D9055" s="14" t="s">
        <v>52</v>
      </c>
      <c r="E9055" s="14" t="s">
        <v>62</v>
      </c>
      <c r="F9055" s="14" t="s">
        <v>63</v>
      </c>
      <c r="G9055" s="14" t="s">
        <v>64</v>
      </c>
      <c r="H9055" s="14" t="s">
        <v>80</v>
      </c>
      <c r="I9055" s="14" t="s">
        <v>81</v>
      </c>
      <c r="J9055" s="14" t="s">
        <v>4794</v>
      </c>
      <c r="K9055" s="15" t="n">
        <v>28.784</v>
      </c>
      <c r="L9055" s="0" t="n">
        <v>2</v>
      </c>
      <c r="M9055" s="16" t="n">
        <v>0.2</v>
      </c>
      <c r="N9055" s="17" t="n">
        <v>2.8784</v>
      </c>
      <c r="O9055" s="0" t="str">
        <f aca="false">TEXT(B9055,"YYYY-MM")</f>
        <v>2015-03</v>
      </c>
      <c r="P9055" s="18" t="n">
        <f aca="false">IFERROR(N9055/K9055,0)</f>
        <v>0.1</v>
      </c>
      <c r="Q9055" s="0" t="str">
        <f aca="false">IF(M9055=0,"No Discount",IF(M9055&lt;0.2,"Low (1-19%)",IF(M9055&lt;0.4,"Medium (20-39%)","High (40%+)")))</f>
        <v>Medium (20-39%)</v>
      </c>
      <c r="R9055" s="0" t="str">
        <f aca="false">INDEX('Lookup Tables'!$B$2:$B$5,MATCH(F9055,'Lookup Tables'!$A$2:$A$5,0))</f>
        <v>Manager D</v>
      </c>
    </row>
    <row r="9056" customFormat="false" ht="15" hidden="false" customHeight="false" outlineLevel="0" collapsed="false">
      <c r="A9056" s="0" t="s">
        <v>6491</v>
      </c>
      <c r="B9056" s="13" t="n">
        <v>43365</v>
      </c>
      <c r="C9056" s="13" t="n">
        <v>43371</v>
      </c>
      <c r="D9056" s="14" t="s">
        <v>69</v>
      </c>
      <c r="E9056" s="14" t="s">
        <v>53</v>
      </c>
      <c r="F9056" s="14" t="s">
        <v>63</v>
      </c>
      <c r="G9056" s="14" t="s">
        <v>64</v>
      </c>
      <c r="H9056" s="14" t="s">
        <v>65</v>
      </c>
      <c r="I9056" s="14" t="s">
        <v>303</v>
      </c>
      <c r="J9056" s="14" t="s">
        <v>304</v>
      </c>
      <c r="K9056" s="15" t="n">
        <v>21.96</v>
      </c>
      <c r="L9056" s="0" t="n">
        <v>2</v>
      </c>
      <c r="M9056" s="16" t="n">
        <v>0</v>
      </c>
      <c r="N9056" s="17" t="n">
        <v>6.1488</v>
      </c>
      <c r="O9056" s="0" t="str">
        <f aca="false">TEXT(B9056,"YYYY-MM")</f>
        <v>2018-09</v>
      </c>
      <c r="P9056" s="18" t="n">
        <f aca="false">IFERROR(N9056/K9056,0)</f>
        <v>0.28</v>
      </c>
      <c r="Q9056" s="0" t="str">
        <f aca="false">IF(M9056=0,"No Discount",IF(M9056&lt;0.2,"Low (1-19%)",IF(M9056&lt;0.4,"Medium (20-39%)","High (40%+)")))</f>
        <v>No Discount</v>
      </c>
      <c r="R9056" s="0" t="str">
        <f aca="false">INDEX('Lookup Tables'!$B$2:$B$5,MATCH(F9056,'Lookup Tables'!$A$2:$A$5,0))</f>
        <v>Manager D</v>
      </c>
    </row>
    <row r="9057" customFormat="false" ht="15" hidden="false" customHeight="false" outlineLevel="0" collapsed="false">
      <c r="A9057" s="0" t="s">
        <v>6492</v>
      </c>
      <c r="B9057" s="13" t="n">
        <v>42625</v>
      </c>
      <c r="C9057" s="13" t="n">
        <v>42630</v>
      </c>
      <c r="D9057" s="14" t="s">
        <v>52</v>
      </c>
      <c r="E9057" s="14" t="s">
        <v>53</v>
      </c>
      <c r="F9057" s="14" t="s">
        <v>63</v>
      </c>
      <c r="G9057" s="14" t="s">
        <v>94</v>
      </c>
      <c r="H9057" s="14" t="s">
        <v>80</v>
      </c>
      <c r="I9057" s="14" t="s">
        <v>123</v>
      </c>
      <c r="J9057" s="14" t="s">
        <v>1632</v>
      </c>
      <c r="K9057" s="15" t="n">
        <v>21.98</v>
      </c>
      <c r="L9057" s="0" t="n">
        <v>2</v>
      </c>
      <c r="M9057" s="16" t="n">
        <v>0</v>
      </c>
      <c r="N9057" s="17" t="n">
        <v>8.5722</v>
      </c>
      <c r="O9057" s="0" t="str">
        <f aca="false">TEXT(B9057,"YYYY-MM")</f>
        <v>2016-09</v>
      </c>
      <c r="P9057" s="18" t="n">
        <f aca="false">IFERROR(N9057/K9057,0)</f>
        <v>0.39</v>
      </c>
      <c r="Q9057" s="0" t="str">
        <f aca="false">IF(M9057=0,"No Discount",IF(M9057&lt;0.2,"Low (1-19%)",IF(M9057&lt;0.4,"Medium (20-39%)","High (40%+)")))</f>
        <v>No Discount</v>
      </c>
      <c r="R9057" s="0" t="str">
        <f aca="false">INDEX('Lookup Tables'!$B$2:$B$5,MATCH(F9057,'Lookup Tables'!$A$2:$A$5,0))</f>
        <v>Manager D</v>
      </c>
    </row>
    <row r="9058" customFormat="false" ht="15" hidden="false" customHeight="false" outlineLevel="0" collapsed="false">
      <c r="A9058" s="0" t="s">
        <v>6493</v>
      </c>
      <c r="B9058" s="13" t="n">
        <v>42676</v>
      </c>
      <c r="C9058" s="13" t="n">
        <v>42678</v>
      </c>
      <c r="D9058" s="14" t="s">
        <v>137</v>
      </c>
      <c r="E9058" s="14" t="s">
        <v>97</v>
      </c>
      <c r="F9058" s="14" t="s">
        <v>117</v>
      </c>
      <c r="G9058" s="14" t="s">
        <v>170</v>
      </c>
      <c r="H9058" s="14" t="s">
        <v>56</v>
      </c>
      <c r="I9058" s="14" t="s">
        <v>59</v>
      </c>
      <c r="J9058" s="14" t="s">
        <v>5319</v>
      </c>
      <c r="K9058" s="15" t="n">
        <v>2621.322</v>
      </c>
      <c r="L9058" s="0" t="n">
        <v>11</v>
      </c>
      <c r="M9058" s="16" t="n">
        <v>0.1</v>
      </c>
      <c r="N9058" s="17" t="n">
        <v>553.3902</v>
      </c>
      <c r="O9058" s="0" t="str">
        <f aca="false">TEXT(B9058,"YYYY-MM")</f>
        <v>2016-11</v>
      </c>
      <c r="P9058" s="18" t="n">
        <f aca="false">IFERROR(N9058/K9058,0)</f>
        <v>0.211111111111111</v>
      </c>
      <c r="Q9058" s="0" t="str">
        <f aca="false">IF(M9058=0,"No Discount",IF(M9058&lt;0.2,"Low (1-19%)",IF(M9058&lt;0.4,"Medium (20-39%)","High (40%+)")))</f>
        <v>Low (1-19%)</v>
      </c>
      <c r="R9058" s="0" t="str">
        <f aca="false">INDEX('Lookup Tables'!$B$2:$B$5,MATCH(F9058,'Lookup Tables'!$A$2:$A$5,0))</f>
        <v>Manager B</v>
      </c>
    </row>
    <row r="9059" customFormat="false" ht="15" hidden="false" customHeight="false" outlineLevel="0" collapsed="false">
      <c r="A9059" s="0" t="s">
        <v>6494</v>
      </c>
      <c r="B9059" s="13" t="n">
        <v>42663</v>
      </c>
      <c r="C9059" s="13" t="n">
        <v>42667</v>
      </c>
      <c r="D9059" s="14" t="s">
        <v>69</v>
      </c>
      <c r="E9059" s="14" t="s">
        <v>53</v>
      </c>
      <c r="F9059" s="14" t="s">
        <v>63</v>
      </c>
      <c r="G9059" s="14" t="s">
        <v>64</v>
      </c>
      <c r="H9059" s="14" t="s">
        <v>56</v>
      </c>
      <c r="I9059" s="14" t="s">
        <v>76</v>
      </c>
      <c r="J9059" s="14" t="s">
        <v>4070</v>
      </c>
      <c r="K9059" s="15" t="n">
        <v>74.76</v>
      </c>
      <c r="L9059" s="0" t="n">
        <v>7</v>
      </c>
      <c r="M9059" s="16" t="n">
        <v>0</v>
      </c>
      <c r="N9059" s="17" t="n">
        <v>23.9232</v>
      </c>
      <c r="O9059" s="0" t="str">
        <f aca="false">TEXT(B9059,"YYYY-MM")</f>
        <v>2016-10</v>
      </c>
      <c r="P9059" s="18" t="n">
        <f aca="false">IFERROR(N9059/K9059,0)</f>
        <v>0.32</v>
      </c>
      <c r="Q9059" s="0" t="str">
        <f aca="false">IF(M9059=0,"No Discount",IF(M9059&lt;0.2,"Low (1-19%)",IF(M9059&lt;0.4,"Medium (20-39%)","High (40%+)")))</f>
        <v>No Discount</v>
      </c>
      <c r="R9059" s="0" t="str">
        <f aca="false">INDEX('Lookup Tables'!$B$2:$B$5,MATCH(F9059,'Lookup Tables'!$A$2:$A$5,0))</f>
        <v>Manager D</v>
      </c>
    </row>
    <row r="9060" customFormat="false" ht="15" hidden="false" customHeight="false" outlineLevel="0" collapsed="false">
      <c r="A9060" s="0" t="s">
        <v>6494</v>
      </c>
      <c r="B9060" s="13" t="n">
        <v>42663</v>
      </c>
      <c r="C9060" s="13" t="n">
        <v>42667</v>
      </c>
      <c r="D9060" s="14" t="s">
        <v>69</v>
      </c>
      <c r="E9060" s="14" t="s">
        <v>53</v>
      </c>
      <c r="F9060" s="14" t="s">
        <v>63</v>
      </c>
      <c r="G9060" s="14" t="s">
        <v>64</v>
      </c>
      <c r="H9060" s="14" t="s">
        <v>56</v>
      </c>
      <c r="I9060" s="14" t="s">
        <v>71</v>
      </c>
      <c r="J9060" s="14" t="s">
        <v>4629</v>
      </c>
      <c r="K9060" s="15" t="n">
        <v>364.776</v>
      </c>
      <c r="L9060" s="0" t="n">
        <v>3</v>
      </c>
      <c r="M9060" s="16" t="n">
        <v>0.2</v>
      </c>
      <c r="N9060" s="17" t="n">
        <v>27.3582</v>
      </c>
      <c r="O9060" s="0" t="str">
        <f aca="false">TEXT(B9060,"YYYY-MM")</f>
        <v>2016-10</v>
      </c>
      <c r="P9060" s="18" t="n">
        <f aca="false">IFERROR(N9060/K9060,0)</f>
        <v>0.075</v>
      </c>
      <c r="Q9060" s="0" t="str">
        <f aca="false">IF(M9060=0,"No Discount",IF(M9060&lt;0.2,"Low (1-19%)",IF(M9060&lt;0.4,"Medium (20-39%)","High (40%+)")))</f>
        <v>Medium (20-39%)</v>
      </c>
      <c r="R9060" s="0" t="str">
        <f aca="false">INDEX('Lookup Tables'!$B$2:$B$5,MATCH(F9060,'Lookup Tables'!$A$2:$A$5,0))</f>
        <v>Manager D</v>
      </c>
    </row>
    <row r="9061" customFormat="false" ht="15" hidden="false" customHeight="false" outlineLevel="0" collapsed="false">
      <c r="A9061" s="0" t="s">
        <v>6495</v>
      </c>
      <c r="B9061" s="13" t="n">
        <v>42900</v>
      </c>
      <c r="C9061" s="13" t="n">
        <v>42904</v>
      </c>
      <c r="D9061" s="14" t="s">
        <v>69</v>
      </c>
      <c r="E9061" s="14" t="s">
        <v>62</v>
      </c>
      <c r="F9061" s="14" t="s">
        <v>63</v>
      </c>
      <c r="G9061" s="14" t="s">
        <v>94</v>
      </c>
      <c r="H9061" s="14" t="s">
        <v>56</v>
      </c>
      <c r="I9061" s="14" t="s">
        <v>71</v>
      </c>
      <c r="J9061" s="14" t="s">
        <v>1599</v>
      </c>
      <c r="K9061" s="15" t="n">
        <v>1115.17</v>
      </c>
      <c r="L9061" s="0" t="n">
        <v>7</v>
      </c>
      <c r="M9061" s="16" t="n">
        <v>0</v>
      </c>
      <c r="N9061" s="17" t="n">
        <v>334.551</v>
      </c>
      <c r="O9061" s="0" t="str">
        <f aca="false">TEXT(B9061,"YYYY-MM")</f>
        <v>2017-06</v>
      </c>
      <c r="P9061" s="18" t="n">
        <f aca="false">IFERROR(N9061/K9061,0)</f>
        <v>0.3</v>
      </c>
      <c r="Q9061" s="0" t="str">
        <f aca="false">IF(M9061=0,"No Discount",IF(M9061&lt;0.2,"Low (1-19%)",IF(M9061&lt;0.4,"Medium (20-39%)","High (40%+)")))</f>
        <v>No Discount</v>
      </c>
      <c r="R9061" s="0" t="str">
        <f aca="false">INDEX('Lookup Tables'!$B$2:$B$5,MATCH(F9061,'Lookup Tables'!$A$2:$A$5,0))</f>
        <v>Manager D</v>
      </c>
    </row>
    <row r="9062" customFormat="false" ht="15" hidden="false" customHeight="false" outlineLevel="0" collapsed="false">
      <c r="A9062" s="0" t="s">
        <v>6496</v>
      </c>
      <c r="B9062" s="13" t="n">
        <v>42694</v>
      </c>
      <c r="C9062" s="13" t="n">
        <v>42695</v>
      </c>
      <c r="D9062" s="14" t="s">
        <v>137</v>
      </c>
      <c r="E9062" s="14" t="s">
        <v>62</v>
      </c>
      <c r="F9062" s="14" t="s">
        <v>63</v>
      </c>
      <c r="G9062" s="14" t="s">
        <v>64</v>
      </c>
      <c r="H9062" s="14" t="s">
        <v>65</v>
      </c>
      <c r="I9062" s="14" t="s">
        <v>83</v>
      </c>
      <c r="J9062" s="14" t="s">
        <v>1625</v>
      </c>
      <c r="K9062" s="15" t="n">
        <v>89.696</v>
      </c>
      <c r="L9062" s="0" t="n">
        <v>4</v>
      </c>
      <c r="M9062" s="16" t="n">
        <v>0.2</v>
      </c>
      <c r="N9062" s="17" t="n">
        <v>33.636</v>
      </c>
      <c r="O9062" s="0" t="str">
        <f aca="false">TEXT(B9062,"YYYY-MM")</f>
        <v>2016-11</v>
      </c>
      <c r="P9062" s="18" t="n">
        <f aca="false">IFERROR(N9062/K9062,0)</f>
        <v>0.375</v>
      </c>
      <c r="Q9062" s="0" t="str">
        <f aca="false">IF(M9062=0,"No Discount",IF(M9062&lt;0.2,"Low (1-19%)",IF(M9062&lt;0.4,"Medium (20-39%)","High (40%+)")))</f>
        <v>Medium (20-39%)</v>
      </c>
      <c r="R9062" s="0" t="str">
        <f aca="false">INDEX('Lookup Tables'!$B$2:$B$5,MATCH(F9062,'Lookup Tables'!$A$2:$A$5,0))</f>
        <v>Manager D</v>
      </c>
    </row>
    <row r="9063" customFormat="false" ht="15" hidden="false" customHeight="false" outlineLevel="0" collapsed="false">
      <c r="A9063" s="0" t="s">
        <v>6496</v>
      </c>
      <c r="B9063" s="13" t="n">
        <v>42694</v>
      </c>
      <c r="C9063" s="13" t="n">
        <v>42695</v>
      </c>
      <c r="D9063" s="14" t="s">
        <v>137</v>
      </c>
      <c r="E9063" s="14" t="s">
        <v>62</v>
      </c>
      <c r="F9063" s="14" t="s">
        <v>63</v>
      </c>
      <c r="G9063" s="14" t="s">
        <v>64</v>
      </c>
      <c r="H9063" s="14" t="s">
        <v>65</v>
      </c>
      <c r="I9063" s="14" t="s">
        <v>66</v>
      </c>
      <c r="J9063" s="14" t="s">
        <v>166</v>
      </c>
      <c r="K9063" s="15" t="n">
        <v>50.12</v>
      </c>
      <c r="L9063" s="0" t="n">
        <v>4</v>
      </c>
      <c r="M9063" s="16" t="n">
        <v>0</v>
      </c>
      <c r="N9063" s="17" t="n">
        <v>23.5564</v>
      </c>
      <c r="O9063" s="0" t="str">
        <f aca="false">TEXT(B9063,"YYYY-MM")</f>
        <v>2016-11</v>
      </c>
      <c r="P9063" s="18" t="n">
        <f aca="false">IFERROR(N9063/K9063,0)</f>
        <v>0.47</v>
      </c>
      <c r="Q9063" s="0" t="str">
        <f aca="false">IF(M9063=0,"No Discount",IF(M9063&lt;0.2,"Low (1-19%)",IF(M9063&lt;0.4,"Medium (20-39%)","High (40%+)")))</f>
        <v>No Discount</v>
      </c>
      <c r="R9063" s="0" t="str">
        <f aca="false">INDEX('Lookup Tables'!$B$2:$B$5,MATCH(F9063,'Lookup Tables'!$A$2:$A$5,0))</f>
        <v>Manager D</v>
      </c>
    </row>
    <row r="9064" customFormat="false" ht="15" hidden="false" customHeight="false" outlineLevel="0" collapsed="false">
      <c r="A9064" s="0" t="s">
        <v>6497</v>
      </c>
      <c r="B9064" s="13" t="n">
        <v>42794</v>
      </c>
      <c r="C9064" s="13" t="n">
        <v>42800</v>
      </c>
      <c r="D9064" s="14" t="s">
        <v>69</v>
      </c>
      <c r="E9064" s="14" t="s">
        <v>62</v>
      </c>
      <c r="F9064" s="14" t="s">
        <v>117</v>
      </c>
      <c r="G9064" s="14" t="s">
        <v>170</v>
      </c>
      <c r="H9064" s="14" t="s">
        <v>65</v>
      </c>
      <c r="I9064" s="14" t="s">
        <v>171</v>
      </c>
      <c r="J9064" s="14" t="s">
        <v>296</v>
      </c>
      <c r="K9064" s="15" t="n">
        <v>36.48</v>
      </c>
      <c r="L9064" s="0" t="n">
        <v>6</v>
      </c>
      <c r="M9064" s="16" t="n">
        <v>0</v>
      </c>
      <c r="N9064" s="17" t="n">
        <v>18.24</v>
      </c>
      <c r="O9064" s="0" t="str">
        <f aca="false">TEXT(B9064,"YYYY-MM")</f>
        <v>2017-02</v>
      </c>
      <c r="P9064" s="18" t="n">
        <f aca="false">IFERROR(N9064/K9064,0)</f>
        <v>0.5</v>
      </c>
      <c r="Q9064" s="0" t="str">
        <f aca="false">IF(M9064=0,"No Discount",IF(M9064&lt;0.2,"Low (1-19%)",IF(M9064&lt;0.4,"Medium (20-39%)","High (40%+)")))</f>
        <v>No Discount</v>
      </c>
      <c r="R9064" s="0" t="str">
        <f aca="false">INDEX('Lookup Tables'!$B$2:$B$5,MATCH(F9064,'Lookup Tables'!$A$2:$A$5,0))</f>
        <v>Manager B</v>
      </c>
    </row>
    <row r="9065" customFormat="false" ht="15" hidden="false" customHeight="false" outlineLevel="0" collapsed="false">
      <c r="A9065" s="0" t="s">
        <v>6498</v>
      </c>
      <c r="B9065" s="13" t="n">
        <v>42291</v>
      </c>
      <c r="C9065" s="13" t="n">
        <v>42297</v>
      </c>
      <c r="D9065" s="14" t="s">
        <v>69</v>
      </c>
      <c r="E9065" s="14" t="s">
        <v>53</v>
      </c>
      <c r="F9065" s="14" t="s">
        <v>98</v>
      </c>
      <c r="G9065" s="14" t="s">
        <v>146</v>
      </c>
      <c r="H9065" s="14" t="s">
        <v>65</v>
      </c>
      <c r="I9065" s="14" t="s">
        <v>91</v>
      </c>
      <c r="J9065" s="14" t="s">
        <v>2606</v>
      </c>
      <c r="K9065" s="15" t="n">
        <v>322.192</v>
      </c>
      <c r="L9065" s="0" t="n">
        <v>13</v>
      </c>
      <c r="M9065" s="16" t="n">
        <v>0.2</v>
      </c>
      <c r="N9065" s="17" t="n">
        <v>100.685</v>
      </c>
      <c r="O9065" s="0" t="str">
        <f aca="false">TEXT(B9065,"YYYY-MM")</f>
        <v>2015-10</v>
      </c>
      <c r="P9065" s="18" t="n">
        <f aca="false">IFERROR(N9065/K9065,0)</f>
        <v>0.3125</v>
      </c>
      <c r="Q9065" s="0" t="str">
        <f aca="false">IF(M9065=0,"No Discount",IF(M9065&lt;0.2,"Low (1-19%)",IF(M9065&lt;0.4,"Medium (20-39%)","High (40%+)")))</f>
        <v>Medium (20-39%)</v>
      </c>
      <c r="R9065" s="0" t="str">
        <f aca="false">INDEX('Lookup Tables'!$B$2:$B$5,MATCH(F9065,'Lookup Tables'!$A$2:$A$5,0))</f>
        <v>Manager A</v>
      </c>
    </row>
    <row r="9066" customFormat="false" ht="15" hidden="false" customHeight="false" outlineLevel="0" collapsed="false">
      <c r="A9066" s="0" t="s">
        <v>6498</v>
      </c>
      <c r="B9066" s="13" t="n">
        <v>42291</v>
      </c>
      <c r="C9066" s="13" t="n">
        <v>42297</v>
      </c>
      <c r="D9066" s="14" t="s">
        <v>69</v>
      </c>
      <c r="E9066" s="14" t="s">
        <v>53</v>
      </c>
      <c r="F9066" s="14" t="s">
        <v>98</v>
      </c>
      <c r="G9066" s="14" t="s">
        <v>146</v>
      </c>
      <c r="H9066" s="14" t="s">
        <v>65</v>
      </c>
      <c r="I9066" s="14" t="s">
        <v>83</v>
      </c>
      <c r="J9066" s="14" t="s">
        <v>394</v>
      </c>
      <c r="K9066" s="15" t="n">
        <v>2.946</v>
      </c>
      <c r="L9066" s="0" t="n">
        <v>3</v>
      </c>
      <c r="M9066" s="16" t="n">
        <v>0.8</v>
      </c>
      <c r="N9066" s="17" t="n">
        <v>-4.8609</v>
      </c>
      <c r="O9066" s="0" t="str">
        <f aca="false">TEXT(B9066,"YYYY-MM")</f>
        <v>2015-10</v>
      </c>
      <c r="P9066" s="18" t="n">
        <f aca="false">IFERROR(N9066/K9066,0)</f>
        <v>-1.65</v>
      </c>
      <c r="Q9066" s="0" t="str">
        <f aca="false">IF(M9066=0,"No Discount",IF(M9066&lt;0.2,"Low (1-19%)",IF(M9066&lt;0.4,"Medium (20-39%)","High (40%+)")))</f>
        <v>High (40%+)</v>
      </c>
      <c r="R9066" s="0" t="str">
        <f aca="false">INDEX('Lookup Tables'!$B$2:$B$5,MATCH(F9066,'Lookup Tables'!$A$2:$A$5,0))</f>
        <v>Manager A</v>
      </c>
    </row>
    <row r="9067" customFormat="false" ht="15" hidden="false" customHeight="false" outlineLevel="0" collapsed="false">
      <c r="A9067" s="0" t="s">
        <v>6498</v>
      </c>
      <c r="B9067" s="13" t="n">
        <v>42291</v>
      </c>
      <c r="C9067" s="13" t="n">
        <v>42297</v>
      </c>
      <c r="D9067" s="14" t="s">
        <v>69</v>
      </c>
      <c r="E9067" s="14" t="s">
        <v>53</v>
      </c>
      <c r="F9067" s="14" t="s">
        <v>98</v>
      </c>
      <c r="G9067" s="14" t="s">
        <v>146</v>
      </c>
      <c r="H9067" s="14" t="s">
        <v>65</v>
      </c>
      <c r="I9067" s="14" t="s">
        <v>91</v>
      </c>
      <c r="J9067" s="14" t="s">
        <v>2616</v>
      </c>
      <c r="K9067" s="15" t="n">
        <v>19.136</v>
      </c>
      <c r="L9067" s="0" t="n">
        <v>4</v>
      </c>
      <c r="M9067" s="16" t="n">
        <v>0.2</v>
      </c>
      <c r="N9067" s="17" t="n">
        <v>6.9368</v>
      </c>
      <c r="O9067" s="0" t="str">
        <f aca="false">TEXT(B9067,"YYYY-MM")</f>
        <v>2015-10</v>
      </c>
      <c r="P9067" s="18" t="n">
        <f aca="false">IFERROR(N9067/K9067,0)</f>
        <v>0.3625</v>
      </c>
      <c r="Q9067" s="0" t="str">
        <f aca="false">IF(M9067=0,"No Discount",IF(M9067&lt;0.2,"Low (1-19%)",IF(M9067&lt;0.4,"Medium (20-39%)","High (40%+)")))</f>
        <v>Medium (20-39%)</v>
      </c>
      <c r="R9067" s="0" t="str">
        <f aca="false">INDEX('Lookup Tables'!$B$2:$B$5,MATCH(F9067,'Lookup Tables'!$A$2:$A$5,0))</f>
        <v>Manager A</v>
      </c>
    </row>
    <row r="9068" customFormat="false" ht="15" hidden="false" customHeight="false" outlineLevel="0" collapsed="false">
      <c r="A9068" s="0" t="s">
        <v>6499</v>
      </c>
      <c r="B9068" s="13" t="n">
        <v>43246</v>
      </c>
      <c r="C9068" s="13" t="n">
        <v>43250</v>
      </c>
      <c r="D9068" s="14" t="s">
        <v>69</v>
      </c>
      <c r="E9068" s="14" t="s">
        <v>53</v>
      </c>
      <c r="F9068" s="14" t="s">
        <v>54</v>
      </c>
      <c r="G9068" s="14" t="s">
        <v>193</v>
      </c>
      <c r="H9068" s="14" t="s">
        <v>80</v>
      </c>
      <c r="I9068" s="14" t="s">
        <v>123</v>
      </c>
      <c r="J9068" s="14" t="s">
        <v>3529</v>
      </c>
      <c r="K9068" s="15" t="n">
        <v>23.08</v>
      </c>
      <c r="L9068" s="0" t="n">
        <v>2</v>
      </c>
      <c r="M9068" s="16" t="n">
        <v>0</v>
      </c>
      <c r="N9068" s="17" t="n">
        <v>6.924</v>
      </c>
      <c r="O9068" s="0" t="str">
        <f aca="false">TEXT(B9068,"YYYY-MM")</f>
        <v>2018-05</v>
      </c>
      <c r="P9068" s="18" t="n">
        <f aca="false">IFERROR(N9068/K9068,0)</f>
        <v>0.3</v>
      </c>
      <c r="Q9068" s="0" t="str">
        <f aca="false">IF(M9068=0,"No Discount",IF(M9068&lt;0.2,"Low (1-19%)",IF(M9068&lt;0.4,"Medium (20-39%)","High (40%+)")))</f>
        <v>No Discount</v>
      </c>
      <c r="R9068" s="0" t="str">
        <f aca="false">INDEX('Lookup Tables'!$B$2:$B$5,MATCH(F9068,'Lookup Tables'!$A$2:$A$5,0))</f>
        <v>Manager C</v>
      </c>
    </row>
    <row r="9069" customFormat="false" ht="15" hidden="false" customHeight="false" outlineLevel="0" collapsed="false">
      <c r="A9069" s="0" t="s">
        <v>6500</v>
      </c>
      <c r="B9069" s="13" t="n">
        <v>42770</v>
      </c>
      <c r="C9069" s="13" t="n">
        <v>42776</v>
      </c>
      <c r="D9069" s="14" t="s">
        <v>69</v>
      </c>
      <c r="E9069" s="14" t="s">
        <v>53</v>
      </c>
      <c r="F9069" s="14" t="s">
        <v>117</v>
      </c>
      <c r="G9069" s="14" t="s">
        <v>1243</v>
      </c>
      <c r="H9069" s="14" t="s">
        <v>80</v>
      </c>
      <c r="I9069" s="14" t="s">
        <v>81</v>
      </c>
      <c r="J9069" s="14" t="s">
        <v>2841</v>
      </c>
      <c r="K9069" s="15" t="n">
        <v>90.48</v>
      </c>
      <c r="L9069" s="0" t="n">
        <v>2</v>
      </c>
      <c r="M9069" s="16" t="n">
        <v>0</v>
      </c>
      <c r="N9069" s="17" t="n">
        <v>23.5248</v>
      </c>
      <c r="O9069" s="0" t="str">
        <f aca="false">TEXT(B9069,"YYYY-MM")</f>
        <v>2017-02</v>
      </c>
      <c r="P9069" s="18" t="n">
        <f aca="false">IFERROR(N9069/K9069,0)</f>
        <v>0.26</v>
      </c>
      <c r="Q9069" s="0" t="str">
        <f aca="false">IF(M9069=0,"No Discount",IF(M9069&lt;0.2,"Low (1-19%)",IF(M9069&lt;0.4,"Medium (20-39%)","High (40%+)")))</f>
        <v>No Discount</v>
      </c>
      <c r="R9069" s="0" t="str">
        <f aca="false">INDEX('Lookup Tables'!$B$2:$B$5,MATCH(F9069,'Lookup Tables'!$A$2:$A$5,0))</f>
        <v>Manager B</v>
      </c>
    </row>
    <row r="9070" customFormat="false" ht="15" hidden="false" customHeight="false" outlineLevel="0" collapsed="false">
      <c r="A9070" s="0" t="s">
        <v>6501</v>
      </c>
      <c r="B9070" s="13" t="n">
        <v>42980</v>
      </c>
      <c r="C9070" s="13" t="n">
        <v>42983</v>
      </c>
      <c r="D9070" s="14" t="s">
        <v>52</v>
      </c>
      <c r="E9070" s="14" t="s">
        <v>53</v>
      </c>
      <c r="F9070" s="14" t="s">
        <v>63</v>
      </c>
      <c r="G9070" s="14" t="s">
        <v>94</v>
      </c>
      <c r="H9070" s="14" t="s">
        <v>56</v>
      </c>
      <c r="I9070" s="14" t="s">
        <v>59</v>
      </c>
      <c r="J9070" s="14" t="s">
        <v>168</v>
      </c>
      <c r="K9070" s="15" t="n">
        <v>215.976</v>
      </c>
      <c r="L9070" s="0" t="n">
        <v>3</v>
      </c>
      <c r="M9070" s="16" t="n">
        <v>0.2</v>
      </c>
      <c r="N9070" s="17" t="n">
        <v>-2.6997</v>
      </c>
      <c r="O9070" s="0" t="str">
        <f aca="false">TEXT(B9070,"YYYY-MM")</f>
        <v>2017-09</v>
      </c>
      <c r="P9070" s="18" t="n">
        <f aca="false">IFERROR(N9070/K9070,0)</f>
        <v>-0.0125</v>
      </c>
      <c r="Q9070" s="0" t="str">
        <f aca="false">IF(M9070=0,"No Discount",IF(M9070&lt;0.2,"Low (1-19%)",IF(M9070&lt;0.4,"Medium (20-39%)","High (40%+)")))</f>
        <v>Medium (20-39%)</v>
      </c>
      <c r="R9070" s="0" t="str">
        <f aca="false">INDEX('Lookup Tables'!$B$2:$B$5,MATCH(F9070,'Lookup Tables'!$A$2:$A$5,0))</f>
        <v>Manager D</v>
      </c>
    </row>
    <row r="9071" customFormat="false" ht="15" hidden="false" customHeight="false" outlineLevel="0" collapsed="false">
      <c r="A9071" s="0" t="s">
        <v>6501</v>
      </c>
      <c r="B9071" s="13" t="n">
        <v>42980</v>
      </c>
      <c r="C9071" s="13" t="n">
        <v>42983</v>
      </c>
      <c r="D9071" s="14" t="s">
        <v>52</v>
      </c>
      <c r="E9071" s="14" t="s">
        <v>53</v>
      </c>
      <c r="F9071" s="14" t="s">
        <v>63</v>
      </c>
      <c r="G9071" s="14" t="s">
        <v>94</v>
      </c>
      <c r="H9071" s="14" t="s">
        <v>65</v>
      </c>
      <c r="I9071" s="14" t="s">
        <v>129</v>
      </c>
      <c r="J9071" s="14" t="s">
        <v>3989</v>
      </c>
      <c r="K9071" s="15" t="n">
        <v>65.94</v>
      </c>
      <c r="L9071" s="0" t="n">
        <v>3</v>
      </c>
      <c r="M9071" s="16" t="n">
        <v>0</v>
      </c>
      <c r="N9071" s="17" t="n">
        <v>30.9918</v>
      </c>
      <c r="O9071" s="0" t="str">
        <f aca="false">TEXT(B9071,"YYYY-MM")</f>
        <v>2017-09</v>
      </c>
      <c r="P9071" s="18" t="n">
        <f aca="false">IFERROR(N9071/K9071,0)</f>
        <v>0.47</v>
      </c>
      <c r="Q9071" s="0" t="str">
        <f aca="false">IF(M9071=0,"No Discount",IF(M9071&lt;0.2,"Low (1-19%)",IF(M9071&lt;0.4,"Medium (20-39%)","High (40%+)")))</f>
        <v>No Discount</v>
      </c>
      <c r="R9071" s="0" t="str">
        <f aca="false">INDEX('Lookup Tables'!$B$2:$B$5,MATCH(F9071,'Lookup Tables'!$A$2:$A$5,0))</f>
        <v>Manager D</v>
      </c>
    </row>
    <row r="9072" customFormat="false" ht="15" hidden="false" customHeight="false" outlineLevel="0" collapsed="false">
      <c r="A9072" s="0" t="s">
        <v>6502</v>
      </c>
      <c r="B9072" s="13" t="n">
        <v>43438</v>
      </c>
      <c r="C9072" s="13" t="n">
        <v>43439</v>
      </c>
      <c r="D9072" s="14" t="s">
        <v>137</v>
      </c>
      <c r="E9072" s="14" t="s">
        <v>62</v>
      </c>
      <c r="F9072" s="14" t="s">
        <v>117</v>
      </c>
      <c r="G9072" s="14" t="s">
        <v>118</v>
      </c>
      <c r="H9072" s="14" t="s">
        <v>56</v>
      </c>
      <c r="I9072" s="14" t="s">
        <v>76</v>
      </c>
      <c r="J9072" s="14" t="s">
        <v>537</v>
      </c>
      <c r="K9072" s="15" t="n">
        <v>11.352</v>
      </c>
      <c r="L9072" s="0" t="n">
        <v>3</v>
      </c>
      <c r="M9072" s="16" t="n">
        <v>0.2</v>
      </c>
      <c r="N9072" s="17" t="n">
        <v>2.6961</v>
      </c>
      <c r="O9072" s="0" t="str">
        <f aca="false">TEXT(B9072,"YYYY-MM")</f>
        <v>2018-12</v>
      </c>
      <c r="P9072" s="18" t="n">
        <f aca="false">IFERROR(N9072/K9072,0)</f>
        <v>0.2375</v>
      </c>
      <c r="Q9072" s="0" t="str">
        <f aca="false">IF(M9072=0,"No Discount",IF(M9072&lt;0.2,"Low (1-19%)",IF(M9072&lt;0.4,"Medium (20-39%)","High (40%+)")))</f>
        <v>Medium (20-39%)</v>
      </c>
      <c r="R9072" s="0" t="str">
        <f aca="false">INDEX('Lookup Tables'!$B$2:$B$5,MATCH(F9072,'Lookup Tables'!$A$2:$A$5,0))</f>
        <v>Manager B</v>
      </c>
    </row>
    <row r="9073" customFormat="false" ht="15" hidden="false" customHeight="false" outlineLevel="0" collapsed="false">
      <c r="A9073" s="0" t="s">
        <v>6503</v>
      </c>
      <c r="B9073" s="13" t="n">
        <v>42533</v>
      </c>
      <c r="C9073" s="13" t="n">
        <v>42537</v>
      </c>
      <c r="D9073" s="14" t="s">
        <v>69</v>
      </c>
      <c r="E9073" s="14" t="s">
        <v>97</v>
      </c>
      <c r="F9073" s="14" t="s">
        <v>98</v>
      </c>
      <c r="G9073" s="14" t="s">
        <v>164</v>
      </c>
      <c r="H9073" s="14" t="s">
        <v>65</v>
      </c>
      <c r="I9073" s="14" t="s">
        <v>73</v>
      </c>
      <c r="J9073" s="14" t="s">
        <v>1017</v>
      </c>
      <c r="K9073" s="15" t="n">
        <v>24.56</v>
      </c>
      <c r="L9073" s="0" t="n">
        <v>2</v>
      </c>
      <c r="M9073" s="16" t="n">
        <v>0</v>
      </c>
      <c r="N9073" s="17" t="n">
        <v>6.8768</v>
      </c>
      <c r="O9073" s="0" t="str">
        <f aca="false">TEXT(B9073,"YYYY-MM")</f>
        <v>2016-06</v>
      </c>
      <c r="P9073" s="18" t="n">
        <f aca="false">IFERROR(N9073/K9073,0)</f>
        <v>0.28</v>
      </c>
      <c r="Q9073" s="0" t="str">
        <f aca="false">IF(M9073=0,"No Discount",IF(M9073&lt;0.2,"Low (1-19%)",IF(M9073&lt;0.4,"Medium (20-39%)","High (40%+)")))</f>
        <v>No Discount</v>
      </c>
      <c r="R9073" s="0" t="str">
        <f aca="false">INDEX('Lookup Tables'!$B$2:$B$5,MATCH(F9073,'Lookup Tables'!$A$2:$A$5,0))</f>
        <v>Manager A</v>
      </c>
    </row>
    <row r="9074" customFormat="false" ht="15" hidden="false" customHeight="false" outlineLevel="0" collapsed="false">
      <c r="A9074" s="0" t="s">
        <v>6504</v>
      </c>
      <c r="B9074" s="13" t="n">
        <v>42982</v>
      </c>
      <c r="C9074" s="13" t="n">
        <v>42986</v>
      </c>
      <c r="D9074" s="14" t="s">
        <v>69</v>
      </c>
      <c r="E9074" s="14" t="s">
        <v>53</v>
      </c>
      <c r="F9074" s="14" t="s">
        <v>98</v>
      </c>
      <c r="G9074" s="14" t="s">
        <v>311</v>
      </c>
      <c r="H9074" s="14" t="s">
        <v>65</v>
      </c>
      <c r="I9074" s="14" t="s">
        <v>129</v>
      </c>
      <c r="J9074" s="14" t="s">
        <v>340</v>
      </c>
      <c r="K9074" s="15" t="n">
        <v>16.56</v>
      </c>
      <c r="L9074" s="0" t="n">
        <v>2</v>
      </c>
      <c r="M9074" s="16" t="n">
        <v>0</v>
      </c>
      <c r="N9074" s="17" t="n">
        <v>7.7832</v>
      </c>
      <c r="O9074" s="0" t="str">
        <f aca="false">TEXT(B9074,"YYYY-MM")</f>
        <v>2017-09</v>
      </c>
      <c r="P9074" s="18" t="n">
        <f aca="false">IFERROR(N9074/K9074,0)</f>
        <v>0.47</v>
      </c>
      <c r="Q9074" s="0" t="str">
        <f aca="false">IF(M9074=0,"No Discount",IF(M9074&lt;0.2,"Low (1-19%)",IF(M9074&lt;0.4,"Medium (20-39%)","High (40%+)")))</f>
        <v>No Discount</v>
      </c>
      <c r="R9074" s="0" t="str">
        <f aca="false">INDEX('Lookup Tables'!$B$2:$B$5,MATCH(F9074,'Lookup Tables'!$A$2:$A$5,0))</f>
        <v>Manager A</v>
      </c>
    </row>
    <row r="9075" customFormat="false" ht="15" hidden="false" customHeight="false" outlineLevel="0" collapsed="false">
      <c r="A9075" s="0" t="s">
        <v>6504</v>
      </c>
      <c r="B9075" s="13" t="n">
        <v>42982</v>
      </c>
      <c r="C9075" s="13" t="n">
        <v>42986</v>
      </c>
      <c r="D9075" s="14" t="s">
        <v>69</v>
      </c>
      <c r="E9075" s="14" t="s">
        <v>53</v>
      </c>
      <c r="F9075" s="14" t="s">
        <v>98</v>
      </c>
      <c r="G9075" s="14" t="s">
        <v>311</v>
      </c>
      <c r="H9075" s="14" t="s">
        <v>80</v>
      </c>
      <c r="I9075" s="14" t="s">
        <v>123</v>
      </c>
      <c r="J9075" s="14" t="s">
        <v>418</v>
      </c>
      <c r="K9075" s="15" t="n">
        <v>279.95</v>
      </c>
      <c r="L9075" s="0" t="n">
        <v>5</v>
      </c>
      <c r="M9075" s="16" t="n">
        <v>0</v>
      </c>
      <c r="N9075" s="17" t="n">
        <v>67.188</v>
      </c>
      <c r="O9075" s="0" t="str">
        <f aca="false">TEXT(B9075,"YYYY-MM")</f>
        <v>2017-09</v>
      </c>
      <c r="P9075" s="18" t="n">
        <f aca="false">IFERROR(N9075/K9075,0)</f>
        <v>0.24</v>
      </c>
      <c r="Q9075" s="0" t="str">
        <f aca="false">IF(M9075=0,"No Discount",IF(M9075&lt;0.2,"Low (1-19%)",IF(M9075&lt;0.4,"Medium (20-39%)","High (40%+)")))</f>
        <v>No Discount</v>
      </c>
      <c r="R9075" s="0" t="str">
        <f aca="false">INDEX('Lookup Tables'!$B$2:$B$5,MATCH(F9075,'Lookup Tables'!$A$2:$A$5,0))</f>
        <v>Manager A</v>
      </c>
    </row>
    <row r="9076" customFormat="false" ht="15" hidden="false" customHeight="false" outlineLevel="0" collapsed="false">
      <c r="A9076" s="0" t="s">
        <v>6505</v>
      </c>
      <c r="B9076" s="13" t="n">
        <v>42115</v>
      </c>
      <c r="C9076" s="13" t="n">
        <v>42120</v>
      </c>
      <c r="D9076" s="14" t="s">
        <v>69</v>
      </c>
      <c r="E9076" s="14" t="s">
        <v>62</v>
      </c>
      <c r="F9076" s="14" t="s">
        <v>54</v>
      </c>
      <c r="G9076" s="14" t="s">
        <v>55</v>
      </c>
      <c r="H9076" s="14" t="s">
        <v>65</v>
      </c>
      <c r="I9076" s="14" t="s">
        <v>73</v>
      </c>
      <c r="J9076" s="14" t="s">
        <v>1694</v>
      </c>
      <c r="K9076" s="15" t="n">
        <v>828.84</v>
      </c>
      <c r="L9076" s="0" t="n">
        <v>6</v>
      </c>
      <c r="M9076" s="16" t="n">
        <v>0</v>
      </c>
      <c r="N9076" s="17" t="n">
        <v>0</v>
      </c>
      <c r="O9076" s="0" t="str">
        <f aca="false">TEXT(B9076,"YYYY-MM")</f>
        <v>2015-04</v>
      </c>
      <c r="P9076" s="18" t="n">
        <f aca="false">IFERROR(N9076/K9076,0)</f>
        <v>0</v>
      </c>
      <c r="Q9076" s="0" t="str">
        <f aca="false">IF(M9076=0,"No Discount",IF(M9076&lt;0.2,"Low (1-19%)",IF(M9076&lt;0.4,"Medium (20-39%)","High (40%+)")))</f>
        <v>No Discount</v>
      </c>
      <c r="R9076" s="0" t="str">
        <f aca="false">INDEX('Lookup Tables'!$B$2:$B$5,MATCH(F9076,'Lookup Tables'!$A$2:$A$5,0))</f>
        <v>Manager C</v>
      </c>
    </row>
    <row r="9077" customFormat="false" ht="15" hidden="false" customHeight="false" outlineLevel="0" collapsed="false">
      <c r="A9077" s="0" t="s">
        <v>6506</v>
      </c>
      <c r="B9077" s="13" t="n">
        <v>42679</v>
      </c>
      <c r="C9077" s="13" t="n">
        <v>42682</v>
      </c>
      <c r="D9077" s="14" t="s">
        <v>137</v>
      </c>
      <c r="E9077" s="14" t="s">
        <v>53</v>
      </c>
      <c r="F9077" s="14" t="s">
        <v>117</v>
      </c>
      <c r="G9077" s="14" t="s">
        <v>269</v>
      </c>
      <c r="H9077" s="14" t="s">
        <v>65</v>
      </c>
      <c r="I9077" s="14" t="s">
        <v>83</v>
      </c>
      <c r="J9077" s="14" t="s">
        <v>705</v>
      </c>
      <c r="K9077" s="15" t="n">
        <v>7.218</v>
      </c>
      <c r="L9077" s="0" t="n">
        <v>3</v>
      </c>
      <c r="M9077" s="16" t="n">
        <v>0.7</v>
      </c>
      <c r="N9077" s="17" t="n">
        <v>-5.5338</v>
      </c>
      <c r="O9077" s="0" t="str">
        <f aca="false">TEXT(B9077,"YYYY-MM")</f>
        <v>2016-11</v>
      </c>
      <c r="P9077" s="18" t="n">
        <f aca="false">IFERROR(N9077/K9077,0)</f>
        <v>-0.766666666666667</v>
      </c>
      <c r="Q9077" s="0" t="str">
        <f aca="false">IF(M9077=0,"No Discount",IF(M9077&lt;0.2,"Low (1-19%)",IF(M9077&lt;0.4,"Medium (20-39%)","High (40%+)")))</f>
        <v>High (40%+)</v>
      </c>
      <c r="R9077" s="0" t="str">
        <f aca="false">INDEX('Lookup Tables'!$B$2:$B$5,MATCH(F9077,'Lookup Tables'!$A$2:$A$5,0))</f>
        <v>Manager B</v>
      </c>
    </row>
    <row r="9078" customFormat="false" ht="15" hidden="false" customHeight="false" outlineLevel="0" collapsed="false">
      <c r="A9078" s="0" t="s">
        <v>6506</v>
      </c>
      <c r="B9078" s="13" t="n">
        <v>42679</v>
      </c>
      <c r="C9078" s="13" t="n">
        <v>42682</v>
      </c>
      <c r="D9078" s="14" t="s">
        <v>137</v>
      </c>
      <c r="E9078" s="14" t="s">
        <v>53</v>
      </c>
      <c r="F9078" s="14" t="s">
        <v>117</v>
      </c>
      <c r="G9078" s="14" t="s">
        <v>269</v>
      </c>
      <c r="H9078" s="14" t="s">
        <v>65</v>
      </c>
      <c r="I9078" s="14" t="s">
        <v>303</v>
      </c>
      <c r="J9078" s="14" t="s">
        <v>4838</v>
      </c>
      <c r="K9078" s="15" t="n">
        <v>27.2</v>
      </c>
      <c r="L9078" s="0" t="n">
        <v>4</v>
      </c>
      <c r="M9078" s="16" t="n">
        <v>0.2</v>
      </c>
      <c r="N9078" s="17" t="n">
        <v>2.04</v>
      </c>
      <c r="O9078" s="0" t="str">
        <f aca="false">TEXT(B9078,"YYYY-MM")</f>
        <v>2016-11</v>
      </c>
      <c r="P9078" s="18" t="n">
        <f aca="false">IFERROR(N9078/K9078,0)</f>
        <v>0.075</v>
      </c>
      <c r="Q9078" s="0" t="str">
        <f aca="false">IF(M9078=0,"No Discount",IF(M9078&lt;0.2,"Low (1-19%)",IF(M9078&lt;0.4,"Medium (20-39%)","High (40%+)")))</f>
        <v>Medium (20-39%)</v>
      </c>
      <c r="R9078" s="0" t="str">
        <f aca="false">INDEX('Lookup Tables'!$B$2:$B$5,MATCH(F9078,'Lookup Tables'!$A$2:$A$5,0))</f>
        <v>Manager B</v>
      </c>
    </row>
    <row r="9079" customFormat="false" ht="15" hidden="false" customHeight="false" outlineLevel="0" collapsed="false">
      <c r="A9079" s="0" t="s">
        <v>6507</v>
      </c>
      <c r="B9079" s="13" t="n">
        <v>42311</v>
      </c>
      <c r="C9079" s="13" t="n">
        <v>42315</v>
      </c>
      <c r="D9079" s="14" t="s">
        <v>69</v>
      </c>
      <c r="E9079" s="14" t="s">
        <v>62</v>
      </c>
      <c r="F9079" s="14" t="s">
        <v>98</v>
      </c>
      <c r="G9079" s="14" t="s">
        <v>113</v>
      </c>
      <c r="H9079" s="14" t="s">
        <v>80</v>
      </c>
      <c r="I9079" s="14" t="s">
        <v>123</v>
      </c>
      <c r="J9079" s="14" t="s">
        <v>1925</v>
      </c>
      <c r="K9079" s="15" t="n">
        <v>89.97</v>
      </c>
      <c r="L9079" s="0" t="n">
        <v>3</v>
      </c>
      <c r="M9079" s="16" t="n">
        <v>0</v>
      </c>
      <c r="N9079" s="17" t="n">
        <v>18.8937</v>
      </c>
      <c r="O9079" s="0" t="str">
        <f aca="false">TEXT(B9079,"YYYY-MM")</f>
        <v>2015-11</v>
      </c>
      <c r="P9079" s="18" t="n">
        <f aca="false">IFERROR(N9079/K9079,0)</f>
        <v>0.21</v>
      </c>
      <c r="Q9079" s="0" t="str">
        <f aca="false">IF(M9079=0,"No Discount",IF(M9079&lt;0.2,"Low (1-19%)",IF(M9079&lt;0.4,"Medium (20-39%)","High (40%+)")))</f>
        <v>No Discount</v>
      </c>
      <c r="R9079" s="0" t="str">
        <f aca="false">INDEX('Lookup Tables'!$B$2:$B$5,MATCH(F9079,'Lookup Tables'!$A$2:$A$5,0))</f>
        <v>Manager A</v>
      </c>
    </row>
    <row r="9080" customFormat="false" ht="15" hidden="false" customHeight="false" outlineLevel="0" collapsed="false">
      <c r="A9080" s="0" t="s">
        <v>6508</v>
      </c>
      <c r="B9080" s="13" t="n">
        <v>42782</v>
      </c>
      <c r="C9080" s="13" t="n">
        <v>42789</v>
      </c>
      <c r="D9080" s="14" t="s">
        <v>69</v>
      </c>
      <c r="E9080" s="14" t="s">
        <v>53</v>
      </c>
      <c r="F9080" s="14" t="s">
        <v>54</v>
      </c>
      <c r="G9080" s="14" t="s">
        <v>55</v>
      </c>
      <c r="H9080" s="14" t="s">
        <v>56</v>
      </c>
      <c r="I9080" s="14" t="s">
        <v>76</v>
      </c>
      <c r="J9080" s="14" t="s">
        <v>292</v>
      </c>
      <c r="K9080" s="15" t="n">
        <v>318.08</v>
      </c>
      <c r="L9080" s="0" t="n">
        <v>4</v>
      </c>
      <c r="M9080" s="16" t="n">
        <v>0</v>
      </c>
      <c r="N9080" s="17" t="n">
        <v>34.9888</v>
      </c>
      <c r="O9080" s="0" t="str">
        <f aca="false">TEXT(B9080,"YYYY-MM")</f>
        <v>2017-02</v>
      </c>
      <c r="P9080" s="18" t="n">
        <f aca="false">IFERROR(N9080/K9080,0)</f>
        <v>0.11</v>
      </c>
      <c r="Q9080" s="0" t="str">
        <f aca="false">IF(M9080=0,"No Discount",IF(M9080&lt;0.2,"Low (1-19%)",IF(M9080&lt;0.4,"Medium (20-39%)","High (40%+)")))</f>
        <v>No Discount</v>
      </c>
      <c r="R9080" s="0" t="str">
        <f aca="false">INDEX('Lookup Tables'!$B$2:$B$5,MATCH(F9080,'Lookup Tables'!$A$2:$A$5,0))</f>
        <v>Manager C</v>
      </c>
    </row>
    <row r="9081" customFormat="false" ht="15" hidden="false" customHeight="false" outlineLevel="0" collapsed="false">
      <c r="A9081" s="0" t="s">
        <v>6508</v>
      </c>
      <c r="B9081" s="13" t="n">
        <v>42782</v>
      </c>
      <c r="C9081" s="13" t="n">
        <v>42789</v>
      </c>
      <c r="D9081" s="14" t="s">
        <v>69</v>
      </c>
      <c r="E9081" s="14" t="s">
        <v>53</v>
      </c>
      <c r="F9081" s="14" t="s">
        <v>54</v>
      </c>
      <c r="G9081" s="14" t="s">
        <v>55</v>
      </c>
      <c r="H9081" s="14" t="s">
        <v>65</v>
      </c>
      <c r="I9081" s="14" t="s">
        <v>83</v>
      </c>
      <c r="J9081" s="14" t="s">
        <v>607</v>
      </c>
      <c r="K9081" s="15" t="n">
        <v>5.8</v>
      </c>
      <c r="L9081" s="0" t="n">
        <v>1</v>
      </c>
      <c r="M9081" s="16" t="n">
        <v>0</v>
      </c>
      <c r="N9081" s="17" t="n">
        <v>2.61</v>
      </c>
      <c r="O9081" s="0" t="str">
        <f aca="false">TEXT(B9081,"YYYY-MM")</f>
        <v>2017-02</v>
      </c>
      <c r="P9081" s="18" t="n">
        <f aca="false">IFERROR(N9081/K9081,0)</f>
        <v>0.45</v>
      </c>
      <c r="Q9081" s="0" t="str">
        <f aca="false">IF(M9081=0,"No Discount",IF(M9081&lt;0.2,"Low (1-19%)",IF(M9081&lt;0.4,"Medium (20-39%)","High (40%+)")))</f>
        <v>No Discount</v>
      </c>
      <c r="R9081" s="0" t="str">
        <f aca="false">INDEX('Lookup Tables'!$B$2:$B$5,MATCH(F9081,'Lookup Tables'!$A$2:$A$5,0))</f>
        <v>Manager C</v>
      </c>
    </row>
    <row r="9082" customFormat="false" ht="15" hidden="false" customHeight="false" outlineLevel="0" collapsed="false">
      <c r="A9082" s="0" t="s">
        <v>6509</v>
      </c>
      <c r="B9082" s="13" t="n">
        <v>43354</v>
      </c>
      <c r="C9082" s="13" t="n">
        <v>43356</v>
      </c>
      <c r="D9082" s="14" t="s">
        <v>52</v>
      </c>
      <c r="E9082" s="14" t="s">
        <v>62</v>
      </c>
      <c r="F9082" s="14" t="s">
        <v>63</v>
      </c>
      <c r="G9082" s="14" t="s">
        <v>64</v>
      </c>
      <c r="H9082" s="14" t="s">
        <v>80</v>
      </c>
      <c r="I9082" s="14" t="s">
        <v>81</v>
      </c>
      <c r="J9082" s="14" t="s">
        <v>1792</v>
      </c>
      <c r="K9082" s="15" t="n">
        <v>143.952</v>
      </c>
      <c r="L9082" s="0" t="n">
        <v>6</v>
      </c>
      <c r="M9082" s="16" t="n">
        <v>0.2</v>
      </c>
      <c r="N9082" s="17" t="n">
        <v>17.994</v>
      </c>
      <c r="O9082" s="0" t="str">
        <f aca="false">TEXT(B9082,"YYYY-MM")</f>
        <v>2018-09</v>
      </c>
      <c r="P9082" s="18" t="n">
        <f aca="false">IFERROR(N9082/K9082,0)</f>
        <v>0.125</v>
      </c>
      <c r="Q9082" s="0" t="str">
        <f aca="false">IF(M9082=0,"No Discount",IF(M9082&lt;0.2,"Low (1-19%)",IF(M9082&lt;0.4,"Medium (20-39%)","High (40%+)")))</f>
        <v>Medium (20-39%)</v>
      </c>
      <c r="R9082" s="0" t="str">
        <f aca="false">INDEX('Lookup Tables'!$B$2:$B$5,MATCH(F9082,'Lookup Tables'!$A$2:$A$5,0))</f>
        <v>Manager D</v>
      </c>
    </row>
    <row r="9083" customFormat="false" ht="15" hidden="false" customHeight="false" outlineLevel="0" collapsed="false">
      <c r="A9083" s="0" t="s">
        <v>6509</v>
      </c>
      <c r="B9083" s="13" t="n">
        <v>43354</v>
      </c>
      <c r="C9083" s="13" t="n">
        <v>43356</v>
      </c>
      <c r="D9083" s="14" t="s">
        <v>52</v>
      </c>
      <c r="E9083" s="14" t="s">
        <v>62</v>
      </c>
      <c r="F9083" s="14" t="s">
        <v>63</v>
      </c>
      <c r="G9083" s="14" t="s">
        <v>64</v>
      </c>
      <c r="H9083" s="14" t="s">
        <v>65</v>
      </c>
      <c r="I9083" s="14" t="s">
        <v>91</v>
      </c>
      <c r="J9083" s="14" t="s">
        <v>1831</v>
      </c>
      <c r="K9083" s="15" t="n">
        <v>19.44</v>
      </c>
      <c r="L9083" s="0" t="n">
        <v>3</v>
      </c>
      <c r="M9083" s="16" t="n">
        <v>0</v>
      </c>
      <c r="N9083" s="17" t="n">
        <v>9.3312</v>
      </c>
      <c r="O9083" s="0" t="str">
        <f aca="false">TEXT(B9083,"YYYY-MM")</f>
        <v>2018-09</v>
      </c>
      <c r="P9083" s="18" t="n">
        <f aca="false">IFERROR(N9083/K9083,0)</f>
        <v>0.48</v>
      </c>
      <c r="Q9083" s="0" t="str">
        <f aca="false">IF(M9083=0,"No Discount",IF(M9083&lt;0.2,"Low (1-19%)",IF(M9083&lt;0.4,"Medium (20-39%)","High (40%+)")))</f>
        <v>No Discount</v>
      </c>
      <c r="R9083" s="0" t="str">
        <f aca="false">INDEX('Lookup Tables'!$B$2:$B$5,MATCH(F9083,'Lookup Tables'!$A$2:$A$5,0))</f>
        <v>Manager D</v>
      </c>
    </row>
    <row r="9084" customFormat="false" ht="15" hidden="false" customHeight="false" outlineLevel="0" collapsed="false">
      <c r="A9084" s="0" t="s">
        <v>6510</v>
      </c>
      <c r="B9084" s="13" t="n">
        <v>43406</v>
      </c>
      <c r="C9084" s="13" t="n">
        <v>43410</v>
      </c>
      <c r="D9084" s="14" t="s">
        <v>69</v>
      </c>
      <c r="E9084" s="14" t="s">
        <v>53</v>
      </c>
      <c r="F9084" s="14" t="s">
        <v>54</v>
      </c>
      <c r="G9084" s="14" t="s">
        <v>193</v>
      </c>
      <c r="H9084" s="14" t="s">
        <v>65</v>
      </c>
      <c r="I9084" s="14" t="s">
        <v>78</v>
      </c>
      <c r="J9084" s="14" t="s">
        <v>114</v>
      </c>
      <c r="K9084" s="15" t="n">
        <v>5.56</v>
      </c>
      <c r="L9084" s="0" t="n">
        <v>2</v>
      </c>
      <c r="M9084" s="16" t="n">
        <v>0</v>
      </c>
      <c r="N9084" s="17" t="n">
        <v>1.4456</v>
      </c>
      <c r="O9084" s="0" t="str">
        <f aca="false">TEXT(B9084,"YYYY-MM")</f>
        <v>2018-11</v>
      </c>
      <c r="P9084" s="18" t="n">
        <f aca="false">IFERROR(N9084/K9084,0)</f>
        <v>0.26</v>
      </c>
      <c r="Q9084" s="0" t="str">
        <f aca="false">IF(M9084=0,"No Discount",IF(M9084&lt;0.2,"Low (1-19%)",IF(M9084&lt;0.4,"Medium (20-39%)","High (40%+)")))</f>
        <v>No Discount</v>
      </c>
      <c r="R9084" s="0" t="str">
        <f aca="false">INDEX('Lookup Tables'!$B$2:$B$5,MATCH(F9084,'Lookup Tables'!$A$2:$A$5,0))</f>
        <v>Manager C</v>
      </c>
    </row>
    <row r="9085" customFormat="false" ht="15" hidden="false" customHeight="false" outlineLevel="0" collapsed="false">
      <c r="A9085" s="0" t="s">
        <v>6511</v>
      </c>
      <c r="B9085" s="13" t="n">
        <v>42406</v>
      </c>
      <c r="C9085" s="13" t="n">
        <v>42408</v>
      </c>
      <c r="D9085" s="14" t="s">
        <v>137</v>
      </c>
      <c r="E9085" s="14" t="s">
        <v>62</v>
      </c>
      <c r="F9085" s="14" t="s">
        <v>54</v>
      </c>
      <c r="G9085" s="14" t="s">
        <v>193</v>
      </c>
      <c r="H9085" s="14" t="s">
        <v>65</v>
      </c>
      <c r="I9085" s="14" t="s">
        <v>73</v>
      </c>
      <c r="J9085" s="14" t="s">
        <v>2187</v>
      </c>
      <c r="K9085" s="15" t="n">
        <v>146.73</v>
      </c>
      <c r="L9085" s="0" t="n">
        <v>3</v>
      </c>
      <c r="M9085" s="16" t="n">
        <v>0</v>
      </c>
      <c r="N9085" s="17" t="n">
        <v>2.9346</v>
      </c>
      <c r="O9085" s="0" t="str">
        <f aca="false">TEXT(B9085,"YYYY-MM")</f>
        <v>2016-02</v>
      </c>
      <c r="P9085" s="18" t="n">
        <f aca="false">IFERROR(N9085/K9085,0)</f>
        <v>0.02</v>
      </c>
      <c r="Q9085" s="0" t="str">
        <f aca="false">IF(M9085=0,"No Discount",IF(M9085&lt;0.2,"Low (1-19%)",IF(M9085&lt;0.4,"Medium (20-39%)","High (40%+)")))</f>
        <v>No Discount</v>
      </c>
      <c r="R9085" s="0" t="str">
        <f aca="false">INDEX('Lookup Tables'!$B$2:$B$5,MATCH(F9085,'Lookup Tables'!$A$2:$A$5,0))</f>
        <v>Manager C</v>
      </c>
    </row>
    <row r="9086" customFormat="false" ht="15" hidden="false" customHeight="false" outlineLevel="0" collapsed="false">
      <c r="A9086" s="0" t="s">
        <v>6511</v>
      </c>
      <c r="B9086" s="13" t="n">
        <v>42406</v>
      </c>
      <c r="C9086" s="13" t="n">
        <v>42408</v>
      </c>
      <c r="D9086" s="14" t="s">
        <v>137</v>
      </c>
      <c r="E9086" s="14" t="s">
        <v>62</v>
      </c>
      <c r="F9086" s="14" t="s">
        <v>54</v>
      </c>
      <c r="G9086" s="14" t="s">
        <v>193</v>
      </c>
      <c r="H9086" s="14" t="s">
        <v>65</v>
      </c>
      <c r="I9086" s="14" t="s">
        <v>91</v>
      </c>
      <c r="J9086" s="14" t="s">
        <v>335</v>
      </c>
      <c r="K9086" s="15" t="n">
        <v>29.9</v>
      </c>
      <c r="L9086" s="0" t="n">
        <v>5</v>
      </c>
      <c r="M9086" s="16" t="n">
        <v>0</v>
      </c>
      <c r="N9086" s="17" t="n">
        <v>13.455</v>
      </c>
      <c r="O9086" s="0" t="str">
        <f aca="false">TEXT(B9086,"YYYY-MM")</f>
        <v>2016-02</v>
      </c>
      <c r="P9086" s="18" t="n">
        <f aca="false">IFERROR(N9086/K9086,0)</f>
        <v>0.45</v>
      </c>
      <c r="Q9086" s="0" t="str">
        <f aca="false">IF(M9086=0,"No Discount",IF(M9086&lt;0.2,"Low (1-19%)",IF(M9086&lt;0.4,"Medium (20-39%)","High (40%+)")))</f>
        <v>No Discount</v>
      </c>
      <c r="R9086" s="0" t="str">
        <f aca="false">INDEX('Lookup Tables'!$B$2:$B$5,MATCH(F9086,'Lookup Tables'!$A$2:$A$5,0))</f>
        <v>Manager C</v>
      </c>
    </row>
    <row r="9087" customFormat="false" ht="15" hidden="false" customHeight="false" outlineLevel="0" collapsed="false">
      <c r="A9087" s="0" t="s">
        <v>6512</v>
      </c>
      <c r="B9087" s="13" t="n">
        <v>42988</v>
      </c>
      <c r="C9087" s="13" t="n">
        <v>42990</v>
      </c>
      <c r="D9087" s="14" t="s">
        <v>52</v>
      </c>
      <c r="E9087" s="14" t="s">
        <v>53</v>
      </c>
      <c r="F9087" s="14" t="s">
        <v>63</v>
      </c>
      <c r="G9087" s="14" t="s">
        <v>64</v>
      </c>
      <c r="H9087" s="14" t="s">
        <v>65</v>
      </c>
      <c r="I9087" s="14" t="s">
        <v>83</v>
      </c>
      <c r="J9087" s="14" t="s">
        <v>3612</v>
      </c>
      <c r="K9087" s="15" t="n">
        <v>276.784</v>
      </c>
      <c r="L9087" s="0" t="n">
        <v>2</v>
      </c>
      <c r="M9087" s="16" t="n">
        <v>0.2</v>
      </c>
      <c r="N9087" s="17" t="n">
        <v>89.9548</v>
      </c>
      <c r="O9087" s="0" t="str">
        <f aca="false">TEXT(B9087,"YYYY-MM")</f>
        <v>2017-09</v>
      </c>
      <c r="P9087" s="18" t="n">
        <f aca="false">IFERROR(N9087/K9087,0)</f>
        <v>0.325</v>
      </c>
      <c r="Q9087" s="0" t="str">
        <f aca="false">IF(M9087=0,"No Discount",IF(M9087&lt;0.2,"Low (1-19%)",IF(M9087&lt;0.4,"Medium (20-39%)","High (40%+)")))</f>
        <v>Medium (20-39%)</v>
      </c>
      <c r="R9087" s="0" t="str">
        <f aca="false">INDEX('Lookup Tables'!$B$2:$B$5,MATCH(F9087,'Lookup Tables'!$A$2:$A$5,0))</f>
        <v>Manager D</v>
      </c>
    </row>
    <row r="9088" customFormat="false" ht="15" hidden="false" customHeight="false" outlineLevel="0" collapsed="false">
      <c r="A9088" s="0" t="s">
        <v>6513</v>
      </c>
      <c r="B9088" s="13" t="n">
        <v>43004</v>
      </c>
      <c r="C9088" s="13" t="n">
        <v>43008</v>
      </c>
      <c r="D9088" s="14" t="s">
        <v>69</v>
      </c>
      <c r="E9088" s="14" t="s">
        <v>62</v>
      </c>
      <c r="F9088" s="14" t="s">
        <v>98</v>
      </c>
      <c r="G9088" s="14" t="s">
        <v>99</v>
      </c>
      <c r="H9088" s="14" t="s">
        <v>65</v>
      </c>
      <c r="I9088" s="14" t="s">
        <v>85</v>
      </c>
      <c r="J9088" s="14" t="s">
        <v>5013</v>
      </c>
      <c r="K9088" s="15" t="n">
        <v>93.032</v>
      </c>
      <c r="L9088" s="0" t="n">
        <v>2</v>
      </c>
      <c r="M9088" s="16" t="n">
        <v>0.8</v>
      </c>
      <c r="N9088" s="17" t="n">
        <v>-251.1864</v>
      </c>
      <c r="O9088" s="0" t="str">
        <f aca="false">TEXT(B9088,"YYYY-MM")</f>
        <v>2017-09</v>
      </c>
      <c r="P9088" s="18" t="n">
        <f aca="false">IFERROR(N9088/K9088,0)</f>
        <v>-2.7</v>
      </c>
      <c r="Q9088" s="0" t="str">
        <f aca="false">IF(M9088=0,"No Discount",IF(M9088&lt;0.2,"Low (1-19%)",IF(M9088&lt;0.4,"Medium (20-39%)","High (40%+)")))</f>
        <v>High (40%+)</v>
      </c>
      <c r="R9088" s="0" t="str">
        <f aca="false">INDEX('Lookup Tables'!$B$2:$B$5,MATCH(F9088,'Lookup Tables'!$A$2:$A$5,0))</f>
        <v>Manager A</v>
      </c>
    </row>
    <row r="9089" customFormat="false" ht="15" hidden="false" customHeight="false" outlineLevel="0" collapsed="false">
      <c r="A9089" s="0" t="s">
        <v>6513</v>
      </c>
      <c r="B9089" s="13" t="n">
        <v>43004</v>
      </c>
      <c r="C9089" s="13" t="n">
        <v>43008</v>
      </c>
      <c r="D9089" s="14" t="s">
        <v>69</v>
      </c>
      <c r="E9089" s="14" t="s">
        <v>62</v>
      </c>
      <c r="F9089" s="14" t="s">
        <v>98</v>
      </c>
      <c r="G9089" s="14" t="s">
        <v>99</v>
      </c>
      <c r="H9089" s="14" t="s">
        <v>56</v>
      </c>
      <c r="I9089" s="14" t="s">
        <v>59</v>
      </c>
      <c r="J9089" s="14" t="s">
        <v>201</v>
      </c>
      <c r="K9089" s="15" t="n">
        <v>454.965</v>
      </c>
      <c r="L9089" s="0" t="n">
        <v>5</v>
      </c>
      <c r="M9089" s="16" t="n">
        <v>0.3</v>
      </c>
      <c r="N9089" s="17" t="n">
        <v>-136.4895</v>
      </c>
      <c r="O9089" s="0" t="str">
        <f aca="false">TEXT(B9089,"YYYY-MM")</f>
        <v>2017-09</v>
      </c>
      <c r="P9089" s="18" t="n">
        <f aca="false">IFERROR(N9089/K9089,0)</f>
        <v>-0.3</v>
      </c>
      <c r="Q9089" s="0" t="str">
        <f aca="false">IF(M9089=0,"No Discount",IF(M9089&lt;0.2,"Low (1-19%)",IF(M9089&lt;0.4,"Medium (20-39%)","High (40%+)")))</f>
        <v>Medium (20-39%)</v>
      </c>
      <c r="R9089" s="0" t="str">
        <f aca="false">INDEX('Lookup Tables'!$B$2:$B$5,MATCH(F9089,'Lookup Tables'!$A$2:$A$5,0))</f>
        <v>Manager A</v>
      </c>
    </row>
    <row r="9090" customFormat="false" ht="15" hidden="false" customHeight="false" outlineLevel="0" collapsed="false">
      <c r="A9090" s="0" t="s">
        <v>6514</v>
      </c>
      <c r="B9090" s="13" t="n">
        <v>42719</v>
      </c>
      <c r="C9090" s="13" t="n">
        <v>42724</v>
      </c>
      <c r="D9090" s="14" t="s">
        <v>69</v>
      </c>
      <c r="E9090" s="14" t="s">
        <v>62</v>
      </c>
      <c r="F9090" s="14" t="s">
        <v>54</v>
      </c>
      <c r="G9090" s="14" t="s">
        <v>90</v>
      </c>
      <c r="H9090" s="14" t="s">
        <v>80</v>
      </c>
      <c r="I9090" s="14" t="s">
        <v>81</v>
      </c>
      <c r="J9090" s="14" t="s">
        <v>473</v>
      </c>
      <c r="K9090" s="15" t="n">
        <v>246.168</v>
      </c>
      <c r="L9090" s="0" t="n">
        <v>3</v>
      </c>
      <c r="M9090" s="16" t="n">
        <v>0.2</v>
      </c>
      <c r="N9090" s="17" t="n">
        <v>21.5397</v>
      </c>
      <c r="O9090" s="0" t="str">
        <f aca="false">TEXT(B9090,"YYYY-MM")</f>
        <v>2016-12</v>
      </c>
      <c r="P9090" s="18" t="n">
        <f aca="false">IFERROR(N9090/K9090,0)</f>
        <v>0.0875</v>
      </c>
      <c r="Q9090" s="0" t="str">
        <f aca="false">IF(M9090=0,"No Discount",IF(M9090&lt;0.2,"Low (1-19%)",IF(M9090&lt;0.4,"Medium (20-39%)","High (40%+)")))</f>
        <v>Medium (20-39%)</v>
      </c>
      <c r="R9090" s="0" t="str">
        <f aca="false">INDEX('Lookup Tables'!$B$2:$B$5,MATCH(F9090,'Lookup Tables'!$A$2:$A$5,0))</f>
        <v>Manager C</v>
      </c>
    </row>
    <row r="9091" customFormat="false" ht="15" hidden="false" customHeight="false" outlineLevel="0" collapsed="false">
      <c r="A9091" s="0" t="s">
        <v>6515</v>
      </c>
      <c r="B9091" s="13" t="n">
        <v>42995</v>
      </c>
      <c r="C9091" s="13" t="n">
        <v>42998</v>
      </c>
      <c r="D9091" s="14" t="s">
        <v>52</v>
      </c>
      <c r="E9091" s="14" t="s">
        <v>53</v>
      </c>
      <c r="F9091" s="14" t="s">
        <v>117</v>
      </c>
      <c r="G9091" s="14" t="s">
        <v>269</v>
      </c>
      <c r="H9091" s="14" t="s">
        <v>65</v>
      </c>
      <c r="I9091" s="14" t="s">
        <v>73</v>
      </c>
      <c r="J9091" s="14" t="s">
        <v>466</v>
      </c>
      <c r="K9091" s="15" t="n">
        <v>295.4</v>
      </c>
      <c r="L9091" s="0" t="n">
        <v>5</v>
      </c>
      <c r="M9091" s="16" t="n">
        <v>0.2</v>
      </c>
      <c r="N9091" s="17" t="n">
        <v>-62.7725</v>
      </c>
      <c r="O9091" s="0" t="str">
        <f aca="false">TEXT(B9091,"YYYY-MM")</f>
        <v>2017-09</v>
      </c>
      <c r="P9091" s="18" t="n">
        <f aca="false">IFERROR(N9091/K9091,0)</f>
        <v>-0.2125</v>
      </c>
      <c r="Q9091" s="0" t="str">
        <f aca="false">IF(M9091=0,"No Discount",IF(M9091&lt;0.2,"Low (1-19%)",IF(M9091&lt;0.4,"Medium (20-39%)","High (40%+)")))</f>
        <v>Medium (20-39%)</v>
      </c>
      <c r="R9091" s="0" t="str">
        <f aca="false">INDEX('Lookup Tables'!$B$2:$B$5,MATCH(F9091,'Lookup Tables'!$A$2:$A$5,0))</f>
        <v>Manager B</v>
      </c>
    </row>
    <row r="9092" customFormat="false" ht="15" hidden="false" customHeight="false" outlineLevel="0" collapsed="false">
      <c r="A9092" s="0" t="s">
        <v>6516</v>
      </c>
      <c r="B9092" s="13" t="n">
        <v>43386</v>
      </c>
      <c r="C9092" s="13" t="n">
        <v>43388</v>
      </c>
      <c r="D9092" s="14" t="s">
        <v>137</v>
      </c>
      <c r="E9092" s="14" t="s">
        <v>53</v>
      </c>
      <c r="F9092" s="14" t="s">
        <v>54</v>
      </c>
      <c r="G9092" s="14" t="s">
        <v>55</v>
      </c>
      <c r="H9092" s="14" t="s">
        <v>65</v>
      </c>
      <c r="I9092" s="14" t="s">
        <v>73</v>
      </c>
      <c r="J9092" s="14" t="s">
        <v>289</v>
      </c>
      <c r="K9092" s="15" t="n">
        <v>348.56</v>
      </c>
      <c r="L9092" s="0" t="n">
        <v>8</v>
      </c>
      <c r="M9092" s="16" t="n">
        <v>0</v>
      </c>
      <c r="N9092" s="17" t="n">
        <v>104.568</v>
      </c>
      <c r="O9092" s="0" t="str">
        <f aca="false">TEXT(B9092,"YYYY-MM")</f>
        <v>2018-10</v>
      </c>
      <c r="P9092" s="18" t="n">
        <f aca="false">IFERROR(N9092/K9092,0)</f>
        <v>0.3</v>
      </c>
      <c r="Q9092" s="0" t="str">
        <f aca="false">IF(M9092=0,"No Discount",IF(M9092&lt;0.2,"Low (1-19%)",IF(M9092&lt;0.4,"Medium (20-39%)","High (40%+)")))</f>
        <v>No Discount</v>
      </c>
      <c r="R9092" s="0" t="str">
        <f aca="false">INDEX('Lookup Tables'!$B$2:$B$5,MATCH(F9092,'Lookup Tables'!$A$2:$A$5,0))</f>
        <v>Manager C</v>
      </c>
    </row>
    <row r="9093" customFormat="false" ht="15" hidden="false" customHeight="false" outlineLevel="0" collapsed="false">
      <c r="A9093" s="0" t="s">
        <v>6517</v>
      </c>
      <c r="B9093" s="13" t="n">
        <v>42549</v>
      </c>
      <c r="C9093" s="13" t="n">
        <v>42554</v>
      </c>
      <c r="D9093" s="14" t="s">
        <v>52</v>
      </c>
      <c r="E9093" s="14" t="s">
        <v>62</v>
      </c>
      <c r="F9093" s="14" t="s">
        <v>117</v>
      </c>
      <c r="G9093" s="14" t="s">
        <v>269</v>
      </c>
      <c r="H9093" s="14" t="s">
        <v>65</v>
      </c>
      <c r="I9093" s="14" t="s">
        <v>91</v>
      </c>
      <c r="J9093" s="14" t="s">
        <v>233</v>
      </c>
      <c r="K9093" s="15" t="n">
        <v>15.552</v>
      </c>
      <c r="L9093" s="0" t="n">
        <v>3</v>
      </c>
      <c r="M9093" s="16" t="n">
        <v>0.2</v>
      </c>
      <c r="N9093" s="17" t="n">
        <v>5.4432</v>
      </c>
      <c r="O9093" s="0" t="str">
        <f aca="false">TEXT(B9093,"YYYY-MM")</f>
        <v>2016-06</v>
      </c>
      <c r="P9093" s="18" t="n">
        <f aca="false">IFERROR(N9093/K9093,0)</f>
        <v>0.35</v>
      </c>
      <c r="Q9093" s="0" t="str">
        <f aca="false">IF(M9093=0,"No Discount",IF(M9093&lt;0.2,"Low (1-19%)",IF(M9093&lt;0.4,"Medium (20-39%)","High (40%+)")))</f>
        <v>Medium (20-39%)</v>
      </c>
      <c r="R9093" s="0" t="str">
        <f aca="false">INDEX('Lookup Tables'!$B$2:$B$5,MATCH(F9093,'Lookup Tables'!$A$2:$A$5,0))</f>
        <v>Manager B</v>
      </c>
    </row>
    <row r="9094" customFormat="false" ht="15" hidden="false" customHeight="false" outlineLevel="0" collapsed="false">
      <c r="A9094" s="0" t="s">
        <v>6517</v>
      </c>
      <c r="B9094" s="13" t="n">
        <v>42549</v>
      </c>
      <c r="C9094" s="13" t="n">
        <v>42554</v>
      </c>
      <c r="D9094" s="14" t="s">
        <v>52</v>
      </c>
      <c r="E9094" s="14" t="s">
        <v>62</v>
      </c>
      <c r="F9094" s="14" t="s">
        <v>117</v>
      </c>
      <c r="G9094" s="14" t="s">
        <v>269</v>
      </c>
      <c r="H9094" s="14" t="s">
        <v>56</v>
      </c>
      <c r="I9094" s="14" t="s">
        <v>57</v>
      </c>
      <c r="J9094" s="14" t="s">
        <v>2178</v>
      </c>
      <c r="K9094" s="15" t="n">
        <v>482.94</v>
      </c>
      <c r="L9094" s="0" t="n">
        <v>6</v>
      </c>
      <c r="M9094" s="16" t="n">
        <v>0.5</v>
      </c>
      <c r="N9094" s="17" t="n">
        <v>-376.6932</v>
      </c>
      <c r="O9094" s="0" t="str">
        <f aca="false">TEXT(B9094,"YYYY-MM")</f>
        <v>2016-06</v>
      </c>
      <c r="P9094" s="18" t="n">
        <f aca="false">IFERROR(N9094/K9094,0)</f>
        <v>-0.78</v>
      </c>
      <c r="Q9094" s="0" t="str">
        <f aca="false">IF(M9094=0,"No Discount",IF(M9094&lt;0.2,"Low (1-19%)",IF(M9094&lt;0.4,"Medium (20-39%)","High (40%+)")))</f>
        <v>High (40%+)</v>
      </c>
      <c r="R9094" s="0" t="str">
        <f aca="false">INDEX('Lookup Tables'!$B$2:$B$5,MATCH(F9094,'Lookup Tables'!$A$2:$A$5,0))</f>
        <v>Manager B</v>
      </c>
    </row>
    <row r="9095" customFormat="false" ht="15" hidden="false" customHeight="false" outlineLevel="0" collapsed="false">
      <c r="A9095" s="0" t="s">
        <v>6518</v>
      </c>
      <c r="B9095" s="13" t="n">
        <v>42522</v>
      </c>
      <c r="C9095" s="13" t="n">
        <v>42526</v>
      </c>
      <c r="D9095" s="14" t="s">
        <v>69</v>
      </c>
      <c r="E9095" s="14" t="s">
        <v>53</v>
      </c>
      <c r="F9095" s="14" t="s">
        <v>98</v>
      </c>
      <c r="G9095" s="14" t="s">
        <v>157</v>
      </c>
      <c r="H9095" s="14" t="s">
        <v>80</v>
      </c>
      <c r="I9095" s="14" t="s">
        <v>81</v>
      </c>
      <c r="J9095" s="14" t="s">
        <v>3186</v>
      </c>
      <c r="K9095" s="15" t="n">
        <v>299.98</v>
      </c>
      <c r="L9095" s="0" t="n">
        <v>2</v>
      </c>
      <c r="M9095" s="16" t="n">
        <v>0</v>
      </c>
      <c r="N9095" s="17" t="n">
        <v>83.9944</v>
      </c>
      <c r="O9095" s="0" t="str">
        <f aca="false">TEXT(B9095,"YYYY-MM")</f>
        <v>2016-06</v>
      </c>
      <c r="P9095" s="18" t="n">
        <f aca="false">IFERROR(N9095/K9095,0)</f>
        <v>0.28</v>
      </c>
      <c r="Q9095" s="0" t="str">
        <f aca="false">IF(M9095=0,"No Discount",IF(M9095&lt;0.2,"Low (1-19%)",IF(M9095&lt;0.4,"Medium (20-39%)","High (40%+)")))</f>
        <v>No Discount</v>
      </c>
      <c r="R9095" s="0" t="str">
        <f aca="false">INDEX('Lookup Tables'!$B$2:$B$5,MATCH(F9095,'Lookup Tables'!$A$2:$A$5,0))</f>
        <v>Manager A</v>
      </c>
    </row>
    <row r="9096" customFormat="false" ht="15" hidden="false" customHeight="false" outlineLevel="0" collapsed="false">
      <c r="A9096" s="0" t="s">
        <v>6518</v>
      </c>
      <c r="B9096" s="13" t="n">
        <v>42522</v>
      </c>
      <c r="C9096" s="13" t="n">
        <v>42526</v>
      </c>
      <c r="D9096" s="14" t="s">
        <v>69</v>
      </c>
      <c r="E9096" s="14" t="s">
        <v>53</v>
      </c>
      <c r="F9096" s="14" t="s">
        <v>98</v>
      </c>
      <c r="G9096" s="14" t="s">
        <v>157</v>
      </c>
      <c r="H9096" s="14" t="s">
        <v>65</v>
      </c>
      <c r="I9096" s="14" t="s">
        <v>83</v>
      </c>
      <c r="J9096" s="14" t="s">
        <v>1992</v>
      </c>
      <c r="K9096" s="15" t="n">
        <v>403.68</v>
      </c>
      <c r="L9096" s="0" t="n">
        <v>6</v>
      </c>
      <c r="M9096" s="16" t="n">
        <v>0</v>
      </c>
      <c r="N9096" s="17" t="n">
        <v>181.656</v>
      </c>
      <c r="O9096" s="0" t="str">
        <f aca="false">TEXT(B9096,"YYYY-MM")</f>
        <v>2016-06</v>
      </c>
      <c r="P9096" s="18" t="n">
        <f aca="false">IFERROR(N9096/K9096,0)</f>
        <v>0.45</v>
      </c>
      <c r="Q9096" s="0" t="str">
        <f aca="false">IF(M9096=0,"No Discount",IF(M9096&lt;0.2,"Low (1-19%)",IF(M9096&lt;0.4,"Medium (20-39%)","High (40%+)")))</f>
        <v>No Discount</v>
      </c>
      <c r="R9096" s="0" t="str">
        <f aca="false">INDEX('Lookup Tables'!$B$2:$B$5,MATCH(F9096,'Lookup Tables'!$A$2:$A$5,0))</f>
        <v>Manager A</v>
      </c>
    </row>
    <row r="9097" customFormat="false" ht="15" hidden="false" customHeight="false" outlineLevel="0" collapsed="false">
      <c r="A9097" s="0" t="s">
        <v>6518</v>
      </c>
      <c r="B9097" s="13" t="n">
        <v>42522</v>
      </c>
      <c r="C9097" s="13" t="n">
        <v>42526</v>
      </c>
      <c r="D9097" s="14" t="s">
        <v>69</v>
      </c>
      <c r="E9097" s="14" t="s">
        <v>53</v>
      </c>
      <c r="F9097" s="14" t="s">
        <v>98</v>
      </c>
      <c r="G9097" s="14" t="s">
        <v>157</v>
      </c>
      <c r="H9097" s="14" t="s">
        <v>80</v>
      </c>
      <c r="I9097" s="14" t="s">
        <v>81</v>
      </c>
      <c r="J9097" s="14" t="s">
        <v>1854</v>
      </c>
      <c r="K9097" s="15" t="n">
        <v>41.9</v>
      </c>
      <c r="L9097" s="0" t="n">
        <v>2</v>
      </c>
      <c r="M9097" s="16" t="n">
        <v>0</v>
      </c>
      <c r="N9097" s="17" t="n">
        <v>11.732</v>
      </c>
      <c r="O9097" s="0" t="str">
        <f aca="false">TEXT(B9097,"YYYY-MM")</f>
        <v>2016-06</v>
      </c>
      <c r="P9097" s="18" t="n">
        <f aca="false">IFERROR(N9097/K9097,0)</f>
        <v>0.28</v>
      </c>
      <c r="Q9097" s="0" t="str">
        <f aca="false">IF(M9097=0,"No Discount",IF(M9097&lt;0.2,"Low (1-19%)",IF(M9097&lt;0.4,"Medium (20-39%)","High (40%+)")))</f>
        <v>No Discount</v>
      </c>
      <c r="R9097" s="0" t="str">
        <f aca="false">INDEX('Lookup Tables'!$B$2:$B$5,MATCH(F9097,'Lookup Tables'!$A$2:$A$5,0))</f>
        <v>Manager A</v>
      </c>
    </row>
    <row r="9098" customFormat="false" ht="15" hidden="false" customHeight="false" outlineLevel="0" collapsed="false">
      <c r="A9098" s="0" t="s">
        <v>6518</v>
      </c>
      <c r="B9098" s="13" t="n">
        <v>42522</v>
      </c>
      <c r="C9098" s="13" t="n">
        <v>42526</v>
      </c>
      <c r="D9098" s="14" t="s">
        <v>69</v>
      </c>
      <c r="E9098" s="14" t="s">
        <v>53</v>
      </c>
      <c r="F9098" s="14" t="s">
        <v>98</v>
      </c>
      <c r="G9098" s="14" t="s">
        <v>157</v>
      </c>
      <c r="H9098" s="14" t="s">
        <v>65</v>
      </c>
      <c r="I9098" s="14" t="s">
        <v>66</v>
      </c>
      <c r="J9098" s="14" t="s">
        <v>4373</v>
      </c>
      <c r="K9098" s="15" t="n">
        <v>28.91</v>
      </c>
      <c r="L9098" s="0" t="n">
        <v>7</v>
      </c>
      <c r="M9098" s="16" t="n">
        <v>0</v>
      </c>
      <c r="N9098" s="17" t="n">
        <v>13.2986</v>
      </c>
      <c r="O9098" s="0" t="str">
        <f aca="false">TEXT(B9098,"YYYY-MM")</f>
        <v>2016-06</v>
      </c>
      <c r="P9098" s="18" t="n">
        <f aca="false">IFERROR(N9098/K9098,0)</f>
        <v>0.46</v>
      </c>
      <c r="Q9098" s="0" t="str">
        <f aca="false">IF(M9098=0,"No Discount",IF(M9098&lt;0.2,"Low (1-19%)",IF(M9098&lt;0.4,"Medium (20-39%)","High (40%+)")))</f>
        <v>No Discount</v>
      </c>
      <c r="R9098" s="0" t="str">
        <f aca="false">INDEX('Lookup Tables'!$B$2:$B$5,MATCH(F9098,'Lookup Tables'!$A$2:$A$5,0))</f>
        <v>Manager A</v>
      </c>
    </row>
    <row r="9099" customFormat="false" ht="15" hidden="false" customHeight="false" outlineLevel="0" collapsed="false">
      <c r="A9099" s="0" t="s">
        <v>6519</v>
      </c>
      <c r="B9099" s="13" t="n">
        <v>42106</v>
      </c>
      <c r="C9099" s="13" t="n">
        <v>42111</v>
      </c>
      <c r="D9099" s="14" t="s">
        <v>69</v>
      </c>
      <c r="E9099" s="14" t="s">
        <v>53</v>
      </c>
      <c r="F9099" s="14" t="s">
        <v>98</v>
      </c>
      <c r="G9099" s="14" t="s">
        <v>164</v>
      </c>
      <c r="H9099" s="14" t="s">
        <v>65</v>
      </c>
      <c r="I9099" s="14" t="s">
        <v>91</v>
      </c>
      <c r="J9099" s="14" t="s">
        <v>1299</v>
      </c>
      <c r="K9099" s="15" t="n">
        <v>32.4</v>
      </c>
      <c r="L9099" s="0" t="n">
        <v>5</v>
      </c>
      <c r="M9099" s="16" t="n">
        <v>0</v>
      </c>
      <c r="N9099" s="17" t="n">
        <v>15.552</v>
      </c>
      <c r="O9099" s="0" t="str">
        <f aca="false">TEXT(B9099,"YYYY-MM")</f>
        <v>2015-04</v>
      </c>
      <c r="P9099" s="18" t="n">
        <f aca="false">IFERROR(N9099/K9099,0)</f>
        <v>0.48</v>
      </c>
      <c r="Q9099" s="0" t="str">
        <f aca="false">IF(M9099=0,"No Discount",IF(M9099&lt;0.2,"Low (1-19%)",IF(M9099&lt;0.4,"Medium (20-39%)","High (40%+)")))</f>
        <v>No Discount</v>
      </c>
      <c r="R9099" s="0" t="str">
        <f aca="false">INDEX('Lookup Tables'!$B$2:$B$5,MATCH(F9099,'Lookup Tables'!$A$2:$A$5,0))</f>
        <v>Manager A</v>
      </c>
    </row>
    <row r="9100" customFormat="false" ht="15" hidden="false" customHeight="false" outlineLevel="0" collapsed="false">
      <c r="A9100" s="0" t="s">
        <v>6520</v>
      </c>
      <c r="B9100" s="13" t="n">
        <v>43385</v>
      </c>
      <c r="C9100" s="13" t="n">
        <v>43389</v>
      </c>
      <c r="D9100" s="14" t="s">
        <v>69</v>
      </c>
      <c r="E9100" s="14" t="s">
        <v>97</v>
      </c>
      <c r="F9100" s="14" t="s">
        <v>98</v>
      </c>
      <c r="G9100" s="14" t="s">
        <v>99</v>
      </c>
      <c r="H9100" s="14" t="s">
        <v>80</v>
      </c>
      <c r="I9100" s="14" t="s">
        <v>81</v>
      </c>
      <c r="J9100" s="14" t="s">
        <v>1173</v>
      </c>
      <c r="K9100" s="15" t="n">
        <v>369.544</v>
      </c>
      <c r="L9100" s="0" t="n">
        <v>7</v>
      </c>
      <c r="M9100" s="16" t="n">
        <v>0.2</v>
      </c>
      <c r="N9100" s="17" t="n">
        <v>27.7158</v>
      </c>
      <c r="O9100" s="0" t="str">
        <f aca="false">TEXT(B9100,"YYYY-MM")</f>
        <v>2018-10</v>
      </c>
      <c r="P9100" s="18" t="n">
        <f aca="false">IFERROR(N9100/K9100,0)</f>
        <v>0.075</v>
      </c>
      <c r="Q9100" s="0" t="str">
        <f aca="false">IF(M9100=0,"No Discount",IF(M9100&lt;0.2,"Low (1-19%)",IF(M9100&lt;0.4,"Medium (20-39%)","High (40%+)")))</f>
        <v>Medium (20-39%)</v>
      </c>
      <c r="R9100" s="0" t="str">
        <f aca="false">INDEX('Lookup Tables'!$B$2:$B$5,MATCH(F9100,'Lookup Tables'!$A$2:$A$5,0))</f>
        <v>Manager A</v>
      </c>
    </row>
    <row r="9101" customFormat="false" ht="15" hidden="false" customHeight="false" outlineLevel="0" collapsed="false">
      <c r="A9101" s="0" t="s">
        <v>6520</v>
      </c>
      <c r="B9101" s="13" t="n">
        <v>43385</v>
      </c>
      <c r="C9101" s="13" t="n">
        <v>43389</v>
      </c>
      <c r="D9101" s="14" t="s">
        <v>69</v>
      </c>
      <c r="E9101" s="14" t="s">
        <v>97</v>
      </c>
      <c r="F9101" s="14" t="s">
        <v>98</v>
      </c>
      <c r="G9101" s="14" t="s">
        <v>99</v>
      </c>
      <c r="H9101" s="14" t="s">
        <v>65</v>
      </c>
      <c r="I9101" s="14" t="s">
        <v>91</v>
      </c>
      <c r="J9101" s="14" t="s">
        <v>968</v>
      </c>
      <c r="K9101" s="15" t="n">
        <v>10.368</v>
      </c>
      <c r="L9101" s="0" t="n">
        <v>2</v>
      </c>
      <c r="M9101" s="16" t="n">
        <v>0.2</v>
      </c>
      <c r="N9101" s="17" t="n">
        <v>3.7584</v>
      </c>
      <c r="O9101" s="0" t="str">
        <f aca="false">TEXT(B9101,"YYYY-MM")</f>
        <v>2018-10</v>
      </c>
      <c r="P9101" s="18" t="n">
        <f aca="false">IFERROR(N9101/K9101,0)</f>
        <v>0.3625</v>
      </c>
      <c r="Q9101" s="0" t="str">
        <f aca="false">IF(M9101=0,"No Discount",IF(M9101&lt;0.2,"Low (1-19%)",IF(M9101&lt;0.4,"Medium (20-39%)","High (40%+)")))</f>
        <v>Medium (20-39%)</v>
      </c>
      <c r="R9101" s="0" t="str">
        <f aca="false">INDEX('Lookup Tables'!$B$2:$B$5,MATCH(F9101,'Lookup Tables'!$A$2:$A$5,0))</f>
        <v>Manager A</v>
      </c>
    </row>
    <row r="9102" customFormat="false" ht="15" hidden="false" customHeight="false" outlineLevel="0" collapsed="false">
      <c r="A9102" s="0" t="s">
        <v>6520</v>
      </c>
      <c r="B9102" s="13" t="n">
        <v>43385</v>
      </c>
      <c r="C9102" s="13" t="n">
        <v>43389</v>
      </c>
      <c r="D9102" s="14" t="s">
        <v>69</v>
      </c>
      <c r="E9102" s="14" t="s">
        <v>97</v>
      </c>
      <c r="F9102" s="14" t="s">
        <v>98</v>
      </c>
      <c r="G9102" s="14" t="s">
        <v>99</v>
      </c>
      <c r="H9102" s="14" t="s">
        <v>80</v>
      </c>
      <c r="I9102" s="14" t="s">
        <v>123</v>
      </c>
      <c r="J9102" s="14" t="s">
        <v>1366</v>
      </c>
      <c r="K9102" s="15" t="n">
        <v>791.88</v>
      </c>
      <c r="L9102" s="0" t="n">
        <v>3</v>
      </c>
      <c r="M9102" s="16" t="n">
        <v>0.2</v>
      </c>
      <c r="N9102" s="17" t="n">
        <v>128.6805</v>
      </c>
      <c r="O9102" s="0" t="str">
        <f aca="false">TEXT(B9102,"YYYY-MM")</f>
        <v>2018-10</v>
      </c>
      <c r="P9102" s="18" t="n">
        <f aca="false">IFERROR(N9102/K9102,0)</f>
        <v>0.1625</v>
      </c>
      <c r="Q9102" s="0" t="str">
        <f aca="false">IF(M9102=0,"No Discount",IF(M9102&lt;0.2,"Low (1-19%)",IF(M9102&lt;0.4,"Medium (20-39%)","High (40%+)")))</f>
        <v>Medium (20-39%)</v>
      </c>
      <c r="R9102" s="0" t="str">
        <f aca="false">INDEX('Lookup Tables'!$B$2:$B$5,MATCH(F9102,'Lookup Tables'!$A$2:$A$5,0))</f>
        <v>Manager A</v>
      </c>
    </row>
    <row r="9103" customFormat="false" ht="15" hidden="false" customHeight="false" outlineLevel="0" collapsed="false">
      <c r="A9103" s="0" t="s">
        <v>6521</v>
      </c>
      <c r="B9103" s="13" t="n">
        <v>42681</v>
      </c>
      <c r="C9103" s="13" t="n">
        <v>42686</v>
      </c>
      <c r="D9103" s="14" t="s">
        <v>69</v>
      </c>
      <c r="E9103" s="14" t="s">
        <v>53</v>
      </c>
      <c r="F9103" s="14" t="s">
        <v>98</v>
      </c>
      <c r="G9103" s="14" t="s">
        <v>99</v>
      </c>
      <c r="H9103" s="14" t="s">
        <v>65</v>
      </c>
      <c r="I9103" s="14" t="s">
        <v>78</v>
      </c>
      <c r="J9103" s="14" t="s">
        <v>133</v>
      </c>
      <c r="K9103" s="15" t="n">
        <v>23.64</v>
      </c>
      <c r="L9103" s="0" t="n">
        <v>3</v>
      </c>
      <c r="M9103" s="16" t="n">
        <v>0.2</v>
      </c>
      <c r="N9103" s="17" t="n">
        <v>5.319</v>
      </c>
      <c r="O9103" s="0" t="str">
        <f aca="false">TEXT(B9103,"YYYY-MM")</f>
        <v>2016-11</v>
      </c>
      <c r="P9103" s="18" t="n">
        <f aca="false">IFERROR(N9103/K9103,0)</f>
        <v>0.225</v>
      </c>
      <c r="Q9103" s="0" t="str">
        <f aca="false">IF(M9103=0,"No Discount",IF(M9103&lt;0.2,"Low (1-19%)",IF(M9103&lt;0.4,"Medium (20-39%)","High (40%+)")))</f>
        <v>Medium (20-39%)</v>
      </c>
      <c r="R9103" s="0" t="str">
        <f aca="false">INDEX('Lookup Tables'!$B$2:$B$5,MATCH(F9103,'Lookup Tables'!$A$2:$A$5,0))</f>
        <v>Manager A</v>
      </c>
    </row>
    <row r="9104" customFormat="false" ht="15" hidden="false" customHeight="false" outlineLevel="0" collapsed="false">
      <c r="A9104" s="0" t="s">
        <v>6521</v>
      </c>
      <c r="B9104" s="13" t="n">
        <v>42681</v>
      </c>
      <c r="C9104" s="13" t="n">
        <v>42686</v>
      </c>
      <c r="D9104" s="14" t="s">
        <v>69</v>
      </c>
      <c r="E9104" s="14" t="s">
        <v>53</v>
      </c>
      <c r="F9104" s="14" t="s">
        <v>98</v>
      </c>
      <c r="G9104" s="14" t="s">
        <v>99</v>
      </c>
      <c r="H9104" s="14" t="s">
        <v>65</v>
      </c>
      <c r="I9104" s="14" t="s">
        <v>73</v>
      </c>
      <c r="J9104" s="14" t="s">
        <v>158</v>
      </c>
      <c r="K9104" s="15" t="n">
        <v>84.784</v>
      </c>
      <c r="L9104" s="0" t="n">
        <v>2</v>
      </c>
      <c r="M9104" s="16" t="n">
        <v>0.2</v>
      </c>
      <c r="N9104" s="17" t="n">
        <v>-16.9568</v>
      </c>
      <c r="O9104" s="0" t="str">
        <f aca="false">TEXT(B9104,"YYYY-MM")</f>
        <v>2016-11</v>
      </c>
      <c r="P9104" s="18" t="n">
        <f aca="false">IFERROR(N9104/K9104,0)</f>
        <v>-0.2</v>
      </c>
      <c r="Q9104" s="0" t="str">
        <f aca="false">IF(M9104=0,"No Discount",IF(M9104&lt;0.2,"Low (1-19%)",IF(M9104&lt;0.4,"Medium (20-39%)","High (40%+)")))</f>
        <v>Medium (20-39%)</v>
      </c>
      <c r="R9104" s="0" t="str">
        <f aca="false">INDEX('Lookup Tables'!$B$2:$B$5,MATCH(F9104,'Lookup Tables'!$A$2:$A$5,0))</f>
        <v>Manager A</v>
      </c>
    </row>
    <row r="9105" customFormat="false" ht="15" hidden="false" customHeight="false" outlineLevel="0" collapsed="false">
      <c r="A9105" s="0" t="s">
        <v>6521</v>
      </c>
      <c r="B9105" s="13" t="n">
        <v>42681</v>
      </c>
      <c r="C9105" s="13" t="n">
        <v>42686</v>
      </c>
      <c r="D9105" s="14" t="s">
        <v>69</v>
      </c>
      <c r="E9105" s="14" t="s">
        <v>53</v>
      </c>
      <c r="F9105" s="14" t="s">
        <v>98</v>
      </c>
      <c r="G9105" s="14" t="s">
        <v>99</v>
      </c>
      <c r="H9105" s="14" t="s">
        <v>56</v>
      </c>
      <c r="I9105" s="14" t="s">
        <v>76</v>
      </c>
      <c r="J9105" s="14" t="s">
        <v>3296</v>
      </c>
      <c r="K9105" s="15" t="n">
        <v>64.96</v>
      </c>
      <c r="L9105" s="0" t="n">
        <v>5</v>
      </c>
      <c r="M9105" s="16" t="n">
        <v>0.6</v>
      </c>
      <c r="N9105" s="17" t="n">
        <v>-84.448</v>
      </c>
      <c r="O9105" s="0" t="str">
        <f aca="false">TEXT(B9105,"YYYY-MM")</f>
        <v>2016-11</v>
      </c>
      <c r="P9105" s="18" t="n">
        <f aca="false">IFERROR(N9105/K9105,0)</f>
        <v>-1.3</v>
      </c>
      <c r="Q9105" s="0" t="str">
        <f aca="false">IF(M9105=0,"No Discount",IF(M9105&lt;0.2,"Low (1-19%)",IF(M9105&lt;0.4,"Medium (20-39%)","High (40%+)")))</f>
        <v>High (40%+)</v>
      </c>
      <c r="R9105" s="0" t="str">
        <f aca="false">INDEX('Lookup Tables'!$B$2:$B$5,MATCH(F9105,'Lookup Tables'!$A$2:$A$5,0))</f>
        <v>Manager A</v>
      </c>
    </row>
    <row r="9106" customFormat="false" ht="15" hidden="false" customHeight="false" outlineLevel="0" collapsed="false">
      <c r="A9106" s="0" t="s">
        <v>6521</v>
      </c>
      <c r="B9106" s="13" t="n">
        <v>42681</v>
      </c>
      <c r="C9106" s="13" t="n">
        <v>42686</v>
      </c>
      <c r="D9106" s="14" t="s">
        <v>69</v>
      </c>
      <c r="E9106" s="14" t="s">
        <v>53</v>
      </c>
      <c r="F9106" s="14" t="s">
        <v>98</v>
      </c>
      <c r="G9106" s="14" t="s">
        <v>99</v>
      </c>
      <c r="H9106" s="14" t="s">
        <v>65</v>
      </c>
      <c r="I9106" s="14" t="s">
        <v>83</v>
      </c>
      <c r="J9106" s="14" t="s">
        <v>127</v>
      </c>
      <c r="K9106" s="15" t="n">
        <v>32.06</v>
      </c>
      <c r="L9106" s="0" t="n">
        <v>10</v>
      </c>
      <c r="M9106" s="16" t="n">
        <v>0.8</v>
      </c>
      <c r="N9106" s="17" t="n">
        <v>-51.296</v>
      </c>
      <c r="O9106" s="0" t="str">
        <f aca="false">TEXT(B9106,"YYYY-MM")</f>
        <v>2016-11</v>
      </c>
      <c r="P9106" s="18" t="n">
        <f aca="false">IFERROR(N9106/K9106,0)</f>
        <v>-1.6</v>
      </c>
      <c r="Q9106" s="0" t="str">
        <f aca="false">IF(M9106=0,"No Discount",IF(M9106&lt;0.2,"Low (1-19%)",IF(M9106&lt;0.4,"Medium (20-39%)","High (40%+)")))</f>
        <v>High (40%+)</v>
      </c>
      <c r="R9106" s="0" t="str">
        <f aca="false">INDEX('Lookup Tables'!$B$2:$B$5,MATCH(F9106,'Lookup Tables'!$A$2:$A$5,0))</f>
        <v>Manager A</v>
      </c>
    </row>
    <row r="9107" customFormat="false" ht="15" hidden="false" customHeight="false" outlineLevel="0" collapsed="false">
      <c r="A9107" s="0" t="s">
        <v>6521</v>
      </c>
      <c r="B9107" s="13" t="n">
        <v>42681</v>
      </c>
      <c r="C9107" s="13" t="n">
        <v>42686</v>
      </c>
      <c r="D9107" s="14" t="s">
        <v>69</v>
      </c>
      <c r="E9107" s="14" t="s">
        <v>53</v>
      </c>
      <c r="F9107" s="14" t="s">
        <v>98</v>
      </c>
      <c r="G9107" s="14" t="s">
        <v>99</v>
      </c>
      <c r="H9107" s="14" t="s">
        <v>65</v>
      </c>
      <c r="I9107" s="14" t="s">
        <v>73</v>
      </c>
      <c r="J9107" s="14" t="s">
        <v>4001</v>
      </c>
      <c r="K9107" s="15" t="n">
        <v>177.648</v>
      </c>
      <c r="L9107" s="0" t="n">
        <v>2</v>
      </c>
      <c r="M9107" s="16" t="n">
        <v>0.2</v>
      </c>
      <c r="N9107" s="17" t="n">
        <v>-28.8678</v>
      </c>
      <c r="O9107" s="0" t="str">
        <f aca="false">TEXT(B9107,"YYYY-MM")</f>
        <v>2016-11</v>
      </c>
      <c r="P9107" s="18" t="n">
        <f aca="false">IFERROR(N9107/K9107,0)</f>
        <v>-0.1625</v>
      </c>
      <c r="Q9107" s="0" t="str">
        <f aca="false">IF(M9107=0,"No Discount",IF(M9107&lt;0.2,"Low (1-19%)",IF(M9107&lt;0.4,"Medium (20-39%)","High (40%+)")))</f>
        <v>Medium (20-39%)</v>
      </c>
      <c r="R9107" s="0" t="str">
        <f aca="false">INDEX('Lookup Tables'!$B$2:$B$5,MATCH(F9107,'Lookup Tables'!$A$2:$A$5,0))</f>
        <v>Manager A</v>
      </c>
    </row>
    <row r="9108" customFormat="false" ht="15" hidden="false" customHeight="false" outlineLevel="0" collapsed="false">
      <c r="A9108" s="0" t="s">
        <v>6521</v>
      </c>
      <c r="B9108" s="13" t="n">
        <v>42681</v>
      </c>
      <c r="C9108" s="13" t="n">
        <v>42686</v>
      </c>
      <c r="D9108" s="14" t="s">
        <v>69</v>
      </c>
      <c r="E9108" s="14" t="s">
        <v>53</v>
      </c>
      <c r="F9108" s="14" t="s">
        <v>98</v>
      </c>
      <c r="G9108" s="14" t="s">
        <v>99</v>
      </c>
      <c r="H9108" s="14" t="s">
        <v>80</v>
      </c>
      <c r="I9108" s="14" t="s">
        <v>345</v>
      </c>
      <c r="J9108" s="14" t="s">
        <v>3717</v>
      </c>
      <c r="K9108" s="15" t="n">
        <v>287.91</v>
      </c>
      <c r="L9108" s="0" t="n">
        <v>3</v>
      </c>
      <c r="M9108" s="16" t="n">
        <v>0.4</v>
      </c>
      <c r="N9108" s="17" t="n">
        <v>33.5895</v>
      </c>
      <c r="O9108" s="0" t="str">
        <f aca="false">TEXT(B9108,"YYYY-MM")</f>
        <v>2016-11</v>
      </c>
      <c r="P9108" s="18" t="n">
        <f aca="false">IFERROR(N9108/K9108,0)</f>
        <v>0.116666666666667</v>
      </c>
      <c r="Q9108" s="0" t="str">
        <f aca="false">IF(M9108=0,"No Discount",IF(M9108&lt;0.2,"Low (1-19%)",IF(M9108&lt;0.4,"Medium (20-39%)","High (40%+)")))</f>
        <v>High (40%+)</v>
      </c>
      <c r="R9108" s="0" t="str">
        <f aca="false">INDEX('Lookup Tables'!$B$2:$B$5,MATCH(F9108,'Lookup Tables'!$A$2:$A$5,0))</f>
        <v>Manager A</v>
      </c>
    </row>
    <row r="9109" customFormat="false" ht="15" hidden="false" customHeight="false" outlineLevel="0" collapsed="false">
      <c r="A9109" s="0" t="s">
        <v>6522</v>
      </c>
      <c r="B9109" s="13" t="n">
        <v>42515</v>
      </c>
      <c r="C9109" s="13" t="n">
        <v>42518</v>
      </c>
      <c r="D9109" s="14" t="s">
        <v>137</v>
      </c>
      <c r="E9109" s="14" t="s">
        <v>62</v>
      </c>
      <c r="F9109" s="14" t="s">
        <v>98</v>
      </c>
      <c r="G9109" s="14" t="s">
        <v>99</v>
      </c>
      <c r="H9109" s="14" t="s">
        <v>65</v>
      </c>
      <c r="I9109" s="14" t="s">
        <v>303</v>
      </c>
      <c r="J9109" s="14" t="s">
        <v>2681</v>
      </c>
      <c r="K9109" s="15" t="n">
        <v>22.368</v>
      </c>
      <c r="L9109" s="0" t="n">
        <v>2</v>
      </c>
      <c r="M9109" s="16" t="n">
        <v>0.2</v>
      </c>
      <c r="N9109" s="17" t="n">
        <v>1.6776</v>
      </c>
      <c r="O9109" s="0" t="str">
        <f aca="false">TEXT(B9109,"YYYY-MM")</f>
        <v>2016-05</v>
      </c>
      <c r="P9109" s="18" t="n">
        <f aca="false">IFERROR(N9109/K9109,0)</f>
        <v>0.075</v>
      </c>
      <c r="Q9109" s="0" t="str">
        <f aca="false">IF(M9109=0,"No Discount",IF(M9109&lt;0.2,"Low (1-19%)",IF(M9109&lt;0.4,"Medium (20-39%)","High (40%+)")))</f>
        <v>Medium (20-39%)</v>
      </c>
      <c r="R9109" s="0" t="str">
        <f aca="false">INDEX('Lookup Tables'!$B$2:$B$5,MATCH(F9109,'Lookup Tables'!$A$2:$A$5,0))</f>
        <v>Manager A</v>
      </c>
    </row>
    <row r="9110" customFormat="false" ht="15" hidden="false" customHeight="false" outlineLevel="0" collapsed="false">
      <c r="A9110" s="0" t="s">
        <v>6522</v>
      </c>
      <c r="B9110" s="13" t="n">
        <v>42515</v>
      </c>
      <c r="C9110" s="13" t="n">
        <v>42518</v>
      </c>
      <c r="D9110" s="14" t="s">
        <v>137</v>
      </c>
      <c r="E9110" s="14" t="s">
        <v>62</v>
      </c>
      <c r="F9110" s="14" t="s">
        <v>98</v>
      </c>
      <c r="G9110" s="14" t="s">
        <v>99</v>
      </c>
      <c r="H9110" s="14" t="s">
        <v>65</v>
      </c>
      <c r="I9110" s="14" t="s">
        <v>91</v>
      </c>
      <c r="J9110" s="14" t="s">
        <v>2296</v>
      </c>
      <c r="K9110" s="15" t="n">
        <v>32.368</v>
      </c>
      <c r="L9110" s="0" t="n">
        <v>7</v>
      </c>
      <c r="M9110" s="16" t="n">
        <v>0.2</v>
      </c>
      <c r="N9110" s="17" t="n">
        <v>11.7334</v>
      </c>
      <c r="O9110" s="0" t="str">
        <f aca="false">TEXT(B9110,"YYYY-MM")</f>
        <v>2016-05</v>
      </c>
      <c r="P9110" s="18" t="n">
        <f aca="false">IFERROR(N9110/K9110,0)</f>
        <v>0.3625</v>
      </c>
      <c r="Q9110" s="0" t="str">
        <f aca="false">IF(M9110=0,"No Discount",IF(M9110&lt;0.2,"Low (1-19%)",IF(M9110&lt;0.4,"Medium (20-39%)","High (40%+)")))</f>
        <v>Medium (20-39%)</v>
      </c>
      <c r="R9110" s="0" t="str">
        <f aca="false">INDEX('Lookup Tables'!$B$2:$B$5,MATCH(F9110,'Lookup Tables'!$A$2:$A$5,0))</f>
        <v>Manager A</v>
      </c>
    </row>
    <row r="9111" customFormat="false" ht="15" hidden="false" customHeight="false" outlineLevel="0" collapsed="false">
      <c r="A9111" s="0" t="s">
        <v>6522</v>
      </c>
      <c r="B9111" s="13" t="n">
        <v>42515</v>
      </c>
      <c r="C9111" s="13" t="n">
        <v>42518</v>
      </c>
      <c r="D9111" s="14" t="s">
        <v>137</v>
      </c>
      <c r="E9111" s="14" t="s">
        <v>62</v>
      </c>
      <c r="F9111" s="14" t="s">
        <v>98</v>
      </c>
      <c r="G9111" s="14" t="s">
        <v>99</v>
      </c>
      <c r="H9111" s="14" t="s">
        <v>80</v>
      </c>
      <c r="I9111" s="14" t="s">
        <v>123</v>
      </c>
      <c r="J9111" s="14" t="s">
        <v>2552</v>
      </c>
      <c r="K9111" s="15" t="n">
        <v>207.984</v>
      </c>
      <c r="L9111" s="0" t="n">
        <v>2</v>
      </c>
      <c r="M9111" s="16" t="n">
        <v>0.2</v>
      </c>
      <c r="N9111" s="17" t="n">
        <v>36.3972</v>
      </c>
      <c r="O9111" s="0" t="str">
        <f aca="false">TEXT(B9111,"YYYY-MM")</f>
        <v>2016-05</v>
      </c>
      <c r="P9111" s="18" t="n">
        <f aca="false">IFERROR(N9111/K9111,0)</f>
        <v>0.175</v>
      </c>
      <c r="Q9111" s="0" t="str">
        <f aca="false">IF(M9111=0,"No Discount",IF(M9111&lt;0.2,"Low (1-19%)",IF(M9111&lt;0.4,"Medium (20-39%)","High (40%+)")))</f>
        <v>Medium (20-39%)</v>
      </c>
      <c r="R9111" s="0" t="str">
        <f aca="false">INDEX('Lookup Tables'!$B$2:$B$5,MATCH(F9111,'Lookup Tables'!$A$2:$A$5,0))</f>
        <v>Manager A</v>
      </c>
    </row>
    <row r="9112" customFormat="false" ht="15" hidden="false" customHeight="false" outlineLevel="0" collapsed="false">
      <c r="A9112" s="0" t="s">
        <v>6523</v>
      </c>
      <c r="B9112" s="13" t="n">
        <v>42290</v>
      </c>
      <c r="C9112" s="13" t="n">
        <v>42292</v>
      </c>
      <c r="D9112" s="14" t="s">
        <v>137</v>
      </c>
      <c r="E9112" s="14" t="s">
        <v>97</v>
      </c>
      <c r="F9112" s="14" t="s">
        <v>54</v>
      </c>
      <c r="G9112" s="14" t="s">
        <v>193</v>
      </c>
      <c r="H9112" s="14" t="s">
        <v>65</v>
      </c>
      <c r="I9112" s="14" t="s">
        <v>129</v>
      </c>
      <c r="J9112" s="14" t="s">
        <v>1924</v>
      </c>
      <c r="K9112" s="15" t="n">
        <v>36.4</v>
      </c>
      <c r="L9112" s="0" t="n">
        <v>5</v>
      </c>
      <c r="M9112" s="16" t="n">
        <v>0</v>
      </c>
      <c r="N9112" s="17" t="n">
        <v>17.472</v>
      </c>
      <c r="O9112" s="0" t="str">
        <f aca="false">TEXT(B9112,"YYYY-MM")</f>
        <v>2015-10</v>
      </c>
      <c r="P9112" s="18" t="n">
        <f aca="false">IFERROR(N9112/K9112,0)</f>
        <v>0.48</v>
      </c>
      <c r="Q9112" s="0" t="str">
        <f aca="false">IF(M9112=0,"No Discount",IF(M9112&lt;0.2,"Low (1-19%)",IF(M9112&lt;0.4,"Medium (20-39%)","High (40%+)")))</f>
        <v>No Discount</v>
      </c>
      <c r="R9112" s="0" t="str">
        <f aca="false">INDEX('Lookup Tables'!$B$2:$B$5,MATCH(F9112,'Lookup Tables'!$A$2:$A$5,0))</f>
        <v>Manager C</v>
      </c>
    </row>
    <row r="9113" customFormat="false" ht="15" hidden="false" customHeight="false" outlineLevel="0" collapsed="false">
      <c r="A9113" s="0" t="s">
        <v>6523</v>
      </c>
      <c r="B9113" s="13" t="n">
        <v>42290</v>
      </c>
      <c r="C9113" s="13" t="n">
        <v>42292</v>
      </c>
      <c r="D9113" s="14" t="s">
        <v>137</v>
      </c>
      <c r="E9113" s="14" t="s">
        <v>97</v>
      </c>
      <c r="F9113" s="14" t="s">
        <v>54</v>
      </c>
      <c r="G9113" s="14" t="s">
        <v>193</v>
      </c>
      <c r="H9113" s="14" t="s">
        <v>80</v>
      </c>
      <c r="I9113" s="14" t="s">
        <v>123</v>
      </c>
      <c r="J9113" s="14" t="s">
        <v>4116</v>
      </c>
      <c r="K9113" s="15" t="n">
        <v>22.96</v>
      </c>
      <c r="L9113" s="0" t="n">
        <v>2</v>
      </c>
      <c r="M9113" s="16" t="n">
        <v>0</v>
      </c>
      <c r="N9113" s="17" t="n">
        <v>4.3624</v>
      </c>
      <c r="O9113" s="0" t="str">
        <f aca="false">TEXT(B9113,"YYYY-MM")</f>
        <v>2015-10</v>
      </c>
      <c r="P9113" s="18" t="n">
        <f aca="false">IFERROR(N9113/K9113,0)</f>
        <v>0.19</v>
      </c>
      <c r="Q9113" s="0" t="str">
        <f aca="false">IF(M9113=0,"No Discount",IF(M9113&lt;0.2,"Low (1-19%)",IF(M9113&lt;0.4,"Medium (20-39%)","High (40%+)")))</f>
        <v>No Discount</v>
      </c>
      <c r="R9113" s="0" t="str">
        <f aca="false">INDEX('Lookup Tables'!$B$2:$B$5,MATCH(F9113,'Lookup Tables'!$A$2:$A$5,0))</f>
        <v>Manager C</v>
      </c>
    </row>
    <row r="9114" customFormat="false" ht="15" hidden="false" customHeight="false" outlineLevel="0" collapsed="false">
      <c r="A9114" s="0" t="s">
        <v>6523</v>
      </c>
      <c r="B9114" s="13" t="n">
        <v>42290</v>
      </c>
      <c r="C9114" s="13" t="n">
        <v>42292</v>
      </c>
      <c r="D9114" s="14" t="s">
        <v>137</v>
      </c>
      <c r="E9114" s="14" t="s">
        <v>97</v>
      </c>
      <c r="F9114" s="14" t="s">
        <v>54</v>
      </c>
      <c r="G9114" s="14" t="s">
        <v>193</v>
      </c>
      <c r="H9114" s="14" t="s">
        <v>65</v>
      </c>
      <c r="I9114" s="14" t="s">
        <v>73</v>
      </c>
      <c r="J9114" s="14" t="s">
        <v>5629</v>
      </c>
      <c r="K9114" s="15" t="n">
        <v>315.2</v>
      </c>
      <c r="L9114" s="0" t="n">
        <v>4</v>
      </c>
      <c r="M9114" s="16" t="n">
        <v>0</v>
      </c>
      <c r="N9114" s="17" t="n">
        <v>6.304</v>
      </c>
      <c r="O9114" s="0" t="str">
        <f aca="false">TEXT(B9114,"YYYY-MM")</f>
        <v>2015-10</v>
      </c>
      <c r="P9114" s="18" t="n">
        <f aca="false">IFERROR(N9114/K9114,0)</f>
        <v>0.02</v>
      </c>
      <c r="Q9114" s="0" t="str">
        <f aca="false">IF(M9114=0,"No Discount",IF(M9114&lt;0.2,"Low (1-19%)",IF(M9114&lt;0.4,"Medium (20-39%)","High (40%+)")))</f>
        <v>No Discount</v>
      </c>
      <c r="R9114" s="0" t="str">
        <f aca="false">INDEX('Lookup Tables'!$B$2:$B$5,MATCH(F9114,'Lookup Tables'!$A$2:$A$5,0))</f>
        <v>Manager C</v>
      </c>
    </row>
    <row r="9115" customFormat="false" ht="15" hidden="false" customHeight="false" outlineLevel="0" collapsed="false">
      <c r="A9115" s="0" t="s">
        <v>6523</v>
      </c>
      <c r="B9115" s="13" t="n">
        <v>42290</v>
      </c>
      <c r="C9115" s="13" t="n">
        <v>42292</v>
      </c>
      <c r="D9115" s="14" t="s">
        <v>137</v>
      </c>
      <c r="E9115" s="14" t="s">
        <v>97</v>
      </c>
      <c r="F9115" s="14" t="s">
        <v>54</v>
      </c>
      <c r="G9115" s="14" t="s">
        <v>193</v>
      </c>
      <c r="H9115" s="14" t="s">
        <v>65</v>
      </c>
      <c r="I9115" s="14" t="s">
        <v>83</v>
      </c>
      <c r="J9115" s="14" t="s">
        <v>1572</v>
      </c>
      <c r="K9115" s="15" t="n">
        <v>15.18</v>
      </c>
      <c r="L9115" s="0" t="n">
        <v>3</v>
      </c>
      <c r="M9115" s="16" t="n">
        <v>0</v>
      </c>
      <c r="N9115" s="17" t="n">
        <v>7.1346</v>
      </c>
      <c r="O9115" s="0" t="str">
        <f aca="false">TEXT(B9115,"YYYY-MM")</f>
        <v>2015-10</v>
      </c>
      <c r="P9115" s="18" t="n">
        <f aca="false">IFERROR(N9115/K9115,0)</f>
        <v>0.47</v>
      </c>
      <c r="Q9115" s="0" t="str">
        <f aca="false">IF(M9115=0,"No Discount",IF(M9115&lt;0.2,"Low (1-19%)",IF(M9115&lt;0.4,"Medium (20-39%)","High (40%+)")))</f>
        <v>No Discount</v>
      </c>
      <c r="R9115" s="0" t="str">
        <f aca="false">INDEX('Lookup Tables'!$B$2:$B$5,MATCH(F9115,'Lookup Tables'!$A$2:$A$5,0))</f>
        <v>Manager C</v>
      </c>
    </row>
    <row r="9116" customFormat="false" ht="15" hidden="false" customHeight="false" outlineLevel="0" collapsed="false">
      <c r="A9116" s="0" t="s">
        <v>6524</v>
      </c>
      <c r="B9116" s="13" t="n">
        <v>42773</v>
      </c>
      <c r="C9116" s="13" t="n">
        <v>42776</v>
      </c>
      <c r="D9116" s="14" t="s">
        <v>52</v>
      </c>
      <c r="E9116" s="14" t="s">
        <v>62</v>
      </c>
      <c r="F9116" s="14" t="s">
        <v>63</v>
      </c>
      <c r="G9116" s="14" t="s">
        <v>64</v>
      </c>
      <c r="H9116" s="14" t="s">
        <v>80</v>
      </c>
      <c r="I9116" s="14" t="s">
        <v>81</v>
      </c>
      <c r="J9116" s="14" t="s">
        <v>5375</v>
      </c>
      <c r="K9116" s="15" t="n">
        <v>623.96</v>
      </c>
      <c r="L9116" s="0" t="n">
        <v>5</v>
      </c>
      <c r="M9116" s="16" t="n">
        <v>0.2</v>
      </c>
      <c r="N9116" s="17" t="n">
        <v>38.9975</v>
      </c>
      <c r="O9116" s="0" t="str">
        <f aca="false">TEXT(B9116,"YYYY-MM")</f>
        <v>2017-02</v>
      </c>
      <c r="P9116" s="18" t="n">
        <f aca="false">IFERROR(N9116/K9116,0)</f>
        <v>0.0625</v>
      </c>
      <c r="Q9116" s="0" t="str">
        <f aca="false">IF(M9116=0,"No Discount",IF(M9116&lt;0.2,"Low (1-19%)",IF(M9116&lt;0.4,"Medium (20-39%)","High (40%+)")))</f>
        <v>Medium (20-39%)</v>
      </c>
      <c r="R9116" s="0" t="str">
        <f aca="false">INDEX('Lookup Tables'!$B$2:$B$5,MATCH(F9116,'Lookup Tables'!$A$2:$A$5,0))</f>
        <v>Manager D</v>
      </c>
    </row>
    <row r="9117" customFormat="false" ht="15" hidden="false" customHeight="false" outlineLevel="0" collapsed="false">
      <c r="A9117" s="0" t="s">
        <v>6525</v>
      </c>
      <c r="B9117" s="13" t="n">
        <v>43119</v>
      </c>
      <c r="C9117" s="13" t="n">
        <v>43124</v>
      </c>
      <c r="D9117" s="14" t="s">
        <v>52</v>
      </c>
      <c r="E9117" s="14" t="s">
        <v>53</v>
      </c>
      <c r="F9117" s="14" t="s">
        <v>117</v>
      </c>
      <c r="G9117" s="14" t="s">
        <v>118</v>
      </c>
      <c r="H9117" s="14" t="s">
        <v>80</v>
      </c>
      <c r="I9117" s="14" t="s">
        <v>81</v>
      </c>
      <c r="J9117" s="14" t="s">
        <v>2081</v>
      </c>
      <c r="K9117" s="15" t="n">
        <v>429.6</v>
      </c>
      <c r="L9117" s="0" t="n">
        <v>2</v>
      </c>
      <c r="M9117" s="16" t="n">
        <v>0.4</v>
      </c>
      <c r="N9117" s="17" t="n">
        <v>-93.08</v>
      </c>
      <c r="O9117" s="0" t="str">
        <f aca="false">TEXT(B9117,"YYYY-MM")</f>
        <v>2018-01</v>
      </c>
      <c r="P9117" s="18" t="n">
        <f aca="false">IFERROR(N9117/K9117,0)</f>
        <v>-0.216666666666667</v>
      </c>
      <c r="Q9117" s="0" t="str">
        <f aca="false">IF(M9117=0,"No Discount",IF(M9117&lt;0.2,"Low (1-19%)",IF(M9117&lt;0.4,"Medium (20-39%)","High (40%+)")))</f>
        <v>High (40%+)</v>
      </c>
      <c r="R9117" s="0" t="str">
        <f aca="false">INDEX('Lookup Tables'!$B$2:$B$5,MATCH(F9117,'Lookup Tables'!$A$2:$A$5,0))</f>
        <v>Manager B</v>
      </c>
    </row>
    <row r="9118" customFormat="false" ht="15" hidden="false" customHeight="false" outlineLevel="0" collapsed="false">
      <c r="A9118" s="0" t="s">
        <v>6525</v>
      </c>
      <c r="B9118" s="13" t="n">
        <v>43119</v>
      </c>
      <c r="C9118" s="13" t="n">
        <v>43124</v>
      </c>
      <c r="D9118" s="14" t="s">
        <v>52</v>
      </c>
      <c r="E9118" s="14" t="s">
        <v>53</v>
      </c>
      <c r="F9118" s="14" t="s">
        <v>117</v>
      </c>
      <c r="G9118" s="14" t="s">
        <v>118</v>
      </c>
      <c r="H9118" s="14" t="s">
        <v>56</v>
      </c>
      <c r="I9118" s="14" t="s">
        <v>76</v>
      </c>
      <c r="J9118" s="14" t="s">
        <v>993</v>
      </c>
      <c r="K9118" s="15" t="n">
        <v>31.968</v>
      </c>
      <c r="L9118" s="0" t="n">
        <v>2</v>
      </c>
      <c r="M9118" s="16" t="n">
        <v>0.2</v>
      </c>
      <c r="N9118" s="17" t="n">
        <v>6.3936</v>
      </c>
      <c r="O9118" s="0" t="str">
        <f aca="false">TEXT(B9118,"YYYY-MM")</f>
        <v>2018-01</v>
      </c>
      <c r="P9118" s="18" t="n">
        <f aca="false">IFERROR(N9118/K9118,0)</f>
        <v>0.2</v>
      </c>
      <c r="Q9118" s="0" t="str">
        <f aca="false">IF(M9118=0,"No Discount",IF(M9118&lt;0.2,"Low (1-19%)",IF(M9118&lt;0.4,"Medium (20-39%)","High (40%+)")))</f>
        <v>Medium (20-39%)</v>
      </c>
      <c r="R9118" s="0" t="str">
        <f aca="false">INDEX('Lookup Tables'!$B$2:$B$5,MATCH(F9118,'Lookup Tables'!$A$2:$A$5,0))</f>
        <v>Manager B</v>
      </c>
    </row>
    <row r="9119" customFormat="false" ht="15" hidden="false" customHeight="false" outlineLevel="0" collapsed="false">
      <c r="A9119" s="0" t="s">
        <v>6525</v>
      </c>
      <c r="B9119" s="13" t="n">
        <v>43119</v>
      </c>
      <c r="C9119" s="13" t="n">
        <v>43124</v>
      </c>
      <c r="D9119" s="14" t="s">
        <v>52</v>
      </c>
      <c r="E9119" s="14" t="s">
        <v>53</v>
      </c>
      <c r="F9119" s="14" t="s">
        <v>117</v>
      </c>
      <c r="G9119" s="14" t="s">
        <v>118</v>
      </c>
      <c r="H9119" s="14" t="s">
        <v>56</v>
      </c>
      <c r="I9119" s="14" t="s">
        <v>59</v>
      </c>
      <c r="J9119" s="14" t="s">
        <v>1388</v>
      </c>
      <c r="K9119" s="15" t="n">
        <v>887.271</v>
      </c>
      <c r="L9119" s="0" t="n">
        <v>3</v>
      </c>
      <c r="M9119" s="16" t="n">
        <v>0.3</v>
      </c>
      <c r="N9119" s="17" t="n">
        <v>-63.3765</v>
      </c>
      <c r="O9119" s="0" t="str">
        <f aca="false">TEXT(B9119,"YYYY-MM")</f>
        <v>2018-01</v>
      </c>
      <c r="P9119" s="18" t="n">
        <f aca="false">IFERROR(N9119/K9119,0)</f>
        <v>-0.0714285714285714</v>
      </c>
      <c r="Q9119" s="0" t="str">
        <f aca="false">IF(M9119=0,"No Discount",IF(M9119&lt;0.2,"Low (1-19%)",IF(M9119&lt;0.4,"Medium (20-39%)","High (40%+)")))</f>
        <v>Medium (20-39%)</v>
      </c>
      <c r="R9119" s="0" t="str">
        <f aca="false">INDEX('Lookup Tables'!$B$2:$B$5,MATCH(F9119,'Lookup Tables'!$A$2:$A$5,0))</f>
        <v>Manager B</v>
      </c>
    </row>
    <row r="9120" customFormat="false" ht="15" hidden="false" customHeight="false" outlineLevel="0" collapsed="false">
      <c r="A9120" s="0" t="s">
        <v>6525</v>
      </c>
      <c r="B9120" s="13" t="n">
        <v>43119</v>
      </c>
      <c r="C9120" s="13" t="n">
        <v>43124</v>
      </c>
      <c r="D9120" s="14" t="s">
        <v>52</v>
      </c>
      <c r="E9120" s="14" t="s">
        <v>53</v>
      </c>
      <c r="F9120" s="14" t="s">
        <v>117</v>
      </c>
      <c r="G9120" s="14" t="s">
        <v>118</v>
      </c>
      <c r="H9120" s="14" t="s">
        <v>65</v>
      </c>
      <c r="I9120" s="14" t="s">
        <v>91</v>
      </c>
      <c r="J9120" s="14" t="s">
        <v>1779</v>
      </c>
      <c r="K9120" s="15" t="n">
        <v>21.696</v>
      </c>
      <c r="L9120" s="0" t="n">
        <v>4</v>
      </c>
      <c r="M9120" s="16" t="n">
        <v>0.2</v>
      </c>
      <c r="N9120" s="17" t="n">
        <v>7.0512</v>
      </c>
      <c r="O9120" s="0" t="str">
        <f aca="false">TEXT(B9120,"YYYY-MM")</f>
        <v>2018-01</v>
      </c>
      <c r="P9120" s="18" t="n">
        <f aca="false">IFERROR(N9120/K9120,0)</f>
        <v>0.325</v>
      </c>
      <c r="Q9120" s="0" t="str">
        <f aca="false">IF(M9120=0,"No Discount",IF(M9120&lt;0.2,"Low (1-19%)",IF(M9120&lt;0.4,"Medium (20-39%)","High (40%+)")))</f>
        <v>Medium (20-39%)</v>
      </c>
      <c r="R9120" s="0" t="str">
        <f aca="false">INDEX('Lookup Tables'!$B$2:$B$5,MATCH(F9120,'Lookup Tables'!$A$2:$A$5,0))</f>
        <v>Manager B</v>
      </c>
    </row>
    <row r="9121" customFormat="false" ht="15" hidden="false" customHeight="false" outlineLevel="0" collapsed="false">
      <c r="A9121" s="0" t="s">
        <v>6526</v>
      </c>
      <c r="B9121" s="13" t="n">
        <v>42892</v>
      </c>
      <c r="C9121" s="13" t="n">
        <v>42898</v>
      </c>
      <c r="D9121" s="14" t="s">
        <v>69</v>
      </c>
      <c r="E9121" s="14" t="s">
        <v>97</v>
      </c>
      <c r="F9121" s="14" t="s">
        <v>63</v>
      </c>
      <c r="G9121" s="14" t="s">
        <v>64</v>
      </c>
      <c r="H9121" s="14" t="s">
        <v>65</v>
      </c>
      <c r="I9121" s="14" t="s">
        <v>66</v>
      </c>
      <c r="J9121" s="14" t="s">
        <v>1460</v>
      </c>
      <c r="K9121" s="15" t="n">
        <v>22.05</v>
      </c>
      <c r="L9121" s="0" t="n">
        <v>7</v>
      </c>
      <c r="M9121" s="16" t="n">
        <v>0</v>
      </c>
      <c r="N9121" s="17" t="n">
        <v>10.584</v>
      </c>
      <c r="O9121" s="0" t="str">
        <f aca="false">TEXT(B9121,"YYYY-MM")</f>
        <v>2017-06</v>
      </c>
      <c r="P9121" s="18" t="n">
        <f aca="false">IFERROR(N9121/K9121,0)</f>
        <v>0.48</v>
      </c>
      <c r="Q9121" s="0" t="str">
        <f aca="false">IF(M9121=0,"No Discount",IF(M9121&lt;0.2,"Low (1-19%)",IF(M9121&lt;0.4,"Medium (20-39%)","High (40%+)")))</f>
        <v>No Discount</v>
      </c>
      <c r="R9121" s="0" t="str">
        <f aca="false">INDEX('Lookup Tables'!$B$2:$B$5,MATCH(F9121,'Lookup Tables'!$A$2:$A$5,0))</f>
        <v>Manager D</v>
      </c>
    </row>
    <row r="9122" customFormat="false" ht="15" hidden="false" customHeight="false" outlineLevel="0" collapsed="false">
      <c r="A9122" s="0" t="s">
        <v>6526</v>
      </c>
      <c r="B9122" s="13" t="n">
        <v>42892</v>
      </c>
      <c r="C9122" s="13" t="n">
        <v>42898</v>
      </c>
      <c r="D9122" s="14" t="s">
        <v>69</v>
      </c>
      <c r="E9122" s="14" t="s">
        <v>97</v>
      </c>
      <c r="F9122" s="14" t="s">
        <v>63</v>
      </c>
      <c r="G9122" s="14" t="s">
        <v>64</v>
      </c>
      <c r="H9122" s="14" t="s">
        <v>65</v>
      </c>
      <c r="I9122" s="14" t="s">
        <v>91</v>
      </c>
      <c r="J9122" s="14" t="s">
        <v>6527</v>
      </c>
      <c r="K9122" s="15" t="n">
        <v>99.9</v>
      </c>
      <c r="L9122" s="0" t="n">
        <v>5</v>
      </c>
      <c r="M9122" s="16" t="n">
        <v>0</v>
      </c>
      <c r="N9122" s="17" t="n">
        <v>46.953</v>
      </c>
      <c r="O9122" s="0" t="str">
        <f aca="false">TEXT(B9122,"YYYY-MM")</f>
        <v>2017-06</v>
      </c>
      <c r="P9122" s="18" t="n">
        <f aca="false">IFERROR(N9122/K9122,0)</f>
        <v>0.47</v>
      </c>
      <c r="Q9122" s="0" t="str">
        <f aca="false">IF(M9122=0,"No Discount",IF(M9122&lt;0.2,"Low (1-19%)",IF(M9122&lt;0.4,"Medium (20-39%)","High (40%+)")))</f>
        <v>No Discount</v>
      </c>
      <c r="R9122" s="0" t="str">
        <f aca="false">INDEX('Lookup Tables'!$B$2:$B$5,MATCH(F9122,'Lookup Tables'!$A$2:$A$5,0))</f>
        <v>Manager D</v>
      </c>
    </row>
    <row r="9123" customFormat="false" ht="15" hidden="false" customHeight="false" outlineLevel="0" collapsed="false">
      <c r="A9123" s="0" t="s">
        <v>6528</v>
      </c>
      <c r="B9123" s="13" t="n">
        <v>43177</v>
      </c>
      <c r="C9123" s="13" t="n">
        <v>43179</v>
      </c>
      <c r="D9123" s="14" t="s">
        <v>52</v>
      </c>
      <c r="E9123" s="14" t="s">
        <v>62</v>
      </c>
      <c r="F9123" s="14" t="s">
        <v>63</v>
      </c>
      <c r="G9123" s="14" t="s">
        <v>64</v>
      </c>
      <c r="H9123" s="14" t="s">
        <v>65</v>
      </c>
      <c r="I9123" s="14" t="s">
        <v>85</v>
      </c>
      <c r="J9123" s="14" t="s">
        <v>244</v>
      </c>
      <c r="K9123" s="15" t="n">
        <v>90.86</v>
      </c>
      <c r="L9123" s="0" t="n">
        <v>7</v>
      </c>
      <c r="M9123" s="16" t="n">
        <v>0</v>
      </c>
      <c r="N9123" s="17" t="n">
        <v>26.3494</v>
      </c>
      <c r="O9123" s="0" t="str">
        <f aca="false">TEXT(B9123,"YYYY-MM")</f>
        <v>2018-03</v>
      </c>
      <c r="P9123" s="18" t="n">
        <f aca="false">IFERROR(N9123/K9123,0)</f>
        <v>0.29</v>
      </c>
      <c r="Q9123" s="0" t="str">
        <f aca="false">IF(M9123=0,"No Discount",IF(M9123&lt;0.2,"Low (1-19%)",IF(M9123&lt;0.4,"Medium (20-39%)","High (40%+)")))</f>
        <v>No Discount</v>
      </c>
      <c r="R9123" s="0" t="str">
        <f aca="false">INDEX('Lookup Tables'!$B$2:$B$5,MATCH(F9123,'Lookup Tables'!$A$2:$A$5,0))</f>
        <v>Manager D</v>
      </c>
    </row>
    <row r="9124" customFormat="false" ht="15" hidden="false" customHeight="false" outlineLevel="0" collapsed="false">
      <c r="A9124" s="0" t="s">
        <v>6529</v>
      </c>
      <c r="B9124" s="13" t="n">
        <v>43428</v>
      </c>
      <c r="C9124" s="13" t="n">
        <v>43428</v>
      </c>
      <c r="D9124" s="14" t="s">
        <v>606</v>
      </c>
      <c r="E9124" s="14" t="s">
        <v>53</v>
      </c>
      <c r="F9124" s="14" t="s">
        <v>63</v>
      </c>
      <c r="G9124" s="14" t="s">
        <v>64</v>
      </c>
      <c r="H9124" s="14" t="s">
        <v>65</v>
      </c>
      <c r="I9124" s="14" t="s">
        <v>91</v>
      </c>
      <c r="J9124" s="14" t="s">
        <v>1000</v>
      </c>
      <c r="K9124" s="15" t="n">
        <v>7.78</v>
      </c>
      <c r="L9124" s="0" t="n">
        <v>1</v>
      </c>
      <c r="M9124" s="16" t="n">
        <v>0</v>
      </c>
      <c r="N9124" s="17" t="n">
        <v>3.501</v>
      </c>
      <c r="O9124" s="0" t="str">
        <f aca="false">TEXT(B9124,"YYYY-MM")</f>
        <v>2018-11</v>
      </c>
      <c r="P9124" s="18" t="n">
        <f aca="false">IFERROR(N9124/K9124,0)</f>
        <v>0.45</v>
      </c>
      <c r="Q9124" s="0" t="str">
        <f aca="false">IF(M9124=0,"No Discount",IF(M9124&lt;0.2,"Low (1-19%)",IF(M9124&lt;0.4,"Medium (20-39%)","High (40%+)")))</f>
        <v>No Discount</v>
      </c>
      <c r="R9124" s="0" t="str">
        <f aca="false">INDEX('Lookup Tables'!$B$2:$B$5,MATCH(F9124,'Lookup Tables'!$A$2:$A$5,0))</f>
        <v>Manager D</v>
      </c>
    </row>
    <row r="9125" customFormat="false" ht="15" hidden="false" customHeight="false" outlineLevel="0" collapsed="false">
      <c r="A9125" s="0" t="s">
        <v>6530</v>
      </c>
      <c r="B9125" s="13" t="n">
        <v>43065</v>
      </c>
      <c r="C9125" s="13" t="n">
        <v>43067</v>
      </c>
      <c r="D9125" s="14" t="s">
        <v>52</v>
      </c>
      <c r="E9125" s="14" t="s">
        <v>53</v>
      </c>
      <c r="F9125" s="14" t="s">
        <v>117</v>
      </c>
      <c r="G9125" s="14" t="s">
        <v>118</v>
      </c>
      <c r="H9125" s="14" t="s">
        <v>65</v>
      </c>
      <c r="I9125" s="14" t="s">
        <v>83</v>
      </c>
      <c r="J9125" s="14" t="s">
        <v>1252</v>
      </c>
      <c r="K9125" s="15" t="n">
        <v>78.759</v>
      </c>
      <c r="L9125" s="0" t="n">
        <v>9</v>
      </c>
      <c r="M9125" s="16" t="n">
        <v>0.7</v>
      </c>
      <c r="N9125" s="17" t="n">
        <v>-57.7566</v>
      </c>
      <c r="O9125" s="0" t="str">
        <f aca="false">TEXT(B9125,"YYYY-MM")</f>
        <v>2017-11</v>
      </c>
      <c r="P9125" s="18" t="n">
        <f aca="false">IFERROR(N9125/K9125,0)</f>
        <v>-0.733333333333333</v>
      </c>
      <c r="Q9125" s="0" t="str">
        <f aca="false">IF(M9125=0,"No Discount",IF(M9125&lt;0.2,"Low (1-19%)",IF(M9125&lt;0.4,"Medium (20-39%)","High (40%+)")))</f>
        <v>High (40%+)</v>
      </c>
      <c r="R9125" s="0" t="str">
        <f aca="false">INDEX('Lookup Tables'!$B$2:$B$5,MATCH(F9125,'Lookup Tables'!$A$2:$A$5,0))</f>
        <v>Manager B</v>
      </c>
    </row>
    <row r="9126" customFormat="false" ht="15" hidden="false" customHeight="false" outlineLevel="0" collapsed="false">
      <c r="A9126" s="0" t="s">
        <v>6531</v>
      </c>
      <c r="B9126" s="13" t="n">
        <v>42965</v>
      </c>
      <c r="C9126" s="13" t="n">
        <v>42967</v>
      </c>
      <c r="D9126" s="14" t="s">
        <v>52</v>
      </c>
      <c r="E9126" s="14" t="s">
        <v>97</v>
      </c>
      <c r="F9126" s="14" t="s">
        <v>98</v>
      </c>
      <c r="G9126" s="14" t="s">
        <v>99</v>
      </c>
      <c r="H9126" s="14" t="s">
        <v>56</v>
      </c>
      <c r="I9126" s="14" t="s">
        <v>76</v>
      </c>
      <c r="J9126" s="14" t="s">
        <v>446</v>
      </c>
      <c r="K9126" s="15" t="n">
        <v>9.552</v>
      </c>
      <c r="L9126" s="0" t="n">
        <v>3</v>
      </c>
      <c r="M9126" s="16" t="n">
        <v>0.6</v>
      </c>
      <c r="N9126" s="17" t="n">
        <v>-3.8208</v>
      </c>
      <c r="O9126" s="0" t="str">
        <f aca="false">TEXT(B9126,"YYYY-MM")</f>
        <v>2017-08</v>
      </c>
      <c r="P9126" s="18" t="n">
        <f aca="false">IFERROR(N9126/K9126,0)</f>
        <v>-0.4</v>
      </c>
      <c r="Q9126" s="0" t="str">
        <f aca="false">IF(M9126=0,"No Discount",IF(M9126&lt;0.2,"Low (1-19%)",IF(M9126&lt;0.4,"Medium (20-39%)","High (40%+)")))</f>
        <v>High (40%+)</v>
      </c>
      <c r="R9126" s="0" t="str">
        <f aca="false">INDEX('Lookup Tables'!$B$2:$B$5,MATCH(F9126,'Lookup Tables'!$A$2:$A$5,0))</f>
        <v>Manager A</v>
      </c>
    </row>
    <row r="9127" customFormat="false" ht="15" hidden="false" customHeight="false" outlineLevel="0" collapsed="false">
      <c r="A9127" s="0" t="s">
        <v>6531</v>
      </c>
      <c r="B9127" s="13" t="n">
        <v>42965</v>
      </c>
      <c r="C9127" s="13" t="n">
        <v>42967</v>
      </c>
      <c r="D9127" s="14" t="s">
        <v>52</v>
      </c>
      <c r="E9127" s="14" t="s">
        <v>97</v>
      </c>
      <c r="F9127" s="14" t="s">
        <v>98</v>
      </c>
      <c r="G9127" s="14" t="s">
        <v>99</v>
      </c>
      <c r="H9127" s="14" t="s">
        <v>56</v>
      </c>
      <c r="I9127" s="14" t="s">
        <v>76</v>
      </c>
      <c r="J9127" s="14" t="s">
        <v>3326</v>
      </c>
      <c r="K9127" s="15" t="n">
        <v>5.344</v>
      </c>
      <c r="L9127" s="0" t="n">
        <v>4</v>
      </c>
      <c r="M9127" s="16" t="n">
        <v>0.6</v>
      </c>
      <c r="N9127" s="17" t="n">
        <v>-2.1376</v>
      </c>
      <c r="O9127" s="0" t="str">
        <f aca="false">TEXT(B9127,"YYYY-MM")</f>
        <v>2017-08</v>
      </c>
      <c r="P9127" s="18" t="n">
        <f aca="false">IFERROR(N9127/K9127,0)</f>
        <v>-0.4</v>
      </c>
      <c r="Q9127" s="0" t="str">
        <f aca="false">IF(M9127=0,"No Discount",IF(M9127&lt;0.2,"Low (1-19%)",IF(M9127&lt;0.4,"Medium (20-39%)","High (40%+)")))</f>
        <v>High (40%+)</v>
      </c>
      <c r="R9127" s="0" t="str">
        <f aca="false">INDEX('Lookup Tables'!$B$2:$B$5,MATCH(F9127,'Lookup Tables'!$A$2:$A$5,0))</f>
        <v>Manager A</v>
      </c>
    </row>
    <row r="9128" customFormat="false" ht="15" hidden="false" customHeight="false" outlineLevel="0" collapsed="false">
      <c r="A9128" s="0" t="s">
        <v>6532</v>
      </c>
      <c r="B9128" s="13" t="n">
        <v>42702</v>
      </c>
      <c r="C9128" s="13" t="n">
        <v>42707</v>
      </c>
      <c r="D9128" s="14" t="s">
        <v>69</v>
      </c>
      <c r="E9128" s="14" t="s">
        <v>97</v>
      </c>
      <c r="F9128" s="14" t="s">
        <v>63</v>
      </c>
      <c r="G9128" s="14" t="s">
        <v>339</v>
      </c>
      <c r="H9128" s="14" t="s">
        <v>65</v>
      </c>
      <c r="I9128" s="14" t="s">
        <v>78</v>
      </c>
      <c r="J9128" s="14" t="s">
        <v>344</v>
      </c>
      <c r="K9128" s="15" t="n">
        <v>8.28</v>
      </c>
      <c r="L9128" s="0" t="n">
        <v>2</v>
      </c>
      <c r="M9128" s="16" t="n">
        <v>0</v>
      </c>
      <c r="N9128" s="17" t="n">
        <v>3.4776</v>
      </c>
      <c r="O9128" s="0" t="str">
        <f aca="false">TEXT(B9128,"YYYY-MM")</f>
        <v>2016-11</v>
      </c>
      <c r="P9128" s="18" t="n">
        <f aca="false">IFERROR(N9128/K9128,0)</f>
        <v>0.42</v>
      </c>
      <c r="Q9128" s="0" t="str">
        <f aca="false">IF(M9128=0,"No Discount",IF(M9128&lt;0.2,"Low (1-19%)",IF(M9128&lt;0.4,"Medium (20-39%)","High (40%+)")))</f>
        <v>No Discount</v>
      </c>
      <c r="R9128" s="0" t="str">
        <f aca="false">INDEX('Lookup Tables'!$B$2:$B$5,MATCH(F9128,'Lookup Tables'!$A$2:$A$5,0))</f>
        <v>Manager D</v>
      </c>
    </row>
    <row r="9129" customFormat="false" ht="15" hidden="false" customHeight="false" outlineLevel="0" collapsed="false">
      <c r="A9129" s="0" t="s">
        <v>6533</v>
      </c>
      <c r="B9129" s="13" t="n">
        <v>43245</v>
      </c>
      <c r="C9129" s="13" t="n">
        <v>43252</v>
      </c>
      <c r="D9129" s="14" t="s">
        <v>69</v>
      </c>
      <c r="E9129" s="14" t="s">
        <v>53</v>
      </c>
      <c r="F9129" s="14" t="s">
        <v>98</v>
      </c>
      <c r="G9129" s="14" t="s">
        <v>99</v>
      </c>
      <c r="H9129" s="14" t="s">
        <v>65</v>
      </c>
      <c r="I9129" s="14" t="s">
        <v>73</v>
      </c>
      <c r="J9129" s="14" t="s">
        <v>4650</v>
      </c>
      <c r="K9129" s="15" t="n">
        <v>50.136</v>
      </c>
      <c r="L9129" s="0" t="n">
        <v>3</v>
      </c>
      <c r="M9129" s="16" t="n">
        <v>0.2</v>
      </c>
      <c r="N9129" s="17" t="n">
        <v>-11.2806</v>
      </c>
      <c r="O9129" s="0" t="str">
        <f aca="false">TEXT(B9129,"YYYY-MM")</f>
        <v>2018-05</v>
      </c>
      <c r="P9129" s="18" t="n">
        <f aca="false">IFERROR(N9129/K9129,0)</f>
        <v>-0.225</v>
      </c>
      <c r="Q9129" s="0" t="str">
        <f aca="false">IF(M9129=0,"No Discount",IF(M9129&lt;0.2,"Low (1-19%)",IF(M9129&lt;0.4,"Medium (20-39%)","High (40%+)")))</f>
        <v>Medium (20-39%)</v>
      </c>
      <c r="R9129" s="0" t="str">
        <f aca="false">INDEX('Lookup Tables'!$B$2:$B$5,MATCH(F9129,'Lookup Tables'!$A$2:$A$5,0))</f>
        <v>Manager A</v>
      </c>
    </row>
    <row r="9130" customFormat="false" ht="15" hidden="false" customHeight="false" outlineLevel="0" collapsed="false">
      <c r="A9130" s="0" t="s">
        <v>6534</v>
      </c>
      <c r="B9130" s="13" t="n">
        <v>43347</v>
      </c>
      <c r="C9130" s="13" t="n">
        <v>43348</v>
      </c>
      <c r="D9130" s="14" t="s">
        <v>137</v>
      </c>
      <c r="E9130" s="14" t="s">
        <v>62</v>
      </c>
      <c r="F9130" s="14" t="s">
        <v>63</v>
      </c>
      <c r="G9130" s="14" t="s">
        <v>237</v>
      </c>
      <c r="H9130" s="14" t="s">
        <v>65</v>
      </c>
      <c r="I9130" s="14" t="s">
        <v>83</v>
      </c>
      <c r="J9130" s="14" t="s">
        <v>1307</v>
      </c>
      <c r="K9130" s="15" t="n">
        <v>88.074</v>
      </c>
      <c r="L9130" s="0" t="n">
        <v>7</v>
      </c>
      <c r="M9130" s="16" t="n">
        <v>0.7</v>
      </c>
      <c r="N9130" s="17" t="n">
        <v>-58.716</v>
      </c>
      <c r="O9130" s="0" t="str">
        <f aca="false">TEXT(B9130,"YYYY-MM")</f>
        <v>2018-09</v>
      </c>
      <c r="P9130" s="18" t="n">
        <f aca="false">IFERROR(N9130/K9130,0)</f>
        <v>-0.666666666666667</v>
      </c>
      <c r="Q9130" s="0" t="str">
        <f aca="false">IF(M9130=0,"No Discount",IF(M9130&lt;0.2,"Low (1-19%)",IF(M9130&lt;0.4,"Medium (20-39%)","High (40%+)")))</f>
        <v>High (40%+)</v>
      </c>
      <c r="R9130" s="0" t="str">
        <f aca="false">INDEX('Lookup Tables'!$B$2:$B$5,MATCH(F9130,'Lookup Tables'!$A$2:$A$5,0))</f>
        <v>Manager D</v>
      </c>
    </row>
    <row r="9131" customFormat="false" ht="15" hidden="false" customHeight="false" outlineLevel="0" collapsed="false">
      <c r="A9131" s="0" t="s">
        <v>6535</v>
      </c>
      <c r="B9131" s="13" t="n">
        <v>42818</v>
      </c>
      <c r="C9131" s="13" t="n">
        <v>42820</v>
      </c>
      <c r="D9131" s="14" t="s">
        <v>52</v>
      </c>
      <c r="E9131" s="14" t="s">
        <v>53</v>
      </c>
      <c r="F9131" s="14" t="s">
        <v>117</v>
      </c>
      <c r="G9131" s="14" t="s">
        <v>269</v>
      </c>
      <c r="H9131" s="14" t="s">
        <v>56</v>
      </c>
      <c r="I9131" s="14" t="s">
        <v>57</v>
      </c>
      <c r="J9131" s="14" t="s">
        <v>2744</v>
      </c>
      <c r="K9131" s="15" t="n">
        <v>301.47</v>
      </c>
      <c r="L9131" s="0" t="n">
        <v>3</v>
      </c>
      <c r="M9131" s="16" t="n">
        <v>0.5</v>
      </c>
      <c r="N9131" s="17" t="n">
        <v>-241.176</v>
      </c>
      <c r="O9131" s="0" t="str">
        <f aca="false">TEXT(B9131,"YYYY-MM")</f>
        <v>2017-03</v>
      </c>
      <c r="P9131" s="18" t="n">
        <f aca="false">IFERROR(N9131/K9131,0)</f>
        <v>-0.8</v>
      </c>
      <c r="Q9131" s="0" t="str">
        <f aca="false">IF(M9131=0,"No Discount",IF(M9131&lt;0.2,"Low (1-19%)",IF(M9131&lt;0.4,"Medium (20-39%)","High (40%+)")))</f>
        <v>High (40%+)</v>
      </c>
      <c r="R9131" s="0" t="str">
        <f aca="false">INDEX('Lookup Tables'!$B$2:$B$5,MATCH(F9131,'Lookup Tables'!$A$2:$A$5,0))</f>
        <v>Manager B</v>
      </c>
    </row>
    <row r="9132" customFormat="false" ht="15" hidden="false" customHeight="false" outlineLevel="0" collapsed="false">
      <c r="A9132" s="0" t="s">
        <v>6535</v>
      </c>
      <c r="B9132" s="13" t="n">
        <v>42818</v>
      </c>
      <c r="C9132" s="13" t="n">
        <v>42820</v>
      </c>
      <c r="D9132" s="14" t="s">
        <v>52</v>
      </c>
      <c r="E9132" s="14" t="s">
        <v>53</v>
      </c>
      <c r="F9132" s="14" t="s">
        <v>117</v>
      </c>
      <c r="G9132" s="14" t="s">
        <v>269</v>
      </c>
      <c r="H9132" s="14" t="s">
        <v>65</v>
      </c>
      <c r="I9132" s="14" t="s">
        <v>78</v>
      </c>
      <c r="J9132" s="14" t="s">
        <v>2111</v>
      </c>
      <c r="K9132" s="15" t="n">
        <v>18.656</v>
      </c>
      <c r="L9132" s="0" t="n">
        <v>2</v>
      </c>
      <c r="M9132" s="16" t="n">
        <v>0.2</v>
      </c>
      <c r="N9132" s="17" t="n">
        <v>1.6324</v>
      </c>
      <c r="O9132" s="0" t="str">
        <f aca="false">TEXT(B9132,"YYYY-MM")</f>
        <v>2017-03</v>
      </c>
      <c r="P9132" s="18" t="n">
        <f aca="false">IFERROR(N9132/K9132,0)</f>
        <v>0.0875</v>
      </c>
      <c r="Q9132" s="0" t="str">
        <f aca="false">IF(M9132=0,"No Discount",IF(M9132&lt;0.2,"Low (1-19%)",IF(M9132&lt;0.4,"Medium (20-39%)","High (40%+)")))</f>
        <v>Medium (20-39%)</v>
      </c>
      <c r="R9132" s="0" t="str">
        <f aca="false">INDEX('Lookup Tables'!$B$2:$B$5,MATCH(F9132,'Lookup Tables'!$A$2:$A$5,0))</f>
        <v>Manager B</v>
      </c>
    </row>
    <row r="9133" customFormat="false" ht="15" hidden="false" customHeight="false" outlineLevel="0" collapsed="false">
      <c r="A9133" s="0" t="s">
        <v>6536</v>
      </c>
      <c r="B9133" s="13" t="n">
        <v>43248</v>
      </c>
      <c r="C9133" s="13" t="n">
        <v>43252</v>
      </c>
      <c r="D9133" s="14" t="s">
        <v>69</v>
      </c>
      <c r="E9133" s="14" t="s">
        <v>62</v>
      </c>
      <c r="F9133" s="14" t="s">
        <v>117</v>
      </c>
      <c r="G9133" s="14" t="s">
        <v>1243</v>
      </c>
      <c r="H9133" s="14" t="s">
        <v>56</v>
      </c>
      <c r="I9133" s="14" t="s">
        <v>76</v>
      </c>
      <c r="J9133" s="14" t="s">
        <v>1808</v>
      </c>
      <c r="K9133" s="15" t="n">
        <v>27.46</v>
      </c>
      <c r="L9133" s="0" t="n">
        <v>2</v>
      </c>
      <c r="M9133" s="16" t="n">
        <v>0</v>
      </c>
      <c r="N9133" s="17" t="n">
        <v>9.8856</v>
      </c>
      <c r="O9133" s="0" t="str">
        <f aca="false">TEXT(B9133,"YYYY-MM")</f>
        <v>2018-05</v>
      </c>
      <c r="P9133" s="18" t="n">
        <f aca="false">IFERROR(N9133/K9133,0)</f>
        <v>0.36</v>
      </c>
      <c r="Q9133" s="0" t="str">
        <f aca="false">IF(M9133=0,"No Discount",IF(M9133&lt;0.2,"Low (1-19%)",IF(M9133&lt;0.4,"Medium (20-39%)","High (40%+)")))</f>
        <v>No Discount</v>
      </c>
      <c r="R9133" s="0" t="str">
        <f aca="false">INDEX('Lookup Tables'!$B$2:$B$5,MATCH(F9133,'Lookup Tables'!$A$2:$A$5,0))</f>
        <v>Manager B</v>
      </c>
    </row>
    <row r="9134" customFormat="false" ht="15" hidden="false" customHeight="false" outlineLevel="0" collapsed="false">
      <c r="A9134" s="0" t="s">
        <v>6536</v>
      </c>
      <c r="B9134" s="13" t="n">
        <v>43248</v>
      </c>
      <c r="C9134" s="13" t="n">
        <v>43252</v>
      </c>
      <c r="D9134" s="14" t="s">
        <v>69</v>
      </c>
      <c r="E9134" s="14" t="s">
        <v>62</v>
      </c>
      <c r="F9134" s="14" t="s">
        <v>117</v>
      </c>
      <c r="G9134" s="14" t="s">
        <v>1243</v>
      </c>
      <c r="H9134" s="14" t="s">
        <v>65</v>
      </c>
      <c r="I9134" s="14" t="s">
        <v>85</v>
      </c>
      <c r="J9134" s="14" t="s">
        <v>1033</v>
      </c>
      <c r="K9134" s="15" t="n">
        <v>125.13</v>
      </c>
      <c r="L9134" s="0" t="n">
        <v>3</v>
      </c>
      <c r="M9134" s="16" t="n">
        <v>0</v>
      </c>
      <c r="N9134" s="17" t="n">
        <v>36.2877</v>
      </c>
      <c r="O9134" s="0" t="str">
        <f aca="false">TEXT(B9134,"YYYY-MM")</f>
        <v>2018-05</v>
      </c>
      <c r="P9134" s="18" t="n">
        <f aca="false">IFERROR(N9134/K9134,0)</f>
        <v>0.29</v>
      </c>
      <c r="Q9134" s="0" t="str">
        <f aca="false">IF(M9134=0,"No Discount",IF(M9134&lt;0.2,"Low (1-19%)",IF(M9134&lt;0.4,"Medium (20-39%)","High (40%+)")))</f>
        <v>No Discount</v>
      </c>
      <c r="R9134" s="0" t="str">
        <f aca="false">INDEX('Lookup Tables'!$B$2:$B$5,MATCH(F9134,'Lookup Tables'!$A$2:$A$5,0))</f>
        <v>Manager B</v>
      </c>
    </row>
    <row r="9135" customFormat="false" ht="15" hidden="false" customHeight="false" outlineLevel="0" collapsed="false">
      <c r="A9135" s="0" t="s">
        <v>6537</v>
      </c>
      <c r="B9135" s="13" t="n">
        <v>42613</v>
      </c>
      <c r="C9135" s="13" t="n">
        <v>42617</v>
      </c>
      <c r="D9135" s="14" t="s">
        <v>69</v>
      </c>
      <c r="E9135" s="14" t="s">
        <v>97</v>
      </c>
      <c r="F9135" s="14" t="s">
        <v>63</v>
      </c>
      <c r="G9135" s="14" t="s">
        <v>64</v>
      </c>
      <c r="H9135" s="14" t="s">
        <v>80</v>
      </c>
      <c r="I9135" s="14" t="s">
        <v>81</v>
      </c>
      <c r="J9135" s="14" t="s">
        <v>1557</v>
      </c>
      <c r="K9135" s="15" t="n">
        <v>555.96</v>
      </c>
      <c r="L9135" s="0" t="n">
        <v>5</v>
      </c>
      <c r="M9135" s="16" t="n">
        <v>0.2</v>
      </c>
      <c r="N9135" s="17" t="n">
        <v>41.697</v>
      </c>
      <c r="O9135" s="0" t="str">
        <f aca="false">TEXT(B9135,"YYYY-MM")</f>
        <v>2016-08</v>
      </c>
      <c r="P9135" s="18" t="n">
        <f aca="false">IFERROR(N9135/K9135,0)</f>
        <v>0.075</v>
      </c>
      <c r="Q9135" s="0" t="str">
        <f aca="false">IF(M9135=0,"No Discount",IF(M9135&lt;0.2,"Low (1-19%)",IF(M9135&lt;0.4,"Medium (20-39%)","High (40%+)")))</f>
        <v>Medium (20-39%)</v>
      </c>
      <c r="R9135" s="0" t="str">
        <f aca="false">INDEX('Lookup Tables'!$B$2:$B$5,MATCH(F9135,'Lookup Tables'!$A$2:$A$5,0))</f>
        <v>Manager D</v>
      </c>
    </row>
    <row r="9136" customFormat="false" ht="15" hidden="false" customHeight="false" outlineLevel="0" collapsed="false">
      <c r="A9136" s="0" t="s">
        <v>6538</v>
      </c>
      <c r="B9136" s="13" t="n">
        <v>42837</v>
      </c>
      <c r="C9136" s="13" t="n">
        <v>42842</v>
      </c>
      <c r="D9136" s="14" t="s">
        <v>69</v>
      </c>
      <c r="E9136" s="14" t="s">
        <v>62</v>
      </c>
      <c r="F9136" s="14" t="s">
        <v>54</v>
      </c>
      <c r="G9136" s="14" t="s">
        <v>90</v>
      </c>
      <c r="H9136" s="14" t="s">
        <v>65</v>
      </c>
      <c r="I9136" s="14" t="s">
        <v>73</v>
      </c>
      <c r="J9136" s="14" t="s">
        <v>724</v>
      </c>
      <c r="K9136" s="15" t="n">
        <v>129.552</v>
      </c>
      <c r="L9136" s="0" t="n">
        <v>3</v>
      </c>
      <c r="M9136" s="16" t="n">
        <v>0.2</v>
      </c>
      <c r="N9136" s="17" t="n">
        <v>-22.6716</v>
      </c>
      <c r="O9136" s="0" t="str">
        <f aca="false">TEXT(B9136,"YYYY-MM")</f>
        <v>2017-04</v>
      </c>
      <c r="P9136" s="18" t="n">
        <f aca="false">IFERROR(N9136/K9136,0)</f>
        <v>-0.175</v>
      </c>
      <c r="Q9136" s="0" t="str">
        <f aca="false">IF(M9136=0,"No Discount",IF(M9136&lt;0.2,"Low (1-19%)",IF(M9136&lt;0.4,"Medium (20-39%)","High (40%+)")))</f>
        <v>Medium (20-39%)</v>
      </c>
      <c r="R9136" s="0" t="str">
        <f aca="false">INDEX('Lookup Tables'!$B$2:$B$5,MATCH(F9136,'Lookup Tables'!$A$2:$A$5,0))</f>
        <v>Manager C</v>
      </c>
    </row>
    <row r="9137" customFormat="false" ht="15" hidden="false" customHeight="false" outlineLevel="0" collapsed="false">
      <c r="A9137" s="0" t="s">
        <v>6538</v>
      </c>
      <c r="B9137" s="13" t="n">
        <v>42837</v>
      </c>
      <c r="C9137" s="13" t="n">
        <v>42842</v>
      </c>
      <c r="D9137" s="14" t="s">
        <v>69</v>
      </c>
      <c r="E9137" s="14" t="s">
        <v>62</v>
      </c>
      <c r="F9137" s="14" t="s">
        <v>54</v>
      </c>
      <c r="G9137" s="14" t="s">
        <v>90</v>
      </c>
      <c r="H9137" s="14" t="s">
        <v>65</v>
      </c>
      <c r="I9137" s="14" t="s">
        <v>73</v>
      </c>
      <c r="J9137" s="14" t="s">
        <v>715</v>
      </c>
      <c r="K9137" s="15" t="n">
        <v>51.984</v>
      </c>
      <c r="L9137" s="0" t="n">
        <v>1</v>
      </c>
      <c r="M9137" s="16" t="n">
        <v>0.2</v>
      </c>
      <c r="N9137" s="17" t="n">
        <v>-5.1984</v>
      </c>
      <c r="O9137" s="0" t="str">
        <f aca="false">TEXT(B9137,"YYYY-MM")</f>
        <v>2017-04</v>
      </c>
      <c r="P9137" s="18" t="n">
        <f aca="false">IFERROR(N9137/K9137,0)</f>
        <v>-0.1</v>
      </c>
      <c r="Q9137" s="0" t="str">
        <f aca="false">IF(M9137=0,"No Discount",IF(M9137&lt;0.2,"Low (1-19%)",IF(M9137&lt;0.4,"Medium (20-39%)","High (40%+)")))</f>
        <v>Medium (20-39%)</v>
      </c>
      <c r="R9137" s="0" t="str">
        <f aca="false">INDEX('Lookup Tables'!$B$2:$B$5,MATCH(F9137,'Lookup Tables'!$A$2:$A$5,0))</f>
        <v>Manager C</v>
      </c>
    </row>
    <row r="9138" customFormat="false" ht="15" hidden="false" customHeight="false" outlineLevel="0" collapsed="false">
      <c r="A9138" s="0" t="s">
        <v>6538</v>
      </c>
      <c r="B9138" s="13" t="n">
        <v>42837</v>
      </c>
      <c r="C9138" s="13" t="n">
        <v>42842</v>
      </c>
      <c r="D9138" s="14" t="s">
        <v>69</v>
      </c>
      <c r="E9138" s="14" t="s">
        <v>62</v>
      </c>
      <c r="F9138" s="14" t="s">
        <v>54</v>
      </c>
      <c r="G9138" s="14" t="s">
        <v>90</v>
      </c>
      <c r="H9138" s="14" t="s">
        <v>65</v>
      </c>
      <c r="I9138" s="14" t="s">
        <v>91</v>
      </c>
      <c r="J9138" s="14" t="s">
        <v>4023</v>
      </c>
      <c r="K9138" s="15" t="n">
        <v>10.272</v>
      </c>
      <c r="L9138" s="0" t="n">
        <v>3</v>
      </c>
      <c r="M9138" s="16" t="n">
        <v>0.2</v>
      </c>
      <c r="N9138" s="17" t="n">
        <v>3.4668</v>
      </c>
      <c r="O9138" s="0" t="str">
        <f aca="false">TEXT(B9138,"YYYY-MM")</f>
        <v>2017-04</v>
      </c>
      <c r="P9138" s="18" t="n">
        <f aca="false">IFERROR(N9138/K9138,0)</f>
        <v>0.3375</v>
      </c>
      <c r="Q9138" s="0" t="str">
        <f aca="false">IF(M9138=0,"No Discount",IF(M9138&lt;0.2,"Low (1-19%)",IF(M9138&lt;0.4,"Medium (20-39%)","High (40%+)")))</f>
        <v>Medium (20-39%)</v>
      </c>
      <c r="R9138" s="0" t="str">
        <f aca="false">INDEX('Lookup Tables'!$B$2:$B$5,MATCH(F9138,'Lookup Tables'!$A$2:$A$5,0))</f>
        <v>Manager C</v>
      </c>
    </row>
    <row r="9139" customFormat="false" ht="15" hidden="false" customHeight="false" outlineLevel="0" collapsed="false">
      <c r="A9139" s="0" t="s">
        <v>6539</v>
      </c>
      <c r="B9139" s="13" t="n">
        <v>42037</v>
      </c>
      <c r="C9139" s="13" t="n">
        <v>42044</v>
      </c>
      <c r="D9139" s="14" t="s">
        <v>69</v>
      </c>
      <c r="E9139" s="14" t="s">
        <v>53</v>
      </c>
      <c r="F9139" s="14" t="s">
        <v>54</v>
      </c>
      <c r="G9139" s="14" t="s">
        <v>70</v>
      </c>
      <c r="H9139" s="14" t="s">
        <v>65</v>
      </c>
      <c r="I9139" s="14" t="s">
        <v>83</v>
      </c>
      <c r="J9139" s="14" t="s">
        <v>1800</v>
      </c>
      <c r="K9139" s="15" t="n">
        <v>18.336</v>
      </c>
      <c r="L9139" s="0" t="n">
        <v>2</v>
      </c>
      <c r="M9139" s="16" t="n">
        <v>0.7</v>
      </c>
      <c r="N9139" s="17" t="n">
        <v>-12.224</v>
      </c>
      <c r="O9139" s="0" t="str">
        <f aca="false">TEXT(B9139,"YYYY-MM")</f>
        <v>2015-02</v>
      </c>
      <c r="P9139" s="18" t="n">
        <f aca="false">IFERROR(N9139/K9139,0)</f>
        <v>-0.666666666666667</v>
      </c>
      <c r="Q9139" s="0" t="str">
        <f aca="false">IF(M9139=0,"No Discount",IF(M9139&lt;0.2,"Low (1-19%)",IF(M9139&lt;0.4,"Medium (20-39%)","High (40%+)")))</f>
        <v>High (40%+)</v>
      </c>
      <c r="R9139" s="0" t="str">
        <f aca="false">INDEX('Lookup Tables'!$B$2:$B$5,MATCH(F9139,'Lookup Tables'!$A$2:$A$5,0))</f>
        <v>Manager C</v>
      </c>
    </row>
    <row r="9140" customFormat="false" ht="15" hidden="false" customHeight="false" outlineLevel="0" collapsed="false">
      <c r="A9140" s="0" t="s">
        <v>6539</v>
      </c>
      <c r="B9140" s="13" t="n">
        <v>42037</v>
      </c>
      <c r="C9140" s="13" t="n">
        <v>42044</v>
      </c>
      <c r="D9140" s="14" t="s">
        <v>69</v>
      </c>
      <c r="E9140" s="14" t="s">
        <v>53</v>
      </c>
      <c r="F9140" s="14" t="s">
        <v>54</v>
      </c>
      <c r="G9140" s="14" t="s">
        <v>70</v>
      </c>
      <c r="H9140" s="14" t="s">
        <v>80</v>
      </c>
      <c r="I9140" s="14" t="s">
        <v>81</v>
      </c>
      <c r="J9140" s="14" t="s">
        <v>2841</v>
      </c>
      <c r="K9140" s="15" t="n">
        <v>180.96</v>
      </c>
      <c r="L9140" s="0" t="n">
        <v>5</v>
      </c>
      <c r="M9140" s="16" t="n">
        <v>0.2</v>
      </c>
      <c r="N9140" s="17" t="n">
        <v>13.572</v>
      </c>
      <c r="O9140" s="0" t="str">
        <f aca="false">TEXT(B9140,"YYYY-MM")</f>
        <v>2015-02</v>
      </c>
      <c r="P9140" s="18" t="n">
        <f aca="false">IFERROR(N9140/K9140,0)</f>
        <v>0.075</v>
      </c>
      <c r="Q9140" s="0" t="str">
        <f aca="false">IF(M9140=0,"No Discount",IF(M9140&lt;0.2,"Low (1-19%)",IF(M9140&lt;0.4,"Medium (20-39%)","High (40%+)")))</f>
        <v>Medium (20-39%)</v>
      </c>
      <c r="R9140" s="0" t="str">
        <f aca="false">INDEX('Lookup Tables'!$B$2:$B$5,MATCH(F9140,'Lookup Tables'!$A$2:$A$5,0))</f>
        <v>Manager C</v>
      </c>
    </row>
    <row r="9141" customFormat="false" ht="15" hidden="false" customHeight="false" outlineLevel="0" collapsed="false">
      <c r="A9141" s="0" t="s">
        <v>6540</v>
      </c>
      <c r="B9141" s="13" t="n">
        <v>42249</v>
      </c>
      <c r="C9141" s="13" t="n">
        <v>42255</v>
      </c>
      <c r="D9141" s="14" t="s">
        <v>69</v>
      </c>
      <c r="E9141" s="14" t="s">
        <v>53</v>
      </c>
      <c r="F9141" s="14" t="s">
        <v>98</v>
      </c>
      <c r="G9141" s="14" t="s">
        <v>146</v>
      </c>
      <c r="H9141" s="14" t="s">
        <v>80</v>
      </c>
      <c r="I9141" s="14" t="s">
        <v>123</v>
      </c>
      <c r="J9141" s="14" t="s">
        <v>261</v>
      </c>
      <c r="K9141" s="15" t="n">
        <v>475.944</v>
      </c>
      <c r="L9141" s="0" t="n">
        <v>7</v>
      </c>
      <c r="M9141" s="16" t="n">
        <v>0.2</v>
      </c>
      <c r="N9141" s="17" t="n">
        <v>95.1888</v>
      </c>
      <c r="O9141" s="0" t="str">
        <f aca="false">TEXT(B9141,"YYYY-MM")</f>
        <v>2015-09</v>
      </c>
      <c r="P9141" s="18" t="n">
        <f aca="false">IFERROR(N9141/K9141,0)</f>
        <v>0.2</v>
      </c>
      <c r="Q9141" s="0" t="str">
        <f aca="false">IF(M9141=0,"No Discount",IF(M9141&lt;0.2,"Low (1-19%)",IF(M9141&lt;0.4,"Medium (20-39%)","High (40%+)")))</f>
        <v>Medium (20-39%)</v>
      </c>
      <c r="R9141" s="0" t="str">
        <f aca="false">INDEX('Lookup Tables'!$B$2:$B$5,MATCH(F9141,'Lookup Tables'!$A$2:$A$5,0))</f>
        <v>Manager A</v>
      </c>
    </row>
    <row r="9142" customFormat="false" ht="15" hidden="false" customHeight="false" outlineLevel="0" collapsed="false">
      <c r="A9142" s="0" t="s">
        <v>6541</v>
      </c>
      <c r="B9142" s="13" t="n">
        <v>43373</v>
      </c>
      <c r="C9142" s="13" t="n">
        <v>43375</v>
      </c>
      <c r="D9142" s="14" t="s">
        <v>52</v>
      </c>
      <c r="E9142" s="14" t="s">
        <v>97</v>
      </c>
      <c r="F9142" s="14" t="s">
        <v>63</v>
      </c>
      <c r="G9142" s="14" t="s">
        <v>64</v>
      </c>
      <c r="H9142" s="14" t="s">
        <v>80</v>
      </c>
      <c r="I9142" s="14" t="s">
        <v>123</v>
      </c>
      <c r="J9142" s="14" t="s">
        <v>1162</v>
      </c>
      <c r="K9142" s="15" t="n">
        <v>159.98</v>
      </c>
      <c r="L9142" s="0" t="n">
        <v>2</v>
      </c>
      <c r="M9142" s="16" t="n">
        <v>0</v>
      </c>
      <c r="N9142" s="17" t="n">
        <v>47.994</v>
      </c>
      <c r="O9142" s="0" t="str">
        <f aca="false">TEXT(B9142,"YYYY-MM")</f>
        <v>2018-09</v>
      </c>
      <c r="P9142" s="18" t="n">
        <f aca="false">IFERROR(N9142/K9142,0)</f>
        <v>0.3</v>
      </c>
      <c r="Q9142" s="0" t="str">
        <f aca="false">IF(M9142=0,"No Discount",IF(M9142&lt;0.2,"Low (1-19%)",IF(M9142&lt;0.4,"Medium (20-39%)","High (40%+)")))</f>
        <v>No Discount</v>
      </c>
      <c r="R9142" s="0" t="str">
        <f aca="false">INDEX('Lookup Tables'!$B$2:$B$5,MATCH(F9142,'Lookup Tables'!$A$2:$A$5,0))</f>
        <v>Manager D</v>
      </c>
    </row>
    <row r="9143" customFormat="false" ht="15" hidden="false" customHeight="false" outlineLevel="0" collapsed="false">
      <c r="A9143" s="0" t="s">
        <v>6542</v>
      </c>
      <c r="B9143" s="13" t="n">
        <v>42983</v>
      </c>
      <c r="C9143" s="13" t="n">
        <v>42985</v>
      </c>
      <c r="D9143" s="14" t="s">
        <v>137</v>
      </c>
      <c r="E9143" s="14" t="s">
        <v>62</v>
      </c>
      <c r="F9143" s="14" t="s">
        <v>117</v>
      </c>
      <c r="G9143" s="14" t="s">
        <v>170</v>
      </c>
      <c r="H9143" s="14" t="s">
        <v>80</v>
      </c>
      <c r="I9143" s="14" t="s">
        <v>81</v>
      </c>
      <c r="J9143" s="14" t="s">
        <v>162</v>
      </c>
      <c r="K9143" s="15" t="n">
        <v>43.6</v>
      </c>
      <c r="L9143" s="0" t="n">
        <v>4</v>
      </c>
      <c r="M9143" s="16" t="n">
        <v>0</v>
      </c>
      <c r="N9143" s="17" t="n">
        <v>12.208</v>
      </c>
      <c r="O9143" s="0" t="str">
        <f aca="false">TEXT(B9143,"YYYY-MM")</f>
        <v>2017-09</v>
      </c>
      <c r="P9143" s="18" t="n">
        <f aca="false">IFERROR(N9143/K9143,0)</f>
        <v>0.28</v>
      </c>
      <c r="Q9143" s="0" t="str">
        <f aca="false">IF(M9143=0,"No Discount",IF(M9143&lt;0.2,"Low (1-19%)",IF(M9143&lt;0.4,"Medium (20-39%)","High (40%+)")))</f>
        <v>No Discount</v>
      </c>
      <c r="R9143" s="0" t="str">
        <f aca="false">INDEX('Lookup Tables'!$B$2:$B$5,MATCH(F9143,'Lookup Tables'!$A$2:$A$5,0))</f>
        <v>Manager B</v>
      </c>
    </row>
    <row r="9144" customFormat="false" ht="15" hidden="false" customHeight="false" outlineLevel="0" collapsed="false">
      <c r="A9144" s="0" t="s">
        <v>6543</v>
      </c>
      <c r="B9144" s="13" t="n">
        <v>43240</v>
      </c>
      <c r="C9144" s="13" t="n">
        <v>43246</v>
      </c>
      <c r="D9144" s="14" t="s">
        <v>69</v>
      </c>
      <c r="E9144" s="14" t="s">
        <v>53</v>
      </c>
      <c r="F9144" s="14" t="s">
        <v>63</v>
      </c>
      <c r="G9144" s="14" t="s">
        <v>646</v>
      </c>
      <c r="H9144" s="14" t="s">
        <v>65</v>
      </c>
      <c r="I9144" s="14" t="s">
        <v>83</v>
      </c>
      <c r="J9144" s="14" t="s">
        <v>3183</v>
      </c>
      <c r="K9144" s="15" t="n">
        <v>8.288</v>
      </c>
      <c r="L9144" s="0" t="n">
        <v>2</v>
      </c>
      <c r="M9144" s="16" t="n">
        <v>0.2</v>
      </c>
      <c r="N9144" s="17" t="n">
        <v>3.0044</v>
      </c>
      <c r="O9144" s="0" t="str">
        <f aca="false">TEXT(B9144,"YYYY-MM")</f>
        <v>2018-05</v>
      </c>
      <c r="P9144" s="18" t="n">
        <f aca="false">IFERROR(N9144/K9144,0)</f>
        <v>0.3625</v>
      </c>
      <c r="Q9144" s="0" t="str">
        <f aca="false">IF(M9144=0,"No Discount",IF(M9144&lt;0.2,"Low (1-19%)",IF(M9144&lt;0.4,"Medium (20-39%)","High (40%+)")))</f>
        <v>Medium (20-39%)</v>
      </c>
      <c r="R9144" s="0" t="str">
        <f aca="false">INDEX('Lookup Tables'!$B$2:$B$5,MATCH(F9144,'Lookup Tables'!$A$2:$A$5,0))</f>
        <v>Manager D</v>
      </c>
    </row>
    <row r="9145" customFormat="false" ht="15" hidden="false" customHeight="false" outlineLevel="0" collapsed="false">
      <c r="A9145" s="0" t="s">
        <v>6543</v>
      </c>
      <c r="B9145" s="13" t="n">
        <v>43240</v>
      </c>
      <c r="C9145" s="13" t="n">
        <v>43246</v>
      </c>
      <c r="D9145" s="14" t="s">
        <v>69</v>
      </c>
      <c r="E9145" s="14" t="s">
        <v>53</v>
      </c>
      <c r="F9145" s="14" t="s">
        <v>63</v>
      </c>
      <c r="G9145" s="14" t="s">
        <v>646</v>
      </c>
      <c r="H9145" s="14" t="s">
        <v>80</v>
      </c>
      <c r="I9145" s="14" t="s">
        <v>81</v>
      </c>
      <c r="J9145" s="14" t="s">
        <v>5375</v>
      </c>
      <c r="K9145" s="15" t="n">
        <v>1123.128</v>
      </c>
      <c r="L9145" s="0" t="n">
        <v>9</v>
      </c>
      <c r="M9145" s="16" t="n">
        <v>0.2</v>
      </c>
      <c r="N9145" s="17" t="n">
        <v>70.1955</v>
      </c>
      <c r="O9145" s="0" t="str">
        <f aca="false">TEXT(B9145,"YYYY-MM")</f>
        <v>2018-05</v>
      </c>
      <c r="P9145" s="18" t="n">
        <f aca="false">IFERROR(N9145/K9145,0)</f>
        <v>0.0625</v>
      </c>
      <c r="Q9145" s="0" t="str">
        <f aca="false">IF(M9145=0,"No Discount",IF(M9145&lt;0.2,"Low (1-19%)",IF(M9145&lt;0.4,"Medium (20-39%)","High (40%+)")))</f>
        <v>Medium (20-39%)</v>
      </c>
      <c r="R9145" s="0" t="str">
        <f aca="false">INDEX('Lookup Tables'!$B$2:$B$5,MATCH(F9145,'Lookup Tables'!$A$2:$A$5,0))</f>
        <v>Manager D</v>
      </c>
    </row>
    <row r="9146" customFormat="false" ht="15" hidden="false" customHeight="false" outlineLevel="0" collapsed="false">
      <c r="A9146" s="0" t="s">
        <v>6543</v>
      </c>
      <c r="B9146" s="13" t="n">
        <v>43240</v>
      </c>
      <c r="C9146" s="13" t="n">
        <v>43246</v>
      </c>
      <c r="D9146" s="14" t="s">
        <v>69</v>
      </c>
      <c r="E9146" s="14" t="s">
        <v>53</v>
      </c>
      <c r="F9146" s="14" t="s">
        <v>63</v>
      </c>
      <c r="G9146" s="14" t="s">
        <v>646</v>
      </c>
      <c r="H9146" s="14" t="s">
        <v>65</v>
      </c>
      <c r="I9146" s="14" t="s">
        <v>85</v>
      </c>
      <c r="J9146" s="14" t="s">
        <v>244</v>
      </c>
      <c r="K9146" s="15" t="n">
        <v>64.9</v>
      </c>
      <c r="L9146" s="0" t="n">
        <v>5</v>
      </c>
      <c r="M9146" s="16" t="n">
        <v>0</v>
      </c>
      <c r="N9146" s="17" t="n">
        <v>18.821</v>
      </c>
      <c r="O9146" s="0" t="str">
        <f aca="false">TEXT(B9146,"YYYY-MM")</f>
        <v>2018-05</v>
      </c>
      <c r="P9146" s="18" t="n">
        <f aca="false">IFERROR(N9146/K9146,0)</f>
        <v>0.29</v>
      </c>
      <c r="Q9146" s="0" t="str">
        <f aca="false">IF(M9146=0,"No Discount",IF(M9146&lt;0.2,"Low (1-19%)",IF(M9146&lt;0.4,"Medium (20-39%)","High (40%+)")))</f>
        <v>No Discount</v>
      </c>
      <c r="R9146" s="0" t="str">
        <f aca="false">INDEX('Lookup Tables'!$B$2:$B$5,MATCH(F9146,'Lookup Tables'!$A$2:$A$5,0))</f>
        <v>Manager D</v>
      </c>
    </row>
    <row r="9147" customFormat="false" ht="15" hidden="false" customHeight="false" outlineLevel="0" collapsed="false">
      <c r="A9147" s="0" t="s">
        <v>6544</v>
      </c>
      <c r="B9147" s="13" t="n">
        <v>42633</v>
      </c>
      <c r="C9147" s="13" t="n">
        <v>42637</v>
      </c>
      <c r="D9147" s="14" t="s">
        <v>69</v>
      </c>
      <c r="E9147" s="14" t="s">
        <v>53</v>
      </c>
      <c r="F9147" s="14" t="s">
        <v>98</v>
      </c>
      <c r="G9147" s="14" t="s">
        <v>146</v>
      </c>
      <c r="H9147" s="14" t="s">
        <v>65</v>
      </c>
      <c r="I9147" s="14" t="s">
        <v>83</v>
      </c>
      <c r="J9147" s="14" t="s">
        <v>1067</v>
      </c>
      <c r="K9147" s="15" t="n">
        <v>2.808</v>
      </c>
      <c r="L9147" s="0" t="n">
        <v>3</v>
      </c>
      <c r="M9147" s="16" t="n">
        <v>0.8</v>
      </c>
      <c r="N9147" s="17" t="n">
        <v>-4.4928</v>
      </c>
      <c r="O9147" s="0" t="str">
        <f aca="false">TEXT(B9147,"YYYY-MM")</f>
        <v>2016-09</v>
      </c>
      <c r="P9147" s="18" t="n">
        <f aca="false">IFERROR(N9147/K9147,0)</f>
        <v>-1.6</v>
      </c>
      <c r="Q9147" s="0" t="str">
        <f aca="false">IF(M9147=0,"No Discount",IF(M9147&lt;0.2,"Low (1-19%)",IF(M9147&lt;0.4,"Medium (20-39%)","High (40%+)")))</f>
        <v>High (40%+)</v>
      </c>
      <c r="R9147" s="0" t="str">
        <f aca="false">INDEX('Lookup Tables'!$B$2:$B$5,MATCH(F9147,'Lookup Tables'!$A$2:$A$5,0))</f>
        <v>Manager A</v>
      </c>
    </row>
    <row r="9148" customFormat="false" ht="15" hidden="false" customHeight="false" outlineLevel="0" collapsed="false">
      <c r="A9148" s="0" t="s">
        <v>6545</v>
      </c>
      <c r="B9148" s="13" t="n">
        <v>42758</v>
      </c>
      <c r="C9148" s="13" t="n">
        <v>42762</v>
      </c>
      <c r="D9148" s="14" t="s">
        <v>69</v>
      </c>
      <c r="E9148" s="14" t="s">
        <v>62</v>
      </c>
      <c r="F9148" s="14" t="s">
        <v>117</v>
      </c>
      <c r="G9148" s="14" t="s">
        <v>2484</v>
      </c>
      <c r="H9148" s="14" t="s">
        <v>80</v>
      </c>
      <c r="I9148" s="14" t="s">
        <v>123</v>
      </c>
      <c r="J9148" s="14" t="s">
        <v>2122</v>
      </c>
      <c r="K9148" s="15" t="n">
        <v>99.98</v>
      </c>
      <c r="L9148" s="0" t="n">
        <v>2</v>
      </c>
      <c r="M9148" s="16" t="n">
        <v>0</v>
      </c>
      <c r="N9148" s="17" t="n">
        <v>42.9914</v>
      </c>
      <c r="O9148" s="0" t="str">
        <f aca="false">TEXT(B9148,"YYYY-MM")</f>
        <v>2017-01</v>
      </c>
      <c r="P9148" s="18" t="n">
        <f aca="false">IFERROR(N9148/K9148,0)</f>
        <v>0.43</v>
      </c>
      <c r="Q9148" s="0" t="str">
        <f aca="false">IF(M9148=0,"No Discount",IF(M9148&lt;0.2,"Low (1-19%)",IF(M9148&lt;0.4,"Medium (20-39%)","High (40%+)")))</f>
        <v>No Discount</v>
      </c>
      <c r="R9148" s="0" t="str">
        <f aca="false">INDEX('Lookup Tables'!$B$2:$B$5,MATCH(F9148,'Lookup Tables'!$A$2:$A$5,0))</f>
        <v>Manager B</v>
      </c>
    </row>
    <row r="9149" customFormat="false" ht="15" hidden="false" customHeight="false" outlineLevel="0" collapsed="false">
      <c r="A9149" s="0" t="s">
        <v>6545</v>
      </c>
      <c r="B9149" s="13" t="n">
        <v>42758</v>
      </c>
      <c r="C9149" s="13" t="n">
        <v>42762</v>
      </c>
      <c r="D9149" s="14" t="s">
        <v>69</v>
      </c>
      <c r="E9149" s="14" t="s">
        <v>62</v>
      </c>
      <c r="F9149" s="14" t="s">
        <v>117</v>
      </c>
      <c r="G9149" s="14" t="s">
        <v>2484</v>
      </c>
      <c r="H9149" s="14" t="s">
        <v>65</v>
      </c>
      <c r="I9149" s="14" t="s">
        <v>78</v>
      </c>
      <c r="J9149" s="14" t="s">
        <v>6546</v>
      </c>
      <c r="K9149" s="15" t="n">
        <v>8.04</v>
      </c>
      <c r="L9149" s="0" t="n">
        <v>6</v>
      </c>
      <c r="M9149" s="16" t="n">
        <v>0</v>
      </c>
      <c r="N9149" s="17" t="n">
        <v>2.7336</v>
      </c>
      <c r="O9149" s="0" t="str">
        <f aca="false">TEXT(B9149,"YYYY-MM")</f>
        <v>2017-01</v>
      </c>
      <c r="P9149" s="18" t="n">
        <f aca="false">IFERROR(N9149/K9149,0)</f>
        <v>0.34</v>
      </c>
      <c r="Q9149" s="0" t="str">
        <f aca="false">IF(M9149=0,"No Discount",IF(M9149&lt;0.2,"Low (1-19%)",IF(M9149&lt;0.4,"Medium (20-39%)","High (40%+)")))</f>
        <v>No Discount</v>
      </c>
      <c r="R9149" s="0" t="str">
        <f aca="false">INDEX('Lookup Tables'!$B$2:$B$5,MATCH(F9149,'Lookup Tables'!$A$2:$A$5,0))</f>
        <v>Manager B</v>
      </c>
    </row>
    <row r="9150" customFormat="false" ht="15" hidden="false" customHeight="false" outlineLevel="0" collapsed="false">
      <c r="A9150" s="0" t="s">
        <v>6545</v>
      </c>
      <c r="B9150" s="13" t="n">
        <v>42758</v>
      </c>
      <c r="C9150" s="13" t="n">
        <v>42762</v>
      </c>
      <c r="D9150" s="14" t="s">
        <v>69</v>
      </c>
      <c r="E9150" s="14" t="s">
        <v>62</v>
      </c>
      <c r="F9150" s="14" t="s">
        <v>117</v>
      </c>
      <c r="G9150" s="14" t="s">
        <v>2484</v>
      </c>
      <c r="H9150" s="14" t="s">
        <v>65</v>
      </c>
      <c r="I9150" s="14" t="s">
        <v>73</v>
      </c>
      <c r="J9150" s="14" t="s">
        <v>1384</v>
      </c>
      <c r="K9150" s="15" t="n">
        <v>1564.29</v>
      </c>
      <c r="L9150" s="0" t="n">
        <v>13</v>
      </c>
      <c r="M9150" s="16" t="n">
        <v>0</v>
      </c>
      <c r="N9150" s="17" t="n">
        <v>406.7154</v>
      </c>
      <c r="O9150" s="0" t="str">
        <f aca="false">TEXT(B9150,"YYYY-MM")</f>
        <v>2017-01</v>
      </c>
      <c r="P9150" s="18" t="n">
        <f aca="false">IFERROR(N9150/K9150,0)</f>
        <v>0.26</v>
      </c>
      <c r="Q9150" s="0" t="str">
        <f aca="false">IF(M9150=0,"No Discount",IF(M9150&lt;0.2,"Low (1-19%)",IF(M9150&lt;0.4,"Medium (20-39%)","High (40%+)")))</f>
        <v>No Discount</v>
      </c>
      <c r="R9150" s="0" t="str">
        <f aca="false">INDEX('Lookup Tables'!$B$2:$B$5,MATCH(F9150,'Lookup Tables'!$A$2:$A$5,0))</f>
        <v>Manager B</v>
      </c>
    </row>
    <row r="9151" customFormat="false" ht="15" hidden="false" customHeight="false" outlineLevel="0" collapsed="false">
      <c r="A9151" s="0" t="s">
        <v>6547</v>
      </c>
      <c r="B9151" s="13" t="n">
        <v>42156</v>
      </c>
      <c r="C9151" s="13" t="n">
        <v>42161</v>
      </c>
      <c r="D9151" s="14" t="s">
        <v>69</v>
      </c>
      <c r="E9151" s="14" t="s">
        <v>62</v>
      </c>
      <c r="F9151" s="14" t="s">
        <v>98</v>
      </c>
      <c r="G9151" s="14" t="s">
        <v>157</v>
      </c>
      <c r="H9151" s="14" t="s">
        <v>65</v>
      </c>
      <c r="I9151" s="14" t="s">
        <v>83</v>
      </c>
      <c r="J9151" s="14" t="s">
        <v>1810</v>
      </c>
      <c r="K9151" s="15" t="n">
        <v>138.56</v>
      </c>
      <c r="L9151" s="0" t="n">
        <v>4</v>
      </c>
      <c r="M9151" s="16" t="n">
        <v>0</v>
      </c>
      <c r="N9151" s="17" t="n">
        <v>66.5088</v>
      </c>
      <c r="O9151" s="0" t="str">
        <f aca="false">TEXT(B9151,"YYYY-MM")</f>
        <v>2015-06</v>
      </c>
      <c r="P9151" s="18" t="n">
        <f aca="false">IFERROR(N9151/K9151,0)</f>
        <v>0.48</v>
      </c>
      <c r="Q9151" s="0" t="str">
        <f aca="false">IF(M9151=0,"No Discount",IF(M9151&lt;0.2,"Low (1-19%)",IF(M9151&lt;0.4,"Medium (20-39%)","High (40%+)")))</f>
        <v>No Discount</v>
      </c>
      <c r="R9151" s="0" t="str">
        <f aca="false">INDEX('Lookup Tables'!$B$2:$B$5,MATCH(F9151,'Lookup Tables'!$A$2:$A$5,0))</f>
        <v>Manager A</v>
      </c>
    </row>
    <row r="9152" customFormat="false" ht="15" hidden="false" customHeight="false" outlineLevel="0" collapsed="false">
      <c r="A9152" s="0" t="s">
        <v>6547</v>
      </c>
      <c r="B9152" s="13" t="n">
        <v>42156</v>
      </c>
      <c r="C9152" s="13" t="n">
        <v>42161</v>
      </c>
      <c r="D9152" s="14" t="s">
        <v>69</v>
      </c>
      <c r="E9152" s="14" t="s">
        <v>62</v>
      </c>
      <c r="F9152" s="14" t="s">
        <v>98</v>
      </c>
      <c r="G9152" s="14" t="s">
        <v>157</v>
      </c>
      <c r="H9152" s="14" t="s">
        <v>65</v>
      </c>
      <c r="I9152" s="14" t="s">
        <v>85</v>
      </c>
      <c r="J9152" s="14" t="s">
        <v>1678</v>
      </c>
      <c r="K9152" s="15" t="n">
        <v>65.52</v>
      </c>
      <c r="L9152" s="0" t="n">
        <v>5</v>
      </c>
      <c r="M9152" s="16" t="n">
        <v>0.1</v>
      </c>
      <c r="N9152" s="17" t="n">
        <v>12.376</v>
      </c>
      <c r="O9152" s="0" t="str">
        <f aca="false">TEXT(B9152,"YYYY-MM")</f>
        <v>2015-06</v>
      </c>
      <c r="P9152" s="18" t="n">
        <f aca="false">IFERROR(N9152/K9152,0)</f>
        <v>0.188888888888889</v>
      </c>
      <c r="Q9152" s="0" t="str">
        <f aca="false">IF(M9152=0,"No Discount",IF(M9152&lt;0.2,"Low (1-19%)",IF(M9152&lt;0.4,"Medium (20-39%)","High (40%+)")))</f>
        <v>Low (1-19%)</v>
      </c>
      <c r="R9152" s="0" t="str">
        <f aca="false">INDEX('Lookup Tables'!$B$2:$B$5,MATCH(F9152,'Lookup Tables'!$A$2:$A$5,0))</f>
        <v>Manager A</v>
      </c>
    </row>
    <row r="9153" customFormat="false" ht="15" hidden="false" customHeight="false" outlineLevel="0" collapsed="false">
      <c r="A9153" s="0" t="s">
        <v>6548</v>
      </c>
      <c r="B9153" s="13" t="n">
        <v>42637</v>
      </c>
      <c r="C9153" s="13" t="n">
        <v>42642</v>
      </c>
      <c r="D9153" s="14" t="s">
        <v>52</v>
      </c>
      <c r="E9153" s="14" t="s">
        <v>53</v>
      </c>
      <c r="F9153" s="14" t="s">
        <v>63</v>
      </c>
      <c r="G9153" s="14" t="s">
        <v>189</v>
      </c>
      <c r="H9153" s="14" t="s">
        <v>65</v>
      </c>
      <c r="I9153" s="14" t="s">
        <v>78</v>
      </c>
      <c r="J9153" s="14" t="s">
        <v>3583</v>
      </c>
      <c r="K9153" s="15" t="n">
        <v>14.576</v>
      </c>
      <c r="L9153" s="0" t="n">
        <v>2</v>
      </c>
      <c r="M9153" s="16" t="n">
        <v>0.2</v>
      </c>
      <c r="N9153" s="17" t="n">
        <v>2.3686</v>
      </c>
      <c r="O9153" s="0" t="str">
        <f aca="false">TEXT(B9153,"YYYY-MM")</f>
        <v>2016-09</v>
      </c>
      <c r="P9153" s="18" t="n">
        <f aca="false">IFERROR(N9153/K9153,0)</f>
        <v>0.1625</v>
      </c>
      <c r="Q9153" s="0" t="str">
        <f aca="false">IF(M9153=0,"No Discount",IF(M9153&lt;0.2,"Low (1-19%)",IF(M9153&lt;0.4,"Medium (20-39%)","High (40%+)")))</f>
        <v>Medium (20-39%)</v>
      </c>
      <c r="R9153" s="0" t="str">
        <f aca="false">INDEX('Lookup Tables'!$B$2:$B$5,MATCH(F9153,'Lookup Tables'!$A$2:$A$5,0))</f>
        <v>Manager D</v>
      </c>
    </row>
    <row r="9154" customFormat="false" ht="15" hidden="false" customHeight="false" outlineLevel="0" collapsed="false">
      <c r="A9154" s="0" t="s">
        <v>6548</v>
      </c>
      <c r="B9154" s="13" t="n">
        <v>42637</v>
      </c>
      <c r="C9154" s="13" t="n">
        <v>42642</v>
      </c>
      <c r="D9154" s="14" t="s">
        <v>52</v>
      </c>
      <c r="E9154" s="14" t="s">
        <v>53</v>
      </c>
      <c r="F9154" s="14" t="s">
        <v>63</v>
      </c>
      <c r="G9154" s="14" t="s">
        <v>189</v>
      </c>
      <c r="H9154" s="14" t="s">
        <v>80</v>
      </c>
      <c r="I9154" s="14" t="s">
        <v>123</v>
      </c>
      <c r="J9154" s="14" t="s">
        <v>373</v>
      </c>
      <c r="K9154" s="15" t="n">
        <v>23.2</v>
      </c>
      <c r="L9154" s="0" t="n">
        <v>2</v>
      </c>
      <c r="M9154" s="16" t="n">
        <v>0.2</v>
      </c>
      <c r="N9154" s="17" t="n">
        <v>1.45</v>
      </c>
      <c r="O9154" s="0" t="str">
        <f aca="false">TEXT(B9154,"YYYY-MM")</f>
        <v>2016-09</v>
      </c>
      <c r="P9154" s="18" t="n">
        <f aca="false">IFERROR(N9154/K9154,0)</f>
        <v>0.0625</v>
      </c>
      <c r="Q9154" s="0" t="str">
        <f aca="false">IF(M9154=0,"No Discount",IF(M9154&lt;0.2,"Low (1-19%)",IF(M9154&lt;0.4,"Medium (20-39%)","High (40%+)")))</f>
        <v>Medium (20-39%)</v>
      </c>
      <c r="R9154" s="0" t="str">
        <f aca="false">INDEX('Lookup Tables'!$B$2:$B$5,MATCH(F9154,'Lookup Tables'!$A$2:$A$5,0))</f>
        <v>Manager D</v>
      </c>
    </row>
    <row r="9155" customFormat="false" ht="15" hidden="false" customHeight="false" outlineLevel="0" collapsed="false">
      <c r="A9155" s="0" t="s">
        <v>6548</v>
      </c>
      <c r="B9155" s="13" t="n">
        <v>42637</v>
      </c>
      <c r="C9155" s="13" t="n">
        <v>42642</v>
      </c>
      <c r="D9155" s="14" t="s">
        <v>52</v>
      </c>
      <c r="E9155" s="14" t="s">
        <v>53</v>
      </c>
      <c r="F9155" s="14" t="s">
        <v>63</v>
      </c>
      <c r="G9155" s="14" t="s">
        <v>189</v>
      </c>
      <c r="H9155" s="14" t="s">
        <v>65</v>
      </c>
      <c r="I9155" s="14" t="s">
        <v>78</v>
      </c>
      <c r="J9155" s="14" t="s">
        <v>811</v>
      </c>
      <c r="K9155" s="15" t="n">
        <v>16.464</v>
      </c>
      <c r="L9155" s="0" t="n">
        <v>7</v>
      </c>
      <c r="M9155" s="16" t="n">
        <v>0.2</v>
      </c>
      <c r="N9155" s="17" t="n">
        <v>1.8522</v>
      </c>
      <c r="O9155" s="0" t="str">
        <f aca="false">TEXT(B9155,"YYYY-MM")</f>
        <v>2016-09</v>
      </c>
      <c r="P9155" s="18" t="n">
        <f aca="false">IFERROR(N9155/K9155,0)</f>
        <v>0.1125</v>
      </c>
      <c r="Q9155" s="0" t="str">
        <f aca="false">IF(M9155=0,"No Discount",IF(M9155&lt;0.2,"Low (1-19%)",IF(M9155&lt;0.4,"Medium (20-39%)","High (40%+)")))</f>
        <v>Medium (20-39%)</v>
      </c>
      <c r="R9155" s="0" t="str">
        <f aca="false">INDEX('Lookup Tables'!$B$2:$B$5,MATCH(F9155,'Lookup Tables'!$A$2:$A$5,0))</f>
        <v>Manager D</v>
      </c>
    </row>
    <row r="9156" customFormat="false" ht="15" hidden="false" customHeight="false" outlineLevel="0" collapsed="false">
      <c r="A9156" s="0" t="s">
        <v>6549</v>
      </c>
      <c r="B9156" s="13" t="n">
        <v>42948</v>
      </c>
      <c r="C9156" s="13" t="n">
        <v>42950</v>
      </c>
      <c r="D9156" s="14" t="s">
        <v>52</v>
      </c>
      <c r="E9156" s="14" t="s">
        <v>53</v>
      </c>
      <c r="F9156" s="14" t="s">
        <v>117</v>
      </c>
      <c r="G9156" s="14" t="s">
        <v>118</v>
      </c>
      <c r="H9156" s="14" t="s">
        <v>56</v>
      </c>
      <c r="I9156" s="14" t="s">
        <v>76</v>
      </c>
      <c r="J9156" s="14" t="s">
        <v>4492</v>
      </c>
      <c r="K9156" s="15" t="n">
        <v>19.312</v>
      </c>
      <c r="L9156" s="0" t="n">
        <v>2</v>
      </c>
      <c r="M9156" s="16" t="n">
        <v>0.2</v>
      </c>
      <c r="N9156" s="17" t="n">
        <v>3.1382</v>
      </c>
      <c r="O9156" s="0" t="str">
        <f aca="false">TEXT(B9156,"YYYY-MM")</f>
        <v>2017-08</v>
      </c>
      <c r="P9156" s="18" t="n">
        <f aca="false">IFERROR(N9156/K9156,0)</f>
        <v>0.1625</v>
      </c>
      <c r="Q9156" s="0" t="str">
        <f aca="false">IF(M9156=0,"No Discount",IF(M9156&lt;0.2,"Low (1-19%)",IF(M9156&lt;0.4,"Medium (20-39%)","High (40%+)")))</f>
        <v>Medium (20-39%)</v>
      </c>
      <c r="R9156" s="0" t="str">
        <f aca="false">INDEX('Lookup Tables'!$B$2:$B$5,MATCH(F9156,'Lookup Tables'!$A$2:$A$5,0))</f>
        <v>Manager B</v>
      </c>
    </row>
    <row r="9157" customFormat="false" ht="15" hidden="false" customHeight="false" outlineLevel="0" collapsed="false">
      <c r="A9157" s="0" t="s">
        <v>6550</v>
      </c>
      <c r="B9157" s="13" t="n">
        <v>42027</v>
      </c>
      <c r="C9157" s="13" t="n">
        <v>42032</v>
      </c>
      <c r="D9157" s="14" t="s">
        <v>69</v>
      </c>
      <c r="E9157" s="14" t="s">
        <v>53</v>
      </c>
      <c r="F9157" s="14" t="s">
        <v>63</v>
      </c>
      <c r="G9157" s="14" t="s">
        <v>646</v>
      </c>
      <c r="H9157" s="14" t="s">
        <v>65</v>
      </c>
      <c r="I9157" s="14" t="s">
        <v>91</v>
      </c>
      <c r="J9157" s="14" t="s">
        <v>298</v>
      </c>
      <c r="K9157" s="15" t="n">
        <v>40.08</v>
      </c>
      <c r="L9157" s="0" t="n">
        <v>6</v>
      </c>
      <c r="M9157" s="16" t="n">
        <v>0</v>
      </c>
      <c r="N9157" s="17" t="n">
        <v>19.2384</v>
      </c>
      <c r="O9157" s="0" t="str">
        <f aca="false">TEXT(B9157,"YYYY-MM")</f>
        <v>2015-01</v>
      </c>
      <c r="P9157" s="18" t="n">
        <f aca="false">IFERROR(N9157/K9157,0)</f>
        <v>0.48</v>
      </c>
      <c r="Q9157" s="0" t="str">
        <f aca="false">IF(M9157=0,"No Discount",IF(M9157&lt;0.2,"Low (1-19%)",IF(M9157&lt;0.4,"Medium (20-39%)","High (40%+)")))</f>
        <v>No Discount</v>
      </c>
      <c r="R9157" s="0" t="str">
        <f aca="false">INDEX('Lookup Tables'!$B$2:$B$5,MATCH(F9157,'Lookup Tables'!$A$2:$A$5,0))</f>
        <v>Manager D</v>
      </c>
    </row>
    <row r="9158" customFormat="false" ht="15" hidden="false" customHeight="false" outlineLevel="0" collapsed="false">
      <c r="A9158" s="0" t="s">
        <v>6551</v>
      </c>
      <c r="B9158" s="13" t="n">
        <v>42220</v>
      </c>
      <c r="C9158" s="13" t="n">
        <v>42224</v>
      </c>
      <c r="D9158" s="14" t="s">
        <v>69</v>
      </c>
      <c r="E9158" s="14" t="s">
        <v>62</v>
      </c>
      <c r="F9158" s="14" t="s">
        <v>117</v>
      </c>
      <c r="G9158" s="14" t="s">
        <v>2502</v>
      </c>
      <c r="H9158" s="14" t="s">
        <v>65</v>
      </c>
      <c r="I9158" s="14" t="s">
        <v>85</v>
      </c>
      <c r="J9158" s="14" t="s">
        <v>845</v>
      </c>
      <c r="K9158" s="15" t="n">
        <v>101.96</v>
      </c>
      <c r="L9158" s="0" t="n">
        <v>2</v>
      </c>
      <c r="M9158" s="16" t="n">
        <v>0</v>
      </c>
      <c r="N9158" s="17" t="n">
        <v>27.5292</v>
      </c>
      <c r="O9158" s="0" t="str">
        <f aca="false">TEXT(B9158,"YYYY-MM")</f>
        <v>2015-08</v>
      </c>
      <c r="P9158" s="18" t="n">
        <f aca="false">IFERROR(N9158/K9158,0)</f>
        <v>0.27</v>
      </c>
      <c r="Q9158" s="0" t="str">
        <f aca="false">IF(M9158=0,"No Discount",IF(M9158&lt;0.2,"Low (1-19%)",IF(M9158&lt;0.4,"Medium (20-39%)","High (40%+)")))</f>
        <v>No Discount</v>
      </c>
      <c r="R9158" s="0" t="str">
        <f aca="false">INDEX('Lookup Tables'!$B$2:$B$5,MATCH(F9158,'Lookup Tables'!$A$2:$A$5,0))</f>
        <v>Manager B</v>
      </c>
    </row>
    <row r="9159" customFormat="false" ht="15" hidden="false" customHeight="false" outlineLevel="0" collapsed="false">
      <c r="A9159" s="0" t="s">
        <v>6551</v>
      </c>
      <c r="B9159" s="13" t="n">
        <v>42220</v>
      </c>
      <c r="C9159" s="13" t="n">
        <v>42224</v>
      </c>
      <c r="D9159" s="14" t="s">
        <v>69</v>
      </c>
      <c r="E9159" s="14" t="s">
        <v>62</v>
      </c>
      <c r="F9159" s="14" t="s">
        <v>117</v>
      </c>
      <c r="G9159" s="14" t="s">
        <v>2502</v>
      </c>
      <c r="H9159" s="14" t="s">
        <v>65</v>
      </c>
      <c r="I9159" s="14" t="s">
        <v>91</v>
      </c>
      <c r="J9159" s="14" t="s">
        <v>4031</v>
      </c>
      <c r="K9159" s="15" t="n">
        <v>259.74</v>
      </c>
      <c r="L9159" s="0" t="n">
        <v>13</v>
      </c>
      <c r="M9159" s="16" t="n">
        <v>0</v>
      </c>
      <c r="N9159" s="17" t="n">
        <v>124.6752</v>
      </c>
      <c r="O9159" s="0" t="str">
        <f aca="false">TEXT(B9159,"YYYY-MM")</f>
        <v>2015-08</v>
      </c>
      <c r="P9159" s="18" t="n">
        <f aca="false">IFERROR(N9159/K9159,0)</f>
        <v>0.48</v>
      </c>
      <c r="Q9159" s="0" t="str">
        <f aca="false">IF(M9159=0,"No Discount",IF(M9159&lt;0.2,"Low (1-19%)",IF(M9159&lt;0.4,"Medium (20-39%)","High (40%+)")))</f>
        <v>No Discount</v>
      </c>
      <c r="R9159" s="0" t="str">
        <f aca="false">INDEX('Lookup Tables'!$B$2:$B$5,MATCH(F9159,'Lookup Tables'!$A$2:$A$5,0))</f>
        <v>Manager B</v>
      </c>
    </row>
    <row r="9160" customFormat="false" ht="15" hidden="false" customHeight="false" outlineLevel="0" collapsed="false">
      <c r="A9160" s="0" t="s">
        <v>6551</v>
      </c>
      <c r="B9160" s="13" t="n">
        <v>42220</v>
      </c>
      <c r="C9160" s="13" t="n">
        <v>42224</v>
      </c>
      <c r="D9160" s="14" t="s">
        <v>69</v>
      </c>
      <c r="E9160" s="14" t="s">
        <v>62</v>
      </c>
      <c r="F9160" s="14" t="s">
        <v>117</v>
      </c>
      <c r="G9160" s="14" t="s">
        <v>2502</v>
      </c>
      <c r="H9160" s="14" t="s">
        <v>80</v>
      </c>
      <c r="I9160" s="14" t="s">
        <v>123</v>
      </c>
      <c r="J9160" s="14" t="s">
        <v>1282</v>
      </c>
      <c r="K9160" s="15" t="n">
        <v>255.42</v>
      </c>
      <c r="L9160" s="0" t="n">
        <v>9</v>
      </c>
      <c r="M9160" s="16" t="n">
        <v>0</v>
      </c>
      <c r="N9160" s="17" t="n">
        <v>104.7222</v>
      </c>
      <c r="O9160" s="0" t="str">
        <f aca="false">TEXT(B9160,"YYYY-MM")</f>
        <v>2015-08</v>
      </c>
      <c r="P9160" s="18" t="n">
        <f aca="false">IFERROR(N9160/K9160,0)</f>
        <v>0.41</v>
      </c>
      <c r="Q9160" s="0" t="str">
        <f aca="false">IF(M9160=0,"No Discount",IF(M9160&lt;0.2,"Low (1-19%)",IF(M9160&lt;0.4,"Medium (20-39%)","High (40%+)")))</f>
        <v>No Discount</v>
      </c>
      <c r="R9160" s="0" t="str">
        <f aca="false">INDEX('Lookup Tables'!$B$2:$B$5,MATCH(F9160,'Lookup Tables'!$A$2:$A$5,0))</f>
        <v>Manager B</v>
      </c>
    </row>
    <row r="9161" customFormat="false" ht="15" hidden="false" customHeight="false" outlineLevel="0" collapsed="false">
      <c r="A9161" s="0" t="s">
        <v>6552</v>
      </c>
      <c r="B9161" s="13" t="n">
        <v>42956</v>
      </c>
      <c r="C9161" s="13" t="n">
        <v>42961</v>
      </c>
      <c r="D9161" s="14" t="s">
        <v>69</v>
      </c>
      <c r="E9161" s="14" t="s">
        <v>97</v>
      </c>
      <c r="F9161" s="14" t="s">
        <v>54</v>
      </c>
      <c r="G9161" s="14" t="s">
        <v>200</v>
      </c>
      <c r="H9161" s="14" t="s">
        <v>65</v>
      </c>
      <c r="I9161" s="14" t="s">
        <v>83</v>
      </c>
      <c r="J9161" s="14" t="s">
        <v>574</v>
      </c>
      <c r="K9161" s="15" t="n">
        <v>4.338</v>
      </c>
      <c r="L9161" s="0" t="n">
        <v>3</v>
      </c>
      <c r="M9161" s="16" t="n">
        <v>0.7</v>
      </c>
      <c r="N9161" s="17" t="n">
        <v>-3.0366</v>
      </c>
      <c r="O9161" s="0" t="str">
        <f aca="false">TEXT(B9161,"YYYY-MM")</f>
        <v>2017-08</v>
      </c>
      <c r="P9161" s="18" t="n">
        <f aca="false">IFERROR(N9161/K9161,0)</f>
        <v>-0.7</v>
      </c>
      <c r="Q9161" s="0" t="str">
        <f aca="false">IF(M9161=0,"No Discount",IF(M9161&lt;0.2,"Low (1-19%)",IF(M9161&lt;0.4,"Medium (20-39%)","High (40%+)")))</f>
        <v>High (40%+)</v>
      </c>
      <c r="R9161" s="0" t="str">
        <f aca="false">INDEX('Lookup Tables'!$B$2:$B$5,MATCH(F9161,'Lookup Tables'!$A$2:$A$5,0))</f>
        <v>Manager C</v>
      </c>
    </row>
    <row r="9162" customFormat="false" ht="15" hidden="false" customHeight="false" outlineLevel="0" collapsed="false">
      <c r="A9162" s="0" t="s">
        <v>6552</v>
      </c>
      <c r="B9162" s="13" t="n">
        <v>42956</v>
      </c>
      <c r="C9162" s="13" t="n">
        <v>42961</v>
      </c>
      <c r="D9162" s="14" t="s">
        <v>69</v>
      </c>
      <c r="E9162" s="14" t="s">
        <v>97</v>
      </c>
      <c r="F9162" s="14" t="s">
        <v>54</v>
      </c>
      <c r="G9162" s="14" t="s">
        <v>200</v>
      </c>
      <c r="H9162" s="14" t="s">
        <v>65</v>
      </c>
      <c r="I9162" s="14" t="s">
        <v>83</v>
      </c>
      <c r="J9162" s="14" t="s">
        <v>1318</v>
      </c>
      <c r="K9162" s="15" t="n">
        <v>11.88</v>
      </c>
      <c r="L9162" s="0" t="n">
        <v>5</v>
      </c>
      <c r="M9162" s="16" t="n">
        <v>0.7</v>
      </c>
      <c r="N9162" s="17" t="n">
        <v>-7.92</v>
      </c>
      <c r="O9162" s="0" t="str">
        <f aca="false">TEXT(B9162,"YYYY-MM")</f>
        <v>2017-08</v>
      </c>
      <c r="P9162" s="18" t="n">
        <f aca="false">IFERROR(N9162/K9162,0)</f>
        <v>-0.666666666666667</v>
      </c>
      <c r="Q9162" s="0" t="str">
        <f aca="false">IF(M9162=0,"No Discount",IF(M9162&lt;0.2,"Low (1-19%)",IF(M9162&lt;0.4,"Medium (20-39%)","High (40%+)")))</f>
        <v>High (40%+)</v>
      </c>
      <c r="R9162" s="0" t="str">
        <f aca="false">INDEX('Lookup Tables'!$B$2:$B$5,MATCH(F9162,'Lookup Tables'!$A$2:$A$5,0))</f>
        <v>Manager C</v>
      </c>
    </row>
    <row r="9163" customFormat="false" ht="15" hidden="false" customHeight="false" outlineLevel="0" collapsed="false">
      <c r="A9163" s="0" t="s">
        <v>6553</v>
      </c>
      <c r="B9163" s="13" t="n">
        <v>43077</v>
      </c>
      <c r="C9163" s="13" t="n">
        <v>43081</v>
      </c>
      <c r="D9163" s="14" t="s">
        <v>69</v>
      </c>
      <c r="E9163" s="14" t="s">
        <v>53</v>
      </c>
      <c r="F9163" s="14" t="s">
        <v>98</v>
      </c>
      <c r="G9163" s="14" t="s">
        <v>103</v>
      </c>
      <c r="H9163" s="14" t="s">
        <v>56</v>
      </c>
      <c r="I9163" s="14" t="s">
        <v>57</v>
      </c>
      <c r="J9163" s="14" t="s">
        <v>2730</v>
      </c>
      <c r="K9163" s="15" t="n">
        <v>405.86</v>
      </c>
      <c r="L9163" s="0" t="n">
        <v>7</v>
      </c>
      <c r="M9163" s="16" t="n">
        <v>0</v>
      </c>
      <c r="N9163" s="17" t="n">
        <v>32.4688</v>
      </c>
      <c r="O9163" s="0" t="str">
        <f aca="false">TEXT(B9163,"YYYY-MM")</f>
        <v>2017-12</v>
      </c>
      <c r="P9163" s="18" t="n">
        <f aca="false">IFERROR(N9163/K9163,0)</f>
        <v>0.08</v>
      </c>
      <c r="Q9163" s="0" t="str">
        <f aca="false">IF(M9163=0,"No Discount",IF(M9163&lt;0.2,"Low (1-19%)",IF(M9163&lt;0.4,"Medium (20-39%)","High (40%+)")))</f>
        <v>No Discount</v>
      </c>
      <c r="R9163" s="0" t="str">
        <f aca="false">INDEX('Lookup Tables'!$B$2:$B$5,MATCH(F9163,'Lookup Tables'!$A$2:$A$5,0))</f>
        <v>Manager A</v>
      </c>
    </row>
    <row r="9164" customFormat="false" ht="15" hidden="false" customHeight="false" outlineLevel="0" collapsed="false">
      <c r="A9164" s="0" t="s">
        <v>6553</v>
      </c>
      <c r="B9164" s="13" t="n">
        <v>43077</v>
      </c>
      <c r="C9164" s="13" t="n">
        <v>43081</v>
      </c>
      <c r="D9164" s="14" t="s">
        <v>69</v>
      </c>
      <c r="E9164" s="14" t="s">
        <v>53</v>
      </c>
      <c r="F9164" s="14" t="s">
        <v>98</v>
      </c>
      <c r="G9164" s="14" t="s">
        <v>103</v>
      </c>
      <c r="H9164" s="14" t="s">
        <v>56</v>
      </c>
      <c r="I9164" s="14" t="s">
        <v>59</v>
      </c>
      <c r="J9164" s="14" t="s">
        <v>1112</v>
      </c>
      <c r="K9164" s="15" t="n">
        <v>680.01</v>
      </c>
      <c r="L9164" s="0" t="n">
        <v>3</v>
      </c>
      <c r="M9164" s="16" t="n">
        <v>0</v>
      </c>
      <c r="N9164" s="17" t="n">
        <v>176.8026</v>
      </c>
      <c r="O9164" s="0" t="str">
        <f aca="false">TEXT(B9164,"YYYY-MM")</f>
        <v>2017-12</v>
      </c>
      <c r="P9164" s="18" t="n">
        <f aca="false">IFERROR(N9164/K9164,0)</f>
        <v>0.26</v>
      </c>
      <c r="Q9164" s="0" t="str">
        <f aca="false">IF(M9164=0,"No Discount",IF(M9164&lt;0.2,"Low (1-19%)",IF(M9164&lt;0.4,"Medium (20-39%)","High (40%+)")))</f>
        <v>No Discount</v>
      </c>
      <c r="R9164" s="0" t="str">
        <f aca="false">INDEX('Lookup Tables'!$B$2:$B$5,MATCH(F9164,'Lookup Tables'!$A$2:$A$5,0))</f>
        <v>Manager A</v>
      </c>
    </row>
    <row r="9165" customFormat="false" ht="15" hidden="false" customHeight="false" outlineLevel="0" collapsed="false">
      <c r="A9165" s="0" t="s">
        <v>6554</v>
      </c>
      <c r="B9165" s="13" t="n">
        <v>42529</v>
      </c>
      <c r="C9165" s="13" t="n">
        <v>42533</v>
      </c>
      <c r="D9165" s="14" t="s">
        <v>69</v>
      </c>
      <c r="E9165" s="14" t="s">
        <v>53</v>
      </c>
      <c r="F9165" s="14" t="s">
        <v>98</v>
      </c>
      <c r="G9165" s="14" t="s">
        <v>146</v>
      </c>
      <c r="H9165" s="14" t="s">
        <v>80</v>
      </c>
      <c r="I9165" s="14" t="s">
        <v>123</v>
      </c>
      <c r="J9165" s="14" t="s">
        <v>2917</v>
      </c>
      <c r="K9165" s="15" t="n">
        <v>2.376</v>
      </c>
      <c r="L9165" s="0" t="n">
        <v>3</v>
      </c>
      <c r="M9165" s="16" t="n">
        <v>0.2</v>
      </c>
      <c r="N9165" s="17" t="n">
        <v>0.7425</v>
      </c>
      <c r="O9165" s="0" t="str">
        <f aca="false">TEXT(B9165,"YYYY-MM")</f>
        <v>2016-06</v>
      </c>
      <c r="P9165" s="18" t="n">
        <f aca="false">IFERROR(N9165/K9165,0)</f>
        <v>0.3125</v>
      </c>
      <c r="Q9165" s="0" t="str">
        <f aca="false">IF(M9165=0,"No Discount",IF(M9165&lt;0.2,"Low (1-19%)",IF(M9165&lt;0.4,"Medium (20-39%)","High (40%+)")))</f>
        <v>Medium (20-39%)</v>
      </c>
      <c r="R9165" s="0" t="str">
        <f aca="false">INDEX('Lookup Tables'!$B$2:$B$5,MATCH(F9165,'Lookup Tables'!$A$2:$A$5,0))</f>
        <v>Manager A</v>
      </c>
    </row>
    <row r="9166" customFormat="false" ht="15" hidden="false" customHeight="false" outlineLevel="0" collapsed="false">
      <c r="A9166" s="0" t="s">
        <v>6554</v>
      </c>
      <c r="B9166" s="13" t="n">
        <v>42529</v>
      </c>
      <c r="C9166" s="13" t="n">
        <v>42533</v>
      </c>
      <c r="D9166" s="14" t="s">
        <v>69</v>
      </c>
      <c r="E9166" s="14" t="s">
        <v>53</v>
      </c>
      <c r="F9166" s="14" t="s">
        <v>98</v>
      </c>
      <c r="G9166" s="14" t="s">
        <v>146</v>
      </c>
      <c r="H9166" s="14" t="s">
        <v>65</v>
      </c>
      <c r="I9166" s="14" t="s">
        <v>85</v>
      </c>
      <c r="J9166" s="14" t="s">
        <v>1510</v>
      </c>
      <c r="K9166" s="15" t="n">
        <v>143.128</v>
      </c>
      <c r="L9166" s="0" t="n">
        <v>2</v>
      </c>
      <c r="M9166" s="16" t="n">
        <v>0.8</v>
      </c>
      <c r="N9166" s="17" t="n">
        <v>-393.602</v>
      </c>
      <c r="O9166" s="0" t="str">
        <f aca="false">TEXT(B9166,"YYYY-MM")</f>
        <v>2016-06</v>
      </c>
      <c r="P9166" s="18" t="n">
        <f aca="false">IFERROR(N9166/K9166,0)</f>
        <v>-2.75</v>
      </c>
      <c r="Q9166" s="0" t="str">
        <f aca="false">IF(M9166=0,"No Discount",IF(M9166&lt;0.2,"Low (1-19%)",IF(M9166&lt;0.4,"Medium (20-39%)","High (40%+)")))</f>
        <v>High (40%+)</v>
      </c>
      <c r="R9166" s="0" t="str">
        <f aca="false">INDEX('Lookup Tables'!$B$2:$B$5,MATCH(F9166,'Lookup Tables'!$A$2:$A$5,0))</f>
        <v>Manager A</v>
      </c>
    </row>
    <row r="9167" customFormat="false" ht="15" hidden="false" customHeight="false" outlineLevel="0" collapsed="false">
      <c r="A9167" s="0" t="s">
        <v>6555</v>
      </c>
      <c r="B9167" s="13" t="n">
        <v>42910</v>
      </c>
      <c r="C9167" s="13" t="n">
        <v>42912</v>
      </c>
      <c r="D9167" s="14" t="s">
        <v>52</v>
      </c>
      <c r="E9167" s="14" t="s">
        <v>53</v>
      </c>
      <c r="F9167" s="14" t="s">
        <v>63</v>
      </c>
      <c r="G9167" s="14" t="s">
        <v>64</v>
      </c>
      <c r="H9167" s="14" t="s">
        <v>80</v>
      </c>
      <c r="I9167" s="14" t="s">
        <v>345</v>
      </c>
      <c r="J9167" s="14" t="s">
        <v>5961</v>
      </c>
      <c r="K9167" s="15" t="n">
        <v>4476.8</v>
      </c>
      <c r="L9167" s="0" t="n">
        <v>4</v>
      </c>
      <c r="M9167" s="16" t="n">
        <v>0.2</v>
      </c>
      <c r="N9167" s="17" t="n">
        <v>503.64</v>
      </c>
      <c r="O9167" s="0" t="str">
        <f aca="false">TEXT(B9167,"YYYY-MM")</f>
        <v>2017-06</v>
      </c>
      <c r="P9167" s="18" t="n">
        <f aca="false">IFERROR(N9167/K9167,0)</f>
        <v>0.1125</v>
      </c>
      <c r="Q9167" s="0" t="str">
        <f aca="false">IF(M9167=0,"No Discount",IF(M9167&lt;0.2,"Low (1-19%)",IF(M9167&lt;0.4,"Medium (20-39%)","High (40%+)")))</f>
        <v>Medium (20-39%)</v>
      </c>
      <c r="R9167" s="0" t="str">
        <f aca="false">INDEX('Lookup Tables'!$B$2:$B$5,MATCH(F9167,'Lookup Tables'!$A$2:$A$5,0))</f>
        <v>Manager D</v>
      </c>
    </row>
    <row r="9168" customFormat="false" ht="15" hidden="false" customHeight="false" outlineLevel="0" collapsed="false">
      <c r="A9168" s="0" t="s">
        <v>6555</v>
      </c>
      <c r="B9168" s="13" t="n">
        <v>42910</v>
      </c>
      <c r="C9168" s="13" t="n">
        <v>42912</v>
      </c>
      <c r="D9168" s="14" t="s">
        <v>52</v>
      </c>
      <c r="E9168" s="14" t="s">
        <v>53</v>
      </c>
      <c r="F9168" s="14" t="s">
        <v>63</v>
      </c>
      <c r="G9168" s="14" t="s">
        <v>64</v>
      </c>
      <c r="H9168" s="14" t="s">
        <v>65</v>
      </c>
      <c r="I9168" s="14" t="s">
        <v>91</v>
      </c>
      <c r="J9168" s="14" t="s">
        <v>1756</v>
      </c>
      <c r="K9168" s="15" t="n">
        <v>104.85</v>
      </c>
      <c r="L9168" s="0" t="n">
        <v>1</v>
      </c>
      <c r="M9168" s="16" t="n">
        <v>0</v>
      </c>
      <c r="N9168" s="17" t="n">
        <v>50.328</v>
      </c>
      <c r="O9168" s="0" t="str">
        <f aca="false">TEXT(B9168,"YYYY-MM")</f>
        <v>2017-06</v>
      </c>
      <c r="P9168" s="18" t="n">
        <f aca="false">IFERROR(N9168/K9168,0)</f>
        <v>0.48</v>
      </c>
      <c r="Q9168" s="0" t="str">
        <f aca="false">IF(M9168=0,"No Discount",IF(M9168&lt;0.2,"Low (1-19%)",IF(M9168&lt;0.4,"Medium (20-39%)","High (40%+)")))</f>
        <v>No Discount</v>
      </c>
      <c r="R9168" s="0" t="str">
        <f aca="false">INDEX('Lookup Tables'!$B$2:$B$5,MATCH(F9168,'Lookup Tables'!$A$2:$A$5,0))</f>
        <v>Manager D</v>
      </c>
    </row>
    <row r="9169" customFormat="false" ht="15" hidden="false" customHeight="false" outlineLevel="0" collapsed="false">
      <c r="A9169" s="0" t="s">
        <v>6555</v>
      </c>
      <c r="B9169" s="13" t="n">
        <v>42910</v>
      </c>
      <c r="C9169" s="13" t="n">
        <v>42912</v>
      </c>
      <c r="D9169" s="14" t="s">
        <v>52</v>
      </c>
      <c r="E9169" s="14" t="s">
        <v>53</v>
      </c>
      <c r="F9169" s="14" t="s">
        <v>63</v>
      </c>
      <c r="G9169" s="14" t="s">
        <v>64</v>
      </c>
      <c r="H9169" s="14" t="s">
        <v>65</v>
      </c>
      <c r="I9169" s="14" t="s">
        <v>85</v>
      </c>
      <c r="J9169" s="14" t="s">
        <v>2908</v>
      </c>
      <c r="K9169" s="15" t="n">
        <v>241.44</v>
      </c>
      <c r="L9169" s="0" t="n">
        <v>3</v>
      </c>
      <c r="M9169" s="16" t="n">
        <v>0</v>
      </c>
      <c r="N9169" s="17" t="n">
        <v>72.432</v>
      </c>
      <c r="O9169" s="0" t="str">
        <f aca="false">TEXT(B9169,"YYYY-MM")</f>
        <v>2017-06</v>
      </c>
      <c r="P9169" s="18" t="n">
        <f aca="false">IFERROR(N9169/K9169,0)</f>
        <v>0.3</v>
      </c>
      <c r="Q9169" s="0" t="str">
        <f aca="false">IF(M9169=0,"No Discount",IF(M9169&lt;0.2,"Low (1-19%)",IF(M9169&lt;0.4,"Medium (20-39%)","High (40%+)")))</f>
        <v>No Discount</v>
      </c>
      <c r="R9169" s="0" t="str">
        <f aca="false">INDEX('Lookup Tables'!$B$2:$B$5,MATCH(F9169,'Lookup Tables'!$A$2:$A$5,0))</f>
        <v>Manager D</v>
      </c>
    </row>
    <row r="9170" customFormat="false" ht="15" hidden="false" customHeight="false" outlineLevel="0" collapsed="false">
      <c r="A9170" s="0" t="s">
        <v>6556</v>
      </c>
      <c r="B9170" s="13" t="n">
        <v>42809</v>
      </c>
      <c r="C9170" s="13" t="n">
        <v>42813</v>
      </c>
      <c r="D9170" s="14" t="s">
        <v>69</v>
      </c>
      <c r="E9170" s="14" t="s">
        <v>97</v>
      </c>
      <c r="F9170" s="14" t="s">
        <v>54</v>
      </c>
      <c r="G9170" s="14" t="s">
        <v>690</v>
      </c>
      <c r="H9170" s="14" t="s">
        <v>65</v>
      </c>
      <c r="I9170" s="14" t="s">
        <v>91</v>
      </c>
      <c r="J9170" s="14" t="s">
        <v>1061</v>
      </c>
      <c r="K9170" s="15" t="n">
        <v>319.76</v>
      </c>
      <c r="L9170" s="0" t="n">
        <v>14</v>
      </c>
      <c r="M9170" s="16" t="n">
        <v>0</v>
      </c>
      <c r="N9170" s="17" t="n">
        <v>147.0896</v>
      </c>
      <c r="O9170" s="0" t="str">
        <f aca="false">TEXT(B9170,"YYYY-MM")</f>
        <v>2017-03</v>
      </c>
      <c r="P9170" s="18" t="n">
        <f aca="false">IFERROR(N9170/K9170,0)</f>
        <v>0.46</v>
      </c>
      <c r="Q9170" s="0" t="str">
        <f aca="false">IF(M9170=0,"No Discount",IF(M9170&lt;0.2,"Low (1-19%)",IF(M9170&lt;0.4,"Medium (20-39%)","High (40%+)")))</f>
        <v>No Discount</v>
      </c>
      <c r="R9170" s="0" t="str">
        <f aca="false">INDEX('Lookup Tables'!$B$2:$B$5,MATCH(F9170,'Lookup Tables'!$A$2:$A$5,0))</f>
        <v>Manager C</v>
      </c>
    </row>
    <row r="9171" customFormat="false" ht="15" hidden="false" customHeight="false" outlineLevel="0" collapsed="false">
      <c r="A9171" s="0" t="s">
        <v>6556</v>
      </c>
      <c r="B9171" s="13" t="n">
        <v>42809</v>
      </c>
      <c r="C9171" s="13" t="n">
        <v>42813</v>
      </c>
      <c r="D9171" s="14" t="s">
        <v>69</v>
      </c>
      <c r="E9171" s="14" t="s">
        <v>97</v>
      </c>
      <c r="F9171" s="14" t="s">
        <v>54</v>
      </c>
      <c r="G9171" s="14" t="s">
        <v>690</v>
      </c>
      <c r="H9171" s="14" t="s">
        <v>65</v>
      </c>
      <c r="I9171" s="14" t="s">
        <v>91</v>
      </c>
      <c r="J9171" s="14" t="s">
        <v>1061</v>
      </c>
      <c r="K9171" s="15" t="n">
        <v>45.68</v>
      </c>
      <c r="L9171" s="0" t="n">
        <v>2</v>
      </c>
      <c r="M9171" s="16" t="n">
        <v>0</v>
      </c>
      <c r="N9171" s="17" t="n">
        <v>21.0128</v>
      </c>
      <c r="O9171" s="0" t="str">
        <f aca="false">TEXT(B9171,"YYYY-MM")</f>
        <v>2017-03</v>
      </c>
      <c r="P9171" s="18" t="n">
        <f aca="false">IFERROR(N9171/K9171,0)</f>
        <v>0.46</v>
      </c>
      <c r="Q9171" s="0" t="str">
        <f aca="false">IF(M9171=0,"No Discount",IF(M9171&lt;0.2,"Low (1-19%)",IF(M9171&lt;0.4,"Medium (20-39%)","High (40%+)")))</f>
        <v>No Discount</v>
      </c>
      <c r="R9171" s="0" t="str">
        <f aca="false">INDEX('Lookup Tables'!$B$2:$B$5,MATCH(F9171,'Lookup Tables'!$A$2:$A$5,0))</f>
        <v>Manager C</v>
      </c>
    </row>
    <row r="9172" customFormat="false" ht="15" hidden="false" customHeight="false" outlineLevel="0" collapsed="false">
      <c r="A9172" s="0" t="s">
        <v>6557</v>
      </c>
      <c r="B9172" s="13" t="n">
        <v>43070</v>
      </c>
      <c r="C9172" s="13" t="n">
        <v>43070</v>
      </c>
      <c r="D9172" s="14" t="s">
        <v>606</v>
      </c>
      <c r="E9172" s="14" t="s">
        <v>97</v>
      </c>
      <c r="F9172" s="14" t="s">
        <v>63</v>
      </c>
      <c r="G9172" s="14" t="s">
        <v>64</v>
      </c>
      <c r="H9172" s="14" t="s">
        <v>56</v>
      </c>
      <c r="I9172" s="14" t="s">
        <v>76</v>
      </c>
      <c r="J9172" s="14" t="s">
        <v>835</v>
      </c>
      <c r="K9172" s="15" t="n">
        <v>31.96</v>
      </c>
      <c r="L9172" s="0" t="n">
        <v>2</v>
      </c>
      <c r="M9172" s="16" t="n">
        <v>0</v>
      </c>
      <c r="N9172" s="17" t="n">
        <v>1.598</v>
      </c>
      <c r="O9172" s="0" t="str">
        <f aca="false">TEXT(B9172,"YYYY-MM")</f>
        <v>2017-12</v>
      </c>
      <c r="P9172" s="18" t="n">
        <f aca="false">IFERROR(N9172/K9172,0)</f>
        <v>0.05</v>
      </c>
      <c r="Q9172" s="0" t="str">
        <f aca="false">IF(M9172=0,"No Discount",IF(M9172&lt;0.2,"Low (1-19%)",IF(M9172&lt;0.4,"Medium (20-39%)","High (40%+)")))</f>
        <v>No Discount</v>
      </c>
      <c r="R9172" s="0" t="str">
        <f aca="false">INDEX('Lookup Tables'!$B$2:$B$5,MATCH(F9172,'Lookup Tables'!$A$2:$A$5,0))</f>
        <v>Manager D</v>
      </c>
    </row>
    <row r="9173" customFormat="false" ht="15" hidden="false" customHeight="false" outlineLevel="0" collapsed="false">
      <c r="A9173" s="0" t="s">
        <v>6557</v>
      </c>
      <c r="B9173" s="13" t="n">
        <v>43070</v>
      </c>
      <c r="C9173" s="13" t="n">
        <v>43070</v>
      </c>
      <c r="D9173" s="14" t="s">
        <v>606</v>
      </c>
      <c r="E9173" s="14" t="s">
        <v>97</v>
      </c>
      <c r="F9173" s="14" t="s">
        <v>63</v>
      </c>
      <c r="G9173" s="14" t="s">
        <v>64</v>
      </c>
      <c r="H9173" s="14" t="s">
        <v>65</v>
      </c>
      <c r="I9173" s="14" t="s">
        <v>91</v>
      </c>
      <c r="J9173" s="14" t="s">
        <v>1934</v>
      </c>
      <c r="K9173" s="15" t="n">
        <v>47.9</v>
      </c>
      <c r="L9173" s="0" t="n">
        <v>1</v>
      </c>
      <c r="M9173" s="16" t="n">
        <v>0</v>
      </c>
      <c r="N9173" s="17" t="n">
        <v>22.992</v>
      </c>
      <c r="O9173" s="0" t="str">
        <f aca="false">TEXT(B9173,"YYYY-MM")</f>
        <v>2017-12</v>
      </c>
      <c r="P9173" s="18" t="n">
        <f aca="false">IFERROR(N9173/K9173,0)</f>
        <v>0.48</v>
      </c>
      <c r="Q9173" s="0" t="str">
        <f aca="false">IF(M9173=0,"No Discount",IF(M9173&lt;0.2,"Low (1-19%)",IF(M9173&lt;0.4,"Medium (20-39%)","High (40%+)")))</f>
        <v>No Discount</v>
      </c>
      <c r="R9173" s="0" t="str">
        <f aca="false">INDEX('Lookup Tables'!$B$2:$B$5,MATCH(F9173,'Lookup Tables'!$A$2:$A$5,0))</f>
        <v>Manager D</v>
      </c>
    </row>
    <row r="9174" customFormat="false" ht="15" hidden="false" customHeight="false" outlineLevel="0" collapsed="false">
      <c r="A9174" s="0" t="s">
        <v>6557</v>
      </c>
      <c r="B9174" s="13" t="n">
        <v>43070</v>
      </c>
      <c r="C9174" s="13" t="n">
        <v>43070</v>
      </c>
      <c r="D9174" s="14" t="s">
        <v>606</v>
      </c>
      <c r="E9174" s="14" t="s">
        <v>97</v>
      </c>
      <c r="F9174" s="14" t="s">
        <v>63</v>
      </c>
      <c r="G9174" s="14" t="s">
        <v>64</v>
      </c>
      <c r="H9174" s="14" t="s">
        <v>65</v>
      </c>
      <c r="I9174" s="14" t="s">
        <v>73</v>
      </c>
      <c r="J9174" s="14" t="s">
        <v>1566</v>
      </c>
      <c r="K9174" s="15" t="n">
        <v>1112.94</v>
      </c>
      <c r="L9174" s="0" t="n">
        <v>3</v>
      </c>
      <c r="M9174" s="16" t="n">
        <v>0</v>
      </c>
      <c r="N9174" s="17" t="n">
        <v>222.588</v>
      </c>
      <c r="O9174" s="0" t="str">
        <f aca="false">TEXT(B9174,"YYYY-MM")</f>
        <v>2017-12</v>
      </c>
      <c r="P9174" s="18" t="n">
        <f aca="false">IFERROR(N9174/K9174,0)</f>
        <v>0.2</v>
      </c>
      <c r="Q9174" s="0" t="str">
        <f aca="false">IF(M9174=0,"No Discount",IF(M9174&lt;0.2,"Low (1-19%)",IF(M9174&lt;0.4,"Medium (20-39%)","High (40%+)")))</f>
        <v>No Discount</v>
      </c>
      <c r="R9174" s="0" t="str">
        <f aca="false">INDEX('Lookup Tables'!$B$2:$B$5,MATCH(F9174,'Lookup Tables'!$A$2:$A$5,0))</f>
        <v>Manager D</v>
      </c>
    </row>
    <row r="9175" customFormat="false" ht="15" hidden="false" customHeight="false" outlineLevel="0" collapsed="false">
      <c r="A9175" s="0" t="s">
        <v>6557</v>
      </c>
      <c r="B9175" s="13" t="n">
        <v>43070</v>
      </c>
      <c r="C9175" s="13" t="n">
        <v>43070</v>
      </c>
      <c r="D9175" s="14" t="s">
        <v>606</v>
      </c>
      <c r="E9175" s="14" t="s">
        <v>97</v>
      </c>
      <c r="F9175" s="14" t="s">
        <v>63</v>
      </c>
      <c r="G9175" s="14" t="s">
        <v>64</v>
      </c>
      <c r="H9175" s="14" t="s">
        <v>65</v>
      </c>
      <c r="I9175" s="14" t="s">
        <v>129</v>
      </c>
      <c r="J9175" s="14" t="s">
        <v>1038</v>
      </c>
      <c r="K9175" s="15" t="n">
        <v>22.92</v>
      </c>
      <c r="L9175" s="0" t="n">
        <v>3</v>
      </c>
      <c r="M9175" s="16" t="n">
        <v>0</v>
      </c>
      <c r="N9175" s="17" t="n">
        <v>11.2308</v>
      </c>
      <c r="O9175" s="0" t="str">
        <f aca="false">TEXT(B9175,"YYYY-MM")</f>
        <v>2017-12</v>
      </c>
      <c r="P9175" s="18" t="n">
        <f aca="false">IFERROR(N9175/K9175,0)</f>
        <v>0.49</v>
      </c>
      <c r="Q9175" s="0" t="str">
        <f aca="false">IF(M9175=0,"No Discount",IF(M9175&lt;0.2,"Low (1-19%)",IF(M9175&lt;0.4,"Medium (20-39%)","High (40%+)")))</f>
        <v>No Discount</v>
      </c>
      <c r="R9175" s="0" t="str">
        <f aca="false">INDEX('Lookup Tables'!$B$2:$B$5,MATCH(F9175,'Lookup Tables'!$A$2:$A$5,0))</f>
        <v>Manager D</v>
      </c>
    </row>
    <row r="9176" customFormat="false" ht="15" hidden="false" customHeight="false" outlineLevel="0" collapsed="false">
      <c r="A9176" s="0" t="s">
        <v>6558</v>
      </c>
      <c r="B9176" s="13" t="n">
        <v>43263</v>
      </c>
      <c r="C9176" s="13" t="n">
        <v>43265</v>
      </c>
      <c r="D9176" s="14" t="s">
        <v>52</v>
      </c>
      <c r="E9176" s="14" t="s">
        <v>53</v>
      </c>
      <c r="F9176" s="14" t="s">
        <v>63</v>
      </c>
      <c r="G9176" s="14" t="s">
        <v>94</v>
      </c>
      <c r="H9176" s="14" t="s">
        <v>80</v>
      </c>
      <c r="I9176" s="14" t="s">
        <v>81</v>
      </c>
      <c r="J9176" s="14" t="s">
        <v>1792</v>
      </c>
      <c r="K9176" s="15" t="n">
        <v>71.976</v>
      </c>
      <c r="L9176" s="0" t="n">
        <v>3</v>
      </c>
      <c r="M9176" s="16" t="n">
        <v>0.2</v>
      </c>
      <c r="N9176" s="17" t="n">
        <v>8.997</v>
      </c>
      <c r="O9176" s="0" t="str">
        <f aca="false">TEXT(B9176,"YYYY-MM")</f>
        <v>2018-06</v>
      </c>
      <c r="P9176" s="18" t="n">
        <f aca="false">IFERROR(N9176/K9176,0)</f>
        <v>0.125</v>
      </c>
      <c r="Q9176" s="0" t="str">
        <f aca="false">IF(M9176=0,"No Discount",IF(M9176&lt;0.2,"Low (1-19%)",IF(M9176&lt;0.4,"Medium (20-39%)","High (40%+)")))</f>
        <v>Medium (20-39%)</v>
      </c>
      <c r="R9176" s="0" t="str">
        <f aca="false">INDEX('Lookup Tables'!$B$2:$B$5,MATCH(F9176,'Lookup Tables'!$A$2:$A$5,0))</f>
        <v>Manager D</v>
      </c>
    </row>
    <row r="9177" customFormat="false" ht="15" hidden="false" customHeight="false" outlineLevel="0" collapsed="false">
      <c r="A9177" s="0" t="s">
        <v>6558</v>
      </c>
      <c r="B9177" s="13" t="n">
        <v>43263</v>
      </c>
      <c r="C9177" s="13" t="n">
        <v>43265</v>
      </c>
      <c r="D9177" s="14" t="s">
        <v>52</v>
      </c>
      <c r="E9177" s="14" t="s">
        <v>53</v>
      </c>
      <c r="F9177" s="14" t="s">
        <v>63</v>
      </c>
      <c r="G9177" s="14" t="s">
        <v>94</v>
      </c>
      <c r="H9177" s="14" t="s">
        <v>65</v>
      </c>
      <c r="I9177" s="14" t="s">
        <v>91</v>
      </c>
      <c r="J9177" s="14" t="s">
        <v>1781</v>
      </c>
      <c r="K9177" s="15" t="n">
        <v>19.44</v>
      </c>
      <c r="L9177" s="0" t="n">
        <v>3</v>
      </c>
      <c r="M9177" s="16" t="n">
        <v>0</v>
      </c>
      <c r="N9177" s="17" t="n">
        <v>9.3312</v>
      </c>
      <c r="O9177" s="0" t="str">
        <f aca="false">TEXT(B9177,"YYYY-MM")</f>
        <v>2018-06</v>
      </c>
      <c r="P9177" s="18" t="n">
        <f aca="false">IFERROR(N9177/K9177,0)</f>
        <v>0.48</v>
      </c>
      <c r="Q9177" s="0" t="str">
        <f aca="false">IF(M9177=0,"No Discount",IF(M9177&lt;0.2,"Low (1-19%)",IF(M9177&lt;0.4,"Medium (20-39%)","High (40%+)")))</f>
        <v>No Discount</v>
      </c>
      <c r="R9177" s="0" t="str">
        <f aca="false">INDEX('Lookup Tables'!$B$2:$B$5,MATCH(F9177,'Lookup Tables'!$A$2:$A$5,0))</f>
        <v>Manager D</v>
      </c>
    </row>
    <row r="9178" customFormat="false" ht="15" hidden="false" customHeight="false" outlineLevel="0" collapsed="false">
      <c r="A9178" s="0" t="s">
        <v>6559</v>
      </c>
      <c r="B9178" s="13" t="n">
        <v>42813</v>
      </c>
      <c r="C9178" s="13" t="n">
        <v>42818</v>
      </c>
      <c r="D9178" s="14" t="s">
        <v>69</v>
      </c>
      <c r="E9178" s="14" t="s">
        <v>62</v>
      </c>
      <c r="F9178" s="14" t="s">
        <v>54</v>
      </c>
      <c r="G9178" s="14" t="s">
        <v>200</v>
      </c>
      <c r="H9178" s="14" t="s">
        <v>65</v>
      </c>
      <c r="I9178" s="14" t="s">
        <v>83</v>
      </c>
      <c r="J9178" s="14" t="s">
        <v>566</v>
      </c>
      <c r="K9178" s="15" t="n">
        <v>31.086</v>
      </c>
      <c r="L9178" s="0" t="n">
        <v>3</v>
      </c>
      <c r="M9178" s="16" t="n">
        <v>0.7</v>
      </c>
      <c r="N9178" s="17" t="n">
        <v>-20.724</v>
      </c>
      <c r="O9178" s="0" t="str">
        <f aca="false">TEXT(B9178,"YYYY-MM")</f>
        <v>2017-03</v>
      </c>
      <c r="P9178" s="18" t="n">
        <f aca="false">IFERROR(N9178/K9178,0)</f>
        <v>-0.666666666666667</v>
      </c>
      <c r="Q9178" s="0" t="str">
        <f aca="false">IF(M9178=0,"No Discount",IF(M9178&lt;0.2,"Low (1-19%)",IF(M9178&lt;0.4,"Medium (20-39%)","High (40%+)")))</f>
        <v>High (40%+)</v>
      </c>
      <c r="R9178" s="0" t="str">
        <f aca="false">INDEX('Lookup Tables'!$B$2:$B$5,MATCH(F9178,'Lookup Tables'!$A$2:$A$5,0))</f>
        <v>Manager C</v>
      </c>
    </row>
    <row r="9179" customFormat="false" ht="15" hidden="false" customHeight="false" outlineLevel="0" collapsed="false">
      <c r="A9179" s="0" t="s">
        <v>6560</v>
      </c>
      <c r="B9179" s="13" t="n">
        <v>43053</v>
      </c>
      <c r="C9179" s="13" t="n">
        <v>43057</v>
      </c>
      <c r="D9179" s="14" t="s">
        <v>69</v>
      </c>
      <c r="E9179" s="14" t="s">
        <v>53</v>
      </c>
      <c r="F9179" s="14" t="s">
        <v>117</v>
      </c>
      <c r="G9179" s="14" t="s">
        <v>170</v>
      </c>
      <c r="H9179" s="14" t="s">
        <v>80</v>
      </c>
      <c r="I9179" s="14" t="s">
        <v>81</v>
      </c>
      <c r="J9179" s="14" t="s">
        <v>4268</v>
      </c>
      <c r="K9179" s="15" t="n">
        <v>13.98</v>
      </c>
      <c r="L9179" s="0" t="n">
        <v>2</v>
      </c>
      <c r="M9179" s="16" t="n">
        <v>0</v>
      </c>
      <c r="N9179" s="17" t="n">
        <v>3.9144</v>
      </c>
      <c r="O9179" s="0" t="str">
        <f aca="false">TEXT(B9179,"YYYY-MM")</f>
        <v>2017-11</v>
      </c>
      <c r="P9179" s="18" t="n">
        <f aca="false">IFERROR(N9179/K9179,0)</f>
        <v>0.28</v>
      </c>
      <c r="Q9179" s="0" t="str">
        <f aca="false">IF(M9179=0,"No Discount",IF(M9179&lt;0.2,"Low (1-19%)",IF(M9179&lt;0.4,"Medium (20-39%)","High (40%+)")))</f>
        <v>No Discount</v>
      </c>
      <c r="R9179" s="0" t="str">
        <f aca="false">INDEX('Lookup Tables'!$B$2:$B$5,MATCH(F9179,'Lookup Tables'!$A$2:$A$5,0))</f>
        <v>Manager B</v>
      </c>
    </row>
    <row r="9180" customFormat="false" ht="15" hidden="false" customHeight="false" outlineLevel="0" collapsed="false">
      <c r="A9180" s="0" t="s">
        <v>6560</v>
      </c>
      <c r="B9180" s="13" t="n">
        <v>43053</v>
      </c>
      <c r="C9180" s="13" t="n">
        <v>43057</v>
      </c>
      <c r="D9180" s="14" t="s">
        <v>69</v>
      </c>
      <c r="E9180" s="14" t="s">
        <v>53</v>
      </c>
      <c r="F9180" s="14" t="s">
        <v>117</v>
      </c>
      <c r="G9180" s="14" t="s">
        <v>170</v>
      </c>
      <c r="H9180" s="14" t="s">
        <v>65</v>
      </c>
      <c r="I9180" s="14" t="s">
        <v>78</v>
      </c>
      <c r="J9180" s="14" t="s">
        <v>3482</v>
      </c>
      <c r="K9180" s="15" t="n">
        <v>23.65</v>
      </c>
      <c r="L9180" s="0" t="n">
        <v>1</v>
      </c>
      <c r="M9180" s="16" t="n">
        <v>0</v>
      </c>
      <c r="N9180" s="17" t="n">
        <v>6.149</v>
      </c>
      <c r="O9180" s="0" t="str">
        <f aca="false">TEXT(B9180,"YYYY-MM")</f>
        <v>2017-11</v>
      </c>
      <c r="P9180" s="18" t="n">
        <f aca="false">IFERROR(N9180/K9180,0)</f>
        <v>0.26</v>
      </c>
      <c r="Q9180" s="0" t="str">
        <f aca="false">IF(M9180=0,"No Discount",IF(M9180&lt;0.2,"Low (1-19%)",IF(M9180&lt;0.4,"Medium (20-39%)","High (40%+)")))</f>
        <v>No Discount</v>
      </c>
      <c r="R9180" s="0" t="str">
        <f aca="false">INDEX('Lookup Tables'!$B$2:$B$5,MATCH(F9180,'Lookup Tables'!$A$2:$A$5,0))</f>
        <v>Manager B</v>
      </c>
    </row>
    <row r="9181" customFormat="false" ht="15" hidden="false" customHeight="false" outlineLevel="0" collapsed="false">
      <c r="A9181" s="0" t="s">
        <v>6561</v>
      </c>
      <c r="B9181" s="13" t="n">
        <v>43319</v>
      </c>
      <c r="C9181" s="13" t="n">
        <v>43323</v>
      </c>
      <c r="D9181" s="14" t="s">
        <v>69</v>
      </c>
      <c r="E9181" s="14" t="s">
        <v>53</v>
      </c>
      <c r="F9181" s="14" t="s">
        <v>63</v>
      </c>
      <c r="G9181" s="14" t="s">
        <v>64</v>
      </c>
      <c r="H9181" s="14" t="s">
        <v>80</v>
      </c>
      <c r="I9181" s="14" t="s">
        <v>81</v>
      </c>
      <c r="J9181" s="14" t="s">
        <v>3366</v>
      </c>
      <c r="K9181" s="15" t="n">
        <v>707.88</v>
      </c>
      <c r="L9181" s="0" t="n">
        <v>3</v>
      </c>
      <c r="M9181" s="16" t="n">
        <v>0.2</v>
      </c>
      <c r="N9181" s="17" t="n">
        <v>44.2425</v>
      </c>
      <c r="O9181" s="0" t="str">
        <f aca="false">TEXT(B9181,"YYYY-MM")</f>
        <v>2018-08</v>
      </c>
      <c r="P9181" s="18" t="n">
        <f aca="false">IFERROR(N9181/K9181,0)</f>
        <v>0.0625</v>
      </c>
      <c r="Q9181" s="0" t="str">
        <f aca="false">IF(M9181=0,"No Discount",IF(M9181&lt;0.2,"Low (1-19%)",IF(M9181&lt;0.4,"Medium (20-39%)","High (40%+)")))</f>
        <v>Medium (20-39%)</v>
      </c>
      <c r="R9181" s="0" t="str">
        <f aca="false">INDEX('Lookup Tables'!$B$2:$B$5,MATCH(F9181,'Lookup Tables'!$A$2:$A$5,0))</f>
        <v>Manager D</v>
      </c>
    </row>
    <row r="9182" customFormat="false" ht="15" hidden="false" customHeight="false" outlineLevel="0" collapsed="false">
      <c r="A9182" s="0" t="s">
        <v>6561</v>
      </c>
      <c r="B9182" s="13" t="n">
        <v>43319</v>
      </c>
      <c r="C9182" s="13" t="n">
        <v>43323</v>
      </c>
      <c r="D9182" s="14" t="s">
        <v>69</v>
      </c>
      <c r="E9182" s="14" t="s">
        <v>53</v>
      </c>
      <c r="F9182" s="14" t="s">
        <v>63</v>
      </c>
      <c r="G9182" s="14" t="s">
        <v>64</v>
      </c>
      <c r="H9182" s="14" t="s">
        <v>65</v>
      </c>
      <c r="I9182" s="14" t="s">
        <v>83</v>
      </c>
      <c r="J9182" s="14" t="s">
        <v>1043</v>
      </c>
      <c r="K9182" s="15" t="n">
        <v>11.952</v>
      </c>
      <c r="L9182" s="0" t="n">
        <v>3</v>
      </c>
      <c r="M9182" s="16" t="n">
        <v>0.2</v>
      </c>
      <c r="N9182" s="17" t="n">
        <v>4.1832</v>
      </c>
      <c r="O9182" s="0" t="str">
        <f aca="false">TEXT(B9182,"YYYY-MM")</f>
        <v>2018-08</v>
      </c>
      <c r="P9182" s="18" t="n">
        <f aca="false">IFERROR(N9182/K9182,0)</f>
        <v>0.35</v>
      </c>
      <c r="Q9182" s="0" t="str">
        <f aca="false">IF(M9182=0,"No Discount",IF(M9182&lt;0.2,"Low (1-19%)",IF(M9182&lt;0.4,"Medium (20-39%)","High (40%+)")))</f>
        <v>Medium (20-39%)</v>
      </c>
      <c r="R9182" s="0" t="str">
        <f aca="false">INDEX('Lookup Tables'!$B$2:$B$5,MATCH(F9182,'Lookup Tables'!$A$2:$A$5,0))</f>
        <v>Manager D</v>
      </c>
    </row>
    <row r="9183" customFormat="false" ht="15" hidden="false" customHeight="false" outlineLevel="0" collapsed="false">
      <c r="A9183" s="0" t="s">
        <v>6561</v>
      </c>
      <c r="B9183" s="13" t="n">
        <v>43319</v>
      </c>
      <c r="C9183" s="13" t="n">
        <v>43323</v>
      </c>
      <c r="D9183" s="14" t="s">
        <v>69</v>
      </c>
      <c r="E9183" s="14" t="s">
        <v>53</v>
      </c>
      <c r="F9183" s="14" t="s">
        <v>63</v>
      </c>
      <c r="G9183" s="14" t="s">
        <v>64</v>
      </c>
      <c r="H9183" s="14" t="s">
        <v>65</v>
      </c>
      <c r="I9183" s="14" t="s">
        <v>83</v>
      </c>
      <c r="J9183" s="14" t="s">
        <v>3879</v>
      </c>
      <c r="K9183" s="15" t="n">
        <v>31.128</v>
      </c>
      <c r="L9183" s="0" t="n">
        <v>3</v>
      </c>
      <c r="M9183" s="16" t="n">
        <v>0.2</v>
      </c>
      <c r="N9183" s="17" t="n">
        <v>11.673</v>
      </c>
      <c r="O9183" s="0" t="str">
        <f aca="false">TEXT(B9183,"YYYY-MM")</f>
        <v>2018-08</v>
      </c>
      <c r="P9183" s="18" t="n">
        <f aca="false">IFERROR(N9183/K9183,0)</f>
        <v>0.375</v>
      </c>
      <c r="Q9183" s="0" t="str">
        <f aca="false">IF(M9183=0,"No Discount",IF(M9183&lt;0.2,"Low (1-19%)",IF(M9183&lt;0.4,"Medium (20-39%)","High (40%+)")))</f>
        <v>Medium (20-39%)</v>
      </c>
      <c r="R9183" s="0" t="str">
        <f aca="false">INDEX('Lookup Tables'!$B$2:$B$5,MATCH(F9183,'Lookup Tables'!$A$2:$A$5,0))</f>
        <v>Manager D</v>
      </c>
    </row>
    <row r="9184" customFormat="false" ht="15" hidden="false" customHeight="false" outlineLevel="0" collapsed="false">
      <c r="A9184" s="0" t="s">
        <v>6561</v>
      </c>
      <c r="B9184" s="13" t="n">
        <v>43319</v>
      </c>
      <c r="C9184" s="13" t="n">
        <v>43323</v>
      </c>
      <c r="D9184" s="14" t="s">
        <v>69</v>
      </c>
      <c r="E9184" s="14" t="s">
        <v>53</v>
      </c>
      <c r="F9184" s="14" t="s">
        <v>63</v>
      </c>
      <c r="G9184" s="14" t="s">
        <v>64</v>
      </c>
      <c r="H9184" s="14" t="s">
        <v>80</v>
      </c>
      <c r="I9184" s="14" t="s">
        <v>123</v>
      </c>
      <c r="J9184" s="14" t="s">
        <v>4965</v>
      </c>
      <c r="K9184" s="15" t="n">
        <v>55.76</v>
      </c>
      <c r="L9184" s="0" t="n">
        <v>4</v>
      </c>
      <c r="M9184" s="16" t="n">
        <v>0</v>
      </c>
      <c r="N9184" s="17" t="n">
        <v>7.8064</v>
      </c>
      <c r="O9184" s="0" t="str">
        <f aca="false">TEXT(B9184,"YYYY-MM")</f>
        <v>2018-08</v>
      </c>
      <c r="P9184" s="18" t="n">
        <f aca="false">IFERROR(N9184/K9184,0)</f>
        <v>0.14</v>
      </c>
      <c r="Q9184" s="0" t="str">
        <f aca="false">IF(M9184=0,"No Discount",IF(M9184&lt;0.2,"Low (1-19%)",IF(M9184&lt;0.4,"Medium (20-39%)","High (40%+)")))</f>
        <v>No Discount</v>
      </c>
      <c r="R9184" s="0" t="str">
        <f aca="false">INDEX('Lookup Tables'!$B$2:$B$5,MATCH(F9184,'Lookup Tables'!$A$2:$A$5,0))</f>
        <v>Manager D</v>
      </c>
    </row>
    <row r="9185" customFormat="false" ht="15" hidden="false" customHeight="false" outlineLevel="0" collapsed="false">
      <c r="A9185" s="0" t="s">
        <v>6561</v>
      </c>
      <c r="B9185" s="13" t="n">
        <v>43319</v>
      </c>
      <c r="C9185" s="13" t="n">
        <v>43323</v>
      </c>
      <c r="D9185" s="14" t="s">
        <v>69</v>
      </c>
      <c r="E9185" s="14" t="s">
        <v>53</v>
      </c>
      <c r="F9185" s="14" t="s">
        <v>63</v>
      </c>
      <c r="G9185" s="14" t="s">
        <v>64</v>
      </c>
      <c r="H9185" s="14" t="s">
        <v>65</v>
      </c>
      <c r="I9185" s="14" t="s">
        <v>91</v>
      </c>
      <c r="J9185" s="14" t="s">
        <v>587</v>
      </c>
      <c r="K9185" s="15" t="n">
        <v>24.56</v>
      </c>
      <c r="L9185" s="0" t="n">
        <v>2</v>
      </c>
      <c r="M9185" s="16" t="n">
        <v>0</v>
      </c>
      <c r="N9185" s="17" t="n">
        <v>11.5432</v>
      </c>
      <c r="O9185" s="0" t="str">
        <f aca="false">TEXT(B9185,"YYYY-MM")</f>
        <v>2018-08</v>
      </c>
      <c r="P9185" s="18" t="n">
        <f aca="false">IFERROR(N9185/K9185,0)</f>
        <v>0.47</v>
      </c>
      <c r="Q9185" s="0" t="str">
        <f aca="false">IF(M9185=0,"No Discount",IF(M9185&lt;0.2,"Low (1-19%)",IF(M9185&lt;0.4,"Medium (20-39%)","High (40%+)")))</f>
        <v>No Discount</v>
      </c>
      <c r="R9185" s="0" t="str">
        <f aca="false">INDEX('Lookup Tables'!$B$2:$B$5,MATCH(F9185,'Lookup Tables'!$A$2:$A$5,0))</f>
        <v>Manager D</v>
      </c>
    </row>
    <row r="9186" customFormat="false" ht="15" hidden="false" customHeight="false" outlineLevel="0" collapsed="false">
      <c r="A9186" s="0" t="s">
        <v>6561</v>
      </c>
      <c r="B9186" s="13" t="n">
        <v>43319</v>
      </c>
      <c r="C9186" s="13" t="n">
        <v>43323</v>
      </c>
      <c r="D9186" s="14" t="s">
        <v>69</v>
      </c>
      <c r="E9186" s="14" t="s">
        <v>53</v>
      </c>
      <c r="F9186" s="14" t="s">
        <v>63</v>
      </c>
      <c r="G9186" s="14" t="s">
        <v>64</v>
      </c>
      <c r="H9186" s="14" t="s">
        <v>56</v>
      </c>
      <c r="I9186" s="14" t="s">
        <v>76</v>
      </c>
      <c r="J9186" s="14" t="s">
        <v>128</v>
      </c>
      <c r="K9186" s="15" t="n">
        <v>51.75</v>
      </c>
      <c r="L9186" s="0" t="n">
        <v>1</v>
      </c>
      <c r="M9186" s="16" t="n">
        <v>0</v>
      </c>
      <c r="N9186" s="17" t="n">
        <v>15.525</v>
      </c>
      <c r="O9186" s="0" t="str">
        <f aca="false">TEXT(B9186,"YYYY-MM")</f>
        <v>2018-08</v>
      </c>
      <c r="P9186" s="18" t="n">
        <f aca="false">IFERROR(N9186/K9186,0)</f>
        <v>0.3</v>
      </c>
      <c r="Q9186" s="0" t="str">
        <f aca="false">IF(M9186=0,"No Discount",IF(M9186&lt;0.2,"Low (1-19%)",IF(M9186&lt;0.4,"Medium (20-39%)","High (40%+)")))</f>
        <v>No Discount</v>
      </c>
      <c r="R9186" s="0" t="str">
        <f aca="false">INDEX('Lookup Tables'!$B$2:$B$5,MATCH(F9186,'Lookup Tables'!$A$2:$A$5,0))</f>
        <v>Manager D</v>
      </c>
    </row>
    <row r="9187" customFormat="false" ht="15" hidden="false" customHeight="false" outlineLevel="0" collapsed="false">
      <c r="A9187" s="0" t="s">
        <v>6561</v>
      </c>
      <c r="B9187" s="13" t="n">
        <v>43319</v>
      </c>
      <c r="C9187" s="13" t="n">
        <v>43323</v>
      </c>
      <c r="D9187" s="14" t="s">
        <v>69</v>
      </c>
      <c r="E9187" s="14" t="s">
        <v>53</v>
      </c>
      <c r="F9187" s="14" t="s">
        <v>63</v>
      </c>
      <c r="G9187" s="14" t="s">
        <v>64</v>
      </c>
      <c r="H9187" s="14" t="s">
        <v>56</v>
      </c>
      <c r="I9187" s="14" t="s">
        <v>59</v>
      </c>
      <c r="J9187" s="14" t="s">
        <v>6562</v>
      </c>
      <c r="K9187" s="15" t="n">
        <v>207.184</v>
      </c>
      <c r="L9187" s="0" t="n">
        <v>1</v>
      </c>
      <c r="M9187" s="16" t="n">
        <v>0.2</v>
      </c>
      <c r="N9187" s="17" t="n">
        <v>25.898</v>
      </c>
      <c r="O9187" s="0" t="str">
        <f aca="false">TEXT(B9187,"YYYY-MM")</f>
        <v>2018-08</v>
      </c>
      <c r="P9187" s="18" t="n">
        <f aca="false">IFERROR(N9187/K9187,0)</f>
        <v>0.125</v>
      </c>
      <c r="Q9187" s="0" t="str">
        <f aca="false">IF(M9187=0,"No Discount",IF(M9187&lt;0.2,"Low (1-19%)",IF(M9187&lt;0.4,"Medium (20-39%)","High (40%+)")))</f>
        <v>Medium (20-39%)</v>
      </c>
      <c r="R9187" s="0" t="str">
        <f aca="false">INDEX('Lookup Tables'!$B$2:$B$5,MATCH(F9187,'Lookup Tables'!$A$2:$A$5,0))</f>
        <v>Manager D</v>
      </c>
    </row>
    <row r="9188" customFormat="false" ht="15" hidden="false" customHeight="false" outlineLevel="0" collapsed="false">
      <c r="A9188" s="0" t="s">
        <v>6561</v>
      </c>
      <c r="B9188" s="13" t="n">
        <v>43319</v>
      </c>
      <c r="C9188" s="13" t="n">
        <v>43323</v>
      </c>
      <c r="D9188" s="14" t="s">
        <v>69</v>
      </c>
      <c r="E9188" s="14" t="s">
        <v>53</v>
      </c>
      <c r="F9188" s="14" t="s">
        <v>63</v>
      </c>
      <c r="G9188" s="14" t="s">
        <v>64</v>
      </c>
      <c r="H9188" s="14" t="s">
        <v>65</v>
      </c>
      <c r="I9188" s="14" t="s">
        <v>85</v>
      </c>
      <c r="J9188" s="14" t="s">
        <v>2302</v>
      </c>
      <c r="K9188" s="15" t="n">
        <v>1473.1</v>
      </c>
      <c r="L9188" s="0" t="n">
        <v>5</v>
      </c>
      <c r="M9188" s="16" t="n">
        <v>0</v>
      </c>
      <c r="N9188" s="17" t="n">
        <v>412.468</v>
      </c>
      <c r="O9188" s="0" t="str">
        <f aca="false">TEXT(B9188,"YYYY-MM")</f>
        <v>2018-08</v>
      </c>
      <c r="P9188" s="18" t="n">
        <f aca="false">IFERROR(N9188/K9188,0)</f>
        <v>0.28</v>
      </c>
      <c r="Q9188" s="0" t="str">
        <f aca="false">IF(M9188=0,"No Discount",IF(M9188&lt;0.2,"Low (1-19%)",IF(M9188&lt;0.4,"Medium (20-39%)","High (40%+)")))</f>
        <v>No Discount</v>
      </c>
      <c r="R9188" s="0" t="str">
        <f aca="false">INDEX('Lookup Tables'!$B$2:$B$5,MATCH(F9188,'Lookup Tables'!$A$2:$A$5,0))</f>
        <v>Manager D</v>
      </c>
    </row>
    <row r="9189" customFormat="false" ht="15" hidden="false" customHeight="false" outlineLevel="0" collapsed="false">
      <c r="A9189" s="0" t="s">
        <v>6563</v>
      </c>
      <c r="B9189" s="13" t="n">
        <v>42603</v>
      </c>
      <c r="C9189" s="13" t="n">
        <v>42607</v>
      </c>
      <c r="D9189" s="14" t="s">
        <v>69</v>
      </c>
      <c r="E9189" s="14" t="s">
        <v>97</v>
      </c>
      <c r="F9189" s="14" t="s">
        <v>117</v>
      </c>
      <c r="G9189" s="14" t="s">
        <v>118</v>
      </c>
      <c r="H9189" s="14" t="s">
        <v>65</v>
      </c>
      <c r="I9189" s="14" t="s">
        <v>303</v>
      </c>
      <c r="J9189" s="14" t="s">
        <v>608</v>
      </c>
      <c r="K9189" s="15" t="n">
        <v>3.488</v>
      </c>
      <c r="L9189" s="0" t="n">
        <v>2</v>
      </c>
      <c r="M9189" s="16" t="n">
        <v>0.2</v>
      </c>
      <c r="N9189" s="17" t="n">
        <v>-0.6976</v>
      </c>
      <c r="O9189" s="0" t="str">
        <f aca="false">TEXT(B9189,"YYYY-MM")</f>
        <v>2016-08</v>
      </c>
      <c r="P9189" s="18" t="n">
        <f aca="false">IFERROR(N9189/K9189,0)</f>
        <v>-0.2</v>
      </c>
      <c r="Q9189" s="0" t="str">
        <f aca="false">IF(M9189=0,"No Discount",IF(M9189&lt;0.2,"Low (1-19%)",IF(M9189&lt;0.4,"Medium (20-39%)","High (40%+)")))</f>
        <v>Medium (20-39%)</v>
      </c>
      <c r="R9189" s="0" t="str">
        <f aca="false">INDEX('Lookup Tables'!$B$2:$B$5,MATCH(F9189,'Lookup Tables'!$A$2:$A$5,0))</f>
        <v>Manager B</v>
      </c>
    </row>
    <row r="9190" customFormat="false" ht="15" hidden="false" customHeight="false" outlineLevel="0" collapsed="false">
      <c r="A9190" s="0" t="s">
        <v>6563</v>
      </c>
      <c r="B9190" s="13" t="n">
        <v>42603</v>
      </c>
      <c r="C9190" s="13" t="n">
        <v>42607</v>
      </c>
      <c r="D9190" s="14" t="s">
        <v>69</v>
      </c>
      <c r="E9190" s="14" t="s">
        <v>97</v>
      </c>
      <c r="F9190" s="14" t="s">
        <v>117</v>
      </c>
      <c r="G9190" s="14" t="s">
        <v>118</v>
      </c>
      <c r="H9190" s="14" t="s">
        <v>80</v>
      </c>
      <c r="I9190" s="14" t="s">
        <v>123</v>
      </c>
      <c r="J9190" s="14" t="s">
        <v>465</v>
      </c>
      <c r="K9190" s="15" t="n">
        <v>21.728</v>
      </c>
      <c r="L9190" s="0" t="n">
        <v>4</v>
      </c>
      <c r="M9190" s="16" t="n">
        <v>0.2</v>
      </c>
      <c r="N9190" s="17" t="n">
        <v>3.8024</v>
      </c>
      <c r="O9190" s="0" t="str">
        <f aca="false">TEXT(B9190,"YYYY-MM")</f>
        <v>2016-08</v>
      </c>
      <c r="P9190" s="18" t="n">
        <f aca="false">IFERROR(N9190/K9190,0)</f>
        <v>0.175</v>
      </c>
      <c r="Q9190" s="0" t="str">
        <f aca="false">IF(M9190=0,"No Discount",IF(M9190&lt;0.2,"Low (1-19%)",IF(M9190&lt;0.4,"Medium (20-39%)","High (40%+)")))</f>
        <v>Medium (20-39%)</v>
      </c>
      <c r="R9190" s="0" t="str">
        <f aca="false">INDEX('Lookup Tables'!$B$2:$B$5,MATCH(F9190,'Lookup Tables'!$A$2:$A$5,0))</f>
        <v>Manager B</v>
      </c>
    </row>
    <row r="9191" customFormat="false" ht="15" hidden="false" customHeight="false" outlineLevel="0" collapsed="false">
      <c r="A9191" s="0" t="s">
        <v>6563</v>
      </c>
      <c r="B9191" s="13" t="n">
        <v>42603</v>
      </c>
      <c r="C9191" s="13" t="n">
        <v>42607</v>
      </c>
      <c r="D9191" s="14" t="s">
        <v>69</v>
      </c>
      <c r="E9191" s="14" t="s">
        <v>97</v>
      </c>
      <c r="F9191" s="14" t="s">
        <v>117</v>
      </c>
      <c r="G9191" s="14" t="s">
        <v>118</v>
      </c>
      <c r="H9191" s="14" t="s">
        <v>65</v>
      </c>
      <c r="I9191" s="14" t="s">
        <v>73</v>
      </c>
      <c r="J9191" s="14" t="s">
        <v>1694</v>
      </c>
      <c r="K9191" s="15" t="n">
        <v>663.072</v>
      </c>
      <c r="L9191" s="0" t="n">
        <v>6</v>
      </c>
      <c r="M9191" s="16" t="n">
        <v>0.2</v>
      </c>
      <c r="N9191" s="17" t="n">
        <v>-165.768</v>
      </c>
      <c r="O9191" s="0" t="str">
        <f aca="false">TEXT(B9191,"YYYY-MM")</f>
        <v>2016-08</v>
      </c>
      <c r="P9191" s="18" t="n">
        <f aca="false">IFERROR(N9191/K9191,0)</f>
        <v>-0.25</v>
      </c>
      <c r="Q9191" s="0" t="str">
        <f aca="false">IF(M9191=0,"No Discount",IF(M9191&lt;0.2,"Low (1-19%)",IF(M9191&lt;0.4,"Medium (20-39%)","High (40%+)")))</f>
        <v>Medium (20-39%)</v>
      </c>
      <c r="R9191" s="0" t="str">
        <f aca="false">INDEX('Lookup Tables'!$B$2:$B$5,MATCH(F9191,'Lookup Tables'!$A$2:$A$5,0))</f>
        <v>Manager B</v>
      </c>
    </row>
    <row r="9192" customFormat="false" ht="15" hidden="false" customHeight="false" outlineLevel="0" collapsed="false">
      <c r="A9192" s="0" t="s">
        <v>6563</v>
      </c>
      <c r="B9192" s="13" t="n">
        <v>42603</v>
      </c>
      <c r="C9192" s="13" t="n">
        <v>42607</v>
      </c>
      <c r="D9192" s="14" t="s">
        <v>69</v>
      </c>
      <c r="E9192" s="14" t="s">
        <v>97</v>
      </c>
      <c r="F9192" s="14" t="s">
        <v>117</v>
      </c>
      <c r="G9192" s="14" t="s">
        <v>118</v>
      </c>
      <c r="H9192" s="14" t="s">
        <v>65</v>
      </c>
      <c r="I9192" s="14" t="s">
        <v>83</v>
      </c>
      <c r="J9192" s="14" t="s">
        <v>1595</v>
      </c>
      <c r="K9192" s="15" t="n">
        <v>99.588</v>
      </c>
      <c r="L9192" s="0" t="n">
        <v>2</v>
      </c>
      <c r="M9192" s="16" t="n">
        <v>0.7</v>
      </c>
      <c r="N9192" s="17" t="n">
        <v>-82.99</v>
      </c>
      <c r="O9192" s="0" t="str">
        <f aca="false">TEXT(B9192,"YYYY-MM")</f>
        <v>2016-08</v>
      </c>
      <c r="P9192" s="18" t="n">
        <f aca="false">IFERROR(N9192/K9192,0)</f>
        <v>-0.833333333333333</v>
      </c>
      <c r="Q9192" s="0" t="str">
        <f aca="false">IF(M9192=0,"No Discount",IF(M9192&lt;0.2,"Low (1-19%)",IF(M9192&lt;0.4,"Medium (20-39%)","High (40%+)")))</f>
        <v>High (40%+)</v>
      </c>
      <c r="R9192" s="0" t="str">
        <f aca="false">INDEX('Lookup Tables'!$B$2:$B$5,MATCH(F9192,'Lookup Tables'!$A$2:$A$5,0))</f>
        <v>Manager B</v>
      </c>
    </row>
    <row r="9193" customFormat="false" ht="15" hidden="false" customHeight="false" outlineLevel="0" collapsed="false">
      <c r="A9193" s="0" t="s">
        <v>6563</v>
      </c>
      <c r="B9193" s="13" t="n">
        <v>42603</v>
      </c>
      <c r="C9193" s="13" t="n">
        <v>42607</v>
      </c>
      <c r="D9193" s="14" t="s">
        <v>69</v>
      </c>
      <c r="E9193" s="14" t="s">
        <v>97</v>
      </c>
      <c r="F9193" s="14" t="s">
        <v>117</v>
      </c>
      <c r="G9193" s="14" t="s">
        <v>118</v>
      </c>
      <c r="H9193" s="14" t="s">
        <v>65</v>
      </c>
      <c r="I9193" s="14" t="s">
        <v>91</v>
      </c>
      <c r="J9193" s="14" t="s">
        <v>1356</v>
      </c>
      <c r="K9193" s="15" t="n">
        <v>49.568</v>
      </c>
      <c r="L9193" s="0" t="n">
        <v>2</v>
      </c>
      <c r="M9193" s="16" t="n">
        <v>0.2</v>
      </c>
      <c r="N9193" s="17" t="n">
        <v>15.49</v>
      </c>
      <c r="O9193" s="0" t="str">
        <f aca="false">TEXT(B9193,"YYYY-MM")</f>
        <v>2016-08</v>
      </c>
      <c r="P9193" s="18" t="n">
        <f aca="false">IFERROR(N9193/K9193,0)</f>
        <v>0.3125</v>
      </c>
      <c r="Q9193" s="0" t="str">
        <f aca="false">IF(M9193=0,"No Discount",IF(M9193&lt;0.2,"Low (1-19%)",IF(M9193&lt;0.4,"Medium (20-39%)","High (40%+)")))</f>
        <v>Medium (20-39%)</v>
      </c>
      <c r="R9193" s="0" t="str">
        <f aca="false">INDEX('Lookup Tables'!$B$2:$B$5,MATCH(F9193,'Lookup Tables'!$A$2:$A$5,0))</f>
        <v>Manager B</v>
      </c>
    </row>
    <row r="9194" customFormat="false" ht="15" hidden="false" customHeight="false" outlineLevel="0" collapsed="false">
      <c r="A9194" s="0" t="s">
        <v>6564</v>
      </c>
      <c r="B9194" s="13" t="n">
        <v>42676</v>
      </c>
      <c r="C9194" s="13" t="n">
        <v>42681</v>
      </c>
      <c r="D9194" s="14" t="s">
        <v>69</v>
      </c>
      <c r="E9194" s="14" t="s">
        <v>62</v>
      </c>
      <c r="F9194" s="14" t="s">
        <v>98</v>
      </c>
      <c r="G9194" s="14" t="s">
        <v>99</v>
      </c>
      <c r="H9194" s="14" t="s">
        <v>65</v>
      </c>
      <c r="I9194" s="14" t="s">
        <v>83</v>
      </c>
      <c r="J9194" s="14" t="s">
        <v>563</v>
      </c>
      <c r="K9194" s="15" t="n">
        <v>29.372</v>
      </c>
      <c r="L9194" s="0" t="n">
        <v>7</v>
      </c>
      <c r="M9194" s="16" t="n">
        <v>0.8</v>
      </c>
      <c r="N9194" s="17" t="n">
        <v>-46.9952</v>
      </c>
      <c r="O9194" s="0" t="str">
        <f aca="false">TEXT(B9194,"YYYY-MM")</f>
        <v>2016-11</v>
      </c>
      <c r="P9194" s="18" t="n">
        <f aca="false">IFERROR(N9194/K9194,0)</f>
        <v>-1.6</v>
      </c>
      <c r="Q9194" s="0" t="str">
        <f aca="false">IF(M9194=0,"No Discount",IF(M9194&lt;0.2,"Low (1-19%)",IF(M9194&lt;0.4,"Medium (20-39%)","High (40%+)")))</f>
        <v>High (40%+)</v>
      </c>
      <c r="R9194" s="0" t="str">
        <f aca="false">INDEX('Lookup Tables'!$B$2:$B$5,MATCH(F9194,'Lookup Tables'!$A$2:$A$5,0))</f>
        <v>Manager A</v>
      </c>
    </row>
    <row r="9195" customFormat="false" ht="15" hidden="false" customHeight="false" outlineLevel="0" collapsed="false">
      <c r="A9195" s="0" t="s">
        <v>6564</v>
      </c>
      <c r="B9195" s="13" t="n">
        <v>42676</v>
      </c>
      <c r="C9195" s="13" t="n">
        <v>42681</v>
      </c>
      <c r="D9195" s="14" t="s">
        <v>69</v>
      </c>
      <c r="E9195" s="14" t="s">
        <v>62</v>
      </c>
      <c r="F9195" s="14" t="s">
        <v>98</v>
      </c>
      <c r="G9195" s="14" t="s">
        <v>99</v>
      </c>
      <c r="H9195" s="14" t="s">
        <v>80</v>
      </c>
      <c r="I9195" s="14" t="s">
        <v>81</v>
      </c>
      <c r="J9195" s="14" t="s">
        <v>3158</v>
      </c>
      <c r="K9195" s="15" t="n">
        <v>344.704</v>
      </c>
      <c r="L9195" s="0" t="n">
        <v>2</v>
      </c>
      <c r="M9195" s="16" t="n">
        <v>0.2</v>
      </c>
      <c r="N9195" s="17" t="n">
        <v>38.7792</v>
      </c>
      <c r="O9195" s="0" t="str">
        <f aca="false">TEXT(B9195,"YYYY-MM")</f>
        <v>2016-11</v>
      </c>
      <c r="P9195" s="18" t="n">
        <f aca="false">IFERROR(N9195/K9195,0)</f>
        <v>0.1125</v>
      </c>
      <c r="Q9195" s="0" t="str">
        <f aca="false">IF(M9195=0,"No Discount",IF(M9195&lt;0.2,"Low (1-19%)",IF(M9195&lt;0.4,"Medium (20-39%)","High (40%+)")))</f>
        <v>Medium (20-39%)</v>
      </c>
      <c r="R9195" s="0" t="str">
        <f aca="false">INDEX('Lookup Tables'!$B$2:$B$5,MATCH(F9195,'Lookup Tables'!$A$2:$A$5,0))</f>
        <v>Manager A</v>
      </c>
    </row>
    <row r="9196" customFormat="false" ht="15" hidden="false" customHeight="false" outlineLevel="0" collapsed="false">
      <c r="A9196" s="0" t="s">
        <v>6565</v>
      </c>
      <c r="B9196" s="13" t="n">
        <v>42338</v>
      </c>
      <c r="C9196" s="13" t="n">
        <v>42344</v>
      </c>
      <c r="D9196" s="14" t="s">
        <v>69</v>
      </c>
      <c r="E9196" s="14" t="s">
        <v>53</v>
      </c>
      <c r="F9196" s="14" t="s">
        <v>63</v>
      </c>
      <c r="G9196" s="14" t="s">
        <v>189</v>
      </c>
      <c r="H9196" s="14" t="s">
        <v>65</v>
      </c>
      <c r="I9196" s="14" t="s">
        <v>303</v>
      </c>
      <c r="J9196" s="14" t="s">
        <v>2407</v>
      </c>
      <c r="K9196" s="15" t="n">
        <v>47.992</v>
      </c>
      <c r="L9196" s="0" t="n">
        <v>7</v>
      </c>
      <c r="M9196" s="16" t="n">
        <v>0.2</v>
      </c>
      <c r="N9196" s="17" t="n">
        <v>3.5994</v>
      </c>
      <c r="O9196" s="0" t="str">
        <f aca="false">TEXT(B9196,"YYYY-MM")</f>
        <v>2015-11</v>
      </c>
      <c r="P9196" s="18" t="n">
        <f aca="false">IFERROR(N9196/K9196,0)</f>
        <v>0.075</v>
      </c>
      <c r="Q9196" s="0" t="str">
        <f aca="false">IF(M9196=0,"No Discount",IF(M9196&lt;0.2,"Low (1-19%)",IF(M9196&lt;0.4,"Medium (20-39%)","High (40%+)")))</f>
        <v>Medium (20-39%)</v>
      </c>
      <c r="R9196" s="0" t="str">
        <f aca="false">INDEX('Lookup Tables'!$B$2:$B$5,MATCH(F9196,'Lookup Tables'!$A$2:$A$5,0))</f>
        <v>Manager D</v>
      </c>
    </row>
    <row r="9197" customFormat="false" ht="15" hidden="false" customHeight="false" outlineLevel="0" collapsed="false">
      <c r="A9197" s="0" t="s">
        <v>6565</v>
      </c>
      <c r="B9197" s="13" t="n">
        <v>42338</v>
      </c>
      <c r="C9197" s="13" t="n">
        <v>42344</v>
      </c>
      <c r="D9197" s="14" t="s">
        <v>69</v>
      </c>
      <c r="E9197" s="14" t="s">
        <v>53</v>
      </c>
      <c r="F9197" s="14" t="s">
        <v>63</v>
      </c>
      <c r="G9197" s="14" t="s">
        <v>189</v>
      </c>
      <c r="H9197" s="14" t="s">
        <v>80</v>
      </c>
      <c r="I9197" s="14" t="s">
        <v>123</v>
      </c>
      <c r="J9197" s="14" t="s">
        <v>3480</v>
      </c>
      <c r="K9197" s="15" t="n">
        <v>102.24</v>
      </c>
      <c r="L9197" s="0" t="n">
        <v>4</v>
      </c>
      <c r="M9197" s="16" t="n">
        <v>0.2</v>
      </c>
      <c r="N9197" s="17" t="n">
        <v>-16.614</v>
      </c>
      <c r="O9197" s="0" t="str">
        <f aca="false">TEXT(B9197,"YYYY-MM")</f>
        <v>2015-11</v>
      </c>
      <c r="P9197" s="18" t="n">
        <f aca="false">IFERROR(N9197/K9197,0)</f>
        <v>-0.1625</v>
      </c>
      <c r="Q9197" s="0" t="str">
        <f aca="false">IF(M9197=0,"No Discount",IF(M9197&lt;0.2,"Low (1-19%)",IF(M9197&lt;0.4,"Medium (20-39%)","High (40%+)")))</f>
        <v>Medium (20-39%)</v>
      </c>
      <c r="R9197" s="0" t="str">
        <f aca="false">INDEX('Lookup Tables'!$B$2:$B$5,MATCH(F9197,'Lookup Tables'!$A$2:$A$5,0))</f>
        <v>Manager D</v>
      </c>
    </row>
    <row r="9198" customFormat="false" ht="15" hidden="false" customHeight="false" outlineLevel="0" collapsed="false">
      <c r="A9198" s="0" t="s">
        <v>6566</v>
      </c>
      <c r="B9198" s="13" t="n">
        <v>42134</v>
      </c>
      <c r="C9198" s="13" t="n">
        <v>42139</v>
      </c>
      <c r="D9198" s="14" t="s">
        <v>69</v>
      </c>
      <c r="E9198" s="14" t="s">
        <v>53</v>
      </c>
      <c r="F9198" s="14" t="s">
        <v>63</v>
      </c>
      <c r="G9198" s="14" t="s">
        <v>64</v>
      </c>
      <c r="H9198" s="14" t="s">
        <v>65</v>
      </c>
      <c r="I9198" s="14" t="s">
        <v>91</v>
      </c>
      <c r="J9198" s="14" t="s">
        <v>4031</v>
      </c>
      <c r="K9198" s="15" t="n">
        <v>39.96</v>
      </c>
      <c r="L9198" s="0" t="n">
        <v>2</v>
      </c>
      <c r="M9198" s="16" t="n">
        <v>0</v>
      </c>
      <c r="N9198" s="17" t="n">
        <v>19.1808</v>
      </c>
      <c r="O9198" s="0" t="str">
        <f aca="false">TEXT(B9198,"YYYY-MM")</f>
        <v>2015-05</v>
      </c>
      <c r="P9198" s="18" t="n">
        <f aca="false">IFERROR(N9198/K9198,0)</f>
        <v>0.48</v>
      </c>
      <c r="Q9198" s="0" t="str">
        <f aca="false">IF(M9198=0,"No Discount",IF(M9198&lt;0.2,"Low (1-19%)",IF(M9198&lt;0.4,"Medium (20-39%)","High (40%+)")))</f>
        <v>No Discount</v>
      </c>
      <c r="R9198" s="0" t="str">
        <f aca="false">INDEX('Lookup Tables'!$B$2:$B$5,MATCH(F9198,'Lookup Tables'!$A$2:$A$5,0))</f>
        <v>Manager D</v>
      </c>
    </row>
    <row r="9199" customFormat="false" ht="15" hidden="false" customHeight="false" outlineLevel="0" collapsed="false">
      <c r="A9199" s="0" t="s">
        <v>6566</v>
      </c>
      <c r="B9199" s="13" t="n">
        <v>42134</v>
      </c>
      <c r="C9199" s="13" t="n">
        <v>42139</v>
      </c>
      <c r="D9199" s="14" t="s">
        <v>69</v>
      </c>
      <c r="E9199" s="14" t="s">
        <v>53</v>
      </c>
      <c r="F9199" s="14" t="s">
        <v>63</v>
      </c>
      <c r="G9199" s="14" t="s">
        <v>64</v>
      </c>
      <c r="H9199" s="14" t="s">
        <v>80</v>
      </c>
      <c r="I9199" s="14" t="s">
        <v>81</v>
      </c>
      <c r="J9199" s="14" t="s">
        <v>2081</v>
      </c>
      <c r="K9199" s="15" t="n">
        <v>1432</v>
      </c>
      <c r="L9199" s="0" t="n">
        <v>5</v>
      </c>
      <c r="M9199" s="16" t="n">
        <v>0.2</v>
      </c>
      <c r="N9199" s="17" t="n">
        <v>125.3</v>
      </c>
      <c r="O9199" s="0" t="str">
        <f aca="false">TEXT(B9199,"YYYY-MM")</f>
        <v>2015-05</v>
      </c>
      <c r="P9199" s="18" t="n">
        <f aca="false">IFERROR(N9199/K9199,0)</f>
        <v>0.0875</v>
      </c>
      <c r="Q9199" s="0" t="str">
        <f aca="false">IF(M9199=0,"No Discount",IF(M9199&lt;0.2,"Low (1-19%)",IF(M9199&lt;0.4,"Medium (20-39%)","High (40%+)")))</f>
        <v>Medium (20-39%)</v>
      </c>
      <c r="R9199" s="0" t="str">
        <f aca="false">INDEX('Lookup Tables'!$B$2:$B$5,MATCH(F9199,'Lookup Tables'!$A$2:$A$5,0))</f>
        <v>Manager D</v>
      </c>
    </row>
    <row r="9200" customFormat="false" ht="15" hidden="false" customHeight="false" outlineLevel="0" collapsed="false">
      <c r="A9200" s="0" t="s">
        <v>6566</v>
      </c>
      <c r="B9200" s="13" t="n">
        <v>42134</v>
      </c>
      <c r="C9200" s="13" t="n">
        <v>42139</v>
      </c>
      <c r="D9200" s="14" t="s">
        <v>69</v>
      </c>
      <c r="E9200" s="14" t="s">
        <v>53</v>
      </c>
      <c r="F9200" s="14" t="s">
        <v>63</v>
      </c>
      <c r="G9200" s="14" t="s">
        <v>64</v>
      </c>
      <c r="H9200" s="14" t="s">
        <v>65</v>
      </c>
      <c r="I9200" s="14" t="s">
        <v>303</v>
      </c>
      <c r="J9200" s="14" t="s">
        <v>4440</v>
      </c>
      <c r="K9200" s="15" t="n">
        <v>41.04</v>
      </c>
      <c r="L9200" s="0" t="n">
        <v>6</v>
      </c>
      <c r="M9200" s="16" t="n">
        <v>0</v>
      </c>
      <c r="N9200" s="17" t="n">
        <v>11.0808</v>
      </c>
      <c r="O9200" s="0" t="str">
        <f aca="false">TEXT(B9200,"YYYY-MM")</f>
        <v>2015-05</v>
      </c>
      <c r="P9200" s="18" t="n">
        <f aca="false">IFERROR(N9200/K9200,0)</f>
        <v>0.27</v>
      </c>
      <c r="Q9200" s="0" t="str">
        <f aca="false">IF(M9200=0,"No Discount",IF(M9200&lt;0.2,"Low (1-19%)",IF(M9200&lt;0.4,"Medium (20-39%)","High (40%+)")))</f>
        <v>No Discount</v>
      </c>
      <c r="R9200" s="0" t="str">
        <f aca="false">INDEX('Lookup Tables'!$B$2:$B$5,MATCH(F9200,'Lookup Tables'!$A$2:$A$5,0))</f>
        <v>Manager D</v>
      </c>
    </row>
    <row r="9201" customFormat="false" ht="15" hidden="false" customHeight="false" outlineLevel="0" collapsed="false">
      <c r="A9201" s="0" t="s">
        <v>6566</v>
      </c>
      <c r="B9201" s="13" t="n">
        <v>42134</v>
      </c>
      <c r="C9201" s="13" t="n">
        <v>42139</v>
      </c>
      <c r="D9201" s="14" t="s">
        <v>69</v>
      </c>
      <c r="E9201" s="14" t="s">
        <v>53</v>
      </c>
      <c r="F9201" s="14" t="s">
        <v>63</v>
      </c>
      <c r="G9201" s="14" t="s">
        <v>64</v>
      </c>
      <c r="H9201" s="14" t="s">
        <v>56</v>
      </c>
      <c r="I9201" s="14" t="s">
        <v>59</v>
      </c>
      <c r="J9201" s="14" t="s">
        <v>3104</v>
      </c>
      <c r="K9201" s="15" t="n">
        <v>256.784</v>
      </c>
      <c r="L9201" s="0" t="n">
        <v>1</v>
      </c>
      <c r="M9201" s="16" t="n">
        <v>0.2</v>
      </c>
      <c r="N9201" s="17" t="n">
        <v>32.098</v>
      </c>
      <c r="O9201" s="0" t="str">
        <f aca="false">TEXT(B9201,"YYYY-MM")</f>
        <v>2015-05</v>
      </c>
      <c r="P9201" s="18" t="n">
        <f aca="false">IFERROR(N9201/K9201,0)</f>
        <v>0.125</v>
      </c>
      <c r="Q9201" s="0" t="str">
        <f aca="false">IF(M9201=0,"No Discount",IF(M9201&lt;0.2,"Low (1-19%)",IF(M9201&lt;0.4,"Medium (20-39%)","High (40%+)")))</f>
        <v>Medium (20-39%)</v>
      </c>
      <c r="R9201" s="0" t="str">
        <f aca="false">INDEX('Lookup Tables'!$B$2:$B$5,MATCH(F9201,'Lookup Tables'!$A$2:$A$5,0))</f>
        <v>Manager D</v>
      </c>
    </row>
    <row r="9202" customFormat="false" ht="15" hidden="false" customHeight="false" outlineLevel="0" collapsed="false">
      <c r="A9202" s="0" t="s">
        <v>6567</v>
      </c>
      <c r="B9202" s="13" t="n">
        <v>43025</v>
      </c>
      <c r="C9202" s="13" t="n">
        <v>43028</v>
      </c>
      <c r="D9202" s="14" t="s">
        <v>137</v>
      </c>
      <c r="E9202" s="14" t="s">
        <v>53</v>
      </c>
      <c r="F9202" s="14" t="s">
        <v>117</v>
      </c>
      <c r="G9202" s="14" t="s">
        <v>391</v>
      </c>
      <c r="H9202" s="14" t="s">
        <v>56</v>
      </c>
      <c r="I9202" s="14" t="s">
        <v>57</v>
      </c>
      <c r="J9202" s="14" t="s">
        <v>772</v>
      </c>
      <c r="K9202" s="15" t="n">
        <v>120.98</v>
      </c>
      <c r="L9202" s="0" t="n">
        <v>1</v>
      </c>
      <c r="M9202" s="16" t="n">
        <v>0</v>
      </c>
      <c r="N9202" s="17" t="n">
        <v>12.098</v>
      </c>
      <c r="O9202" s="0" t="str">
        <f aca="false">TEXT(B9202,"YYYY-MM")</f>
        <v>2017-10</v>
      </c>
      <c r="P9202" s="18" t="n">
        <f aca="false">IFERROR(N9202/K9202,0)</f>
        <v>0.1</v>
      </c>
      <c r="Q9202" s="0" t="str">
        <f aca="false">IF(M9202=0,"No Discount",IF(M9202&lt;0.2,"Low (1-19%)",IF(M9202&lt;0.4,"Medium (20-39%)","High (40%+)")))</f>
        <v>No Discount</v>
      </c>
      <c r="R9202" s="0" t="str">
        <f aca="false">INDEX('Lookup Tables'!$B$2:$B$5,MATCH(F9202,'Lookup Tables'!$A$2:$A$5,0))</f>
        <v>Manager B</v>
      </c>
    </row>
    <row r="9203" customFormat="false" ht="15" hidden="false" customHeight="false" outlineLevel="0" collapsed="false">
      <c r="A9203" s="0" t="s">
        <v>6567</v>
      </c>
      <c r="B9203" s="13" t="n">
        <v>43025</v>
      </c>
      <c r="C9203" s="13" t="n">
        <v>43028</v>
      </c>
      <c r="D9203" s="14" t="s">
        <v>137</v>
      </c>
      <c r="E9203" s="14" t="s">
        <v>53</v>
      </c>
      <c r="F9203" s="14" t="s">
        <v>117</v>
      </c>
      <c r="G9203" s="14" t="s">
        <v>391</v>
      </c>
      <c r="H9203" s="14" t="s">
        <v>65</v>
      </c>
      <c r="I9203" s="14" t="s">
        <v>83</v>
      </c>
      <c r="J9203" s="14" t="s">
        <v>700</v>
      </c>
      <c r="K9203" s="15" t="n">
        <v>315.98</v>
      </c>
      <c r="L9203" s="0" t="n">
        <v>1</v>
      </c>
      <c r="M9203" s="16" t="n">
        <v>0</v>
      </c>
      <c r="N9203" s="17" t="n">
        <v>148.5106</v>
      </c>
      <c r="O9203" s="0" t="str">
        <f aca="false">TEXT(B9203,"YYYY-MM")</f>
        <v>2017-10</v>
      </c>
      <c r="P9203" s="18" t="n">
        <f aca="false">IFERROR(N9203/K9203,0)</f>
        <v>0.47</v>
      </c>
      <c r="Q9203" s="0" t="str">
        <f aca="false">IF(M9203=0,"No Discount",IF(M9203&lt;0.2,"Low (1-19%)",IF(M9203&lt;0.4,"Medium (20-39%)","High (40%+)")))</f>
        <v>No Discount</v>
      </c>
      <c r="R9203" s="0" t="str">
        <f aca="false">INDEX('Lookup Tables'!$B$2:$B$5,MATCH(F9203,'Lookup Tables'!$A$2:$A$5,0))</f>
        <v>Manager B</v>
      </c>
    </row>
    <row r="9204" customFormat="false" ht="15" hidden="false" customHeight="false" outlineLevel="0" collapsed="false">
      <c r="A9204" s="0" t="s">
        <v>6568</v>
      </c>
      <c r="B9204" s="13" t="n">
        <v>43038</v>
      </c>
      <c r="C9204" s="13" t="n">
        <v>43042</v>
      </c>
      <c r="D9204" s="14" t="s">
        <v>69</v>
      </c>
      <c r="E9204" s="14" t="s">
        <v>62</v>
      </c>
      <c r="F9204" s="14" t="s">
        <v>117</v>
      </c>
      <c r="G9204" s="14" t="s">
        <v>170</v>
      </c>
      <c r="H9204" s="14" t="s">
        <v>65</v>
      </c>
      <c r="I9204" s="14" t="s">
        <v>83</v>
      </c>
      <c r="J9204" s="14" t="s">
        <v>2328</v>
      </c>
      <c r="K9204" s="15" t="n">
        <v>28.752</v>
      </c>
      <c r="L9204" s="0" t="n">
        <v>3</v>
      </c>
      <c r="M9204" s="16" t="n">
        <v>0.2</v>
      </c>
      <c r="N9204" s="17" t="n">
        <v>10.0632</v>
      </c>
      <c r="O9204" s="0" t="str">
        <f aca="false">TEXT(B9204,"YYYY-MM")</f>
        <v>2017-10</v>
      </c>
      <c r="P9204" s="18" t="n">
        <f aca="false">IFERROR(N9204/K9204,0)</f>
        <v>0.35</v>
      </c>
      <c r="Q9204" s="0" t="str">
        <f aca="false">IF(M9204=0,"No Discount",IF(M9204&lt;0.2,"Low (1-19%)",IF(M9204&lt;0.4,"Medium (20-39%)","High (40%+)")))</f>
        <v>Medium (20-39%)</v>
      </c>
      <c r="R9204" s="0" t="str">
        <f aca="false">INDEX('Lookup Tables'!$B$2:$B$5,MATCH(F9204,'Lookup Tables'!$A$2:$A$5,0))</f>
        <v>Manager B</v>
      </c>
    </row>
    <row r="9205" customFormat="false" ht="15" hidden="false" customHeight="false" outlineLevel="0" collapsed="false">
      <c r="A9205" s="0" t="s">
        <v>6568</v>
      </c>
      <c r="B9205" s="13" t="n">
        <v>43038</v>
      </c>
      <c r="C9205" s="13" t="n">
        <v>43042</v>
      </c>
      <c r="D9205" s="14" t="s">
        <v>69</v>
      </c>
      <c r="E9205" s="14" t="s">
        <v>62</v>
      </c>
      <c r="F9205" s="14" t="s">
        <v>117</v>
      </c>
      <c r="G9205" s="14" t="s">
        <v>170</v>
      </c>
      <c r="H9205" s="14" t="s">
        <v>65</v>
      </c>
      <c r="I9205" s="14" t="s">
        <v>78</v>
      </c>
      <c r="J9205" s="14" t="s">
        <v>2370</v>
      </c>
      <c r="K9205" s="15" t="n">
        <v>114.95</v>
      </c>
      <c r="L9205" s="0" t="n">
        <v>5</v>
      </c>
      <c r="M9205" s="16" t="n">
        <v>0</v>
      </c>
      <c r="N9205" s="17" t="n">
        <v>32.186</v>
      </c>
      <c r="O9205" s="0" t="str">
        <f aca="false">TEXT(B9205,"YYYY-MM")</f>
        <v>2017-10</v>
      </c>
      <c r="P9205" s="18" t="n">
        <f aca="false">IFERROR(N9205/K9205,0)</f>
        <v>0.28</v>
      </c>
      <c r="Q9205" s="0" t="str">
        <f aca="false">IF(M9205=0,"No Discount",IF(M9205&lt;0.2,"Low (1-19%)",IF(M9205&lt;0.4,"Medium (20-39%)","High (40%+)")))</f>
        <v>No Discount</v>
      </c>
      <c r="R9205" s="0" t="str">
        <f aca="false">INDEX('Lookup Tables'!$B$2:$B$5,MATCH(F9205,'Lookup Tables'!$A$2:$A$5,0))</f>
        <v>Manager B</v>
      </c>
    </row>
    <row r="9206" customFormat="false" ht="15" hidden="false" customHeight="false" outlineLevel="0" collapsed="false">
      <c r="A9206" s="0" t="s">
        <v>6569</v>
      </c>
      <c r="B9206" s="13" t="n">
        <v>43070</v>
      </c>
      <c r="C9206" s="13" t="n">
        <v>43074</v>
      </c>
      <c r="D9206" s="14" t="s">
        <v>69</v>
      </c>
      <c r="E9206" s="14" t="s">
        <v>62</v>
      </c>
      <c r="F9206" s="14" t="s">
        <v>63</v>
      </c>
      <c r="G9206" s="14" t="s">
        <v>64</v>
      </c>
      <c r="H9206" s="14" t="s">
        <v>65</v>
      </c>
      <c r="I9206" s="14" t="s">
        <v>78</v>
      </c>
      <c r="J9206" s="14" t="s">
        <v>300</v>
      </c>
      <c r="K9206" s="15" t="n">
        <v>23.04</v>
      </c>
      <c r="L9206" s="0" t="n">
        <v>8</v>
      </c>
      <c r="M9206" s="16" t="n">
        <v>0</v>
      </c>
      <c r="N9206" s="17" t="n">
        <v>6.912</v>
      </c>
      <c r="O9206" s="0" t="str">
        <f aca="false">TEXT(B9206,"YYYY-MM")</f>
        <v>2017-12</v>
      </c>
      <c r="P9206" s="18" t="n">
        <f aca="false">IFERROR(N9206/K9206,0)</f>
        <v>0.3</v>
      </c>
      <c r="Q9206" s="0" t="str">
        <f aca="false">IF(M9206=0,"No Discount",IF(M9206&lt;0.2,"Low (1-19%)",IF(M9206&lt;0.4,"Medium (20-39%)","High (40%+)")))</f>
        <v>No Discount</v>
      </c>
      <c r="R9206" s="0" t="str">
        <f aca="false">INDEX('Lookup Tables'!$B$2:$B$5,MATCH(F9206,'Lookup Tables'!$A$2:$A$5,0))</f>
        <v>Manager D</v>
      </c>
    </row>
    <row r="9207" customFormat="false" ht="15" hidden="false" customHeight="false" outlineLevel="0" collapsed="false">
      <c r="A9207" s="0" t="s">
        <v>6570</v>
      </c>
      <c r="B9207" s="13" t="n">
        <v>42846</v>
      </c>
      <c r="C9207" s="13" t="n">
        <v>42846</v>
      </c>
      <c r="D9207" s="14" t="s">
        <v>606</v>
      </c>
      <c r="E9207" s="14" t="s">
        <v>53</v>
      </c>
      <c r="F9207" s="14" t="s">
        <v>117</v>
      </c>
      <c r="G9207" s="14" t="s">
        <v>375</v>
      </c>
      <c r="H9207" s="14" t="s">
        <v>65</v>
      </c>
      <c r="I9207" s="14" t="s">
        <v>78</v>
      </c>
      <c r="J9207" s="14" t="s">
        <v>1644</v>
      </c>
      <c r="K9207" s="15" t="n">
        <v>15.48</v>
      </c>
      <c r="L9207" s="0" t="n">
        <v>3</v>
      </c>
      <c r="M9207" s="16" t="n">
        <v>0</v>
      </c>
      <c r="N9207" s="17" t="n">
        <v>4.4892</v>
      </c>
      <c r="O9207" s="0" t="str">
        <f aca="false">TEXT(B9207,"YYYY-MM")</f>
        <v>2017-04</v>
      </c>
      <c r="P9207" s="18" t="n">
        <f aca="false">IFERROR(N9207/K9207,0)</f>
        <v>0.29</v>
      </c>
      <c r="Q9207" s="0" t="str">
        <f aca="false">IF(M9207=0,"No Discount",IF(M9207&lt;0.2,"Low (1-19%)",IF(M9207&lt;0.4,"Medium (20-39%)","High (40%+)")))</f>
        <v>No Discount</v>
      </c>
      <c r="R9207" s="0" t="str">
        <f aca="false">INDEX('Lookup Tables'!$B$2:$B$5,MATCH(F9207,'Lookup Tables'!$A$2:$A$5,0))</f>
        <v>Manager B</v>
      </c>
    </row>
    <row r="9208" customFormat="false" ht="15" hidden="false" customHeight="false" outlineLevel="0" collapsed="false">
      <c r="A9208" s="0" t="s">
        <v>6570</v>
      </c>
      <c r="B9208" s="13" t="n">
        <v>42846</v>
      </c>
      <c r="C9208" s="13" t="n">
        <v>42846</v>
      </c>
      <c r="D9208" s="14" t="s">
        <v>606</v>
      </c>
      <c r="E9208" s="14" t="s">
        <v>53</v>
      </c>
      <c r="F9208" s="14" t="s">
        <v>117</v>
      </c>
      <c r="G9208" s="14" t="s">
        <v>375</v>
      </c>
      <c r="H9208" s="14" t="s">
        <v>65</v>
      </c>
      <c r="I9208" s="14" t="s">
        <v>91</v>
      </c>
      <c r="J9208" s="14" t="s">
        <v>4377</v>
      </c>
      <c r="K9208" s="15" t="n">
        <v>51.84</v>
      </c>
      <c r="L9208" s="0" t="n">
        <v>8</v>
      </c>
      <c r="M9208" s="16" t="n">
        <v>0</v>
      </c>
      <c r="N9208" s="17" t="n">
        <v>24.8832</v>
      </c>
      <c r="O9208" s="0" t="str">
        <f aca="false">TEXT(B9208,"YYYY-MM")</f>
        <v>2017-04</v>
      </c>
      <c r="P9208" s="18" t="n">
        <f aca="false">IFERROR(N9208/K9208,0)</f>
        <v>0.48</v>
      </c>
      <c r="Q9208" s="0" t="str">
        <f aca="false">IF(M9208=0,"No Discount",IF(M9208&lt;0.2,"Low (1-19%)",IF(M9208&lt;0.4,"Medium (20-39%)","High (40%+)")))</f>
        <v>No Discount</v>
      </c>
      <c r="R9208" s="0" t="str">
        <f aca="false">INDEX('Lookup Tables'!$B$2:$B$5,MATCH(F9208,'Lookup Tables'!$A$2:$A$5,0))</f>
        <v>Manager B</v>
      </c>
    </row>
    <row r="9209" customFormat="false" ht="15" hidden="false" customHeight="false" outlineLevel="0" collapsed="false">
      <c r="A9209" s="0" t="s">
        <v>6571</v>
      </c>
      <c r="B9209" s="13" t="n">
        <v>43315</v>
      </c>
      <c r="C9209" s="13" t="n">
        <v>43319</v>
      </c>
      <c r="D9209" s="14" t="s">
        <v>69</v>
      </c>
      <c r="E9209" s="14" t="s">
        <v>53</v>
      </c>
      <c r="F9209" s="14" t="s">
        <v>98</v>
      </c>
      <c r="G9209" s="14" t="s">
        <v>146</v>
      </c>
      <c r="H9209" s="14" t="s">
        <v>80</v>
      </c>
      <c r="I9209" s="14" t="s">
        <v>123</v>
      </c>
      <c r="J9209" s="14" t="s">
        <v>2676</v>
      </c>
      <c r="K9209" s="15" t="n">
        <v>39.816</v>
      </c>
      <c r="L9209" s="0" t="n">
        <v>3</v>
      </c>
      <c r="M9209" s="16" t="n">
        <v>0.2</v>
      </c>
      <c r="N9209" s="17" t="n">
        <v>7.4655</v>
      </c>
      <c r="O9209" s="0" t="str">
        <f aca="false">TEXT(B9209,"YYYY-MM")</f>
        <v>2018-08</v>
      </c>
      <c r="P9209" s="18" t="n">
        <f aca="false">IFERROR(N9209/K9209,0)</f>
        <v>0.1875</v>
      </c>
      <c r="Q9209" s="0" t="str">
        <f aca="false">IF(M9209=0,"No Discount",IF(M9209&lt;0.2,"Low (1-19%)",IF(M9209&lt;0.4,"Medium (20-39%)","High (40%+)")))</f>
        <v>Medium (20-39%)</v>
      </c>
      <c r="R9209" s="0" t="str">
        <f aca="false">INDEX('Lookup Tables'!$B$2:$B$5,MATCH(F9209,'Lookup Tables'!$A$2:$A$5,0))</f>
        <v>Manager A</v>
      </c>
    </row>
    <row r="9210" customFormat="false" ht="15" hidden="false" customHeight="false" outlineLevel="0" collapsed="false">
      <c r="A9210" s="0" t="s">
        <v>6572</v>
      </c>
      <c r="B9210" s="13" t="n">
        <v>43315</v>
      </c>
      <c r="C9210" s="13" t="n">
        <v>43320</v>
      </c>
      <c r="D9210" s="14" t="s">
        <v>52</v>
      </c>
      <c r="E9210" s="14" t="s">
        <v>62</v>
      </c>
      <c r="F9210" s="14" t="s">
        <v>63</v>
      </c>
      <c r="G9210" s="14" t="s">
        <v>94</v>
      </c>
      <c r="H9210" s="14" t="s">
        <v>65</v>
      </c>
      <c r="I9210" s="14" t="s">
        <v>73</v>
      </c>
      <c r="J9210" s="14" t="s">
        <v>2339</v>
      </c>
      <c r="K9210" s="15" t="n">
        <v>16.06</v>
      </c>
      <c r="L9210" s="0" t="n">
        <v>1</v>
      </c>
      <c r="M9210" s="16" t="n">
        <v>0</v>
      </c>
      <c r="N9210" s="17" t="n">
        <v>4.1756</v>
      </c>
      <c r="O9210" s="0" t="str">
        <f aca="false">TEXT(B9210,"YYYY-MM")</f>
        <v>2018-08</v>
      </c>
      <c r="P9210" s="18" t="n">
        <f aca="false">IFERROR(N9210/K9210,0)</f>
        <v>0.26</v>
      </c>
      <c r="Q9210" s="0" t="str">
        <f aca="false">IF(M9210=0,"No Discount",IF(M9210&lt;0.2,"Low (1-19%)",IF(M9210&lt;0.4,"Medium (20-39%)","High (40%+)")))</f>
        <v>No Discount</v>
      </c>
      <c r="R9210" s="0" t="str">
        <f aca="false">INDEX('Lookup Tables'!$B$2:$B$5,MATCH(F9210,'Lookup Tables'!$A$2:$A$5,0))</f>
        <v>Manager D</v>
      </c>
    </row>
    <row r="9211" customFormat="false" ht="15" hidden="false" customHeight="false" outlineLevel="0" collapsed="false">
      <c r="A9211" s="0" t="s">
        <v>6573</v>
      </c>
      <c r="B9211" s="13" t="n">
        <v>43445</v>
      </c>
      <c r="C9211" s="13" t="n">
        <v>43448</v>
      </c>
      <c r="D9211" s="14" t="s">
        <v>52</v>
      </c>
      <c r="E9211" s="14" t="s">
        <v>97</v>
      </c>
      <c r="F9211" s="14" t="s">
        <v>98</v>
      </c>
      <c r="G9211" s="14" t="s">
        <v>265</v>
      </c>
      <c r="H9211" s="14" t="s">
        <v>65</v>
      </c>
      <c r="I9211" s="14" t="s">
        <v>129</v>
      </c>
      <c r="J9211" s="14" t="s">
        <v>1924</v>
      </c>
      <c r="K9211" s="15" t="n">
        <v>7.28</v>
      </c>
      <c r="L9211" s="0" t="n">
        <v>1</v>
      </c>
      <c r="M9211" s="16" t="n">
        <v>0</v>
      </c>
      <c r="N9211" s="17" t="n">
        <v>3.4944</v>
      </c>
      <c r="O9211" s="0" t="str">
        <f aca="false">TEXT(B9211,"YYYY-MM")</f>
        <v>2018-12</v>
      </c>
      <c r="P9211" s="18" t="n">
        <f aca="false">IFERROR(N9211/K9211,0)</f>
        <v>0.48</v>
      </c>
      <c r="Q9211" s="0" t="str">
        <f aca="false">IF(M9211=0,"No Discount",IF(M9211&lt;0.2,"Low (1-19%)",IF(M9211&lt;0.4,"Medium (20-39%)","High (40%+)")))</f>
        <v>No Discount</v>
      </c>
      <c r="R9211" s="0" t="str">
        <f aca="false">INDEX('Lookup Tables'!$B$2:$B$5,MATCH(F9211,'Lookup Tables'!$A$2:$A$5,0))</f>
        <v>Manager A</v>
      </c>
    </row>
    <row r="9212" customFormat="false" ht="15" hidden="false" customHeight="false" outlineLevel="0" collapsed="false">
      <c r="A9212" s="0" t="s">
        <v>6573</v>
      </c>
      <c r="B9212" s="13" t="n">
        <v>43445</v>
      </c>
      <c r="C9212" s="13" t="n">
        <v>43448</v>
      </c>
      <c r="D9212" s="14" t="s">
        <v>52</v>
      </c>
      <c r="E9212" s="14" t="s">
        <v>97</v>
      </c>
      <c r="F9212" s="14" t="s">
        <v>98</v>
      </c>
      <c r="G9212" s="14" t="s">
        <v>265</v>
      </c>
      <c r="H9212" s="14" t="s">
        <v>65</v>
      </c>
      <c r="I9212" s="14" t="s">
        <v>83</v>
      </c>
      <c r="J9212" s="14" t="s">
        <v>1337</v>
      </c>
      <c r="K9212" s="15" t="n">
        <v>5.4</v>
      </c>
      <c r="L9212" s="0" t="n">
        <v>3</v>
      </c>
      <c r="M9212" s="16" t="n">
        <v>0</v>
      </c>
      <c r="N9212" s="17" t="n">
        <v>2.592</v>
      </c>
      <c r="O9212" s="0" t="str">
        <f aca="false">TEXT(B9212,"YYYY-MM")</f>
        <v>2018-12</v>
      </c>
      <c r="P9212" s="18" t="n">
        <f aca="false">IFERROR(N9212/K9212,0)</f>
        <v>0.48</v>
      </c>
      <c r="Q9212" s="0" t="str">
        <f aca="false">IF(M9212=0,"No Discount",IF(M9212&lt;0.2,"Low (1-19%)",IF(M9212&lt;0.4,"Medium (20-39%)","High (40%+)")))</f>
        <v>No Discount</v>
      </c>
      <c r="R9212" s="0" t="str">
        <f aca="false">INDEX('Lookup Tables'!$B$2:$B$5,MATCH(F9212,'Lookup Tables'!$A$2:$A$5,0))</f>
        <v>Manager A</v>
      </c>
    </row>
    <row r="9213" customFormat="false" ht="15" hidden="false" customHeight="false" outlineLevel="0" collapsed="false">
      <c r="A9213" s="0" t="s">
        <v>6574</v>
      </c>
      <c r="B9213" s="13" t="n">
        <v>42443</v>
      </c>
      <c r="C9213" s="13" t="n">
        <v>42448</v>
      </c>
      <c r="D9213" s="14" t="s">
        <v>69</v>
      </c>
      <c r="E9213" s="14" t="s">
        <v>53</v>
      </c>
      <c r="F9213" s="14" t="s">
        <v>63</v>
      </c>
      <c r="G9213" s="14" t="s">
        <v>64</v>
      </c>
      <c r="H9213" s="14" t="s">
        <v>65</v>
      </c>
      <c r="I9213" s="14" t="s">
        <v>91</v>
      </c>
      <c r="J9213" s="14" t="s">
        <v>520</v>
      </c>
      <c r="K9213" s="15" t="n">
        <v>19.44</v>
      </c>
      <c r="L9213" s="0" t="n">
        <v>3</v>
      </c>
      <c r="M9213" s="16" t="n">
        <v>0</v>
      </c>
      <c r="N9213" s="17" t="n">
        <v>9.3312</v>
      </c>
      <c r="O9213" s="0" t="str">
        <f aca="false">TEXT(B9213,"YYYY-MM")</f>
        <v>2016-03</v>
      </c>
      <c r="P9213" s="18" t="n">
        <f aca="false">IFERROR(N9213/K9213,0)</f>
        <v>0.48</v>
      </c>
      <c r="Q9213" s="0" t="str">
        <f aca="false">IF(M9213=0,"No Discount",IF(M9213&lt;0.2,"Low (1-19%)",IF(M9213&lt;0.4,"Medium (20-39%)","High (40%+)")))</f>
        <v>No Discount</v>
      </c>
      <c r="R9213" s="0" t="str">
        <f aca="false">INDEX('Lookup Tables'!$B$2:$B$5,MATCH(F9213,'Lookup Tables'!$A$2:$A$5,0))</f>
        <v>Manager D</v>
      </c>
    </row>
    <row r="9214" customFormat="false" ht="15" hidden="false" customHeight="false" outlineLevel="0" collapsed="false">
      <c r="A9214" s="0" t="s">
        <v>6575</v>
      </c>
      <c r="B9214" s="13" t="n">
        <v>42346</v>
      </c>
      <c r="C9214" s="13" t="n">
        <v>42353</v>
      </c>
      <c r="D9214" s="14" t="s">
        <v>69</v>
      </c>
      <c r="E9214" s="14" t="s">
        <v>62</v>
      </c>
      <c r="F9214" s="14" t="s">
        <v>63</v>
      </c>
      <c r="G9214" s="14" t="s">
        <v>64</v>
      </c>
      <c r="H9214" s="14" t="s">
        <v>56</v>
      </c>
      <c r="I9214" s="14" t="s">
        <v>76</v>
      </c>
      <c r="J9214" s="14" t="s">
        <v>185</v>
      </c>
      <c r="K9214" s="15" t="n">
        <v>39.88</v>
      </c>
      <c r="L9214" s="0" t="n">
        <v>2</v>
      </c>
      <c r="M9214" s="16" t="n">
        <v>0</v>
      </c>
      <c r="N9214" s="17" t="n">
        <v>11.1664</v>
      </c>
      <c r="O9214" s="0" t="str">
        <f aca="false">TEXT(B9214,"YYYY-MM")</f>
        <v>2015-12</v>
      </c>
      <c r="P9214" s="18" t="n">
        <f aca="false">IFERROR(N9214/K9214,0)</f>
        <v>0.28</v>
      </c>
      <c r="Q9214" s="0" t="str">
        <f aca="false">IF(M9214=0,"No Discount",IF(M9214&lt;0.2,"Low (1-19%)",IF(M9214&lt;0.4,"Medium (20-39%)","High (40%+)")))</f>
        <v>No Discount</v>
      </c>
      <c r="R9214" s="0" t="str">
        <f aca="false">INDEX('Lookup Tables'!$B$2:$B$5,MATCH(F9214,'Lookup Tables'!$A$2:$A$5,0))</f>
        <v>Manager D</v>
      </c>
    </row>
    <row r="9215" customFormat="false" ht="15" hidden="false" customHeight="false" outlineLevel="0" collapsed="false">
      <c r="A9215" s="0" t="s">
        <v>6575</v>
      </c>
      <c r="B9215" s="13" t="n">
        <v>42346</v>
      </c>
      <c r="C9215" s="13" t="n">
        <v>42353</v>
      </c>
      <c r="D9215" s="14" t="s">
        <v>69</v>
      </c>
      <c r="E9215" s="14" t="s">
        <v>62</v>
      </c>
      <c r="F9215" s="14" t="s">
        <v>63</v>
      </c>
      <c r="G9215" s="14" t="s">
        <v>64</v>
      </c>
      <c r="H9215" s="14" t="s">
        <v>56</v>
      </c>
      <c r="I9215" s="14" t="s">
        <v>76</v>
      </c>
      <c r="J9215" s="14" t="s">
        <v>2019</v>
      </c>
      <c r="K9215" s="15" t="n">
        <v>79.44</v>
      </c>
      <c r="L9215" s="0" t="n">
        <v>3</v>
      </c>
      <c r="M9215" s="16" t="n">
        <v>0</v>
      </c>
      <c r="N9215" s="17" t="n">
        <v>28.5984</v>
      </c>
      <c r="O9215" s="0" t="str">
        <f aca="false">TEXT(B9215,"YYYY-MM")</f>
        <v>2015-12</v>
      </c>
      <c r="P9215" s="18" t="n">
        <f aca="false">IFERROR(N9215/K9215,0)</f>
        <v>0.36</v>
      </c>
      <c r="Q9215" s="0" t="str">
        <f aca="false">IF(M9215=0,"No Discount",IF(M9215&lt;0.2,"Low (1-19%)",IF(M9215&lt;0.4,"Medium (20-39%)","High (40%+)")))</f>
        <v>No Discount</v>
      </c>
      <c r="R9215" s="0" t="str">
        <f aca="false">INDEX('Lookup Tables'!$B$2:$B$5,MATCH(F9215,'Lookup Tables'!$A$2:$A$5,0))</f>
        <v>Manager D</v>
      </c>
    </row>
    <row r="9216" customFormat="false" ht="15" hidden="false" customHeight="false" outlineLevel="0" collapsed="false">
      <c r="A9216" s="0" t="s">
        <v>6576</v>
      </c>
      <c r="B9216" s="13" t="n">
        <v>43373</v>
      </c>
      <c r="C9216" s="13" t="n">
        <v>43375</v>
      </c>
      <c r="D9216" s="14" t="s">
        <v>137</v>
      </c>
      <c r="E9216" s="14" t="s">
        <v>62</v>
      </c>
      <c r="F9216" s="14" t="s">
        <v>117</v>
      </c>
      <c r="G9216" s="14" t="s">
        <v>118</v>
      </c>
      <c r="H9216" s="14" t="s">
        <v>65</v>
      </c>
      <c r="I9216" s="14" t="s">
        <v>66</v>
      </c>
      <c r="J9216" s="14" t="s">
        <v>6577</v>
      </c>
      <c r="K9216" s="15" t="n">
        <v>20.664</v>
      </c>
      <c r="L9216" s="0" t="n">
        <v>7</v>
      </c>
      <c r="M9216" s="16" t="n">
        <v>0.2</v>
      </c>
      <c r="N9216" s="17" t="n">
        <v>6.9741</v>
      </c>
      <c r="O9216" s="0" t="str">
        <f aca="false">TEXT(B9216,"YYYY-MM")</f>
        <v>2018-09</v>
      </c>
      <c r="P9216" s="18" t="n">
        <f aca="false">IFERROR(N9216/K9216,0)</f>
        <v>0.3375</v>
      </c>
      <c r="Q9216" s="0" t="str">
        <f aca="false">IF(M9216=0,"No Discount",IF(M9216&lt;0.2,"Low (1-19%)",IF(M9216&lt;0.4,"Medium (20-39%)","High (40%+)")))</f>
        <v>Medium (20-39%)</v>
      </c>
      <c r="R9216" s="0" t="str">
        <f aca="false">INDEX('Lookup Tables'!$B$2:$B$5,MATCH(F9216,'Lookup Tables'!$A$2:$A$5,0))</f>
        <v>Manager B</v>
      </c>
    </row>
    <row r="9217" customFormat="false" ht="15" hidden="false" customHeight="false" outlineLevel="0" collapsed="false">
      <c r="A9217" s="0" t="s">
        <v>6578</v>
      </c>
      <c r="B9217" s="13" t="n">
        <v>43060</v>
      </c>
      <c r="C9217" s="13" t="n">
        <v>43065</v>
      </c>
      <c r="D9217" s="14" t="s">
        <v>69</v>
      </c>
      <c r="E9217" s="14" t="s">
        <v>62</v>
      </c>
      <c r="F9217" s="14" t="s">
        <v>63</v>
      </c>
      <c r="G9217" s="14" t="s">
        <v>64</v>
      </c>
      <c r="H9217" s="14" t="s">
        <v>65</v>
      </c>
      <c r="I9217" s="14" t="s">
        <v>91</v>
      </c>
      <c r="J9217" s="14" t="s">
        <v>886</v>
      </c>
      <c r="K9217" s="15" t="n">
        <v>32.4</v>
      </c>
      <c r="L9217" s="0" t="n">
        <v>5</v>
      </c>
      <c r="M9217" s="16" t="n">
        <v>0</v>
      </c>
      <c r="N9217" s="17" t="n">
        <v>15.552</v>
      </c>
      <c r="O9217" s="0" t="str">
        <f aca="false">TEXT(B9217,"YYYY-MM")</f>
        <v>2017-11</v>
      </c>
      <c r="P9217" s="18" t="n">
        <f aca="false">IFERROR(N9217/K9217,0)</f>
        <v>0.48</v>
      </c>
      <c r="Q9217" s="0" t="str">
        <f aca="false">IF(M9217=0,"No Discount",IF(M9217&lt;0.2,"Low (1-19%)",IF(M9217&lt;0.4,"Medium (20-39%)","High (40%+)")))</f>
        <v>No Discount</v>
      </c>
      <c r="R9217" s="0" t="str">
        <f aca="false">INDEX('Lookup Tables'!$B$2:$B$5,MATCH(F9217,'Lookup Tables'!$A$2:$A$5,0))</f>
        <v>Manager D</v>
      </c>
    </row>
    <row r="9218" customFormat="false" ht="15" hidden="false" customHeight="false" outlineLevel="0" collapsed="false">
      <c r="A9218" s="0" t="s">
        <v>6579</v>
      </c>
      <c r="B9218" s="13" t="n">
        <v>43428</v>
      </c>
      <c r="C9218" s="13" t="n">
        <v>43434</v>
      </c>
      <c r="D9218" s="14" t="s">
        <v>69</v>
      </c>
      <c r="E9218" s="14" t="s">
        <v>62</v>
      </c>
      <c r="F9218" s="14" t="s">
        <v>98</v>
      </c>
      <c r="G9218" s="14" t="s">
        <v>99</v>
      </c>
      <c r="H9218" s="14" t="s">
        <v>65</v>
      </c>
      <c r="I9218" s="14" t="s">
        <v>85</v>
      </c>
      <c r="J9218" s="14" t="s">
        <v>100</v>
      </c>
      <c r="K9218" s="15" t="n">
        <v>13.762</v>
      </c>
      <c r="L9218" s="0" t="n">
        <v>1</v>
      </c>
      <c r="M9218" s="16" t="n">
        <v>0.8</v>
      </c>
      <c r="N9218" s="17" t="n">
        <v>-24.7716</v>
      </c>
      <c r="O9218" s="0" t="str">
        <f aca="false">TEXT(B9218,"YYYY-MM")</f>
        <v>2018-11</v>
      </c>
      <c r="P9218" s="18" t="n">
        <f aca="false">IFERROR(N9218/K9218,0)</f>
        <v>-1.8</v>
      </c>
      <c r="Q9218" s="0" t="str">
        <f aca="false">IF(M9218=0,"No Discount",IF(M9218&lt;0.2,"Low (1-19%)",IF(M9218&lt;0.4,"Medium (20-39%)","High (40%+)")))</f>
        <v>High (40%+)</v>
      </c>
      <c r="R9218" s="0" t="str">
        <f aca="false">INDEX('Lookup Tables'!$B$2:$B$5,MATCH(F9218,'Lookup Tables'!$A$2:$A$5,0))</f>
        <v>Manager A</v>
      </c>
    </row>
    <row r="9219" customFormat="false" ht="15" hidden="false" customHeight="false" outlineLevel="0" collapsed="false">
      <c r="A9219" s="0" t="s">
        <v>6580</v>
      </c>
      <c r="B9219" s="13" t="n">
        <v>43418</v>
      </c>
      <c r="C9219" s="13" t="n">
        <v>43421</v>
      </c>
      <c r="D9219" s="14" t="s">
        <v>137</v>
      </c>
      <c r="E9219" s="14" t="s">
        <v>97</v>
      </c>
      <c r="F9219" s="14" t="s">
        <v>98</v>
      </c>
      <c r="G9219" s="14" t="s">
        <v>153</v>
      </c>
      <c r="H9219" s="14" t="s">
        <v>65</v>
      </c>
      <c r="I9219" s="14" t="s">
        <v>129</v>
      </c>
      <c r="J9219" s="14" t="s">
        <v>1168</v>
      </c>
      <c r="K9219" s="15" t="n">
        <v>15.28</v>
      </c>
      <c r="L9219" s="0" t="n">
        <v>2</v>
      </c>
      <c r="M9219" s="16" t="n">
        <v>0</v>
      </c>
      <c r="N9219" s="17" t="n">
        <v>7.4872</v>
      </c>
      <c r="O9219" s="0" t="str">
        <f aca="false">TEXT(B9219,"YYYY-MM")</f>
        <v>2018-11</v>
      </c>
      <c r="P9219" s="18" t="n">
        <f aca="false">IFERROR(N9219/K9219,0)</f>
        <v>0.49</v>
      </c>
      <c r="Q9219" s="0" t="str">
        <f aca="false">IF(M9219=0,"No Discount",IF(M9219&lt;0.2,"Low (1-19%)",IF(M9219&lt;0.4,"Medium (20-39%)","High (40%+)")))</f>
        <v>No Discount</v>
      </c>
      <c r="R9219" s="0" t="str">
        <f aca="false">INDEX('Lookup Tables'!$B$2:$B$5,MATCH(F9219,'Lookup Tables'!$A$2:$A$5,0))</f>
        <v>Manager A</v>
      </c>
    </row>
    <row r="9220" customFormat="false" ht="15" hidden="false" customHeight="false" outlineLevel="0" collapsed="false">
      <c r="A9220" s="0" t="s">
        <v>6581</v>
      </c>
      <c r="B9220" s="13" t="n">
        <v>42598</v>
      </c>
      <c r="C9220" s="13" t="n">
        <v>42602</v>
      </c>
      <c r="D9220" s="14" t="s">
        <v>69</v>
      </c>
      <c r="E9220" s="14" t="s">
        <v>53</v>
      </c>
      <c r="F9220" s="14" t="s">
        <v>117</v>
      </c>
      <c r="G9220" s="14" t="s">
        <v>118</v>
      </c>
      <c r="H9220" s="14" t="s">
        <v>65</v>
      </c>
      <c r="I9220" s="14" t="s">
        <v>73</v>
      </c>
      <c r="J9220" s="14" t="s">
        <v>1534</v>
      </c>
      <c r="K9220" s="15" t="n">
        <v>44.688</v>
      </c>
      <c r="L9220" s="0" t="n">
        <v>7</v>
      </c>
      <c r="M9220" s="16" t="n">
        <v>0.2</v>
      </c>
      <c r="N9220" s="17" t="n">
        <v>3.3516</v>
      </c>
      <c r="O9220" s="0" t="str">
        <f aca="false">TEXT(B9220,"YYYY-MM")</f>
        <v>2016-08</v>
      </c>
      <c r="P9220" s="18" t="n">
        <f aca="false">IFERROR(N9220/K9220,0)</f>
        <v>0.075</v>
      </c>
      <c r="Q9220" s="0" t="str">
        <f aca="false">IF(M9220=0,"No Discount",IF(M9220&lt;0.2,"Low (1-19%)",IF(M9220&lt;0.4,"Medium (20-39%)","High (40%+)")))</f>
        <v>Medium (20-39%)</v>
      </c>
      <c r="R9220" s="0" t="str">
        <f aca="false">INDEX('Lookup Tables'!$B$2:$B$5,MATCH(F9220,'Lookup Tables'!$A$2:$A$5,0))</f>
        <v>Manager B</v>
      </c>
    </row>
    <row r="9221" customFormat="false" ht="15" hidden="false" customHeight="false" outlineLevel="0" collapsed="false">
      <c r="A9221" s="0" t="s">
        <v>6581</v>
      </c>
      <c r="B9221" s="13" t="n">
        <v>42598</v>
      </c>
      <c r="C9221" s="13" t="n">
        <v>42602</v>
      </c>
      <c r="D9221" s="14" t="s">
        <v>69</v>
      </c>
      <c r="E9221" s="14" t="s">
        <v>53</v>
      </c>
      <c r="F9221" s="14" t="s">
        <v>117</v>
      </c>
      <c r="G9221" s="14" t="s">
        <v>118</v>
      </c>
      <c r="H9221" s="14" t="s">
        <v>56</v>
      </c>
      <c r="I9221" s="14" t="s">
        <v>57</v>
      </c>
      <c r="J9221" s="14" t="s">
        <v>2624</v>
      </c>
      <c r="K9221" s="15" t="n">
        <v>301.47</v>
      </c>
      <c r="L9221" s="0" t="n">
        <v>3</v>
      </c>
      <c r="M9221" s="16" t="n">
        <v>0.5</v>
      </c>
      <c r="N9221" s="17" t="n">
        <v>-204.9996</v>
      </c>
      <c r="O9221" s="0" t="str">
        <f aca="false">TEXT(B9221,"YYYY-MM")</f>
        <v>2016-08</v>
      </c>
      <c r="P9221" s="18" t="n">
        <f aca="false">IFERROR(N9221/K9221,0)</f>
        <v>-0.68</v>
      </c>
      <c r="Q9221" s="0" t="str">
        <f aca="false">IF(M9221=0,"No Discount",IF(M9221&lt;0.2,"Low (1-19%)",IF(M9221&lt;0.4,"Medium (20-39%)","High (40%+)")))</f>
        <v>High (40%+)</v>
      </c>
      <c r="R9221" s="0" t="str">
        <f aca="false">INDEX('Lookup Tables'!$B$2:$B$5,MATCH(F9221,'Lookup Tables'!$A$2:$A$5,0))</f>
        <v>Manager B</v>
      </c>
    </row>
    <row r="9222" customFormat="false" ht="15" hidden="false" customHeight="false" outlineLevel="0" collapsed="false">
      <c r="A9222" s="0" t="s">
        <v>6582</v>
      </c>
      <c r="B9222" s="13" t="n">
        <v>43386</v>
      </c>
      <c r="C9222" s="13" t="n">
        <v>43387</v>
      </c>
      <c r="D9222" s="14" t="s">
        <v>137</v>
      </c>
      <c r="E9222" s="14" t="s">
        <v>53</v>
      </c>
      <c r="F9222" s="14" t="s">
        <v>54</v>
      </c>
      <c r="G9222" s="14" t="s">
        <v>370</v>
      </c>
      <c r="H9222" s="14" t="s">
        <v>65</v>
      </c>
      <c r="I9222" s="14" t="s">
        <v>66</v>
      </c>
      <c r="J9222" s="14" t="s">
        <v>2359</v>
      </c>
      <c r="K9222" s="15" t="n">
        <v>11.07</v>
      </c>
      <c r="L9222" s="0" t="n">
        <v>3</v>
      </c>
      <c r="M9222" s="16" t="n">
        <v>0</v>
      </c>
      <c r="N9222" s="17" t="n">
        <v>5.2029</v>
      </c>
      <c r="O9222" s="0" t="str">
        <f aca="false">TEXT(B9222,"YYYY-MM")</f>
        <v>2018-10</v>
      </c>
      <c r="P9222" s="18" t="n">
        <f aca="false">IFERROR(N9222/K9222,0)</f>
        <v>0.47</v>
      </c>
      <c r="Q9222" s="0" t="str">
        <f aca="false">IF(M9222=0,"No Discount",IF(M9222&lt;0.2,"Low (1-19%)",IF(M9222&lt;0.4,"Medium (20-39%)","High (40%+)")))</f>
        <v>No Discount</v>
      </c>
      <c r="R9222" s="0" t="str">
        <f aca="false">INDEX('Lookup Tables'!$B$2:$B$5,MATCH(F9222,'Lookup Tables'!$A$2:$A$5,0))</f>
        <v>Manager C</v>
      </c>
    </row>
    <row r="9223" customFormat="false" ht="15" hidden="false" customHeight="false" outlineLevel="0" collapsed="false">
      <c r="A9223" s="0" t="s">
        <v>6582</v>
      </c>
      <c r="B9223" s="13" t="n">
        <v>43386</v>
      </c>
      <c r="C9223" s="13" t="n">
        <v>43387</v>
      </c>
      <c r="D9223" s="14" t="s">
        <v>137</v>
      </c>
      <c r="E9223" s="14" t="s">
        <v>53</v>
      </c>
      <c r="F9223" s="14" t="s">
        <v>54</v>
      </c>
      <c r="G9223" s="14" t="s">
        <v>370</v>
      </c>
      <c r="H9223" s="14" t="s">
        <v>56</v>
      </c>
      <c r="I9223" s="14" t="s">
        <v>71</v>
      </c>
      <c r="J9223" s="14" t="s">
        <v>438</v>
      </c>
      <c r="K9223" s="15" t="n">
        <v>1504.52</v>
      </c>
      <c r="L9223" s="0" t="n">
        <v>4</v>
      </c>
      <c r="M9223" s="16" t="n">
        <v>0</v>
      </c>
      <c r="N9223" s="17" t="n">
        <v>346.0396</v>
      </c>
      <c r="O9223" s="0" t="str">
        <f aca="false">TEXT(B9223,"YYYY-MM")</f>
        <v>2018-10</v>
      </c>
      <c r="P9223" s="18" t="n">
        <f aca="false">IFERROR(N9223/K9223,0)</f>
        <v>0.23</v>
      </c>
      <c r="Q9223" s="0" t="str">
        <f aca="false">IF(M9223=0,"No Discount",IF(M9223&lt;0.2,"Low (1-19%)",IF(M9223&lt;0.4,"Medium (20-39%)","High (40%+)")))</f>
        <v>No Discount</v>
      </c>
      <c r="R9223" s="0" t="str">
        <f aca="false">INDEX('Lookup Tables'!$B$2:$B$5,MATCH(F9223,'Lookup Tables'!$A$2:$A$5,0))</f>
        <v>Manager C</v>
      </c>
    </row>
    <row r="9224" customFormat="false" ht="15" hidden="false" customHeight="false" outlineLevel="0" collapsed="false">
      <c r="A9224" s="0" t="s">
        <v>6582</v>
      </c>
      <c r="B9224" s="13" t="n">
        <v>43386</v>
      </c>
      <c r="C9224" s="13" t="n">
        <v>43387</v>
      </c>
      <c r="D9224" s="14" t="s">
        <v>137</v>
      </c>
      <c r="E9224" s="14" t="s">
        <v>53</v>
      </c>
      <c r="F9224" s="14" t="s">
        <v>54</v>
      </c>
      <c r="G9224" s="14" t="s">
        <v>370</v>
      </c>
      <c r="H9224" s="14" t="s">
        <v>65</v>
      </c>
      <c r="I9224" s="14" t="s">
        <v>91</v>
      </c>
      <c r="J9224" s="14" t="s">
        <v>2071</v>
      </c>
      <c r="K9224" s="15" t="n">
        <v>25.92</v>
      </c>
      <c r="L9224" s="0" t="n">
        <v>4</v>
      </c>
      <c r="M9224" s="16" t="n">
        <v>0</v>
      </c>
      <c r="N9224" s="17" t="n">
        <v>12.4416</v>
      </c>
      <c r="O9224" s="0" t="str">
        <f aca="false">TEXT(B9224,"YYYY-MM")</f>
        <v>2018-10</v>
      </c>
      <c r="P9224" s="18" t="n">
        <f aca="false">IFERROR(N9224/K9224,0)</f>
        <v>0.48</v>
      </c>
      <c r="Q9224" s="0" t="str">
        <f aca="false">IF(M9224=0,"No Discount",IF(M9224&lt;0.2,"Low (1-19%)",IF(M9224&lt;0.4,"Medium (20-39%)","High (40%+)")))</f>
        <v>No Discount</v>
      </c>
      <c r="R9224" s="0" t="str">
        <f aca="false">INDEX('Lookup Tables'!$B$2:$B$5,MATCH(F9224,'Lookup Tables'!$A$2:$A$5,0))</f>
        <v>Manager C</v>
      </c>
    </row>
    <row r="9225" customFormat="false" ht="15" hidden="false" customHeight="false" outlineLevel="0" collapsed="false">
      <c r="A9225" s="0" t="s">
        <v>6583</v>
      </c>
      <c r="B9225" s="13" t="n">
        <v>43408</v>
      </c>
      <c r="C9225" s="13" t="n">
        <v>43408</v>
      </c>
      <c r="D9225" s="14" t="s">
        <v>606</v>
      </c>
      <c r="E9225" s="14" t="s">
        <v>97</v>
      </c>
      <c r="F9225" s="14" t="s">
        <v>98</v>
      </c>
      <c r="G9225" s="14" t="s">
        <v>99</v>
      </c>
      <c r="H9225" s="14" t="s">
        <v>65</v>
      </c>
      <c r="I9225" s="14" t="s">
        <v>83</v>
      </c>
      <c r="J9225" s="14" t="s">
        <v>2750</v>
      </c>
      <c r="K9225" s="15" t="n">
        <v>7.536</v>
      </c>
      <c r="L9225" s="0" t="n">
        <v>6</v>
      </c>
      <c r="M9225" s="16" t="n">
        <v>0.8</v>
      </c>
      <c r="N9225" s="17" t="n">
        <v>-13.188</v>
      </c>
      <c r="O9225" s="0" t="str">
        <f aca="false">TEXT(B9225,"YYYY-MM")</f>
        <v>2018-11</v>
      </c>
      <c r="P9225" s="18" t="n">
        <f aca="false">IFERROR(N9225/K9225,0)</f>
        <v>-1.75</v>
      </c>
      <c r="Q9225" s="0" t="str">
        <f aca="false">IF(M9225=0,"No Discount",IF(M9225&lt;0.2,"Low (1-19%)",IF(M9225&lt;0.4,"Medium (20-39%)","High (40%+)")))</f>
        <v>High (40%+)</v>
      </c>
      <c r="R9225" s="0" t="str">
        <f aca="false">INDEX('Lookup Tables'!$B$2:$B$5,MATCH(F9225,'Lookup Tables'!$A$2:$A$5,0))</f>
        <v>Manager A</v>
      </c>
    </row>
    <row r="9226" customFormat="false" ht="15" hidden="false" customHeight="false" outlineLevel="0" collapsed="false">
      <c r="A9226" s="0" t="s">
        <v>6583</v>
      </c>
      <c r="B9226" s="13" t="n">
        <v>43408</v>
      </c>
      <c r="C9226" s="13" t="n">
        <v>43408</v>
      </c>
      <c r="D9226" s="14" t="s">
        <v>606</v>
      </c>
      <c r="E9226" s="14" t="s">
        <v>97</v>
      </c>
      <c r="F9226" s="14" t="s">
        <v>98</v>
      </c>
      <c r="G9226" s="14" t="s">
        <v>99</v>
      </c>
      <c r="H9226" s="14" t="s">
        <v>65</v>
      </c>
      <c r="I9226" s="14" t="s">
        <v>83</v>
      </c>
      <c r="J9226" s="14" t="s">
        <v>1157</v>
      </c>
      <c r="K9226" s="15" t="n">
        <v>1.408</v>
      </c>
      <c r="L9226" s="0" t="n">
        <v>2</v>
      </c>
      <c r="M9226" s="16" t="n">
        <v>0.8</v>
      </c>
      <c r="N9226" s="17" t="n">
        <v>-2.3232</v>
      </c>
      <c r="O9226" s="0" t="str">
        <f aca="false">TEXT(B9226,"YYYY-MM")</f>
        <v>2018-11</v>
      </c>
      <c r="P9226" s="18" t="n">
        <f aca="false">IFERROR(N9226/K9226,0)</f>
        <v>-1.65</v>
      </c>
      <c r="Q9226" s="0" t="str">
        <f aca="false">IF(M9226=0,"No Discount",IF(M9226&lt;0.2,"Low (1-19%)",IF(M9226&lt;0.4,"Medium (20-39%)","High (40%+)")))</f>
        <v>High (40%+)</v>
      </c>
      <c r="R9226" s="0" t="str">
        <f aca="false">INDEX('Lookup Tables'!$B$2:$B$5,MATCH(F9226,'Lookup Tables'!$A$2:$A$5,0))</f>
        <v>Manager A</v>
      </c>
    </row>
    <row r="9227" customFormat="false" ht="15" hidden="false" customHeight="false" outlineLevel="0" collapsed="false">
      <c r="A9227" s="0" t="s">
        <v>6583</v>
      </c>
      <c r="B9227" s="13" t="n">
        <v>43408</v>
      </c>
      <c r="C9227" s="13" t="n">
        <v>43408</v>
      </c>
      <c r="D9227" s="14" t="s">
        <v>606</v>
      </c>
      <c r="E9227" s="14" t="s">
        <v>97</v>
      </c>
      <c r="F9227" s="14" t="s">
        <v>98</v>
      </c>
      <c r="G9227" s="14" t="s">
        <v>99</v>
      </c>
      <c r="H9227" s="14" t="s">
        <v>65</v>
      </c>
      <c r="I9227" s="14" t="s">
        <v>83</v>
      </c>
      <c r="J9227" s="14" t="s">
        <v>3183</v>
      </c>
      <c r="K9227" s="15" t="n">
        <v>4.144</v>
      </c>
      <c r="L9227" s="0" t="n">
        <v>4</v>
      </c>
      <c r="M9227" s="16" t="n">
        <v>0.8</v>
      </c>
      <c r="N9227" s="17" t="n">
        <v>-6.4232</v>
      </c>
      <c r="O9227" s="0" t="str">
        <f aca="false">TEXT(B9227,"YYYY-MM")</f>
        <v>2018-11</v>
      </c>
      <c r="P9227" s="18" t="n">
        <f aca="false">IFERROR(N9227/K9227,0)</f>
        <v>-1.55</v>
      </c>
      <c r="Q9227" s="0" t="str">
        <f aca="false">IF(M9227=0,"No Discount",IF(M9227&lt;0.2,"Low (1-19%)",IF(M9227&lt;0.4,"Medium (20-39%)","High (40%+)")))</f>
        <v>High (40%+)</v>
      </c>
      <c r="R9227" s="0" t="str">
        <f aca="false">INDEX('Lookup Tables'!$B$2:$B$5,MATCH(F9227,'Lookup Tables'!$A$2:$A$5,0))</f>
        <v>Manager A</v>
      </c>
    </row>
    <row r="9228" customFormat="false" ht="15" hidden="false" customHeight="false" outlineLevel="0" collapsed="false">
      <c r="A9228" s="0" t="s">
        <v>6583</v>
      </c>
      <c r="B9228" s="13" t="n">
        <v>43408</v>
      </c>
      <c r="C9228" s="13" t="n">
        <v>43408</v>
      </c>
      <c r="D9228" s="14" t="s">
        <v>606</v>
      </c>
      <c r="E9228" s="14" t="s">
        <v>97</v>
      </c>
      <c r="F9228" s="14" t="s">
        <v>98</v>
      </c>
      <c r="G9228" s="14" t="s">
        <v>99</v>
      </c>
      <c r="H9228" s="14" t="s">
        <v>65</v>
      </c>
      <c r="I9228" s="14" t="s">
        <v>73</v>
      </c>
      <c r="J9228" s="14" t="s">
        <v>430</v>
      </c>
      <c r="K9228" s="15" t="n">
        <v>52.752</v>
      </c>
      <c r="L9228" s="0" t="n">
        <v>3</v>
      </c>
      <c r="M9228" s="16" t="n">
        <v>0.2</v>
      </c>
      <c r="N9228" s="17" t="n">
        <v>-12.5286</v>
      </c>
      <c r="O9228" s="0" t="str">
        <f aca="false">TEXT(B9228,"YYYY-MM")</f>
        <v>2018-11</v>
      </c>
      <c r="P9228" s="18" t="n">
        <f aca="false">IFERROR(N9228/K9228,0)</f>
        <v>-0.2375</v>
      </c>
      <c r="Q9228" s="0" t="str">
        <f aca="false">IF(M9228=0,"No Discount",IF(M9228&lt;0.2,"Low (1-19%)",IF(M9228&lt;0.4,"Medium (20-39%)","High (40%+)")))</f>
        <v>Medium (20-39%)</v>
      </c>
      <c r="R9228" s="0" t="str">
        <f aca="false">INDEX('Lookup Tables'!$B$2:$B$5,MATCH(F9228,'Lookup Tables'!$A$2:$A$5,0))</f>
        <v>Manager A</v>
      </c>
    </row>
    <row r="9229" customFormat="false" ht="15" hidden="false" customHeight="false" outlineLevel="0" collapsed="false">
      <c r="A9229" s="0" t="s">
        <v>6584</v>
      </c>
      <c r="B9229" s="13" t="n">
        <v>43178</v>
      </c>
      <c r="C9229" s="13" t="n">
        <v>43183</v>
      </c>
      <c r="D9229" s="14" t="s">
        <v>69</v>
      </c>
      <c r="E9229" s="14" t="s">
        <v>62</v>
      </c>
      <c r="F9229" s="14" t="s">
        <v>63</v>
      </c>
      <c r="G9229" s="14" t="s">
        <v>64</v>
      </c>
      <c r="H9229" s="14" t="s">
        <v>65</v>
      </c>
      <c r="I9229" s="14" t="s">
        <v>85</v>
      </c>
      <c r="J9229" s="14" t="s">
        <v>2576</v>
      </c>
      <c r="K9229" s="15" t="n">
        <v>381.36</v>
      </c>
      <c r="L9229" s="0" t="n">
        <v>7</v>
      </c>
      <c r="M9229" s="16" t="n">
        <v>0</v>
      </c>
      <c r="N9229" s="17" t="n">
        <v>106.7808</v>
      </c>
      <c r="O9229" s="0" t="str">
        <f aca="false">TEXT(B9229,"YYYY-MM")</f>
        <v>2018-03</v>
      </c>
      <c r="P9229" s="18" t="n">
        <f aca="false">IFERROR(N9229/K9229,0)</f>
        <v>0.28</v>
      </c>
      <c r="Q9229" s="0" t="str">
        <f aca="false">IF(M9229=0,"No Discount",IF(M9229&lt;0.2,"Low (1-19%)",IF(M9229&lt;0.4,"Medium (20-39%)","High (40%+)")))</f>
        <v>No Discount</v>
      </c>
      <c r="R9229" s="0" t="str">
        <f aca="false">INDEX('Lookup Tables'!$B$2:$B$5,MATCH(F9229,'Lookup Tables'!$A$2:$A$5,0))</f>
        <v>Manager D</v>
      </c>
    </row>
    <row r="9230" customFormat="false" ht="15" hidden="false" customHeight="false" outlineLevel="0" collapsed="false">
      <c r="A9230" s="0" t="s">
        <v>6585</v>
      </c>
      <c r="B9230" s="13" t="n">
        <v>42311</v>
      </c>
      <c r="C9230" s="13" t="n">
        <v>42311</v>
      </c>
      <c r="D9230" s="14" t="s">
        <v>606</v>
      </c>
      <c r="E9230" s="14" t="s">
        <v>97</v>
      </c>
      <c r="F9230" s="14" t="s">
        <v>63</v>
      </c>
      <c r="G9230" s="14" t="s">
        <v>64</v>
      </c>
      <c r="H9230" s="14" t="s">
        <v>65</v>
      </c>
      <c r="I9230" s="14" t="s">
        <v>78</v>
      </c>
      <c r="J9230" s="14" t="s">
        <v>180</v>
      </c>
      <c r="K9230" s="15" t="n">
        <v>6.72</v>
      </c>
      <c r="L9230" s="0" t="n">
        <v>4</v>
      </c>
      <c r="M9230" s="16" t="n">
        <v>0</v>
      </c>
      <c r="N9230" s="17" t="n">
        <v>3.36</v>
      </c>
      <c r="O9230" s="0" t="str">
        <f aca="false">TEXT(B9230,"YYYY-MM")</f>
        <v>2015-11</v>
      </c>
      <c r="P9230" s="18" t="n">
        <f aca="false">IFERROR(N9230/K9230,0)</f>
        <v>0.5</v>
      </c>
      <c r="Q9230" s="0" t="str">
        <f aca="false">IF(M9230=0,"No Discount",IF(M9230&lt;0.2,"Low (1-19%)",IF(M9230&lt;0.4,"Medium (20-39%)","High (40%+)")))</f>
        <v>No Discount</v>
      </c>
      <c r="R9230" s="0" t="str">
        <f aca="false">INDEX('Lookup Tables'!$B$2:$B$5,MATCH(F9230,'Lookup Tables'!$A$2:$A$5,0))</f>
        <v>Manager D</v>
      </c>
    </row>
    <row r="9231" customFormat="false" ht="15" hidden="false" customHeight="false" outlineLevel="0" collapsed="false">
      <c r="A9231" s="0" t="s">
        <v>6586</v>
      </c>
      <c r="B9231" s="13" t="n">
        <v>43304</v>
      </c>
      <c r="C9231" s="13" t="n">
        <v>43307</v>
      </c>
      <c r="D9231" s="14" t="s">
        <v>137</v>
      </c>
      <c r="E9231" s="14" t="s">
        <v>53</v>
      </c>
      <c r="F9231" s="14" t="s">
        <v>63</v>
      </c>
      <c r="G9231" s="14" t="s">
        <v>64</v>
      </c>
      <c r="H9231" s="14" t="s">
        <v>65</v>
      </c>
      <c r="I9231" s="14" t="s">
        <v>83</v>
      </c>
      <c r="J9231" s="14" t="s">
        <v>1528</v>
      </c>
      <c r="K9231" s="15" t="n">
        <v>15.192</v>
      </c>
      <c r="L9231" s="0" t="n">
        <v>3</v>
      </c>
      <c r="M9231" s="16" t="n">
        <v>0.2</v>
      </c>
      <c r="N9231" s="17" t="n">
        <v>5.5071</v>
      </c>
      <c r="O9231" s="0" t="str">
        <f aca="false">TEXT(B9231,"YYYY-MM")</f>
        <v>2018-07</v>
      </c>
      <c r="P9231" s="18" t="n">
        <f aca="false">IFERROR(N9231/K9231,0)</f>
        <v>0.3625</v>
      </c>
      <c r="Q9231" s="0" t="str">
        <f aca="false">IF(M9231=0,"No Discount",IF(M9231&lt;0.2,"Low (1-19%)",IF(M9231&lt;0.4,"Medium (20-39%)","High (40%+)")))</f>
        <v>Medium (20-39%)</v>
      </c>
      <c r="R9231" s="0" t="str">
        <f aca="false">INDEX('Lookup Tables'!$B$2:$B$5,MATCH(F9231,'Lookup Tables'!$A$2:$A$5,0))</f>
        <v>Manager D</v>
      </c>
    </row>
    <row r="9232" customFormat="false" ht="15" hidden="false" customHeight="false" outlineLevel="0" collapsed="false">
      <c r="A9232" s="0" t="s">
        <v>6586</v>
      </c>
      <c r="B9232" s="13" t="n">
        <v>43304</v>
      </c>
      <c r="C9232" s="13" t="n">
        <v>43307</v>
      </c>
      <c r="D9232" s="14" t="s">
        <v>137</v>
      </c>
      <c r="E9232" s="14" t="s">
        <v>53</v>
      </c>
      <c r="F9232" s="14" t="s">
        <v>63</v>
      </c>
      <c r="G9232" s="14" t="s">
        <v>64</v>
      </c>
      <c r="H9232" s="14" t="s">
        <v>65</v>
      </c>
      <c r="I9232" s="14" t="s">
        <v>91</v>
      </c>
      <c r="J9232" s="14" t="s">
        <v>1984</v>
      </c>
      <c r="K9232" s="15" t="n">
        <v>58.32</v>
      </c>
      <c r="L9232" s="0" t="n">
        <v>9</v>
      </c>
      <c r="M9232" s="16" t="n">
        <v>0</v>
      </c>
      <c r="N9232" s="17" t="n">
        <v>27.9936</v>
      </c>
      <c r="O9232" s="0" t="str">
        <f aca="false">TEXT(B9232,"YYYY-MM")</f>
        <v>2018-07</v>
      </c>
      <c r="P9232" s="18" t="n">
        <f aca="false">IFERROR(N9232/K9232,0)</f>
        <v>0.48</v>
      </c>
      <c r="Q9232" s="0" t="str">
        <f aca="false">IF(M9232=0,"No Discount",IF(M9232&lt;0.2,"Low (1-19%)",IF(M9232&lt;0.4,"Medium (20-39%)","High (40%+)")))</f>
        <v>No Discount</v>
      </c>
      <c r="R9232" s="0" t="str">
        <f aca="false">INDEX('Lookup Tables'!$B$2:$B$5,MATCH(F9232,'Lookup Tables'!$A$2:$A$5,0))</f>
        <v>Manager D</v>
      </c>
    </row>
    <row r="9233" customFormat="false" ht="15" hidden="false" customHeight="false" outlineLevel="0" collapsed="false">
      <c r="A9233" s="0" t="s">
        <v>6587</v>
      </c>
      <c r="B9233" s="13" t="n">
        <v>42365</v>
      </c>
      <c r="C9233" s="13" t="n">
        <v>42369</v>
      </c>
      <c r="D9233" s="14" t="s">
        <v>69</v>
      </c>
      <c r="E9233" s="14" t="s">
        <v>53</v>
      </c>
      <c r="F9233" s="14" t="s">
        <v>63</v>
      </c>
      <c r="G9233" s="14" t="s">
        <v>189</v>
      </c>
      <c r="H9233" s="14" t="s">
        <v>65</v>
      </c>
      <c r="I9233" s="14" t="s">
        <v>83</v>
      </c>
      <c r="J9233" s="14" t="s">
        <v>277</v>
      </c>
      <c r="K9233" s="15" t="n">
        <v>946.764</v>
      </c>
      <c r="L9233" s="0" t="n">
        <v>6</v>
      </c>
      <c r="M9233" s="16" t="n">
        <v>0.7</v>
      </c>
      <c r="N9233" s="17" t="n">
        <v>-694.2936</v>
      </c>
      <c r="O9233" s="0" t="str">
        <f aca="false">TEXT(B9233,"YYYY-MM")</f>
        <v>2015-12</v>
      </c>
      <c r="P9233" s="18" t="n">
        <f aca="false">IFERROR(N9233/K9233,0)</f>
        <v>-0.733333333333333</v>
      </c>
      <c r="Q9233" s="0" t="str">
        <f aca="false">IF(M9233=0,"No Discount",IF(M9233&lt;0.2,"Low (1-19%)",IF(M9233&lt;0.4,"Medium (20-39%)","High (40%+)")))</f>
        <v>High (40%+)</v>
      </c>
      <c r="R9233" s="0" t="str">
        <f aca="false">INDEX('Lookup Tables'!$B$2:$B$5,MATCH(F9233,'Lookup Tables'!$A$2:$A$5,0))</f>
        <v>Manager D</v>
      </c>
    </row>
    <row r="9234" customFormat="false" ht="15" hidden="false" customHeight="false" outlineLevel="0" collapsed="false">
      <c r="A9234" s="0" t="s">
        <v>6588</v>
      </c>
      <c r="B9234" s="13" t="n">
        <v>42980</v>
      </c>
      <c r="C9234" s="13" t="n">
        <v>42984</v>
      </c>
      <c r="D9234" s="14" t="s">
        <v>69</v>
      </c>
      <c r="E9234" s="14" t="s">
        <v>53</v>
      </c>
      <c r="F9234" s="14" t="s">
        <v>63</v>
      </c>
      <c r="G9234" s="14" t="s">
        <v>64</v>
      </c>
      <c r="H9234" s="14" t="s">
        <v>56</v>
      </c>
      <c r="I9234" s="14" t="s">
        <v>76</v>
      </c>
      <c r="J9234" s="14" t="s">
        <v>2204</v>
      </c>
      <c r="K9234" s="15" t="n">
        <v>94.68</v>
      </c>
      <c r="L9234" s="0" t="n">
        <v>9</v>
      </c>
      <c r="M9234" s="16" t="n">
        <v>0</v>
      </c>
      <c r="N9234" s="17" t="n">
        <v>31.2444</v>
      </c>
      <c r="O9234" s="0" t="str">
        <f aca="false">TEXT(B9234,"YYYY-MM")</f>
        <v>2017-09</v>
      </c>
      <c r="P9234" s="18" t="n">
        <f aca="false">IFERROR(N9234/K9234,0)</f>
        <v>0.33</v>
      </c>
      <c r="Q9234" s="0" t="str">
        <f aca="false">IF(M9234=0,"No Discount",IF(M9234&lt;0.2,"Low (1-19%)",IF(M9234&lt;0.4,"Medium (20-39%)","High (40%+)")))</f>
        <v>No Discount</v>
      </c>
      <c r="R9234" s="0" t="str">
        <f aca="false">INDEX('Lookup Tables'!$B$2:$B$5,MATCH(F9234,'Lookup Tables'!$A$2:$A$5,0))</f>
        <v>Manager D</v>
      </c>
    </row>
    <row r="9235" customFormat="false" ht="15" hidden="false" customHeight="false" outlineLevel="0" collapsed="false">
      <c r="A9235" s="0" t="s">
        <v>6588</v>
      </c>
      <c r="B9235" s="13" t="n">
        <v>42980</v>
      </c>
      <c r="C9235" s="13" t="n">
        <v>42984</v>
      </c>
      <c r="D9235" s="14" t="s">
        <v>69</v>
      </c>
      <c r="E9235" s="14" t="s">
        <v>53</v>
      </c>
      <c r="F9235" s="14" t="s">
        <v>63</v>
      </c>
      <c r="G9235" s="14" t="s">
        <v>64</v>
      </c>
      <c r="H9235" s="14" t="s">
        <v>65</v>
      </c>
      <c r="I9235" s="14" t="s">
        <v>73</v>
      </c>
      <c r="J9235" s="14" t="s">
        <v>3446</v>
      </c>
      <c r="K9235" s="15" t="n">
        <v>23.67</v>
      </c>
      <c r="L9235" s="0" t="n">
        <v>3</v>
      </c>
      <c r="M9235" s="16" t="n">
        <v>0</v>
      </c>
      <c r="N9235" s="17" t="n">
        <v>0.9468</v>
      </c>
      <c r="O9235" s="0" t="str">
        <f aca="false">TEXT(B9235,"YYYY-MM")</f>
        <v>2017-09</v>
      </c>
      <c r="P9235" s="18" t="n">
        <f aca="false">IFERROR(N9235/K9235,0)</f>
        <v>0.04</v>
      </c>
      <c r="Q9235" s="0" t="str">
        <f aca="false">IF(M9235=0,"No Discount",IF(M9235&lt;0.2,"Low (1-19%)",IF(M9235&lt;0.4,"Medium (20-39%)","High (40%+)")))</f>
        <v>No Discount</v>
      </c>
      <c r="R9235" s="0" t="str">
        <f aca="false">INDEX('Lookup Tables'!$B$2:$B$5,MATCH(F9235,'Lookup Tables'!$A$2:$A$5,0))</f>
        <v>Manager D</v>
      </c>
    </row>
    <row r="9236" customFormat="false" ht="15" hidden="false" customHeight="false" outlineLevel="0" collapsed="false">
      <c r="A9236" s="0" t="s">
        <v>6588</v>
      </c>
      <c r="B9236" s="13" t="n">
        <v>42980</v>
      </c>
      <c r="C9236" s="13" t="n">
        <v>42984</v>
      </c>
      <c r="D9236" s="14" t="s">
        <v>69</v>
      </c>
      <c r="E9236" s="14" t="s">
        <v>53</v>
      </c>
      <c r="F9236" s="14" t="s">
        <v>63</v>
      </c>
      <c r="G9236" s="14" t="s">
        <v>64</v>
      </c>
      <c r="H9236" s="14" t="s">
        <v>80</v>
      </c>
      <c r="I9236" s="14" t="s">
        <v>81</v>
      </c>
      <c r="J9236" s="14" t="s">
        <v>1127</v>
      </c>
      <c r="K9236" s="15" t="n">
        <v>1091.168</v>
      </c>
      <c r="L9236" s="0" t="n">
        <v>4</v>
      </c>
      <c r="M9236" s="16" t="n">
        <v>0.2</v>
      </c>
      <c r="N9236" s="17" t="n">
        <v>68.198</v>
      </c>
      <c r="O9236" s="0" t="str">
        <f aca="false">TEXT(B9236,"YYYY-MM")</f>
        <v>2017-09</v>
      </c>
      <c r="P9236" s="18" t="n">
        <f aca="false">IFERROR(N9236/K9236,0)</f>
        <v>0.0625</v>
      </c>
      <c r="Q9236" s="0" t="str">
        <f aca="false">IF(M9236=0,"No Discount",IF(M9236&lt;0.2,"Low (1-19%)",IF(M9236&lt;0.4,"Medium (20-39%)","High (40%+)")))</f>
        <v>Medium (20-39%)</v>
      </c>
      <c r="R9236" s="0" t="str">
        <f aca="false">INDEX('Lookup Tables'!$B$2:$B$5,MATCH(F9236,'Lookup Tables'!$A$2:$A$5,0))</f>
        <v>Manager D</v>
      </c>
    </row>
    <row r="9237" customFormat="false" ht="15" hidden="false" customHeight="false" outlineLevel="0" collapsed="false">
      <c r="A9237" s="0" t="s">
        <v>6588</v>
      </c>
      <c r="B9237" s="13" t="n">
        <v>42980</v>
      </c>
      <c r="C9237" s="13" t="n">
        <v>42984</v>
      </c>
      <c r="D9237" s="14" t="s">
        <v>69</v>
      </c>
      <c r="E9237" s="14" t="s">
        <v>53</v>
      </c>
      <c r="F9237" s="14" t="s">
        <v>63</v>
      </c>
      <c r="G9237" s="14" t="s">
        <v>64</v>
      </c>
      <c r="H9237" s="14" t="s">
        <v>65</v>
      </c>
      <c r="I9237" s="14" t="s">
        <v>78</v>
      </c>
      <c r="J9237" s="14" t="s">
        <v>2098</v>
      </c>
      <c r="K9237" s="15" t="n">
        <v>18.69</v>
      </c>
      <c r="L9237" s="0" t="n">
        <v>7</v>
      </c>
      <c r="M9237" s="16" t="n">
        <v>0</v>
      </c>
      <c r="N9237" s="17" t="n">
        <v>5.2332</v>
      </c>
      <c r="O9237" s="0" t="str">
        <f aca="false">TEXT(B9237,"YYYY-MM")</f>
        <v>2017-09</v>
      </c>
      <c r="P9237" s="18" t="n">
        <f aca="false">IFERROR(N9237/K9237,0)</f>
        <v>0.28</v>
      </c>
      <c r="Q9237" s="0" t="str">
        <f aca="false">IF(M9237=0,"No Discount",IF(M9237&lt;0.2,"Low (1-19%)",IF(M9237&lt;0.4,"Medium (20-39%)","High (40%+)")))</f>
        <v>No Discount</v>
      </c>
      <c r="R9237" s="0" t="str">
        <f aca="false">INDEX('Lookup Tables'!$B$2:$B$5,MATCH(F9237,'Lookup Tables'!$A$2:$A$5,0))</f>
        <v>Manager D</v>
      </c>
    </row>
    <row r="9238" customFormat="false" ht="15" hidden="false" customHeight="false" outlineLevel="0" collapsed="false">
      <c r="A9238" s="0" t="s">
        <v>6588</v>
      </c>
      <c r="B9238" s="13" t="n">
        <v>42980</v>
      </c>
      <c r="C9238" s="13" t="n">
        <v>42984</v>
      </c>
      <c r="D9238" s="14" t="s">
        <v>69</v>
      </c>
      <c r="E9238" s="14" t="s">
        <v>53</v>
      </c>
      <c r="F9238" s="14" t="s">
        <v>63</v>
      </c>
      <c r="G9238" s="14" t="s">
        <v>64</v>
      </c>
      <c r="H9238" s="14" t="s">
        <v>56</v>
      </c>
      <c r="I9238" s="14" t="s">
        <v>71</v>
      </c>
      <c r="J9238" s="14" t="s">
        <v>87</v>
      </c>
      <c r="K9238" s="15" t="n">
        <v>568.728</v>
      </c>
      <c r="L9238" s="0" t="n">
        <v>3</v>
      </c>
      <c r="M9238" s="16" t="n">
        <v>0.2</v>
      </c>
      <c r="N9238" s="17" t="n">
        <v>28.4364</v>
      </c>
      <c r="O9238" s="0" t="str">
        <f aca="false">TEXT(B9238,"YYYY-MM")</f>
        <v>2017-09</v>
      </c>
      <c r="P9238" s="18" t="n">
        <f aca="false">IFERROR(N9238/K9238,0)</f>
        <v>0.05</v>
      </c>
      <c r="Q9238" s="0" t="str">
        <f aca="false">IF(M9238=0,"No Discount",IF(M9238&lt;0.2,"Low (1-19%)",IF(M9238&lt;0.4,"Medium (20-39%)","High (40%+)")))</f>
        <v>Medium (20-39%)</v>
      </c>
      <c r="R9238" s="0" t="str">
        <f aca="false">INDEX('Lookup Tables'!$B$2:$B$5,MATCH(F9238,'Lookup Tables'!$A$2:$A$5,0))</f>
        <v>Manager D</v>
      </c>
    </row>
    <row r="9239" customFormat="false" ht="15" hidden="false" customHeight="false" outlineLevel="0" collapsed="false">
      <c r="A9239" s="0" t="s">
        <v>6588</v>
      </c>
      <c r="B9239" s="13" t="n">
        <v>42980</v>
      </c>
      <c r="C9239" s="13" t="n">
        <v>42984</v>
      </c>
      <c r="D9239" s="14" t="s">
        <v>69</v>
      </c>
      <c r="E9239" s="14" t="s">
        <v>53</v>
      </c>
      <c r="F9239" s="14" t="s">
        <v>63</v>
      </c>
      <c r="G9239" s="14" t="s">
        <v>64</v>
      </c>
      <c r="H9239" s="14" t="s">
        <v>65</v>
      </c>
      <c r="I9239" s="14" t="s">
        <v>83</v>
      </c>
      <c r="J9239" s="14" t="s">
        <v>2589</v>
      </c>
      <c r="K9239" s="15" t="n">
        <v>7.312</v>
      </c>
      <c r="L9239" s="0" t="n">
        <v>1</v>
      </c>
      <c r="M9239" s="16" t="n">
        <v>0.2</v>
      </c>
      <c r="N9239" s="17" t="n">
        <v>2.5592</v>
      </c>
      <c r="O9239" s="0" t="str">
        <f aca="false">TEXT(B9239,"YYYY-MM")</f>
        <v>2017-09</v>
      </c>
      <c r="P9239" s="18" t="n">
        <f aca="false">IFERROR(N9239/K9239,0)</f>
        <v>0.35</v>
      </c>
      <c r="Q9239" s="0" t="str">
        <f aca="false">IF(M9239=0,"No Discount",IF(M9239&lt;0.2,"Low (1-19%)",IF(M9239&lt;0.4,"Medium (20-39%)","High (40%+)")))</f>
        <v>Medium (20-39%)</v>
      </c>
      <c r="R9239" s="0" t="str">
        <f aca="false">INDEX('Lookup Tables'!$B$2:$B$5,MATCH(F9239,'Lookup Tables'!$A$2:$A$5,0))</f>
        <v>Manager D</v>
      </c>
    </row>
    <row r="9240" customFormat="false" ht="15" hidden="false" customHeight="false" outlineLevel="0" collapsed="false">
      <c r="A9240" s="0" t="s">
        <v>6589</v>
      </c>
      <c r="B9240" s="13" t="n">
        <v>43142</v>
      </c>
      <c r="C9240" s="13" t="n">
        <v>43145</v>
      </c>
      <c r="D9240" s="14" t="s">
        <v>137</v>
      </c>
      <c r="E9240" s="14" t="s">
        <v>53</v>
      </c>
      <c r="F9240" s="14" t="s">
        <v>117</v>
      </c>
      <c r="G9240" s="14" t="s">
        <v>269</v>
      </c>
      <c r="H9240" s="14" t="s">
        <v>56</v>
      </c>
      <c r="I9240" s="14" t="s">
        <v>76</v>
      </c>
      <c r="J9240" s="14" t="s">
        <v>1311</v>
      </c>
      <c r="K9240" s="15" t="n">
        <v>147.568</v>
      </c>
      <c r="L9240" s="0" t="n">
        <v>2</v>
      </c>
      <c r="M9240" s="16" t="n">
        <v>0.2</v>
      </c>
      <c r="N9240" s="17" t="n">
        <v>-3.6892</v>
      </c>
      <c r="O9240" s="0" t="str">
        <f aca="false">TEXT(B9240,"YYYY-MM")</f>
        <v>2018-02</v>
      </c>
      <c r="P9240" s="18" t="n">
        <f aca="false">IFERROR(N9240/K9240,0)</f>
        <v>-0.025</v>
      </c>
      <c r="Q9240" s="0" t="str">
        <f aca="false">IF(M9240=0,"No Discount",IF(M9240&lt;0.2,"Low (1-19%)",IF(M9240&lt;0.4,"Medium (20-39%)","High (40%+)")))</f>
        <v>Medium (20-39%)</v>
      </c>
      <c r="R9240" s="0" t="str">
        <f aca="false">INDEX('Lookup Tables'!$B$2:$B$5,MATCH(F9240,'Lookup Tables'!$A$2:$A$5,0))</f>
        <v>Manager B</v>
      </c>
    </row>
    <row r="9241" customFormat="false" ht="15" hidden="false" customHeight="false" outlineLevel="0" collapsed="false">
      <c r="A9241" s="0" t="s">
        <v>6590</v>
      </c>
      <c r="B9241" s="13" t="n">
        <v>43400</v>
      </c>
      <c r="C9241" s="13" t="n">
        <v>43406</v>
      </c>
      <c r="D9241" s="14" t="s">
        <v>69</v>
      </c>
      <c r="E9241" s="14" t="s">
        <v>62</v>
      </c>
      <c r="F9241" s="14" t="s">
        <v>54</v>
      </c>
      <c r="G9241" s="14" t="s">
        <v>70</v>
      </c>
      <c r="H9241" s="14" t="s">
        <v>65</v>
      </c>
      <c r="I9241" s="14" t="s">
        <v>91</v>
      </c>
      <c r="J9241" s="14" t="s">
        <v>135</v>
      </c>
      <c r="K9241" s="15" t="n">
        <v>56.784</v>
      </c>
      <c r="L9241" s="0" t="n">
        <v>7</v>
      </c>
      <c r="M9241" s="16" t="n">
        <v>0.2</v>
      </c>
      <c r="N9241" s="17" t="n">
        <v>20.5842</v>
      </c>
      <c r="O9241" s="0" t="str">
        <f aca="false">TEXT(B9241,"YYYY-MM")</f>
        <v>2018-10</v>
      </c>
      <c r="P9241" s="18" t="n">
        <f aca="false">IFERROR(N9241/K9241,0)</f>
        <v>0.3625</v>
      </c>
      <c r="Q9241" s="0" t="str">
        <f aca="false">IF(M9241=0,"No Discount",IF(M9241&lt;0.2,"Low (1-19%)",IF(M9241&lt;0.4,"Medium (20-39%)","High (40%+)")))</f>
        <v>Medium (20-39%)</v>
      </c>
      <c r="R9241" s="0" t="str">
        <f aca="false">INDEX('Lookup Tables'!$B$2:$B$5,MATCH(F9241,'Lookup Tables'!$A$2:$A$5,0))</f>
        <v>Manager C</v>
      </c>
    </row>
    <row r="9242" customFormat="false" ht="15" hidden="false" customHeight="false" outlineLevel="0" collapsed="false">
      <c r="A9242" s="0" t="s">
        <v>6590</v>
      </c>
      <c r="B9242" s="13" t="n">
        <v>43400</v>
      </c>
      <c r="C9242" s="13" t="n">
        <v>43406</v>
      </c>
      <c r="D9242" s="14" t="s">
        <v>69</v>
      </c>
      <c r="E9242" s="14" t="s">
        <v>62</v>
      </c>
      <c r="F9242" s="14" t="s">
        <v>54</v>
      </c>
      <c r="G9242" s="14" t="s">
        <v>70</v>
      </c>
      <c r="H9242" s="14" t="s">
        <v>65</v>
      </c>
      <c r="I9242" s="14" t="s">
        <v>83</v>
      </c>
      <c r="J9242" s="14" t="s">
        <v>1429</v>
      </c>
      <c r="K9242" s="15" t="n">
        <v>5.607</v>
      </c>
      <c r="L9242" s="0" t="n">
        <v>3</v>
      </c>
      <c r="M9242" s="16" t="n">
        <v>0.7</v>
      </c>
      <c r="N9242" s="17" t="n">
        <v>-3.9249</v>
      </c>
      <c r="O9242" s="0" t="str">
        <f aca="false">TEXT(B9242,"YYYY-MM")</f>
        <v>2018-10</v>
      </c>
      <c r="P9242" s="18" t="n">
        <f aca="false">IFERROR(N9242/K9242,0)</f>
        <v>-0.7</v>
      </c>
      <c r="Q9242" s="0" t="str">
        <f aca="false">IF(M9242=0,"No Discount",IF(M9242&lt;0.2,"Low (1-19%)",IF(M9242&lt;0.4,"Medium (20-39%)","High (40%+)")))</f>
        <v>High (40%+)</v>
      </c>
      <c r="R9242" s="0" t="str">
        <f aca="false">INDEX('Lookup Tables'!$B$2:$B$5,MATCH(F9242,'Lookup Tables'!$A$2:$A$5,0))</f>
        <v>Manager C</v>
      </c>
    </row>
    <row r="9243" customFormat="false" ht="15" hidden="false" customHeight="false" outlineLevel="0" collapsed="false">
      <c r="A9243" s="0" t="s">
        <v>6590</v>
      </c>
      <c r="B9243" s="13" t="n">
        <v>43400</v>
      </c>
      <c r="C9243" s="13" t="n">
        <v>43406</v>
      </c>
      <c r="D9243" s="14" t="s">
        <v>69</v>
      </c>
      <c r="E9243" s="14" t="s">
        <v>62</v>
      </c>
      <c r="F9243" s="14" t="s">
        <v>54</v>
      </c>
      <c r="G9243" s="14" t="s">
        <v>70</v>
      </c>
      <c r="H9243" s="14" t="s">
        <v>65</v>
      </c>
      <c r="I9243" s="14" t="s">
        <v>78</v>
      </c>
      <c r="J9243" s="14" t="s">
        <v>801</v>
      </c>
      <c r="K9243" s="15" t="n">
        <v>6.576</v>
      </c>
      <c r="L9243" s="0" t="n">
        <v>3</v>
      </c>
      <c r="M9243" s="16" t="n">
        <v>0.2</v>
      </c>
      <c r="N9243" s="17" t="n">
        <v>0.5754</v>
      </c>
      <c r="O9243" s="0" t="str">
        <f aca="false">TEXT(B9243,"YYYY-MM")</f>
        <v>2018-10</v>
      </c>
      <c r="P9243" s="18" t="n">
        <f aca="false">IFERROR(N9243/K9243,0)</f>
        <v>0.0875</v>
      </c>
      <c r="Q9243" s="0" t="str">
        <f aca="false">IF(M9243=0,"No Discount",IF(M9243&lt;0.2,"Low (1-19%)",IF(M9243&lt;0.4,"Medium (20-39%)","High (40%+)")))</f>
        <v>Medium (20-39%)</v>
      </c>
      <c r="R9243" s="0" t="str">
        <f aca="false">INDEX('Lookup Tables'!$B$2:$B$5,MATCH(F9243,'Lookup Tables'!$A$2:$A$5,0))</f>
        <v>Manager C</v>
      </c>
    </row>
    <row r="9244" customFormat="false" ht="15" hidden="false" customHeight="false" outlineLevel="0" collapsed="false">
      <c r="A9244" s="0" t="s">
        <v>6591</v>
      </c>
      <c r="B9244" s="13" t="n">
        <v>42194</v>
      </c>
      <c r="C9244" s="13" t="n">
        <v>42199</v>
      </c>
      <c r="D9244" s="14" t="s">
        <v>69</v>
      </c>
      <c r="E9244" s="14" t="s">
        <v>97</v>
      </c>
      <c r="F9244" s="14" t="s">
        <v>63</v>
      </c>
      <c r="G9244" s="14" t="s">
        <v>64</v>
      </c>
      <c r="H9244" s="14" t="s">
        <v>65</v>
      </c>
      <c r="I9244" s="14" t="s">
        <v>83</v>
      </c>
      <c r="J9244" s="14" t="s">
        <v>248</v>
      </c>
      <c r="K9244" s="15" t="n">
        <v>14.304</v>
      </c>
      <c r="L9244" s="0" t="n">
        <v>6</v>
      </c>
      <c r="M9244" s="16" t="n">
        <v>0.2</v>
      </c>
      <c r="N9244" s="17" t="n">
        <v>4.6488</v>
      </c>
      <c r="O9244" s="0" t="str">
        <f aca="false">TEXT(B9244,"YYYY-MM")</f>
        <v>2015-07</v>
      </c>
      <c r="P9244" s="18" t="n">
        <f aca="false">IFERROR(N9244/K9244,0)</f>
        <v>0.325</v>
      </c>
      <c r="Q9244" s="0" t="str">
        <f aca="false">IF(M9244=0,"No Discount",IF(M9244&lt;0.2,"Low (1-19%)",IF(M9244&lt;0.4,"Medium (20-39%)","High (40%+)")))</f>
        <v>Medium (20-39%)</v>
      </c>
      <c r="R9244" s="0" t="str">
        <f aca="false">INDEX('Lookup Tables'!$B$2:$B$5,MATCH(F9244,'Lookup Tables'!$A$2:$A$5,0))</f>
        <v>Manager D</v>
      </c>
    </row>
    <row r="9245" customFormat="false" ht="15" hidden="false" customHeight="false" outlineLevel="0" collapsed="false">
      <c r="A9245" s="0" t="s">
        <v>6591</v>
      </c>
      <c r="B9245" s="13" t="n">
        <v>42194</v>
      </c>
      <c r="C9245" s="13" t="n">
        <v>42199</v>
      </c>
      <c r="D9245" s="14" t="s">
        <v>69</v>
      </c>
      <c r="E9245" s="14" t="s">
        <v>97</v>
      </c>
      <c r="F9245" s="14" t="s">
        <v>63</v>
      </c>
      <c r="G9245" s="14" t="s">
        <v>64</v>
      </c>
      <c r="H9245" s="14" t="s">
        <v>56</v>
      </c>
      <c r="I9245" s="14" t="s">
        <v>57</v>
      </c>
      <c r="J9245" s="14" t="s">
        <v>3654</v>
      </c>
      <c r="K9245" s="15" t="n">
        <v>119.833</v>
      </c>
      <c r="L9245" s="0" t="n">
        <v>1</v>
      </c>
      <c r="M9245" s="16" t="n">
        <v>0.15</v>
      </c>
      <c r="N9245" s="17" t="n">
        <v>7.049</v>
      </c>
      <c r="O9245" s="0" t="str">
        <f aca="false">TEXT(B9245,"YYYY-MM")</f>
        <v>2015-07</v>
      </c>
      <c r="P9245" s="18" t="n">
        <f aca="false">IFERROR(N9245/K9245,0)</f>
        <v>0.0588235294117647</v>
      </c>
      <c r="Q9245" s="0" t="str">
        <f aca="false">IF(M9245=0,"No Discount",IF(M9245&lt;0.2,"Low (1-19%)",IF(M9245&lt;0.4,"Medium (20-39%)","High (40%+)")))</f>
        <v>Low (1-19%)</v>
      </c>
      <c r="R9245" s="0" t="str">
        <f aca="false">INDEX('Lookup Tables'!$B$2:$B$5,MATCH(F9245,'Lookup Tables'!$A$2:$A$5,0))</f>
        <v>Manager D</v>
      </c>
    </row>
    <row r="9246" customFormat="false" ht="15" hidden="false" customHeight="false" outlineLevel="0" collapsed="false">
      <c r="A9246" s="0" t="s">
        <v>6591</v>
      </c>
      <c r="B9246" s="13" t="n">
        <v>42194</v>
      </c>
      <c r="C9246" s="13" t="n">
        <v>42199</v>
      </c>
      <c r="D9246" s="14" t="s">
        <v>69</v>
      </c>
      <c r="E9246" s="14" t="s">
        <v>97</v>
      </c>
      <c r="F9246" s="14" t="s">
        <v>63</v>
      </c>
      <c r="G9246" s="14" t="s">
        <v>64</v>
      </c>
      <c r="H9246" s="14" t="s">
        <v>65</v>
      </c>
      <c r="I9246" s="14" t="s">
        <v>78</v>
      </c>
      <c r="J9246" s="14" t="s">
        <v>1953</v>
      </c>
      <c r="K9246" s="15" t="n">
        <v>5.56</v>
      </c>
      <c r="L9246" s="0" t="n">
        <v>2</v>
      </c>
      <c r="M9246" s="16" t="n">
        <v>0</v>
      </c>
      <c r="N9246" s="17" t="n">
        <v>2.224</v>
      </c>
      <c r="O9246" s="0" t="str">
        <f aca="false">TEXT(B9246,"YYYY-MM")</f>
        <v>2015-07</v>
      </c>
      <c r="P9246" s="18" t="n">
        <f aca="false">IFERROR(N9246/K9246,0)</f>
        <v>0.4</v>
      </c>
      <c r="Q9246" s="0" t="str">
        <f aca="false">IF(M9246=0,"No Discount",IF(M9246&lt;0.2,"Low (1-19%)",IF(M9246&lt;0.4,"Medium (20-39%)","High (40%+)")))</f>
        <v>No Discount</v>
      </c>
      <c r="R9246" s="0" t="str">
        <f aca="false">INDEX('Lookup Tables'!$B$2:$B$5,MATCH(F9246,'Lookup Tables'!$A$2:$A$5,0))</f>
        <v>Manager D</v>
      </c>
    </row>
    <row r="9247" customFormat="false" ht="15" hidden="false" customHeight="false" outlineLevel="0" collapsed="false">
      <c r="A9247" s="0" t="s">
        <v>6591</v>
      </c>
      <c r="B9247" s="13" t="n">
        <v>42194</v>
      </c>
      <c r="C9247" s="13" t="n">
        <v>42199</v>
      </c>
      <c r="D9247" s="14" t="s">
        <v>69</v>
      </c>
      <c r="E9247" s="14" t="s">
        <v>97</v>
      </c>
      <c r="F9247" s="14" t="s">
        <v>63</v>
      </c>
      <c r="G9247" s="14" t="s">
        <v>64</v>
      </c>
      <c r="H9247" s="14" t="s">
        <v>65</v>
      </c>
      <c r="I9247" s="14" t="s">
        <v>91</v>
      </c>
      <c r="J9247" s="14" t="s">
        <v>92</v>
      </c>
      <c r="K9247" s="15" t="n">
        <v>32.4</v>
      </c>
      <c r="L9247" s="0" t="n">
        <v>5</v>
      </c>
      <c r="M9247" s="16" t="n">
        <v>0</v>
      </c>
      <c r="N9247" s="17" t="n">
        <v>15.552</v>
      </c>
      <c r="O9247" s="0" t="str">
        <f aca="false">TEXT(B9247,"YYYY-MM")</f>
        <v>2015-07</v>
      </c>
      <c r="P9247" s="18" t="n">
        <f aca="false">IFERROR(N9247/K9247,0)</f>
        <v>0.48</v>
      </c>
      <c r="Q9247" s="0" t="str">
        <f aca="false">IF(M9247=0,"No Discount",IF(M9247&lt;0.2,"Low (1-19%)",IF(M9247&lt;0.4,"Medium (20-39%)","High (40%+)")))</f>
        <v>No Discount</v>
      </c>
      <c r="R9247" s="0" t="str">
        <f aca="false">INDEX('Lookup Tables'!$B$2:$B$5,MATCH(F9247,'Lookup Tables'!$A$2:$A$5,0))</f>
        <v>Manager D</v>
      </c>
    </row>
    <row r="9248" customFormat="false" ht="15" hidden="false" customHeight="false" outlineLevel="0" collapsed="false">
      <c r="A9248" s="0" t="s">
        <v>6592</v>
      </c>
      <c r="B9248" s="13" t="n">
        <v>43242</v>
      </c>
      <c r="C9248" s="13" t="n">
        <v>43246</v>
      </c>
      <c r="D9248" s="14" t="s">
        <v>69</v>
      </c>
      <c r="E9248" s="14" t="s">
        <v>97</v>
      </c>
      <c r="F9248" s="14" t="s">
        <v>63</v>
      </c>
      <c r="G9248" s="14" t="s">
        <v>64</v>
      </c>
      <c r="H9248" s="14" t="s">
        <v>65</v>
      </c>
      <c r="I9248" s="14" t="s">
        <v>78</v>
      </c>
      <c r="J9248" s="14" t="s">
        <v>530</v>
      </c>
      <c r="K9248" s="15" t="n">
        <v>9.84</v>
      </c>
      <c r="L9248" s="0" t="n">
        <v>3</v>
      </c>
      <c r="M9248" s="16" t="n">
        <v>0</v>
      </c>
      <c r="N9248" s="17" t="n">
        <v>2.8536</v>
      </c>
      <c r="O9248" s="0" t="str">
        <f aca="false">TEXT(B9248,"YYYY-MM")</f>
        <v>2018-05</v>
      </c>
      <c r="P9248" s="18" t="n">
        <f aca="false">IFERROR(N9248/K9248,0)</f>
        <v>0.29</v>
      </c>
      <c r="Q9248" s="0" t="str">
        <f aca="false">IF(M9248=0,"No Discount",IF(M9248&lt;0.2,"Low (1-19%)",IF(M9248&lt;0.4,"Medium (20-39%)","High (40%+)")))</f>
        <v>No Discount</v>
      </c>
      <c r="R9248" s="0" t="str">
        <f aca="false">INDEX('Lookup Tables'!$B$2:$B$5,MATCH(F9248,'Lookup Tables'!$A$2:$A$5,0))</f>
        <v>Manager D</v>
      </c>
    </row>
    <row r="9249" customFormat="false" ht="15" hidden="false" customHeight="false" outlineLevel="0" collapsed="false">
      <c r="A9249" s="0" t="s">
        <v>6592</v>
      </c>
      <c r="B9249" s="13" t="n">
        <v>43242</v>
      </c>
      <c r="C9249" s="13" t="n">
        <v>43246</v>
      </c>
      <c r="D9249" s="14" t="s">
        <v>69</v>
      </c>
      <c r="E9249" s="14" t="s">
        <v>97</v>
      </c>
      <c r="F9249" s="14" t="s">
        <v>63</v>
      </c>
      <c r="G9249" s="14" t="s">
        <v>64</v>
      </c>
      <c r="H9249" s="14" t="s">
        <v>65</v>
      </c>
      <c r="I9249" s="14" t="s">
        <v>78</v>
      </c>
      <c r="J9249" s="14" t="s">
        <v>602</v>
      </c>
      <c r="K9249" s="15" t="n">
        <v>2.78</v>
      </c>
      <c r="L9249" s="0" t="n">
        <v>1</v>
      </c>
      <c r="M9249" s="16" t="n">
        <v>0</v>
      </c>
      <c r="N9249" s="17" t="n">
        <v>0.7228</v>
      </c>
      <c r="O9249" s="0" t="str">
        <f aca="false">TEXT(B9249,"YYYY-MM")</f>
        <v>2018-05</v>
      </c>
      <c r="P9249" s="18" t="n">
        <f aca="false">IFERROR(N9249/K9249,0)</f>
        <v>0.26</v>
      </c>
      <c r="Q9249" s="0" t="str">
        <f aca="false">IF(M9249=0,"No Discount",IF(M9249&lt;0.2,"Low (1-19%)",IF(M9249&lt;0.4,"Medium (20-39%)","High (40%+)")))</f>
        <v>No Discount</v>
      </c>
      <c r="R9249" s="0" t="str">
        <f aca="false">INDEX('Lookup Tables'!$B$2:$B$5,MATCH(F9249,'Lookup Tables'!$A$2:$A$5,0))</f>
        <v>Manager D</v>
      </c>
    </row>
    <row r="9250" customFormat="false" ht="15" hidden="false" customHeight="false" outlineLevel="0" collapsed="false">
      <c r="A9250" s="0" t="s">
        <v>6593</v>
      </c>
      <c r="B9250" s="13" t="n">
        <v>43049</v>
      </c>
      <c r="C9250" s="13" t="n">
        <v>43053</v>
      </c>
      <c r="D9250" s="14" t="s">
        <v>69</v>
      </c>
      <c r="E9250" s="14" t="s">
        <v>53</v>
      </c>
      <c r="F9250" s="14" t="s">
        <v>117</v>
      </c>
      <c r="G9250" s="14" t="s">
        <v>170</v>
      </c>
      <c r="H9250" s="14" t="s">
        <v>65</v>
      </c>
      <c r="I9250" s="14" t="s">
        <v>83</v>
      </c>
      <c r="J9250" s="14" t="s">
        <v>488</v>
      </c>
      <c r="K9250" s="15" t="n">
        <v>3.64</v>
      </c>
      <c r="L9250" s="0" t="n">
        <v>1</v>
      </c>
      <c r="M9250" s="16" t="n">
        <v>0.2</v>
      </c>
      <c r="N9250" s="17" t="n">
        <v>1.365</v>
      </c>
      <c r="O9250" s="0" t="str">
        <f aca="false">TEXT(B9250,"YYYY-MM")</f>
        <v>2017-11</v>
      </c>
      <c r="P9250" s="18" t="n">
        <f aca="false">IFERROR(N9250/K9250,0)</f>
        <v>0.375</v>
      </c>
      <c r="Q9250" s="0" t="str">
        <f aca="false">IF(M9250=0,"No Discount",IF(M9250&lt;0.2,"Low (1-19%)",IF(M9250&lt;0.4,"Medium (20-39%)","High (40%+)")))</f>
        <v>Medium (20-39%)</v>
      </c>
      <c r="R9250" s="0" t="str">
        <f aca="false">INDEX('Lookup Tables'!$B$2:$B$5,MATCH(F9250,'Lookup Tables'!$A$2:$A$5,0))</f>
        <v>Manager B</v>
      </c>
    </row>
    <row r="9251" customFormat="false" ht="15" hidden="false" customHeight="false" outlineLevel="0" collapsed="false">
      <c r="A9251" s="0" t="s">
        <v>6593</v>
      </c>
      <c r="B9251" s="13" t="n">
        <v>43049</v>
      </c>
      <c r="C9251" s="13" t="n">
        <v>43053</v>
      </c>
      <c r="D9251" s="14" t="s">
        <v>69</v>
      </c>
      <c r="E9251" s="14" t="s">
        <v>53</v>
      </c>
      <c r="F9251" s="14" t="s">
        <v>117</v>
      </c>
      <c r="G9251" s="14" t="s">
        <v>170</v>
      </c>
      <c r="H9251" s="14" t="s">
        <v>80</v>
      </c>
      <c r="I9251" s="14" t="s">
        <v>81</v>
      </c>
      <c r="J9251" s="14" t="s">
        <v>2879</v>
      </c>
      <c r="K9251" s="15" t="n">
        <v>881.93</v>
      </c>
      <c r="L9251" s="0" t="n">
        <v>7</v>
      </c>
      <c r="M9251" s="16" t="n">
        <v>0</v>
      </c>
      <c r="N9251" s="17" t="n">
        <v>220.4825</v>
      </c>
      <c r="O9251" s="0" t="str">
        <f aca="false">TEXT(B9251,"YYYY-MM")</f>
        <v>2017-11</v>
      </c>
      <c r="P9251" s="18" t="n">
        <f aca="false">IFERROR(N9251/K9251,0)</f>
        <v>0.25</v>
      </c>
      <c r="Q9251" s="0" t="str">
        <f aca="false">IF(M9251=0,"No Discount",IF(M9251&lt;0.2,"Low (1-19%)",IF(M9251&lt;0.4,"Medium (20-39%)","High (40%+)")))</f>
        <v>No Discount</v>
      </c>
      <c r="R9251" s="0" t="str">
        <f aca="false">INDEX('Lookup Tables'!$B$2:$B$5,MATCH(F9251,'Lookup Tables'!$A$2:$A$5,0))</f>
        <v>Manager B</v>
      </c>
    </row>
    <row r="9252" customFormat="false" ht="15" hidden="false" customHeight="false" outlineLevel="0" collapsed="false">
      <c r="A9252" s="0" t="s">
        <v>6594</v>
      </c>
      <c r="B9252" s="13" t="n">
        <v>43071</v>
      </c>
      <c r="C9252" s="13" t="n">
        <v>43075</v>
      </c>
      <c r="D9252" s="14" t="s">
        <v>69</v>
      </c>
      <c r="E9252" s="14" t="s">
        <v>62</v>
      </c>
      <c r="F9252" s="14" t="s">
        <v>98</v>
      </c>
      <c r="G9252" s="14" t="s">
        <v>265</v>
      </c>
      <c r="H9252" s="14" t="s">
        <v>65</v>
      </c>
      <c r="I9252" s="14" t="s">
        <v>83</v>
      </c>
      <c r="J9252" s="14" t="s">
        <v>885</v>
      </c>
      <c r="K9252" s="15" t="n">
        <v>115.84</v>
      </c>
      <c r="L9252" s="0" t="n">
        <v>8</v>
      </c>
      <c r="M9252" s="16" t="n">
        <v>0</v>
      </c>
      <c r="N9252" s="17" t="n">
        <v>54.4448</v>
      </c>
      <c r="O9252" s="0" t="str">
        <f aca="false">TEXT(B9252,"YYYY-MM")</f>
        <v>2017-12</v>
      </c>
      <c r="P9252" s="18" t="n">
        <f aca="false">IFERROR(N9252/K9252,0)</f>
        <v>0.47</v>
      </c>
      <c r="Q9252" s="0" t="str">
        <f aca="false">IF(M9252=0,"No Discount",IF(M9252&lt;0.2,"Low (1-19%)",IF(M9252&lt;0.4,"Medium (20-39%)","High (40%+)")))</f>
        <v>No Discount</v>
      </c>
      <c r="R9252" s="0" t="str">
        <f aca="false">INDEX('Lookup Tables'!$B$2:$B$5,MATCH(F9252,'Lookup Tables'!$A$2:$A$5,0))</f>
        <v>Manager A</v>
      </c>
    </row>
    <row r="9253" customFormat="false" ht="15" hidden="false" customHeight="false" outlineLevel="0" collapsed="false">
      <c r="A9253" s="0" t="s">
        <v>6595</v>
      </c>
      <c r="B9253" s="13" t="n">
        <v>43161</v>
      </c>
      <c r="C9253" s="13" t="n">
        <v>43167</v>
      </c>
      <c r="D9253" s="14" t="s">
        <v>69</v>
      </c>
      <c r="E9253" s="14" t="s">
        <v>62</v>
      </c>
      <c r="F9253" s="14" t="s">
        <v>63</v>
      </c>
      <c r="G9253" s="14" t="s">
        <v>64</v>
      </c>
      <c r="H9253" s="14" t="s">
        <v>65</v>
      </c>
      <c r="I9253" s="14" t="s">
        <v>83</v>
      </c>
      <c r="J9253" s="14" t="s">
        <v>1992</v>
      </c>
      <c r="K9253" s="15" t="n">
        <v>107.648</v>
      </c>
      <c r="L9253" s="0" t="n">
        <v>2</v>
      </c>
      <c r="M9253" s="16" t="n">
        <v>0.2</v>
      </c>
      <c r="N9253" s="17" t="n">
        <v>33.64</v>
      </c>
      <c r="O9253" s="0" t="str">
        <f aca="false">TEXT(B9253,"YYYY-MM")</f>
        <v>2018-03</v>
      </c>
      <c r="P9253" s="18" t="n">
        <f aca="false">IFERROR(N9253/K9253,0)</f>
        <v>0.3125</v>
      </c>
      <c r="Q9253" s="0" t="str">
        <f aca="false">IF(M9253=0,"No Discount",IF(M9253&lt;0.2,"Low (1-19%)",IF(M9253&lt;0.4,"Medium (20-39%)","High (40%+)")))</f>
        <v>Medium (20-39%)</v>
      </c>
      <c r="R9253" s="0" t="str">
        <f aca="false">INDEX('Lookup Tables'!$B$2:$B$5,MATCH(F9253,'Lookup Tables'!$A$2:$A$5,0))</f>
        <v>Manager D</v>
      </c>
    </row>
    <row r="9254" customFormat="false" ht="15" hidden="false" customHeight="false" outlineLevel="0" collapsed="false">
      <c r="A9254" s="0" t="s">
        <v>6596</v>
      </c>
      <c r="B9254" s="13" t="n">
        <v>43366</v>
      </c>
      <c r="C9254" s="13" t="n">
        <v>43368</v>
      </c>
      <c r="D9254" s="14" t="s">
        <v>52</v>
      </c>
      <c r="E9254" s="14" t="s">
        <v>53</v>
      </c>
      <c r="F9254" s="14" t="s">
        <v>54</v>
      </c>
      <c r="G9254" s="14" t="s">
        <v>787</v>
      </c>
      <c r="H9254" s="14" t="s">
        <v>80</v>
      </c>
      <c r="I9254" s="14" t="s">
        <v>123</v>
      </c>
      <c r="J9254" s="14" t="s">
        <v>2337</v>
      </c>
      <c r="K9254" s="15" t="n">
        <v>199.95</v>
      </c>
      <c r="L9254" s="0" t="n">
        <v>5</v>
      </c>
      <c r="M9254" s="16" t="n">
        <v>0</v>
      </c>
      <c r="N9254" s="17" t="n">
        <v>63.984</v>
      </c>
      <c r="O9254" s="0" t="str">
        <f aca="false">TEXT(B9254,"YYYY-MM")</f>
        <v>2018-09</v>
      </c>
      <c r="P9254" s="18" t="n">
        <f aca="false">IFERROR(N9254/K9254,0)</f>
        <v>0.32</v>
      </c>
      <c r="Q9254" s="0" t="str">
        <f aca="false">IF(M9254=0,"No Discount",IF(M9254&lt;0.2,"Low (1-19%)",IF(M9254&lt;0.4,"Medium (20-39%)","High (40%+)")))</f>
        <v>No Discount</v>
      </c>
      <c r="R9254" s="0" t="str">
        <f aca="false">INDEX('Lookup Tables'!$B$2:$B$5,MATCH(F9254,'Lookup Tables'!$A$2:$A$5,0))</f>
        <v>Manager C</v>
      </c>
    </row>
    <row r="9255" customFormat="false" ht="15" hidden="false" customHeight="false" outlineLevel="0" collapsed="false">
      <c r="A9255" s="0" t="s">
        <v>6596</v>
      </c>
      <c r="B9255" s="13" t="n">
        <v>43366</v>
      </c>
      <c r="C9255" s="13" t="n">
        <v>43368</v>
      </c>
      <c r="D9255" s="14" t="s">
        <v>52</v>
      </c>
      <c r="E9255" s="14" t="s">
        <v>53</v>
      </c>
      <c r="F9255" s="14" t="s">
        <v>54</v>
      </c>
      <c r="G9255" s="14" t="s">
        <v>787</v>
      </c>
      <c r="H9255" s="14" t="s">
        <v>65</v>
      </c>
      <c r="I9255" s="14" t="s">
        <v>91</v>
      </c>
      <c r="J9255" s="14" t="s">
        <v>906</v>
      </c>
      <c r="K9255" s="15" t="n">
        <v>12.96</v>
      </c>
      <c r="L9255" s="0" t="n">
        <v>2</v>
      </c>
      <c r="M9255" s="16" t="n">
        <v>0</v>
      </c>
      <c r="N9255" s="17" t="n">
        <v>6.2208</v>
      </c>
      <c r="O9255" s="0" t="str">
        <f aca="false">TEXT(B9255,"YYYY-MM")</f>
        <v>2018-09</v>
      </c>
      <c r="P9255" s="18" t="n">
        <f aca="false">IFERROR(N9255/K9255,0)</f>
        <v>0.48</v>
      </c>
      <c r="Q9255" s="0" t="str">
        <f aca="false">IF(M9255=0,"No Discount",IF(M9255&lt;0.2,"Low (1-19%)",IF(M9255&lt;0.4,"Medium (20-39%)","High (40%+)")))</f>
        <v>No Discount</v>
      </c>
      <c r="R9255" s="0" t="str">
        <f aca="false">INDEX('Lookup Tables'!$B$2:$B$5,MATCH(F9255,'Lookup Tables'!$A$2:$A$5,0))</f>
        <v>Manager C</v>
      </c>
    </row>
    <row r="9256" customFormat="false" ht="15" hidden="false" customHeight="false" outlineLevel="0" collapsed="false">
      <c r="A9256" s="0" t="s">
        <v>6597</v>
      </c>
      <c r="B9256" s="13" t="n">
        <v>42046</v>
      </c>
      <c r="C9256" s="13" t="n">
        <v>42050</v>
      </c>
      <c r="D9256" s="14" t="s">
        <v>52</v>
      </c>
      <c r="E9256" s="14" t="s">
        <v>53</v>
      </c>
      <c r="F9256" s="14" t="s">
        <v>98</v>
      </c>
      <c r="G9256" s="14" t="s">
        <v>311</v>
      </c>
      <c r="H9256" s="14" t="s">
        <v>56</v>
      </c>
      <c r="I9256" s="14" t="s">
        <v>59</v>
      </c>
      <c r="J9256" s="14" t="s">
        <v>187</v>
      </c>
      <c r="K9256" s="15" t="n">
        <v>60.89</v>
      </c>
      <c r="L9256" s="0" t="n">
        <v>1</v>
      </c>
      <c r="M9256" s="16" t="n">
        <v>0</v>
      </c>
      <c r="N9256" s="17" t="n">
        <v>15.2225</v>
      </c>
      <c r="O9256" s="0" t="str">
        <f aca="false">TEXT(B9256,"YYYY-MM")</f>
        <v>2015-02</v>
      </c>
      <c r="P9256" s="18" t="n">
        <f aca="false">IFERROR(N9256/K9256,0)</f>
        <v>0.25</v>
      </c>
      <c r="Q9256" s="0" t="str">
        <f aca="false">IF(M9256=0,"No Discount",IF(M9256&lt;0.2,"Low (1-19%)",IF(M9256&lt;0.4,"Medium (20-39%)","High (40%+)")))</f>
        <v>No Discount</v>
      </c>
      <c r="R9256" s="0" t="str">
        <f aca="false">INDEX('Lookup Tables'!$B$2:$B$5,MATCH(F9256,'Lookup Tables'!$A$2:$A$5,0))</f>
        <v>Manager A</v>
      </c>
    </row>
    <row r="9257" customFormat="false" ht="15" hidden="false" customHeight="false" outlineLevel="0" collapsed="false">
      <c r="A9257" s="0" t="s">
        <v>6597</v>
      </c>
      <c r="B9257" s="13" t="n">
        <v>42046</v>
      </c>
      <c r="C9257" s="13" t="n">
        <v>42050</v>
      </c>
      <c r="D9257" s="14" t="s">
        <v>52</v>
      </c>
      <c r="E9257" s="14" t="s">
        <v>53</v>
      </c>
      <c r="F9257" s="14" t="s">
        <v>98</v>
      </c>
      <c r="G9257" s="14" t="s">
        <v>311</v>
      </c>
      <c r="H9257" s="14" t="s">
        <v>65</v>
      </c>
      <c r="I9257" s="14" t="s">
        <v>66</v>
      </c>
      <c r="J9257" s="14" t="s">
        <v>1216</v>
      </c>
      <c r="K9257" s="15" t="n">
        <v>14.94</v>
      </c>
      <c r="L9257" s="0" t="n">
        <v>3</v>
      </c>
      <c r="M9257" s="16" t="n">
        <v>0</v>
      </c>
      <c r="N9257" s="17" t="n">
        <v>6.8724</v>
      </c>
      <c r="O9257" s="0" t="str">
        <f aca="false">TEXT(B9257,"YYYY-MM")</f>
        <v>2015-02</v>
      </c>
      <c r="P9257" s="18" t="n">
        <f aca="false">IFERROR(N9257/K9257,0)</f>
        <v>0.46</v>
      </c>
      <c r="Q9257" s="0" t="str">
        <f aca="false">IF(M9257=0,"No Discount",IF(M9257&lt;0.2,"Low (1-19%)",IF(M9257&lt;0.4,"Medium (20-39%)","High (40%+)")))</f>
        <v>No Discount</v>
      </c>
      <c r="R9257" s="0" t="str">
        <f aca="false">INDEX('Lookup Tables'!$B$2:$B$5,MATCH(F9257,'Lookup Tables'!$A$2:$A$5,0))</f>
        <v>Manager A</v>
      </c>
    </row>
    <row r="9258" customFormat="false" ht="15" hidden="false" customHeight="false" outlineLevel="0" collapsed="false">
      <c r="A9258" s="0" t="s">
        <v>6597</v>
      </c>
      <c r="B9258" s="13" t="n">
        <v>42046</v>
      </c>
      <c r="C9258" s="13" t="n">
        <v>42050</v>
      </c>
      <c r="D9258" s="14" t="s">
        <v>52</v>
      </c>
      <c r="E9258" s="14" t="s">
        <v>53</v>
      </c>
      <c r="F9258" s="14" t="s">
        <v>98</v>
      </c>
      <c r="G9258" s="14" t="s">
        <v>311</v>
      </c>
      <c r="H9258" s="14" t="s">
        <v>65</v>
      </c>
      <c r="I9258" s="14" t="s">
        <v>83</v>
      </c>
      <c r="J9258" s="14" t="s">
        <v>960</v>
      </c>
      <c r="K9258" s="15" t="n">
        <v>9.64</v>
      </c>
      <c r="L9258" s="0" t="n">
        <v>2</v>
      </c>
      <c r="M9258" s="16" t="n">
        <v>0</v>
      </c>
      <c r="N9258" s="17" t="n">
        <v>4.4344</v>
      </c>
      <c r="O9258" s="0" t="str">
        <f aca="false">TEXT(B9258,"YYYY-MM")</f>
        <v>2015-02</v>
      </c>
      <c r="P9258" s="18" t="n">
        <f aca="false">IFERROR(N9258/K9258,0)</f>
        <v>0.46</v>
      </c>
      <c r="Q9258" s="0" t="str">
        <f aca="false">IF(M9258=0,"No Discount",IF(M9258&lt;0.2,"Low (1-19%)",IF(M9258&lt;0.4,"Medium (20-39%)","High (40%+)")))</f>
        <v>No Discount</v>
      </c>
      <c r="R9258" s="0" t="str">
        <f aca="false">INDEX('Lookup Tables'!$B$2:$B$5,MATCH(F9258,'Lookup Tables'!$A$2:$A$5,0))</f>
        <v>Manager A</v>
      </c>
    </row>
    <row r="9259" customFormat="false" ht="15" hidden="false" customHeight="false" outlineLevel="0" collapsed="false">
      <c r="A9259" s="0" t="s">
        <v>6597</v>
      </c>
      <c r="B9259" s="13" t="n">
        <v>42046</v>
      </c>
      <c r="C9259" s="13" t="n">
        <v>42050</v>
      </c>
      <c r="D9259" s="14" t="s">
        <v>52</v>
      </c>
      <c r="E9259" s="14" t="s">
        <v>53</v>
      </c>
      <c r="F9259" s="14" t="s">
        <v>98</v>
      </c>
      <c r="G9259" s="14" t="s">
        <v>311</v>
      </c>
      <c r="H9259" s="14" t="s">
        <v>56</v>
      </c>
      <c r="I9259" s="14" t="s">
        <v>76</v>
      </c>
      <c r="J9259" s="14" t="s">
        <v>2596</v>
      </c>
      <c r="K9259" s="15" t="n">
        <v>332.94</v>
      </c>
      <c r="L9259" s="0" t="n">
        <v>3</v>
      </c>
      <c r="M9259" s="16" t="n">
        <v>0</v>
      </c>
      <c r="N9259" s="17" t="n">
        <v>53.2704</v>
      </c>
      <c r="O9259" s="0" t="str">
        <f aca="false">TEXT(B9259,"YYYY-MM")</f>
        <v>2015-02</v>
      </c>
      <c r="P9259" s="18" t="n">
        <f aca="false">IFERROR(N9259/K9259,0)</f>
        <v>0.16</v>
      </c>
      <c r="Q9259" s="0" t="str">
        <f aca="false">IF(M9259=0,"No Discount",IF(M9259&lt;0.2,"Low (1-19%)",IF(M9259&lt;0.4,"Medium (20-39%)","High (40%+)")))</f>
        <v>No Discount</v>
      </c>
      <c r="R9259" s="0" t="str">
        <f aca="false">INDEX('Lookup Tables'!$B$2:$B$5,MATCH(F9259,'Lookup Tables'!$A$2:$A$5,0))</f>
        <v>Manager A</v>
      </c>
    </row>
    <row r="9260" customFormat="false" ht="15" hidden="false" customHeight="false" outlineLevel="0" collapsed="false">
      <c r="A9260" s="0" t="s">
        <v>6597</v>
      </c>
      <c r="B9260" s="13" t="n">
        <v>42046</v>
      </c>
      <c r="C9260" s="13" t="n">
        <v>42050</v>
      </c>
      <c r="D9260" s="14" t="s">
        <v>52</v>
      </c>
      <c r="E9260" s="14" t="s">
        <v>53</v>
      </c>
      <c r="F9260" s="14" t="s">
        <v>98</v>
      </c>
      <c r="G9260" s="14" t="s">
        <v>311</v>
      </c>
      <c r="H9260" s="14" t="s">
        <v>65</v>
      </c>
      <c r="I9260" s="14" t="s">
        <v>83</v>
      </c>
      <c r="J9260" s="14" t="s">
        <v>3067</v>
      </c>
      <c r="K9260" s="15" t="n">
        <v>51.9</v>
      </c>
      <c r="L9260" s="0" t="n">
        <v>3</v>
      </c>
      <c r="M9260" s="16" t="n">
        <v>0</v>
      </c>
      <c r="N9260" s="17" t="n">
        <v>24.393</v>
      </c>
      <c r="O9260" s="0" t="str">
        <f aca="false">TEXT(B9260,"YYYY-MM")</f>
        <v>2015-02</v>
      </c>
      <c r="P9260" s="18" t="n">
        <f aca="false">IFERROR(N9260/K9260,0)</f>
        <v>0.47</v>
      </c>
      <c r="Q9260" s="0" t="str">
        <f aca="false">IF(M9260=0,"No Discount",IF(M9260&lt;0.2,"Low (1-19%)",IF(M9260&lt;0.4,"Medium (20-39%)","High (40%+)")))</f>
        <v>No Discount</v>
      </c>
      <c r="R9260" s="0" t="str">
        <f aca="false">INDEX('Lookup Tables'!$B$2:$B$5,MATCH(F9260,'Lookup Tables'!$A$2:$A$5,0))</f>
        <v>Manager A</v>
      </c>
    </row>
    <row r="9261" customFormat="false" ht="15" hidden="false" customHeight="false" outlineLevel="0" collapsed="false">
      <c r="A9261" s="0" t="s">
        <v>6597</v>
      </c>
      <c r="B9261" s="13" t="n">
        <v>42046</v>
      </c>
      <c r="C9261" s="13" t="n">
        <v>42050</v>
      </c>
      <c r="D9261" s="14" t="s">
        <v>52</v>
      </c>
      <c r="E9261" s="14" t="s">
        <v>53</v>
      </c>
      <c r="F9261" s="14" t="s">
        <v>98</v>
      </c>
      <c r="G9261" s="14" t="s">
        <v>311</v>
      </c>
      <c r="H9261" s="14" t="s">
        <v>65</v>
      </c>
      <c r="I9261" s="14" t="s">
        <v>73</v>
      </c>
      <c r="J9261" s="14" t="s">
        <v>1008</v>
      </c>
      <c r="K9261" s="15" t="n">
        <v>64.96</v>
      </c>
      <c r="L9261" s="0" t="n">
        <v>2</v>
      </c>
      <c r="M9261" s="16" t="n">
        <v>0</v>
      </c>
      <c r="N9261" s="17" t="n">
        <v>2.5984</v>
      </c>
      <c r="O9261" s="0" t="str">
        <f aca="false">TEXT(B9261,"YYYY-MM")</f>
        <v>2015-02</v>
      </c>
      <c r="P9261" s="18" t="n">
        <f aca="false">IFERROR(N9261/K9261,0)</f>
        <v>0.04</v>
      </c>
      <c r="Q9261" s="0" t="str">
        <f aca="false">IF(M9261=0,"No Discount",IF(M9261&lt;0.2,"Low (1-19%)",IF(M9261&lt;0.4,"Medium (20-39%)","High (40%+)")))</f>
        <v>No Discount</v>
      </c>
      <c r="R9261" s="0" t="str">
        <f aca="false">INDEX('Lookup Tables'!$B$2:$B$5,MATCH(F9261,'Lookup Tables'!$A$2:$A$5,0))</f>
        <v>Manager A</v>
      </c>
    </row>
    <row r="9262" customFormat="false" ht="15" hidden="false" customHeight="false" outlineLevel="0" collapsed="false">
      <c r="A9262" s="0" t="s">
        <v>6598</v>
      </c>
      <c r="B9262" s="13" t="n">
        <v>43415</v>
      </c>
      <c r="C9262" s="13" t="n">
        <v>43418</v>
      </c>
      <c r="D9262" s="14" t="s">
        <v>52</v>
      </c>
      <c r="E9262" s="14" t="s">
        <v>53</v>
      </c>
      <c r="F9262" s="14" t="s">
        <v>98</v>
      </c>
      <c r="G9262" s="14" t="s">
        <v>2551</v>
      </c>
      <c r="H9262" s="14" t="s">
        <v>65</v>
      </c>
      <c r="I9262" s="14" t="s">
        <v>303</v>
      </c>
      <c r="J9262" s="14" t="s">
        <v>4838</v>
      </c>
      <c r="K9262" s="15" t="n">
        <v>25.5</v>
      </c>
      <c r="L9262" s="0" t="n">
        <v>3</v>
      </c>
      <c r="M9262" s="16" t="n">
        <v>0</v>
      </c>
      <c r="N9262" s="17" t="n">
        <v>6.63</v>
      </c>
      <c r="O9262" s="0" t="str">
        <f aca="false">TEXT(B9262,"YYYY-MM")</f>
        <v>2018-11</v>
      </c>
      <c r="P9262" s="18" t="n">
        <f aca="false">IFERROR(N9262/K9262,0)</f>
        <v>0.26</v>
      </c>
      <c r="Q9262" s="0" t="str">
        <f aca="false">IF(M9262=0,"No Discount",IF(M9262&lt;0.2,"Low (1-19%)",IF(M9262&lt;0.4,"Medium (20-39%)","High (40%+)")))</f>
        <v>No Discount</v>
      </c>
      <c r="R9262" s="0" t="str">
        <f aca="false">INDEX('Lookup Tables'!$B$2:$B$5,MATCH(F9262,'Lookup Tables'!$A$2:$A$5,0))</f>
        <v>Manager A</v>
      </c>
    </row>
    <row r="9263" customFormat="false" ht="15" hidden="false" customHeight="false" outlineLevel="0" collapsed="false">
      <c r="A9263" s="0" t="s">
        <v>6599</v>
      </c>
      <c r="B9263" s="13" t="n">
        <v>43345</v>
      </c>
      <c r="C9263" s="13" t="n">
        <v>43345</v>
      </c>
      <c r="D9263" s="14" t="s">
        <v>606</v>
      </c>
      <c r="E9263" s="14" t="s">
        <v>97</v>
      </c>
      <c r="F9263" s="14" t="s">
        <v>63</v>
      </c>
      <c r="G9263" s="14" t="s">
        <v>94</v>
      </c>
      <c r="H9263" s="14" t="s">
        <v>56</v>
      </c>
      <c r="I9263" s="14" t="s">
        <v>59</v>
      </c>
      <c r="J9263" s="14" t="s">
        <v>168</v>
      </c>
      <c r="K9263" s="15" t="n">
        <v>215.976</v>
      </c>
      <c r="L9263" s="0" t="n">
        <v>3</v>
      </c>
      <c r="M9263" s="16" t="n">
        <v>0.2</v>
      </c>
      <c r="N9263" s="17" t="n">
        <v>-2.6997</v>
      </c>
      <c r="O9263" s="0" t="str">
        <f aca="false">TEXT(B9263,"YYYY-MM")</f>
        <v>2018-09</v>
      </c>
      <c r="P9263" s="18" t="n">
        <f aca="false">IFERROR(N9263/K9263,0)</f>
        <v>-0.0125</v>
      </c>
      <c r="Q9263" s="0" t="str">
        <f aca="false">IF(M9263=0,"No Discount",IF(M9263&lt;0.2,"Low (1-19%)",IF(M9263&lt;0.4,"Medium (20-39%)","High (40%+)")))</f>
        <v>Medium (20-39%)</v>
      </c>
      <c r="R9263" s="0" t="str">
        <f aca="false">INDEX('Lookup Tables'!$B$2:$B$5,MATCH(F9263,'Lookup Tables'!$A$2:$A$5,0))</f>
        <v>Manager D</v>
      </c>
    </row>
    <row r="9264" customFormat="false" ht="15" hidden="false" customHeight="false" outlineLevel="0" collapsed="false">
      <c r="A9264" s="0" t="s">
        <v>6600</v>
      </c>
      <c r="B9264" s="13" t="n">
        <v>42652</v>
      </c>
      <c r="C9264" s="13" t="n">
        <v>42656</v>
      </c>
      <c r="D9264" s="14" t="s">
        <v>69</v>
      </c>
      <c r="E9264" s="14" t="s">
        <v>53</v>
      </c>
      <c r="F9264" s="14" t="s">
        <v>98</v>
      </c>
      <c r="G9264" s="14" t="s">
        <v>157</v>
      </c>
      <c r="H9264" s="14" t="s">
        <v>56</v>
      </c>
      <c r="I9264" s="14" t="s">
        <v>59</v>
      </c>
      <c r="J9264" s="14" t="s">
        <v>201</v>
      </c>
      <c r="K9264" s="15" t="n">
        <v>389.97</v>
      </c>
      <c r="L9264" s="0" t="n">
        <v>3</v>
      </c>
      <c r="M9264" s="16" t="n">
        <v>0</v>
      </c>
      <c r="N9264" s="17" t="n">
        <v>35.0973</v>
      </c>
      <c r="O9264" s="0" t="str">
        <f aca="false">TEXT(B9264,"YYYY-MM")</f>
        <v>2016-10</v>
      </c>
      <c r="P9264" s="18" t="n">
        <f aca="false">IFERROR(N9264/K9264,0)</f>
        <v>0.09</v>
      </c>
      <c r="Q9264" s="0" t="str">
        <f aca="false">IF(M9264=0,"No Discount",IF(M9264&lt;0.2,"Low (1-19%)",IF(M9264&lt;0.4,"Medium (20-39%)","High (40%+)")))</f>
        <v>No Discount</v>
      </c>
      <c r="R9264" s="0" t="str">
        <f aca="false">INDEX('Lookup Tables'!$B$2:$B$5,MATCH(F9264,'Lookup Tables'!$A$2:$A$5,0))</f>
        <v>Manager A</v>
      </c>
    </row>
    <row r="9265" customFormat="false" ht="15" hidden="false" customHeight="false" outlineLevel="0" collapsed="false">
      <c r="A9265" s="0" t="s">
        <v>6600</v>
      </c>
      <c r="B9265" s="13" t="n">
        <v>42652</v>
      </c>
      <c r="C9265" s="13" t="n">
        <v>42656</v>
      </c>
      <c r="D9265" s="14" t="s">
        <v>69</v>
      </c>
      <c r="E9265" s="14" t="s">
        <v>53</v>
      </c>
      <c r="F9265" s="14" t="s">
        <v>98</v>
      </c>
      <c r="G9265" s="14" t="s">
        <v>157</v>
      </c>
      <c r="H9265" s="14" t="s">
        <v>65</v>
      </c>
      <c r="I9265" s="14" t="s">
        <v>85</v>
      </c>
      <c r="J9265" s="14" t="s">
        <v>1452</v>
      </c>
      <c r="K9265" s="15" t="n">
        <v>269.91</v>
      </c>
      <c r="L9265" s="0" t="n">
        <v>5</v>
      </c>
      <c r="M9265" s="16" t="n">
        <v>0.1</v>
      </c>
      <c r="N9265" s="17" t="n">
        <v>53.982</v>
      </c>
      <c r="O9265" s="0" t="str">
        <f aca="false">TEXT(B9265,"YYYY-MM")</f>
        <v>2016-10</v>
      </c>
      <c r="P9265" s="18" t="n">
        <f aca="false">IFERROR(N9265/K9265,0)</f>
        <v>0.2</v>
      </c>
      <c r="Q9265" s="0" t="str">
        <f aca="false">IF(M9265=0,"No Discount",IF(M9265&lt;0.2,"Low (1-19%)",IF(M9265&lt;0.4,"Medium (20-39%)","High (40%+)")))</f>
        <v>Low (1-19%)</v>
      </c>
      <c r="R9265" s="0" t="str">
        <f aca="false">INDEX('Lookup Tables'!$B$2:$B$5,MATCH(F9265,'Lookup Tables'!$A$2:$A$5,0))</f>
        <v>Manager A</v>
      </c>
    </row>
    <row r="9266" customFormat="false" ht="15" hidden="false" customHeight="false" outlineLevel="0" collapsed="false">
      <c r="A9266" s="0" t="s">
        <v>6601</v>
      </c>
      <c r="B9266" s="13" t="n">
        <v>43428</v>
      </c>
      <c r="C9266" s="13" t="n">
        <v>43435</v>
      </c>
      <c r="D9266" s="14" t="s">
        <v>69</v>
      </c>
      <c r="E9266" s="14" t="s">
        <v>62</v>
      </c>
      <c r="F9266" s="14" t="s">
        <v>54</v>
      </c>
      <c r="G9266" s="14" t="s">
        <v>200</v>
      </c>
      <c r="H9266" s="14" t="s">
        <v>65</v>
      </c>
      <c r="I9266" s="14" t="s">
        <v>83</v>
      </c>
      <c r="J9266" s="14" t="s">
        <v>3879</v>
      </c>
      <c r="K9266" s="15" t="n">
        <v>11.673</v>
      </c>
      <c r="L9266" s="0" t="n">
        <v>3</v>
      </c>
      <c r="M9266" s="16" t="n">
        <v>0.7</v>
      </c>
      <c r="N9266" s="17" t="n">
        <v>-7.782</v>
      </c>
      <c r="O9266" s="0" t="str">
        <f aca="false">TEXT(B9266,"YYYY-MM")</f>
        <v>2018-11</v>
      </c>
      <c r="P9266" s="18" t="n">
        <f aca="false">IFERROR(N9266/K9266,0)</f>
        <v>-0.666666666666667</v>
      </c>
      <c r="Q9266" s="0" t="str">
        <f aca="false">IF(M9266=0,"No Discount",IF(M9266&lt;0.2,"Low (1-19%)",IF(M9266&lt;0.4,"Medium (20-39%)","High (40%+)")))</f>
        <v>High (40%+)</v>
      </c>
      <c r="R9266" s="0" t="str">
        <f aca="false">INDEX('Lookup Tables'!$B$2:$B$5,MATCH(F9266,'Lookup Tables'!$A$2:$A$5,0))</f>
        <v>Manager C</v>
      </c>
    </row>
    <row r="9267" customFormat="false" ht="15" hidden="false" customHeight="false" outlineLevel="0" collapsed="false">
      <c r="A9267" s="0" t="s">
        <v>6601</v>
      </c>
      <c r="B9267" s="13" t="n">
        <v>43428</v>
      </c>
      <c r="C9267" s="13" t="n">
        <v>43435</v>
      </c>
      <c r="D9267" s="14" t="s">
        <v>69</v>
      </c>
      <c r="E9267" s="14" t="s">
        <v>62</v>
      </c>
      <c r="F9267" s="14" t="s">
        <v>54</v>
      </c>
      <c r="G9267" s="14" t="s">
        <v>200</v>
      </c>
      <c r="H9267" s="14" t="s">
        <v>65</v>
      </c>
      <c r="I9267" s="14" t="s">
        <v>129</v>
      </c>
      <c r="J9267" s="14" t="s">
        <v>4414</v>
      </c>
      <c r="K9267" s="15" t="n">
        <v>64.848</v>
      </c>
      <c r="L9267" s="0" t="n">
        <v>7</v>
      </c>
      <c r="M9267" s="16" t="n">
        <v>0.2</v>
      </c>
      <c r="N9267" s="17" t="n">
        <v>24.318</v>
      </c>
      <c r="O9267" s="0" t="str">
        <f aca="false">TEXT(B9267,"YYYY-MM")</f>
        <v>2018-11</v>
      </c>
      <c r="P9267" s="18" t="n">
        <f aca="false">IFERROR(N9267/K9267,0)</f>
        <v>0.375</v>
      </c>
      <c r="Q9267" s="0" t="str">
        <f aca="false">IF(M9267=0,"No Discount",IF(M9267&lt;0.2,"Low (1-19%)",IF(M9267&lt;0.4,"Medium (20-39%)","High (40%+)")))</f>
        <v>Medium (20-39%)</v>
      </c>
      <c r="R9267" s="0" t="str">
        <f aca="false">INDEX('Lookup Tables'!$B$2:$B$5,MATCH(F9267,'Lookup Tables'!$A$2:$A$5,0))</f>
        <v>Manager C</v>
      </c>
    </row>
    <row r="9268" customFormat="false" ht="15" hidden="false" customHeight="false" outlineLevel="0" collapsed="false">
      <c r="A9268" s="0" t="s">
        <v>6602</v>
      </c>
      <c r="B9268" s="13" t="n">
        <v>42043</v>
      </c>
      <c r="C9268" s="13" t="n">
        <v>42044</v>
      </c>
      <c r="D9268" s="14" t="s">
        <v>137</v>
      </c>
      <c r="E9268" s="14" t="s">
        <v>97</v>
      </c>
      <c r="F9268" s="14" t="s">
        <v>63</v>
      </c>
      <c r="G9268" s="14" t="s">
        <v>646</v>
      </c>
      <c r="H9268" s="14" t="s">
        <v>56</v>
      </c>
      <c r="I9268" s="14" t="s">
        <v>76</v>
      </c>
      <c r="J9268" s="14" t="s">
        <v>4054</v>
      </c>
      <c r="K9268" s="15" t="n">
        <v>14.56</v>
      </c>
      <c r="L9268" s="0" t="n">
        <v>2</v>
      </c>
      <c r="M9268" s="16" t="n">
        <v>0</v>
      </c>
      <c r="N9268" s="17" t="n">
        <v>5.5328</v>
      </c>
      <c r="O9268" s="0" t="str">
        <f aca="false">TEXT(B9268,"YYYY-MM")</f>
        <v>2015-02</v>
      </c>
      <c r="P9268" s="18" t="n">
        <f aca="false">IFERROR(N9268/K9268,0)</f>
        <v>0.38</v>
      </c>
      <c r="Q9268" s="0" t="str">
        <f aca="false">IF(M9268=0,"No Discount",IF(M9268&lt;0.2,"Low (1-19%)",IF(M9268&lt;0.4,"Medium (20-39%)","High (40%+)")))</f>
        <v>No Discount</v>
      </c>
      <c r="R9268" s="0" t="str">
        <f aca="false">INDEX('Lookup Tables'!$B$2:$B$5,MATCH(F9268,'Lookup Tables'!$A$2:$A$5,0))</f>
        <v>Manager D</v>
      </c>
    </row>
    <row r="9269" customFormat="false" ht="15" hidden="false" customHeight="false" outlineLevel="0" collapsed="false">
      <c r="A9269" s="0" t="s">
        <v>6603</v>
      </c>
      <c r="B9269" s="13" t="n">
        <v>42638</v>
      </c>
      <c r="C9269" s="13" t="n">
        <v>42638</v>
      </c>
      <c r="D9269" s="14" t="s">
        <v>606</v>
      </c>
      <c r="E9269" s="14" t="s">
        <v>53</v>
      </c>
      <c r="F9269" s="14" t="s">
        <v>117</v>
      </c>
      <c r="G9269" s="14" t="s">
        <v>170</v>
      </c>
      <c r="H9269" s="14" t="s">
        <v>56</v>
      </c>
      <c r="I9269" s="14" t="s">
        <v>59</v>
      </c>
      <c r="J9269" s="14" t="s">
        <v>4680</v>
      </c>
      <c r="K9269" s="15" t="n">
        <v>102.582</v>
      </c>
      <c r="L9269" s="0" t="n">
        <v>1</v>
      </c>
      <c r="M9269" s="16" t="n">
        <v>0.1</v>
      </c>
      <c r="N9269" s="17" t="n">
        <v>6.8388</v>
      </c>
      <c r="O9269" s="0" t="str">
        <f aca="false">TEXT(B9269,"YYYY-MM")</f>
        <v>2016-09</v>
      </c>
      <c r="P9269" s="18" t="n">
        <f aca="false">IFERROR(N9269/K9269,0)</f>
        <v>0.0666666666666667</v>
      </c>
      <c r="Q9269" s="0" t="str">
        <f aca="false">IF(M9269=0,"No Discount",IF(M9269&lt;0.2,"Low (1-19%)",IF(M9269&lt;0.4,"Medium (20-39%)","High (40%+)")))</f>
        <v>Low (1-19%)</v>
      </c>
      <c r="R9269" s="0" t="str">
        <f aca="false">INDEX('Lookup Tables'!$B$2:$B$5,MATCH(F9269,'Lookup Tables'!$A$2:$A$5,0))</f>
        <v>Manager B</v>
      </c>
    </row>
    <row r="9270" customFormat="false" ht="15" hidden="false" customHeight="false" outlineLevel="0" collapsed="false">
      <c r="A9270" s="0" t="s">
        <v>6603</v>
      </c>
      <c r="B9270" s="13" t="n">
        <v>42638</v>
      </c>
      <c r="C9270" s="13" t="n">
        <v>42638</v>
      </c>
      <c r="D9270" s="14" t="s">
        <v>606</v>
      </c>
      <c r="E9270" s="14" t="s">
        <v>53</v>
      </c>
      <c r="F9270" s="14" t="s">
        <v>117</v>
      </c>
      <c r="G9270" s="14" t="s">
        <v>170</v>
      </c>
      <c r="H9270" s="14" t="s">
        <v>65</v>
      </c>
      <c r="I9270" s="14" t="s">
        <v>91</v>
      </c>
      <c r="J9270" s="14" t="s">
        <v>1264</v>
      </c>
      <c r="K9270" s="15" t="n">
        <v>20.04</v>
      </c>
      <c r="L9270" s="0" t="n">
        <v>3</v>
      </c>
      <c r="M9270" s="16" t="n">
        <v>0</v>
      </c>
      <c r="N9270" s="17" t="n">
        <v>9.6192</v>
      </c>
      <c r="O9270" s="0" t="str">
        <f aca="false">TEXT(B9270,"YYYY-MM")</f>
        <v>2016-09</v>
      </c>
      <c r="P9270" s="18" t="n">
        <f aca="false">IFERROR(N9270/K9270,0)</f>
        <v>0.48</v>
      </c>
      <c r="Q9270" s="0" t="str">
        <f aca="false">IF(M9270=0,"No Discount",IF(M9270&lt;0.2,"Low (1-19%)",IF(M9270&lt;0.4,"Medium (20-39%)","High (40%+)")))</f>
        <v>No Discount</v>
      </c>
      <c r="R9270" s="0" t="str">
        <f aca="false">INDEX('Lookup Tables'!$B$2:$B$5,MATCH(F9270,'Lookup Tables'!$A$2:$A$5,0))</f>
        <v>Manager B</v>
      </c>
    </row>
    <row r="9271" customFormat="false" ht="15" hidden="false" customHeight="false" outlineLevel="0" collapsed="false">
      <c r="A9271" s="0" t="s">
        <v>6604</v>
      </c>
      <c r="B9271" s="13" t="n">
        <v>43333</v>
      </c>
      <c r="C9271" s="13" t="n">
        <v>43340</v>
      </c>
      <c r="D9271" s="14" t="s">
        <v>69</v>
      </c>
      <c r="E9271" s="14" t="s">
        <v>53</v>
      </c>
      <c r="F9271" s="14" t="s">
        <v>117</v>
      </c>
      <c r="G9271" s="14" t="s">
        <v>170</v>
      </c>
      <c r="H9271" s="14" t="s">
        <v>65</v>
      </c>
      <c r="I9271" s="14" t="s">
        <v>83</v>
      </c>
      <c r="J9271" s="14" t="s">
        <v>3413</v>
      </c>
      <c r="K9271" s="15" t="n">
        <v>32.088</v>
      </c>
      <c r="L9271" s="0" t="n">
        <v>7</v>
      </c>
      <c r="M9271" s="16" t="n">
        <v>0.2</v>
      </c>
      <c r="N9271" s="17" t="n">
        <v>11.2308</v>
      </c>
      <c r="O9271" s="0" t="str">
        <f aca="false">TEXT(B9271,"YYYY-MM")</f>
        <v>2018-08</v>
      </c>
      <c r="P9271" s="18" t="n">
        <f aca="false">IFERROR(N9271/K9271,0)</f>
        <v>0.35</v>
      </c>
      <c r="Q9271" s="0" t="str">
        <f aca="false">IF(M9271=0,"No Discount",IF(M9271&lt;0.2,"Low (1-19%)",IF(M9271&lt;0.4,"Medium (20-39%)","High (40%+)")))</f>
        <v>Medium (20-39%)</v>
      </c>
      <c r="R9271" s="0" t="str">
        <f aca="false">INDEX('Lookup Tables'!$B$2:$B$5,MATCH(F9271,'Lookup Tables'!$A$2:$A$5,0))</f>
        <v>Manager B</v>
      </c>
    </row>
    <row r="9272" customFormat="false" ht="15" hidden="false" customHeight="false" outlineLevel="0" collapsed="false">
      <c r="A9272" s="0" t="s">
        <v>6604</v>
      </c>
      <c r="B9272" s="13" t="n">
        <v>43333</v>
      </c>
      <c r="C9272" s="13" t="n">
        <v>43340</v>
      </c>
      <c r="D9272" s="14" t="s">
        <v>69</v>
      </c>
      <c r="E9272" s="14" t="s">
        <v>53</v>
      </c>
      <c r="F9272" s="14" t="s">
        <v>117</v>
      </c>
      <c r="G9272" s="14" t="s">
        <v>170</v>
      </c>
      <c r="H9272" s="14" t="s">
        <v>65</v>
      </c>
      <c r="I9272" s="14" t="s">
        <v>83</v>
      </c>
      <c r="J9272" s="14" t="s">
        <v>2216</v>
      </c>
      <c r="K9272" s="15" t="n">
        <v>4305.552</v>
      </c>
      <c r="L9272" s="0" t="n">
        <v>6</v>
      </c>
      <c r="M9272" s="16" t="n">
        <v>0.2</v>
      </c>
      <c r="N9272" s="17" t="n">
        <v>1453.1238</v>
      </c>
      <c r="O9272" s="0" t="str">
        <f aca="false">TEXT(B9272,"YYYY-MM")</f>
        <v>2018-08</v>
      </c>
      <c r="P9272" s="18" t="n">
        <f aca="false">IFERROR(N9272/K9272,0)</f>
        <v>0.3375</v>
      </c>
      <c r="Q9272" s="0" t="str">
        <f aca="false">IF(M9272=0,"No Discount",IF(M9272&lt;0.2,"Low (1-19%)",IF(M9272&lt;0.4,"Medium (20-39%)","High (40%+)")))</f>
        <v>Medium (20-39%)</v>
      </c>
      <c r="R9272" s="0" t="str">
        <f aca="false">INDEX('Lookup Tables'!$B$2:$B$5,MATCH(F9272,'Lookup Tables'!$A$2:$A$5,0))</f>
        <v>Manager B</v>
      </c>
    </row>
    <row r="9273" customFormat="false" ht="15" hidden="false" customHeight="false" outlineLevel="0" collapsed="false">
      <c r="A9273" s="0" t="s">
        <v>6605</v>
      </c>
      <c r="B9273" s="13" t="n">
        <v>42867</v>
      </c>
      <c r="C9273" s="13" t="n">
        <v>42872</v>
      </c>
      <c r="D9273" s="14" t="s">
        <v>69</v>
      </c>
      <c r="E9273" s="14" t="s">
        <v>62</v>
      </c>
      <c r="F9273" s="14" t="s">
        <v>117</v>
      </c>
      <c r="G9273" s="14" t="s">
        <v>170</v>
      </c>
      <c r="H9273" s="14" t="s">
        <v>56</v>
      </c>
      <c r="I9273" s="14" t="s">
        <v>76</v>
      </c>
      <c r="J9273" s="14" t="s">
        <v>3326</v>
      </c>
      <c r="K9273" s="15" t="n">
        <v>10.02</v>
      </c>
      <c r="L9273" s="0" t="n">
        <v>3</v>
      </c>
      <c r="M9273" s="16" t="n">
        <v>0</v>
      </c>
      <c r="N9273" s="17" t="n">
        <v>4.4088</v>
      </c>
      <c r="O9273" s="0" t="str">
        <f aca="false">TEXT(B9273,"YYYY-MM")</f>
        <v>2017-05</v>
      </c>
      <c r="P9273" s="18" t="n">
        <f aca="false">IFERROR(N9273/K9273,0)</f>
        <v>0.44</v>
      </c>
      <c r="Q9273" s="0" t="str">
        <f aca="false">IF(M9273=0,"No Discount",IF(M9273&lt;0.2,"Low (1-19%)",IF(M9273&lt;0.4,"Medium (20-39%)","High (40%+)")))</f>
        <v>No Discount</v>
      </c>
      <c r="R9273" s="0" t="str">
        <f aca="false">INDEX('Lookup Tables'!$B$2:$B$5,MATCH(F9273,'Lookup Tables'!$A$2:$A$5,0))</f>
        <v>Manager B</v>
      </c>
    </row>
    <row r="9274" customFormat="false" ht="15" hidden="false" customHeight="false" outlineLevel="0" collapsed="false">
      <c r="A9274" s="0" t="s">
        <v>6605</v>
      </c>
      <c r="B9274" s="13" t="n">
        <v>42867</v>
      </c>
      <c r="C9274" s="13" t="n">
        <v>42872</v>
      </c>
      <c r="D9274" s="14" t="s">
        <v>69</v>
      </c>
      <c r="E9274" s="14" t="s">
        <v>62</v>
      </c>
      <c r="F9274" s="14" t="s">
        <v>117</v>
      </c>
      <c r="G9274" s="14" t="s">
        <v>170</v>
      </c>
      <c r="H9274" s="14" t="s">
        <v>80</v>
      </c>
      <c r="I9274" s="14" t="s">
        <v>81</v>
      </c>
      <c r="J9274" s="14" t="s">
        <v>2689</v>
      </c>
      <c r="K9274" s="15" t="n">
        <v>631.96</v>
      </c>
      <c r="L9274" s="0" t="n">
        <v>4</v>
      </c>
      <c r="M9274" s="16" t="n">
        <v>0</v>
      </c>
      <c r="N9274" s="17" t="n">
        <v>303.3408</v>
      </c>
      <c r="O9274" s="0" t="str">
        <f aca="false">TEXT(B9274,"YYYY-MM")</f>
        <v>2017-05</v>
      </c>
      <c r="P9274" s="18" t="n">
        <f aca="false">IFERROR(N9274/K9274,0)</f>
        <v>0.48</v>
      </c>
      <c r="Q9274" s="0" t="str">
        <f aca="false">IF(M9274=0,"No Discount",IF(M9274&lt;0.2,"Low (1-19%)",IF(M9274&lt;0.4,"Medium (20-39%)","High (40%+)")))</f>
        <v>No Discount</v>
      </c>
      <c r="R9274" s="0" t="str">
        <f aca="false">INDEX('Lookup Tables'!$B$2:$B$5,MATCH(F9274,'Lookup Tables'!$A$2:$A$5,0))</f>
        <v>Manager B</v>
      </c>
    </row>
    <row r="9275" customFormat="false" ht="15" hidden="false" customHeight="false" outlineLevel="0" collapsed="false">
      <c r="A9275" s="0" t="s">
        <v>6606</v>
      </c>
      <c r="B9275" s="13" t="n">
        <v>43345</v>
      </c>
      <c r="C9275" s="13" t="n">
        <v>43349</v>
      </c>
      <c r="D9275" s="14" t="s">
        <v>69</v>
      </c>
      <c r="E9275" s="14" t="s">
        <v>53</v>
      </c>
      <c r="F9275" s="14" t="s">
        <v>54</v>
      </c>
      <c r="G9275" s="14" t="s">
        <v>55</v>
      </c>
      <c r="H9275" s="14" t="s">
        <v>65</v>
      </c>
      <c r="I9275" s="14" t="s">
        <v>83</v>
      </c>
      <c r="J9275" s="14" t="s">
        <v>277</v>
      </c>
      <c r="K9275" s="15" t="n">
        <v>1577.94</v>
      </c>
      <c r="L9275" s="0" t="n">
        <v>3</v>
      </c>
      <c r="M9275" s="16" t="n">
        <v>0</v>
      </c>
      <c r="N9275" s="17" t="n">
        <v>757.4112</v>
      </c>
      <c r="O9275" s="0" t="str">
        <f aca="false">TEXT(B9275,"YYYY-MM")</f>
        <v>2018-09</v>
      </c>
      <c r="P9275" s="18" t="n">
        <f aca="false">IFERROR(N9275/K9275,0)</f>
        <v>0.48</v>
      </c>
      <c r="Q9275" s="0" t="str">
        <f aca="false">IF(M9275=0,"No Discount",IF(M9275&lt;0.2,"Low (1-19%)",IF(M9275&lt;0.4,"Medium (20-39%)","High (40%+)")))</f>
        <v>No Discount</v>
      </c>
      <c r="R9275" s="0" t="str">
        <f aca="false">INDEX('Lookup Tables'!$B$2:$B$5,MATCH(F9275,'Lookup Tables'!$A$2:$A$5,0))</f>
        <v>Manager C</v>
      </c>
    </row>
    <row r="9276" customFormat="false" ht="15" hidden="false" customHeight="false" outlineLevel="0" collapsed="false">
      <c r="A9276" s="0" t="s">
        <v>6607</v>
      </c>
      <c r="B9276" s="13" t="n">
        <v>42287</v>
      </c>
      <c r="C9276" s="13" t="n">
        <v>42287</v>
      </c>
      <c r="D9276" s="14" t="s">
        <v>606</v>
      </c>
      <c r="E9276" s="14" t="s">
        <v>62</v>
      </c>
      <c r="F9276" s="14" t="s">
        <v>63</v>
      </c>
      <c r="G9276" s="14" t="s">
        <v>339</v>
      </c>
      <c r="H9276" s="14" t="s">
        <v>65</v>
      </c>
      <c r="I9276" s="14" t="s">
        <v>78</v>
      </c>
      <c r="J9276" s="14" t="s">
        <v>5964</v>
      </c>
      <c r="K9276" s="15" t="n">
        <v>255.85</v>
      </c>
      <c r="L9276" s="0" t="n">
        <v>7</v>
      </c>
      <c r="M9276" s="16" t="n">
        <v>0</v>
      </c>
      <c r="N9276" s="17" t="n">
        <v>112.574</v>
      </c>
      <c r="O9276" s="0" t="str">
        <f aca="false">TEXT(B9276,"YYYY-MM")</f>
        <v>2015-10</v>
      </c>
      <c r="P9276" s="18" t="n">
        <f aca="false">IFERROR(N9276/K9276,0)</f>
        <v>0.44</v>
      </c>
      <c r="Q9276" s="0" t="str">
        <f aca="false">IF(M9276=0,"No Discount",IF(M9276&lt;0.2,"Low (1-19%)",IF(M9276&lt;0.4,"Medium (20-39%)","High (40%+)")))</f>
        <v>No Discount</v>
      </c>
      <c r="R9276" s="0" t="str">
        <f aca="false">INDEX('Lookup Tables'!$B$2:$B$5,MATCH(F9276,'Lookup Tables'!$A$2:$A$5,0))</f>
        <v>Manager D</v>
      </c>
    </row>
    <row r="9277" customFormat="false" ht="15" hidden="false" customHeight="false" outlineLevel="0" collapsed="false">
      <c r="A9277" s="0" t="s">
        <v>6608</v>
      </c>
      <c r="B9277" s="13" t="n">
        <v>42881</v>
      </c>
      <c r="C9277" s="13" t="n">
        <v>42884</v>
      </c>
      <c r="D9277" s="14" t="s">
        <v>52</v>
      </c>
      <c r="E9277" s="14" t="s">
        <v>62</v>
      </c>
      <c r="F9277" s="14" t="s">
        <v>54</v>
      </c>
      <c r="G9277" s="14" t="s">
        <v>70</v>
      </c>
      <c r="H9277" s="14" t="s">
        <v>65</v>
      </c>
      <c r="I9277" s="14" t="s">
        <v>73</v>
      </c>
      <c r="J9277" s="14" t="s">
        <v>2894</v>
      </c>
      <c r="K9277" s="15" t="n">
        <v>184.704</v>
      </c>
      <c r="L9277" s="0" t="n">
        <v>6</v>
      </c>
      <c r="M9277" s="16" t="n">
        <v>0.2</v>
      </c>
      <c r="N9277" s="17" t="n">
        <v>13.8528</v>
      </c>
      <c r="O9277" s="0" t="str">
        <f aca="false">TEXT(B9277,"YYYY-MM")</f>
        <v>2017-05</v>
      </c>
      <c r="P9277" s="18" t="n">
        <f aca="false">IFERROR(N9277/K9277,0)</f>
        <v>0.075</v>
      </c>
      <c r="Q9277" s="0" t="str">
        <f aca="false">IF(M9277=0,"No Discount",IF(M9277&lt;0.2,"Low (1-19%)",IF(M9277&lt;0.4,"Medium (20-39%)","High (40%+)")))</f>
        <v>Medium (20-39%)</v>
      </c>
      <c r="R9277" s="0" t="str">
        <f aca="false">INDEX('Lookup Tables'!$B$2:$B$5,MATCH(F9277,'Lookup Tables'!$A$2:$A$5,0))</f>
        <v>Manager C</v>
      </c>
    </row>
    <row r="9278" customFormat="false" ht="15" hidden="false" customHeight="false" outlineLevel="0" collapsed="false">
      <c r="A9278" s="0" t="s">
        <v>6608</v>
      </c>
      <c r="B9278" s="13" t="n">
        <v>42881</v>
      </c>
      <c r="C9278" s="13" t="n">
        <v>42884</v>
      </c>
      <c r="D9278" s="14" t="s">
        <v>52</v>
      </c>
      <c r="E9278" s="14" t="s">
        <v>62</v>
      </c>
      <c r="F9278" s="14" t="s">
        <v>54</v>
      </c>
      <c r="G9278" s="14" t="s">
        <v>70</v>
      </c>
      <c r="H9278" s="14" t="s">
        <v>80</v>
      </c>
      <c r="I9278" s="14" t="s">
        <v>123</v>
      </c>
      <c r="J9278" s="14" t="s">
        <v>950</v>
      </c>
      <c r="K9278" s="15" t="n">
        <v>47.92</v>
      </c>
      <c r="L9278" s="0" t="n">
        <v>2</v>
      </c>
      <c r="M9278" s="16" t="n">
        <v>0.2</v>
      </c>
      <c r="N9278" s="17" t="n">
        <v>11.98</v>
      </c>
      <c r="O9278" s="0" t="str">
        <f aca="false">TEXT(B9278,"YYYY-MM")</f>
        <v>2017-05</v>
      </c>
      <c r="P9278" s="18" t="n">
        <f aca="false">IFERROR(N9278/K9278,0)</f>
        <v>0.25</v>
      </c>
      <c r="Q9278" s="0" t="str">
        <f aca="false">IF(M9278=0,"No Discount",IF(M9278&lt;0.2,"Low (1-19%)",IF(M9278&lt;0.4,"Medium (20-39%)","High (40%+)")))</f>
        <v>Medium (20-39%)</v>
      </c>
      <c r="R9278" s="0" t="str">
        <f aca="false">INDEX('Lookup Tables'!$B$2:$B$5,MATCH(F9278,'Lookup Tables'!$A$2:$A$5,0))</f>
        <v>Manager C</v>
      </c>
    </row>
    <row r="9279" customFormat="false" ht="15" hidden="false" customHeight="false" outlineLevel="0" collapsed="false">
      <c r="A9279" s="0" t="s">
        <v>6609</v>
      </c>
      <c r="B9279" s="13" t="n">
        <v>43435</v>
      </c>
      <c r="C9279" s="13" t="n">
        <v>43439</v>
      </c>
      <c r="D9279" s="14" t="s">
        <v>69</v>
      </c>
      <c r="E9279" s="14" t="s">
        <v>53</v>
      </c>
      <c r="F9279" s="14" t="s">
        <v>117</v>
      </c>
      <c r="G9279" s="14" t="s">
        <v>118</v>
      </c>
      <c r="H9279" s="14" t="s">
        <v>65</v>
      </c>
      <c r="I9279" s="14" t="s">
        <v>66</v>
      </c>
      <c r="J9279" s="14" t="s">
        <v>1216</v>
      </c>
      <c r="K9279" s="15" t="n">
        <v>15.936</v>
      </c>
      <c r="L9279" s="0" t="n">
        <v>4</v>
      </c>
      <c r="M9279" s="16" t="n">
        <v>0.2</v>
      </c>
      <c r="N9279" s="17" t="n">
        <v>5.1792</v>
      </c>
      <c r="O9279" s="0" t="str">
        <f aca="false">TEXT(B9279,"YYYY-MM")</f>
        <v>2018-12</v>
      </c>
      <c r="P9279" s="18" t="n">
        <f aca="false">IFERROR(N9279/K9279,0)</f>
        <v>0.325</v>
      </c>
      <c r="Q9279" s="0" t="str">
        <f aca="false">IF(M9279=0,"No Discount",IF(M9279&lt;0.2,"Low (1-19%)",IF(M9279&lt;0.4,"Medium (20-39%)","High (40%+)")))</f>
        <v>Medium (20-39%)</v>
      </c>
      <c r="R9279" s="0" t="str">
        <f aca="false">INDEX('Lookup Tables'!$B$2:$B$5,MATCH(F9279,'Lookup Tables'!$A$2:$A$5,0))</f>
        <v>Manager B</v>
      </c>
    </row>
    <row r="9280" customFormat="false" ht="15" hidden="false" customHeight="false" outlineLevel="0" collapsed="false">
      <c r="A9280" s="0" t="s">
        <v>6609</v>
      </c>
      <c r="B9280" s="13" t="n">
        <v>43435</v>
      </c>
      <c r="C9280" s="13" t="n">
        <v>43439</v>
      </c>
      <c r="D9280" s="14" t="s">
        <v>69</v>
      </c>
      <c r="E9280" s="14" t="s">
        <v>53</v>
      </c>
      <c r="F9280" s="14" t="s">
        <v>117</v>
      </c>
      <c r="G9280" s="14" t="s">
        <v>118</v>
      </c>
      <c r="H9280" s="14" t="s">
        <v>65</v>
      </c>
      <c r="I9280" s="14" t="s">
        <v>83</v>
      </c>
      <c r="J9280" s="14" t="s">
        <v>1304</v>
      </c>
      <c r="K9280" s="15" t="n">
        <v>8.001</v>
      </c>
      <c r="L9280" s="0" t="n">
        <v>7</v>
      </c>
      <c r="M9280" s="16" t="n">
        <v>0.7</v>
      </c>
      <c r="N9280" s="17" t="n">
        <v>-5.6007</v>
      </c>
      <c r="O9280" s="0" t="str">
        <f aca="false">TEXT(B9280,"YYYY-MM")</f>
        <v>2018-12</v>
      </c>
      <c r="P9280" s="18" t="n">
        <f aca="false">IFERROR(N9280/K9280,0)</f>
        <v>-0.7</v>
      </c>
      <c r="Q9280" s="0" t="str">
        <f aca="false">IF(M9280=0,"No Discount",IF(M9280&lt;0.2,"Low (1-19%)",IF(M9280&lt;0.4,"Medium (20-39%)","High (40%+)")))</f>
        <v>High (40%+)</v>
      </c>
      <c r="R9280" s="0" t="str">
        <f aca="false">INDEX('Lookup Tables'!$B$2:$B$5,MATCH(F9280,'Lookup Tables'!$A$2:$A$5,0))</f>
        <v>Manager B</v>
      </c>
    </row>
    <row r="9281" customFormat="false" ht="15" hidden="false" customHeight="false" outlineLevel="0" collapsed="false">
      <c r="A9281" s="0" t="s">
        <v>6609</v>
      </c>
      <c r="B9281" s="13" t="n">
        <v>43435</v>
      </c>
      <c r="C9281" s="13" t="n">
        <v>43439</v>
      </c>
      <c r="D9281" s="14" t="s">
        <v>69</v>
      </c>
      <c r="E9281" s="14" t="s">
        <v>53</v>
      </c>
      <c r="F9281" s="14" t="s">
        <v>117</v>
      </c>
      <c r="G9281" s="14" t="s">
        <v>118</v>
      </c>
      <c r="H9281" s="14" t="s">
        <v>56</v>
      </c>
      <c r="I9281" s="14" t="s">
        <v>59</v>
      </c>
      <c r="J9281" s="14" t="s">
        <v>827</v>
      </c>
      <c r="K9281" s="15" t="n">
        <v>398.972</v>
      </c>
      <c r="L9281" s="0" t="n">
        <v>2</v>
      </c>
      <c r="M9281" s="16" t="n">
        <v>0.3</v>
      </c>
      <c r="N9281" s="17" t="n">
        <v>-28.498</v>
      </c>
      <c r="O9281" s="0" t="str">
        <f aca="false">TEXT(B9281,"YYYY-MM")</f>
        <v>2018-12</v>
      </c>
      <c r="P9281" s="18" t="n">
        <f aca="false">IFERROR(N9281/K9281,0)</f>
        <v>-0.0714285714285714</v>
      </c>
      <c r="Q9281" s="0" t="str">
        <f aca="false">IF(M9281=0,"No Discount",IF(M9281&lt;0.2,"Low (1-19%)",IF(M9281&lt;0.4,"Medium (20-39%)","High (40%+)")))</f>
        <v>Medium (20-39%)</v>
      </c>
      <c r="R9281" s="0" t="str">
        <f aca="false">INDEX('Lookup Tables'!$B$2:$B$5,MATCH(F9281,'Lookup Tables'!$A$2:$A$5,0))</f>
        <v>Manager B</v>
      </c>
    </row>
    <row r="9282" customFormat="false" ht="15" hidden="false" customHeight="false" outlineLevel="0" collapsed="false">
      <c r="A9282" s="0" t="s">
        <v>6610</v>
      </c>
      <c r="B9282" s="13" t="n">
        <v>42998</v>
      </c>
      <c r="C9282" s="13" t="n">
        <v>43002</v>
      </c>
      <c r="D9282" s="14" t="s">
        <v>69</v>
      </c>
      <c r="E9282" s="14" t="s">
        <v>97</v>
      </c>
      <c r="F9282" s="14" t="s">
        <v>63</v>
      </c>
      <c r="G9282" s="14" t="s">
        <v>94</v>
      </c>
      <c r="H9282" s="14" t="s">
        <v>56</v>
      </c>
      <c r="I9282" s="14" t="s">
        <v>57</v>
      </c>
      <c r="J9282" s="14" t="s">
        <v>3822</v>
      </c>
      <c r="K9282" s="15" t="n">
        <v>163.88</v>
      </c>
      <c r="L9282" s="0" t="n">
        <v>2</v>
      </c>
      <c r="M9282" s="16" t="n">
        <v>0</v>
      </c>
      <c r="N9282" s="17" t="n">
        <v>40.97</v>
      </c>
      <c r="O9282" s="0" t="str">
        <f aca="false">TEXT(B9282,"YYYY-MM")</f>
        <v>2017-09</v>
      </c>
      <c r="P9282" s="18" t="n">
        <f aca="false">IFERROR(N9282/K9282,0)</f>
        <v>0.25</v>
      </c>
      <c r="Q9282" s="0" t="str">
        <f aca="false">IF(M9282=0,"No Discount",IF(M9282&lt;0.2,"Low (1-19%)",IF(M9282&lt;0.4,"Medium (20-39%)","High (40%+)")))</f>
        <v>No Discount</v>
      </c>
      <c r="R9282" s="0" t="str">
        <f aca="false">INDEX('Lookup Tables'!$B$2:$B$5,MATCH(F9282,'Lookup Tables'!$A$2:$A$5,0))</f>
        <v>Manager D</v>
      </c>
    </row>
    <row r="9283" customFormat="false" ht="15" hidden="false" customHeight="false" outlineLevel="0" collapsed="false">
      <c r="A9283" s="0" t="s">
        <v>6611</v>
      </c>
      <c r="B9283" s="13" t="n">
        <v>43354</v>
      </c>
      <c r="C9283" s="13" t="n">
        <v>43358</v>
      </c>
      <c r="D9283" s="14" t="s">
        <v>69</v>
      </c>
      <c r="E9283" s="14" t="s">
        <v>53</v>
      </c>
      <c r="F9283" s="14" t="s">
        <v>54</v>
      </c>
      <c r="G9283" s="14" t="s">
        <v>193</v>
      </c>
      <c r="H9283" s="14" t="s">
        <v>65</v>
      </c>
      <c r="I9283" s="14" t="s">
        <v>85</v>
      </c>
      <c r="J9283" s="14" t="s">
        <v>5767</v>
      </c>
      <c r="K9283" s="15" t="n">
        <v>67.9</v>
      </c>
      <c r="L9283" s="0" t="n">
        <v>5</v>
      </c>
      <c r="M9283" s="16" t="n">
        <v>0</v>
      </c>
      <c r="N9283" s="17" t="n">
        <v>20.37</v>
      </c>
      <c r="O9283" s="0" t="str">
        <f aca="false">TEXT(B9283,"YYYY-MM")</f>
        <v>2018-09</v>
      </c>
      <c r="P9283" s="18" t="n">
        <f aca="false">IFERROR(N9283/K9283,0)</f>
        <v>0.3</v>
      </c>
      <c r="Q9283" s="0" t="str">
        <f aca="false">IF(M9283=0,"No Discount",IF(M9283&lt;0.2,"Low (1-19%)",IF(M9283&lt;0.4,"Medium (20-39%)","High (40%+)")))</f>
        <v>No Discount</v>
      </c>
      <c r="R9283" s="0" t="str">
        <f aca="false">INDEX('Lookup Tables'!$B$2:$B$5,MATCH(F9283,'Lookup Tables'!$A$2:$A$5,0))</f>
        <v>Manager C</v>
      </c>
    </row>
    <row r="9284" customFormat="false" ht="15" hidden="false" customHeight="false" outlineLevel="0" collapsed="false">
      <c r="A9284" s="0" t="s">
        <v>6612</v>
      </c>
      <c r="B9284" s="13" t="n">
        <v>43099</v>
      </c>
      <c r="C9284" s="13" t="n">
        <v>43104</v>
      </c>
      <c r="D9284" s="14" t="s">
        <v>69</v>
      </c>
      <c r="E9284" s="14" t="s">
        <v>53</v>
      </c>
      <c r="F9284" s="14" t="s">
        <v>54</v>
      </c>
      <c r="G9284" s="14" t="s">
        <v>70</v>
      </c>
      <c r="H9284" s="14" t="s">
        <v>65</v>
      </c>
      <c r="I9284" s="14" t="s">
        <v>91</v>
      </c>
      <c r="J9284" s="14" t="s">
        <v>2947</v>
      </c>
      <c r="K9284" s="15" t="n">
        <v>72.224</v>
      </c>
      <c r="L9284" s="0" t="n">
        <v>4</v>
      </c>
      <c r="M9284" s="16" t="n">
        <v>0.2</v>
      </c>
      <c r="N9284" s="17" t="n">
        <v>25.2784</v>
      </c>
      <c r="O9284" s="0" t="str">
        <f aca="false">TEXT(B9284,"YYYY-MM")</f>
        <v>2017-12</v>
      </c>
      <c r="P9284" s="18" t="n">
        <f aca="false">IFERROR(N9284/K9284,0)</f>
        <v>0.35</v>
      </c>
      <c r="Q9284" s="0" t="str">
        <f aca="false">IF(M9284=0,"No Discount",IF(M9284&lt;0.2,"Low (1-19%)",IF(M9284&lt;0.4,"Medium (20-39%)","High (40%+)")))</f>
        <v>Medium (20-39%)</v>
      </c>
      <c r="R9284" s="0" t="str">
        <f aca="false">INDEX('Lookup Tables'!$B$2:$B$5,MATCH(F9284,'Lookup Tables'!$A$2:$A$5,0))</f>
        <v>Manager C</v>
      </c>
    </row>
    <row r="9285" customFormat="false" ht="15" hidden="false" customHeight="false" outlineLevel="0" collapsed="false">
      <c r="A9285" s="0" t="s">
        <v>6613</v>
      </c>
      <c r="B9285" s="13" t="n">
        <v>43345</v>
      </c>
      <c r="C9285" s="13" t="n">
        <v>43347</v>
      </c>
      <c r="D9285" s="14" t="s">
        <v>52</v>
      </c>
      <c r="E9285" s="14" t="s">
        <v>53</v>
      </c>
      <c r="F9285" s="14" t="s">
        <v>63</v>
      </c>
      <c r="G9285" s="14" t="s">
        <v>252</v>
      </c>
      <c r="H9285" s="14" t="s">
        <v>65</v>
      </c>
      <c r="I9285" s="14" t="s">
        <v>66</v>
      </c>
      <c r="J9285" s="14" t="s">
        <v>332</v>
      </c>
      <c r="K9285" s="15" t="n">
        <v>11.696</v>
      </c>
      <c r="L9285" s="0" t="n">
        <v>2</v>
      </c>
      <c r="M9285" s="16" t="n">
        <v>0.2</v>
      </c>
      <c r="N9285" s="17" t="n">
        <v>3.9474</v>
      </c>
      <c r="O9285" s="0" t="str">
        <f aca="false">TEXT(B9285,"YYYY-MM")</f>
        <v>2018-09</v>
      </c>
      <c r="P9285" s="18" t="n">
        <f aca="false">IFERROR(N9285/K9285,0)</f>
        <v>0.3375</v>
      </c>
      <c r="Q9285" s="0" t="str">
        <f aca="false">IF(M9285=0,"No Discount",IF(M9285&lt;0.2,"Low (1-19%)",IF(M9285&lt;0.4,"Medium (20-39%)","High (40%+)")))</f>
        <v>Medium (20-39%)</v>
      </c>
      <c r="R9285" s="0" t="str">
        <f aca="false">INDEX('Lookup Tables'!$B$2:$B$5,MATCH(F9285,'Lookup Tables'!$A$2:$A$5,0))</f>
        <v>Manager D</v>
      </c>
    </row>
    <row r="9286" customFormat="false" ht="15" hidden="false" customHeight="false" outlineLevel="0" collapsed="false">
      <c r="A9286" s="0" t="s">
        <v>6614</v>
      </c>
      <c r="B9286" s="13" t="n">
        <v>42326</v>
      </c>
      <c r="C9286" s="13" t="n">
        <v>42331</v>
      </c>
      <c r="D9286" s="14" t="s">
        <v>69</v>
      </c>
      <c r="E9286" s="14" t="s">
        <v>62</v>
      </c>
      <c r="F9286" s="14" t="s">
        <v>98</v>
      </c>
      <c r="G9286" s="14" t="s">
        <v>103</v>
      </c>
      <c r="H9286" s="14" t="s">
        <v>56</v>
      </c>
      <c r="I9286" s="14" t="s">
        <v>59</v>
      </c>
      <c r="J9286" s="14" t="s">
        <v>955</v>
      </c>
      <c r="K9286" s="15" t="n">
        <v>392.94</v>
      </c>
      <c r="L9286" s="0" t="n">
        <v>3</v>
      </c>
      <c r="M9286" s="16" t="n">
        <v>0</v>
      </c>
      <c r="N9286" s="17" t="n">
        <v>43.2234</v>
      </c>
      <c r="O9286" s="0" t="str">
        <f aca="false">TEXT(B9286,"YYYY-MM")</f>
        <v>2015-11</v>
      </c>
      <c r="P9286" s="18" t="n">
        <f aca="false">IFERROR(N9286/K9286,0)</f>
        <v>0.11</v>
      </c>
      <c r="Q9286" s="0" t="str">
        <f aca="false">IF(M9286=0,"No Discount",IF(M9286&lt;0.2,"Low (1-19%)",IF(M9286&lt;0.4,"Medium (20-39%)","High (40%+)")))</f>
        <v>No Discount</v>
      </c>
      <c r="R9286" s="0" t="str">
        <f aca="false">INDEX('Lookup Tables'!$B$2:$B$5,MATCH(F9286,'Lookup Tables'!$A$2:$A$5,0))</f>
        <v>Manager A</v>
      </c>
    </row>
    <row r="9287" customFormat="false" ht="15" hidden="false" customHeight="false" outlineLevel="0" collapsed="false">
      <c r="A9287" s="0" t="s">
        <v>6615</v>
      </c>
      <c r="B9287" s="13" t="n">
        <v>42695</v>
      </c>
      <c r="C9287" s="13" t="n">
        <v>42698</v>
      </c>
      <c r="D9287" s="14" t="s">
        <v>137</v>
      </c>
      <c r="E9287" s="14" t="s">
        <v>53</v>
      </c>
      <c r="F9287" s="14" t="s">
        <v>54</v>
      </c>
      <c r="G9287" s="14" t="s">
        <v>90</v>
      </c>
      <c r="H9287" s="14" t="s">
        <v>56</v>
      </c>
      <c r="I9287" s="14" t="s">
        <v>76</v>
      </c>
      <c r="J9287" s="14" t="s">
        <v>424</v>
      </c>
      <c r="K9287" s="15" t="n">
        <v>18.176</v>
      </c>
      <c r="L9287" s="0" t="n">
        <v>1</v>
      </c>
      <c r="M9287" s="16" t="n">
        <v>0.2</v>
      </c>
      <c r="N9287" s="17" t="n">
        <v>4.7712</v>
      </c>
      <c r="O9287" s="0" t="str">
        <f aca="false">TEXT(B9287,"YYYY-MM")</f>
        <v>2016-11</v>
      </c>
      <c r="P9287" s="18" t="n">
        <f aca="false">IFERROR(N9287/K9287,0)</f>
        <v>0.2625</v>
      </c>
      <c r="Q9287" s="0" t="str">
        <f aca="false">IF(M9287=0,"No Discount",IF(M9287&lt;0.2,"Low (1-19%)",IF(M9287&lt;0.4,"Medium (20-39%)","High (40%+)")))</f>
        <v>Medium (20-39%)</v>
      </c>
      <c r="R9287" s="0" t="str">
        <f aca="false">INDEX('Lookup Tables'!$B$2:$B$5,MATCH(F9287,'Lookup Tables'!$A$2:$A$5,0))</f>
        <v>Manager C</v>
      </c>
    </row>
    <row r="9288" customFormat="false" ht="15" hidden="false" customHeight="false" outlineLevel="0" collapsed="false">
      <c r="A9288" s="0" t="s">
        <v>6616</v>
      </c>
      <c r="B9288" s="13" t="n">
        <v>43270</v>
      </c>
      <c r="C9288" s="13" t="n">
        <v>43277</v>
      </c>
      <c r="D9288" s="14" t="s">
        <v>69</v>
      </c>
      <c r="E9288" s="14" t="s">
        <v>97</v>
      </c>
      <c r="F9288" s="14" t="s">
        <v>98</v>
      </c>
      <c r="G9288" s="14" t="s">
        <v>99</v>
      </c>
      <c r="H9288" s="14" t="s">
        <v>65</v>
      </c>
      <c r="I9288" s="14" t="s">
        <v>83</v>
      </c>
      <c r="J9288" s="14" t="s">
        <v>2903</v>
      </c>
      <c r="K9288" s="15" t="n">
        <v>6.888</v>
      </c>
      <c r="L9288" s="0" t="n">
        <v>3</v>
      </c>
      <c r="M9288" s="16" t="n">
        <v>0.8</v>
      </c>
      <c r="N9288" s="17" t="n">
        <v>-11.0208</v>
      </c>
      <c r="O9288" s="0" t="str">
        <f aca="false">TEXT(B9288,"YYYY-MM")</f>
        <v>2018-06</v>
      </c>
      <c r="P9288" s="18" t="n">
        <f aca="false">IFERROR(N9288/K9288,0)</f>
        <v>-1.6</v>
      </c>
      <c r="Q9288" s="0" t="str">
        <f aca="false">IF(M9288=0,"No Discount",IF(M9288&lt;0.2,"Low (1-19%)",IF(M9288&lt;0.4,"Medium (20-39%)","High (40%+)")))</f>
        <v>High (40%+)</v>
      </c>
      <c r="R9288" s="0" t="str">
        <f aca="false">INDEX('Lookup Tables'!$B$2:$B$5,MATCH(F9288,'Lookup Tables'!$A$2:$A$5,0))</f>
        <v>Manager A</v>
      </c>
    </row>
    <row r="9289" customFormat="false" ht="15" hidden="false" customHeight="false" outlineLevel="0" collapsed="false">
      <c r="A9289" s="0" t="s">
        <v>6616</v>
      </c>
      <c r="B9289" s="13" t="n">
        <v>43270</v>
      </c>
      <c r="C9289" s="13" t="n">
        <v>43277</v>
      </c>
      <c r="D9289" s="14" t="s">
        <v>69</v>
      </c>
      <c r="E9289" s="14" t="s">
        <v>97</v>
      </c>
      <c r="F9289" s="14" t="s">
        <v>98</v>
      </c>
      <c r="G9289" s="14" t="s">
        <v>99</v>
      </c>
      <c r="H9289" s="14" t="s">
        <v>56</v>
      </c>
      <c r="I9289" s="14" t="s">
        <v>71</v>
      </c>
      <c r="J9289" s="14" t="s">
        <v>994</v>
      </c>
      <c r="K9289" s="15" t="n">
        <v>457.485</v>
      </c>
      <c r="L9289" s="0" t="n">
        <v>3</v>
      </c>
      <c r="M9289" s="16" t="n">
        <v>0.3</v>
      </c>
      <c r="N9289" s="17" t="n">
        <v>-84.9615</v>
      </c>
      <c r="O9289" s="0" t="str">
        <f aca="false">TEXT(B9289,"YYYY-MM")</f>
        <v>2018-06</v>
      </c>
      <c r="P9289" s="18" t="n">
        <f aca="false">IFERROR(N9289/K9289,0)</f>
        <v>-0.185714285714286</v>
      </c>
      <c r="Q9289" s="0" t="str">
        <f aca="false">IF(M9289=0,"No Discount",IF(M9289&lt;0.2,"Low (1-19%)",IF(M9289&lt;0.4,"Medium (20-39%)","High (40%+)")))</f>
        <v>Medium (20-39%)</v>
      </c>
      <c r="R9289" s="0" t="str">
        <f aca="false">INDEX('Lookup Tables'!$B$2:$B$5,MATCH(F9289,'Lookup Tables'!$A$2:$A$5,0))</f>
        <v>Manager A</v>
      </c>
    </row>
    <row r="9290" customFormat="false" ht="15" hidden="false" customHeight="false" outlineLevel="0" collapsed="false">
      <c r="A9290" s="0" t="s">
        <v>6617</v>
      </c>
      <c r="B9290" s="13" t="n">
        <v>43434</v>
      </c>
      <c r="C9290" s="13" t="n">
        <v>43437</v>
      </c>
      <c r="D9290" s="14" t="s">
        <v>137</v>
      </c>
      <c r="E9290" s="14" t="s">
        <v>53</v>
      </c>
      <c r="F9290" s="14" t="s">
        <v>117</v>
      </c>
      <c r="G9290" s="14" t="s">
        <v>118</v>
      </c>
      <c r="H9290" s="14" t="s">
        <v>56</v>
      </c>
      <c r="I9290" s="14" t="s">
        <v>59</v>
      </c>
      <c r="J9290" s="14" t="s">
        <v>2244</v>
      </c>
      <c r="K9290" s="15" t="n">
        <v>1079.316</v>
      </c>
      <c r="L9290" s="0" t="n">
        <v>6</v>
      </c>
      <c r="M9290" s="16" t="n">
        <v>0.3</v>
      </c>
      <c r="N9290" s="17" t="n">
        <v>-15.4188</v>
      </c>
      <c r="O9290" s="0" t="str">
        <f aca="false">TEXT(B9290,"YYYY-MM")</f>
        <v>2018-11</v>
      </c>
      <c r="P9290" s="18" t="n">
        <f aca="false">IFERROR(N9290/K9290,0)</f>
        <v>-0.0142857142857143</v>
      </c>
      <c r="Q9290" s="0" t="str">
        <f aca="false">IF(M9290=0,"No Discount",IF(M9290&lt;0.2,"Low (1-19%)",IF(M9290&lt;0.4,"Medium (20-39%)","High (40%+)")))</f>
        <v>Medium (20-39%)</v>
      </c>
      <c r="R9290" s="0" t="str">
        <f aca="false">INDEX('Lookup Tables'!$B$2:$B$5,MATCH(F9290,'Lookup Tables'!$A$2:$A$5,0))</f>
        <v>Manager B</v>
      </c>
    </row>
    <row r="9291" customFormat="false" ht="15" hidden="false" customHeight="false" outlineLevel="0" collapsed="false">
      <c r="A9291" s="0" t="s">
        <v>6618</v>
      </c>
      <c r="B9291" s="13" t="n">
        <v>42117</v>
      </c>
      <c r="C9291" s="13" t="n">
        <v>42120</v>
      </c>
      <c r="D9291" s="14" t="s">
        <v>52</v>
      </c>
      <c r="E9291" s="14" t="s">
        <v>97</v>
      </c>
      <c r="F9291" s="14" t="s">
        <v>63</v>
      </c>
      <c r="G9291" s="14" t="s">
        <v>64</v>
      </c>
      <c r="H9291" s="14" t="s">
        <v>65</v>
      </c>
      <c r="I9291" s="14" t="s">
        <v>91</v>
      </c>
      <c r="J9291" s="14" t="s">
        <v>2234</v>
      </c>
      <c r="K9291" s="15" t="n">
        <v>48.91</v>
      </c>
      <c r="L9291" s="0" t="n">
        <v>1</v>
      </c>
      <c r="M9291" s="16" t="n">
        <v>0</v>
      </c>
      <c r="N9291" s="17" t="n">
        <v>22.9877</v>
      </c>
      <c r="O9291" s="0" t="str">
        <f aca="false">TEXT(B9291,"YYYY-MM")</f>
        <v>2015-04</v>
      </c>
      <c r="P9291" s="18" t="n">
        <f aca="false">IFERROR(N9291/K9291,0)</f>
        <v>0.47</v>
      </c>
      <c r="Q9291" s="0" t="str">
        <f aca="false">IF(M9291=0,"No Discount",IF(M9291&lt;0.2,"Low (1-19%)",IF(M9291&lt;0.4,"Medium (20-39%)","High (40%+)")))</f>
        <v>No Discount</v>
      </c>
      <c r="R9291" s="0" t="str">
        <f aca="false">INDEX('Lookup Tables'!$B$2:$B$5,MATCH(F9291,'Lookup Tables'!$A$2:$A$5,0))</f>
        <v>Manager D</v>
      </c>
    </row>
    <row r="9292" customFormat="false" ht="15" hidden="false" customHeight="false" outlineLevel="0" collapsed="false">
      <c r="A9292" s="0" t="s">
        <v>6619</v>
      </c>
      <c r="B9292" s="13" t="n">
        <v>42270</v>
      </c>
      <c r="C9292" s="13" t="n">
        <v>42272</v>
      </c>
      <c r="D9292" s="14" t="s">
        <v>137</v>
      </c>
      <c r="E9292" s="14" t="s">
        <v>53</v>
      </c>
      <c r="F9292" s="14" t="s">
        <v>117</v>
      </c>
      <c r="G9292" s="14" t="s">
        <v>160</v>
      </c>
      <c r="H9292" s="14" t="s">
        <v>65</v>
      </c>
      <c r="I9292" s="14" t="s">
        <v>78</v>
      </c>
      <c r="J9292" s="14" t="s">
        <v>1492</v>
      </c>
      <c r="K9292" s="15" t="n">
        <v>9.84</v>
      </c>
      <c r="L9292" s="0" t="n">
        <v>3</v>
      </c>
      <c r="M9292" s="16" t="n">
        <v>0</v>
      </c>
      <c r="N9292" s="17" t="n">
        <v>2.8536</v>
      </c>
      <c r="O9292" s="0" t="str">
        <f aca="false">TEXT(B9292,"YYYY-MM")</f>
        <v>2015-09</v>
      </c>
      <c r="P9292" s="18" t="n">
        <f aca="false">IFERROR(N9292/K9292,0)</f>
        <v>0.29</v>
      </c>
      <c r="Q9292" s="0" t="str">
        <f aca="false">IF(M9292=0,"No Discount",IF(M9292&lt;0.2,"Low (1-19%)",IF(M9292&lt;0.4,"Medium (20-39%)","High (40%+)")))</f>
        <v>No Discount</v>
      </c>
      <c r="R9292" s="0" t="str">
        <f aca="false">INDEX('Lookup Tables'!$B$2:$B$5,MATCH(F9292,'Lookup Tables'!$A$2:$A$5,0))</f>
        <v>Manager B</v>
      </c>
    </row>
    <row r="9293" customFormat="false" ht="15" hidden="false" customHeight="false" outlineLevel="0" collapsed="false">
      <c r="A9293" s="0" t="s">
        <v>6619</v>
      </c>
      <c r="B9293" s="13" t="n">
        <v>42270</v>
      </c>
      <c r="C9293" s="13" t="n">
        <v>42272</v>
      </c>
      <c r="D9293" s="14" t="s">
        <v>137</v>
      </c>
      <c r="E9293" s="14" t="s">
        <v>53</v>
      </c>
      <c r="F9293" s="14" t="s">
        <v>117</v>
      </c>
      <c r="G9293" s="14" t="s">
        <v>160</v>
      </c>
      <c r="H9293" s="14" t="s">
        <v>65</v>
      </c>
      <c r="I9293" s="14" t="s">
        <v>83</v>
      </c>
      <c r="J9293" s="14" t="s">
        <v>1861</v>
      </c>
      <c r="K9293" s="15" t="n">
        <v>34.5</v>
      </c>
      <c r="L9293" s="0" t="n">
        <v>3</v>
      </c>
      <c r="M9293" s="16" t="n">
        <v>0</v>
      </c>
      <c r="N9293" s="17" t="n">
        <v>15.525</v>
      </c>
      <c r="O9293" s="0" t="str">
        <f aca="false">TEXT(B9293,"YYYY-MM")</f>
        <v>2015-09</v>
      </c>
      <c r="P9293" s="18" t="n">
        <f aca="false">IFERROR(N9293/K9293,0)</f>
        <v>0.45</v>
      </c>
      <c r="Q9293" s="0" t="str">
        <f aca="false">IF(M9293=0,"No Discount",IF(M9293&lt;0.2,"Low (1-19%)",IF(M9293&lt;0.4,"Medium (20-39%)","High (40%+)")))</f>
        <v>No Discount</v>
      </c>
      <c r="R9293" s="0" t="str">
        <f aca="false">INDEX('Lookup Tables'!$B$2:$B$5,MATCH(F9293,'Lookup Tables'!$A$2:$A$5,0))</f>
        <v>Manager B</v>
      </c>
    </row>
    <row r="9294" customFormat="false" ht="15" hidden="false" customHeight="false" outlineLevel="0" collapsed="false">
      <c r="A9294" s="0" t="s">
        <v>6620</v>
      </c>
      <c r="B9294" s="13" t="n">
        <v>43161</v>
      </c>
      <c r="C9294" s="13" t="n">
        <v>43161</v>
      </c>
      <c r="D9294" s="14" t="s">
        <v>606</v>
      </c>
      <c r="E9294" s="14" t="s">
        <v>62</v>
      </c>
      <c r="F9294" s="14" t="s">
        <v>98</v>
      </c>
      <c r="G9294" s="14" t="s">
        <v>99</v>
      </c>
      <c r="H9294" s="14" t="s">
        <v>65</v>
      </c>
      <c r="I9294" s="14" t="s">
        <v>83</v>
      </c>
      <c r="J9294" s="14" t="s">
        <v>1350</v>
      </c>
      <c r="K9294" s="15" t="n">
        <v>0.556</v>
      </c>
      <c r="L9294" s="0" t="n">
        <v>1</v>
      </c>
      <c r="M9294" s="16" t="n">
        <v>0.8</v>
      </c>
      <c r="N9294" s="17" t="n">
        <v>-0.9452</v>
      </c>
      <c r="O9294" s="0" t="str">
        <f aca="false">TEXT(B9294,"YYYY-MM")</f>
        <v>2018-03</v>
      </c>
      <c r="P9294" s="18" t="n">
        <f aca="false">IFERROR(N9294/K9294,0)</f>
        <v>-1.7</v>
      </c>
      <c r="Q9294" s="0" t="str">
        <f aca="false">IF(M9294=0,"No Discount",IF(M9294&lt;0.2,"Low (1-19%)",IF(M9294&lt;0.4,"Medium (20-39%)","High (40%+)")))</f>
        <v>High (40%+)</v>
      </c>
      <c r="R9294" s="0" t="str">
        <f aca="false">INDEX('Lookup Tables'!$B$2:$B$5,MATCH(F9294,'Lookup Tables'!$A$2:$A$5,0))</f>
        <v>Manager A</v>
      </c>
    </row>
    <row r="9295" customFormat="false" ht="15" hidden="false" customHeight="false" outlineLevel="0" collapsed="false">
      <c r="A9295" s="0" t="s">
        <v>6621</v>
      </c>
      <c r="B9295" s="13" t="n">
        <v>43421</v>
      </c>
      <c r="C9295" s="13" t="n">
        <v>43425</v>
      </c>
      <c r="D9295" s="14" t="s">
        <v>52</v>
      </c>
      <c r="E9295" s="14" t="s">
        <v>53</v>
      </c>
      <c r="F9295" s="14" t="s">
        <v>117</v>
      </c>
      <c r="G9295" s="14" t="s">
        <v>1243</v>
      </c>
      <c r="H9295" s="14" t="s">
        <v>65</v>
      </c>
      <c r="I9295" s="14" t="s">
        <v>83</v>
      </c>
      <c r="J9295" s="14" t="s">
        <v>639</v>
      </c>
      <c r="K9295" s="15" t="n">
        <v>43.8</v>
      </c>
      <c r="L9295" s="0" t="n">
        <v>6</v>
      </c>
      <c r="M9295" s="16" t="n">
        <v>0</v>
      </c>
      <c r="N9295" s="17" t="n">
        <v>20.586</v>
      </c>
      <c r="O9295" s="0" t="str">
        <f aca="false">TEXT(B9295,"YYYY-MM")</f>
        <v>2018-11</v>
      </c>
      <c r="P9295" s="18" t="n">
        <f aca="false">IFERROR(N9295/K9295,0)</f>
        <v>0.47</v>
      </c>
      <c r="Q9295" s="0" t="str">
        <f aca="false">IF(M9295=0,"No Discount",IF(M9295&lt;0.2,"Low (1-19%)",IF(M9295&lt;0.4,"Medium (20-39%)","High (40%+)")))</f>
        <v>No Discount</v>
      </c>
      <c r="R9295" s="0" t="str">
        <f aca="false">INDEX('Lookup Tables'!$B$2:$B$5,MATCH(F9295,'Lookup Tables'!$A$2:$A$5,0))</f>
        <v>Manager B</v>
      </c>
    </row>
    <row r="9296" customFormat="false" ht="15" hidden="false" customHeight="false" outlineLevel="0" collapsed="false">
      <c r="A9296" s="0" t="s">
        <v>6622</v>
      </c>
      <c r="B9296" s="13" t="n">
        <v>43248</v>
      </c>
      <c r="C9296" s="13" t="n">
        <v>43252</v>
      </c>
      <c r="D9296" s="14" t="s">
        <v>69</v>
      </c>
      <c r="E9296" s="14" t="s">
        <v>62</v>
      </c>
      <c r="F9296" s="14" t="s">
        <v>117</v>
      </c>
      <c r="G9296" s="14" t="s">
        <v>269</v>
      </c>
      <c r="H9296" s="14" t="s">
        <v>65</v>
      </c>
      <c r="I9296" s="14" t="s">
        <v>91</v>
      </c>
      <c r="J9296" s="14" t="s">
        <v>1832</v>
      </c>
      <c r="K9296" s="15" t="n">
        <v>13.872</v>
      </c>
      <c r="L9296" s="0" t="n">
        <v>3</v>
      </c>
      <c r="M9296" s="16" t="n">
        <v>0.2</v>
      </c>
      <c r="N9296" s="17" t="n">
        <v>5.0286</v>
      </c>
      <c r="O9296" s="0" t="str">
        <f aca="false">TEXT(B9296,"YYYY-MM")</f>
        <v>2018-05</v>
      </c>
      <c r="P9296" s="18" t="n">
        <f aca="false">IFERROR(N9296/K9296,0)</f>
        <v>0.3625</v>
      </c>
      <c r="Q9296" s="0" t="str">
        <f aca="false">IF(M9296=0,"No Discount",IF(M9296&lt;0.2,"Low (1-19%)",IF(M9296&lt;0.4,"Medium (20-39%)","High (40%+)")))</f>
        <v>Medium (20-39%)</v>
      </c>
      <c r="R9296" s="0" t="str">
        <f aca="false">INDEX('Lookup Tables'!$B$2:$B$5,MATCH(F9296,'Lookup Tables'!$A$2:$A$5,0))</f>
        <v>Manager B</v>
      </c>
    </row>
    <row r="9297" customFormat="false" ht="15" hidden="false" customHeight="false" outlineLevel="0" collapsed="false">
      <c r="A9297" s="0" t="s">
        <v>6622</v>
      </c>
      <c r="B9297" s="13" t="n">
        <v>43248</v>
      </c>
      <c r="C9297" s="13" t="n">
        <v>43252</v>
      </c>
      <c r="D9297" s="14" t="s">
        <v>69</v>
      </c>
      <c r="E9297" s="14" t="s">
        <v>62</v>
      </c>
      <c r="F9297" s="14" t="s">
        <v>117</v>
      </c>
      <c r="G9297" s="14" t="s">
        <v>269</v>
      </c>
      <c r="H9297" s="14" t="s">
        <v>56</v>
      </c>
      <c r="I9297" s="14" t="s">
        <v>57</v>
      </c>
      <c r="J9297" s="14" t="s">
        <v>512</v>
      </c>
      <c r="K9297" s="15" t="n">
        <v>115.96</v>
      </c>
      <c r="L9297" s="0" t="n">
        <v>4</v>
      </c>
      <c r="M9297" s="16" t="n">
        <v>0.5</v>
      </c>
      <c r="N9297" s="17" t="n">
        <v>-64.9376</v>
      </c>
      <c r="O9297" s="0" t="str">
        <f aca="false">TEXT(B9297,"YYYY-MM")</f>
        <v>2018-05</v>
      </c>
      <c r="P9297" s="18" t="n">
        <f aca="false">IFERROR(N9297/K9297,0)</f>
        <v>-0.56</v>
      </c>
      <c r="Q9297" s="0" t="str">
        <f aca="false">IF(M9297=0,"No Discount",IF(M9297&lt;0.2,"Low (1-19%)",IF(M9297&lt;0.4,"Medium (20-39%)","High (40%+)")))</f>
        <v>High (40%+)</v>
      </c>
      <c r="R9297" s="0" t="str">
        <f aca="false">INDEX('Lookup Tables'!$B$2:$B$5,MATCH(F9297,'Lookup Tables'!$A$2:$A$5,0))</f>
        <v>Manager B</v>
      </c>
    </row>
    <row r="9298" customFormat="false" ht="15" hidden="false" customHeight="false" outlineLevel="0" collapsed="false">
      <c r="A9298" s="0" t="s">
        <v>6623</v>
      </c>
      <c r="B9298" s="13" t="n">
        <v>42478</v>
      </c>
      <c r="C9298" s="13" t="n">
        <v>42482</v>
      </c>
      <c r="D9298" s="14" t="s">
        <v>52</v>
      </c>
      <c r="E9298" s="14" t="s">
        <v>62</v>
      </c>
      <c r="F9298" s="14" t="s">
        <v>98</v>
      </c>
      <c r="G9298" s="14" t="s">
        <v>99</v>
      </c>
      <c r="H9298" s="14" t="s">
        <v>80</v>
      </c>
      <c r="I9298" s="14" t="s">
        <v>123</v>
      </c>
      <c r="J9298" s="14" t="s">
        <v>2068</v>
      </c>
      <c r="K9298" s="15" t="n">
        <v>41.424</v>
      </c>
      <c r="L9298" s="0" t="n">
        <v>2</v>
      </c>
      <c r="M9298" s="16" t="n">
        <v>0.2</v>
      </c>
      <c r="N9298" s="17" t="n">
        <v>8.2848</v>
      </c>
      <c r="O9298" s="0" t="str">
        <f aca="false">TEXT(B9298,"YYYY-MM")</f>
        <v>2016-04</v>
      </c>
      <c r="P9298" s="18" t="n">
        <f aca="false">IFERROR(N9298/K9298,0)</f>
        <v>0.2</v>
      </c>
      <c r="Q9298" s="0" t="str">
        <f aca="false">IF(M9298=0,"No Discount",IF(M9298&lt;0.2,"Low (1-19%)",IF(M9298&lt;0.4,"Medium (20-39%)","High (40%+)")))</f>
        <v>Medium (20-39%)</v>
      </c>
      <c r="R9298" s="0" t="str">
        <f aca="false">INDEX('Lookup Tables'!$B$2:$B$5,MATCH(F9298,'Lookup Tables'!$A$2:$A$5,0))</f>
        <v>Manager A</v>
      </c>
    </row>
    <row r="9299" customFormat="false" ht="15" hidden="false" customHeight="false" outlineLevel="0" collapsed="false">
      <c r="A9299" s="0" t="s">
        <v>6623</v>
      </c>
      <c r="B9299" s="13" t="n">
        <v>42478</v>
      </c>
      <c r="C9299" s="13" t="n">
        <v>42482</v>
      </c>
      <c r="D9299" s="14" t="s">
        <v>52</v>
      </c>
      <c r="E9299" s="14" t="s">
        <v>62</v>
      </c>
      <c r="F9299" s="14" t="s">
        <v>98</v>
      </c>
      <c r="G9299" s="14" t="s">
        <v>99</v>
      </c>
      <c r="H9299" s="14" t="s">
        <v>80</v>
      </c>
      <c r="I9299" s="14" t="s">
        <v>81</v>
      </c>
      <c r="J9299" s="14" t="s">
        <v>1993</v>
      </c>
      <c r="K9299" s="15" t="n">
        <v>244.768</v>
      </c>
      <c r="L9299" s="0" t="n">
        <v>4</v>
      </c>
      <c r="M9299" s="16" t="n">
        <v>0.2</v>
      </c>
      <c r="N9299" s="17" t="n">
        <v>24.4768</v>
      </c>
      <c r="O9299" s="0" t="str">
        <f aca="false">TEXT(B9299,"YYYY-MM")</f>
        <v>2016-04</v>
      </c>
      <c r="P9299" s="18" t="n">
        <f aca="false">IFERROR(N9299/K9299,0)</f>
        <v>0.1</v>
      </c>
      <c r="Q9299" s="0" t="str">
        <f aca="false">IF(M9299=0,"No Discount",IF(M9299&lt;0.2,"Low (1-19%)",IF(M9299&lt;0.4,"Medium (20-39%)","High (40%+)")))</f>
        <v>Medium (20-39%)</v>
      </c>
      <c r="R9299" s="0" t="str">
        <f aca="false">INDEX('Lookup Tables'!$B$2:$B$5,MATCH(F9299,'Lookup Tables'!$A$2:$A$5,0))</f>
        <v>Manager A</v>
      </c>
    </row>
    <row r="9300" customFormat="false" ht="15" hidden="false" customHeight="false" outlineLevel="0" collapsed="false">
      <c r="A9300" s="0" t="s">
        <v>6623</v>
      </c>
      <c r="B9300" s="13" t="n">
        <v>42478</v>
      </c>
      <c r="C9300" s="13" t="n">
        <v>42482</v>
      </c>
      <c r="D9300" s="14" t="s">
        <v>52</v>
      </c>
      <c r="E9300" s="14" t="s">
        <v>62</v>
      </c>
      <c r="F9300" s="14" t="s">
        <v>98</v>
      </c>
      <c r="G9300" s="14" t="s">
        <v>99</v>
      </c>
      <c r="H9300" s="14" t="s">
        <v>65</v>
      </c>
      <c r="I9300" s="14" t="s">
        <v>78</v>
      </c>
      <c r="J9300" s="14" t="s">
        <v>547</v>
      </c>
      <c r="K9300" s="15" t="n">
        <v>74.352</v>
      </c>
      <c r="L9300" s="0" t="n">
        <v>3</v>
      </c>
      <c r="M9300" s="16" t="n">
        <v>0.2</v>
      </c>
      <c r="N9300" s="17" t="n">
        <v>6.5058</v>
      </c>
      <c r="O9300" s="0" t="str">
        <f aca="false">TEXT(B9300,"YYYY-MM")</f>
        <v>2016-04</v>
      </c>
      <c r="P9300" s="18" t="n">
        <f aca="false">IFERROR(N9300/K9300,0)</f>
        <v>0.0875</v>
      </c>
      <c r="Q9300" s="0" t="str">
        <f aca="false">IF(M9300=0,"No Discount",IF(M9300&lt;0.2,"Low (1-19%)",IF(M9300&lt;0.4,"Medium (20-39%)","High (40%+)")))</f>
        <v>Medium (20-39%)</v>
      </c>
      <c r="R9300" s="0" t="str">
        <f aca="false">INDEX('Lookup Tables'!$B$2:$B$5,MATCH(F9300,'Lookup Tables'!$A$2:$A$5,0))</f>
        <v>Manager A</v>
      </c>
    </row>
    <row r="9301" customFormat="false" ht="15" hidden="false" customHeight="false" outlineLevel="0" collapsed="false">
      <c r="A9301" s="0" t="s">
        <v>6623</v>
      </c>
      <c r="B9301" s="13" t="n">
        <v>42478</v>
      </c>
      <c r="C9301" s="13" t="n">
        <v>42482</v>
      </c>
      <c r="D9301" s="14" t="s">
        <v>52</v>
      </c>
      <c r="E9301" s="14" t="s">
        <v>62</v>
      </c>
      <c r="F9301" s="14" t="s">
        <v>98</v>
      </c>
      <c r="G9301" s="14" t="s">
        <v>99</v>
      </c>
      <c r="H9301" s="14" t="s">
        <v>65</v>
      </c>
      <c r="I9301" s="14" t="s">
        <v>83</v>
      </c>
      <c r="J9301" s="14" t="s">
        <v>1481</v>
      </c>
      <c r="K9301" s="15" t="n">
        <v>4.312</v>
      </c>
      <c r="L9301" s="0" t="n">
        <v>2</v>
      </c>
      <c r="M9301" s="16" t="n">
        <v>0.8</v>
      </c>
      <c r="N9301" s="17" t="n">
        <v>-6.8992</v>
      </c>
      <c r="O9301" s="0" t="str">
        <f aca="false">TEXT(B9301,"YYYY-MM")</f>
        <v>2016-04</v>
      </c>
      <c r="P9301" s="18" t="n">
        <f aca="false">IFERROR(N9301/K9301,0)</f>
        <v>-1.6</v>
      </c>
      <c r="Q9301" s="0" t="str">
        <f aca="false">IF(M9301=0,"No Discount",IF(M9301&lt;0.2,"Low (1-19%)",IF(M9301&lt;0.4,"Medium (20-39%)","High (40%+)")))</f>
        <v>High (40%+)</v>
      </c>
      <c r="R9301" s="0" t="str">
        <f aca="false">INDEX('Lookup Tables'!$B$2:$B$5,MATCH(F9301,'Lookup Tables'!$A$2:$A$5,0))</f>
        <v>Manager A</v>
      </c>
    </row>
    <row r="9302" customFormat="false" ht="15" hidden="false" customHeight="false" outlineLevel="0" collapsed="false">
      <c r="A9302" s="0" t="s">
        <v>6623</v>
      </c>
      <c r="B9302" s="13" t="n">
        <v>42478</v>
      </c>
      <c r="C9302" s="13" t="n">
        <v>42482</v>
      </c>
      <c r="D9302" s="14" t="s">
        <v>52</v>
      </c>
      <c r="E9302" s="14" t="s">
        <v>62</v>
      </c>
      <c r="F9302" s="14" t="s">
        <v>98</v>
      </c>
      <c r="G9302" s="14" t="s">
        <v>99</v>
      </c>
      <c r="H9302" s="14" t="s">
        <v>56</v>
      </c>
      <c r="I9302" s="14" t="s">
        <v>59</v>
      </c>
      <c r="J9302" s="14" t="s">
        <v>734</v>
      </c>
      <c r="K9302" s="15" t="n">
        <v>56.686</v>
      </c>
      <c r="L9302" s="0" t="n">
        <v>1</v>
      </c>
      <c r="M9302" s="16" t="n">
        <v>0.3</v>
      </c>
      <c r="N9302" s="17" t="n">
        <v>-20.245</v>
      </c>
      <c r="O9302" s="0" t="str">
        <f aca="false">TEXT(B9302,"YYYY-MM")</f>
        <v>2016-04</v>
      </c>
      <c r="P9302" s="18" t="n">
        <f aca="false">IFERROR(N9302/K9302,0)</f>
        <v>-0.357142857142857</v>
      </c>
      <c r="Q9302" s="0" t="str">
        <f aca="false">IF(M9302=0,"No Discount",IF(M9302&lt;0.2,"Low (1-19%)",IF(M9302&lt;0.4,"Medium (20-39%)","High (40%+)")))</f>
        <v>Medium (20-39%)</v>
      </c>
      <c r="R9302" s="0" t="str">
        <f aca="false">INDEX('Lookup Tables'!$B$2:$B$5,MATCH(F9302,'Lookup Tables'!$A$2:$A$5,0))</f>
        <v>Manager A</v>
      </c>
    </row>
    <row r="9303" customFormat="false" ht="15" hidden="false" customHeight="false" outlineLevel="0" collapsed="false">
      <c r="A9303" s="0" t="s">
        <v>6623</v>
      </c>
      <c r="B9303" s="13" t="n">
        <v>42478</v>
      </c>
      <c r="C9303" s="13" t="n">
        <v>42482</v>
      </c>
      <c r="D9303" s="14" t="s">
        <v>52</v>
      </c>
      <c r="E9303" s="14" t="s">
        <v>62</v>
      </c>
      <c r="F9303" s="14" t="s">
        <v>98</v>
      </c>
      <c r="G9303" s="14" t="s">
        <v>99</v>
      </c>
      <c r="H9303" s="14" t="s">
        <v>80</v>
      </c>
      <c r="I9303" s="14" t="s">
        <v>81</v>
      </c>
      <c r="J9303" s="14" t="s">
        <v>4643</v>
      </c>
      <c r="K9303" s="15" t="n">
        <v>97.968</v>
      </c>
      <c r="L9303" s="0" t="n">
        <v>2</v>
      </c>
      <c r="M9303" s="16" t="n">
        <v>0.2</v>
      </c>
      <c r="N9303" s="17" t="n">
        <v>6.123</v>
      </c>
      <c r="O9303" s="0" t="str">
        <f aca="false">TEXT(B9303,"YYYY-MM")</f>
        <v>2016-04</v>
      </c>
      <c r="P9303" s="18" t="n">
        <f aca="false">IFERROR(N9303/K9303,0)</f>
        <v>0.0625</v>
      </c>
      <c r="Q9303" s="0" t="str">
        <f aca="false">IF(M9303=0,"No Discount",IF(M9303&lt;0.2,"Low (1-19%)",IF(M9303&lt;0.4,"Medium (20-39%)","High (40%+)")))</f>
        <v>Medium (20-39%)</v>
      </c>
      <c r="R9303" s="0" t="str">
        <f aca="false">INDEX('Lookup Tables'!$B$2:$B$5,MATCH(F9303,'Lookup Tables'!$A$2:$A$5,0))</f>
        <v>Manager A</v>
      </c>
    </row>
    <row r="9304" customFormat="false" ht="15" hidden="false" customHeight="false" outlineLevel="0" collapsed="false">
      <c r="A9304" s="0" t="s">
        <v>6623</v>
      </c>
      <c r="B9304" s="13" t="n">
        <v>42478</v>
      </c>
      <c r="C9304" s="13" t="n">
        <v>42482</v>
      </c>
      <c r="D9304" s="14" t="s">
        <v>52</v>
      </c>
      <c r="E9304" s="14" t="s">
        <v>62</v>
      </c>
      <c r="F9304" s="14" t="s">
        <v>98</v>
      </c>
      <c r="G9304" s="14" t="s">
        <v>99</v>
      </c>
      <c r="H9304" s="14" t="s">
        <v>65</v>
      </c>
      <c r="I9304" s="14" t="s">
        <v>78</v>
      </c>
      <c r="J9304" s="14" t="s">
        <v>3688</v>
      </c>
      <c r="K9304" s="15" t="n">
        <v>7.872</v>
      </c>
      <c r="L9304" s="0" t="n">
        <v>3</v>
      </c>
      <c r="M9304" s="16" t="n">
        <v>0.2</v>
      </c>
      <c r="N9304" s="17" t="n">
        <v>0.8856</v>
      </c>
      <c r="O9304" s="0" t="str">
        <f aca="false">TEXT(B9304,"YYYY-MM")</f>
        <v>2016-04</v>
      </c>
      <c r="P9304" s="18" t="n">
        <f aca="false">IFERROR(N9304/K9304,0)</f>
        <v>0.1125</v>
      </c>
      <c r="Q9304" s="0" t="str">
        <f aca="false">IF(M9304=0,"No Discount",IF(M9304&lt;0.2,"Low (1-19%)",IF(M9304&lt;0.4,"Medium (20-39%)","High (40%+)")))</f>
        <v>Medium (20-39%)</v>
      </c>
      <c r="R9304" s="0" t="str">
        <f aca="false">INDEX('Lookup Tables'!$B$2:$B$5,MATCH(F9304,'Lookup Tables'!$A$2:$A$5,0))</f>
        <v>Manager A</v>
      </c>
    </row>
    <row r="9305" customFormat="false" ht="15" hidden="false" customHeight="false" outlineLevel="0" collapsed="false">
      <c r="A9305" s="0" t="s">
        <v>6623</v>
      </c>
      <c r="B9305" s="13" t="n">
        <v>42478</v>
      </c>
      <c r="C9305" s="13" t="n">
        <v>42482</v>
      </c>
      <c r="D9305" s="14" t="s">
        <v>52</v>
      </c>
      <c r="E9305" s="14" t="s">
        <v>62</v>
      </c>
      <c r="F9305" s="14" t="s">
        <v>98</v>
      </c>
      <c r="G9305" s="14" t="s">
        <v>99</v>
      </c>
      <c r="H9305" s="14" t="s">
        <v>65</v>
      </c>
      <c r="I9305" s="14" t="s">
        <v>91</v>
      </c>
      <c r="J9305" s="14" t="s">
        <v>2569</v>
      </c>
      <c r="K9305" s="15" t="n">
        <v>15.552</v>
      </c>
      <c r="L9305" s="0" t="n">
        <v>3</v>
      </c>
      <c r="M9305" s="16" t="n">
        <v>0.2</v>
      </c>
      <c r="N9305" s="17" t="n">
        <v>5.4432</v>
      </c>
      <c r="O9305" s="0" t="str">
        <f aca="false">TEXT(B9305,"YYYY-MM")</f>
        <v>2016-04</v>
      </c>
      <c r="P9305" s="18" t="n">
        <f aca="false">IFERROR(N9305/K9305,0)</f>
        <v>0.35</v>
      </c>
      <c r="Q9305" s="0" t="str">
        <f aca="false">IF(M9305=0,"No Discount",IF(M9305&lt;0.2,"Low (1-19%)",IF(M9305&lt;0.4,"Medium (20-39%)","High (40%+)")))</f>
        <v>Medium (20-39%)</v>
      </c>
      <c r="R9305" s="0" t="str">
        <f aca="false">INDEX('Lookup Tables'!$B$2:$B$5,MATCH(F9305,'Lookup Tables'!$A$2:$A$5,0))</f>
        <v>Manager A</v>
      </c>
    </row>
    <row r="9306" customFormat="false" ht="15" hidden="false" customHeight="false" outlineLevel="0" collapsed="false">
      <c r="A9306" s="0" t="s">
        <v>6623</v>
      </c>
      <c r="B9306" s="13" t="n">
        <v>42478</v>
      </c>
      <c r="C9306" s="13" t="n">
        <v>42482</v>
      </c>
      <c r="D9306" s="14" t="s">
        <v>52</v>
      </c>
      <c r="E9306" s="14" t="s">
        <v>62</v>
      </c>
      <c r="F9306" s="14" t="s">
        <v>98</v>
      </c>
      <c r="G9306" s="14" t="s">
        <v>99</v>
      </c>
      <c r="H9306" s="14" t="s">
        <v>65</v>
      </c>
      <c r="I9306" s="14" t="s">
        <v>83</v>
      </c>
      <c r="J9306" s="14" t="s">
        <v>1393</v>
      </c>
      <c r="K9306" s="15" t="n">
        <v>1.476</v>
      </c>
      <c r="L9306" s="0" t="n">
        <v>1</v>
      </c>
      <c r="M9306" s="16" t="n">
        <v>0.8</v>
      </c>
      <c r="N9306" s="17" t="n">
        <v>-2.2878</v>
      </c>
      <c r="O9306" s="0" t="str">
        <f aca="false">TEXT(B9306,"YYYY-MM")</f>
        <v>2016-04</v>
      </c>
      <c r="P9306" s="18" t="n">
        <f aca="false">IFERROR(N9306/K9306,0)</f>
        <v>-1.55</v>
      </c>
      <c r="Q9306" s="0" t="str">
        <f aca="false">IF(M9306=0,"No Discount",IF(M9306&lt;0.2,"Low (1-19%)",IF(M9306&lt;0.4,"Medium (20-39%)","High (40%+)")))</f>
        <v>High (40%+)</v>
      </c>
      <c r="R9306" s="0" t="str">
        <f aca="false">INDEX('Lookup Tables'!$B$2:$B$5,MATCH(F9306,'Lookup Tables'!$A$2:$A$5,0))</f>
        <v>Manager A</v>
      </c>
    </row>
    <row r="9307" customFormat="false" ht="15" hidden="false" customHeight="false" outlineLevel="0" collapsed="false">
      <c r="A9307" s="0" t="s">
        <v>6624</v>
      </c>
      <c r="B9307" s="13" t="n">
        <v>42632</v>
      </c>
      <c r="C9307" s="13" t="n">
        <v>42637</v>
      </c>
      <c r="D9307" s="14" t="s">
        <v>69</v>
      </c>
      <c r="E9307" s="14" t="s">
        <v>97</v>
      </c>
      <c r="F9307" s="14" t="s">
        <v>63</v>
      </c>
      <c r="G9307" s="14" t="s">
        <v>339</v>
      </c>
      <c r="H9307" s="14" t="s">
        <v>65</v>
      </c>
      <c r="I9307" s="14" t="s">
        <v>78</v>
      </c>
      <c r="J9307" s="14" t="s">
        <v>3860</v>
      </c>
      <c r="K9307" s="15" t="n">
        <v>8.4</v>
      </c>
      <c r="L9307" s="0" t="n">
        <v>5</v>
      </c>
      <c r="M9307" s="16" t="n">
        <v>0</v>
      </c>
      <c r="N9307" s="17" t="n">
        <v>2.184</v>
      </c>
      <c r="O9307" s="0" t="str">
        <f aca="false">TEXT(B9307,"YYYY-MM")</f>
        <v>2016-09</v>
      </c>
      <c r="P9307" s="18" t="n">
        <f aca="false">IFERROR(N9307/K9307,0)</f>
        <v>0.26</v>
      </c>
      <c r="Q9307" s="0" t="str">
        <f aca="false">IF(M9307=0,"No Discount",IF(M9307&lt;0.2,"Low (1-19%)",IF(M9307&lt;0.4,"Medium (20-39%)","High (40%+)")))</f>
        <v>No Discount</v>
      </c>
      <c r="R9307" s="0" t="str">
        <f aca="false">INDEX('Lookup Tables'!$B$2:$B$5,MATCH(F9307,'Lookup Tables'!$A$2:$A$5,0))</f>
        <v>Manager D</v>
      </c>
    </row>
    <row r="9308" customFormat="false" ht="15" hidden="false" customHeight="false" outlineLevel="0" collapsed="false">
      <c r="A9308" s="0" t="s">
        <v>6625</v>
      </c>
      <c r="B9308" s="13" t="n">
        <v>42088</v>
      </c>
      <c r="C9308" s="13" t="n">
        <v>42093</v>
      </c>
      <c r="D9308" s="14" t="s">
        <v>69</v>
      </c>
      <c r="E9308" s="14" t="s">
        <v>53</v>
      </c>
      <c r="F9308" s="14" t="s">
        <v>63</v>
      </c>
      <c r="G9308" s="14" t="s">
        <v>64</v>
      </c>
      <c r="H9308" s="14" t="s">
        <v>65</v>
      </c>
      <c r="I9308" s="14" t="s">
        <v>78</v>
      </c>
      <c r="J9308" s="14" t="s">
        <v>1707</v>
      </c>
      <c r="K9308" s="15" t="n">
        <v>6.56</v>
      </c>
      <c r="L9308" s="0" t="n">
        <v>2</v>
      </c>
      <c r="M9308" s="16" t="n">
        <v>0</v>
      </c>
      <c r="N9308" s="17" t="n">
        <v>1.9024</v>
      </c>
      <c r="O9308" s="0" t="str">
        <f aca="false">TEXT(B9308,"YYYY-MM")</f>
        <v>2015-03</v>
      </c>
      <c r="P9308" s="18" t="n">
        <f aca="false">IFERROR(N9308/K9308,0)</f>
        <v>0.29</v>
      </c>
      <c r="Q9308" s="0" t="str">
        <f aca="false">IF(M9308=0,"No Discount",IF(M9308&lt;0.2,"Low (1-19%)",IF(M9308&lt;0.4,"Medium (20-39%)","High (40%+)")))</f>
        <v>No Discount</v>
      </c>
      <c r="R9308" s="0" t="str">
        <f aca="false">INDEX('Lookup Tables'!$B$2:$B$5,MATCH(F9308,'Lookup Tables'!$A$2:$A$5,0))</f>
        <v>Manager D</v>
      </c>
    </row>
    <row r="9309" customFormat="false" ht="15" hidden="false" customHeight="false" outlineLevel="0" collapsed="false">
      <c r="A9309" s="0" t="s">
        <v>6625</v>
      </c>
      <c r="B9309" s="13" t="n">
        <v>42088</v>
      </c>
      <c r="C9309" s="13" t="n">
        <v>42093</v>
      </c>
      <c r="D9309" s="14" t="s">
        <v>69</v>
      </c>
      <c r="E9309" s="14" t="s">
        <v>53</v>
      </c>
      <c r="F9309" s="14" t="s">
        <v>63</v>
      </c>
      <c r="G9309" s="14" t="s">
        <v>64</v>
      </c>
      <c r="H9309" s="14" t="s">
        <v>65</v>
      </c>
      <c r="I9309" s="14" t="s">
        <v>78</v>
      </c>
      <c r="J9309" s="14" t="s">
        <v>3016</v>
      </c>
      <c r="K9309" s="15" t="n">
        <v>14.88</v>
      </c>
      <c r="L9309" s="0" t="n">
        <v>2</v>
      </c>
      <c r="M9309" s="16" t="n">
        <v>0</v>
      </c>
      <c r="N9309" s="17" t="n">
        <v>3.72</v>
      </c>
      <c r="O9309" s="0" t="str">
        <f aca="false">TEXT(B9309,"YYYY-MM")</f>
        <v>2015-03</v>
      </c>
      <c r="P9309" s="18" t="n">
        <f aca="false">IFERROR(N9309/K9309,0)</f>
        <v>0.25</v>
      </c>
      <c r="Q9309" s="0" t="str">
        <f aca="false">IF(M9309=0,"No Discount",IF(M9309&lt;0.2,"Low (1-19%)",IF(M9309&lt;0.4,"Medium (20-39%)","High (40%+)")))</f>
        <v>No Discount</v>
      </c>
      <c r="R9309" s="0" t="str">
        <f aca="false">INDEX('Lookup Tables'!$B$2:$B$5,MATCH(F9309,'Lookup Tables'!$A$2:$A$5,0))</f>
        <v>Manager D</v>
      </c>
    </row>
    <row r="9310" customFormat="false" ht="15" hidden="false" customHeight="false" outlineLevel="0" collapsed="false">
      <c r="A9310" s="0" t="s">
        <v>6625</v>
      </c>
      <c r="B9310" s="13" t="n">
        <v>42088</v>
      </c>
      <c r="C9310" s="13" t="n">
        <v>42093</v>
      </c>
      <c r="D9310" s="14" t="s">
        <v>69</v>
      </c>
      <c r="E9310" s="14" t="s">
        <v>53</v>
      </c>
      <c r="F9310" s="14" t="s">
        <v>63</v>
      </c>
      <c r="G9310" s="14" t="s">
        <v>64</v>
      </c>
      <c r="H9310" s="14" t="s">
        <v>80</v>
      </c>
      <c r="I9310" s="14" t="s">
        <v>123</v>
      </c>
      <c r="J9310" s="14" t="s">
        <v>3494</v>
      </c>
      <c r="K9310" s="15" t="n">
        <v>45.48</v>
      </c>
      <c r="L9310" s="0" t="n">
        <v>4</v>
      </c>
      <c r="M9310" s="16" t="n">
        <v>0</v>
      </c>
      <c r="N9310" s="17" t="n">
        <v>15.918</v>
      </c>
      <c r="O9310" s="0" t="str">
        <f aca="false">TEXT(B9310,"YYYY-MM")</f>
        <v>2015-03</v>
      </c>
      <c r="P9310" s="18" t="n">
        <f aca="false">IFERROR(N9310/K9310,0)</f>
        <v>0.35</v>
      </c>
      <c r="Q9310" s="0" t="str">
        <f aca="false">IF(M9310=0,"No Discount",IF(M9310&lt;0.2,"Low (1-19%)",IF(M9310&lt;0.4,"Medium (20-39%)","High (40%+)")))</f>
        <v>No Discount</v>
      </c>
      <c r="R9310" s="0" t="str">
        <f aca="false">INDEX('Lookup Tables'!$B$2:$B$5,MATCH(F9310,'Lookup Tables'!$A$2:$A$5,0))</f>
        <v>Manager D</v>
      </c>
    </row>
    <row r="9311" customFormat="false" ht="15" hidden="false" customHeight="false" outlineLevel="0" collapsed="false">
      <c r="A9311" s="0" t="s">
        <v>6625</v>
      </c>
      <c r="B9311" s="13" t="n">
        <v>42088</v>
      </c>
      <c r="C9311" s="13" t="n">
        <v>42093</v>
      </c>
      <c r="D9311" s="14" t="s">
        <v>69</v>
      </c>
      <c r="E9311" s="14" t="s">
        <v>53</v>
      </c>
      <c r="F9311" s="14" t="s">
        <v>63</v>
      </c>
      <c r="G9311" s="14" t="s">
        <v>64</v>
      </c>
      <c r="H9311" s="14" t="s">
        <v>65</v>
      </c>
      <c r="I9311" s="14" t="s">
        <v>78</v>
      </c>
      <c r="J9311" s="14" t="s">
        <v>1344</v>
      </c>
      <c r="K9311" s="15" t="n">
        <v>25.44</v>
      </c>
      <c r="L9311" s="0" t="n">
        <v>6</v>
      </c>
      <c r="M9311" s="16" t="n">
        <v>0</v>
      </c>
      <c r="N9311" s="17" t="n">
        <v>9.9216</v>
      </c>
      <c r="O9311" s="0" t="str">
        <f aca="false">TEXT(B9311,"YYYY-MM")</f>
        <v>2015-03</v>
      </c>
      <c r="P9311" s="18" t="n">
        <f aca="false">IFERROR(N9311/K9311,0)</f>
        <v>0.39</v>
      </c>
      <c r="Q9311" s="0" t="str">
        <f aca="false">IF(M9311=0,"No Discount",IF(M9311&lt;0.2,"Low (1-19%)",IF(M9311&lt;0.4,"Medium (20-39%)","High (40%+)")))</f>
        <v>No Discount</v>
      </c>
      <c r="R9311" s="0" t="str">
        <f aca="false">INDEX('Lookup Tables'!$B$2:$B$5,MATCH(F9311,'Lookup Tables'!$A$2:$A$5,0))</f>
        <v>Manager D</v>
      </c>
    </row>
    <row r="9312" customFormat="false" ht="15" hidden="false" customHeight="false" outlineLevel="0" collapsed="false">
      <c r="A9312" s="0" t="s">
        <v>6626</v>
      </c>
      <c r="B9312" s="13" t="n">
        <v>42973</v>
      </c>
      <c r="C9312" s="13" t="n">
        <v>42978</v>
      </c>
      <c r="D9312" s="14" t="s">
        <v>69</v>
      </c>
      <c r="E9312" s="14" t="s">
        <v>62</v>
      </c>
      <c r="F9312" s="14" t="s">
        <v>117</v>
      </c>
      <c r="G9312" s="14" t="s">
        <v>170</v>
      </c>
      <c r="H9312" s="14" t="s">
        <v>65</v>
      </c>
      <c r="I9312" s="14" t="s">
        <v>83</v>
      </c>
      <c r="J9312" s="14" t="s">
        <v>1261</v>
      </c>
      <c r="K9312" s="15" t="n">
        <v>146.688</v>
      </c>
      <c r="L9312" s="0" t="n">
        <v>8</v>
      </c>
      <c r="M9312" s="16" t="n">
        <v>0.2</v>
      </c>
      <c r="N9312" s="17" t="n">
        <v>45.84</v>
      </c>
      <c r="O9312" s="0" t="str">
        <f aca="false">TEXT(B9312,"YYYY-MM")</f>
        <v>2017-08</v>
      </c>
      <c r="P9312" s="18" t="n">
        <f aca="false">IFERROR(N9312/K9312,0)</f>
        <v>0.3125</v>
      </c>
      <c r="Q9312" s="0" t="str">
        <f aca="false">IF(M9312=0,"No Discount",IF(M9312&lt;0.2,"Low (1-19%)",IF(M9312&lt;0.4,"Medium (20-39%)","High (40%+)")))</f>
        <v>Medium (20-39%)</v>
      </c>
      <c r="R9312" s="0" t="str">
        <f aca="false">INDEX('Lookup Tables'!$B$2:$B$5,MATCH(F9312,'Lookup Tables'!$A$2:$A$5,0))</f>
        <v>Manager B</v>
      </c>
    </row>
    <row r="9313" customFormat="false" ht="15" hidden="false" customHeight="false" outlineLevel="0" collapsed="false">
      <c r="A9313" s="0" t="s">
        <v>6627</v>
      </c>
      <c r="B9313" s="13" t="n">
        <v>43165</v>
      </c>
      <c r="C9313" s="13" t="n">
        <v>43171</v>
      </c>
      <c r="D9313" s="14" t="s">
        <v>69</v>
      </c>
      <c r="E9313" s="14" t="s">
        <v>53</v>
      </c>
      <c r="F9313" s="14" t="s">
        <v>98</v>
      </c>
      <c r="G9313" s="14" t="s">
        <v>99</v>
      </c>
      <c r="H9313" s="14" t="s">
        <v>65</v>
      </c>
      <c r="I9313" s="14" t="s">
        <v>66</v>
      </c>
      <c r="J9313" s="14" t="s">
        <v>226</v>
      </c>
      <c r="K9313" s="15" t="n">
        <v>4.928</v>
      </c>
      <c r="L9313" s="0" t="n">
        <v>2</v>
      </c>
      <c r="M9313" s="16" t="n">
        <v>0.2</v>
      </c>
      <c r="N9313" s="17" t="n">
        <v>1.7248</v>
      </c>
      <c r="O9313" s="0" t="str">
        <f aca="false">TEXT(B9313,"YYYY-MM")</f>
        <v>2018-03</v>
      </c>
      <c r="P9313" s="18" t="n">
        <f aca="false">IFERROR(N9313/K9313,0)</f>
        <v>0.35</v>
      </c>
      <c r="Q9313" s="0" t="str">
        <f aca="false">IF(M9313=0,"No Discount",IF(M9313&lt;0.2,"Low (1-19%)",IF(M9313&lt;0.4,"Medium (20-39%)","High (40%+)")))</f>
        <v>Medium (20-39%)</v>
      </c>
      <c r="R9313" s="0" t="str">
        <f aca="false">INDEX('Lookup Tables'!$B$2:$B$5,MATCH(F9313,'Lookup Tables'!$A$2:$A$5,0))</f>
        <v>Manager A</v>
      </c>
    </row>
    <row r="9314" customFormat="false" ht="15" hidden="false" customHeight="false" outlineLevel="0" collapsed="false">
      <c r="A9314" s="0" t="s">
        <v>6627</v>
      </c>
      <c r="B9314" s="13" t="n">
        <v>43165</v>
      </c>
      <c r="C9314" s="13" t="n">
        <v>43171</v>
      </c>
      <c r="D9314" s="14" t="s">
        <v>69</v>
      </c>
      <c r="E9314" s="14" t="s">
        <v>53</v>
      </c>
      <c r="F9314" s="14" t="s">
        <v>98</v>
      </c>
      <c r="G9314" s="14" t="s">
        <v>99</v>
      </c>
      <c r="H9314" s="14" t="s">
        <v>65</v>
      </c>
      <c r="I9314" s="14" t="s">
        <v>78</v>
      </c>
      <c r="J9314" s="14" t="s">
        <v>723</v>
      </c>
      <c r="K9314" s="15" t="n">
        <v>63.488</v>
      </c>
      <c r="L9314" s="0" t="n">
        <v>4</v>
      </c>
      <c r="M9314" s="16" t="n">
        <v>0.2</v>
      </c>
      <c r="N9314" s="17" t="n">
        <v>4.7616</v>
      </c>
      <c r="O9314" s="0" t="str">
        <f aca="false">TEXT(B9314,"YYYY-MM")</f>
        <v>2018-03</v>
      </c>
      <c r="P9314" s="18" t="n">
        <f aca="false">IFERROR(N9314/K9314,0)</f>
        <v>0.075</v>
      </c>
      <c r="Q9314" s="0" t="str">
        <f aca="false">IF(M9314=0,"No Discount",IF(M9314&lt;0.2,"Low (1-19%)",IF(M9314&lt;0.4,"Medium (20-39%)","High (40%+)")))</f>
        <v>Medium (20-39%)</v>
      </c>
      <c r="R9314" s="0" t="str">
        <f aca="false">INDEX('Lookup Tables'!$B$2:$B$5,MATCH(F9314,'Lookup Tables'!$A$2:$A$5,0))</f>
        <v>Manager A</v>
      </c>
    </row>
    <row r="9315" customFormat="false" ht="15" hidden="false" customHeight="false" outlineLevel="0" collapsed="false">
      <c r="A9315" s="0" t="s">
        <v>6628</v>
      </c>
      <c r="B9315" s="13" t="n">
        <v>42685</v>
      </c>
      <c r="C9315" s="13" t="n">
        <v>42685</v>
      </c>
      <c r="D9315" s="14" t="s">
        <v>606</v>
      </c>
      <c r="E9315" s="14" t="s">
        <v>62</v>
      </c>
      <c r="F9315" s="14" t="s">
        <v>98</v>
      </c>
      <c r="G9315" s="14" t="s">
        <v>157</v>
      </c>
      <c r="H9315" s="14" t="s">
        <v>65</v>
      </c>
      <c r="I9315" s="14" t="s">
        <v>73</v>
      </c>
      <c r="J9315" s="14" t="s">
        <v>151</v>
      </c>
      <c r="K9315" s="15" t="n">
        <v>418.32</v>
      </c>
      <c r="L9315" s="0" t="n">
        <v>7</v>
      </c>
      <c r="M9315" s="16" t="n">
        <v>0</v>
      </c>
      <c r="N9315" s="17" t="n">
        <v>117.1296</v>
      </c>
      <c r="O9315" s="0" t="str">
        <f aca="false">TEXT(B9315,"YYYY-MM")</f>
        <v>2016-11</v>
      </c>
      <c r="P9315" s="18" t="n">
        <f aca="false">IFERROR(N9315/K9315,0)</f>
        <v>0.28</v>
      </c>
      <c r="Q9315" s="0" t="str">
        <f aca="false">IF(M9315=0,"No Discount",IF(M9315&lt;0.2,"Low (1-19%)",IF(M9315&lt;0.4,"Medium (20-39%)","High (40%+)")))</f>
        <v>No Discount</v>
      </c>
      <c r="R9315" s="0" t="str">
        <f aca="false">INDEX('Lookup Tables'!$B$2:$B$5,MATCH(F9315,'Lookup Tables'!$A$2:$A$5,0))</f>
        <v>Manager A</v>
      </c>
    </row>
    <row r="9316" customFormat="false" ht="15" hidden="false" customHeight="false" outlineLevel="0" collapsed="false">
      <c r="A9316" s="0" t="s">
        <v>6628</v>
      </c>
      <c r="B9316" s="13" t="n">
        <v>42685</v>
      </c>
      <c r="C9316" s="13" t="n">
        <v>42685</v>
      </c>
      <c r="D9316" s="14" t="s">
        <v>606</v>
      </c>
      <c r="E9316" s="14" t="s">
        <v>62</v>
      </c>
      <c r="F9316" s="14" t="s">
        <v>98</v>
      </c>
      <c r="G9316" s="14" t="s">
        <v>157</v>
      </c>
      <c r="H9316" s="14" t="s">
        <v>65</v>
      </c>
      <c r="I9316" s="14" t="s">
        <v>85</v>
      </c>
      <c r="J9316" s="14" t="s">
        <v>100</v>
      </c>
      <c r="K9316" s="15" t="n">
        <v>123.858</v>
      </c>
      <c r="L9316" s="0" t="n">
        <v>2</v>
      </c>
      <c r="M9316" s="16" t="n">
        <v>0.1</v>
      </c>
      <c r="N9316" s="17" t="n">
        <v>46.7908</v>
      </c>
      <c r="O9316" s="0" t="str">
        <f aca="false">TEXT(B9316,"YYYY-MM")</f>
        <v>2016-11</v>
      </c>
      <c r="P9316" s="18" t="n">
        <f aca="false">IFERROR(N9316/K9316,0)</f>
        <v>0.377777777777778</v>
      </c>
      <c r="Q9316" s="0" t="str">
        <f aca="false">IF(M9316=0,"No Discount",IF(M9316&lt;0.2,"Low (1-19%)",IF(M9316&lt;0.4,"Medium (20-39%)","High (40%+)")))</f>
        <v>Low (1-19%)</v>
      </c>
      <c r="R9316" s="0" t="str">
        <f aca="false">INDEX('Lookup Tables'!$B$2:$B$5,MATCH(F9316,'Lookup Tables'!$A$2:$A$5,0))</f>
        <v>Manager A</v>
      </c>
    </row>
    <row r="9317" customFormat="false" ht="15" hidden="false" customHeight="false" outlineLevel="0" collapsed="false">
      <c r="A9317" s="0" t="s">
        <v>6629</v>
      </c>
      <c r="B9317" s="13" t="n">
        <v>42830</v>
      </c>
      <c r="C9317" s="13" t="n">
        <v>42834</v>
      </c>
      <c r="D9317" s="14" t="s">
        <v>69</v>
      </c>
      <c r="E9317" s="14" t="s">
        <v>53</v>
      </c>
      <c r="F9317" s="14" t="s">
        <v>117</v>
      </c>
      <c r="G9317" s="14" t="s">
        <v>118</v>
      </c>
      <c r="H9317" s="14" t="s">
        <v>80</v>
      </c>
      <c r="I9317" s="14" t="s">
        <v>81</v>
      </c>
      <c r="J9317" s="14" t="s">
        <v>2610</v>
      </c>
      <c r="K9317" s="15" t="n">
        <v>118.782</v>
      </c>
      <c r="L9317" s="0" t="n">
        <v>3</v>
      </c>
      <c r="M9317" s="16" t="n">
        <v>0.4</v>
      </c>
      <c r="N9317" s="17" t="n">
        <v>-27.7158</v>
      </c>
      <c r="O9317" s="0" t="str">
        <f aca="false">TEXT(B9317,"YYYY-MM")</f>
        <v>2017-04</v>
      </c>
      <c r="P9317" s="18" t="n">
        <f aca="false">IFERROR(N9317/K9317,0)</f>
        <v>-0.233333333333333</v>
      </c>
      <c r="Q9317" s="0" t="str">
        <f aca="false">IF(M9317=0,"No Discount",IF(M9317&lt;0.2,"Low (1-19%)",IF(M9317&lt;0.4,"Medium (20-39%)","High (40%+)")))</f>
        <v>High (40%+)</v>
      </c>
      <c r="R9317" s="0" t="str">
        <f aca="false">INDEX('Lookup Tables'!$B$2:$B$5,MATCH(F9317,'Lookup Tables'!$A$2:$A$5,0))</f>
        <v>Manager B</v>
      </c>
    </row>
    <row r="9318" customFormat="false" ht="15" hidden="false" customHeight="false" outlineLevel="0" collapsed="false">
      <c r="A9318" s="0" t="s">
        <v>6629</v>
      </c>
      <c r="B9318" s="13" t="n">
        <v>42830</v>
      </c>
      <c r="C9318" s="13" t="n">
        <v>42834</v>
      </c>
      <c r="D9318" s="14" t="s">
        <v>69</v>
      </c>
      <c r="E9318" s="14" t="s">
        <v>53</v>
      </c>
      <c r="F9318" s="14" t="s">
        <v>117</v>
      </c>
      <c r="G9318" s="14" t="s">
        <v>118</v>
      </c>
      <c r="H9318" s="14" t="s">
        <v>65</v>
      </c>
      <c r="I9318" s="14" t="s">
        <v>303</v>
      </c>
      <c r="J9318" s="14" t="s">
        <v>507</v>
      </c>
      <c r="K9318" s="15" t="n">
        <v>769.184</v>
      </c>
      <c r="L9318" s="0" t="n">
        <v>4</v>
      </c>
      <c r="M9318" s="16" t="n">
        <v>0.2</v>
      </c>
      <c r="N9318" s="17" t="n">
        <v>-163.4516</v>
      </c>
      <c r="O9318" s="0" t="str">
        <f aca="false">TEXT(B9318,"YYYY-MM")</f>
        <v>2017-04</v>
      </c>
      <c r="P9318" s="18" t="n">
        <f aca="false">IFERROR(N9318/K9318,0)</f>
        <v>-0.2125</v>
      </c>
      <c r="Q9318" s="0" t="str">
        <f aca="false">IF(M9318=0,"No Discount",IF(M9318&lt;0.2,"Low (1-19%)",IF(M9318&lt;0.4,"Medium (20-39%)","High (40%+)")))</f>
        <v>Medium (20-39%)</v>
      </c>
      <c r="R9318" s="0" t="str">
        <f aca="false">INDEX('Lookup Tables'!$B$2:$B$5,MATCH(F9318,'Lookup Tables'!$A$2:$A$5,0))</f>
        <v>Manager B</v>
      </c>
    </row>
    <row r="9319" customFormat="false" ht="15" hidden="false" customHeight="false" outlineLevel="0" collapsed="false">
      <c r="A9319" s="0" t="s">
        <v>6630</v>
      </c>
      <c r="B9319" s="13" t="n">
        <v>43152</v>
      </c>
      <c r="C9319" s="13" t="n">
        <v>43157</v>
      </c>
      <c r="D9319" s="14" t="s">
        <v>69</v>
      </c>
      <c r="E9319" s="14" t="s">
        <v>53</v>
      </c>
      <c r="F9319" s="14" t="s">
        <v>98</v>
      </c>
      <c r="G9319" s="14" t="s">
        <v>99</v>
      </c>
      <c r="H9319" s="14" t="s">
        <v>80</v>
      </c>
      <c r="I9319" s="14" t="s">
        <v>123</v>
      </c>
      <c r="J9319" s="14" t="s">
        <v>616</v>
      </c>
      <c r="K9319" s="15" t="n">
        <v>47.904</v>
      </c>
      <c r="L9319" s="0" t="n">
        <v>1</v>
      </c>
      <c r="M9319" s="16" t="n">
        <v>0.2</v>
      </c>
      <c r="N9319" s="17" t="n">
        <v>-2.994</v>
      </c>
      <c r="O9319" s="0" t="str">
        <f aca="false">TEXT(B9319,"YYYY-MM")</f>
        <v>2018-02</v>
      </c>
      <c r="P9319" s="18" t="n">
        <f aca="false">IFERROR(N9319/K9319,0)</f>
        <v>-0.0625</v>
      </c>
      <c r="Q9319" s="0" t="str">
        <f aca="false">IF(M9319=0,"No Discount",IF(M9319&lt;0.2,"Low (1-19%)",IF(M9319&lt;0.4,"Medium (20-39%)","High (40%+)")))</f>
        <v>Medium (20-39%)</v>
      </c>
      <c r="R9319" s="0" t="str">
        <f aca="false">INDEX('Lookup Tables'!$B$2:$B$5,MATCH(F9319,'Lookup Tables'!$A$2:$A$5,0))</f>
        <v>Manager A</v>
      </c>
    </row>
    <row r="9320" customFormat="false" ht="15" hidden="false" customHeight="false" outlineLevel="0" collapsed="false">
      <c r="A9320" s="0" t="s">
        <v>6631</v>
      </c>
      <c r="B9320" s="13" t="n">
        <v>43301</v>
      </c>
      <c r="C9320" s="13" t="n">
        <v>43306</v>
      </c>
      <c r="D9320" s="14" t="s">
        <v>69</v>
      </c>
      <c r="E9320" s="14" t="s">
        <v>62</v>
      </c>
      <c r="F9320" s="14" t="s">
        <v>117</v>
      </c>
      <c r="G9320" s="14" t="s">
        <v>170</v>
      </c>
      <c r="H9320" s="14" t="s">
        <v>65</v>
      </c>
      <c r="I9320" s="14" t="s">
        <v>91</v>
      </c>
      <c r="J9320" s="14" t="s">
        <v>1020</v>
      </c>
      <c r="K9320" s="15" t="n">
        <v>13.36</v>
      </c>
      <c r="L9320" s="0" t="n">
        <v>2</v>
      </c>
      <c r="M9320" s="16" t="n">
        <v>0</v>
      </c>
      <c r="N9320" s="17" t="n">
        <v>6.4128</v>
      </c>
      <c r="O9320" s="0" t="str">
        <f aca="false">TEXT(B9320,"YYYY-MM")</f>
        <v>2018-07</v>
      </c>
      <c r="P9320" s="18" t="n">
        <f aca="false">IFERROR(N9320/K9320,0)</f>
        <v>0.48</v>
      </c>
      <c r="Q9320" s="0" t="str">
        <f aca="false">IF(M9320=0,"No Discount",IF(M9320&lt;0.2,"Low (1-19%)",IF(M9320&lt;0.4,"Medium (20-39%)","High (40%+)")))</f>
        <v>No Discount</v>
      </c>
      <c r="R9320" s="0" t="str">
        <f aca="false">INDEX('Lookup Tables'!$B$2:$B$5,MATCH(F9320,'Lookup Tables'!$A$2:$A$5,0))</f>
        <v>Manager B</v>
      </c>
    </row>
    <row r="9321" customFormat="false" ht="15" hidden="false" customHeight="false" outlineLevel="0" collapsed="false">
      <c r="A9321" s="0" t="s">
        <v>6631</v>
      </c>
      <c r="B9321" s="13" t="n">
        <v>43301</v>
      </c>
      <c r="C9321" s="13" t="n">
        <v>43306</v>
      </c>
      <c r="D9321" s="14" t="s">
        <v>69</v>
      </c>
      <c r="E9321" s="14" t="s">
        <v>62</v>
      </c>
      <c r="F9321" s="14" t="s">
        <v>117</v>
      </c>
      <c r="G9321" s="14" t="s">
        <v>170</v>
      </c>
      <c r="H9321" s="14" t="s">
        <v>56</v>
      </c>
      <c r="I9321" s="14" t="s">
        <v>59</v>
      </c>
      <c r="J9321" s="14" t="s">
        <v>6632</v>
      </c>
      <c r="K9321" s="15" t="n">
        <v>163.764</v>
      </c>
      <c r="L9321" s="0" t="n">
        <v>2</v>
      </c>
      <c r="M9321" s="16" t="n">
        <v>0.1</v>
      </c>
      <c r="N9321" s="17" t="n">
        <v>25.4744</v>
      </c>
      <c r="O9321" s="0" t="str">
        <f aca="false">TEXT(B9321,"YYYY-MM")</f>
        <v>2018-07</v>
      </c>
      <c r="P9321" s="18" t="n">
        <f aca="false">IFERROR(N9321/K9321,0)</f>
        <v>0.155555555555556</v>
      </c>
      <c r="Q9321" s="0" t="str">
        <f aca="false">IF(M9321=0,"No Discount",IF(M9321&lt;0.2,"Low (1-19%)",IF(M9321&lt;0.4,"Medium (20-39%)","High (40%+)")))</f>
        <v>Low (1-19%)</v>
      </c>
      <c r="R9321" s="0" t="str">
        <f aca="false">INDEX('Lookup Tables'!$B$2:$B$5,MATCH(F9321,'Lookup Tables'!$A$2:$A$5,0))</f>
        <v>Manager B</v>
      </c>
    </row>
    <row r="9322" customFormat="false" ht="15" hidden="false" customHeight="false" outlineLevel="0" collapsed="false">
      <c r="A9322" s="0" t="s">
        <v>6631</v>
      </c>
      <c r="B9322" s="13" t="n">
        <v>43301</v>
      </c>
      <c r="C9322" s="13" t="n">
        <v>43306</v>
      </c>
      <c r="D9322" s="14" t="s">
        <v>69</v>
      </c>
      <c r="E9322" s="14" t="s">
        <v>62</v>
      </c>
      <c r="F9322" s="14" t="s">
        <v>117</v>
      </c>
      <c r="G9322" s="14" t="s">
        <v>170</v>
      </c>
      <c r="H9322" s="14" t="s">
        <v>56</v>
      </c>
      <c r="I9322" s="14" t="s">
        <v>76</v>
      </c>
      <c r="J9322" s="14" t="s">
        <v>4782</v>
      </c>
      <c r="K9322" s="15" t="n">
        <v>183.92</v>
      </c>
      <c r="L9322" s="0" t="n">
        <v>4</v>
      </c>
      <c r="M9322" s="16" t="n">
        <v>0</v>
      </c>
      <c r="N9322" s="17" t="n">
        <v>31.2664</v>
      </c>
      <c r="O9322" s="0" t="str">
        <f aca="false">TEXT(B9322,"YYYY-MM")</f>
        <v>2018-07</v>
      </c>
      <c r="P9322" s="18" t="n">
        <f aca="false">IFERROR(N9322/K9322,0)</f>
        <v>0.17</v>
      </c>
      <c r="Q9322" s="0" t="str">
        <f aca="false">IF(M9322=0,"No Discount",IF(M9322&lt;0.2,"Low (1-19%)",IF(M9322&lt;0.4,"Medium (20-39%)","High (40%+)")))</f>
        <v>No Discount</v>
      </c>
      <c r="R9322" s="0" t="str">
        <f aca="false">INDEX('Lookup Tables'!$B$2:$B$5,MATCH(F9322,'Lookup Tables'!$A$2:$A$5,0))</f>
        <v>Manager B</v>
      </c>
    </row>
    <row r="9323" customFormat="false" ht="15" hidden="false" customHeight="false" outlineLevel="0" collapsed="false">
      <c r="A9323" s="0" t="s">
        <v>6633</v>
      </c>
      <c r="B9323" s="13" t="n">
        <v>43043</v>
      </c>
      <c r="C9323" s="13" t="n">
        <v>43047</v>
      </c>
      <c r="D9323" s="14" t="s">
        <v>69</v>
      </c>
      <c r="E9323" s="14" t="s">
        <v>53</v>
      </c>
      <c r="F9323" s="14" t="s">
        <v>98</v>
      </c>
      <c r="G9323" s="14" t="s">
        <v>99</v>
      </c>
      <c r="H9323" s="14" t="s">
        <v>56</v>
      </c>
      <c r="I9323" s="14" t="s">
        <v>76</v>
      </c>
      <c r="J9323" s="14" t="s">
        <v>3047</v>
      </c>
      <c r="K9323" s="15" t="n">
        <v>11.376</v>
      </c>
      <c r="L9323" s="0" t="n">
        <v>3</v>
      </c>
      <c r="M9323" s="16" t="n">
        <v>0.6</v>
      </c>
      <c r="N9323" s="17" t="n">
        <v>-5.688</v>
      </c>
      <c r="O9323" s="0" t="str">
        <f aca="false">TEXT(B9323,"YYYY-MM")</f>
        <v>2017-11</v>
      </c>
      <c r="P9323" s="18" t="n">
        <f aca="false">IFERROR(N9323/K9323,0)</f>
        <v>-0.5</v>
      </c>
      <c r="Q9323" s="0" t="str">
        <f aca="false">IF(M9323=0,"No Discount",IF(M9323&lt;0.2,"Low (1-19%)",IF(M9323&lt;0.4,"Medium (20-39%)","High (40%+)")))</f>
        <v>High (40%+)</v>
      </c>
      <c r="R9323" s="0" t="str">
        <f aca="false">INDEX('Lookup Tables'!$B$2:$B$5,MATCH(F9323,'Lookup Tables'!$A$2:$A$5,0))</f>
        <v>Manager A</v>
      </c>
    </row>
    <row r="9324" customFormat="false" ht="15" hidden="false" customHeight="false" outlineLevel="0" collapsed="false">
      <c r="A9324" s="0" t="s">
        <v>6633</v>
      </c>
      <c r="B9324" s="13" t="n">
        <v>43043</v>
      </c>
      <c r="C9324" s="13" t="n">
        <v>43047</v>
      </c>
      <c r="D9324" s="14" t="s">
        <v>69</v>
      </c>
      <c r="E9324" s="14" t="s">
        <v>53</v>
      </c>
      <c r="F9324" s="14" t="s">
        <v>98</v>
      </c>
      <c r="G9324" s="14" t="s">
        <v>99</v>
      </c>
      <c r="H9324" s="14" t="s">
        <v>56</v>
      </c>
      <c r="I9324" s="14" t="s">
        <v>76</v>
      </c>
      <c r="J9324" s="14" t="s">
        <v>855</v>
      </c>
      <c r="K9324" s="15" t="n">
        <v>66.112</v>
      </c>
      <c r="L9324" s="0" t="n">
        <v>4</v>
      </c>
      <c r="M9324" s="16" t="n">
        <v>0.6</v>
      </c>
      <c r="N9324" s="17" t="n">
        <v>-84.2928</v>
      </c>
      <c r="O9324" s="0" t="str">
        <f aca="false">TEXT(B9324,"YYYY-MM")</f>
        <v>2017-11</v>
      </c>
      <c r="P9324" s="18" t="n">
        <f aca="false">IFERROR(N9324/K9324,0)</f>
        <v>-1.275</v>
      </c>
      <c r="Q9324" s="0" t="str">
        <f aca="false">IF(M9324=0,"No Discount",IF(M9324&lt;0.2,"Low (1-19%)",IF(M9324&lt;0.4,"Medium (20-39%)","High (40%+)")))</f>
        <v>High (40%+)</v>
      </c>
      <c r="R9324" s="0" t="str">
        <f aca="false">INDEX('Lookup Tables'!$B$2:$B$5,MATCH(F9324,'Lookup Tables'!$A$2:$A$5,0))</f>
        <v>Manager A</v>
      </c>
    </row>
    <row r="9325" customFormat="false" ht="15" hidden="false" customHeight="false" outlineLevel="0" collapsed="false">
      <c r="A9325" s="0" t="s">
        <v>6634</v>
      </c>
      <c r="B9325" s="13" t="n">
        <v>43366</v>
      </c>
      <c r="C9325" s="13" t="n">
        <v>43372</v>
      </c>
      <c r="D9325" s="14" t="s">
        <v>69</v>
      </c>
      <c r="E9325" s="14" t="s">
        <v>53</v>
      </c>
      <c r="F9325" s="14" t="s">
        <v>63</v>
      </c>
      <c r="G9325" s="14" t="s">
        <v>64</v>
      </c>
      <c r="H9325" s="14" t="s">
        <v>65</v>
      </c>
      <c r="I9325" s="14" t="s">
        <v>91</v>
      </c>
      <c r="J9325" s="14" t="s">
        <v>1716</v>
      </c>
      <c r="K9325" s="15" t="n">
        <v>211.04</v>
      </c>
      <c r="L9325" s="0" t="n">
        <v>8</v>
      </c>
      <c r="M9325" s="16" t="n">
        <v>0</v>
      </c>
      <c r="N9325" s="17" t="n">
        <v>97.0784</v>
      </c>
      <c r="O9325" s="0" t="str">
        <f aca="false">TEXT(B9325,"YYYY-MM")</f>
        <v>2018-09</v>
      </c>
      <c r="P9325" s="18" t="n">
        <f aca="false">IFERROR(N9325/K9325,0)</f>
        <v>0.46</v>
      </c>
      <c r="Q9325" s="0" t="str">
        <f aca="false">IF(M9325=0,"No Discount",IF(M9325&lt;0.2,"Low (1-19%)",IF(M9325&lt;0.4,"Medium (20-39%)","High (40%+)")))</f>
        <v>No Discount</v>
      </c>
      <c r="R9325" s="0" t="str">
        <f aca="false">INDEX('Lookup Tables'!$B$2:$B$5,MATCH(F9325,'Lookup Tables'!$A$2:$A$5,0))</f>
        <v>Manager D</v>
      </c>
    </row>
    <row r="9326" customFormat="false" ht="15" hidden="false" customHeight="false" outlineLevel="0" collapsed="false">
      <c r="A9326" s="0" t="s">
        <v>6634</v>
      </c>
      <c r="B9326" s="13" t="n">
        <v>43366</v>
      </c>
      <c r="C9326" s="13" t="n">
        <v>43372</v>
      </c>
      <c r="D9326" s="14" t="s">
        <v>69</v>
      </c>
      <c r="E9326" s="14" t="s">
        <v>53</v>
      </c>
      <c r="F9326" s="14" t="s">
        <v>63</v>
      </c>
      <c r="G9326" s="14" t="s">
        <v>64</v>
      </c>
      <c r="H9326" s="14" t="s">
        <v>56</v>
      </c>
      <c r="I9326" s="14" t="s">
        <v>59</v>
      </c>
      <c r="J9326" s="14" t="s">
        <v>1558</v>
      </c>
      <c r="K9326" s="15" t="n">
        <v>594.816</v>
      </c>
      <c r="L9326" s="0" t="n">
        <v>2</v>
      </c>
      <c r="M9326" s="16" t="n">
        <v>0.2</v>
      </c>
      <c r="N9326" s="17" t="n">
        <v>59.4816</v>
      </c>
      <c r="O9326" s="0" t="str">
        <f aca="false">TEXT(B9326,"YYYY-MM")</f>
        <v>2018-09</v>
      </c>
      <c r="P9326" s="18" t="n">
        <f aca="false">IFERROR(N9326/K9326,0)</f>
        <v>0.1</v>
      </c>
      <c r="Q9326" s="0" t="str">
        <f aca="false">IF(M9326=0,"No Discount",IF(M9326&lt;0.2,"Low (1-19%)",IF(M9326&lt;0.4,"Medium (20-39%)","High (40%+)")))</f>
        <v>Medium (20-39%)</v>
      </c>
      <c r="R9326" s="0" t="str">
        <f aca="false">INDEX('Lookup Tables'!$B$2:$B$5,MATCH(F9326,'Lookup Tables'!$A$2:$A$5,0))</f>
        <v>Manager D</v>
      </c>
    </row>
    <row r="9327" customFormat="false" ht="15" hidden="false" customHeight="false" outlineLevel="0" collapsed="false">
      <c r="A9327" s="0" t="s">
        <v>6634</v>
      </c>
      <c r="B9327" s="13" t="n">
        <v>43366</v>
      </c>
      <c r="C9327" s="13" t="n">
        <v>43372</v>
      </c>
      <c r="D9327" s="14" t="s">
        <v>69</v>
      </c>
      <c r="E9327" s="14" t="s">
        <v>53</v>
      </c>
      <c r="F9327" s="14" t="s">
        <v>63</v>
      </c>
      <c r="G9327" s="14" t="s">
        <v>64</v>
      </c>
      <c r="H9327" s="14" t="s">
        <v>65</v>
      </c>
      <c r="I9327" s="14" t="s">
        <v>83</v>
      </c>
      <c r="J9327" s="14" t="s">
        <v>1803</v>
      </c>
      <c r="K9327" s="15" t="n">
        <v>72.96</v>
      </c>
      <c r="L9327" s="0" t="n">
        <v>3</v>
      </c>
      <c r="M9327" s="16" t="n">
        <v>0.2</v>
      </c>
      <c r="N9327" s="17" t="n">
        <v>23.712</v>
      </c>
      <c r="O9327" s="0" t="str">
        <f aca="false">TEXT(B9327,"YYYY-MM")</f>
        <v>2018-09</v>
      </c>
      <c r="P9327" s="18" t="n">
        <f aca="false">IFERROR(N9327/K9327,0)</f>
        <v>0.325</v>
      </c>
      <c r="Q9327" s="0" t="str">
        <f aca="false">IF(M9327=0,"No Discount",IF(M9327&lt;0.2,"Low (1-19%)",IF(M9327&lt;0.4,"Medium (20-39%)","High (40%+)")))</f>
        <v>Medium (20-39%)</v>
      </c>
      <c r="R9327" s="0" t="str">
        <f aca="false">INDEX('Lookup Tables'!$B$2:$B$5,MATCH(F9327,'Lookup Tables'!$A$2:$A$5,0))</f>
        <v>Manager D</v>
      </c>
    </row>
    <row r="9328" customFormat="false" ht="15" hidden="false" customHeight="false" outlineLevel="0" collapsed="false">
      <c r="A9328" s="0" t="s">
        <v>6635</v>
      </c>
      <c r="B9328" s="13" t="n">
        <v>43350</v>
      </c>
      <c r="C9328" s="13" t="n">
        <v>43353</v>
      </c>
      <c r="D9328" s="14" t="s">
        <v>137</v>
      </c>
      <c r="E9328" s="14" t="s">
        <v>53</v>
      </c>
      <c r="F9328" s="14" t="s">
        <v>63</v>
      </c>
      <c r="G9328" s="14" t="s">
        <v>94</v>
      </c>
      <c r="H9328" s="14" t="s">
        <v>56</v>
      </c>
      <c r="I9328" s="14" t="s">
        <v>76</v>
      </c>
      <c r="J9328" s="14" t="s">
        <v>3930</v>
      </c>
      <c r="K9328" s="15" t="n">
        <v>80.96</v>
      </c>
      <c r="L9328" s="0" t="n">
        <v>4</v>
      </c>
      <c r="M9328" s="16" t="n">
        <v>0</v>
      </c>
      <c r="N9328" s="17" t="n">
        <v>34.8128</v>
      </c>
      <c r="O9328" s="0" t="str">
        <f aca="false">TEXT(B9328,"YYYY-MM")</f>
        <v>2018-09</v>
      </c>
      <c r="P9328" s="18" t="n">
        <f aca="false">IFERROR(N9328/K9328,0)</f>
        <v>0.43</v>
      </c>
      <c r="Q9328" s="0" t="str">
        <f aca="false">IF(M9328=0,"No Discount",IF(M9328&lt;0.2,"Low (1-19%)",IF(M9328&lt;0.4,"Medium (20-39%)","High (40%+)")))</f>
        <v>No Discount</v>
      </c>
      <c r="R9328" s="0" t="str">
        <f aca="false">INDEX('Lookup Tables'!$B$2:$B$5,MATCH(F9328,'Lookup Tables'!$A$2:$A$5,0))</f>
        <v>Manager D</v>
      </c>
    </row>
    <row r="9329" customFormat="false" ht="15" hidden="false" customHeight="false" outlineLevel="0" collapsed="false">
      <c r="A9329" s="0" t="s">
        <v>6635</v>
      </c>
      <c r="B9329" s="13" t="n">
        <v>43350</v>
      </c>
      <c r="C9329" s="13" t="n">
        <v>43353</v>
      </c>
      <c r="D9329" s="14" t="s">
        <v>137</v>
      </c>
      <c r="E9329" s="14" t="s">
        <v>53</v>
      </c>
      <c r="F9329" s="14" t="s">
        <v>63</v>
      </c>
      <c r="G9329" s="14" t="s">
        <v>94</v>
      </c>
      <c r="H9329" s="14" t="s">
        <v>80</v>
      </c>
      <c r="I9329" s="14" t="s">
        <v>81</v>
      </c>
      <c r="J9329" s="14" t="s">
        <v>88</v>
      </c>
      <c r="K9329" s="15" t="n">
        <v>455.712</v>
      </c>
      <c r="L9329" s="0" t="n">
        <v>2</v>
      </c>
      <c r="M9329" s="16" t="n">
        <v>0.2</v>
      </c>
      <c r="N9329" s="17" t="n">
        <v>34.1784</v>
      </c>
      <c r="O9329" s="0" t="str">
        <f aca="false">TEXT(B9329,"YYYY-MM")</f>
        <v>2018-09</v>
      </c>
      <c r="P9329" s="18" t="n">
        <f aca="false">IFERROR(N9329/K9329,0)</f>
        <v>0.075</v>
      </c>
      <c r="Q9329" s="0" t="str">
        <f aca="false">IF(M9329=0,"No Discount",IF(M9329&lt;0.2,"Low (1-19%)",IF(M9329&lt;0.4,"Medium (20-39%)","High (40%+)")))</f>
        <v>Medium (20-39%)</v>
      </c>
      <c r="R9329" s="0" t="str">
        <f aca="false">INDEX('Lookup Tables'!$B$2:$B$5,MATCH(F9329,'Lookup Tables'!$A$2:$A$5,0))</f>
        <v>Manager D</v>
      </c>
    </row>
    <row r="9330" customFormat="false" ht="15" hidden="false" customHeight="false" outlineLevel="0" collapsed="false">
      <c r="A9330" s="0" t="s">
        <v>6635</v>
      </c>
      <c r="B9330" s="13" t="n">
        <v>43350</v>
      </c>
      <c r="C9330" s="13" t="n">
        <v>43353</v>
      </c>
      <c r="D9330" s="14" t="s">
        <v>137</v>
      </c>
      <c r="E9330" s="14" t="s">
        <v>53</v>
      </c>
      <c r="F9330" s="14" t="s">
        <v>63</v>
      </c>
      <c r="G9330" s="14" t="s">
        <v>94</v>
      </c>
      <c r="H9330" s="14" t="s">
        <v>65</v>
      </c>
      <c r="I9330" s="14" t="s">
        <v>78</v>
      </c>
      <c r="J9330" s="14" t="s">
        <v>3192</v>
      </c>
      <c r="K9330" s="15" t="n">
        <v>25.98</v>
      </c>
      <c r="L9330" s="0" t="n">
        <v>1</v>
      </c>
      <c r="M9330" s="16" t="n">
        <v>0</v>
      </c>
      <c r="N9330" s="17" t="n">
        <v>7.2744</v>
      </c>
      <c r="O9330" s="0" t="str">
        <f aca="false">TEXT(B9330,"YYYY-MM")</f>
        <v>2018-09</v>
      </c>
      <c r="P9330" s="18" t="n">
        <f aca="false">IFERROR(N9330/K9330,0)</f>
        <v>0.28</v>
      </c>
      <c r="Q9330" s="0" t="str">
        <f aca="false">IF(M9330=0,"No Discount",IF(M9330&lt;0.2,"Low (1-19%)",IF(M9330&lt;0.4,"Medium (20-39%)","High (40%+)")))</f>
        <v>No Discount</v>
      </c>
      <c r="R9330" s="0" t="str">
        <f aca="false">INDEX('Lookup Tables'!$B$2:$B$5,MATCH(F9330,'Lookup Tables'!$A$2:$A$5,0))</f>
        <v>Manager D</v>
      </c>
    </row>
    <row r="9331" customFormat="false" ht="15" hidden="false" customHeight="false" outlineLevel="0" collapsed="false">
      <c r="A9331" s="0" t="s">
        <v>6636</v>
      </c>
      <c r="B9331" s="13" t="n">
        <v>42702</v>
      </c>
      <c r="C9331" s="13" t="n">
        <v>42704</v>
      </c>
      <c r="D9331" s="14" t="s">
        <v>137</v>
      </c>
      <c r="E9331" s="14" t="s">
        <v>53</v>
      </c>
      <c r="F9331" s="14" t="s">
        <v>63</v>
      </c>
      <c r="G9331" s="14" t="s">
        <v>64</v>
      </c>
      <c r="H9331" s="14" t="s">
        <v>65</v>
      </c>
      <c r="I9331" s="14" t="s">
        <v>85</v>
      </c>
      <c r="J9331" s="14" t="s">
        <v>3769</v>
      </c>
      <c r="K9331" s="15" t="n">
        <v>45.28</v>
      </c>
      <c r="L9331" s="0" t="n">
        <v>4</v>
      </c>
      <c r="M9331" s="16" t="n">
        <v>0</v>
      </c>
      <c r="N9331" s="17" t="n">
        <v>15.3952</v>
      </c>
      <c r="O9331" s="0" t="str">
        <f aca="false">TEXT(B9331,"YYYY-MM")</f>
        <v>2016-11</v>
      </c>
      <c r="P9331" s="18" t="n">
        <f aca="false">IFERROR(N9331/K9331,0)</f>
        <v>0.34</v>
      </c>
      <c r="Q9331" s="0" t="str">
        <f aca="false">IF(M9331=0,"No Discount",IF(M9331&lt;0.2,"Low (1-19%)",IF(M9331&lt;0.4,"Medium (20-39%)","High (40%+)")))</f>
        <v>No Discount</v>
      </c>
      <c r="R9331" s="0" t="str">
        <f aca="false">INDEX('Lookup Tables'!$B$2:$B$5,MATCH(F9331,'Lookup Tables'!$A$2:$A$5,0))</f>
        <v>Manager D</v>
      </c>
    </row>
    <row r="9332" customFormat="false" ht="15" hidden="false" customHeight="false" outlineLevel="0" collapsed="false">
      <c r="A9332" s="0" t="s">
        <v>6637</v>
      </c>
      <c r="B9332" s="13" t="n">
        <v>42686</v>
      </c>
      <c r="C9332" s="13" t="n">
        <v>42692</v>
      </c>
      <c r="D9332" s="14" t="s">
        <v>69</v>
      </c>
      <c r="E9332" s="14" t="s">
        <v>53</v>
      </c>
      <c r="F9332" s="14" t="s">
        <v>117</v>
      </c>
      <c r="G9332" s="14" t="s">
        <v>170</v>
      </c>
      <c r="H9332" s="14" t="s">
        <v>65</v>
      </c>
      <c r="I9332" s="14" t="s">
        <v>129</v>
      </c>
      <c r="J9332" s="14" t="s">
        <v>340</v>
      </c>
      <c r="K9332" s="15" t="n">
        <v>15.56</v>
      </c>
      <c r="L9332" s="0" t="n">
        <v>2</v>
      </c>
      <c r="M9332" s="16" t="n">
        <v>0</v>
      </c>
      <c r="N9332" s="17" t="n">
        <v>7.3132</v>
      </c>
      <c r="O9332" s="0" t="str">
        <f aca="false">TEXT(B9332,"YYYY-MM")</f>
        <v>2016-11</v>
      </c>
      <c r="P9332" s="18" t="n">
        <f aca="false">IFERROR(N9332/K9332,0)</f>
        <v>0.47</v>
      </c>
      <c r="Q9332" s="0" t="str">
        <f aca="false">IF(M9332=0,"No Discount",IF(M9332&lt;0.2,"Low (1-19%)",IF(M9332&lt;0.4,"Medium (20-39%)","High (40%+)")))</f>
        <v>No Discount</v>
      </c>
      <c r="R9332" s="0" t="str">
        <f aca="false">INDEX('Lookup Tables'!$B$2:$B$5,MATCH(F9332,'Lookup Tables'!$A$2:$A$5,0))</f>
        <v>Manager B</v>
      </c>
    </row>
    <row r="9333" customFormat="false" ht="15" hidden="false" customHeight="false" outlineLevel="0" collapsed="false">
      <c r="A9333" s="0" t="s">
        <v>6638</v>
      </c>
      <c r="B9333" s="13" t="n">
        <v>43007</v>
      </c>
      <c r="C9333" s="13" t="n">
        <v>43011</v>
      </c>
      <c r="D9333" s="14" t="s">
        <v>69</v>
      </c>
      <c r="E9333" s="14" t="s">
        <v>62</v>
      </c>
      <c r="F9333" s="14" t="s">
        <v>63</v>
      </c>
      <c r="G9333" s="14" t="s">
        <v>237</v>
      </c>
      <c r="H9333" s="14" t="s">
        <v>80</v>
      </c>
      <c r="I9333" s="14" t="s">
        <v>81</v>
      </c>
      <c r="J9333" s="14" t="s">
        <v>2081</v>
      </c>
      <c r="K9333" s="15" t="n">
        <v>859.2</v>
      </c>
      <c r="L9333" s="0" t="n">
        <v>3</v>
      </c>
      <c r="M9333" s="16" t="n">
        <v>0.2</v>
      </c>
      <c r="N9333" s="17" t="n">
        <v>75.18</v>
      </c>
      <c r="O9333" s="0" t="str">
        <f aca="false">TEXT(B9333,"YYYY-MM")</f>
        <v>2017-09</v>
      </c>
      <c r="P9333" s="18" t="n">
        <f aca="false">IFERROR(N9333/K9333,0)</f>
        <v>0.0875</v>
      </c>
      <c r="Q9333" s="0" t="str">
        <f aca="false">IF(M9333=0,"No Discount",IF(M9333&lt;0.2,"Low (1-19%)",IF(M9333&lt;0.4,"Medium (20-39%)","High (40%+)")))</f>
        <v>Medium (20-39%)</v>
      </c>
      <c r="R9333" s="0" t="str">
        <f aca="false">INDEX('Lookup Tables'!$B$2:$B$5,MATCH(F9333,'Lookup Tables'!$A$2:$A$5,0))</f>
        <v>Manager D</v>
      </c>
    </row>
    <row r="9334" customFormat="false" ht="15" hidden="false" customHeight="false" outlineLevel="0" collapsed="false">
      <c r="A9334" s="0" t="s">
        <v>6639</v>
      </c>
      <c r="B9334" s="13" t="n">
        <v>43354</v>
      </c>
      <c r="C9334" s="13" t="n">
        <v>43356</v>
      </c>
      <c r="D9334" s="14" t="s">
        <v>52</v>
      </c>
      <c r="E9334" s="14" t="s">
        <v>53</v>
      </c>
      <c r="F9334" s="14" t="s">
        <v>54</v>
      </c>
      <c r="G9334" s="14" t="s">
        <v>55</v>
      </c>
      <c r="H9334" s="14" t="s">
        <v>65</v>
      </c>
      <c r="I9334" s="14" t="s">
        <v>85</v>
      </c>
      <c r="J9334" s="14" t="s">
        <v>745</v>
      </c>
      <c r="K9334" s="15" t="n">
        <v>195.68</v>
      </c>
      <c r="L9334" s="0" t="n">
        <v>4</v>
      </c>
      <c r="M9334" s="16" t="n">
        <v>0</v>
      </c>
      <c r="N9334" s="17" t="n">
        <v>50.8768</v>
      </c>
      <c r="O9334" s="0" t="str">
        <f aca="false">TEXT(B9334,"YYYY-MM")</f>
        <v>2018-09</v>
      </c>
      <c r="P9334" s="18" t="n">
        <f aca="false">IFERROR(N9334/K9334,0)</f>
        <v>0.26</v>
      </c>
      <c r="Q9334" s="0" t="str">
        <f aca="false">IF(M9334=0,"No Discount",IF(M9334&lt;0.2,"Low (1-19%)",IF(M9334&lt;0.4,"Medium (20-39%)","High (40%+)")))</f>
        <v>No Discount</v>
      </c>
      <c r="R9334" s="0" t="str">
        <f aca="false">INDEX('Lookup Tables'!$B$2:$B$5,MATCH(F9334,'Lookup Tables'!$A$2:$A$5,0))</f>
        <v>Manager C</v>
      </c>
    </row>
    <row r="9335" customFormat="false" ht="15" hidden="false" customHeight="false" outlineLevel="0" collapsed="false">
      <c r="A9335" s="0" t="s">
        <v>6639</v>
      </c>
      <c r="B9335" s="13" t="n">
        <v>43354</v>
      </c>
      <c r="C9335" s="13" t="n">
        <v>43356</v>
      </c>
      <c r="D9335" s="14" t="s">
        <v>52</v>
      </c>
      <c r="E9335" s="14" t="s">
        <v>53</v>
      </c>
      <c r="F9335" s="14" t="s">
        <v>54</v>
      </c>
      <c r="G9335" s="14" t="s">
        <v>55</v>
      </c>
      <c r="H9335" s="14" t="s">
        <v>65</v>
      </c>
      <c r="I9335" s="14" t="s">
        <v>171</v>
      </c>
      <c r="J9335" s="14" t="s">
        <v>1935</v>
      </c>
      <c r="K9335" s="15" t="n">
        <v>14.2</v>
      </c>
      <c r="L9335" s="0" t="n">
        <v>4</v>
      </c>
      <c r="M9335" s="16" t="n">
        <v>0</v>
      </c>
      <c r="N9335" s="17" t="n">
        <v>6.674</v>
      </c>
      <c r="O9335" s="0" t="str">
        <f aca="false">TEXT(B9335,"YYYY-MM")</f>
        <v>2018-09</v>
      </c>
      <c r="P9335" s="18" t="n">
        <f aca="false">IFERROR(N9335/K9335,0)</f>
        <v>0.47</v>
      </c>
      <c r="Q9335" s="0" t="str">
        <f aca="false">IF(M9335=0,"No Discount",IF(M9335&lt;0.2,"Low (1-19%)",IF(M9335&lt;0.4,"Medium (20-39%)","High (40%+)")))</f>
        <v>No Discount</v>
      </c>
      <c r="R9335" s="0" t="str">
        <f aca="false">INDEX('Lookup Tables'!$B$2:$B$5,MATCH(F9335,'Lookup Tables'!$A$2:$A$5,0))</f>
        <v>Manager C</v>
      </c>
    </row>
    <row r="9336" customFormat="false" ht="15" hidden="false" customHeight="false" outlineLevel="0" collapsed="false">
      <c r="A9336" s="0" t="s">
        <v>6640</v>
      </c>
      <c r="B9336" s="13" t="n">
        <v>43221</v>
      </c>
      <c r="C9336" s="13" t="n">
        <v>43222</v>
      </c>
      <c r="D9336" s="14" t="s">
        <v>137</v>
      </c>
      <c r="E9336" s="14" t="s">
        <v>53</v>
      </c>
      <c r="F9336" s="14" t="s">
        <v>54</v>
      </c>
      <c r="G9336" s="14" t="s">
        <v>70</v>
      </c>
      <c r="H9336" s="14" t="s">
        <v>56</v>
      </c>
      <c r="I9336" s="14" t="s">
        <v>57</v>
      </c>
      <c r="J9336" s="14" t="s">
        <v>58</v>
      </c>
      <c r="K9336" s="15" t="n">
        <v>314.352</v>
      </c>
      <c r="L9336" s="0" t="n">
        <v>3</v>
      </c>
      <c r="M9336" s="16" t="n">
        <v>0.2</v>
      </c>
      <c r="N9336" s="17" t="n">
        <v>-15.7176</v>
      </c>
      <c r="O9336" s="0" t="str">
        <f aca="false">TEXT(B9336,"YYYY-MM")</f>
        <v>2018-05</v>
      </c>
      <c r="P9336" s="18" t="n">
        <f aca="false">IFERROR(N9336/K9336,0)</f>
        <v>-0.05</v>
      </c>
      <c r="Q9336" s="0" t="str">
        <f aca="false">IF(M9336=0,"No Discount",IF(M9336&lt;0.2,"Low (1-19%)",IF(M9336&lt;0.4,"Medium (20-39%)","High (40%+)")))</f>
        <v>Medium (20-39%)</v>
      </c>
      <c r="R9336" s="0" t="str">
        <f aca="false">INDEX('Lookup Tables'!$B$2:$B$5,MATCH(F9336,'Lookup Tables'!$A$2:$A$5,0))</f>
        <v>Manager C</v>
      </c>
    </row>
    <row r="9337" customFormat="false" ht="15" hidden="false" customHeight="false" outlineLevel="0" collapsed="false">
      <c r="A9337" s="0" t="s">
        <v>6640</v>
      </c>
      <c r="B9337" s="13" t="n">
        <v>43221</v>
      </c>
      <c r="C9337" s="13" t="n">
        <v>43222</v>
      </c>
      <c r="D9337" s="14" t="s">
        <v>137</v>
      </c>
      <c r="E9337" s="14" t="s">
        <v>53</v>
      </c>
      <c r="F9337" s="14" t="s">
        <v>54</v>
      </c>
      <c r="G9337" s="14" t="s">
        <v>70</v>
      </c>
      <c r="H9337" s="14" t="s">
        <v>65</v>
      </c>
      <c r="I9337" s="14" t="s">
        <v>66</v>
      </c>
      <c r="J9337" s="14" t="s">
        <v>3503</v>
      </c>
      <c r="K9337" s="15" t="n">
        <v>4.608</v>
      </c>
      <c r="L9337" s="0" t="n">
        <v>2</v>
      </c>
      <c r="M9337" s="16" t="n">
        <v>0.2</v>
      </c>
      <c r="N9337" s="17" t="n">
        <v>1.4976</v>
      </c>
      <c r="O9337" s="0" t="str">
        <f aca="false">TEXT(B9337,"YYYY-MM")</f>
        <v>2018-05</v>
      </c>
      <c r="P9337" s="18" t="n">
        <f aca="false">IFERROR(N9337/K9337,0)</f>
        <v>0.325</v>
      </c>
      <c r="Q9337" s="0" t="str">
        <f aca="false">IF(M9337=0,"No Discount",IF(M9337&lt;0.2,"Low (1-19%)",IF(M9337&lt;0.4,"Medium (20-39%)","High (40%+)")))</f>
        <v>Medium (20-39%)</v>
      </c>
      <c r="R9337" s="0" t="str">
        <f aca="false">INDEX('Lookup Tables'!$B$2:$B$5,MATCH(F9337,'Lookup Tables'!$A$2:$A$5,0))</f>
        <v>Manager C</v>
      </c>
    </row>
    <row r="9338" customFormat="false" ht="15" hidden="false" customHeight="false" outlineLevel="0" collapsed="false">
      <c r="A9338" s="0" t="s">
        <v>6641</v>
      </c>
      <c r="B9338" s="13" t="n">
        <v>43359</v>
      </c>
      <c r="C9338" s="13" t="n">
        <v>43363</v>
      </c>
      <c r="D9338" s="14" t="s">
        <v>69</v>
      </c>
      <c r="E9338" s="14" t="s">
        <v>62</v>
      </c>
      <c r="F9338" s="14" t="s">
        <v>63</v>
      </c>
      <c r="G9338" s="14" t="s">
        <v>64</v>
      </c>
      <c r="H9338" s="14" t="s">
        <v>65</v>
      </c>
      <c r="I9338" s="14" t="s">
        <v>171</v>
      </c>
      <c r="J9338" s="14" t="s">
        <v>270</v>
      </c>
      <c r="K9338" s="15" t="n">
        <v>17.9</v>
      </c>
      <c r="L9338" s="0" t="n">
        <v>5</v>
      </c>
      <c r="M9338" s="16" t="n">
        <v>0</v>
      </c>
      <c r="N9338" s="17" t="n">
        <v>8.771</v>
      </c>
      <c r="O9338" s="0" t="str">
        <f aca="false">TEXT(B9338,"YYYY-MM")</f>
        <v>2018-09</v>
      </c>
      <c r="P9338" s="18" t="n">
        <f aca="false">IFERROR(N9338/K9338,0)</f>
        <v>0.49</v>
      </c>
      <c r="Q9338" s="0" t="str">
        <f aca="false">IF(M9338=0,"No Discount",IF(M9338&lt;0.2,"Low (1-19%)",IF(M9338&lt;0.4,"Medium (20-39%)","High (40%+)")))</f>
        <v>No Discount</v>
      </c>
      <c r="R9338" s="0" t="str">
        <f aca="false">INDEX('Lookup Tables'!$B$2:$B$5,MATCH(F9338,'Lookup Tables'!$A$2:$A$5,0))</f>
        <v>Manager D</v>
      </c>
    </row>
    <row r="9339" customFormat="false" ht="15" hidden="false" customHeight="false" outlineLevel="0" collapsed="false">
      <c r="A9339" s="0" t="s">
        <v>6642</v>
      </c>
      <c r="B9339" s="13" t="n">
        <v>42296</v>
      </c>
      <c r="C9339" s="13" t="n">
        <v>42299</v>
      </c>
      <c r="D9339" s="14" t="s">
        <v>52</v>
      </c>
      <c r="E9339" s="14" t="s">
        <v>62</v>
      </c>
      <c r="F9339" s="14" t="s">
        <v>63</v>
      </c>
      <c r="G9339" s="14" t="s">
        <v>64</v>
      </c>
      <c r="H9339" s="14" t="s">
        <v>65</v>
      </c>
      <c r="I9339" s="14" t="s">
        <v>83</v>
      </c>
      <c r="J9339" s="14" t="s">
        <v>2791</v>
      </c>
      <c r="K9339" s="15" t="n">
        <v>2.992</v>
      </c>
      <c r="L9339" s="0" t="n">
        <v>1</v>
      </c>
      <c r="M9339" s="16" t="n">
        <v>0.2</v>
      </c>
      <c r="N9339" s="17" t="n">
        <v>1.122</v>
      </c>
      <c r="O9339" s="0" t="str">
        <f aca="false">TEXT(B9339,"YYYY-MM")</f>
        <v>2015-10</v>
      </c>
      <c r="P9339" s="18" t="n">
        <f aca="false">IFERROR(N9339/K9339,0)</f>
        <v>0.375</v>
      </c>
      <c r="Q9339" s="0" t="str">
        <f aca="false">IF(M9339=0,"No Discount",IF(M9339&lt;0.2,"Low (1-19%)",IF(M9339&lt;0.4,"Medium (20-39%)","High (40%+)")))</f>
        <v>Medium (20-39%)</v>
      </c>
      <c r="R9339" s="0" t="str">
        <f aca="false">INDEX('Lookup Tables'!$B$2:$B$5,MATCH(F9339,'Lookup Tables'!$A$2:$A$5,0))</f>
        <v>Manager D</v>
      </c>
    </row>
    <row r="9340" customFormat="false" ht="15" hidden="false" customHeight="false" outlineLevel="0" collapsed="false">
      <c r="A9340" s="0" t="s">
        <v>6642</v>
      </c>
      <c r="B9340" s="13" t="n">
        <v>42296</v>
      </c>
      <c r="C9340" s="13" t="n">
        <v>42299</v>
      </c>
      <c r="D9340" s="14" t="s">
        <v>52</v>
      </c>
      <c r="E9340" s="14" t="s">
        <v>62</v>
      </c>
      <c r="F9340" s="14" t="s">
        <v>63</v>
      </c>
      <c r="G9340" s="14" t="s">
        <v>64</v>
      </c>
      <c r="H9340" s="14" t="s">
        <v>65</v>
      </c>
      <c r="I9340" s="14" t="s">
        <v>83</v>
      </c>
      <c r="J9340" s="14" t="s">
        <v>1447</v>
      </c>
      <c r="K9340" s="15" t="n">
        <v>20.064</v>
      </c>
      <c r="L9340" s="0" t="n">
        <v>6</v>
      </c>
      <c r="M9340" s="16" t="n">
        <v>0.2</v>
      </c>
      <c r="N9340" s="17" t="n">
        <v>7.0224</v>
      </c>
      <c r="O9340" s="0" t="str">
        <f aca="false">TEXT(B9340,"YYYY-MM")</f>
        <v>2015-10</v>
      </c>
      <c r="P9340" s="18" t="n">
        <f aca="false">IFERROR(N9340/K9340,0)</f>
        <v>0.35</v>
      </c>
      <c r="Q9340" s="0" t="str">
        <f aca="false">IF(M9340=0,"No Discount",IF(M9340&lt;0.2,"Low (1-19%)",IF(M9340&lt;0.4,"Medium (20-39%)","High (40%+)")))</f>
        <v>Medium (20-39%)</v>
      </c>
      <c r="R9340" s="0" t="str">
        <f aca="false">INDEX('Lookup Tables'!$B$2:$B$5,MATCH(F9340,'Lookup Tables'!$A$2:$A$5,0))</f>
        <v>Manager D</v>
      </c>
    </row>
    <row r="9341" customFormat="false" ht="15" hidden="false" customHeight="false" outlineLevel="0" collapsed="false">
      <c r="A9341" s="0" t="s">
        <v>6642</v>
      </c>
      <c r="B9341" s="13" t="n">
        <v>42296</v>
      </c>
      <c r="C9341" s="13" t="n">
        <v>42299</v>
      </c>
      <c r="D9341" s="14" t="s">
        <v>52</v>
      </c>
      <c r="E9341" s="14" t="s">
        <v>62</v>
      </c>
      <c r="F9341" s="14" t="s">
        <v>63</v>
      </c>
      <c r="G9341" s="14" t="s">
        <v>64</v>
      </c>
      <c r="H9341" s="14" t="s">
        <v>65</v>
      </c>
      <c r="I9341" s="14" t="s">
        <v>91</v>
      </c>
      <c r="J9341" s="14" t="s">
        <v>4110</v>
      </c>
      <c r="K9341" s="15" t="n">
        <v>146.73</v>
      </c>
      <c r="L9341" s="0" t="n">
        <v>3</v>
      </c>
      <c r="M9341" s="16" t="n">
        <v>0</v>
      </c>
      <c r="N9341" s="17" t="n">
        <v>68.9631</v>
      </c>
      <c r="O9341" s="0" t="str">
        <f aca="false">TEXT(B9341,"YYYY-MM")</f>
        <v>2015-10</v>
      </c>
      <c r="P9341" s="18" t="n">
        <f aca="false">IFERROR(N9341/K9341,0)</f>
        <v>0.47</v>
      </c>
      <c r="Q9341" s="0" t="str">
        <f aca="false">IF(M9341=0,"No Discount",IF(M9341&lt;0.2,"Low (1-19%)",IF(M9341&lt;0.4,"Medium (20-39%)","High (40%+)")))</f>
        <v>No Discount</v>
      </c>
      <c r="R9341" s="0" t="str">
        <f aca="false">INDEX('Lookup Tables'!$B$2:$B$5,MATCH(F9341,'Lookup Tables'!$A$2:$A$5,0))</f>
        <v>Manager D</v>
      </c>
    </row>
    <row r="9342" customFormat="false" ht="15" hidden="false" customHeight="false" outlineLevel="0" collapsed="false">
      <c r="A9342" s="0" t="s">
        <v>6642</v>
      </c>
      <c r="B9342" s="13" t="n">
        <v>42296</v>
      </c>
      <c r="C9342" s="13" t="n">
        <v>42299</v>
      </c>
      <c r="D9342" s="14" t="s">
        <v>52</v>
      </c>
      <c r="E9342" s="14" t="s">
        <v>62</v>
      </c>
      <c r="F9342" s="14" t="s">
        <v>63</v>
      </c>
      <c r="G9342" s="14" t="s">
        <v>64</v>
      </c>
      <c r="H9342" s="14" t="s">
        <v>65</v>
      </c>
      <c r="I9342" s="14" t="s">
        <v>66</v>
      </c>
      <c r="J9342" s="14" t="s">
        <v>965</v>
      </c>
      <c r="K9342" s="15" t="n">
        <v>18.75</v>
      </c>
      <c r="L9342" s="0" t="n">
        <v>5</v>
      </c>
      <c r="M9342" s="16" t="n">
        <v>0</v>
      </c>
      <c r="N9342" s="17" t="n">
        <v>9</v>
      </c>
      <c r="O9342" s="0" t="str">
        <f aca="false">TEXT(B9342,"YYYY-MM")</f>
        <v>2015-10</v>
      </c>
      <c r="P9342" s="18" t="n">
        <f aca="false">IFERROR(N9342/K9342,0)</f>
        <v>0.48</v>
      </c>
      <c r="Q9342" s="0" t="str">
        <f aca="false">IF(M9342=0,"No Discount",IF(M9342&lt;0.2,"Low (1-19%)",IF(M9342&lt;0.4,"Medium (20-39%)","High (40%+)")))</f>
        <v>No Discount</v>
      </c>
      <c r="R9342" s="0" t="str">
        <f aca="false">INDEX('Lookup Tables'!$B$2:$B$5,MATCH(F9342,'Lookup Tables'!$A$2:$A$5,0))</f>
        <v>Manager D</v>
      </c>
    </row>
    <row r="9343" customFormat="false" ht="15" hidden="false" customHeight="false" outlineLevel="0" collapsed="false">
      <c r="A9343" s="0" t="s">
        <v>6642</v>
      </c>
      <c r="B9343" s="13" t="n">
        <v>42296</v>
      </c>
      <c r="C9343" s="13" t="n">
        <v>42299</v>
      </c>
      <c r="D9343" s="14" t="s">
        <v>52</v>
      </c>
      <c r="E9343" s="14" t="s">
        <v>62</v>
      </c>
      <c r="F9343" s="14" t="s">
        <v>63</v>
      </c>
      <c r="G9343" s="14" t="s">
        <v>64</v>
      </c>
      <c r="H9343" s="14" t="s">
        <v>80</v>
      </c>
      <c r="I9343" s="14" t="s">
        <v>81</v>
      </c>
      <c r="J9343" s="14" t="s">
        <v>4129</v>
      </c>
      <c r="K9343" s="15" t="n">
        <v>117.576</v>
      </c>
      <c r="L9343" s="0" t="n">
        <v>3</v>
      </c>
      <c r="M9343" s="16" t="n">
        <v>0.2</v>
      </c>
      <c r="N9343" s="17" t="n">
        <v>11.7576</v>
      </c>
      <c r="O9343" s="0" t="str">
        <f aca="false">TEXT(B9343,"YYYY-MM")</f>
        <v>2015-10</v>
      </c>
      <c r="P9343" s="18" t="n">
        <f aca="false">IFERROR(N9343/K9343,0)</f>
        <v>0.1</v>
      </c>
      <c r="Q9343" s="0" t="str">
        <f aca="false">IF(M9343=0,"No Discount",IF(M9343&lt;0.2,"Low (1-19%)",IF(M9343&lt;0.4,"Medium (20-39%)","High (40%+)")))</f>
        <v>Medium (20-39%)</v>
      </c>
      <c r="R9343" s="0" t="str">
        <f aca="false">INDEX('Lookup Tables'!$B$2:$B$5,MATCH(F9343,'Lookup Tables'!$A$2:$A$5,0))</f>
        <v>Manager D</v>
      </c>
    </row>
    <row r="9344" customFormat="false" ht="15" hidden="false" customHeight="false" outlineLevel="0" collapsed="false">
      <c r="A9344" s="0" t="s">
        <v>6643</v>
      </c>
      <c r="B9344" s="13" t="n">
        <v>42807</v>
      </c>
      <c r="C9344" s="13" t="n">
        <v>42812</v>
      </c>
      <c r="D9344" s="14" t="s">
        <v>69</v>
      </c>
      <c r="E9344" s="14" t="s">
        <v>97</v>
      </c>
      <c r="F9344" s="14" t="s">
        <v>63</v>
      </c>
      <c r="G9344" s="14" t="s">
        <v>64</v>
      </c>
      <c r="H9344" s="14" t="s">
        <v>65</v>
      </c>
      <c r="I9344" s="14" t="s">
        <v>83</v>
      </c>
      <c r="J9344" s="14" t="s">
        <v>1105</v>
      </c>
      <c r="K9344" s="15" t="n">
        <v>51.184</v>
      </c>
      <c r="L9344" s="0" t="n">
        <v>7</v>
      </c>
      <c r="M9344" s="16" t="n">
        <v>0.2</v>
      </c>
      <c r="N9344" s="17" t="n">
        <v>19.194</v>
      </c>
      <c r="O9344" s="0" t="str">
        <f aca="false">TEXT(B9344,"YYYY-MM")</f>
        <v>2017-03</v>
      </c>
      <c r="P9344" s="18" t="n">
        <f aca="false">IFERROR(N9344/K9344,0)</f>
        <v>0.375</v>
      </c>
      <c r="Q9344" s="0" t="str">
        <f aca="false">IF(M9344=0,"No Discount",IF(M9344&lt;0.2,"Low (1-19%)",IF(M9344&lt;0.4,"Medium (20-39%)","High (40%+)")))</f>
        <v>Medium (20-39%)</v>
      </c>
      <c r="R9344" s="0" t="str">
        <f aca="false">INDEX('Lookup Tables'!$B$2:$B$5,MATCH(F9344,'Lookup Tables'!$A$2:$A$5,0))</f>
        <v>Manager D</v>
      </c>
    </row>
    <row r="9345" customFormat="false" ht="15" hidden="false" customHeight="false" outlineLevel="0" collapsed="false">
      <c r="A9345" s="0" t="s">
        <v>6644</v>
      </c>
      <c r="B9345" s="13" t="n">
        <v>43148</v>
      </c>
      <c r="C9345" s="13" t="n">
        <v>43151</v>
      </c>
      <c r="D9345" s="14" t="s">
        <v>137</v>
      </c>
      <c r="E9345" s="14" t="s">
        <v>97</v>
      </c>
      <c r="F9345" s="14" t="s">
        <v>117</v>
      </c>
      <c r="G9345" s="14" t="s">
        <v>269</v>
      </c>
      <c r="H9345" s="14" t="s">
        <v>56</v>
      </c>
      <c r="I9345" s="14" t="s">
        <v>71</v>
      </c>
      <c r="J9345" s="14" t="s">
        <v>4629</v>
      </c>
      <c r="K9345" s="15" t="n">
        <v>455.97</v>
      </c>
      <c r="L9345" s="0" t="n">
        <v>5</v>
      </c>
      <c r="M9345" s="16" t="n">
        <v>0.4</v>
      </c>
      <c r="N9345" s="17" t="n">
        <v>-106.393</v>
      </c>
      <c r="O9345" s="0" t="str">
        <f aca="false">TEXT(B9345,"YYYY-MM")</f>
        <v>2018-02</v>
      </c>
      <c r="P9345" s="18" t="n">
        <f aca="false">IFERROR(N9345/K9345,0)</f>
        <v>-0.233333333333333</v>
      </c>
      <c r="Q9345" s="0" t="str">
        <f aca="false">IF(M9345=0,"No Discount",IF(M9345&lt;0.2,"Low (1-19%)",IF(M9345&lt;0.4,"Medium (20-39%)","High (40%+)")))</f>
        <v>High (40%+)</v>
      </c>
      <c r="R9345" s="0" t="str">
        <f aca="false">INDEX('Lookup Tables'!$B$2:$B$5,MATCH(F9345,'Lookup Tables'!$A$2:$A$5,0))</f>
        <v>Manager B</v>
      </c>
    </row>
    <row r="9346" customFormat="false" ht="15" hidden="false" customHeight="false" outlineLevel="0" collapsed="false">
      <c r="A9346" s="0" t="s">
        <v>6644</v>
      </c>
      <c r="B9346" s="13" t="n">
        <v>43148</v>
      </c>
      <c r="C9346" s="13" t="n">
        <v>43151</v>
      </c>
      <c r="D9346" s="14" t="s">
        <v>137</v>
      </c>
      <c r="E9346" s="14" t="s">
        <v>97</v>
      </c>
      <c r="F9346" s="14" t="s">
        <v>117</v>
      </c>
      <c r="G9346" s="14" t="s">
        <v>269</v>
      </c>
      <c r="H9346" s="14" t="s">
        <v>65</v>
      </c>
      <c r="I9346" s="14" t="s">
        <v>83</v>
      </c>
      <c r="J9346" s="14" t="s">
        <v>132</v>
      </c>
      <c r="K9346" s="15" t="n">
        <v>5.715</v>
      </c>
      <c r="L9346" s="0" t="n">
        <v>5</v>
      </c>
      <c r="M9346" s="16" t="n">
        <v>0.7</v>
      </c>
      <c r="N9346" s="17" t="n">
        <v>-4.7625</v>
      </c>
      <c r="O9346" s="0" t="str">
        <f aca="false">TEXT(B9346,"YYYY-MM")</f>
        <v>2018-02</v>
      </c>
      <c r="P9346" s="18" t="n">
        <f aca="false">IFERROR(N9346/K9346,0)</f>
        <v>-0.833333333333333</v>
      </c>
      <c r="Q9346" s="0" t="str">
        <f aca="false">IF(M9346=0,"No Discount",IF(M9346&lt;0.2,"Low (1-19%)",IF(M9346&lt;0.4,"Medium (20-39%)","High (40%+)")))</f>
        <v>High (40%+)</v>
      </c>
      <c r="R9346" s="0" t="str">
        <f aca="false">INDEX('Lookup Tables'!$B$2:$B$5,MATCH(F9346,'Lookup Tables'!$A$2:$A$5,0))</f>
        <v>Manager B</v>
      </c>
    </row>
    <row r="9347" customFormat="false" ht="15" hidden="false" customHeight="false" outlineLevel="0" collapsed="false">
      <c r="A9347" s="0" t="s">
        <v>6644</v>
      </c>
      <c r="B9347" s="13" t="n">
        <v>43148</v>
      </c>
      <c r="C9347" s="13" t="n">
        <v>43151</v>
      </c>
      <c r="D9347" s="14" t="s">
        <v>137</v>
      </c>
      <c r="E9347" s="14" t="s">
        <v>97</v>
      </c>
      <c r="F9347" s="14" t="s">
        <v>117</v>
      </c>
      <c r="G9347" s="14" t="s">
        <v>269</v>
      </c>
      <c r="H9347" s="14" t="s">
        <v>80</v>
      </c>
      <c r="I9347" s="14" t="s">
        <v>81</v>
      </c>
      <c r="J9347" s="14" t="s">
        <v>3137</v>
      </c>
      <c r="K9347" s="15" t="n">
        <v>57.594</v>
      </c>
      <c r="L9347" s="0" t="n">
        <v>1</v>
      </c>
      <c r="M9347" s="16" t="n">
        <v>0.4</v>
      </c>
      <c r="N9347" s="17" t="n">
        <v>-11.5188</v>
      </c>
      <c r="O9347" s="0" t="str">
        <f aca="false">TEXT(B9347,"YYYY-MM")</f>
        <v>2018-02</v>
      </c>
      <c r="P9347" s="18" t="n">
        <f aca="false">IFERROR(N9347/K9347,0)</f>
        <v>-0.2</v>
      </c>
      <c r="Q9347" s="0" t="str">
        <f aca="false">IF(M9347=0,"No Discount",IF(M9347&lt;0.2,"Low (1-19%)",IF(M9347&lt;0.4,"Medium (20-39%)","High (40%+)")))</f>
        <v>High (40%+)</v>
      </c>
      <c r="R9347" s="0" t="str">
        <f aca="false">INDEX('Lookup Tables'!$B$2:$B$5,MATCH(F9347,'Lookup Tables'!$A$2:$A$5,0))</f>
        <v>Manager B</v>
      </c>
    </row>
    <row r="9348" customFormat="false" ht="15" hidden="false" customHeight="false" outlineLevel="0" collapsed="false">
      <c r="A9348" s="0" t="s">
        <v>6644</v>
      </c>
      <c r="B9348" s="13" t="n">
        <v>43148</v>
      </c>
      <c r="C9348" s="13" t="n">
        <v>43151</v>
      </c>
      <c r="D9348" s="14" t="s">
        <v>137</v>
      </c>
      <c r="E9348" s="14" t="s">
        <v>97</v>
      </c>
      <c r="F9348" s="14" t="s">
        <v>117</v>
      </c>
      <c r="G9348" s="14" t="s">
        <v>269</v>
      </c>
      <c r="H9348" s="14" t="s">
        <v>56</v>
      </c>
      <c r="I9348" s="14" t="s">
        <v>76</v>
      </c>
      <c r="J9348" s="14" t="s">
        <v>2166</v>
      </c>
      <c r="K9348" s="15" t="n">
        <v>30.144</v>
      </c>
      <c r="L9348" s="0" t="n">
        <v>2</v>
      </c>
      <c r="M9348" s="16" t="n">
        <v>0.2</v>
      </c>
      <c r="N9348" s="17" t="n">
        <v>8.2896</v>
      </c>
      <c r="O9348" s="0" t="str">
        <f aca="false">TEXT(B9348,"YYYY-MM")</f>
        <v>2018-02</v>
      </c>
      <c r="P9348" s="18" t="n">
        <f aca="false">IFERROR(N9348/K9348,0)</f>
        <v>0.275</v>
      </c>
      <c r="Q9348" s="0" t="str">
        <f aca="false">IF(M9348=0,"No Discount",IF(M9348&lt;0.2,"Low (1-19%)",IF(M9348&lt;0.4,"Medium (20-39%)","High (40%+)")))</f>
        <v>Medium (20-39%)</v>
      </c>
      <c r="R9348" s="0" t="str">
        <f aca="false">INDEX('Lookup Tables'!$B$2:$B$5,MATCH(F9348,'Lookup Tables'!$A$2:$A$5,0))</f>
        <v>Manager B</v>
      </c>
    </row>
    <row r="9349" customFormat="false" ht="15" hidden="false" customHeight="false" outlineLevel="0" collapsed="false">
      <c r="A9349" s="0" t="s">
        <v>6644</v>
      </c>
      <c r="B9349" s="13" t="n">
        <v>43148</v>
      </c>
      <c r="C9349" s="13" t="n">
        <v>43151</v>
      </c>
      <c r="D9349" s="14" t="s">
        <v>137</v>
      </c>
      <c r="E9349" s="14" t="s">
        <v>97</v>
      </c>
      <c r="F9349" s="14" t="s">
        <v>117</v>
      </c>
      <c r="G9349" s="14" t="s">
        <v>269</v>
      </c>
      <c r="H9349" s="14" t="s">
        <v>56</v>
      </c>
      <c r="I9349" s="14" t="s">
        <v>59</v>
      </c>
      <c r="J9349" s="14" t="s">
        <v>2244</v>
      </c>
      <c r="K9349" s="15" t="n">
        <v>899.43</v>
      </c>
      <c r="L9349" s="0" t="n">
        <v>5</v>
      </c>
      <c r="M9349" s="16" t="n">
        <v>0.3</v>
      </c>
      <c r="N9349" s="17" t="n">
        <v>-12.849</v>
      </c>
      <c r="O9349" s="0" t="str">
        <f aca="false">TEXT(B9349,"YYYY-MM")</f>
        <v>2018-02</v>
      </c>
      <c r="P9349" s="18" t="n">
        <f aca="false">IFERROR(N9349/K9349,0)</f>
        <v>-0.0142857142857143</v>
      </c>
      <c r="Q9349" s="0" t="str">
        <f aca="false">IF(M9349=0,"No Discount",IF(M9349&lt;0.2,"Low (1-19%)",IF(M9349&lt;0.4,"Medium (20-39%)","High (40%+)")))</f>
        <v>Medium (20-39%)</v>
      </c>
      <c r="R9349" s="0" t="str">
        <f aca="false">INDEX('Lookup Tables'!$B$2:$B$5,MATCH(F9349,'Lookup Tables'!$A$2:$A$5,0))</f>
        <v>Manager B</v>
      </c>
    </row>
    <row r="9350" customFormat="false" ht="15" hidden="false" customHeight="false" outlineLevel="0" collapsed="false">
      <c r="A9350" s="0" t="s">
        <v>6645</v>
      </c>
      <c r="B9350" s="13" t="n">
        <v>43091</v>
      </c>
      <c r="C9350" s="13" t="n">
        <v>43097</v>
      </c>
      <c r="D9350" s="14" t="s">
        <v>69</v>
      </c>
      <c r="E9350" s="14" t="s">
        <v>53</v>
      </c>
      <c r="F9350" s="14" t="s">
        <v>63</v>
      </c>
      <c r="G9350" s="14" t="s">
        <v>64</v>
      </c>
      <c r="H9350" s="14" t="s">
        <v>56</v>
      </c>
      <c r="I9350" s="14" t="s">
        <v>76</v>
      </c>
      <c r="J9350" s="14" t="s">
        <v>5369</v>
      </c>
      <c r="K9350" s="15" t="n">
        <v>842.72</v>
      </c>
      <c r="L9350" s="0" t="n">
        <v>8</v>
      </c>
      <c r="M9350" s="16" t="n">
        <v>0</v>
      </c>
      <c r="N9350" s="17" t="n">
        <v>202.2528</v>
      </c>
      <c r="O9350" s="0" t="str">
        <f aca="false">TEXT(B9350,"YYYY-MM")</f>
        <v>2017-12</v>
      </c>
      <c r="P9350" s="18" t="n">
        <f aca="false">IFERROR(N9350/K9350,0)</f>
        <v>0.24</v>
      </c>
      <c r="Q9350" s="0" t="str">
        <f aca="false">IF(M9350=0,"No Discount",IF(M9350&lt;0.2,"Low (1-19%)",IF(M9350&lt;0.4,"Medium (20-39%)","High (40%+)")))</f>
        <v>No Discount</v>
      </c>
      <c r="R9350" s="0" t="str">
        <f aca="false">INDEX('Lookup Tables'!$B$2:$B$5,MATCH(F9350,'Lookup Tables'!$A$2:$A$5,0))</f>
        <v>Manager D</v>
      </c>
    </row>
    <row r="9351" customFormat="false" ht="15" hidden="false" customHeight="false" outlineLevel="0" collapsed="false">
      <c r="A9351" s="0" t="s">
        <v>6645</v>
      </c>
      <c r="B9351" s="13" t="n">
        <v>43091</v>
      </c>
      <c r="C9351" s="13" t="n">
        <v>43097</v>
      </c>
      <c r="D9351" s="14" t="s">
        <v>69</v>
      </c>
      <c r="E9351" s="14" t="s">
        <v>53</v>
      </c>
      <c r="F9351" s="14" t="s">
        <v>63</v>
      </c>
      <c r="G9351" s="14" t="s">
        <v>64</v>
      </c>
      <c r="H9351" s="14" t="s">
        <v>56</v>
      </c>
      <c r="I9351" s="14" t="s">
        <v>76</v>
      </c>
      <c r="J9351" s="14" t="s">
        <v>263</v>
      </c>
      <c r="K9351" s="15" t="n">
        <v>41.96</v>
      </c>
      <c r="L9351" s="0" t="n">
        <v>2</v>
      </c>
      <c r="M9351" s="16" t="n">
        <v>0</v>
      </c>
      <c r="N9351" s="17" t="n">
        <v>10.9096</v>
      </c>
      <c r="O9351" s="0" t="str">
        <f aca="false">TEXT(B9351,"YYYY-MM")</f>
        <v>2017-12</v>
      </c>
      <c r="P9351" s="18" t="n">
        <f aca="false">IFERROR(N9351/K9351,0)</f>
        <v>0.26</v>
      </c>
      <c r="Q9351" s="0" t="str">
        <f aca="false">IF(M9351=0,"No Discount",IF(M9351&lt;0.2,"Low (1-19%)",IF(M9351&lt;0.4,"Medium (20-39%)","High (40%+)")))</f>
        <v>No Discount</v>
      </c>
      <c r="R9351" s="0" t="str">
        <f aca="false">INDEX('Lookup Tables'!$B$2:$B$5,MATCH(F9351,'Lookup Tables'!$A$2:$A$5,0))</f>
        <v>Manager D</v>
      </c>
    </row>
    <row r="9352" customFormat="false" ht="15" hidden="false" customHeight="false" outlineLevel="0" collapsed="false">
      <c r="A9352" s="0" t="s">
        <v>6646</v>
      </c>
      <c r="B9352" s="13" t="n">
        <v>43001</v>
      </c>
      <c r="C9352" s="13" t="n">
        <v>43005</v>
      </c>
      <c r="D9352" s="14" t="s">
        <v>69</v>
      </c>
      <c r="E9352" s="14" t="s">
        <v>62</v>
      </c>
      <c r="F9352" s="14" t="s">
        <v>63</v>
      </c>
      <c r="G9352" s="14" t="s">
        <v>94</v>
      </c>
      <c r="H9352" s="14" t="s">
        <v>65</v>
      </c>
      <c r="I9352" s="14" t="s">
        <v>83</v>
      </c>
      <c r="J9352" s="14" t="s">
        <v>1648</v>
      </c>
      <c r="K9352" s="15" t="n">
        <v>13.216</v>
      </c>
      <c r="L9352" s="0" t="n">
        <v>4</v>
      </c>
      <c r="M9352" s="16" t="n">
        <v>0.2</v>
      </c>
      <c r="N9352" s="17" t="n">
        <v>4.4604</v>
      </c>
      <c r="O9352" s="0" t="str">
        <f aca="false">TEXT(B9352,"YYYY-MM")</f>
        <v>2017-09</v>
      </c>
      <c r="P9352" s="18" t="n">
        <f aca="false">IFERROR(N9352/K9352,0)</f>
        <v>0.3375</v>
      </c>
      <c r="Q9352" s="0" t="str">
        <f aca="false">IF(M9352=0,"No Discount",IF(M9352&lt;0.2,"Low (1-19%)",IF(M9352&lt;0.4,"Medium (20-39%)","High (40%+)")))</f>
        <v>Medium (20-39%)</v>
      </c>
      <c r="R9352" s="0" t="str">
        <f aca="false">INDEX('Lookup Tables'!$B$2:$B$5,MATCH(F9352,'Lookup Tables'!$A$2:$A$5,0))</f>
        <v>Manager D</v>
      </c>
    </row>
    <row r="9353" customFormat="false" ht="15" hidden="false" customHeight="false" outlineLevel="0" collapsed="false">
      <c r="A9353" s="0" t="s">
        <v>6646</v>
      </c>
      <c r="B9353" s="13" t="n">
        <v>43001</v>
      </c>
      <c r="C9353" s="13" t="n">
        <v>43005</v>
      </c>
      <c r="D9353" s="14" t="s">
        <v>69</v>
      </c>
      <c r="E9353" s="14" t="s">
        <v>62</v>
      </c>
      <c r="F9353" s="14" t="s">
        <v>63</v>
      </c>
      <c r="G9353" s="14" t="s">
        <v>94</v>
      </c>
      <c r="H9353" s="14" t="s">
        <v>56</v>
      </c>
      <c r="I9353" s="14" t="s">
        <v>59</v>
      </c>
      <c r="J9353" s="14" t="s">
        <v>712</v>
      </c>
      <c r="K9353" s="15" t="n">
        <v>184.752</v>
      </c>
      <c r="L9353" s="0" t="n">
        <v>3</v>
      </c>
      <c r="M9353" s="16" t="n">
        <v>0.2</v>
      </c>
      <c r="N9353" s="17" t="n">
        <v>-20.7846</v>
      </c>
      <c r="O9353" s="0" t="str">
        <f aca="false">TEXT(B9353,"YYYY-MM")</f>
        <v>2017-09</v>
      </c>
      <c r="P9353" s="18" t="n">
        <f aca="false">IFERROR(N9353/K9353,0)</f>
        <v>-0.1125</v>
      </c>
      <c r="Q9353" s="0" t="str">
        <f aca="false">IF(M9353=0,"No Discount",IF(M9353&lt;0.2,"Low (1-19%)",IF(M9353&lt;0.4,"Medium (20-39%)","High (40%+)")))</f>
        <v>Medium (20-39%)</v>
      </c>
      <c r="R9353" s="0" t="str">
        <f aca="false">INDEX('Lookup Tables'!$B$2:$B$5,MATCH(F9353,'Lookup Tables'!$A$2:$A$5,0))</f>
        <v>Manager D</v>
      </c>
    </row>
    <row r="9354" customFormat="false" ht="15" hidden="false" customHeight="false" outlineLevel="0" collapsed="false">
      <c r="A9354" s="0" t="s">
        <v>6647</v>
      </c>
      <c r="B9354" s="13" t="n">
        <v>43367</v>
      </c>
      <c r="C9354" s="13" t="n">
        <v>43369</v>
      </c>
      <c r="D9354" s="14" t="s">
        <v>137</v>
      </c>
      <c r="E9354" s="14" t="s">
        <v>53</v>
      </c>
      <c r="F9354" s="14" t="s">
        <v>98</v>
      </c>
      <c r="G9354" s="14" t="s">
        <v>146</v>
      </c>
      <c r="H9354" s="14" t="s">
        <v>56</v>
      </c>
      <c r="I9354" s="14" t="s">
        <v>59</v>
      </c>
      <c r="J9354" s="14" t="s">
        <v>1558</v>
      </c>
      <c r="K9354" s="15" t="n">
        <v>520.464</v>
      </c>
      <c r="L9354" s="0" t="n">
        <v>2</v>
      </c>
      <c r="M9354" s="16" t="n">
        <v>0.3</v>
      </c>
      <c r="N9354" s="17" t="n">
        <v>-14.8704</v>
      </c>
      <c r="O9354" s="0" t="str">
        <f aca="false">TEXT(B9354,"YYYY-MM")</f>
        <v>2018-09</v>
      </c>
      <c r="P9354" s="18" t="n">
        <f aca="false">IFERROR(N9354/K9354,0)</f>
        <v>-0.0285714285714286</v>
      </c>
      <c r="Q9354" s="0" t="str">
        <f aca="false">IF(M9354=0,"No Discount",IF(M9354&lt;0.2,"Low (1-19%)",IF(M9354&lt;0.4,"Medium (20-39%)","High (40%+)")))</f>
        <v>Medium (20-39%)</v>
      </c>
      <c r="R9354" s="0" t="str">
        <f aca="false">INDEX('Lookup Tables'!$B$2:$B$5,MATCH(F9354,'Lookup Tables'!$A$2:$A$5,0))</f>
        <v>Manager A</v>
      </c>
    </row>
    <row r="9355" customFormat="false" ht="15" hidden="false" customHeight="false" outlineLevel="0" collapsed="false">
      <c r="A9355" s="0" t="s">
        <v>6647</v>
      </c>
      <c r="B9355" s="13" t="n">
        <v>43367</v>
      </c>
      <c r="C9355" s="13" t="n">
        <v>43369</v>
      </c>
      <c r="D9355" s="14" t="s">
        <v>137</v>
      </c>
      <c r="E9355" s="14" t="s">
        <v>53</v>
      </c>
      <c r="F9355" s="14" t="s">
        <v>98</v>
      </c>
      <c r="G9355" s="14" t="s">
        <v>146</v>
      </c>
      <c r="H9355" s="14" t="s">
        <v>65</v>
      </c>
      <c r="I9355" s="14" t="s">
        <v>91</v>
      </c>
      <c r="J9355" s="14" t="s">
        <v>5170</v>
      </c>
      <c r="K9355" s="15" t="n">
        <v>11.424</v>
      </c>
      <c r="L9355" s="0" t="n">
        <v>3</v>
      </c>
      <c r="M9355" s="16" t="n">
        <v>0.2</v>
      </c>
      <c r="N9355" s="17" t="n">
        <v>3.7128</v>
      </c>
      <c r="O9355" s="0" t="str">
        <f aca="false">TEXT(B9355,"YYYY-MM")</f>
        <v>2018-09</v>
      </c>
      <c r="P9355" s="18" t="n">
        <f aca="false">IFERROR(N9355/K9355,0)</f>
        <v>0.325</v>
      </c>
      <c r="Q9355" s="0" t="str">
        <f aca="false">IF(M9355=0,"No Discount",IF(M9355&lt;0.2,"Low (1-19%)",IF(M9355&lt;0.4,"Medium (20-39%)","High (40%+)")))</f>
        <v>Medium (20-39%)</v>
      </c>
      <c r="R9355" s="0" t="str">
        <f aca="false">INDEX('Lookup Tables'!$B$2:$B$5,MATCH(F9355,'Lookup Tables'!$A$2:$A$5,0))</f>
        <v>Manager A</v>
      </c>
    </row>
    <row r="9356" customFormat="false" ht="15" hidden="false" customHeight="false" outlineLevel="0" collapsed="false">
      <c r="A9356" s="0" t="s">
        <v>6648</v>
      </c>
      <c r="B9356" s="13" t="n">
        <v>42705</v>
      </c>
      <c r="C9356" s="13" t="n">
        <v>42709</v>
      </c>
      <c r="D9356" s="14" t="s">
        <v>69</v>
      </c>
      <c r="E9356" s="14" t="s">
        <v>97</v>
      </c>
      <c r="F9356" s="14" t="s">
        <v>98</v>
      </c>
      <c r="G9356" s="14" t="s">
        <v>157</v>
      </c>
      <c r="H9356" s="14" t="s">
        <v>65</v>
      </c>
      <c r="I9356" s="14" t="s">
        <v>91</v>
      </c>
      <c r="J9356" s="14" t="s">
        <v>4855</v>
      </c>
      <c r="K9356" s="15" t="n">
        <v>19.44</v>
      </c>
      <c r="L9356" s="0" t="n">
        <v>3</v>
      </c>
      <c r="M9356" s="16" t="n">
        <v>0</v>
      </c>
      <c r="N9356" s="17" t="n">
        <v>9.3312</v>
      </c>
      <c r="O9356" s="0" t="str">
        <f aca="false">TEXT(B9356,"YYYY-MM")</f>
        <v>2016-12</v>
      </c>
      <c r="P9356" s="18" t="n">
        <f aca="false">IFERROR(N9356/K9356,0)</f>
        <v>0.48</v>
      </c>
      <c r="Q9356" s="0" t="str">
        <f aca="false">IF(M9356=0,"No Discount",IF(M9356&lt;0.2,"Low (1-19%)",IF(M9356&lt;0.4,"Medium (20-39%)","High (40%+)")))</f>
        <v>No Discount</v>
      </c>
      <c r="R9356" s="0" t="str">
        <f aca="false">INDEX('Lookup Tables'!$B$2:$B$5,MATCH(F9356,'Lookup Tables'!$A$2:$A$5,0))</f>
        <v>Manager A</v>
      </c>
    </row>
    <row r="9357" customFormat="false" ht="15" hidden="false" customHeight="false" outlineLevel="0" collapsed="false">
      <c r="A9357" s="0" t="s">
        <v>6648</v>
      </c>
      <c r="B9357" s="13" t="n">
        <v>42705</v>
      </c>
      <c r="C9357" s="13" t="n">
        <v>42709</v>
      </c>
      <c r="D9357" s="14" t="s">
        <v>69</v>
      </c>
      <c r="E9357" s="14" t="s">
        <v>97</v>
      </c>
      <c r="F9357" s="14" t="s">
        <v>98</v>
      </c>
      <c r="G9357" s="14" t="s">
        <v>157</v>
      </c>
      <c r="H9357" s="14" t="s">
        <v>65</v>
      </c>
      <c r="I9357" s="14" t="s">
        <v>78</v>
      </c>
      <c r="J9357" s="14" t="s">
        <v>1957</v>
      </c>
      <c r="K9357" s="15" t="n">
        <v>3.64</v>
      </c>
      <c r="L9357" s="0" t="n">
        <v>2</v>
      </c>
      <c r="M9357" s="16" t="n">
        <v>0</v>
      </c>
      <c r="N9357" s="17" t="n">
        <v>1.0192</v>
      </c>
      <c r="O9357" s="0" t="str">
        <f aca="false">TEXT(B9357,"YYYY-MM")</f>
        <v>2016-12</v>
      </c>
      <c r="P9357" s="18" t="n">
        <f aca="false">IFERROR(N9357/K9357,0)</f>
        <v>0.28</v>
      </c>
      <c r="Q9357" s="0" t="str">
        <f aca="false">IF(M9357=0,"No Discount",IF(M9357&lt;0.2,"Low (1-19%)",IF(M9357&lt;0.4,"Medium (20-39%)","High (40%+)")))</f>
        <v>No Discount</v>
      </c>
      <c r="R9357" s="0" t="str">
        <f aca="false">INDEX('Lookup Tables'!$B$2:$B$5,MATCH(F9357,'Lookup Tables'!$A$2:$A$5,0))</f>
        <v>Manager A</v>
      </c>
    </row>
    <row r="9358" customFormat="false" ht="15" hidden="false" customHeight="false" outlineLevel="0" collapsed="false">
      <c r="A9358" s="0" t="s">
        <v>6648</v>
      </c>
      <c r="B9358" s="13" t="n">
        <v>42705</v>
      </c>
      <c r="C9358" s="13" t="n">
        <v>42709</v>
      </c>
      <c r="D9358" s="14" t="s">
        <v>69</v>
      </c>
      <c r="E9358" s="14" t="s">
        <v>97</v>
      </c>
      <c r="F9358" s="14" t="s">
        <v>98</v>
      </c>
      <c r="G9358" s="14" t="s">
        <v>157</v>
      </c>
      <c r="H9358" s="14" t="s">
        <v>65</v>
      </c>
      <c r="I9358" s="14" t="s">
        <v>91</v>
      </c>
      <c r="J9358" s="14" t="s">
        <v>2505</v>
      </c>
      <c r="K9358" s="15" t="n">
        <v>18.54</v>
      </c>
      <c r="L9358" s="0" t="n">
        <v>2</v>
      </c>
      <c r="M9358" s="16" t="n">
        <v>0</v>
      </c>
      <c r="N9358" s="17" t="n">
        <v>8.7138</v>
      </c>
      <c r="O9358" s="0" t="str">
        <f aca="false">TEXT(B9358,"YYYY-MM")</f>
        <v>2016-12</v>
      </c>
      <c r="P9358" s="18" t="n">
        <f aca="false">IFERROR(N9358/K9358,0)</f>
        <v>0.47</v>
      </c>
      <c r="Q9358" s="0" t="str">
        <f aca="false">IF(M9358=0,"No Discount",IF(M9358&lt;0.2,"Low (1-19%)",IF(M9358&lt;0.4,"Medium (20-39%)","High (40%+)")))</f>
        <v>No Discount</v>
      </c>
      <c r="R9358" s="0" t="str">
        <f aca="false">INDEX('Lookup Tables'!$B$2:$B$5,MATCH(F9358,'Lookup Tables'!$A$2:$A$5,0))</f>
        <v>Manager A</v>
      </c>
    </row>
    <row r="9359" customFormat="false" ht="15" hidden="false" customHeight="false" outlineLevel="0" collapsed="false">
      <c r="A9359" s="0" t="s">
        <v>6649</v>
      </c>
      <c r="B9359" s="13" t="n">
        <v>42760</v>
      </c>
      <c r="C9359" s="13" t="n">
        <v>42763</v>
      </c>
      <c r="D9359" s="14" t="s">
        <v>52</v>
      </c>
      <c r="E9359" s="14" t="s">
        <v>62</v>
      </c>
      <c r="F9359" s="14" t="s">
        <v>117</v>
      </c>
      <c r="G9359" s="14" t="s">
        <v>170</v>
      </c>
      <c r="H9359" s="14" t="s">
        <v>65</v>
      </c>
      <c r="I9359" s="14" t="s">
        <v>83</v>
      </c>
      <c r="J9359" s="14" t="s">
        <v>1481</v>
      </c>
      <c r="K9359" s="15" t="n">
        <v>43.12</v>
      </c>
      <c r="L9359" s="0" t="n">
        <v>5</v>
      </c>
      <c r="M9359" s="16" t="n">
        <v>0.2</v>
      </c>
      <c r="N9359" s="17" t="n">
        <v>15.092</v>
      </c>
      <c r="O9359" s="0" t="str">
        <f aca="false">TEXT(B9359,"YYYY-MM")</f>
        <v>2017-01</v>
      </c>
      <c r="P9359" s="18" t="n">
        <f aca="false">IFERROR(N9359/K9359,0)</f>
        <v>0.35</v>
      </c>
      <c r="Q9359" s="0" t="str">
        <f aca="false">IF(M9359=0,"No Discount",IF(M9359&lt;0.2,"Low (1-19%)",IF(M9359&lt;0.4,"Medium (20-39%)","High (40%+)")))</f>
        <v>Medium (20-39%)</v>
      </c>
      <c r="R9359" s="0" t="str">
        <f aca="false">INDEX('Lookup Tables'!$B$2:$B$5,MATCH(F9359,'Lookup Tables'!$A$2:$A$5,0))</f>
        <v>Manager B</v>
      </c>
    </row>
    <row r="9360" customFormat="false" ht="15" hidden="false" customHeight="false" outlineLevel="0" collapsed="false">
      <c r="A9360" s="0" t="s">
        <v>6649</v>
      </c>
      <c r="B9360" s="13" t="n">
        <v>42760</v>
      </c>
      <c r="C9360" s="13" t="n">
        <v>42763</v>
      </c>
      <c r="D9360" s="14" t="s">
        <v>52</v>
      </c>
      <c r="E9360" s="14" t="s">
        <v>62</v>
      </c>
      <c r="F9360" s="14" t="s">
        <v>117</v>
      </c>
      <c r="G9360" s="14" t="s">
        <v>170</v>
      </c>
      <c r="H9360" s="14" t="s">
        <v>56</v>
      </c>
      <c r="I9360" s="14" t="s">
        <v>71</v>
      </c>
      <c r="J9360" s="14" t="s">
        <v>1087</v>
      </c>
      <c r="K9360" s="15" t="n">
        <v>313.722</v>
      </c>
      <c r="L9360" s="0" t="n">
        <v>3</v>
      </c>
      <c r="M9360" s="16" t="n">
        <v>0.4</v>
      </c>
      <c r="N9360" s="17" t="n">
        <v>-99.3453</v>
      </c>
      <c r="O9360" s="0" t="str">
        <f aca="false">TEXT(B9360,"YYYY-MM")</f>
        <v>2017-01</v>
      </c>
      <c r="P9360" s="18" t="n">
        <f aca="false">IFERROR(N9360/K9360,0)</f>
        <v>-0.316666666666667</v>
      </c>
      <c r="Q9360" s="0" t="str">
        <f aca="false">IF(M9360=0,"No Discount",IF(M9360&lt;0.2,"Low (1-19%)",IF(M9360&lt;0.4,"Medium (20-39%)","High (40%+)")))</f>
        <v>High (40%+)</v>
      </c>
      <c r="R9360" s="0" t="str">
        <f aca="false">INDEX('Lookup Tables'!$B$2:$B$5,MATCH(F9360,'Lookup Tables'!$A$2:$A$5,0))</f>
        <v>Manager B</v>
      </c>
    </row>
    <row r="9361" customFormat="false" ht="15" hidden="false" customHeight="false" outlineLevel="0" collapsed="false">
      <c r="A9361" s="0" t="s">
        <v>6649</v>
      </c>
      <c r="B9361" s="13" t="n">
        <v>42760</v>
      </c>
      <c r="C9361" s="13" t="n">
        <v>42763</v>
      </c>
      <c r="D9361" s="14" t="s">
        <v>52</v>
      </c>
      <c r="E9361" s="14" t="s">
        <v>62</v>
      </c>
      <c r="F9361" s="14" t="s">
        <v>117</v>
      </c>
      <c r="G9361" s="14" t="s">
        <v>170</v>
      </c>
      <c r="H9361" s="14" t="s">
        <v>56</v>
      </c>
      <c r="I9361" s="14" t="s">
        <v>76</v>
      </c>
      <c r="J9361" s="14" t="s">
        <v>4782</v>
      </c>
      <c r="K9361" s="15" t="n">
        <v>45.98</v>
      </c>
      <c r="L9361" s="0" t="n">
        <v>1</v>
      </c>
      <c r="M9361" s="16" t="n">
        <v>0</v>
      </c>
      <c r="N9361" s="17" t="n">
        <v>7.8166</v>
      </c>
      <c r="O9361" s="0" t="str">
        <f aca="false">TEXT(B9361,"YYYY-MM")</f>
        <v>2017-01</v>
      </c>
      <c r="P9361" s="18" t="n">
        <f aca="false">IFERROR(N9361/K9361,0)</f>
        <v>0.17</v>
      </c>
      <c r="Q9361" s="0" t="str">
        <f aca="false">IF(M9361=0,"No Discount",IF(M9361&lt;0.2,"Low (1-19%)",IF(M9361&lt;0.4,"Medium (20-39%)","High (40%+)")))</f>
        <v>No Discount</v>
      </c>
      <c r="R9361" s="0" t="str">
        <f aca="false">INDEX('Lookup Tables'!$B$2:$B$5,MATCH(F9361,'Lookup Tables'!$A$2:$A$5,0))</f>
        <v>Manager B</v>
      </c>
    </row>
    <row r="9362" customFormat="false" ht="15" hidden="false" customHeight="false" outlineLevel="0" collapsed="false">
      <c r="A9362" s="0" t="s">
        <v>6649</v>
      </c>
      <c r="B9362" s="13" t="n">
        <v>42760</v>
      </c>
      <c r="C9362" s="13" t="n">
        <v>42763</v>
      </c>
      <c r="D9362" s="14" t="s">
        <v>52</v>
      </c>
      <c r="E9362" s="14" t="s">
        <v>62</v>
      </c>
      <c r="F9362" s="14" t="s">
        <v>117</v>
      </c>
      <c r="G9362" s="14" t="s">
        <v>170</v>
      </c>
      <c r="H9362" s="14" t="s">
        <v>65</v>
      </c>
      <c r="I9362" s="14" t="s">
        <v>73</v>
      </c>
      <c r="J9362" s="14" t="s">
        <v>1519</v>
      </c>
      <c r="K9362" s="15" t="n">
        <v>428.68</v>
      </c>
      <c r="L9362" s="0" t="n">
        <v>7</v>
      </c>
      <c r="M9362" s="16" t="n">
        <v>0</v>
      </c>
      <c r="N9362" s="17" t="n">
        <v>0</v>
      </c>
      <c r="O9362" s="0" t="str">
        <f aca="false">TEXT(B9362,"YYYY-MM")</f>
        <v>2017-01</v>
      </c>
      <c r="P9362" s="18" t="n">
        <f aca="false">IFERROR(N9362/K9362,0)</f>
        <v>0</v>
      </c>
      <c r="Q9362" s="0" t="str">
        <f aca="false">IF(M9362=0,"No Discount",IF(M9362&lt;0.2,"Low (1-19%)",IF(M9362&lt;0.4,"Medium (20-39%)","High (40%+)")))</f>
        <v>No Discount</v>
      </c>
      <c r="R9362" s="0" t="str">
        <f aca="false">INDEX('Lookup Tables'!$B$2:$B$5,MATCH(F9362,'Lookup Tables'!$A$2:$A$5,0))</f>
        <v>Manager B</v>
      </c>
    </row>
    <row r="9363" customFormat="false" ht="15" hidden="false" customHeight="false" outlineLevel="0" collapsed="false">
      <c r="A9363" s="0" t="s">
        <v>6650</v>
      </c>
      <c r="B9363" s="13" t="n">
        <v>43180</v>
      </c>
      <c r="C9363" s="13" t="n">
        <v>43184</v>
      </c>
      <c r="D9363" s="14" t="s">
        <v>69</v>
      </c>
      <c r="E9363" s="14" t="s">
        <v>97</v>
      </c>
      <c r="F9363" s="14" t="s">
        <v>63</v>
      </c>
      <c r="G9363" s="14" t="s">
        <v>94</v>
      </c>
      <c r="H9363" s="14" t="s">
        <v>65</v>
      </c>
      <c r="I9363" s="14" t="s">
        <v>83</v>
      </c>
      <c r="J9363" s="14" t="s">
        <v>165</v>
      </c>
      <c r="K9363" s="15" t="n">
        <v>30.576</v>
      </c>
      <c r="L9363" s="0" t="n">
        <v>6</v>
      </c>
      <c r="M9363" s="16" t="n">
        <v>0.2</v>
      </c>
      <c r="N9363" s="17" t="n">
        <v>10.3194</v>
      </c>
      <c r="O9363" s="0" t="str">
        <f aca="false">TEXT(B9363,"YYYY-MM")</f>
        <v>2018-03</v>
      </c>
      <c r="P9363" s="18" t="n">
        <f aca="false">IFERROR(N9363/K9363,0)</f>
        <v>0.3375</v>
      </c>
      <c r="Q9363" s="0" t="str">
        <f aca="false">IF(M9363=0,"No Discount",IF(M9363&lt;0.2,"Low (1-19%)",IF(M9363&lt;0.4,"Medium (20-39%)","High (40%+)")))</f>
        <v>Medium (20-39%)</v>
      </c>
      <c r="R9363" s="0" t="str">
        <f aca="false">INDEX('Lookup Tables'!$B$2:$B$5,MATCH(F9363,'Lookup Tables'!$A$2:$A$5,0))</f>
        <v>Manager D</v>
      </c>
    </row>
    <row r="9364" customFormat="false" ht="15" hidden="false" customHeight="false" outlineLevel="0" collapsed="false">
      <c r="A9364" s="0" t="s">
        <v>6650</v>
      </c>
      <c r="B9364" s="13" t="n">
        <v>43180</v>
      </c>
      <c r="C9364" s="13" t="n">
        <v>43184</v>
      </c>
      <c r="D9364" s="14" t="s">
        <v>69</v>
      </c>
      <c r="E9364" s="14" t="s">
        <v>97</v>
      </c>
      <c r="F9364" s="14" t="s">
        <v>63</v>
      </c>
      <c r="G9364" s="14" t="s">
        <v>94</v>
      </c>
      <c r="H9364" s="14" t="s">
        <v>65</v>
      </c>
      <c r="I9364" s="14" t="s">
        <v>171</v>
      </c>
      <c r="J9364" s="14" t="s">
        <v>1435</v>
      </c>
      <c r="K9364" s="15" t="n">
        <v>13.02</v>
      </c>
      <c r="L9364" s="0" t="n">
        <v>7</v>
      </c>
      <c r="M9364" s="16" t="n">
        <v>0</v>
      </c>
      <c r="N9364" s="17" t="n">
        <v>0.3906</v>
      </c>
      <c r="O9364" s="0" t="str">
        <f aca="false">TEXT(B9364,"YYYY-MM")</f>
        <v>2018-03</v>
      </c>
      <c r="P9364" s="18" t="n">
        <f aca="false">IFERROR(N9364/K9364,0)</f>
        <v>0.03</v>
      </c>
      <c r="Q9364" s="0" t="str">
        <f aca="false">IF(M9364=0,"No Discount",IF(M9364&lt;0.2,"Low (1-19%)",IF(M9364&lt;0.4,"Medium (20-39%)","High (40%+)")))</f>
        <v>No Discount</v>
      </c>
      <c r="R9364" s="0" t="str">
        <f aca="false">INDEX('Lookup Tables'!$B$2:$B$5,MATCH(F9364,'Lookup Tables'!$A$2:$A$5,0))</f>
        <v>Manager D</v>
      </c>
    </row>
    <row r="9365" customFormat="false" ht="15" hidden="false" customHeight="false" outlineLevel="0" collapsed="false">
      <c r="A9365" s="0" t="s">
        <v>6650</v>
      </c>
      <c r="B9365" s="13" t="n">
        <v>43180</v>
      </c>
      <c r="C9365" s="13" t="n">
        <v>43184</v>
      </c>
      <c r="D9365" s="14" t="s">
        <v>69</v>
      </c>
      <c r="E9365" s="14" t="s">
        <v>97</v>
      </c>
      <c r="F9365" s="14" t="s">
        <v>63</v>
      </c>
      <c r="G9365" s="14" t="s">
        <v>94</v>
      </c>
      <c r="H9365" s="14" t="s">
        <v>56</v>
      </c>
      <c r="I9365" s="14" t="s">
        <v>76</v>
      </c>
      <c r="J9365" s="14" t="s">
        <v>2404</v>
      </c>
      <c r="K9365" s="15" t="n">
        <v>22.14</v>
      </c>
      <c r="L9365" s="0" t="n">
        <v>3</v>
      </c>
      <c r="M9365" s="16" t="n">
        <v>0</v>
      </c>
      <c r="N9365" s="17" t="n">
        <v>6.4206</v>
      </c>
      <c r="O9365" s="0" t="str">
        <f aca="false">TEXT(B9365,"YYYY-MM")</f>
        <v>2018-03</v>
      </c>
      <c r="P9365" s="18" t="n">
        <f aca="false">IFERROR(N9365/K9365,0)</f>
        <v>0.29</v>
      </c>
      <c r="Q9365" s="0" t="str">
        <f aca="false">IF(M9365=0,"No Discount",IF(M9365&lt;0.2,"Low (1-19%)",IF(M9365&lt;0.4,"Medium (20-39%)","High (40%+)")))</f>
        <v>No Discount</v>
      </c>
      <c r="R9365" s="0" t="str">
        <f aca="false">INDEX('Lookup Tables'!$B$2:$B$5,MATCH(F9365,'Lookup Tables'!$A$2:$A$5,0))</f>
        <v>Manager D</v>
      </c>
    </row>
    <row r="9366" customFormat="false" ht="15" hidden="false" customHeight="false" outlineLevel="0" collapsed="false">
      <c r="A9366" s="0" t="s">
        <v>6650</v>
      </c>
      <c r="B9366" s="13" t="n">
        <v>43180</v>
      </c>
      <c r="C9366" s="13" t="n">
        <v>43184</v>
      </c>
      <c r="D9366" s="14" t="s">
        <v>69</v>
      </c>
      <c r="E9366" s="14" t="s">
        <v>97</v>
      </c>
      <c r="F9366" s="14" t="s">
        <v>63</v>
      </c>
      <c r="G9366" s="14" t="s">
        <v>94</v>
      </c>
      <c r="H9366" s="14" t="s">
        <v>65</v>
      </c>
      <c r="I9366" s="14" t="s">
        <v>73</v>
      </c>
      <c r="J9366" s="14" t="s">
        <v>780</v>
      </c>
      <c r="K9366" s="15" t="n">
        <v>359.32</v>
      </c>
      <c r="L9366" s="0" t="n">
        <v>4</v>
      </c>
      <c r="M9366" s="16" t="n">
        <v>0</v>
      </c>
      <c r="N9366" s="17" t="n">
        <v>7.1864</v>
      </c>
      <c r="O9366" s="0" t="str">
        <f aca="false">TEXT(B9366,"YYYY-MM")</f>
        <v>2018-03</v>
      </c>
      <c r="P9366" s="18" t="n">
        <f aca="false">IFERROR(N9366/K9366,0)</f>
        <v>0.02</v>
      </c>
      <c r="Q9366" s="0" t="str">
        <f aca="false">IF(M9366=0,"No Discount",IF(M9366&lt;0.2,"Low (1-19%)",IF(M9366&lt;0.4,"Medium (20-39%)","High (40%+)")))</f>
        <v>No Discount</v>
      </c>
      <c r="R9366" s="0" t="str">
        <f aca="false">INDEX('Lookup Tables'!$B$2:$B$5,MATCH(F9366,'Lookup Tables'!$A$2:$A$5,0))</f>
        <v>Manager D</v>
      </c>
    </row>
    <row r="9367" customFormat="false" ht="15" hidden="false" customHeight="false" outlineLevel="0" collapsed="false">
      <c r="A9367" s="0" t="s">
        <v>6651</v>
      </c>
      <c r="B9367" s="13" t="n">
        <v>42238</v>
      </c>
      <c r="C9367" s="13" t="n">
        <v>42241</v>
      </c>
      <c r="D9367" s="14" t="s">
        <v>137</v>
      </c>
      <c r="E9367" s="14" t="s">
        <v>53</v>
      </c>
      <c r="F9367" s="14" t="s">
        <v>98</v>
      </c>
      <c r="G9367" s="14" t="s">
        <v>311</v>
      </c>
      <c r="H9367" s="14" t="s">
        <v>65</v>
      </c>
      <c r="I9367" s="14" t="s">
        <v>91</v>
      </c>
      <c r="J9367" s="14" t="s">
        <v>5852</v>
      </c>
      <c r="K9367" s="15" t="n">
        <v>11.56</v>
      </c>
      <c r="L9367" s="0" t="n">
        <v>2</v>
      </c>
      <c r="M9367" s="16" t="n">
        <v>0</v>
      </c>
      <c r="N9367" s="17" t="n">
        <v>5.6644</v>
      </c>
      <c r="O9367" s="0" t="str">
        <f aca="false">TEXT(B9367,"YYYY-MM")</f>
        <v>2015-08</v>
      </c>
      <c r="P9367" s="18" t="n">
        <f aca="false">IFERROR(N9367/K9367,0)</f>
        <v>0.49</v>
      </c>
      <c r="Q9367" s="0" t="str">
        <f aca="false">IF(M9367=0,"No Discount",IF(M9367&lt;0.2,"Low (1-19%)",IF(M9367&lt;0.4,"Medium (20-39%)","High (40%+)")))</f>
        <v>No Discount</v>
      </c>
      <c r="R9367" s="0" t="str">
        <f aca="false">INDEX('Lookup Tables'!$B$2:$B$5,MATCH(F9367,'Lookup Tables'!$A$2:$A$5,0))</f>
        <v>Manager A</v>
      </c>
    </row>
    <row r="9368" customFormat="false" ht="15" hidden="false" customHeight="false" outlineLevel="0" collapsed="false">
      <c r="A9368" s="0" t="s">
        <v>6652</v>
      </c>
      <c r="B9368" s="13" t="n">
        <v>42163</v>
      </c>
      <c r="C9368" s="13" t="n">
        <v>42168</v>
      </c>
      <c r="D9368" s="14" t="s">
        <v>69</v>
      </c>
      <c r="E9368" s="14" t="s">
        <v>53</v>
      </c>
      <c r="F9368" s="14" t="s">
        <v>117</v>
      </c>
      <c r="G9368" s="14" t="s">
        <v>170</v>
      </c>
      <c r="H9368" s="14" t="s">
        <v>65</v>
      </c>
      <c r="I9368" s="14" t="s">
        <v>83</v>
      </c>
      <c r="J9368" s="14" t="s">
        <v>3841</v>
      </c>
      <c r="K9368" s="15" t="n">
        <v>68.48</v>
      </c>
      <c r="L9368" s="0" t="n">
        <v>2</v>
      </c>
      <c r="M9368" s="16" t="n">
        <v>0.2</v>
      </c>
      <c r="N9368" s="17" t="n">
        <v>25.68</v>
      </c>
      <c r="O9368" s="0" t="str">
        <f aca="false">TEXT(B9368,"YYYY-MM")</f>
        <v>2015-06</v>
      </c>
      <c r="P9368" s="18" t="n">
        <f aca="false">IFERROR(N9368/K9368,0)</f>
        <v>0.375</v>
      </c>
      <c r="Q9368" s="0" t="str">
        <f aca="false">IF(M9368=0,"No Discount",IF(M9368&lt;0.2,"Low (1-19%)",IF(M9368&lt;0.4,"Medium (20-39%)","High (40%+)")))</f>
        <v>Medium (20-39%)</v>
      </c>
      <c r="R9368" s="0" t="str">
        <f aca="false">INDEX('Lookup Tables'!$B$2:$B$5,MATCH(F9368,'Lookup Tables'!$A$2:$A$5,0))</f>
        <v>Manager B</v>
      </c>
    </row>
    <row r="9369" customFormat="false" ht="15" hidden="false" customHeight="false" outlineLevel="0" collapsed="false">
      <c r="A9369" s="0" t="s">
        <v>6652</v>
      </c>
      <c r="B9369" s="13" t="n">
        <v>42163</v>
      </c>
      <c r="C9369" s="13" t="n">
        <v>42168</v>
      </c>
      <c r="D9369" s="14" t="s">
        <v>69</v>
      </c>
      <c r="E9369" s="14" t="s">
        <v>53</v>
      </c>
      <c r="F9369" s="14" t="s">
        <v>117</v>
      </c>
      <c r="G9369" s="14" t="s">
        <v>170</v>
      </c>
      <c r="H9369" s="14" t="s">
        <v>65</v>
      </c>
      <c r="I9369" s="14" t="s">
        <v>73</v>
      </c>
      <c r="J9369" s="14" t="s">
        <v>2708</v>
      </c>
      <c r="K9369" s="15" t="n">
        <v>1676.88</v>
      </c>
      <c r="L9369" s="0" t="n">
        <v>6</v>
      </c>
      <c r="M9369" s="16" t="n">
        <v>0</v>
      </c>
      <c r="N9369" s="17" t="n">
        <v>83.844</v>
      </c>
      <c r="O9369" s="0" t="str">
        <f aca="false">TEXT(B9369,"YYYY-MM")</f>
        <v>2015-06</v>
      </c>
      <c r="P9369" s="18" t="n">
        <f aca="false">IFERROR(N9369/K9369,0)</f>
        <v>0.05</v>
      </c>
      <c r="Q9369" s="0" t="str">
        <f aca="false">IF(M9369=0,"No Discount",IF(M9369&lt;0.2,"Low (1-19%)",IF(M9369&lt;0.4,"Medium (20-39%)","High (40%+)")))</f>
        <v>No Discount</v>
      </c>
      <c r="R9369" s="0" t="str">
        <f aca="false">INDEX('Lookup Tables'!$B$2:$B$5,MATCH(F9369,'Lookup Tables'!$A$2:$A$5,0))</f>
        <v>Manager B</v>
      </c>
    </row>
    <row r="9370" customFormat="false" ht="15" hidden="false" customHeight="false" outlineLevel="0" collapsed="false">
      <c r="A9370" s="0" t="s">
        <v>6653</v>
      </c>
      <c r="B9370" s="13" t="n">
        <v>42832</v>
      </c>
      <c r="C9370" s="13" t="n">
        <v>42834</v>
      </c>
      <c r="D9370" s="14" t="s">
        <v>137</v>
      </c>
      <c r="E9370" s="14" t="s">
        <v>62</v>
      </c>
      <c r="F9370" s="14" t="s">
        <v>117</v>
      </c>
      <c r="G9370" s="14" t="s">
        <v>391</v>
      </c>
      <c r="H9370" s="14" t="s">
        <v>65</v>
      </c>
      <c r="I9370" s="14" t="s">
        <v>91</v>
      </c>
      <c r="J9370" s="14" t="s">
        <v>522</v>
      </c>
      <c r="K9370" s="15" t="n">
        <v>37.94</v>
      </c>
      <c r="L9370" s="0" t="n">
        <v>2</v>
      </c>
      <c r="M9370" s="16" t="n">
        <v>0</v>
      </c>
      <c r="N9370" s="17" t="n">
        <v>18.2112</v>
      </c>
      <c r="O9370" s="0" t="str">
        <f aca="false">TEXT(B9370,"YYYY-MM")</f>
        <v>2017-04</v>
      </c>
      <c r="P9370" s="18" t="n">
        <f aca="false">IFERROR(N9370/K9370,0)</f>
        <v>0.48</v>
      </c>
      <c r="Q9370" s="0" t="str">
        <f aca="false">IF(M9370=0,"No Discount",IF(M9370&lt;0.2,"Low (1-19%)",IF(M9370&lt;0.4,"Medium (20-39%)","High (40%+)")))</f>
        <v>No Discount</v>
      </c>
      <c r="R9370" s="0" t="str">
        <f aca="false">INDEX('Lookup Tables'!$B$2:$B$5,MATCH(F9370,'Lookup Tables'!$A$2:$A$5,0))</f>
        <v>Manager B</v>
      </c>
    </row>
    <row r="9371" customFormat="false" ht="15" hidden="false" customHeight="false" outlineLevel="0" collapsed="false">
      <c r="A9371" s="0" t="s">
        <v>6654</v>
      </c>
      <c r="B9371" s="13" t="n">
        <v>43411</v>
      </c>
      <c r="C9371" s="13" t="n">
        <v>43413</v>
      </c>
      <c r="D9371" s="14" t="s">
        <v>52</v>
      </c>
      <c r="E9371" s="14" t="s">
        <v>62</v>
      </c>
      <c r="F9371" s="14" t="s">
        <v>117</v>
      </c>
      <c r="G9371" s="14" t="s">
        <v>1243</v>
      </c>
      <c r="H9371" s="14" t="s">
        <v>56</v>
      </c>
      <c r="I9371" s="14" t="s">
        <v>59</v>
      </c>
      <c r="J9371" s="14" t="s">
        <v>3030</v>
      </c>
      <c r="K9371" s="15" t="n">
        <v>272.97</v>
      </c>
      <c r="L9371" s="0" t="n">
        <v>3</v>
      </c>
      <c r="M9371" s="16" t="n">
        <v>0</v>
      </c>
      <c r="N9371" s="17" t="n">
        <v>43.6752</v>
      </c>
      <c r="O9371" s="0" t="str">
        <f aca="false">TEXT(B9371,"YYYY-MM")</f>
        <v>2018-11</v>
      </c>
      <c r="P9371" s="18" t="n">
        <f aca="false">IFERROR(N9371/K9371,0)</f>
        <v>0.16</v>
      </c>
      <c r="Q9371" s="0" t="str">
        <f aca="false">IF(M9371=0,"No Discount",IF(M9371&lt;0.2,"Low (1-19%)",IF(M9371&lt;0.4,"Medium (20-39%)","High (40%+)")))</f>
        <v>No Discount</v>
      </c>
      <c r="R9371" s="0" t="str">
        <f aca="false">INDEX('Lookup Tables'!$B$2:$B$5,MATCH(F9371,'Lookup Tables'!$A$2:$A$5,0))</f>
        <v>Manager B</v>
      </c>
    </row>
    <row r="9372" customFormat="false" ht="15" hidden="false" customHeight="false" outlineLevel="0" collapsed="false">
      <c r="A9372" s="0" t="s">
        <v>6655</v>
      </c>
      <c r="B9372" s="13" t="n">
        <v>42519</v>
      </c>
      <c r="C9372" s="13" t="n">
        <v>42521</v>
      </c>
      <c r="D9372" s="14" t="s">
        <v>137</v>
      </c>
      <c r="E9372" s="14" t="s">
        <v>62</v>
      </c>
      <c r="F9372" s="14" t="s">
        <v>117</v>
      </c>
      <c r="G9372" s="14" t="s">
        <v>269</v>
      </c>
      <c r="H9372" s="14" t="s">
        <v>56</v>
      </c>
      <c r="I9372" s="14" t="s">
        <v>76</v>
      </c>
      <c r="J9372" s="14" t="s">
        <v>5743</v>
      </c>
      <c r="K9372" s="15" t="n">
        <v>41.568</v>
      </c>
      <c r="L9372" s="0" t="n">
        <v>4</v>
      </c>
      <c r="M9372" s="16" t="n">
        <v>0.2</v>
      </c>
      <c r="N9372" s="17" t="n">
        <v>-4.1568</v>
      </c>
      <c r="O9372" s="0" t="str">
        <f aca="false">TEXT(B9372,"YYYY-MM")</f>
        <v>2016-05</v>
      </c>
      <c r="P9372" s="18" t="n">
        <f aca="false">IFERROR(N9372/K9372,0)</f>
        <v>-0.1</v>
      </c>
      <c r="Q9372" s="0" t="str">
        <f aca="false">IF(M9372=0,"No Discount",IF(M9372&lt;0.2,"Low (1-19%)",IF(M9372&lt;0.4,"Medium (20-39%)","High (40%+)")))</f>
        <v>Medium (20-39%)</v>
      </c>
      <c r="R9372" s="0" t="str">
        <f aca="false">INDEX('Lookup Tables'!$B$2:$B$5,MATCH(F9372,'Lookup Tables'!$A$2:$A$5,0))</f>
        <v>Manager B</v>
      </c>
    </row>
    <row r="9373" customFormat="false" ht="15" hidden="false" customHeight="false" outlineLevel="0" collapsed="false">
      <c r="A9373" s="0" t="s">
        <v>6655</v>
      </c>
      <c r="B9373" s="13" t="n">
        <v>42519</v>
      </c>
      <c r="C9373" s="13" t="n">
        <v>42521</v>
      </c>
      <c r="D9373" s="14" t="s">
        <v>137</v>
      </c>
      <c r="E9373" s="14" t="s">
        <v>62</v>
      </c>
      <c r="F9373" s="14" t="s">
        <v>117</v>
      </c>
      <c r="G9373" s="14" t="s">
        <v>269</v>
      </c>
      <c r="H9373" s="14" t="s">
        <v>56</v>
      </c>
      <c r="I9373" s="14" t="s">
        <v>59</v>
      </c>
      <c r="J9373" s="14" t="s">
        <v>223</v>
      </c>
      <c r="K9373" s="15" t="n">
        <v>317.058</v>
      </c>
      <c r="L9373" s="0" t="n">
        <v>3</v>
      </c>
      <c r="M9373" s="16" t="n">
        <v>0.3</v>
      </c>
      <c r="N9373" s="17" t="n">
        <v>-86.0586</v>
      </c>
      <c r="O9373" s="0" t="str">
        <f aca="false">TEXT(B9373,"YYYY-MM")</f>
        <v>2016-05</v>
      </c>
      <c r="P9373" s="18" t="n">
        <f aca="false">IFERROR(N9373/K9373,0)</f>
        <v>-0.271428571428571</v>
      </c>
      <c r="Q9373" s="0" t="str">
        <f aca="false">IF(M9373=0,"No Discount",IF(M9373&lt;0.2,"Low (1-19%)",IF(M9373&lt;0.4,"Medium (20-39%)","High (40%+)")))</f>
        <v>Medium (20-39%)</v>
      </c>
      <c r="R9373" s="0" t="str">
        <f aca="false">INDEX('Lookup Tables'!$B$2:$B$5,MATCH(F9373,'Lookup Tables'!$A$2:$A$5,0))</f>
        <v>Manager B</v>
      </c>
    </row>
    <row r="9374" customFormat="false" ht="15" hidden="false" customHeight="false" outlineLevel="0" collapsed="false">
      <c r="A9374" s="0" t="s">
        <v>6655</v>
      </c>
      <c r="B9374" s="13" t="n">
        <v>42519</v>
      </c>
      <c r="C9374" s="13" t="n">
        <v>42521</v>
      </c>
      <c r="D9374" s="14" t="s">
        <v>137</v>
      </c>
      <c r="E9374" s="14" t="s">
        <v>62</v>
      </c>
      <c r="F9374" s="14" t="s">
        <v>117</v>
      </c>
      <c r="G9374" s="14" t="s">
        <v>269</v>
      </c>
      <c r="H9374" s="14" t="s">
        <v>65</v>
      </c>
      <c r="I9374" s="14" t="s">
        <v>171</v>
      </c>
      <c r="J9374" s="14" t="s">
        <v>301</v>
      </c>
      <c r="K9374" s="15" t="n">
        <v>8.04</v>
      </c>
      <c r="L9374" s="0" t="n">
        <v>5</v>
      </c>
      <c r="M9374" s="16" t="n">
        <v>0.2</v>
      </c>
      <c r="N9374" s="17" t="n">
        <v>2.9145</v>
      </c>
      <c r="O9374" s="0" t="str">
        <f aca="false">TEXT(B9374,"YYYY-MM")</f>
        <v>2016-05</v>
      </c>
      <c r="P9374" s="18" t="n">
        <f aca="false">IFERROR(N9374/K9374,0)</f>
        <v>0.3625</v>
      </c>
      <c r="Q9374" s="0" t="str">
        <f aca="false">IF(M9374=0,"No Discount",IF(M9374&lt;0.2,"Low (1-19%)",IF(M9374&lt;0.4,"Medium (20-39%)","High (40%+)")))</f>
        <v>Medium (20-39%)</v>
      </c>
      <c r="R9374" s="0" t="str">
        <f aca="false">INDEX('Lookup Tables'!$B$2:$B$5,MATCH(F9374,'Lookup Tables'!$A$2:$A$5,0))</f>
        <v>Manager B</v>
      </c>
    </row>
    <row r="9375" customFormat="false" ht="15" hidden="false" customHeight="false" outlineLevel="0" collapsed="false">
      <c r="A9375" s="0" t="s">
        <v>6656</v>
      </c>
      <c r="B9375" s="13" t="n">
        <v>43227</v>
      </c>
      <c r="C9375" s="13" t="n">
        <v>43231</v>
      </c>
      <c r="D9375" s="14" t="s">
        <v>69</v>
      </c>
      <c r="E9375" s="14" t="s">
        <v>53</v>
      </c>
      <c r="F9375" s="14" t="s">
        <v>63</v>
      </c>
      <c r="G9375" s="14" t="s">
        <v>64</v>
      </c>
      <c r="H9375" s="14" t="s">
        <v>80</v>
      </c>
      <c r="I9375" s="14" t="s">
        <v>81</v>
      </c>
      <c r="J9375" s="14" t="s">
        <v>1662</v>
      </c>
      <c r="K9375" s="15" t="n">
        <v>419.944</v>
      </c>
      <c r="L9375" s="0" t="n">
        <v>7</v>
      </c>
      <c r="M9375" s="16" t="n">
        <v>0.2</v>
      </c>
      <c r="N9375" s="17" t="n">
        <v>52.493</v>
      </c>
      <c r="O9375" s="0" t="str">
        <f aca="false">TEXT(B9375,"YYYY-MM")</f>
        <v>2018-05</v>
      </c>
      <c r="P9375" s="18" t="n">
        <f aca="false">IFERROR(N9375/K9375,0)</f>
        <v>0.125</v>
      </c>
      <c r="Q9375" s="0" t="str">
        <f aca="false">IF(M9375=0,"No Discount",IF(M9375&lt;0.2,"Low (1-19%)",IF(M9375&lt;0.4,"Medium (20-39%)","High (40%+)")))</f>
        <v>Medium (20-39%)</v>
      </c>
      <c r="R9375" s="0" t="str">
        <f aca="false">INDEX('Lookup Tables'!$B$2:$B$5,MATCH(F9375,'Lookup Tables'!$A$2:$A$5,0))</f>
        <v>Manager D</v>
      </c>
    </row>
    <row r="9376" customFormat="false" ht="15" hidden="false" customHeight="false" outlineLevel="0" collapsed="false">
      <c r="A9376" s="0" t="s">
        <v>6657</v>
      </c>
      <c r="B9376" s="13" t="n">
        <v>42891</v>
      </c>
      <c r="C9376" s="13" t="n">
        <v>42895</v>
      </c>
      <c r="D9376" s="14" t="s">
        <v>69</v>
      </c>
      <c r="E9376" s="14" t="s">
        <v>62</v>
      </c>
      <c r="F9376" s="14" t="s">
        <v>63</v>
      </c>
      <c r="G9376" s="14" t="s">
        <v>94</v>
      </c>
      <c r="H9376" s="14" t="s">
        <v>65</v>
      </c>
      <c r="I9376" s="14" t="s">
        <v>303</v>
      </c>
      <c r="J9376" s="14" t="s">
        <v>1203</v>
      </c>
      <c r="K9376" s="15" t="n">
        <v>61.38</v>
      </c>
      <c r="L9376" s="0" t="n">
        <v>6</v>
      </c>
      <c r="M9376" s="16" t="n">
        <v>0</v>
      </c>
      <c r="N9376" s="17" t="n">
        <v>15.9588</v>
      </c>
      <c r="O9376" s="0" t="str">
        <f aca="false">TEXT(B9376,"YYYY-MM")</f>
        <v>2017-06</v>
      </c>
      <c r="P9376" s="18" t="n">
        <f aca="false">IFERROR(N9376/K9376,0)</f>
        <v>0.26</v>
      </c>
      <c r="Q9376" s="0" t="str">
        <f aca="false">IF(M9376=0,"No Discount",IF(M9376&lt;0.2,"Low (1-19%)",IF(M9376&lt;0.4,"Medium (20-39%)","High (40%+)")))</f>
        <v>No Discount</v>
      </c>
      <c r="R9376" s="0" t="str">
        <f aca="false">INDEX('Lookup Tables'!$B$2:$B$5,MATCH(F9376,'Lookup Tables'!$A$2:$A$5,0))</f>
        <v>Manager D</v>
      </c>
    </row>
    <row r="9377" customFormat="false" ht="15" hidden="false" customHeight="false" outlineLevel="0" collapsed="false">
      <c r="A9377" s="0" t="s">
        <v>6658</v>
      </c>
      <c r="B9377" s="13" t="n">
        <v>42718</v>
      </c>
      <c r="C9377" s="13" t="n">
        <v>42723</v>
      </c>
      <c r="D9377" s="14" t="s">
        <v>52</v>
      </c>
      <c r="E9377" s="14" t="s">
        <v>53</v>
      </c>
      <c r="F9377" s="14" t="s">
        <v>63</v>
      </c>
      <c r="G9377" s="14" t="s">
        <v>64</v>
      </c>
      <c r="H9377" s="14" t="s">
        <v>80</v>
      </c>
      <c r="I9377" s="14" t="s">
        <v>123</v>
      </c>
      <c r="J9377" s="14" t="s">
        <v>1972</v>
      </c>
      <c r="K9377" s="15" t="n">
        <v>50</v>
      </c>
      <c r="L9377" s="0" t="n">
        <v>2</v>
      </c>
      <c r="M9377" s="16" t="n">
        <v>0</v>
      </c>
      <c r="N9377" s="17" t="n">
        <v>10.5</v>
      </c>
      <c r="O9377" s="0" t="str">
        <f aca="false">TEXT(B9377,"YYYY-MM")</f>
        <v>2016-12</v>
      </c>
      <c r="P9377" s="18" t="n">
        <f aca="false">IFERROR(N9377/K9377,0)</f>
        <v>0.21</v>
      </c>
      <c r="Q9377" s="0" t="str">
        <f aca="false">IF(M9377=0,"No Discount",IF(M9377&lt;0.2,"Low (1-19%)",IF(M9377&lt;0.4,"Medium (20-39%)","High (40%+)")))</f>
        <v>No Discount</v>
      </c>
      <c r="R9377" s="0" t="str">
        <f aca="false">INDEX('Lookup Tables'!$B$2:$B$5,MATCH(F9377,'Lookup Tables'!$A$2:$A$5,0))</f>
        <v>Manager D</v>
      </c>
    </row>
    <row r="9378" customFormat="false" ht="15" hidden="false" customHeight="false" outlineLevel="0" collapsed="false">
      <c r="A9378" s="0" t="s">
        <v>6659</v>
      </c>
      <c r="B9378" s="13" t="n">
        <v>43459</v>
      </c>
      <c r="C9378" s="13" t="n">
        <v>43463</v>
      </c>
      <c r="D9378" s="14" t="s">
        <v>69</v>
      </c>
      <c r="E9378" s="14" t="s">
        <v>53</v>
      </c>
      <c r="F9378" s="14" t="s">
        <v>117</v>
      </c>
      <c r="G9378" s="14" t="s">
        <v>391</v>
      </c>
      <c r="H9378" s="14" t="s">
        <v>80</v>
      </c>
      <c r="I9378" s="14" t="s">
        <v>123</v>
      </c>
      <c r="J9378" s="14" t="s">
        <v>3921</v>
      </c>
      <c r="K9378" s="15" t="n">
        <v>31.8</v>
      </c>
      <c r="L9378" s="0" t="n">
        <v>3</v>
      </c>
      <c r="M9378" s="16" t="n">
        <v>0</v>
      </c>
      <c r="N9378" s="17" t="n">
        <v>13.674</v>
      </c>
      <c r="O9378" s="0" t="str">
        <f aca="false">TEXT(B9378,"YYYY-MM")</f>
        <v>2018-12</v>
      </c>
      <c r="P9378" s="18" t="n">
        <f aca="false">IFERROR(N9378/K9378,0)</f>
        <v>0.43</v>
      </c>
      <c r="Q9378" s="0" t="str">
        <f aca="false">IF(M9378=0,"No Discount",IF(M9378&lt;0.2,"Low (1-19%)",IF(M9378&lt;0.4,"Medium (20-39%)","High (40%+)")))</f>
        <v>No Discount</v>
      </c>
      <c r="R9378" s="0" t="str">
        <f aca="false">INDEX('Lookup Tables'!$B$2:$B$5,MATCH(F9378,'Lookup Tables'!$A$2:$A$5,0))</f>
        <v>Manager B</v>
      </c>
    </row>
    <row r="9379" customFormat="false" ht="15" hidden="false" customHeight="false" outlineLevel="0" collapsed="false">
      <c r="A9379" s="0" t="s">
        <v>6660</v>
      </c>
      <c r="B9379" s="13" t="n">
        <v>43451</v>
      </c>
      <c r="C9379" s="13" t="n">
        <v>43455</v>
      </c>
      <c r="D9379" s="14" t="s">
        <v>69</v>
      </c>
      <c r="E9379" s="14" t="s">
        <v>62</v>
      </c>
      <c r="F9379" s="14" t="s">
        <v>98</v>
      </c>
      <c r="G9379" s="14" t="s">
        <v>103</v>
      </c>
      <c r="H9379" s="14" t="s">
        <v>65</v>
      </c>
      <c r="I9379" s="14" t="s">
        <v>73</v>
      </c>
      <c r="J9379" s="14" t="s">
        <v>3504</v>
      </c>
      <c r="K9379" s="15" t="n">
        <v>32.56</v>
      </c>
      <c r="L9379" s="0" t="n">
        <v>2</v>
      </c>
      <c r="M9379" s="16" t="n">
        <v>0</v>
      </c>
      <c r="N9379" s="17" t="n">
        <v>8.4656</v>
      </c>
      <c r="O9379" s="0" t="str">
        <f aca="false">TEXT(B9379,"YYYY-MM")</f>
        <v>2018-12</v>
      </c>
      <c r="P9379" s="18" t="n">
        <f aca="false">IFERROR(N9379/K9379,0)</f>
        <v>0.26</v>
      </c>
      <c r="Q9379" s="0" t="str">
        <f aca="false">IF(M9379=0,"No Discount",IF(M9379&lt;0.2,"Low (1-19%)",IF(M9379&lt;0.4,"Medium (20-39%)","High (40%+)")))</f>
        <v>No Discount</v>
      </c>
      <c r="R9379" s="0" t="str">
        <f aca="false">INDEX('Lookup Tables'!$B$2:$B$5,MATCH(F9379,'Lookup Tables'!$A$2:$A$5,0))</f>
        <v>Manager A</v>
      </c>
    </row>
    <row r="9380" customFormat="false" ht="15" hidden="false" customHeight="false" outlineLevel="0" collapsed="false">
      <c r="A9380" s="0" t="s">
        <v>6661</v>
      </c>
      <c r="B9380" s="13" t="n">
        <v>42865</v>
      </c>
      <c r="C9380" s="13" t="n">
        <v>42870</v>
      </c>
      <c r="D9380" s="14" t="s">
        <v>69</v>
      </c>
      <c r="E9380" s="14" t="s">
        <v>53</v>
      </c>
      <c r="F9380" s="14" t="s">
        <v>98</v>
      </c>
      <c r="G9380" s="14" t="s">
        <v>146</v>
      </c>
      <c r="H9380" s="14" t="s">
        <v>65</v>
      </c>
      <c r="I9380" s="14" t="s">
        <v>129</v>
      </c>
      <c r="J9380" s="14" t="s">
        <v>6662</v>
      </c>
      <c r="K9380" s="15" t="n">
        <v>7.072</v>
      </c>
      <c r="L9380" s="0" t="n">
        <v>2</v>
      </c>
      <c r="M9380" s="16" t="n">
        <v>0.2</v>
      </c>
      <c r="N9380" s="17" t="n">
        <v>2.3868</v>
      </c>
      <c r="O9380" s="0" t="str">
        <f aca="false">TEXT(B9380,"YYYY-MM")</f>
        <v>2017-05</v>
      </c>
      <c r="P9380" s="18" t="n">
        <f aca="false">IFERROR(N9380/K9380,0)</f>
        <v>0.3375</v>
      </c>
      <c r="Q9380" s="0" t="str">
        <f aca="false">IF(M9380=0,"No Discount",IF(M9380&lt;0.2,"Low (1-19%)",IF(M9380&lt;0.4,"Medium (20-39%)","High (40%+)")))</f>
        <v>Medium (20-39%)</v>
      </c>
      <c r="R9380" s="0" t="str">
        <f aca="false">INDEX('Lookup Tables'!$B$2:$B$5,MATCH(F9380,'Lookup Tables'!$A$2:$A$5,0))</f>
        <v>Manager A</v>
      </c>
    </row>
    <row r="9381" customFormat="false" ht="15" hidden="false" customHeight="false" outlineLevel="0" collapsed="false">
      <c r="A9381" s="0" t="s">
        <v>6663</v>
      </c>
      <c r="B9381" s="13" t="n">
        <v>42361</v>
      </c>
      <c r="C9381" s="13" t="n">
        <v>42365</v>
      </c>
      <c r="D9381" s="14" t="s">
        <v>52</v>
      </c>
      <c r="E9381" s="14" t="s">
        <v>53</v>
      </c>
      <c r="F9381" s="14" t="s">
        <v>54</v>
      </c>
      <c r="G9381" s="14" t="s">
        <v>70</v>
      </c>
      <c r="H9381" s="14" t="s">
        <v>65</v>
      </c>
      <c r="I9381" s="14" t="s">
        <v>91</v>
      </c>
      <c r="J9381" s="14" t="s">
        <v>2355</v>
      </c>
      <c r="K9381" s="15" t="n">
        <v>45.528</v>
      </c>
      <c r="L9381" s="0" t="n">
        <v>3</v>
      </c>
      <c r="M9381" s="16" t="n">
        <v>0.2</v>
      </c>
      <c r="N9381" s="17" t="n">
        <v>15.9348</v>
      </c>
      <c r="O9381" s="0" t="str">
        <f aca="false">TEXT(B9381,"YYYY-MM")</f>
        <v>2015-12</v>
      </c>
      <c r="P9381" s="18" t="n">
        <f aca="false">IFERROR(N9381/K9381,0)</f>
        <v>0.35</v>
      </c>
      <c r="Q9381" s="0" t="str">
        <f aca="false">IF(M9381=0,"No Discount",IF(M9381&lt;0.2,"Low (1-19%)",IF(M9381&lt;0.4,"Medium (20-39%)","High (40%+)")))</f>
        <v>Medium (20-39%)</v>
      </c>
      <c r="R9381" s="0" t="str">
        <f aca="false">INDEX('Lookup Tables'!$B$2:$B$5,MATCH(F9381,'Lookup Tables'!$A$2:$A$5,0))</f>
        <v>Manager C</v>
      </c>
    </row>
    <row r="9382" customFormat="false" ht="15" hidden="false" customHeight="false" outlineLevel="0" collapsed="false">
      <c r="A9382" s="0" t="s">
        <v>6663</v>
      </c>
      <c r="B9382" s="13" t="n">
        <v>42361</v>
      </c>
      <c r="C9382" s="13" t="n">
        <v>42365</v>
      </c>
      <c r="D9382" s="14" t="s">
        <v>52</v>
      </c>
      <c r="E9382" s="14" t="s">
        <v>53</v>
      </c>
      <c r="F9382" s="14" t="s">
        <v>54</v>
      </c>
      <c r="G9382" s="14" t="s">
        <v>70</v>
      </c>
      <c r="H9382" s="14" t="s">
        <v>56</v>
      </c>
      <c r="I9382" s="14" t="s">
        <v>59</v>
      </c>
      <c r="J9382" s="14" t="s">
        <v>362</v>
      </c>
      <c r="K9382" s="15" t="n">
        <v>64.784</v>
      </c>
      <c r="L9382" s="0" t="n">
        <v>1</v>
      </c>
      <c r="M9382" s="16" t="n">
        <v>0.2</v>
      </c>
      <c r="N9382" s="17" t="n">
        <v>6.4784</v>
      </c>
      <c r="O9382" s="0" t="str">
        <f aca="false">TEXT(B9382,"YYYY-MM")</f>
        <v>2015-12</v>
      </c>
      <c r="P9382" s="18" t="n">
        <f aca="false">IFERROR(N9382/K9382,0)</f>
        <v>0.1</v>
      </c>
      <c r="Q9382" s="0" t="str">
        <f aca="false">IF(M9382=0,"No Discount",IF(M9382&lt;0.2,"Low (1-19%)",IF(M9382&lt;0.4,"Medium (20-39%)","High (40%+)")))</f>
        <v>Medium (20-39%)</v>
      </c>
      <c r="R9382" s="0" t="str">
        <f aca="false">INDEX('Lookup Tables'!$B$2:$B$5,MATCH(F9382,'Lookup Tables'!$A$2:$A$5,0))</f>
        <v>Manager C</v>
      </c>
    </row>
    <row r="9383" customFormat="false" ht="15" hidden="false" customHeight="false" outlineLevel="0" collapsed="false">
      <c r="A9383" s="0" t="s">
        <v>6663</v>
      </c>
      <c r="B9383" s="13" t="n">
        <v>42361</v>
      </c>
      <c r="C9383" s="13" t="n">
        <v>42365</v>
      </c>
      <c r="D9383" s="14" t="s">
        <v>52</v>
      </c>
      <c r="E9383" s="14" t="s">
        <v>53</v>
      </c>
      <c r="F9383" s="14" t="s">
        <v>54</v>
      </c>
      <c r="G9383" s="14" t="s">
        <v>70</v>
      </c>
      <c r="H9383" s="14" t="s">
        <v>65</v>
      </c>
      <c r="I9383" s="14" t="s">
        <v>73</v>
      </c>
      <c r="J9383" s="14" t="s">
        <v>2373</v>
      </c>
      <c r="K9383" s="15" t="n">
        <v>424.272</v>
      </c>
      <c r="L9383" s="0" t="n">
        <v>2</v>
      </c>
      <c r="M9383" s="16" t="n">
        <v>0.2</v>
      </c>
      <c r="N9383" s="17" t="n">
        <v>-10.6068</v>
      </c>
      <c r="O9383" s="0" t="str">
        <f aca="false">TEXT(B9383,"YYYY-MM")</f>
        <v>2015-12</v>
      </c>
      <c r="P9383" s="18" t="n">
        <f aca="false">IFERROR(N9383/K9383,0)</f>
        <v>-0.025</v>
      </c>
      <c r="Q9383" s="0" t="str">
        <f aca="false">IF(M9383=0,"No Discount",IF(M9383&lt;0.2,"Low (1-19%)",IF(M9383&lt;0.4,"Medium (20-39%)","High (40%+)")))</f>
        <v>Medium (20-39%)</v>
      </c>
      <c r="R9383" s="0" t="str">
        <f aca="false">INDEX('Lookup Tables'!$B$2:$B$5,MATCH(F9383,'Lookup Tables'!$A$2:$A$5,0))</f>
        <v>Manager C</v>
      </c>
    </row>
    <row r="9384" customFormat="false" ht="15" hidden="false" customHeight="false" outlineLevel="0" collapsed="false">
      <c r="A9384" s="0" t="s">
        <v>6663</v>
      </c>
      <c r="B9384" s="13" t="n">
        <v>42361</v>
      </c>
      <c r="C9384" s="13" t="n">
        <v>42365</v>
      </c>
      <c r="D9384" s="14" t="s">
        <v>52</v>
      </c>
      <c r="E9384" s="14" t="s">
        <v>53</v>
      </c>
      <c r="F9384" s="14" t="s">
        <v>54</v>
      </c>
      <c r="G9384" s="14" t="s">
        <v>70</v>
      </c>
      <c r="H9384" s="14" t="s">
        <v>65</v>
      </c>
      <c r="I9384" s="14" t="s">
        <v>78</v>
      </c>
      <c r="J9384" s="14" t="s">
        <v>180</v>
      </c>
      <c r="K9384" s="15" t="n">
        <v>1.344</v>
      </c>
      <c r="L9384" s="0" t="n">
        <v>1</v>
      </c>
      <c r="M9384" s="16" t="n">
        <v>0.2</v>
      </c>
      <c r="N9384" s="17" t="n">
        <v>0.504</v>
      </c>
      <c r="O9384" s="0" t="str">
        <f aca="false">TEXT(B9384,"YYYY-MM")</f>
        <v>2015-12</v>
      </c>
      <c r="P9384" s="18" t="n">
        <f aca="false">IFERROR(N9384/K9384,0)</f>
        <v>0.375</v>
      </c>
      <c r="Q9384" s="0" t="str">
        <f aca="false">IF(M9384=0,"No Discount",IF(M9384&lt;0.2,"Low (1-19%)",IF(M9384&lt;0.4,"Medium (20-39%)","High (40%+)")))</f>
        <v>Medium (20-39%)</v>
      </c>
      <c r="R9384" s="0" t="str">
        <f aca="false">INDEX('Lookup Tables'!$B$2:$B$5,MATCH(F9384,'Lookup Tables'!$A$2:$A$5,0))</f>
        <v>Manager C</v>
      </c>
    </row>
    <row r="9385" customFormat="false" ht="15" hidden="false" customHeight="false" outlineLevel="0" collapsed="false">
      <c r="A9385" s="0" t="s">
        <v>6663</v>
      </c>
      <c r="B9385" s="13" t="n">
        <v>42361</v>
      </c>
      <c r="C9385" s="13" t="n">
        <v>42365</v>
      </c>
      <c r="D9385" s="14" t="s">
        <v>52</v>
      </c>
      <c r="E9385" s="14" t="s">
        <v>53</v>
      </c>
      <c r="F9385" s="14" t="s">
        <v>54</v>
      </c>
      <c r="G9385" s="14" t="s">
        <v>70</v>
      </c>
      <c r="H9385" s="14" t="s">
        <v>65</v>
      </c>
      <c r="I9385" s="14" t="s">
        <v>73</v>
      </c>
      <c r="J9385" s="14" t="s">
        <v>1849</v>
      </c>
      <c r="K9385" s="15" t="n">
        <v>83.92</v>
      </c>
      <c r="L9385" s="0" t="n">
        <v>5</v>
      </c>
      <c r="M9385" s="16" t="n">
        <v>0.2</v>
      </c>
      <c r="N9385" s="17" t="n">
        <v>-1.049</v>
      </c>
      <c r="O9385" s="0" t="str">
        <f aca="false">TEXT(B9385,"YYYY-MM")</f>
        <v>2015-12</v>
      </c>
      <c r="P9385" s="18" t="n">
        <f aca="false">IFERROR(N9385/K9385,0)</f>
        <v>-0.0125</v>
      </c>
      <c r="Q9385" s="0" t="str">
        <f aca="false">IF(M9385=0,"No Discount",IF(M9385&lt;0.2,"Low (1-19%)",IF(M9385&lt;0.4,"Medium (20-39%)","High (40%+)")))</f>
        <v>Medium (20-39%)</v>
      </c>
      <c r="R9385" s="0" t="str">
        <f aca="false">INDEX('Lookup Tables'!$B$2:$B$5,MATCH(F9385,'Lookup Tables'!$A$2:$A$5,0))</f>
        <v>Manager C</v>
      </c>
    </row>
    <row r="9386" customFormat="false" ht="15" hidden="false" customHeight="false" outlineLevel="0" collapsed="false">
      <c r="A9386" s="0" t="s">
        <v>6664</v>
      </c>
      <c r="B9386" s="13" t="n">
        <v>43323</v>
      </c>
      <c r="C9386" s="13" t="n">
        <v>43328</v>
      </c>
      <c r="D9386" s="14" t="s">
        <v>69</v>
      </c>
      <c r="E9386" s="14" t="s">
        <v>97</v>
      </c>
      <c r="F9386" s="14" t="s">
        <v>117</v>
      </c>
      <c r="G9386" s="14" t="s">
        <v>170</v>
      </c>
      <c r="H9386" s="14" t="s">
        <v>65</v>
      </c>
      <c r="I9386" s="14" t="s">
        <v>91</v>
      </c>
      <c r="J9386" s="14" t="s">
        <v>873</v>
      </c>
      <c r="K9386" s="15" t="n">
        <v>25.92</v>
      </c>
      <c r="L9386" s="0" t="n">
        <v>4</v>
      </c>
      <c r="M9386" s="16" t="n">
        <v>0</v>
      </c>
      <c r="N9386" s="17" t="n">
        <v>12.4416</v>
      </c>
      <c r="O9386" s="0" t="str">
        <f aca="false">TEXT(B9386,"YYYY-MM")</f>
        <v>2018-08</v>
      </c>
      <c r="P9386" s="18" t="n">
        <f aca="false">IFERROR(N9386/K9386,0)</f>
        <v>0.48</v>
      </c>
      <c r="Q9386" s="0" t="str">
        <f aca="false">IF(M9386=0,"No Discount",IF(M9386&lt;0.2,"Low (1-19%)",IF(M9386&lt;0.4,"Medium (20-39%)","High (40%+)")))</f>
        <v>No Discount</v>
      </c>
      <c r="R9386" s="0" t="str">
        <f aca="false">INDEX('Lookup Tables'!$B$2:$B$5,MATCH(F9386,'Lookup Tables'!$A$2:$A$5,0))</f>
        <v>Manager B</v>
      </c>
    </row>
    <row r="9387" customFormat="false" ht="15" hidden="false" customHeight="false" outlineLevel="0" collapsed="false">
      <c r="A9387" s="0" t="s">
        <v>6665</v>
      </c>
      <c r="B9387" s="13" t="n">
        <v>43339</v>
      </c>
      <c r="C9387" s="13" t="n">
        <v>43343</v>
      </c>
      <c r="D9387" s="14" t="s">
        <v>69</v>
      </c>
      <c r="E9387" s="14" t="s">
        <v>53</v>
      </c>
      <c r="F9387" s="14" t="s">
        <v>63</v>
      </c>
      <c r="G9387" s="14" t="s">
        <v>189</v>
      </c>
      <c r="H9387" s="14" t="s">
        <v>56</v>
      </c>
      <c r="I9387" s="14" t="s">
        <v>76</v>
      </c>
      <c r="J9387" s="14" t="s">
        <v>2166</v>
      </c>
      <c r="K9387" s="15" t="n">
        <v>120.576</v>
      </c>
      <c r="L9387" s="0" t="n">
        <v>8</v>
      </c>
      <c r="M9387" s="16" t="n">
        <v>0.2</v>
      </c>
      <c r="N9387" s="17" t="n">
        <v>33.1584</v>
      </c>
      <c r="O9387" s="0" t="str">
        <f aca="false">TEXT(B9387,"YYYY-MM")</f>
        <v>2018-08</v>
      </c>
      <c r="P9387" s="18" t="n">
        <f aca="false">IFERROR(N9387/K9387,0)</f>
        <v>0.275</v>
      </c>
      <c r="Q9387" s="0" t="str">
        <f aca="false">IF(M9387=0,"No Discount",IF(M9387&lt;0.2,"Low (1-19%)",IF(M9387&lt;0.4,"Medium (20-39%)","High (40%+)")))</f>
        <v>Medium (20-39%)</v>
      </c>
      <c r="R9387" s="0" t="str">
        <f aca="false">INDEX('Lookup Tables'!$B$2:$B$5,MATCH(F9387,'Lookup Tables'!$A$2:$A$5,0))</f>
        <v>Manager D</v>
      </c>
    </row>
    <row r="9388" customFormat="false" ht="15" hidden="false" customHeight="false" outlineLevel="0" collapsed="false">
      <c r="A9388" s="0" t="s">
        <v>6666</v>
      </c>
      <c r="B9388" s="13" t="n">
        <v>43119</v>
      </c>
      <c r="C9388" s="13" t="n">
        <v>43123</v>
      </c>
      <c r="D9388" s="14" t="s">
        <v>69</v>
      </c>
      <c r="E9388" s="14" t="s">
        <v>53</v>
      </c>
      <c r="F9388" s="14" t="s">
        <v>117</v>
      </c>
      <c r="G9388" s="14" t="s">
        <v>2484</v>
      </c>
      <c r="H9388" s="14" t="s">
        <v>65</v>
      </c>
      <c r="I9388" s="14" t="s">
        <v>91</v>
      </c>
      <c r="J9388" s="14" t="s">
        <v>674</v>
      </c>
      <c r="K9388" s="15" t="n">
        <v>79.92</v>
      </c>
      <c r="L9388" s="0" t="n">
        <v>4</v>
      </c>
      <c r="M9388" s="16" t="n">
        <v>0</v>
      </c>
      <c r="N9388" s="17" t="n">
        <v>37.5624</v>
      </c>
      <c r="O9388" s="0" t="str">
        <f aca="false">TEXT(B9388,"YYYY-MM")</f>
        <v>2018-01</v>
      </c>
      <c r="P9388" s="18" t="n">
        <f aca="false">IFERROR(N9388/K9388,0)</f>
        <v>0.47</v>
      </c>
      <c r="Q9388" s="0" t="str">
        <f aca="false">IF(M9388=0,"No Discount",IF(M9388&lt;0.2,"Low (1-19%)",IF(M9388&lt;0.4,"Medium (20-39%)","High (40%+)")))</f>
        <v>No Discount</v>
      </c>
      <c r="R9388" s="0" t="str">
        <f aca="false">INDEX('Lookup Tables'!$B$2:$B$5,MATCH(F9388,'Lookup Tables'!$A$2:$A$5,0))</f>
        <v>Manager B</v>
      </c>
    </row>
    <row r="9389" customFormat="false" ht="15" hidden="false" customHeight="false" outlineLevel="0" collapsed="false">
      <c r="A9389" s="0" t="s">
        <v>6666</v>
      </c>
      <c r="B9389" s="13" t="n">
        <v>43119</v>
      </c>
      <c r="C9389" s="13" t="n">
        <v>43123</v>
      </c>
      <c r="D9389" s="14" t="s">
        <v>69</v>
      </c>
      <c r="E9389" s="14" t="s">
        <v>53</v>
      </c>
      <c r="F9389" s="14" t="s">
        <v>117</v>
      </c>
      <c r="G9389" s="14" t="s">
        <v>2484</v>
      </c>
      <c r="H9389" s="14" t="s">
        <v>65</v>
      </c>
      <c r="I9389" s="14" t="s">
        <v>91</v>
      </c>
      <c r="J9389" s="14" t="s">
        <v>587</v>
      </c>
      <c r="K9389" s="15" t="n">
        <v>12.28</v>
      </c>
      <c r="L9389" s="0" t="n">
        <v>1</v>
      </c>
      <c r="M9389" s="16" t="n">
        <v>0</v>
      </c>
      <c r="N9389" s="17" t="n">
        <v>5.7716</v>
      </c>
      <c r="O9389" s="0" t="str">
        <f aca="false">TEXT(B9389,"YYYY-MM")</f>
        <v>2018-01</v>
      </c>
      <c r="P9389" s="18" t="n">
        <f aca="false">IFERROR(N9389/K9389,0)</f>
        <v>0.47</v>
      </c>
      <c r="Q9389" s="0" t="str">
        <f aca="false">IF(M9389=0,"No Discount",IF(M9389&lt;0.2,"Low (1-19%)",IF(M9389&lt;0.4,"Medium (20-39%)","High (40%+)")))</f>
        <v>No Discount</v>
      </c>
      <c r="R9389" s="0" t="str">
        <f aca="false">INDEX('Lookup Tables'!$B$2:$B$5,MATCH(F9389,'Lookup Tables'!$A$2:$A$5,0))</f>
        <v>Manager B</v>
      </c>
    </row>
    <row r="9390" customFormat="false" ht="15" hidden="false" customHeight="false" outlineLevel="0" collapsed="false">
      <c r="A9390" s="0" t="s">
        <v>6666</v>
      </c>
      <c r="B9390" s="13" t="n">
        <v>43119</v>
      </c>
      <c r="C9390" s="13" t="n">
        <v>43123</v>
      </c>
      <c r="D9390" s="14" t="s">
        <v>69</v>
      </c>
      <c r="E9390" s="14" t="s">
        <v>53</v>
      </c>
      <c r="F9390" s="14" t="s">
        <v>117</v>
      </c>
      <c r="G9390" s="14" t="s">
        <v>2484</v>
      </c>
      <c r="H9390" s="14" t="s">
        <v>65</v>
      </c>
      <c r="I9390" s="14" t="s">
        <v>85</v>
      </c>
      <c r="J9390" s="14" t="s">
        <v>2056</v>
      </c>
      <c r="K9390" s="15" t="n">
        <v>542.94</v>
      </c>
      <c r="L9390" s="0" t="n">
        <v>3</v>
      </c>
      <c r="M9390" s="16" t="n">
        <v>0</v>
      </c>
      <c r="N9390" s="17" t="n">
        <v>152.0232</v>
      </c>
      <c r="O9390" s="0" t="str">
        <f aca="false">TEXT(B9390,"YYYY-MM")</f>
        <v>2018-01</v>
      </c>
      <c r="P9390" s="18" t="n">
        <f aca="false">IFERROR(N9390/K9390,0)</f>
        <v>0.28</v>
      </c>
      <c r="Q9390" s="0" t="str">
        <f aca="false">IF(M9390=0,"No Discount",IF(M9390&lt;0.2,"Low (1-19%)",IF(M9390&lt;0.4,"Medium (20-39%)","High (40%+)")))</f>
        <v>No Discount</v>
      </c>
      <c r="R9390" s="0" t="str">
        <f aca="false">INDEX('Lookup Tables'!$B$2:$B$5,MATCH(F9390,'Lookup Tables'!$A$2:$A$5,0))</f>
        <v>Manager B</v>
      </c>
    </row>
    <row r="9391" customFormat="false" ht="15" hidden="false" customHeight="false" outlineLevel="0" collapsed="false">
      <c r="A9391" s="0" t="s">
        <v>6666</v>
      </c>
      <c r="B9391" s="13" t="n">
        <v>43119</v>
      </c>
      <c r="C9391" s="13" t="n">
        <v>43123</v>
      </c>
      <c r="D9391" s="14" t="s">
        <v>69</v>
      </c>
      <c r="E9391" s="14" t="s">
        <v>53</v>
      </c>
      <c r="F9391" s="14" t="s">
        <v>117</v>
      </c>
      <c r="G9391" s="14" t="s">
        <v>2484</v>
      </c>
      <c r="H9391" s="14" t="s">
        <v>65</v>
      </c>
      <c r="I9391" s="14" t="s">
        <v>129</v>
      </c>
      <c r="J9391" s="14" t="s">
        <v>130</v>
      </c>
      <c r="K9391" s="15" t="n">
        <v>2.04</v>
      </c>
      <c r="L9391" s="0" t="n">
        <v>1</v>
      </c>
      <c r="M9391" s="16" t="n">
        <v>0</v>
      </c>
      <c r="N9391" s="17" t="n">
        <v>0.9588</v>
      </c>
      <c r="O9391" s="0" t="str">
        <f aca="false">TEXT(B9391,"YYYY-MM")</f>
        <v>2018-01</v>
      </c>
      <c r="P9391" s="18" t="n">
        <f aca="false">IFERROR(N9391/K9391,0)</f>
        <v>0.47</v>
      </c>
      <c r="Q9391" s="0" t="str">
        <f aca="false">IF(M9391=0,"No Discount",IF(M9391&lt;0.2,"Low (1-19%)",IF(M9391&lt;0.4,"Medium (20-39%)","High (40%+)")))</f>
        <v>No Discount</v>
      </c>
      <c r="R9391" s="0" t="str">
        <f aca="false">INDEX('Lookup Tables'!$B$2:$B$5,MATCH(F9391,'Lookup Tables'!$A$2:$A$5,0))</f>
        <v>Manager B</v>
      </c>
    </row>
    <row r="9392" customFormat="false" ht="15" hidden="false" customHeight="false" outlineLevel="0" collapsed="false">
      <c r="A9392" s="0" t="s">
        <v>6667</v>
      </c>
      <c r="B9392" s="13" t="n">
        <v>42540</v>
      </c>
      <c r="C9392" s="13" t="n">
        <v>42545</v>
      </c>
      <c r="D9392" s="14" t="s">
        <v>69</v>
      </c>
      <c r="E9392" s="14" t="s">
        <v>97</v>
      </c>
      <c r="F9392" s="14" t="s">
        <v>98</v>
      </c>
      <c r="G9392" s="14" t="s">
        <v>99</v>
      </c>
      <c r="H9392" s="14" t="s">
        <v>65</v>
      </c>
      <c r="I9392" s="14" t="s">
        <v>73</v>
      </c>
      <c r="J9392" s="14" t="s">
        <v>2480</v>
      </c>
      <c r="K9392" s="15" t="n">
        <v>228.92</v>
      </c>
      <c r="L9392" s="0" t="n">
        <v>5</v>
      </c>
      <c r="M9392" s="16" t="n">
        <v>0.2</v>
      </c>
      <c r="N9392" s="17" t="n">
        <v>14.3075</v>
      </c>
      <c r="O9392" s="0" t="str">
        <f aca="false">TEXT(B9392,"YYYY-MM")</f>
        <v>2016-06</v>
      </c>
      <c r="P9392" s="18" t="n">
        <f aca="false">IFERROR(N9392/K9392,0)</f>
        <v>0.0625</v>
      </c>
      <c r="Q9392" s="0" t="str">
        <f aca="false">IF(M9392=0,"No Discount",IF(M9392&lt;0.2,"Low (1-19%)",IF(M9392&lt;0.4,"Medium (20-39%)","High (40%+)")))</f>
        <v>Medium (20-39%)</v>
      </c>
      <c r="R9392" s="0" t="str">
        <f aca="false">INDEX('Lookup Tables'!$B$2:$B$5,MATCH(F9392,'Lookup Tables'!$A$2:$A$5,0))</f>
        <v>Manager A</v>
      </c>
    </row>
    <row r="9393" customFormat="false" ht="15" hidden="false" customHeight="false" outlineLevel="0" collapsed="false">
      <c r="A9393" s="0" t="s">
        <v>6668</v>
      </c>
      <c r="B9393" s="13" t="n">
        <v>43172</v>
      </c>
      <c r="C9393" s="13" t="n">
        <v>43175</v>
      </c>
      <c r="D9393" s="14" t="s">
        <v>137</v>
      </c>
      <c r="E9393" s="14" t="s">
        <v>62</v>
      </c>
      <c r="F9393" s="14" t="s">
        <v>98</v>
      </c>
      <c r="G9393" s="14" t="s">
        <v>146</v>
      </c>
      <c r="H9393" s="14" t="s">
        <v>80</v>
      </c>
      <c r="I9393" s="14" t="s">
        <v>81</v>
      </c>
      <c r="J9393" s="14" t="s">
        <v>1527</v>
      </c>
      <c r="K9393" s="15" t="n">
        <v>7.992</v>
      </c>
      <c r="L9393" s="0" t="n">
        <v>1</v>
      </c>
      <c r="M9393" s="16" t="n">
        <v>0.2</v>
      </c>
      <c r="N9393" s="17" t="n">
        <v>2.5974</v>
      </c>
      <c r="O9393" s="0" t="str">
        <f aca="false">TEXT(B9393,"YYYY-MM")</f>
        <v>2018-03</v>
      </c>
      <c r="P9393" s="18" t="n">
        <f aca="false">IFERROR(N9393/K9393,0)</f>
        <v>0.325</v>
      </c>
      <c r="Q9393" s="0" t="str">
        <f aca="false">IF(M9393=0,"No Discount",IF(M9393&lt;0.2,"Low (1-19%)",IF(M9393&lt;0.4,"Medium (20-39%)","High (40%+)")))</f>
        <v>Medium (20-39%)</v>
      </c>
      <c r="R9393" s="0" t="str">
        <f aca="false">INDEX('Lookup Tables'!$B$2:$B$5,MATCH(F9393,'Lookup Tables'!$A$2:$A$5,0))</f>
        <v>Manager A</v>
      </c>
    </row>
    <row r="9394" customFormat="false" ht="15" hidden="false" customHeight="false" outlineLevel="0" collapsed="false">
      <c r="A9394" s="0" t="s">
        <v>6669</v>
      </c>
      <c r="B9394" s="13" t="n">
        <v>42668</v>
      </c>
      <c r="C9394" s="13" t="n">
        <v>42668</v>
      </c>
      <c r="D9394" s="14" t="s">
        <v>606</v>
      </c>
      <c r="E9394" s="14" t="s">
        <v>62</v>
      </c>
      <c r="F9394" s="14" t="s">
        <v>63</v>
      </c>
      <c r="G9394" s="14" t="s">
        <v>252</v>
      </c>
      <c r="H9394" s="14" t="s">
        <v>56</v>
      </c>
      <c r="I9394" s="14" t="s">
        <v>59</v>
      </c>
      <c r="J9394" s="14" t="s">
        <v>3030</v>
      </c>
      <c r="K9394" s="15" t="n">
        <v>582.336</v>
      </c>
      <c r="L9394" s="0" t="n">
        <v>8</v>
      </c>
      <c r="M9394" s="16" t="n">
        <v>0.2</v>
      </c>
      <c r="N9394" s="17" t="n">
        <v>-29.1168</v>
      </c>
      <c r="O9394" s="0" t="str">
        <f aca="false">TEXT(B9394,"YYYY-MM")</f>
        <v>2016-10</v>
      </c>
      <c r="P9394" s="18" t="n">
        <f aca="false">IFERROR(N9394/K9394,0)</f>
        <v>-0.05</v>
      </c>
      <c r="Q9394" s="0" t="str">
        <f aca="false">IF(M9394=0,"No Discount",IF(M9394&lt;0.2,"Low (1-19%)",IF(M9394&lt;0.4,"Medium (20-39%)","High (40%+)")))</f>
        <v>Medium (20-39%)</v>
      </c>
      <c r="R9394" s="0" t="str">
        <f aca="false">INDEX('Lookup Tables'!$B$2:$B$5,MATCH(F9394,'Lookup Tables'!$A$2:$A$5,0))</f>
        <v>Manager D</v>
      </c>
    </row>
    <row r="9395" customFormat="false" ht="15" hidden="false" customHeight="false" outlineLevel="0" collapsed="false">
      <c r="A9395" s="0" t="s">
        <v>6670</v>
      </c>
      <c r="B9395" s="13" t="n">
        <v>42267</v>
      </c>
      <c r="C9395" s="13" t="n">
        <v>42270</v>
      </c>
      <c r="D9395" s="14" t="s">
        <v>137</v>
      </c>
      <c r="E9395" s="14" t="s">
        <v>53</v>
      </c>
      <c r="F9395" s="14" t="s">
        <v>117</v>
      </c>
      <c r="G9395" s="14" t="s">
        <v>170</v>
      </c>
      <c r="H9395" s="14" t="s">
        <v>80</v>
      </c>
      <c r="I9395" s="14" t="s">
        <v>81</v>
      </c>
      <c r="J9395" s="14" t="s">
        <v>3430</v>
      </c>
      <c r="K9395" s="15" t="n">
        <v>629.95</v>
      </c>
      <c r="L9395" s="0" t="n">
        <v>5</v>
      </c>
      <c r="M9395" s="16" t="n">
        <v>0</v>
      </c>
      <c r="N9395" s="17" t="n">
        <v>157.4875</v>
      </c>
      <c r="O9395" s="0" t="str">
        <f aca="false">TEXT(B9395,"YYYY-MM")</f>
        <v>2015-09</v>
      </c>
      <c r="P9395" s="18" t="n">
        <f aca="false">IFERROR(N9395/K9395,0)</f>
        <v>0.25</v>
      </c>
      <c r="Q9395" s="0" t="str">
        <f aca="false">IF(M9395=0,"No Discount",IF(M9395&lt;0.2,"Low (1-19%)",IF(M9395&lt;0.4,"Medium (20-39%)","High (40%+)")))</f>
        <v>No Discount</v>
      </c>
      <c r="R9395" s="0" t="str">
        <f aca="false">INDEX('Lookup Tables'!$B$2:$B$5,MATCH(F9395,'Lookup Tables'!$A$2:$A$5,0))</f>
        <v>Manager B</v>
      </c>
    </row>
    <row r="9396" customFormat="false" ht="15" hidden="false" customHeight="false" outlineLevel="0" collapsed="false">
      <c r="A9396" s="0" t="s">
        <v>6670</v>
      </c>
      <c r="B9396" s="13" t="n">
        <v>42267</v>
      </c>
      <c r="C9396" s="13" t="n">
        <v>42270</v>
      </c>
      <c r="D9396" s="14" t="s">
        <v>137</v>
      </c>
      <c r="E9396" s="14" t="s">
        <v>53</v>
      </c>
      <c r="F9396" s="14" t="s">
        <v>117</v>
      </c>
      <c r="G9396" s="14" t="s">
        <v>170</v>
      </c>
      <c r="H9396" s="14" t="s">
        <v>56</v>
      </c>
      <c r="I9396" s="14" t="s">
        <v>59</v>
      </c>
      <c r="J9396" s="14" t="s">
        <v>1158</v>
      </c>
      <c r="K9396" s="15" t="n">
        <v>631.782</v>
      </c>
      <c r="L9396" s="0" t="n">
        <v>2</v>
      </c>
      <c r="M9396" s="16" t="n">
        <v>0.1</v>
      </c>
      <c r="N9396" s="17" t="n">
        <v>140.396</v>
      </c>
      <c r="O9396" s="0" t="str">
        <f aca="false">TEXT(B9396,"YYYY-MM")</f>
        <v>2015-09</v>
      </c>
      <c r="P9396" s="18" t="n">
        <f aca="false">IFERROR(N9396/K9396,0)</f>
        <v>0.222222222222222</v>
      </c>
      <c r="Q9396" s="0" t="str">
        <f aca="false">IF(M9396=0,"No Discount",IF(M9396&lt;0.2,"Low (1-19%)",IF(M9396&lt;0.4,"Medium (20-39%)","High (40%+)")))</f>
        <v>Low (1-19%)</v>
      </c>
      <c r="R9396" s="0" t="str">
        <f aca="false">INDEX('Lookup Tables'!$B$2:$B$5,MATCH(F9396,'Lookup Tables'!$A$2:$A$5,0))</f>
        <v>Manager B</v>
      </c>
    </row>
    <row r="9397" customFormat="false" ht="15" hidden="false" customHeight="false" outlineLevel="0" collapsed="false">
      <c r="A9397" s="0" t="s">
        <v>6670</v>
      </c>
      <c r="B9397" s="13" t="n">
        <v>42267</v>
      </c>
      <c r="C9397" s="13" t="n">
        <v>42270</v>
      </c>
      <c r="D9397" s="14" t="s">
        <v>137</v>
      </c>
      <c r="E9397" s="14" t="s">
        <v>53</v>
      </c>
      <c r="F9397" s="14" t="s">
        <v>117</v>
      </c>
      <c r="G9397" s="14" t="s">
        <v>170</v>
      </c>
      <c r="H9397" s="14" t="s">
        <v>56</v>
      </c>
      <c r="I9397" s="14" t="s">
        <v>57</v>
      </c>
      <c r="J9397" s="14" t="s">
        <v>2383</v>
      </c>
      <c r="K9397" s="15" t="n">
        <v>801.568</v>
      </c>
      <c r="L9397" s="0" t="n">
        <v>2</v>
      </c>
      <c r="M9397" s="16" t="n">
        <v>0.2</v>
      </c>
      <c r="N9397" s="17" t="n">
        <v>-10.0196</v>
      </c>
      <c r="O9397" s="0" t="str">
        <f aca="false">TEXT(B9397,"YYYY-MM")</f>
        <v>2015-09</v>
      </c>
      <c r="P9397" s="18" t="n">
        <f aca="false">IFERROR(N9397/K9397,0)</f>
        <v>-0.0125</v>
      </c>
      <c r="Q9397" s="0" t="str">
        <f aca="false">IF(M9397=0,"No Discount",IF(M9397&lt;0.2,"Low (1-19%)",IF(M9397&lt;0.4,"Medium (20-39%)","High (40%+)")))</f>
        <v>Medium (20-39%)</v>
      </c>
      <c r="R9397" s="0" t="str">
        <f aca="false">INDEX('Lookup Tables'!$B$2:$B$5,MATCH(F9397,'Lookup Tables'!$A$2:$A$5,0))</f>
        <v>Manager B</v>
      </c>
    </row>
    <row r="9398" customFormat="false" ht="15" hidden="false" customHeight="false" outlineLevel="0" collapsed="false">
      <c r="A9398" s="0" t="s">
        <v>6670</v>
      </c>
      <c r="B9398" s="13" t="n">
        <v>42267</v>
      </c>
      <c r="C9398" s="13" t="n">
        <v>42270</v>
      </c>
      <c r="D9398" s="14" t="s">
        <v>137</v>
      </c>
      <c r="E9398" s="14" t="s">
        <v>53</v>
      </c>
      <c r="F9398" s="14" t="s">
        <v>117</v>
      </c>
      <c r="G9398" s="14" t="s">
        <v>170</v>
      </c>
      <c r="H9398" s="14" t="s">
        <v>65</v>
      </c>
      <c r="I9398" s="14" t="s">
        <v>66</v>
      </c>
      <c r="J9398" s="14" t="s">
        <v>166</v>
      </c>
      <c r="K9398" s="15" t="n">
        <v>75.18</v>
      </c>
      <c r="L9398" s="0" t="n">
        <v>6</v>
      </c>
      <c r="M9398" s="16" t="n">
        <v>0</v>
      </c>
      <c r="N9398" s="17" t="n">
        <v>35.3346</v>
      </c>
      <c r="O9398" s="0" t="str">
        <f aca="false">TEXT(B9398,"YYYY-MM")</f>
        <v>2015-09</v>
      </c>
      <c r="P9398" s="18" t="n">
        <f aca="false">IFERROR(N9398/K9398,0)</f>
        <v>0.47</v>
      </c>
      <c r="Q9398" s="0" t="str">
        <f aca="false">IF(M9398=0,"No Discount",IF(M9398&lt;0.2,"Low (1-19%)",IF(M9398&lt;0.4,"Medium (20-39%)","High (40%+)")))</f>
        <v>No Discount</v>
      </c>
      <c r="R9398" s="0" t="str">
        <f aca="false">INDEX('Lookup Tables'!$B$2:$B$5,MATCH(F9398,'Lookup Tables'!$A$2:$A$5,0))</f>
        <v>Manager B</v>
      </c>
    </row>
    <row r="9399" customFormat="false" ht="15" hidden="false" customHeight="false" outlineLevel="0" collapsed="false">
      <c r="A9399" s="0" t="s">
        <v>6670</v>
      </c>
      <c r="B9399" s="13" t="n">
        <v>42267</v>
      </c>
      <c r="C9399" s="13" t="n">
        <v>42270</v>
      </c>
      <c r="D9399" s="14" t="s">
        <v>137</v>
      </c>
      <c r="E9399" s="14" t="s">
        <v>53</v>
      </c>
      <c r="F9399" s="14" t="s">
        <v>117</v>
      </c>
      <c r="G9399" s="14" t="s">
        <v>170</v>
      </c>
      <c r="H9399" s="14" t="s">
        <v>65</v>
      </c>
      <c r="I9399" s="14" t="s">
        <v>85</v>
      </c>
      <c r="J9399" s="14" t="s">
        <v>2462</v>
      </c>
      <c r="K9399" s="15" t="n">
        <v>30.98</v>
      </c>
      <c r="L9399" s="0" t="n">
        <v>1</v>
      </c>
      <c r="M9399" s="16" t="n">
        <v>0</v>
      </c>
      <c r="N9399" s="17" t="n">
        <v>8.0548</v>
      </c>
      <c r="O9399" s="0" t="str">
        <f aca="false">TEXT(B9399,"YYYY-MM")</f>
        <v>2015-09</v>
      </c>
      <c r="P9399" s="18" t="n">
        <f aca="false">IFERROR(N9399/K9399,0)</f>
        <v>0.26</v>
      </c>
      <c r="Q9399" s="0" t="str">
        <f aca="false">IF(M9399=0,"No Discount",IF(M9399&lt;0.2,"Low (1-19%)",IF(M9399&lt;0.4,"Medium (20-39%)","High (40%+)")))</f>
        <v>No Discount</v>
      </c>
      <c r="R9399" s="0" t="str">
        <f aca="false">INDEX('Lookup Tables'!$B$2:$B$5,MATCH(F9399,'Lookup Tables'!$A$2:$A$5,0))</f>
        <v>Manager B</v>
      </c>
    </row>
    <row r="9400" customFormat="false" ht="15" hidden="false" customHeight="false" outlineLevel="0" collapsed="false">
      <c r="A9400" s="0" t="s">
        <v>6670</v>
      </c>
      <c r="B9400" s="13" t="n">
        <v>42267</v>
      </c>
      <c r="C9400" s="13" t="n">
        <v>42270</v>
      </c>
      <c r="D9400" s="14" t="s">
        <v>137</v>
      </c>
      <c r="E9400" s="14" t="s">
        <v>53</v>
      </c>
      <c r="F9400" s="14" t="s">
        <v>117</v>
      </c>
      <c r="G9400" s="14" t="s">
        <v>170</v>
      </c>
      <c r="H9400" s="14" t="s">
        <v>80</v>
      </c>
      <c r="I9400" s="14" t="s">
        <v>81</v>
      </c>
      <c r="J9400" s="14" t="s">
        <v>2627</v>
      </c>
      <c r="K9400" s="15" t="n">
        <v>1349.91</v>
      </c>
      <c r="L9400" s="0" t="n">
        <v>9</v>
      </c>
      <c r="M9400" s="16" t="n">
        <v>0</v>
      </c>
      <c r="N9400" s="17" t="n">
        <v>661.4559</v>
      </c>
      <c r="O9400" s="0" t="str">
        <f aca="false">TEXT(B9400,"YYYY-MM")</f>
        <v>2015-09</v>
      </c>
      <c r="P9400" s="18" t="n">
        <f aca="false">IFERROR(N9400/K9400,0)</f>
        <v>0.49</v>
      </c>
      <c r="Q9400" s="0" t="str">
        <f aca="false">IF(M9400=0,"No Discount",IF(M9400&lt;0.2,"Low (1-19%)",IF(M9400&lt;0.4,"Medium (20-39%)","High (40%+)")))</f>
        <v>No Discount</v>
      </c>
      <c r="R9400" s="0" t="str">
        <f aca="false">INDEX('Lookup Tables'!$B$2:$B$5,MATCH(F9400,'Lookup Tables'!$A$2:$A$5,0))</f>
        <v>Manager B</v>
      </c>
    </row>
    <row r="9401" customFormat="false" ht="15" hidden="false" customHeight="false" outlineLevel="0" collapsed="false">
      <c r="A9401" s="0" t="s">
        <v>6671</v>
      </c>
      <c r="B9401" s="13" t="n">
        <v>43050</v>
      </c>
      <c r="C9401" s="13" t="n">
        <v>43054</v>
      </c>
      <c r="D9401" s="14" t="s">
        <v>69</v>
      </c>
      <c r="E9401" s="14" t="s">
        <v>53</v>
      </c>
      <c r="F9401" s="14" t="s">
        <v>98</v>
      </c>
      <c r="G9401" s="14" t="s">
        <v>146</v>
      </c>
      <c r="H9401" s="14" t="s">
        <v>65</v>
      </c>
      <c r="I9401" s="14" t="s">
        <v>78</v>
      </c>
      <c r="J9401" s="14" t="s">
        <v>891</v>
      </c>
      <c r="K9401" s="15" t="n">
        <v>14.112</v>
      </c>
      <c r="L9401" s="0" t="n">
        <v>6</v>
      </c>
      <c r="M9401" s="16" t="n">
        <v>0.2</v>
      </c>
      <c r="N9401" s="17" t="n">
        <v>1.2348</v>
      </c>
      <c r="O9401" s="0" t="str">
        <f aca="false">TEXT(B9401,"YYYY-MM")</f>
        <v>2017-11</v>
      </c>
      <c r="P9401" s="18" t="n">
        <f aca="false">IFERROR(N9401/K9401,0)</f>
        <v>0.0875</v>
      </c>
      <c r="Q9401" s="0" t="str">
        <f aca="false">IF(M9401=0,"No Discount",IF(M9401&lt;0.2,"Low (1-19%)",IF(M9401&lt;0.4,"Medium (20-39%)","High (40%+)")))</f>
        <v>Medium (20-39%)</v>
      </c>
      <c r="R9401" s="0" t="str">
        <f aca="false">INDEX('Lookup Tables'!$B$2:$B$5,MATCH(F9401,'Lookup Tables'!$A$2:$A$5,0))</f>
        <v>Manager A</v>
      </c>
    </row>
    <row r="9402" customFormat="false" ht="15" hidden="false" customHeight="false" outlineLevel="0" collapsed="false">
      <c r="A9402" s="0" t="s">
        <v>6672</v>
      </c>
      <c r="B9402" s="13" t="n">
        <v>42629</v>
      </c>
      <c r="C9402" s="13" t="n">
        <v>42634</v>
      </c>
      <c r="D9402" s="14" t="s">
        <v>69</v>
      </c>
      <c r="E9402" s="14" t="s">
        <v>53</v>
      </c>
      <c r="F9402" s="14" t="s">
        <v>54</v>
      </c>
      <c r="G9402" s="14" t="s">
        <v>193</v>
      </c>
      <c r="H9402" s="14" t="s">
        <v>65</v>
      </c>
      <c r="I9402" s="14" t="s">
        <v>129</v>
      </c>
      <c r="J9402" s="14" t="s">
        <v>340</v>
      </c>
      <c r="K9402" s="15" t="n">
        <v>31.12</v>
      </c>
      <c r="L9402" s="0" t="n">
        <v>4</v>
      </c>
      <c r="M9402" s="16" t="n">
        <v>0</v>
      </c>
      <c r="N9402" s="17" t="n">
        <v>14.6264</v>
      </c>
      <c r="O9402" s="0" t="str">
        <f aca="false">TEXT(B9402,"YYYY-MM")</f>
        <v>2016-09</v>
      </c>
      <c r="P9402" s="18" t="n">
        <f aca="false">IFERROR(N9402/K9402,0)</f>
        <v>0.47</v>
      </c>
      <c r="Q9402" s="0" t="str">
        <f aca="false">IF(M9402=0,"No Discount",IF(M9402&lt;0.2,"Low (1-19%)",IF(M9402&lt;0.4,"Medium (20-39%)","High (40%+)")))</f>
        <v>No Discount</v>
      </c>
      <c r="R9402" s="0" t="str">
        <f aca="false">INDEX('Lookup Tables'!$B$2:$B$5,MATCH(F9402,'Lookup Tables'!$A$2:$A$5,0))</f>
        <v>Manager C</v>
      </c>
    </row>
    <row r="9403" customFormat="false" ht="15" hidden="false" customHeight="false" outlineLevel="0" collapsed="false">
      <c r="A9403" s="0" t="s">
        <v>6673</v>
      </c>
      <c r="B9403" s="13" t="n">
        <v>42179</v>
      </c>
      <c r="C9403" s="13" t="n">
        <v>42183</v>
      </c>
      <c r="D9403" s="14" t="s">
        <v>69</v>
      </c>
      <c r="E9403" s="14" t="s">
        <v>53</v>
      </c>
      <c r="F9403" s="14" t="s">
        <v>63</v>
      </c>
      <c r="G9403" s="14" t="s">
        <v>189</v>
      </c>
      <c r="H9403" s="14" t="s">
        <v>56</v>
      </c>
      <c r="I9403" s="14" t="s">
        <v>76</v>
      </c>
      <c r="J9403" s="14" t="s">
        <v>3496</v>
      </c>
      <c r="K9403" s="15" t="n">
        <v>4.272</v>
      </c>
      <c r="L9403" s="0" t="n">
        <v>2</v>
      </c>
      <c r="M9403" s="16" t="n">
        <v>0.2</v>
      </c>
      <c r="N9403" s="17" t="n">
        <v>0.9612</v>
      </c>
      <c r="O9403" s="0" t="str">
        <f aca="false">TEXT(B9403,"YYYY-MM")</f>
        <v>2015-06</v>
      </c>
      <c r="P9403" s="18" t="n">
        <f aca="false">IFERROR(N9403/K9403,0)</f>
        <v>0.225</v>
      </c>
      <c r="Q9403" s="0" t="str">
        <f aca="false">IF(M9403=0,"No Discount",IF(M9403&lt;0.2,"Low (1-19%)",IF(M9403&lt;0.4,"Medium (20-39%)","High (40%+)")))</f>
        <v>Medium (20-39%)</v>
      </c>
      <c r="R9403" s="0" t="str">
        <f aca="false">INDEX('Lookup Tables'!$B$2:$B$5,MATCH(F9403,'Lookup Tables'!$A$2:$A$5,0))</f>
        <v>Manager D</v>
      </c>
    </row>
    <row r="9404" customFormat="false" ht="15" hidden="false" customHeight="false" outlineLevel="0" collapsed="false">
      <c r="A9404" s="0" t="s">
        <v>6674</v>
      </c>
      <c r="B9404" s="13" t="n">
        <v>42959</v>
      </c>
      <c r="C9404" s="13" t="n">
        <v>42964</v>
      </c>
      <c r="D9404" s="14" t="s">
        <v>52</v>
      </c>
      <c r="E9404" s="14" t="s">
        <v>53</v>
      </c>
      <c r="F9404" s="14" t="s">
        <v>117</v>
      </c>
      <c r="G9404" s="14" t="s">
        <v>170</v>
      </c>
      <c r="H9404" s="14" t="s">
        <v>56</v>
      </c>
      <c r="I9404" s="14" t="s">
        <v>71</v>
      </c>
      <c r="J9404" s="14" t="s">
        <v>1087</v>
      </c>
      <c r="K9404" s="15" t="n">
        <v>209.148</v>
      </c>
      <c r="L9404" s="0" t="n">
        <v>2</v>
      </c>
      <c r="M9404" s="16" t="n">
        <v>0.4</v>
      </c>
      <c r="N9404" s="17" t="n">
        <v>-66.2302</v>
      </c>
      <c r="O9404" s="0" t="str">
        <f aca="false">TEXT(B9404,"YYYY-MM")</f>
        <v>2017-08</v>
      </c>
      <c r="P9404" s="18" t="n">
        <f aca="false">IFERROR(N9404/K9404,0)</f>
        <v>-0.316666666666667</v>
      </c>
      <c r="Q9404" s="0" t="str">
        <f aca="false">IF(M9404=0,"No Discount",IF(M9404&lt;0.2,"Low (1-19%)",IF(M9404&lt;0.4,"Medium (20-39%)","High (40%+)")))</f>
        <v>High (40%+)</v>
      </c>
      <c r="R9404" s="0" t="str">
        <f aca="false">INDEX('Lookup Tables'!$B$2:$B$5,MATCH(F9404,'Lookup Tables'!$A$2:$A$5,0))</f>
        <v>Manager B</v>
      </c>
    </row>
    <row r="9405" customFormat="false" ht="15" hidden="false" customHeight="false" outlineLevel="0" collapsed="false">
      <c r="A9405" s="0" t="s">
        <v>6674</v>
      </c>
      <c r="B9405" s="13" t="n">
        <v>42959</v>
      </c>
      <c r="C9405" s="13" t="n">
        <v>42964</v>
      </c>
      <c r="D9405" s="14" t="s">
        <v>52</v>
      </c>
      <c r="E9405" s="14" t="s">
        <v>53</v>
      </c>
      <c r="F9405" s="14" t="s">
        <v>117</v>
      </c>
      <c r="G9405" s="14" t="s">
        <v>170</v>
      </c>
      <c r="H9405" s="14" t="s">
        <v>65</v>
      </c>
      <c r="I9405" s="14" t="s">
        <v>73</v>
      </c>
      <c r="J9405" s="14" t="s">
        <v>2373</v>
      </c>
      <c r="K9405" s="15" t="n">
        <v>1591.02</v>
      </c>
      <c r="L9405" s="0" t="n">
        <v>6</v>
      </c>
      <c r="M9405" s="16" t="n">
        <v>0</v>
      </c>
      <c r="N9405" s="17" t="n">
        <v>286.3836</v>
      </c>
      <c r="O9405" s="0" t="str">
        <f aca="false">TEXT(B9405,"YYYY-MM")</f>
        <v>2017-08</v>
      </c>
      <c r="P9405" s="18" t="n">
        <f aca="false">IFERROR(N9405/K9405,0)</f>
        <v>0.18</v>
      </c>
      <c r="Q9405" s="0" t="str">
        <f aca="false">IF(M9405=0,"No Discount",IF(M9405&lt;0.2,"Low (1-19%)",IF(M9405&lt;0.4,"Medium (20-39%)","High (40%+)")))</f>
        <v>No Discount</v>
      </c>
      <c r="R9405" s="0" t="str">
        <f aca="false">INDEX('Lookup Tables'!$B$2:$B$5,MATCH(F9405,'Lookup Tables'!$A$2:$A$5,0))</f>
        <v>Manager B</v>
      </c>
    </row>
    <row r="9406" customFormat="false" ht="15" hidden="false" customHeight="false" outlineLevel="0" collapsed="false">
      <c r="A9406" s="0" t="s">
        <v>6675</v>
      </c>
      <c r="B9406" s="13" t="n">
        <v>43203</v>
      </c>
      <c r="C9406" s="13" t="n">
        <v>43207</v>
      </c>
      <c r="D9406" s="14" t="s">
        <v>69</v>
      </c>
      <c r="E9406" s="14" t="s">
        <v>62</v>
      </c>
      <c r="F9406" s="14" t="s">
        <v>117</v>
      </c>
      <c r="G9406" s="14" t="s">
        <v>118</v>
      </c>
      <c r="H9406" s="14" t="s">
        <v>65</v>
      </c>
      <c r="I9406" s="14" t="s">
        <v>171</v>
      </c>
      <c r="J9406" s="14" t="s">
        <v>2360</v>
      </c>
      <c r="K9406" s="15" t="n">
        <v>7.92</v>
      </c>
      <c r="L9406" s="0" t="n">
        <v>5</v>
      </c>
      <c r="M9406" s="16" t="n">
        <v>0.2</v>
      </c>
      <c r="N9406" s="17" t="n">
        <v>1.683</v>
      </c>
      <c r="O9406" s="0" t="str">
        <f aca="false">TEXT(B9406,"YYYY-MM")</f>
        <v>2018-04</v>
      </c>
      <c r="P9406" s="18" t="n">
        <f aca="false">IFERROR(N9406/K9406,0)</f>
        <v>0.2125</v>
      </c>
      <c r="Q9406" s="0" t="str">
        <f aca="false">IF(M9406=0,"No Discount",IF(M9406&lt;0.2,"Low (1-19%)",IF(M9406&lt;0.4,"Medium (20-39%)","High (40%+)")))</f>
        <v>Medium (20-39%)</v>
      </c>
      <c r="R9406" s="0" t="str">
        <f aca="false">INDEX('Lookup Tables'!$B$2:$B$5,MATCH(F9406,'Lookup Tables'!$A$2:$A$5,0))</f>
        <v>Manager B</v>
      </c>
    </row>
    <row r="9407" customFormat="false" ht="15" hidden="false" customHeight="false" outlineLevel="0" collapsed="false">
      <c r="A9407" s="0" t="s">
        <v>6676</v>
      </c>
      <c r="B9407" s="13" t="n">
        <v>42077</v>
      </c>
      <c r="C9407" s="13" t="n">
        <v>42080</v>
      </c>
      <c r="D9407" s="14" t="s">
        <v>137</v>
      </c>
      <c r="E9407" s="14" t="s">
        <v>97</v>
      </c>
      <c r="F9407" s="14" t="s">
        <v>98</v>
      </c>
      <c r="G9407" s="14" t="s">
        <v>146</v>
      </c>
      <c r="H9407" s="14" t="s">
        <v>80</v>
      </c>
      <c r="I9407" s="14" t="s">
        <v>345</v>
      </c>
      <c r="J9407" s="14" t="s">
        <v>2846</v>
      </c>
      <c r="K9407" s="15" t="n">
        <v>574.91</v>
      </c>
      <c r="L9407" s="0" t="n">
        <v>2</v>
      </c>
      <c r="M9407" s="16" t="n">
        <v>0.3</v>
      </c>
      <c r="N9407" s="17" t="n">
        <v>156.047</v>
      </c>
      <c r="O9407" s="0" t="str">
        <f aca="false">TEXT(B9407,"YYYY-MM")</f>
        <v>2015-03</v>
      </c>
      <c r="P9407" s="18" t="n">
        <f aca="false">IFERROR(N9407/K9407,0)</f>
        <v>0.271428571428571</v>
      </c>
      <c r="Q9407" s="0" t="str">
        <f aca="false">IF(M9407=0,"No Discount",IF(M9407&lt;0.2,"Low (1-19%)",IF(M9407&lt;0.4,"Medium (20-39%)","High (40%+)")))</f>
        <v>Medium (20-39%)</v>
      </c>
      <c r="R9407" s="0" t="str">
        <f aca="false">INDEX('Lookup Tables'!$B$2:$B$5,MATCH(F9407,'Lookup Tables'!$A$2:$A$5,0))</f>
        <v>Manager A</v>
      </c>
    </row>
    <row r="9408" customFormat="false" ht="15" hidden="false" customHeight="false" outlineLevel="0" collapsed="false">
      <c r="A9408" s="0" t="s">
        <v>6676</v>
      </c>
      <c r="B9408" s="13" t="n">
        <v>42077</v>
      </c>
      <c r="C9408" s="13" t="n">
        <v>42080</v>
      </c>
      <c r="D9408" s="14" t="s">
        <v>137</v>
      </c>
      <c r="E9408" s="14" t="s">
        <v>97</v>
      </c>
      <c r="F9408" s="14" t="s">
        <v>98</v>
      </c>
      <c r="G9408" s="14" t="s">
        <v>146</v>
      </c>
      <c r="H9408" s="14" t="s">
        <v>65</v>
      </c>
      <c r="I9408" s="14" t="s">
        <v>91</v>
      </c>
      <c r="J9408" s="14" t="s">
        <v>4555</v>
      </c>
      <c r="K9408" s="15" t="n">
        <v>8.448</v>
      </c>
      <c r="L9408" s="0" t="n">
        <v>2</v>
      </c>
      <c r="M9408" s="16" t="n">
        <v>0.2</v>
      </c>
      <c r="N9408" s="17" t="n">
        <v>2.64</v>
      </c>
      <c r="O9408" s="0" t="str">
        <f aca="false">TEXT(B9408,"YYYY-MM")</f>
        <v>2015-03</v>
      </c>
      <c r="P9408" s="18" t="n">
        <f aca="false">IFERROR(N9408/K9408,0)</f>
        <v>0.3125</v>
      </c>
      <c r="Q9408" s="0" t="str">
        <f aca="false">IF(M9408=0,"No Discount",IF(M9408&lt;0.2,"Low (1-19%)",IF(M9408&lt;0.4,"Medium (20-39%)","High (40%+)")))</f>
        <v>Medium (20-39%)</v>
      </c>
      <c r="R9408" s="0" t="str">
        <f aca="false">INDEX('Lookup Tables'!$B$2:$B$5,MATCH(F9408,'Lookup Tables'!$A$2:$A$5,0))</f>
        <v>Manager A</v>
      </c>
    </row>
    <row r="9409" customFormat="false" ht="15" hidden="false" customHeight="false" outlineLevel="0" collapsed="false">
      <c r="A9409" s="0" t="s">
        <v>6677</v>
      </c>
      <c r="B9409" s="13" t="n">
        <v>43365</v>
      </c>
      <c r="C9409" s="13" t="n">
        <v>43367</v>
      </c>
      <c r="D9409" s="14" t="s">
        <v>52</v>
      </c>
      <c r="E9409" s="14" t="s">
        <v>53</v>
      </c>
      <c r="F9409" s="14" t="s">
        <v>117</v>
      </c>
      <c r="G9409" s="14" t="s">
        <v>170</v>
      </c>
      <c r="H9409" s="14" t="s">
        <v>80</v>
      </c>
      <c r="I9409" s="14" t="s">
        <v>123</v>
      </c>
      <c r="J9409" s="14" t="s">
        <v>2269</v>
      </c>
      <c r="K9409" s="15" t="n">
        <v>1071</v>
      </c>
      <c r="L9409" s="0" t="n">
        <v>9</v>
      </c>
      <c r="M9409" s="16" t="n">
        <v>0</v>
      </c>
      <c r="N9409" s="17" t="n">
        <v>171.36</v>
      </c>
      <c r="O9409" s="0" t="str">
        <f aca="false">TEXT(B9409,"YYYY-MM")</f>
        <v>2018-09</v>
      </c>
      <c r="P9409" s="18" t="n">
        <f aca="false">IFERROR(N9409/K9409,0)</f>
        <v>0.16</v>
      </c>
      <c r="Q9409" s="0" t="str">
        <f aca="false">IF(M9409=0,"No Discount",IF(M9409&lt;0.2,"Low (1-19%)",IF(M9409&lt;0.4,"Medium (20-39%)","High (40%+)")))</f>
        <v>No Discount</v>
      </c>
      <c r="R9409" s="0" t="str">
        <f aca="false">INDEX('Lookup Tables'!$B$2:$B$5,MATCH(F9409,'Lookup Tables'!$A$2:$A$5,0))</f>
        <v>Manager B</v>
      </c>
    </row>
    <row r="9410" customFormat="false" ht="15" hidden="false" customHeight="false" outlineLevel="0" collapsed="false">
      <c r="A9410" s="0" t="s">
        <v>6677</v>
      </c>
      <c r="B9410" s="13" t="n">
        <v>43365</v>
      </c>
      <c r="C9410" s="13" t="n">
        <v>43367</v>
      </c>
      <c r="D9410" s="14" t="s">
        <v>52</v>
      </c>
      <c r="E9410" s="14" t="s">
        <v>53</v>
      </c>
      <c r="F9410" s="14" t="s">
        <v>117</v>
      </c>
      <c r="G9410" s="14" t="s">
        <v>170</v>
      </c>
      <c r="H9410" s="14" t="s">
        <v>56</v>
      </c>
      <c r="I9410" s="14" t="s">
        <v>76</v>
      </c>
      <c r="J9410" s="14" t="s">
        <v>4492</v>
      </c>
      <c r="K9410" s="15" t="n">
        <v>12.07</v>
      </c>
      <c r="L9410" s="0" t="n">
        <v>1</v>
      </c>
      <c r="M9410" s="16" t="n">
        <v>0</v>
      </c>
      <c r="N9410" s="17" t="n">
        <v>3.9831</v>
      </c>
      <c r="O9410" s="0" t="str">
        <f aca="false">TEXT(B9410,"YYYY-MM")</f>
        <v>2018-09</v>
      </c>
      <c r="P9410" s="18" t="n">
        <f aca="false">IFERROR(N9410/K9410,0)</f>
        <v>0.33</v>
      </c>
      <c r="Q9410" s="0" t="str">
        <f aca="false">IF(M9410=0,"No Discount",IF(M9410&lt;0.2,"Low (1-19%)",IF(M9410&lt;0.4,"Medium (20-39%)","High (40%+)")))</f>
        <v>No Discount</v>
      </c>
      <c r="R9410" s="0" t="str">
        <f aca="false">INDEX('Lookup Tables'!$B$2:$B$5,MATCH(F9410,'Lookup Tables'!$A$2:$A$5,0))</f>
        <v>Manager B</v>
      </c>
    </row>
    <row r="9411" customFormat="false" ht="15" hidden="false" customHeight="false" outlineLevel="0" collapsed="false">
      <c r="A9411" s="0" t="s">
        <v>6678</v>
      </c>
      <c r="B9411" s="13" t="n">
        <v>43444</v>
      </c>
      <c r="C9411" s="13" t="n">
        <v>43447</v>
      </c>
      <c r="D9411" s="14" t="s">
        <v>137</v>
      </c>
      <c r="E9411" s="14" t="s">
        <v>53</v>
      </c>
      <c r="F9411" s="14" t="s">
        <v>117</v>
      </c>
      <c r="G9411" s="14" t="s">
        <v>118</v>
      </c>
      <c r="H9411" s="14" t="s">
        <v>65</v>
      </c>
      <c r="I9411" s="14" t="s">
        <v>83</v>
      </c>
      <c r="J9411" s="14" t="s">
        <v>1120</v>
      </c>
      <c r="K9411" s="15" t="n">
        <v>3.273</v>
      </c>
      <c r="L9411" s="0" t="n">
        <v>1</v>
      </c>
      <c r="M9411" s="16" t="n">
        <v>0.7</v>
      </c>
      <c r="N9411" s="17" t="n">
        <v>-2.5093</v>
      </c>
      <c r="O9411" s="0" t="str">
        <f aca="false">TEXT(B9411,"YYYY-MM")</f>
        <v>2018-12</v>
      </c>
      <c r="P9411" s="18" t="n">
        <f aca="false">IFERROR(N9411/K9411,0)</f>
        <v>-0.766666666666667</v>
      </c>
      <c r="Q9411" s="0" t="str">
        <f aca="false">IF(M9411=0,"No Discount",IF(M9411&lt;0.2,"Low (1-19%)",IF(M9411&lt;0.4,"Medium (20-39%)","High (40%+)")))</f>
        <v>High (40%+)</v>
      </c>
      <c r="R9411" s="0" t="str">
        <f aca="false">INDEX('Lookup Tables'!$B$2:$B$5,MATCH(F9411,'Lookup Tables'!$A$2:$A$5,0))</f>
        <v>Manager B</v>
      </c>
    </row>
    <row r="9412" customFormat="false" ht="15" hidden="false" customHeight="false" outlineLevel="0" collapsed="false">
      <c r="A9412" s="0" t="s">
        <v>6678</v>
      </c>
      <c r="B9412" s="13" t="n">
        <v>43444</v>
      </c>
      <c r="C9412" s="13" t="n">
        <v>43447</v>
      </c>
      <c r="D9412" s="14" t="s">
        <v>137</v>
      </c>
      <c r="E9412" s="14" t="s">
        <v>53</v>
      </c>
      <c r="F9412" s="14" t="s">
        <v>117</v>
      </c>
      <c r="G9412" s="14" t="s">
        <v>118</v>
      </c>
      <c r="H9412" s="14" t="s">
        <v>56</v>
      </c>
      <c r="I9412" s="14" t="s">
        <v>76</v>
      </c>
      <c r="J9412" s="14" t="s">
        <v>896</v>
      </c>
      <c r="K9412" s="15" t="n">
        <v>87.92</v>
      </c>
      <c r="L9412" s="0" t="n">
        <v>5</v>
      </c>
      <c r="M9412" s="16" t="n">
        <v>0.2</v>
      </c>
      <c r="N9412" s="17" t="n">
        <v>15.386</v>
      </c>
      <c r="O9412" s="0" t="str">
        <f aca="false">TEXT(B9412,"YYYY-MM")</f>
        <v>2018-12</v>
      </c>
      <c r="P9412" s="18" t="n">
        <f aca="false">IFERROR(N9412/K9412,0)</f>
        <v>0.175</v>
      </c>
      <c r="Q9412" s="0" t="str">
        <f aca="false">IF(M9412=0,"No Discount",IF(M9412&lt;0.2,"Low (1-19%)",IF(M9412&lt;0.4,"Medium (20-39%)","High (40%+)")))</f>
        <v>Medium (20-39%)</v>
      </c>
      <c r="R9412" s="0" t="str">
        <f aca="false">INDEX('Lookup Tables'!$B$2:$B$5,MATCH(F9412,'Lookup Tables'!$A$2:$A$5,0))</f>
        <v>Manager B</v>
      </c>
    </row>
    <row r="9413" customFormat="false" ht="15" hidden="false" customHeight="false" outlineLevel="0" collapsed="false">
      <c r="A9413" s="0" t="s">
        <v>6679</v>
      </c>
      <c r="B9413" s="13" t="n">
        <v>42804</v>
      </c>
      <c r="C9413" s="13" t="n">
        <v>42808</v>
      </c>
      <c r="D9413" s="14" t="s">
        <v>52</v>
      </c>
      <c r="E9413" s="14" t="s">
        <v>62</v>
      </c>
      <c r="F9413" s="14" t="s">
        <v>63</v>
      </c>
      <c r="G9413" s="14" t="s">
        <v>189</v>
      </c>
      <c r="H9413" s="14" t="s">
        <v>65</v>
      </c>
      <c r="I9413" s="14" t="s">
        <v>73</v>
      </c>
      <c r="J9413" s="14" t="s">
        <v>941</v>
      </c>
      <c r="K9413" s="15" t="n">
        <v>104.696</v>
      </c>
      <c r="L9413" s="0" t="n">
        <v>1</v>
      </c>
      <c r="M9413" s="16" t="n">
        <v>0.2</v>
      </c>
      <c r="N9413" s="17" t="n">
        <v>6.5435</v>
      </c>
      <c r="O9413" s="0" t="str">
        <f aca="false">TEXT(B9413,"YYYY-MM")</f>
        <v>2017-03</v>
      </c>
      <c r="P9413" s="18" t="n">
        <f aca="false">IFERROR(N9413/K9413,0)</f>
        <v>0.0625</v>
      </c>
      <c r="Q9413" s="0" t="str">
        <f aca="false">IF(M9413=0,"No Discount",IF(M9413&lt;0.2,"Low (1-19%)",IF(M9413&lt;0.4,"Medium (20-39%)","High (40%+)")))</f>
        <v>Medium (20-39%)</v>
      </c>
      <c r="R9413" s="0" t="str">
        <f aca="false">INDEX('Lookup Tables'!$B$2:$B$5,MATCH(F9413,'Lookup Tables'!$A$2:$A$5,0))</f>
        <v>Manager D</v>
      </c>
    </row>
    <row r="9414" customFormat="false" ht="15" hidden="false" customHeight="false" outlineLevel="0" collapsed="false">
      <c r="A9414" s="0" t="s">
        <v>6680</v>
      </c>
      <c r="B9414" s="13" t="n">
        <v>42396</v>
      </c>
      <c r="C9414" s="13" t="n">
        <v>42398</v>
      </c>
      <c r="D9414" s="14" t="s">
        <v>137</v>
      </c>
      <c r="E9414" s="14" t="s">
        <v>53</v>
      </c>
      <c r="F9414" s="14" t="s">
        <v>63</v>
      </c>
      <c r="G9414" s="14" t="s">
        <v>64</v>
      </c>
      <c r="H9414" s="14" t="s">
        <v>56</v>
      </c>
      <c r="I9414" s="14" t="s">
        <v>59</v>
      </c>
      <c r="J9414" s="14" t="s">
        <v>861</v>
      </c>
      <c r="K9414" s="15" t="n">
        <v>2803.92</v>
      </c>
      <c r="L9414" s="0" t="n">
        <v>5</v>
      </c>
      <c r="M9414" s="16" t="n">
        <v>0.2</v>
      </c>
      <c r="N9414" s="17" t="n">
        <v>0</v>
      </c>
      <c r="O9414" s="0" t="str">
        <f aca="false">TEXT(B9414,"YYYY-MM")</f>
        <v>2016-01</v>
      </c>
      <c r="P9414" s="18" t="n">
        <f aca="false">IFERROR(N9414/K9414,0)</f>
        <v>0</v>
      </c>
      <c r="Q9414" s="0" t="str">
        <f aca="false">IF(M9414=0,"No Discount",IF(M9414&lt;0.2,"Low (1-19%)",IF(M9414&lt;0.4,"Medium (20-39%)","High (40%+)")))</f>
        <v>Medium (20-39%)</v>
      </c>
      <c r="R9414" s="0" t="str">
        <f aca="false">INDEX('Lookup Tables'!$B$2:$B$5,MATCH(F9414,'Lookup Tables'!$A$2:$A$5,0))</f>
        <v>Manager D</v>
      </c>
    </row>
    <row r="9415" customFormat="false" ht="15" hidden="false" customHeight="false" outlineLevel="0" collapsed="false">
      <c r="A9415" s="0" t="s">
        <v>6681</v>
      </c>
      <c r="B9415" s="13" t="n">
        <v>43004</v>
      </c>
      <c r="C9415" s="13" t="n">
        <v>43005</v>
      </c>
      <c r="D9415" s="14" t="s">
        <v>137</v>
      </c>
      <c r="E9415" s="14" t="s">
        <v>62</v>
      </c>
      <c r="F9415" s="14" t="s">
        <v>98</v>
      </c>
      <c r="G9415" s="14" t="s">
        <v>99</v>
      </c>
      <c r="H9415" s="14" t="s">
        <v>65</v>
      </c>
      <c r="I9415" s="14" t="s">
        <v>83</v>
      </c>
      <c r="J9415" s="14" t="s">
        <v>1470</v>
      </c>
      <c r="K9415" s="15" t="n">
        <v>6.816</v>
      </c>
      <c r="L9415" s="0" t="n">
        <v>2</v>
      </c>
      <c r="M9415" s="16" t="n">
        <v>0.8</v>
      </c>
      <c r="N9415" s="17" t="n">
        <v>-11.5872</v>
      </c>
      <c r="O9415" s="0" t="str">
        <f aca="false">TEXT(B9415,"YYYY-MM")</f>
        <v>2017-09</v>
      </c>
      <c r="P9415" s="18" t="n">
        <f aca="false">IFERROR(N9415/K9415,0)</f>
        <v>-1.7</v>
      </c>
      <c r="Q9415" s="0" t="str">
        <f aca="false">IF(M9415=0,"No Discount",IF(M9415&lt;0.2,"Low (1-19%)",IF(M9415&lt;0.4,"Medium (20-39%)","High (40%+)")))</f>
        <v>High (40%+)</v>
      </c>
      <c r="R9415" s="0" t="str">
        <f aca="false">INDEX('Lookup Tables'!$B$2:$B$5,MATCH(F9415,'Lookup Tables'!$A$2:$A$5,0))</f>
        <v>Manager A</v>
      </c>
    </row>
    <row r="9416" customFormat="false" ht="15" hidden="false" customHeight="false" outlineLevel="0" collapsed="false">
      <c r="A9416" s="0" t="s">
        <v>6682</v>
      </c>
      <c r="B9416" s="13" t="n">
        <v>42661</v>
      </c>
      <c r="C9416" s="13" t="n">
        <v>42665</v>
      </c>
      <c r="D9416" s="14" t="s">
        <v>69</v>
      </c>
      <c r="E9416" s="14" t="s">
        <v>53</v>
      </c>
      <c r="F9416" s="14" t="s">
        <v>63</v>
      </c>
      <c r="G9416" s="14" t="s">
        <v>94</v>
      </c>
      <c r="H9416" s="14" t="s">
        <v>80</v>
      </c>
      <c r="I9416" s="14" t="s">
        <v>81</v>
      </c>
      <c r="J9416" s="14" t="s">
        <v>5375</v>
      </c>
      <c r="K9416" s="15" t="n">
        <v>249.584</v>
      </c>
      <c r="L9416" s="0" t="n">
        <v>2</v>
      </c>
      <c r="M9416" s="16" t="n">
        <v>0.2</v>
      </c>
      <c r="N9416" s="17" t="n">
        <v>15.599</v>
      </c>
      <c r="O9416" s="0" t="str">
        <f aca="false">TEXT(B9416,"YYYY-MM")</f>
        <v>2016-10</v>
      </c>
      <c r="P9416" s="18" t="n">
        <f aca="false">IFERROR(N9416/K9416,0)</f>
        <v>0.0625</v>
      </c>
      <c r="Q9416" s="0" t="str">
        <f aca="false">IF(M9416=0,"No Discount",IF(M9416&lt;0.2,"Low (1-19%)",IF(M9416&lt;0.4,"Medium (20-39%)","High (40%+)")))</f>
        <v>Medium (20-39%)</v>
      </c>
      <c r="R9416" s="0" t="str">
        <f aca="false">INDEX('Lookup Tables'!$B$2:$B$5,MATCH(F9416,'Lookup Tables'!$A$2:$A$5,0))</f>
        <v>Manager D</v>
      </c>
    </row>
    <row r="9417" customFormat="false" ht="15" hidden="false" customHeight="false" outlineLevel="0" collapsed="false">
      <c r="A9417" s="0" t="s">
        <v>6682</v>
      </c>
      <c r="B9417" s="13" t="n">
        <v>42661</v>
      </c>
      <c r="C9417" s="13" t="n">
        <v>42665</v>
      </c>
      <c r="D9417" s="14" t="s">
        <v>69</v>
      </c>
      <c r="E9417" s="14" t="s">
        <v>53</v>
      </c>
      <c r="F9417" s="14" t="s">
        <v>63</v>
      </c>
      <c r="G9417" s="14" t="s">
        <v>94</v>
      </c>
      <c r="H9417" s="14" t="s">
        <v>65</v>
      </c>
      <c r="I9417" s="14" t="s">
        <v>91</v>
      </c>
      <c r="J9417" s="14" t="s">
        <v>2616</v>
      </c>
      <c r="K9417" s="15" t="n">
        <v>17.94</v>
      </c>
      <c r="L9417" s="0" t="n">
        <v>3</v>
      </c>
      <c r="M9417" s="16" t="n">
        <v>0</v>
      </c>
      <c r="N9417" s="17" t="n">
        <v>8.7906</v>
      </c>
      <c r="O9417" s="0" t="str">
        <f aca="false">TEXT(B9417,"YYYY-MM")</f>
        <v>2016-10</v>
      </c>
      <c r="P9417" s="18" t="n">
        <f aca="false">IFERROR(N9417/K9417,0)</f>
        <v>0.49</v>
      </c>
      <c r="Q9417" s="0" t="str">
        <f aca="false">IF(M9417=0,"No Discount",IF(M9417&lt;0.2,"Low (1-19%)",IF(M9417&lt;0.4,"Medium (20-39%)","High (40%+)")))</f>
        <v>No Discount</v>
      </c>
      <c r="R9417" s="0" t="str">
        <f aca="false">INDEX('Lookup Tables'!$B$2:$B$5,MATCH(F9417,'Lookup Tables'!$A$2:$A$5,0))</f>
        <v>Manager D</v>
      </c>
    </row>
    <row r="9418" customFormat="false" ht="15" hidden="false" customHeight="false" outlineLevel="0" collapsed="false">
      <c r="A9418" s="0" t="s">
        <v>6682</v>
      </c>
      <c r="B9418" s="13" t="n">
        <v>42661</v>
      </c>
      <c r="C9418" s="13" t="n">
        <v>42665</v>
      </c>
      <c r="D9418" s="14" t="s">
        <v>69</v>
      </c>
      <c r="E9418" s="14" t="s">
        <v>53</v>
      </c>
      <c r="F9418" s="14" t="s">
        <v>63</v>
      </c>
      <c r="G9418" s="14" t="s">
        <v>94</v>
      </c>
      <c r="H9418" s="14" t="s">
        <v>56</v>
      </c>
      <c r="I9418" s="14" t="s">
        <v>76</v>
      </c>
      <c r="J9418" s="14" t="s">
        <v>449</v>
      </c>
      <c r="K9418" s="15" t="n">
        <v>10.11</v>
      </c>
      <c r="L9418" s="0" t="n">
        <v>3</v>
      </c>
      <c r="M9418" s="16" t="n">
        <v>0</v>
      </c>
      <c r="N9418" s="17" t="n">
        <v>3.2352</v>
      </c>
      <c r="O9418" s="0" t="str">
        <f aca="false">TEXT(B9418,"YYYY-MM")</f>
        <v>2016-10</v>
      </c>
      <c r="P9418" s="18" t="n">
        <f aca="false">IFERROR(N9418/K9418,0)</f>
        <v>0.32</v>
      </c>
      <c r="Q9418" s="0" t="str">
        <f aca="false">IF(M9418=0,"No Discount",IF(M9418&lt;0.2,"Low (1-19%)",IF(M9418&lt;0.4,"Medium (20-39%)","High (40%+)")))</f>
        <v>No Discount</v>
      </c>
      <c r="R9418" s="0" t="str">
        <f aca="false">INDEX('Lookup Tables'!$B$2:$B$5,MATCH(F9418,'Lookup Tables'!$A$2:$A$5,0))</f>
        <v>Manager D</v>
      </c>
    </row>
    <row r="9419" customFormat="false" ht="15" hidden="false" customHeight="false" outlineLevel="0" collapsed="false">
      <c r="A9419" s="0" t="s">
        <v>6683</v>
      </c>
      <c r="B9419" s="13" t="n">
        <v>42304</v>
      </c>
      <c r="C9419" s="13" t="n">
        <v>42309</v>
      </c>
      <c r="D9419" s="14" t="s">
        <v>69</v>
      </c>
      <c r="E9419" s="14" t="s">
        <v>97</v>
      </c>
      <c r="F9419" s="14" t="s">
        <v>54</v>
      </c>
      <c r="G9419" s="14" t="s">
        <v>90</v>
      </c>
      <c r="H9419" s="14" t="s">
        <v>65</v>
      </c>
      <c r="I9419" s="14" t="s">
        <v>91</v>
      </c>
      <c r="J9419" s="14" t="s">
        <v>1395</v>
      </c>
      <c r="K9419" s="15" t="n">
        <v>10.368</v>
      </c>
      <c r="L9419" s="0" t="n">
        <v>2</v>
      </c>
      <c r="M9419" s="16" t="n">
        <v>0.2</v>
      </c>
      <c r="N9419" s="17" t="n">
        <v>3.6288</v>
      </c>
      <c r="O9419" s="0" t="str">
        <f aca="false">TEXT(B9419,"YYYY-MM")</f>
        <v>2015-10</v>
      </c>
      <c r="P9419" s="18" t="n">
        <f aca="false">IFERROR(N9419/K9419,0)</f>
        <v>0.35</v>
      </c>
      <c r="Q9419" s="0" t="str">
        <f aca="false">IF(M9419=0,"No Discount",IF(M9419&lt;0.2,"Low (1-19%)",IF(M9419&lt;0.4,"Medium (20-39%)","High (40%+)")))</f>
        <v>Medium (20-39%)</v>
      </c>
      <c r="R9419" s="0" t="str">
        <f aca="false">INDEX('Lookup Tables'!$B$2:$B$5,MATCH(F9419,'Lookup Tables'!$A$2:$A$5,0))</f>
        <v>Manager C</v>
      </c>
    </row>
    <row r="9420" customFormat="false" ht="15" hidden="false" customHeight="false" outlineLevel="0" collapsed="false">
      <c r="A9420" s="0" t="s">
        <v>6683</v>
      </c>
      <c r="B9420" s="13" t="n">
        <v>42304</v>
      </c>
      <c r="C9420" s="13" t="n">
        <v>42309</v>
      </c>
      <c r="D9420" s="14" t="s">
        <v>69</v>
      </c>
      <c r="E9420" s="14" t="s">
        <v>97</v>
      </c>
      <c r="F9420" s="14" t="s">
        <v>54</v>
      </c>
      <c r="G9420" s="14" t="s">
        <v>90</v>
      </c>
      <c r="H9420" s="14" t="s">
        <v>65</v>
      </c>
      <c r="I9420" s="14" t="s">
        <v>91</v>
      </c>
      <c r="J9420" s="14" t="s">
        <v>135</v>
      </c>
      <c r="K9420" s="15" t="n">
        <v>11.952</v>
      </c>
      <c r="L9420" s="0" t="n">
        <v>3</v>
      </c>
      <c r="M9420" s="16" t="n">
        <v>0.2</v>
      </c>
      <c r="N9420" s="17" t="n">
        <v>4.0338</v>
      </c>
      <c r="O9420" s="0" t="str">
        <f aca="false">TEXT(B9420,"YYYY-MM")</f>
        <v>2015-10</v>
      </c>
      <c r="P9420" s="18" t="n">
        <f aca="false">IFERROR(N9420/K9420,0)</f>
        <v>0.3375</v>
      </c>
      <c r="Q9420" s="0" t="str">
        <f aca="false">IF(M9420=0,"No Discount",IF(M9420&lt;0.2,"Low (1-19%)",IF(M9420&lt;0.4,"Medium (20-39%)","High (40%+)")))</f>
        <v>Medium (20-39%)</v>
      </c>
      <c r="R9420" s="0" t="str">
        <f aca="false">INDEX('Lookup Tables'!$B$2:$B$5,MATCH(F9420,'Lookup Tables'!$A$2:$A$5,0))</f>
        <v>Manager C</v>
      </c>
    </row>
    <row r="9421" customFormat="false" ht="15" hidden="false" customHeight="false" outlineLevel="0" collapsed="false">
      <c r="A9421" s="0" t="s">
        <v>6684</v>
      </c>
      <c r="B9421" s="13" t="n">
        <v>43375</v>
      </c>
      <c r="C9421" s="13" t="n">
        <v>43377</v>
      </c>
      <c r="D9421" s="14" t="s">
        <v>52</v>
      </c>
      <c r="E9421" s="14" t="s">
        <v>62</v>
      </c>
      <c r="F9421" s="14" t="s">
        <v>98</v>
      </c>
      <c r="G9421" s="14" t="s">
        <v>99</v>
      </c>
      <c r="H9421" s="14" t="s">
        <v>65</v>
      </c>
      <c r="I9421" s="14" t="s">
        <v>85</v>
      </c>
      <c r="J9421" s="14" t="s">
        <v>911</v>
      </c>
      <c r="K9421" s="15" t="n">
        <v>15.224</v>
      </c>
      <c r="L9421" s="0" t="n">
        <v>2</v>
      </c>
      <c r="M9421" s="16" t="n">
        <v>0.8</v>
      </c>
      <c r="N9421" s="17" t="n">
        <v>-38.8212</v>
      </c>
      <c r="O9421" s="0" t="str">
        <f aca="false">TEXT(B9421,"YYYY-MM")</f>
        <v>2018-10</v>
      </c>
      <c r="P9421" s="18" t="n">
        <f aca="false">IFERROR(N9421/K9421,0)</f>
        <v>-2.55</v>
      </c>
      <c r="Q9421" s="0" t="str">
        <f aca="false">IF(M9421=0,"No Discount",IF(M9421&lt;0.2,"Low (1-19%)",IF(M9421&lt;0.4,"Medium (20-39%)","High (40%+)")))</f>
        <v>High (40%+)</v>
      </c>
      <c r="R9421" s="0" t="str">
        <f aca="false">INDEX('Lookup Tables'!$B$2:$B$5,MATCH(F9421,'Lookup Tables'!$A$2:$A$5,0))</f>
        <v>Manager A</v>
      </c>
    </row>
    <row r="9422" customFormat="false" ht="15" hidden="false" customHeight="false" outlineLevel="0" collapsed="false">
      <c r="A9422" s="0" t="s">
        <v>6684</v>
      </c>
      <c r="B9422" s="13" t="n">
        <v>43375</v>
      </c>
      <c r="C9422" s="13" t="n">
        <v>43377</v>
      </c>
      <c r="D9422" s="14" t="s">
        <v>52</v>
      </c>
      <c r="E9422" s="14" t="s">
        <v>62</v>
      </c>
      <c r="F9422" s="14" t="s">
        <v>98</v>
      </c>
      <c r="G9422" s="14" t="s">
        <v>99</v>
      </c>
      <c r="H9422" s="14" t="s">
        <v>65</v>
      </c>
      <c r="I9422" s="14" t="s">
        <v>85</v>
      </c>
      <c r="J9422" s="14" t="s">
        <v>3424</v>
      </c>
      <c r="K9422" s="15" t="n">
        <v>21.984</v>
      </c>
      <c r="L9422" s="0" t="n">
        <v>6</v>
      </c>
      <c r="M9422" s="16" t="n">
        <v>0.8</v>
      </c>
      <c r="N9422" s="17" t="n">
        <v>-56.0592</v>
      </c>
      <c r="O9422" s="0" t="str">
        <f aca="false">TEXT(B9422,"YYYY-MM")</f>
        <v>2018-10</v>
      </c>
      <c r="P9422" s="18" t="n">
        <f aca="false">IFERROR(N9422/K9422,0)</f>
        <v>-2.55</v>
      </c>
      <c r="Q9422" s="0" t="str">
        <f aca="false">IF(M9422=0,"No Discount",IF(M9422&lt;0.2,"Low (1-19%)",IF(M9422&lt;0.4,"Medium (20-39%)","High (40%+)")))</f>
        <v>High (40%+)</v>
      </c>
      <c r="R9422" s="0" t="str">
        <f aca="false">INDEX('Lookup Tables'!$B$2:$B$5,MATCH(F9422,'Lookup Tables'!$A$2:$A$5,0))</f>
        <v>Manager A</v>
      </c>
    </row>
    <row r="9423" customFormat="false" ht="15" hidden="false" customHeight="false" outlineLevel="0" collapsed="false">
      <c r="A9423" s="0" t="s">
        <v>6685</v>
      </c>
      <c r="B9423" s="13" t="n">
        <v>42208</v>
      </c>
      <c r="C9423" s="13" t="n">
        <v>42212</v>
      </c>
      <c r="D9423" s="14" t="s">
        <v>69</v>
      </c>
      <c r="E9423" s="14" t="s">
        <v>62</v>
      </c>
      <c r="F9423" s="14" t="s">
        <v>63</v>
      </c>
      <c r="G9423" s="14" t="s">
        <v>64</v>
      </c>
      <c r="H9423" s="14" t="s">
        <v>80</v>
      </c>
      <c r="I9423" s="14" t="s">
        <v>81</v>
      </c>
      <c r="J9423" s="14" t="s">
        <v>1961</v>
      </c>
      <c r="K9423" s="15" t="n">
        <v>604.752</v>
      </c>
      <c r="L9423" s="0" t="n">
        <v>6</v>
      </c>
      <c r="M9423" s="16" t="n">
        <v>0.2</v>
      </c>
      <c r="N9423" s="17" t="n">
        <v>60.4752</v>
      </c>
      <c r="O9423" s="0" t="str">
        <f aca="false">TEXT(B9423,"YYYY-MM")</f>
        <v>2015-07</v>
      </c>
      <c r="P9423" s="18" t="n">
        <f aca="false">IFERROR(N9423/K9423,0)</f>
        <v>0.1</v>
      </c>
      <c r="Q9423" s="0" t="str">
        <f aca="false">IF(M9423=0,"No Discount",IF(M9423&lt;0.2,"Low (1-19%)",IF(M9423&lt;0.4,"Medium (20-39%)","High (40%+)")))</f>
        <v>Medium (20-39%)</v>
      </c>
      <c r="R9423" s="0" t="str">
        <f aca="false">INDEX('Lookup Tables'!$B$2:$B$5,MATCH(F9423,'Lookup Tables'!$A$2:$A$5,0))</f>
        <v>Manager D</v>
      </c>
    </row>
    <row r="9424" customFormat="false" ht="15" hidden="false" customHeight="false" outlineLevel="0" collapsed="false">
      <c r="A9424" s="0" t="s">
        <v>6685</v>
      </c>
      <c r="B9424" s="13" t="n">
        <v>42208</v>
      </c>
      <c r="C9424" s="13" t="n">
        <v>42212</v>
      </c>
      <c r="D9424" s="14" t="s">
        <v>69</v>
      </c>
      <c r="E9424" s="14" t="s">
        <v>62</v>
      </c>
      <c r="F9424" s="14" t="s">
        <v>63</v>
      </c>
      <c r="G9424" s="14" t="s">
        <v>64</v>
      </c>
      <c r="H9424" s="14" t="s">
        <v>65</v>
      </c>
      <c r="I9424" s="14" t="s">
        <v>303</v>
      </c>
      <c r="J9424" s="14" t="s">
        <v>1056</v>
      </c>
      <c r="K9424" s="15" t="n">
        <v>40.7</v>
      </c>
      <c r="L9424" s="0" t="n">
        <v>5</v>
      </c>
      <c r="M9424" s="16" t="n">
        <v>0</v>
      </c>
      <c r="N9424" s="17" t="n">
        <v>11.803</v>
      </c>
      <c r="O9424" s="0" t="str">
        <f aca="false">TEXT(B9424,"YYYY-MM")</f>
        <v>2015-07</v>
      </c>
      <c r="P9424" s="18" t="n">
        <f aca="false">IFERROR(N9424/K9424,0)</f>
        <v>0.29</v>
      </c>
      <c r="Q9424" s="0" t="str">
        <f aca="false">IF(M9424=0,"No Discount",IF(M9424&lt;0.2,"Low (1-19%)",IF(M9424&lt;0.4,"Medium (20-39%)","High (40%+)")))</f>
        <v>No Discount</v>
      </c>
      <c r="R9424" s="0" t="str">
        <f aca="false">INDEX('Lookup Tables'!$B$2:$B$5,MATCH(F9424,'Lookup Tables'!$A$2:$A$5,0))</f>
        <v>Manager D</v>
      </c>
    </row>
    <row r="9425" customFormat="false" ht="15" hidden="false" customHeight="false" outlineLevel="0" collapsed="false">
      <c r="A9425" s="0" t="s">
        <v>6685</v>
      </c>
      <c r="B9425" s="13" t="n">
        <v>42208</v>
      </c>
      <c r="C9425" s="13" t="n">
        <v>42212</v>
      </c>
      <c r="D9425" s="14" t="s">
        <v>69</v>
      </c>
      <c r="E9425" s="14" t="s">
        <v>62</v>
      </c>
      <c r="F9425" s="14" t="s">
        <v>63</v>
      </c>
      <c r="G9425" s="14" t="s">
        <v>64</v>
      </c>
      <c r="H9425" s="14" t="s">
        <v>80</v>
      </c>
      <c r="I9425" s="14" t="s">
        <v>81</v>
      </c>
      <c r="J9425" s="14" t="s">
        <v>2861</v>
      </c>
      <c r="K9425" s="15" t="n">
        <v>302.376</v>
      </c>
      <c r="L9425" s="0" t="n">
        <v>3</v>
      </c>
      <c r="M9425" s="16" t="n">
        <v>0.2</v>
      </c>
      <c r="N9425" s="17" t="n">
        <v>37.797</v>
      </c>
      <c r="O9425" s="0" t="str">
        <f aca="false">TEXT(B9425,"YYYY-MM")</f>
        <v>2015-07</v>
      </c>
      <c r="P9425" s="18" t="n">
        <f aca="false">IFERROR(N9425/K9425,0)</f>
        <v>0.125</v>
      </c>
      <c r="Q9425" s="0" t="str">
        <f aca="false">IF(M9425=0,"No Discount",IF(M9425&lt;0.2,"Low (1-19%)",IF(M9425&lt;0.4,"Medium (20-39%)","High (40%+)")))</f>
        <v>Medium (20-39%)</v>
      </c>
      <c r="R9425" s="0" t="str">
        <f aca="false">INDEX('Lookup Tables'!$B$2:$B$5,MATCH(F9425,'Lookup Tables'!$A$2:$A$5,0))</f>
        <v>Manager D</v>
      </c>
    </row>
    <row r="9426" customFormat="false" ht="15" hidden="false" customHeight="false" outlineLevel="0" collapsed="false">
      <c r="A9426" s="0" t="s">
        <v>6685</v>
      </c>
      <c r="B9426" s="13" t="n">
        <v>42208</v>
      </c>
      <c r="C9426" s="13" t="n">
        <v>42212</v>
      </c>
      <c r="D9426" s="14" t="s">
        <v>69</v>
      </c>
      <c r="E9426" s="14" t="s">
        <v>62</v>
      </c>
      <c r="F9426" s="14" t="s">
        <v>63</v>
      </c>
      <c r="G9426" s="14" t="s">
        <v>64</v>
      </c>
      <c r="H9426" s="14" t="s">
        <v>80</v>
      </c>
      <c r="I9426" s="14" t="s">
        <v>123</v>
      </c>
      <c r="J9426" s="14" t="s">
        <v>161</v>
      </c>
      <c r="K9426" s="15" t="n">
        <v>45</v>
      </c>
      <c r="L9426" s="0" t="n">
        <v>3</v>
      </c>
      <c r="M9426" s="16" t="n">
        <v>0</v>
      </c>
      <c r="N9426" s="17" t="n">
        <v>4.95</v>
      </c>
      <c r="O9426" s="0" t="str">
        <f aca="false">TEXT(B9426,"YYYY-MM")</f>
        <v>2015-07</v>
      </c>
      <c r="P9426" s="18" t="n">
        <f aca="false">IFERROR(N9426/K9426,0)</f>
        <v>0.11</v>
      </c>
      <c r="Q9426" s="0" t="str">
        <f aca="false">IF(M9426=0,"No Discount",IF(M9426&lt;0.2,"Low (1-19%)",IF(M9426&lt;0.4,"Medium (20-39%)","High (40%+)")))</f>
        <v>No Discount</v>
      </c>
      <c r="R9426" s="0" t="str">
        <f aca="false">INDEX('Lookup Tables'!$B$2:$B$5,MATCH(F9426,'Lookup Tables'!$A$2:$A$5,0))</f>
        <v>Manager D</v>
      </c>
    </row>
    <row r="9427" customFormat="false" ht="15" hidden="false" customHeight="false" outlineLevel="0" collapsed="false">
      <c r="A9427" s="0" t="s">
        <v>6686</v>
      </c>
      <c r="B9427" s="13" t="n">
        <v>42259</v>
      </c>
      <c r="C9427" s="13" t="n">
        <v>42264</v>
      </c>
      <c r="D9427" s="14" t="s">
        <v>52</v>
      </c>
      <c r="E9427" s="14" t="s">
        <v>53</v>
      </c>
      <c r="F9427" s="14" t="s">
        <v>117</v>
      </c>
      <c r="G9427" s="14" t="s">
        <v>170</v>
      </c>
      <c r="H9427" s="14" t="s">
        <v>56</v>
      </c>
      <c r="I9427" s="14" t="s">
        <v>59</v>
      </c>
      <c r="J9427" s="14" t="s">
        <v>861</v>
      </c>
      <c r="K9427" s="15" t="n">
        <v>3785.292</v>
      </c>
      <c r="L9427" s="0" t="n">
        <v>6</v>
      </c>
      <c r="M9427" s="16" t="n">
        <v>0.1</v>
      </c>
      <c r="N9427" s="17" t="n">
        <v>420.588</v>
      </c>
      <c r="O9427" s="0" t="str">
        <f aca="false">TEXT(B9427,"YYYY-MM")</f>
        <v>2015-09</v>
      </c>
      <c r="P9427" s="18" t="n">
        <f aca="false">IFERROR(N9427/K9427,0)</f>
        <v>0.111111111111111</v>
      </c>
      <c r="Q9427" s="0" t="str">
        <f aca="false">IF(M9427=0,"No Discount",IF(M9427&lt;0.2,"Low (1-19%)",IF(M9427&lt;0.4,"Medium (20-39%)","High (40%+)")))</f>
        <v>Low (1-19%)</v>
      </c>
      <c r="R9427" s="0" t="str">
        <f aca="false">INDEX('Lookup Tables'!$B$2:$B$5,MATCH(F9427,'Lookup Tables'!$A$2:$A$5,0))</f>
        <v>Manager B</v>
      </c>
    </row>
    <row r="9428" customFormat="false" ht="15" hidden="false" customHeight="false" outlineLevel="0" collapsed="false">
      <c r="A9428" s="0" t="s">
        <v>6687</v>
      </c>
      <c r="B9428" s="13" t="n">
        <v>42993</v>
      </c>
      <c r="C9428" s="13" t="n">
        <v>42998</v>
      </c>
      <c r="D9428" s="14" t="s">
        <v>69</v>
      </c>
      <c r="E9428" s="14" t="s">
        <v>53</v>
      </c>
      <c r="F9428" s="14" t="s">
        <v>63</v>
      </c>
      <c r="G9428" s="14" t="s">
        <v>94</v>
      </c>
      <c r="H9428" s="14" t="s">
        <v>65</v>
      </c>
      <c r="I9428" s="14" t="s">
        <v>78</v>
      </c>
      <c r="J9428" s="14" t="s">
        <v>3960</v>
      </c>
      <c r="K9428" s="15" t="n">
        <v>35.4</v>
      </c>
      <c r="L9428" s="0" t="n">
        <v>5</v>
      </c>
      <c r="M9428" s="16" t="n">
        <v>0</v>
      </c>
      <c r="N9428" s="17" t="n">
        <v>13.452</v>
      </c>
      <c r="O9428" s="0" t="str">
        <f aca="false">TEXT(B9428,"YYYY-MM")</f>
        <v>2017-09</v>
      </c>
      <c r="P9428" s="18" t="n">
        <f aca="false">IFERROR(N9428/K9428,0)</f>
        <v>0.38</v>
      </c>
      <c r="Q9428" s="0" t="str">
        <f aca="false">IF(M9428=0,"No Discount",IF(M9428&lt;0.2,"Low (1-19%)",IF(M9428&lt;0.4,"Medium (20-39%)","High (40%+)")))</f>
        <v>No Discount</v>
      </c>
      <c r="R9428" s="0" t="str">
        <f aca="false">INDEX('Lookup Tables'!$B$2:$B$5,MATCH(F9428,'Lookup Tables'!$A$2:$A$5,0))</f>
        <v>Manager D</v>
      </c>
    </row>
    <row r="9429" customFormat="false" ht="15" hidden="false" customHeight="false" outlineLevel="0" collapsed="false">
      <c r="A9429" s="0" t="s">
        <v>6688</v>
      </c>
      <c r="B9429" s="13" t="n">
        <v>42335</v>
      </c>
      <c r="C9429" s="13" t="n">
        <v>42339</v>
      </c>
      <c r="D9429" s="14" t="s">
        <v>69</v>
      </c>
      <c r="E9429" s="14" t="s">
        <v>62</v>
      </c>
      <c r="F9429" s="14" t="s">
        <v>117</v>
      </c>
      <c r="G9429" s="14" t="s">
        <v>170</v>
      </c>
      <c r="H9429" s="14" t="s">
        <v>56</v>
      </c>
      <c r="I9429" s="14" t="s">
        <v>76</v>
      </c>
      <c r="J9429" s="14" t="s">
        <v>1588</v>
      </c>
      <c r="K9429" s="15" t="n">
        <v>199.9</v>
      </c>
      <c r="L9429" s="0" t="n">
        <v>5</v>
      </c>
      <c r="M9429" s="16" t="n">
        <v>0</v>
      </c>
      <c r="N9429" s="17" t="n">
        <v>39.98</v>
      </c>
      <c r="O9429" s="0" t="str">
        <f aca="false">TEXT(B9429,"YYYY-MM")</f>
        <v>2015-11</v>
      </c>
      <c r="P9429" s="18" t="n">
        <f aca="false">IFERROR(N9429/K9429,0)</f>
        <v>0.2</v>
      </c>
      <c r="Q9429" s="0" t="str">
        <f aca="false">IF(M9429=0,"No Discount",IF(M9429&lt;0.2,"Low (1-19%)",IF(M9429&lt;0.4,"Medium (20-39%)","High (40%+)")))</f>
        <v>No Discount</v>
      </c>
      <c r="R9429" s="0" t="str">
        <f aca="false">INDEX('Lookup Tables'!$B$2:$B$5,MATCH(F9429,'Lookup Tables'!$A$2:$A$5,0))</f>
        <v>Manager B</v>
      </c>
    </row>
    <row r="9430" customFormat="false" ht="15" hidden="false" customHeight="false" outlineLevel="0" collapsed="false">
      <c r="A9430" s="0" t="s">
        <v>6689</v>
      </c>
      <c r="B9430" s="13" t="n">
        <v>42135</v>
      </c>
      <c r="C9430" s="13" t="n">
        <v>42140</v>
      </c>
      <c r="D9430" s="14" t="s">
        <v>69</v>
      </c>
      <c r="E9430" s="14" t="s">
        <v>62</v>
      </c>
      <c r="F9430" s="14" t="s">
        <v>98</v>
      </c>
      <c r="G9430" s="14" t="s">
        <v>99</v>
      </c>
      <c r="H9430" s="14" t="s">
        <v>56</v>
      </c>
      <c r="I9430" s="14" t="s">
        <v>59</v>
      </c>
      <c r="J9430" s="14" t="s">
        <v>691</v>
      </c>
      <c r="K9430" s="15" t="n">
        <v>1212.96</v>
      </c>
      <c r="L9430" s="0" t="n">
        <v>8</v>
      </c>
      <c r="M9430" s="16" t="n">
        <v>0.3</v>
      </c>
      <c r="N9430" s="17" t="n">
        <v>-69.312</v>
      </c>
      <c r="O9430" s="0" t="str">
        <f aca="false">TEXT(B9430,"YYYY-MM")</f>
        <v>2015-05</v>
      </c>
      <c r="P9430" s="18" t="n">
        <f aca="false">IFERROR(N9430/K9430,0)</f>
        <v>-0.0571428571428571</v>
      </c>
      <c r="Q9430" s="0" t="str">
        <f aca="false">IF(M9430=0,"No Discount",IF(M9430&lt;0.2,"Low (1-19%)",IF(M9430&lt;0.4,"Medium (20-39%)","High (40%+)")))</f>
        <v>Medium (20-39%)</v>
      </c>
      <c r="R9430" s="0" t="str">
        <f aca="false">INDEX('Lookup Tables'!$B$2:$B$5,MATCH(F9430,'Lookup Tables'!$A$2:$A$5,0))</f>
        <v>Manager A</v>
      </c>
    </row>
    <row r="9431" customFormat="false" ht="15" hidden="false" customHeight="false" outlineLevel="0" collapsed="false">
      <c r="A9431" s="0" t="s">
        <v>6690</v>
      </c>
      <c r="B9431" s="13" t="n">
        <v>42610</v>
      </c>
      <c r="C9431" s="13" t="n">
        <v>42614</v>
      </c>
      <c r="D9431" s="14" t="s">
        <v>69</v>
      </c>
      <c r="E9431" s="14" t="s">
        <v>62</v>
      </c>
      <c r="F9431" s="14" t="s">
        <v>98</v>
      </c>
      <c r="G9431" s="14" t="s">
        <v>99</v>
      </c>
      <c r="H9431" s="14" t="s">
        <v>80</v>
      </c>
      <c r="I9431" s="14" t="s">
        <v>81</v>
      </c>
      <c r="J9431" s="14" t="s">
        <v>1605</v>
      </c>
      <c r="K9431" s="15" t="n">
        <v>1099.96</v>
      </c>
      <c r="L9431" s="0" t="n">
        <v>5</v>
      </c>
      <c r="M9431" s="16" t="n">
        <v>0.2</v>
      </c>
      <c r="N9431" s="17" t="n">
        <v>82.497</v>
      </c>
      <c r="O9431" s="0" t="str">
        <f aca="false">TEXT(B9431,"YYYY-MM")</f>
        <v>2016-08</v>
      </c>
      <c r="P9431" s="18" t="n">
        <f aca="false">IFERROR(N9431/K9431,0)</f>
        <v>0.075</v>
      </c>
      <c r="Q9431" s="0" t="str">
        <f aca="false">IF(M9431=0,"No Discount",IF(M9431&lt;0.2,"Low (1-19%)",IF(M9431&lt;0.4,"Medium (20-39%)","High (40%+)")))</f>
        <v>Medium (20-39%)</v>
      </c>
      <c r="R9431" s="0" t="str">
        <f aca="false">INDEX('Lookup Tables'!$B$2:$B$5,MATCH(F9431,'Lookup Tables'!$A$2:$A$5,0))</f>
        <v>Manager A</v>
      </c>
    </row>
    <row r="9432" customFormat="false" ht="15" hidden="false" customHeight="false" outlineLevel="0" collapsed="false">
      <c r="A9432" s="0" t="s">
        <v>6690</v>
      </c>
      <c r="B9432" s="13" t="n">
        <v>42610</v>
      </c>
      <c r="C9432" s="13" t="n">
        <v>42614</v>
      </c>
      <c r="D9432" s="14" t="s">
        <v>69</v>
      </c>
      <c r="E9432" s="14" t="s">
        <v>62</v>
      </c>
      <c r="F9432" s="14" t="s">
        <v>98</v>
      </c>
      <c r="G9432" s="14" t="s">
        <v>99</v>
      </c>
      <c r="H9432" s="14" t="s">
        <v>56</v>
      </c>
      <c r="I9432" s="14" t="s">
        <v>71</v>
      </c>
      <c r="J9432" s="14" t="s">
        <v>2076</v>
      </c>
      <c r="K9432" s="15" t="n">
        <v>103.481</v>
      </c>
      <c r="L9432" s="0" t="n">
        <v>1</v>
      </c>
      <c r="M9432" s="16" t="n">
        <v>0.3</v>
      </c>
      <c r="N9432" s="17" t="n">
        <v>-16.2613</v>
      </c>
      <c r="O9432" s="0" t="str">
        <f aca="false">TEXT(B9432,"YYYY-MM")</f>
        <v>2016-08</v>
      </c>
      <c r="P9432" s="18" t="n">
        <f aca="false">IFERROR(N9432/K9432,0)</f>
        <v>-0.157142857142857</v>
      </c>
      <c r="Q9432" s="0" t="str">
        <f aca="false">IF(M9432=0,"No Discount",IF(M9432&lt;0.2,"Low (1-19%)",IF(M9432&lt;0.4,"Medium (20-39%)","High (40%+)")))</f>
        <v>Medium (20-39%)</v>
      </c>
      <c r="R9432" s="0" t="str">
        <f aca="false">INDEX('Lookup Tables'!$B$2:$B$5,MATCH(F9432,'Lookup Tables'!$A$2:$A$5,0))</f>
        <v>Manager A</v>
      </c>
    </row>
    <row r="9433" customFormat="false" ht="15" hidden="false" customHeight="false" outlineLevel="0" collapsed="false">
      <c r="A9433" s="0" t="s">
        <v>6691</v>
      </c>
      <c r="B9433" s="13" t="n">
        <v>42540</v>
      </c>
      <c r="C9433" s="13" t="n">
        <v>42540</v>
      </c>
      <c r="D9433" s="14" t="s">
        <v>606</v>
      </c>
      <c r="E9433" s="14" t="s">
        <v>97</v>
      </c>
      <c r="F9433" s="14" t="s">
        <v>117</v>
      </c>
      <c r="G9433" s="14" t="s">
        <v>118</v>
      </c>
      <c r="H9433" s="14" t="s">
        <v>65</v>
      </c>
      <c r="I9433" s="14" t="s">
        <v>66</v>
      </c>
      <c r="J9433" s="14" t="s">
        <v>6577</v>
      </c>
      <c r="K9433" s="15" t="n">
        <v>5.904</v>
      </c>
      <c r="L9433" s="0" t="n">
        <v>2</v>
      </c>
      <c r="M9433" s="16" t="n">
        <v>0.2</v>
      </c>
      <c r="N9433" s="17" t="n">
        <v>1.9926</v>
      </c>
      <c r="O9433" s="0" t="str">
        <f aca="false">TEXT(B9433,"YYYY-MM")</f>
        <v>2016-06</v>
      </c>
      <c r="P9433" s="18" t="n">
        <f aca="false">IFERROR(N9433/K9433,0)</f>
        <v>0.3375</v>
      </c>
      <c r="Q9433" s="0" t="str">
        <f aca="false">IF(M9433=0,"No Discount",IF(M9433&lt;0.2,"Low (1-19%)",IF(M9433&lt;0.4,"Medium (20-39%)","High (40%+)")))</f>
        <v>Medium (20-39%)</v>
      </c>
      <c r="R9433" s="0" t="str">
        <f aca="false">INDEX('Lookup Tables'!$B$2:$B$5,MATCH(F9433,'Lookup Tables'!$A$2:$A$5,0))</f>
        <v>Manager B</v>
      </c>
    </row>
    <row r="9434" customFormat="false" ht="15" hidden="false" customHeight="false" outlineLevel="0" collapsed="false">
      <c r="A9434" s="0" t="s">
        <v>6692</v>
      </c>
      <c r="B9434" s="13" t="n">
        <v>42599</v>
      </c>
      <c r="C9434" s="13" t="n">
        <v>42605</v>
      </c>
      <c r="D9434" s="14" t="s">
        <v>69</v>
      </c>
      <c r="E9434" s="14" t="s">
        <v>53</v>
      </c>
      <c r="F9434" s="14" t="s">
        <v>63</v>
      </c>
      <c r="G9434" s="14" t="s">
        <v>189</v>
      </c>
      <c r="H9434" s="14" t="s">
        <v>80</v>
      </c>
      <c r="I9434" s="14" t="s">
        <v>123</v>
      </c>
      <c r="J9434" s="14" t="s">
        <v>2272</v>
      </c>
      <c r="K9434" s="15" t="n">
        <v>30.08</v>
      </c>
      <c r="L9434" s="0" t="n">
        <v>2</v>
      </c>
      <c r="M9434" s="16" t="n">
        <v>0.2</v>
      </c>
      <c r="N9434" s="17" t="n">
        <v>-5.264</v>
      </c>
      <c r="O9434" s="0" t="str">
        <f aca="false">TEXT(B9434,"YYYY-MM")</f>
        <v>2016-08</v>
      </c>
      <c r="P9434" s="18" t="n">
        <f aca="false">IFERROR(N9434/K9434,0)</f>
        <v>-0.175</v>
      </c>
      <c r="Q9434" s="0" t="str">
        <f aca="false">IF(M9434=0,"No Discount",IF(M9434&lt;0.2,"Low (1-19%)",IF(M9434&lt;0.4,"Medium (20-39%)","High (40%+)")))</f>
        <v>Medium (20-39%)</v>
      </c>
      <c r="R9434" s="0" t="str">
        <f aca="false">INDEX('Lookup Tables'!$B$2:$B$5,MATCH(F9434,'Lookup Tables'!$A$2:$A$5,0))</f>
        <v>Manager D</v>
      </c>
    </row>
    <row r="9435" customFormat="false" ht="15" hidden="false" customHeight="false" outlineLevel="0" collapsed="false">
      <c r="A9435" s="0" t="s">
        <v>6692</v>
      </c>
      <c r="B9435" s="13" t="n">
        <v>42599</v>
      </c>
      <c r="C9435" s="13" t="n">
        <v>42605</v>
      </c>
      <c r="D9435" s="14" t="s">
        <v>69</v>
      </c>
      <c r="E9435" s="14" t="s">
        <v>53</v>
      </c>
      <c r="F9435" s="14" t="s">
        <v>63</v>
      </c>
      <c r="G9435" s="14" t="s">
        <v>189</v>
      </c>
      <c r="H9435" s="14" t="s">
        <v>65</v>
      </c>
      <c r="I9435" s="14" t="s">
        <v>91</v>
      </c>
      <c r="J9435" s="14" t="s">
        <v>545</v>
      </c>
      <c r="K9435" s="15" t="n">
        <v>36.288</v>
      </c>
      <c r="L9435" s="0" t="n">
        <v>7</v>
      </c>
      <c r="M9435" s="16" t="n">
        <v>0.2</v>
      </c>
      <c r="N9435" s="17" t="n">
        <v>12.7008</v>
      </c>
      <c r="O9435" s="0" t="str">
        <f aca="false">TEXT(B9435,"YYYY-MM")</f>
        <v>2016-08</v>
      </c>
      <c r="P9435" s="18" t="n">
        <f aca="false">IFERROR(N9435/K9435,0)</f>
        <v>0.35</v>
      </c>
      <c r="Q9435" s="0" t="str">
        <f aca="false">IF(M9435=0,"No Discount",IF(M9435&lt;0.2,"Low (1-19%)",IF(M9435&lt;0.4,"Medium (20-39%)","High (40%+)")))</f>
        <v>Medium (20-39%)</v>
      </c>
      <c r="R9435" s="0" t="str">
        <f aca="false">INDEX('Lookup Tables'!$B$2:$B$5,MATCH(F9435,'Lookup Tables'!$A$2:$A$5,0))</f>
        <v>Manager D</v>
      </c>
    </row>
    <row r="9436" customFormat="false" ht="15" hidden="false" customHeight="false" outlineLevel="0" collapsed="false">
      <c r="A9436" s="0" t="s">
        <v>6692</v>
      </c>
      <c r="B9436" s="13" t="n">
        <v>42599</v>
      </c>
      <c r="C9436" s="13" t="n">
        <v>42605</v>
      </c>
      <c r="D9436" s="14" t="s">
        <v>69</v>
      </c>
      <c r="E9436" s="14" t="s">
        <v>53</v>
      </c>
      <c r="F9436" s="14" t="s">
        <v>63</v>
      </c>
      <c r="G9436" s="14" t="s">
        <v>189</v>
      </c>
      <c r="H9436" s="14" t="s">
        <v>65</v>
      </c>
      <c r="I9436" s="14" t="s">
        <v>78</v>
      </c>
      <c r="J9436" s="14" t="s">
        <v>1408</v>
      </c>
      <c r="K9436" s="15" t="n">
        <v>10.272</v>
      </c>
      <c r="L9436" s="0" t="n">
        <v>3</v>
      </c>
      <c r="M9436" s="16" t="n">
        <v>0.2</v>
      </c>
      <c r="N9436" s="17" t="n">
        <v>1.1556</v>
      </c>
      <c r="O9436" s="0" t="str">
        <f aca="false">TEXT(B9436,"YYYY-MM")</f>
        <v>2016-08</v>
      </c>
      <c r="P9436" s="18" t="n">
        <f aca="false">IFERROR(N9436/K9436,0)</f>
        <v>0.1125</v>
      </c>
      <c r="Q9436" s="0" t="str">
        <f aca="false">IF(M9436=0,"No Discount",IF(M9436&lt;0.2,"Low (1-19%)",IF(M9436&lt;0.4,"Medium (20-39%)","High (40%+)")))</f>
        <v>Medium (20-39%)</v>
      </c>
      <c r="R9436" s="0" t="str">
        <f aca="false">INDEX('Lookup Tables'!$B$2:$B$5,MATCH(F9436,'Lookup Tables'!$A$2:$A$5,0))</f>
        <v>Manager D</v>
      </c>
    </row>
    <row r="9437" customFormat="false" ht="15" hidden="false" customHeight="false" outlineLevel="0" collapsed="false">
      <c r="A9437" s="0" t="s">
        <v>6692</v>
      </c>
      <c r="B9437" s="13" t="n">
        <v>42599</v>
      </c>
      <c r="C9437" s="13" t="n">
        <v>42605</v>
      </c>
      <c r="D9437" s="14" t="s">
        <v>69</v>
      </c>
      <c r="E9437" s="14" t="s">
        <v>53</v>
      </c>
      <c r="F9437" s="14" t="s">
        <v>63</v>
      </c>
      <c r="G9437" s="14" t="s">
        <v>189</v>
      </c>
      <c r="H9437" s="14" t="s">
        <v>80</v>
      </c>
      <c r="I9437" s="14" t="s">
        <v>123</v>
      </c>
      <c r="J9437" s="14" t="s">
        <v>974</v>
      </c>
      <c r="K9437" s="15" t="n">
        <v>252.8</v>
      </c>
      <c r="L9437" s="0" t="n">
        <v>4</v>
      </c>
      <c r="M9437" s="16" t="n">
        <v>0.2</v>
      </c>
      <c r="N9437" s="17" t="n">
        <v>-31.6</v>
      </c>
      <c r="O9437" s="0" t="str">
        <f aca="false">TEXT(B9437,"YYYY-MM")</f>
        <v>2016-08</v>
      </c>
      <c r="P9437" s="18" t="n">
        <f aca="false">IFERROR(N9437/K9437,0)</f>
        <v>-0.125</v>
      </c>
      <c r="Q9437" s="0" t="str">
        <f aca="false">IF(M9437=0,"No Discount",IF(M9437&lt;0.2,"Low (1-19%)",IF(M9437&lt;0.4,"Medium (20-39%)","High (40%+)")))</f>
        <v>Medium (20-39%)</v>
      </c>
      <c r="R9437" s="0" t="str">
        <f aca="false">INDEX('Lookup Tables'!$B$2:$B$5,MATCH(F9437,'Lookup Tables'!$A$2:$A$5,0))</f>
        <v>Manager D</v>
      </c>
    </row>
    <row r="9438" customFormat="false" ht="15" hidden="false" customHeight="false" outlineLevel="0" collapsed="false">
      <c r="A9438" s="0" t="s">
        <v>6693</v>
      </c>
      <c r="B9438" s="13" t="n">
        <v>42638</v>
      </c>
      <c r="C9438" s="13" t="n">
        <v>42638</v>
      </c>
      <c r="D9438" s="14" t="s">
        <v>606</v>
      </c>
      <c r="E9438" s="14" t="s">
        <v>53</v>
      </c>
      <c r="F9438" s="14" t="s">
        <v>117</v>
      </c>
      <c r="G9438" s="14" t="s">
        <v>118</v>
      </c>
      <c r="H9438" s="14" t="s">
        <v>65</v>
      </c>
      <c r="I9438" s="14" t="s">
        <v>83</v>
      </c>
      <c r="J9438" s="14" t="s">
        <v>1230</v>
      </c>
      <c r="K9438" s="15" t="n">
        <v>2.946</v>
      </c>
      <c r="L9438" s="0" t="n">
        <v>2</v>
      </c>
      <c r="M9438" s="16" t="n">
        <v>0.7</v>
      </c>
      <c r="N9438" s="17" t="n">
        <v>-2.0622</v>
      </c>
      <c r="O9438" s="0" t="str">
        <f aca="false">TEXT(B9438,"YYYY-MM")</f>
        <v>2016-09</v>
      </c>
      <c r="P9438" s="18" t="n">
        <f aca="false">IFERROR(N9438/K9438,0)</f>
        <v>-0.7</v>
      </c>
      <c r="Q9438" s="0" t="str">
        <f aca="false">IF(M9438=0,"No Discount",IF(M9438&lt;0.2,"Low (1-19%)",IF(M9438&lt;0.4,"Medium (20-39%)","High (40%+)")))</f>
        <v>High (40%+)</v>
      </c>
      <c r="R9438" s="0" t="str">
        <f aca="false">INDEX('Lookup Tables'!$B$2:$B$5,MATCH(F9438,'Lookup Tables'!$A$2:$A$5,0))</f>
        <v>Manager B</v>
      </c>
    </row>
    <row r="9439" customFormat="false" ht="15" hidden="false" customHeight="false" outlineLevel="0" collapsed="false">
      <c r="A9439" s="0" t="s">
        <v>6694</v>
      </c>
      <c r="B9439" s="13" t="n">
        <v>43246</v>
      </c>
      <c r="C9439" s="13" t="n">
        <v>43251</v>
      </c>
      <c r="D9439" s="14" t="s">
        <v>69</v>
      </c>
      <c r="E9439" s="14" t="s">
        <v>53</v>
      </c>
      <c r="F9439" s="14" t="s">
        <v>63</v>
      </c>
      <c r="G9439" s="14" t="s">
        <v>64</v>
      </c>
      <c r="H9439" s="14" t="s">
        <v>65</v>
      </c>
      <c r="I9439" s="14" t="s">
        <v>91</v>
      </c>
      <c r="J9439" s="14" t="s">
        <v>2953</v>
      </c>
      <c r="K9439" s="15" t="n">
        <v>12.96</v>
      </c>
      <c r="L9439" s="0" t="n">
        <v>2</v>
      </c>
      <c r="M9439" s="16" t="n">
        <v>0</v>
      </c>
      <c r="N9439" s="17" t="n">
        <v>6.2208</v>
      </c>
      <c r="O9439" s="0" t="str">
        <f aca="false">TEXT(B9439,"YYYY-MM")</f>
        <v>2018-05</v>
      </c>
      <c r="P9439" s="18" t="n">
        <f aca="false">IFERROR(N9439/K9439,0)</f>
        <v>0.48</v>
      </c>
      <c r="Q9439" s="0" t="str">
        <f aca="false">IF(M9439=0,"No Discount",IF(M9439&lt;0.2,"Low (1-19%)",IF(M9439&lt;0.4,"Medium (20-39%)","High (40%+)")))</f>
        <v>No Discount</v>
      </c>
      <c r="R9439" s="0" t="str">
        <f aca="false">INDEX('Lookup Tables'!$B$2:$B$5,MATCH(F9439,'Lookup Tables'!$A$2:$A$5,0))</f>
        <v>Manager D</v>
      </c>
    </row>
    <row r="9440" customFormat="false" ht="15" hidden="false" customHeight="false" outlineLevel="0" collapsed="false">
      <c r="A9440" s="0" t="s">
        <v>6695</v>
      </c>
      <c r="B9440" s="13" t="n">
        <v>43312</v>
      </c>
      <c r="C9440" s="13" t="n">
        <v>43317</v>
      </c>
      <c r="D9440" s="14" t="s">
        <v>69</v>
      </c>
      <c r="E9440" s="14" t="s">
        <v>53</v>
      </c>
      <c r="F9440" s="14" t="s">
        <v>117</v>
      </c>
      <c r="G9440" s="14" t="s">
        <v>118</v>
      </c>
      <c r="H9440" s="14" t="s">
        <v>80</v>
      </c>
      <c r="I9440" s="14" t="s">
        <v>81</v>
      </c>
      <c r="J9440" s="14" t="s">
        <v>2460</v>
      </c>
      <c r="K9440" s="15" t="n">
        <v>285.576</v>
      </c>
      <c r="L9440" s="0" t="n">
        <v>4</v>
      </c>
      <c r="M9440" s="16" t="n">
        <v>0.4</v>
      </c>
      <c r="N9440" s="17" t="n">
        <v>-57.1152</v>
      </c>
      <c r="O9440" s="0" t="str">
        <f aca="false">TEXT(B9440,"YYYY-MM")</f>
        <v>2018-07</v>
      </c>
      <c r="P9440" s="18" t="n">
        <f aca="false">IFERROR(N9440/K9440,0)</f>
        <v>-0.2</v>
      </c>
      <c r="Q9440" s="0" t="str">
        <f aca="false">IF(M9440=0,"No Discount",IF(M9440&lt;0.2,"Low (1-19%)",IF(M9440&lt;0.4,"Medium (20-39%)","High (40%+)")))</f>
        <v>High (40%+)</v>
      </c>
      <c r="R9440" s="0" t="str">
        <f aca="false">INDEX('Lookup Tables'!$B$2:$B$5,MATCH(F9440,'Lookup Tables'!$A$2:$A$5,0))</f>
        <v>Manager B</v>
      </c>
    </row>
    <row r="9441" customFormat="false" ht="15" hidden="false" customHeight="false" outlineLevel="0" collapsed="false">
      <c r="A9441" s="0" t="s">
        <v>6696</v>
      </c>
      <c r="B9441" s="13" t="n">
        <v>42289</v>
      </c>
      <c r="C9441" s="13" t="n">
        <v>42294</v>
      </c>
      <c r="D9441" s="14" t="s">
        <v>69</v>
      </c>
      <c r="E9441" s="14" t="s">
        <v>62</v>
      </c>
      <c r="F9441" s="14" t="s">
        <v>98</v>
      </c>
      <c r="G9441" s="14" t="s">
        <v>146</v>
      </c>
      <c r="H9441" s="14" t="s">
        <v>65</v>
      </c>
      <c r="I9441" s="14" t="s">
        <v>303</v>
      </c>
      <c r="J9441" s="14" t="s">
        <v>2276</v>
      </c>
      <c r="K9441" s="15" t="n">
        <v>22.24</v>
      </c>
      <c r="L9441" s="0" t="n">
        <v>2</v>
      </c>
      <c r="M9441" s="16" t="n">
        <v>0.2</v>
      </c>
      <c r="N9441" s="17" t="n">
        <v>2.502</v>
      </c>
      <c r="O9441" s="0" t="str">
        <f aca="false">TEXT(B9441,"YYYY-MM")</f>
        <v>2015-10</v>
      </c>
      <c r="P9441" s="18" t="n">
        <f aca="false">IFERROR(N9441/K9441,0)</f>
        <v>0.1125</v>
      </c>
      <c r="Q9441" s="0" t="str">
        <f aca="false">IF(M9441=0,"No Discount",IF(M9441&lt;0.2,"Low (1-19%)",IF(M9441&lt;0.4,"Medium (20-39%)","High (40%+)")))</f>
        <v>Medium (20-39%)</v>
      </c>
      <c r="R9441" s="0" t="str">
        <f aca="false">INDEX('Lookup Tables'!$B$2:$B$5,MATCH(F9441,'Lookup Tables'!$A$2:$A$5,0))</f>
        <v>Manager A</v>
      </c>
    </row>
    <row r="9442" customFormat="false" ht="15" hidden="false" customHeight="false" outlineLevel="0" collapsed="false">
      <c r="A9442" s="0" t="s">
        <v>6697</v>
      </c>
      <c r="B9442" s="13" t="n">
        <v>42149</v>
      </c>
      <c r="C9442" s="13" t="n">
        <v>42153</v>
      </c>
      <c r="D9442" s="14" t="s">
        <v>69</v>
      </c>
      <c r="E9442" s="14" t="s">
        <v>53</v>
      </c>
      <c r="F9442" s="14" t="s">
        <v>117</v>
      </c>
      <c r="G9442" s="14" t="s">
        <v>170</v>
      </c>
      <c r="H9442" s="14" t="s">
        <v>65</v>
      </c>
      <c r="I9442" s="14" t="s">
        <v>91</v>
      </c>
      <c r="J9442" s="14" t="s">
        <v>3152</v>
      </c>
      <c r="K9442" s="15" t="n">
        <v>14.62</v>
      </c>
      <c r="L9442" s="0" t="n">
        <v>2</v>
      </c>
      <c r="M9442" s="16" t="n">
        <v>0</v>
      </c>
      <c r="N9442" s="17" t="n">
        <v>6.7252</v>
      </c>
      <c r="O9442" s="0" t="str">
        <f aca="false">TEXT(B9442,"YYYY-MM")</f>
        <v>2015-05</v>
      </c>
      <c r="P9442" s="18" t="n">
        <f aca="false">IFERROR(N9442/K9442,0)</f>
        <v>0.46</v>
      </c>
      <c r="Q9442" s="0" t="str">
        <f aca="false">IF(M9442=0,"No Discount",IF(M9442&lt;0.2,"Low (1-19%)",IF(M9442&lt;0.4,"Medium (20-39%)","High (40%+)")))</f>
        <v>No Discount</v>
      </c>
      <c r="R9442" s="0" t="str">
        <f aca="false">INDEX('Lookup Tables'!$B$2:$B$5,MATCH(F9442,'Lookup Tables'!$A$2:$A$5,0))</f>
        <v>Manager B</v>
      </c>
    </row>
    <row r="9443" customFormat="false" ht="15" hidden="false" customHeight="false" outlineLevel="0" collapsed="false">
      <c r="A9443" s="0" t="s">
        <v>6698</v>
      </c>
      <c r="B9443" s="13" t="n">
        <v>42367</v>
      </c>
      <c r="C9443" s="13" t="n">
        <v>42369</v>
      </c>
      <c r="D9443" s="14" t="s">
        <v>52</v>
      </c>
      <c r="E9443" s="14" t="s">
        <v>53</v>
      </c>
      <c r="F9443" s="14" t="s">
        <v>117</v>
      </c>
      <c r="G9443" s="14" t="s">
        <v>269</v>
      </c>
      <c r="H9443" s="14" t="s">
        <v>65</v>
      </c>
      <c r="I9443" s="14" t="s">
        <v>85</v>
      </c>
      <c r="J9443" s="14" t="s">
        <v>2274</v>
      </c>
      <c r="K9443" s="15" t="n">
        <v>48.36</v>
      </c>
      <c r="L9443" s="0" t="n">
        <v>5</v>
      </c>
      <c r="M9443" s="16" t="n">
        <v>0.2</v>
      </c>
      <c r="N9443" s="17" t="n">
        <v>6.045</v>
      </c>
      <c r="O9443" s="0" t="str">
        <f aca="false">TEXT(B9443,"YYYY-MM")</f>
        <v>2015-12</v>
      </c>
      <c r="P9443" s="18" t="n">
        <f aca="false">IFERROR(N9443/K9443,0)</f>
        <v>0.125</v>
      </c>
      <c r="Q9443" s="0" t="str">
        <f aca="false">IF(M9443=0,"No Discount",IF(M9443&lt;0.2,"Low (1-19%)",IF(M9443&lt;0.4,"Medium (20-39%)","High (40%+)")))</f>
        <v>Medium (20-39%)</v>
      </c>
      <c r="R9443" s="0" t="str">
        <f aca="false">INDEX('Lookup Tables'!$B$2:$B$5,MATCH(F9443,'Lookup Tables'!$A$2:$A$5,0))</f>
        <v>Manager B</v>
      </c>
    </row>
    <row r="9444" customFormat="false" ht="15" hidden="false" customHeight="false" outlineLevel="0" collapsed="false">
      <c r="A9444" s="0" t="s">
        <v>6699</v>
      </c>
      <c r="B9444" s="13" t="n">
        <v>43197</v>
      </c>
      <c r="C9444" s="13" t="n">
        <v>43201</v>
      </c>
      <c r="D9444" s="14" t="s">
        <v>69</v>
      </c>
      <c r="E9444" s="14" t="s">
        <v>97</v>
      </c>
      <c r="F9444" s="14" t="s">
        <v>54</v>
      </c>
      <c r="G9444" s="14" t="s">
        <v>70</v>
      </c>
      <c r="H9444" s="14" t="s">
        <v>65</v>
      </c>
      <c r="I9444" s="14" t="s">
        <v>78</v>
      </c>
      <c r="J9444" s="14" t="s">
        <v>726</v>
      </c>
      <c r="K9444" s="15" t="n">
        <v>16.256</v>
      </c>
      <c r="L9444" s="0" t="n">
        <v>2</v>
      </c>
      <c r="M9444" s="16" t="n">
        <v>0.2</v>
      </c>
      <c r="N9444" s="17" t="n">
        <v>1.2192</v>
      </c>
      <c r="O9444" s="0" t="str">
        <f aca="false">TEXT(B9444,"YYYY-MM")</f>
        <v>2018-04</v>
      </c>
      <c r="P9444" s="18" t="n">
        <f aca="false">IFERROR(N9444/K9444,0)</f>
        <v>0.075</v>
      </c>
      <c r="Q9444" s="0" t="str">
        <f aca="false">IF(M9444=0,"No Discount",IF(M9444&lt;0.2,"Low (1-19%)",IF(M9444&lt;0.4,"Medium (20-39%)","High (40%+)")))</f>
        <v>Medium (20-39%)</v>
      </c>
      <c r="R9444" s="0" t="str">
        <f aca="false">INDEX('Lookup Tables'!$B$2:$B$5,MATCH(F9444,'Lookup Tables'!$A$2:$A$5,0))</f>
        <v>Manager C</v>
      </c>
    </row>
    <row r="9445" customFormat="false" ht="15" hidden="false" customHeight="false" outlineLevel="0" collapsed="false">
      <c r="A9445" s="0" t="s">
        <v>6699</v>
      </c>
      <c r="B9445" s="13" t="n">
        <v>43197</v>
      </c>
      <c r="C9445" s="13" t="n">
        <v>43201</v>
      </c>
      <c r="D9445" s="14" t="s">
        <v>69</v>
      </c>
      <c r="E9445" s="14" t="s">
        <v>97</v>
      </c>
      <c r="F9445" s="14" t="s">
        <v>54</v>
      </c>
      <c r="G9445" s="14" t="s">
        <v>70</v>
      </c>
      <c r="H9445" s="14" t="s">
        <v>80</v>
      </c>
      <c r="I9445" s="14" t="s">
        <v>81</v>
      </c>
      <c r="J9445" s="14" t="s">
        <v>1465</v>
      </c>
      <c r="K9445" s="15" t="n">
        <v>219.184</v>
      </c>
      <c r="L9445" s="0" t="n">
        <v>2</v>
      </c>
      <c r="M9445" s="16" t="n">
        <v>0.2</v>
      </c>
      <c r="N9445" s="17" t="n">
        <v>19.1786</v>
      </c>
      <c r="O9445" s="0" t="str">
        <f aca="false">TEXT(B9445,"YYYY-MM")</f>
        <v>2018-04</v>
      </c>
      <c r="P9445" s="18" t="n">
        <f aca="false">IFERROR(N9445/K9445,0)</f>
        <v>0.0875</v>
      </c>
      <c r="Q9445" s="0" t="str">
        <f aca="false">IF(M9445=0,"No Discount",IF(M9445&lt;0.2,"Low (1-19%)",IF(M9445&lt;0.4,"Medium (20-39%)","High (40%+)")))</f>
        <v>Medium (20-39%)</v>
      </c>
      <c r="R9445" s="0" t="str">
        <f aca="false">INDEX('Lookup Tables'!$B$2:$B$5,MATCH(F9445,'Lookup Tables'!$A$2:$A$5,0))</f>
        <v>Manager C</v>
      </c>
    </row>
    <row r="9446" customFormat="false" ht="15" hidden="false" customHeight="false" outlineLevel="0" collapsed="false">
      <c r="A9446" s="0" t="s">
        <v>6700</v>
      </c>
      <c r="B9446" s="13" t="n">
        <v>42430</v>
      </c>
      <c r="C9446" s="13" t="n">
        <v>42431</v>
      </c>
      <c r="D9446" s="14" t="s">
        <v>137</v>
      </c>
      <c r="E9446" s="14" t="s">
        <v>62</v>
      </c>
      <c r="F9446" s="14" t="s">
        <v>98</v>
      </c>
      <c r="G9446" s="14" t="s">
        <v>99</v>
      </c>
      <c r="H9446" s="14" t="s">
        <v>80</v>
      </c>
      <c r="I9446" s="14" t="s">
        <v>81</v>
      </c>
      <c r="J9446" s="14" t="s">
        <v>3729</v>
      </c>
      <c r="K9446" s="15" t="n">
        <v>95.84</v>
      </c>
      <c r="L9446" s="0" t="n">
        <v>4</v>
      </c>
      <c r="M9446" s="16" t="n">
        <v>0.2</v>
      </c>
      <c r="N9446" s="17" t="n">
        <v>34.742</v>
      </c>
      <c r="O9446" s="0" t="str">
        <f aca="false">TEXT(B9446,"YYYY-MM")</f>
        <v>2016-03</v>
      </c>
      <c r="P9446" s="18" t="n">
        <f aca="false">IFERROR(N9446/K9446,0)</f>
        <v>0.3625</v>
      </c>
      <c r="Q9446" s="0" t="str">
        <f aca="false">IF(M9446=0,"No Discount",IF(M9446&lt;0.2,"Low (1-19%)",IF(M9446&lt;0.4,"Medium (20-39%)","High (40%+)")))</f>
        <v>Medium (20-39%)</v>
      </c>
      <c r="R9446" s="0" t="str">
        <f aca="false">INDEX('Lookup Tables'!$B$2:$B$5,MATCH(F9446,'Lookup Tables'!$A$2:$A$5,0))</f>
        <v>Manager A</v>
      </c>
    </row>
    <row r="9447" customFormat="false" ht="15" hidden="false" customHeight="false" outlineLevel="0" collapsed="false">
      <c r="A9447" s="0" t="s">
        <v>6701</v>
      </c>
      <c r="B9447" s="13" t="n">
        <v>42519</v>
      </c>
      <c r="C9447" s="13" t="n">
        <v>42524</v>
      </c>
      <c r="D9447" s="14" t="s">
        <v>69</v>
      </c>
      <c r="E9447" s="14" t="s">
        <v>53</v>
      </c>
      <c r="F9447" s="14" t="s">
        <v>98</v>
      </c>
      <c r="G9447" s="14" t="s">
        <v>164</v>
      </c>
      <c r="H9447" s="14" t="s">
        <v>65</v>
      </c>
      <c r="I9447" s="14" t="s">
        <v>66</v>
      </c>
      <c r="J9447" s="14" t="s">
        <v>1093</v>
      </c>
      <c r="K9447" s="15" t="n">
        <v>12.39</v>
      </c>
      <c r="L9447" s="0" t="n">
        <v>3</v>
      </c>
      <c r="M9447" s="16" t="n">
        <v>0</v>
      </c>
      <c r="N9447" s="17" t="n">
        <v>5.6994</v>
      </c>
      <c r="O9447" s="0" t="str">
        <f aca="false">TEXT(B9447,"YYYY-MM")</f>
        <v>2016-05</v>
      </c>
      <c r="P9447" s="18" t="n">
        <f aca="false">IFERROR(N9447/K9447,0)</f>
        <v>0.46</v>
      </c>
      <c r="Q9447" s="0" t="str">
        <f aca="false">IF(M9447=0,"No Discount",IF(M9447&lt;0.2,"Low (1-19%)",IF(M9447&lt;0.4,"Medium (20-39%)","High (40%+)")))</f>
        <v>No Discount</v>
      </c>
      <c r="R9447" s="0" t="str">
        <f aca="false">INDEX('Lookup Tables'!$B$2:$B$5,MATCH(F9447,'Lookup Tables'!$A$2:$A$5,0))</f>
        <v>Manager A</v>
      </c>
    </row>
    <row r="9448" customFormat="false" ht="15" hidden="false" customHeight="false" outlineLevel="0" collapsed="false">
      <c r="A9448" s="0" t="s">
        <v>6702</v>
      </c>
      <c r="B9448" s="13" t="n">
        <v>43000</v>
      </c>
      <c r="C9448" s="13" t="n">
        <v>43006</v>
      </c>
      <c r="D9448" s="14" t="s">
        <v>69</v>
      </c>
      <c r="E9448" s="14" t="s">
        <v>53</v>
      </c>
      <c r="F9448" s="14" t="s">
        <v>98</v>
      </c>
      <c r="G9448" s="14" t="s">
        <v>164</v>
      </c>
      <c r="H9448" s="14" t="s">
        <v>65</v>
      </c>
      <c r="I9448" s="14" t="s">
        <v>91</v>
      </c>
      <c r="J9448" s="14" t="s">
        <v>2690</v>
      </c>
      <c r="K9448" s="15" t="n">
        <v>35.88</v>
      </c>
      <c r="L9448" s="0" t="n">
        <v>6</v>
      </c>
      <c r="M9448" s="16" t="n">
        <v>0</v>
      </c>
      <c r="N9448" s="17" t="n">
        <v>16.146</v>
      </c>
      <c r="O9448" s="0" t="str">
        <f aca="false">TEXT(B9448,"YYYY-MM")</f>
        <v>2017-09</v>
      </c>
      <c r="P9448" s="18" t="n">
        <f aca="false">IFERROR(N9448/K9448,0)</f>
        <v>0.45</v>
      </c>
      <c r="Q9448" s="0" t="str">
        <f aca="false">IF(M9448=0,"No Discount",IF(M9448&lt;0.2,"Low (1-19%)",IF(M9448&lt;0.4,"Medium (20-39%)","High (40%+)")))</f>
        <v>No Discount</v>
      </c>
      <c r="R9448" s="0" t="str">
        <f aca="false">INDEX('Lookup Tables'!$B$2:$B$5,MATCH(F9448,'Lookup Tables'!$A$2:$A$5,0))</f>
        <v>Manager A</v>
      </c>
    </row>
    <row r="9449" customFormat="false" ht="15" hidden="false" customHeight="false" outlineLevel="0" collapsed="false">
      <c r="A9449" s="0" t="s">
        <v>6703</v>
      </c>
      <c r="B9449" s="13" t="n">
        <v>43247</v>
      </c>
      <c r="C9449" s="13" t="n">
        <v>43254</v>
      </c>
      <c r="D9449" s="14" t="s">
        <v>69</v>
      </c>
      <c r="E9449" s="14" t="s">
        <v>53</v>
      </c>
      <c r="F9449" s="14" t="s">
        <v>98</v>
      </c>
      <c r="G9449" s="14" t="s">
        <v>331</v>
      </c>
      <c r="H9449" s="14" t="s">
        <v>56</v>
      </c>
      <c r="I9449" s="14" t="s">
        <v>76</v>
      </c>
      <c r="J9449" s="14" t="s">
        <v>139</v>
      </c>
      <c r="K9449" s="15" t="n">
        <v>477.3</v>
      </c>
      <c r="L9449" s="0" t="n">
        <v>5</v>
      </c>
      <c r="M9449" s="16" t="n">
        <v>0</v>
      </c>
      <c r="N9449" s="17" t="n">
        <v>138.417</v>
      </c>
      <c r="O9449" s="0" t="str">
        <f aca="false">TEXT(B9449,"YYYY-MM")</f>
        <v>2018-05</v>
      </c>
      <c r="P9449" s="18" t="n">
        <f aca="false">IFERROR(N9449/K9449,0)</f>
        <v>0.29</v>
      </c>
      <c r="Q9449" s="0" t="str">
        <f aca="false">IF(M9449=0,"No Discount",IF(M9449&lt;0.2,"Low (1-19%)",IF(M9449&lt;0.4,"Medium (20-39%)","High (40%+)")))</f>
        <v>No Discount</v>
      </c>
      <c r="R9449" s="0" t="str">
        <f aca="false">INDEX('Lookup Tables'!$B$2:$B$5,MATCH(F9449,'Lookup Tables'!$A$2:$A$5,0))</f>
        <v>Manager A</v>
      </c>
    </row>
    <row r="9450" customFormat="false" ht="15" hidden="false" customHeight="false" outlineLevel="0" collapsed="false">
      <c r="A9450" s="0" t="s">
        <v>6704</v>
      </c>
      <c r="B9450" s="13" t="n">
        <v>42995</v>
      </c>
      <c r="C9450" s="13" t="n">
        <v>43001</v>
      </c>
      <c r="D9450" s="14" t="s">
        <v>69</v>
      </c>
      <c r="E9450" s="14" t="s">
        <v>97</v>
      </c>
      <c r="F9450" s="14" t="s">
        <v>63</v>
      </c>
      <c r="G9450" s="14" t="s">
        <v>94</v>
      </c>
      <c r="H9450" s="14" t="s">
        <v>65</v>
      </c>
      <c r="I9450" s="14" t="s">
        <v>66</v>
      </c>
      <c r="J9450" s="14" t="s">
        <v>1900</v>
      </c>
      <c r="K9450" s="15" t="n">
        <v>12.32</v>
      </c>
      <c r="L9450" s="0" t="n">
        <v>4</v>
      </c>
      <c r="M9450" s="16" t="n">
        <v>0</v>
      </c>
      <c r="N9450" s="17" t="n">
        <v>5.9136</v>
      </c>
      <c r="O9450" s="0" t="str">
        <f aca="false">TEXT(B9450,"YYYY-MM")</f>
        <v>2017-09</v>
      </c>
      <c r="P9450" s="18" t="n">
        <f aca="false">IFERROR(N9450/K9450,0)</f>
        <v>0.48</v>
      </c>
      <c r="Q9450" s="0" t="str">
        <f aca="false">IF(M9450=0,"No Discount",IF(M9450&lt;0.2,"Low (1-19%)",IF(M9450&lt;0.4,"Medium (20-39%)","High (40%+)")))</f>
        <v>No Discount</v>
      </c>
      <c r="R9450" s="0" t="str">
        <f aca="false">INDEX('Lookup Tables'!$B$2:$B$5,MATCH(F9450,'Lookup Tables'!$A$2:$A$5,0))</f>
        <v>Manager D</v>
      </c>
    </row>
    <row r="9451" customFormat="false" ht="15" hidden="false" customHeight="false" outlineLevel="0" collapsed="false">
      <c r="A9451" s="0" t="s">
        <v>6705</v>
      </c>
      <c r="B9451" s="13" t="n">
        <v>42255</v>
      </c>
      <c r="C9451" s="13" t="n">
        <v>42260</v>
      </c>
      <c r="D9451" s="14" t="s">
        <v>69</v>
      </c>
      <c r="E9451" s="14" t="s">
        <v>53</v>
      </c>
      <c r="F9451" s="14" t="s">
        <v>63</v>
      </c>
      <c r="G9451" s="14" t="s">
        <v>64</v>
      </c>
      <c r="H9451" s="14" t="s">
        <v>65</v>
      </c>
      <c r="I9451" s="14" t="s">
        <v>83</v>
      </c>
      <c r="J9451" s="14" t="s">
        <v>1751</v>
      </c>
      <c r="K9451" s="15" t="n">
        <v>8.608</v>
      </c>
      <c r="L9451" s="0" t="n">
        <v>2</v>
      </c>
      <c r="M9451" s="16" t="n">
        <v>0.2</v>
      </c>
      <c r="N9451" s="17" t="n">
        <v>3.0128</v>
      </c>
      <c r="O9451" s="0" t="str">
        <f aca="false">TEXT(B9451,"YYYY-MM")</f>
        <v>2015-09</v>
      </c>
      <c r="P9451" s="18" t="n">
        <f aca="false">IFERROR(N9451/K9451,0)</f>
        <v>0.35</v>
      </c>
      <c r="Q9451" s="0" t="str">
        <f aca="false">IF(M9451=0,"No Discount",IF(M9451&lt;0.2,"Low (1-19%)",IF(M9451&lt;0.4,"Medium (20-39%)","High (40%+)")))</f>
        <v>Medium (20-39%)</v>
      </c>
      <c r="R9451" s="0" t="str">
        <f aca="false">INDEX('Lookup Tables'!$B$2:$B$5,MATCH(F9451,'Lookup Tables'!$A$2:$A$5,0))</f>
        <v>Manager D</v>
      </c>
    </row>
    <row r="9452" customFormat="false" ht="15" hidden="false" customHeight="false" outlineLevel="0" collapsed="false">
      <c r="A9452" s="0" t="s">
        <v>6706</v>
      </c>
      <c r="B9452" s="13" t="n">
        <v>43254</v>
      </c>
      <c r="C9452" s="13" t="n">
        <v>43258</v>
      </c>
      <c r="D9452" s="14" t="s">
        <v>69</v>
      </c>
      <c r="E9452" s="14" t="s">
        <v>97</v>
      </c>
      <c r="F9452" s="14" t="s">
        <v>63</v>
      </c>
      <c r="G9452" s="14" t="s">
        <v>94</v>
      </c>
      <c r="H9452" s="14" t="s">
        <v>65</v>
      </c>
      <c r="I9452" s="14" t="s">
        <v>73</v>
      </c>
      <c r="J9452" s="14" t="s">
        <v>829</v>
      </c>
      <c r="K9452" s="15" t="n">
        <v>136.26</v>
      </c>
      <c r="L9452" s="0" t="n">
        <v>9</v>
      </c>
      <c r="M9452" s="16" t="n">
        <v>0</v>
      </c>
      <c r="N9452" s="17" t="n">
        <v>5.4504</v>
      </c>
      <c r="O9452" s="0" t="str">
        <f aca="false">TEXT(B9452,"YYYY-MM")</f>
        <v>2018-06</v>
      </c>
      <c r="P9452" s="18" t="n">
        <f aca="false">IFERROR(N9452/K9452,0)</f>
        <v>0.04</v>
      </c>
      <c r="Q9452" s="0" t="str">
        <f aca="false">IF(M9452=0,"No Discount",IF(M9452&lt;0.2,"Low (1-19%)",IF(M9452&lt;0.4,"Medium (20-39%)","High (40%+)")))</f>
        <v>No Discount</v>
      </c>
      <c r="R9452" s="0" t="str">
        <f aca="false">INDEX('Lookup Tables'!$B$2:$B$5,MATCH(F9452,'Lookup Tables'!$A$2:$A$5,0))</f>
        <v>Manager D</v>
      </c>
    </row>
    <row r="9453" customFormat="false" ht="15" hidden="false" customHeight="false" outlineLevel="0" collapsed="false">
      <c r="A9453" s="0" t="s">
        <v>6707</v>
      </c>
      <c r="B9453" s="13" t="n">
        <v>42641</v>
      </c>
      <c r="C9453" s="13" t="n">
        <v>42648</v>
      </c>
      <c r="D9453" s="14" t="s">
        <v>69</v>
      </c>
      <c r="E9453" s="14" t="s">
        <v>62</v>
      </c>
      <c r="F9453" s="14" t="s">
        <v>63</v>
      </c>
      <c r="G9453" s="14" t="s">
        <v>64</v>
      </c>
      <c r="H9453" s="14" t="s">
        <v>65</v>
      </c>
      <c r="I9453" s="14" t="s">
        <v>85</v>
      </c>
      <c r="J9453" s="14" t="s">
        <v>2024</v>
      </c>
      <c r="K9453" s="15" t="n">
        <v>186.15</v>
      </c>
      <c r="L9453" s="0" t="n">
        <v>3</v>
      </c>
      <c r="M9453" s="16" t="n">
        <v>0</v>
      </c>
      <c r="N9453" s="17" t="n">
        <v>55.845</v>
      </c>
      <c r="O9453" s="0" t="str">
        <f aca="false">TEXT(B9453,"YYYY-MM")</f>
        <v>2016-09</v>
      </c>
      <c r="P9453" s="18" t="n">
        <f aca="false">IFERROR(N9453/K9453,0)</f>
        <v>0.3</v>
      </c>
      <c r="Q9453" s="0" t="str">
        <f aca="false">IF(M9453=0,"No Discount",IF(M9453&lt;0.2,"Low (1-19%)",IF(M9453&lt;0.4,"Medium (20-39%)","High (40%+)")))</f>
        <v>No Discount</v>
      </c>
      <c r="R9453" s="0" t="str">
        <f aca="false">INDEX('Lookup Tables'!$B$2:$B$5,MATCH(F9453,'Lookup Tables'!$A$2:$A$5,0))</f>
        <v>Manager D</v>
      </c>
    </row>
    <row r="9454" customFormat="false" ht="15" hidden="false" customHeight="false" outlineLevel="0" collapsed="false">
      <c r="A9454" s="0" t="s">
        <v>6707</v>
      </c>
      <c r="B9454" s="13" t="n">
        <v>42641</v>
      </c>
      <c r="C9454" s="13" t="n">
        <v>42648</v>
      </c>
      <c r="D9454" s="14" t="s">
        <v>69</v>
      </c>
      <c r="E9454" s="14" t="s">
        <v>62</v>
      </c>
      <c r="F9454" s="14" t="s">
        <v>63</v>
      </c>
      <c r="G9454" s="14" t="s">
        <v>64</v>
      </c>
      <c r="H9454" s="14" t="s">
        <v>65</v>
      </c>
      <c r="I9454" s="14" t="s">
        <v>83</v>
      </c>
      <c r="J9454" s="14" t="s">
        <v>1470</v>
      </c>
      <c r="K9454" s="15" t="n">
        <v>81.792</v>
      </c>
      <c r="L9454" s="0" t="n">
        <v>6</v>
      </c>
      <c r="M9454" s="16" t="n">
        <v>0.2</v>
      </c>
      <c r="N9454" s="17" t="n">
        <v>26.5824</v>
      </c>
      <c r="O9454" s="0" t="str">
        <f aca="false">TEXT(B9454,"YYYY-MM")</f>
        <v>2016-09</v>
      </c>
      <c r="P9454" s="18" t="n">
        <f aca="false">IFERROR(N9454/K9454,0)</f>
        <v>0.325</v>
      </c>
      <c r="Q9454" s="0" t="str">
        <f aca="false">IF(M9454=0,"No Discount",IF(M9454&lt;0.2,"Low (1-19%)",IF(M9454&lt;0.4,"Medium (20-39%)","High (40%+)")))</f>
        <v>Medium (20-39%)</v>
      </c>
      <c r="R9454" s="0" t="str">
        <f aca="false">INDEX('Lookup Tables'!$B$2:$B$5,MATCH(F9454,'Lookup Tables'!$A$2:$A$5,0))</f>
        <v>Manager D</v>
      </c>
    </row>
    <row r="9455" customFormat="false" ht="15" hidden="false" customHeight="false" outlineLevel="0" collapsed="false">
      <c r="A9455" s="0" t="s">
        <v>6707</v>
      </c>
      <c r="B9455" s="13" t="n">
        <v>42641</v>
      </c>
      <c r="C9455" s="13" t="n">
        <v>42648</v>
      </c>
      <c r="D9455" s="14" t="s">
        <v>69</v>
      </c>
      <c r="E9455" s="14" t="s">
        <v>62</v>
      </c>
      <c r="F9455" s="14" t="s">
        <v>63</v>
      </c>
      <c r="G9455" s="14" t="s">
        <v>64</v>
      </c>
      <c r="H9455" s="14" t="s">
        <v>65</v>
      </c>
      <c r="I9455" s="14" t="s">
        <v>303</v>
      </c>
      <c r="J9455" s="14" t="s">
        <v>5288</v>
      </c>
      <c r="K9455" s="15" t="n">
        <v>47.19</v>
      </c>
      <c r="L9455" s="0" t="n">
        <v>3</v>
      </c>
      <c r="M9455" s="16" t="n">
        <v>0</v>
      </c>
      <c r="N9455" s="17" t="n">
        <v>13.6851</v>
      </c>
      <c r="O9455" s="0" t="str">
        <f aca="false">TEXT(B9455,"YYYY-MM")</f>
        <v>2016-09</v>
      </c>
      <c r="P9455" s="18" t="n">
        <f aca="false">IFERROR(N9455/K9455,0)</f>
        <v>0.29</v>
      </c>
      <c r="Q9455" s="0" t="str">
        <f aca="false">IF(M9455=0,"No Discount",IF(M9455&lt;0.2,"Low (1-19%)",IF(M9455&lt;0.4,"Medium (20-39%)","High (40%+)")))</f>
        <v>No Discount</v>
      </c>
      <c r="R9455" s="0" t="str">
        <f aca="false">INDEX('Lookup Tables'!$B$2:$B$5,MATCH(F9455,'Lookup Tables'!$A$2:$A$5,0))</f>
        <v>Manager D</v>
      </c>
    </row>
    <row r="9456" customFormat="false" ht="15" hidden="false" customHeight="false" outlineLevel="0" collapsed="false">
      <c r="A9456" s="0" t="s">
        <v>6707</v>
      </c>
      <c r="B9456" s="13" t="n">
        <v>42641</v>
      </c>
      <c r="C9456" s="13" t="n">
        <v>42648</v>
      </c>
      <c r="D9456" s="14" t="s">
        <v>69</v>
      </c>
      <c r="E9456" s="14" t="s">
        <v>62</v>
      </c>
      <c r="F9456" s="14" t="s">
        <v>63</v>
      </c>
      <c r="G9456" s="14" t="s">
        <v>64</v>
      </c>
      <c r="H9456" s="14" t="s">
        <v>80</v>
      </c>
      <c r="I9456" s="14" t="s">
        <v>81</v>
      </c>
      <c r="J9456" s="14" t="s">
        <v>823</v>
      </c>
      <c r="K9456" s="15" t="n">
        <v>36.784</v>
      </c>
      <c r="L9456" s="0" t="n">
        <v>2</v>
      </c>
      <c r="M9456" s="16" t="n">
        <v>0.2</v>
      </c>
      <c r="N9456" s="17" t="n">
        <v>-8.2764</v>
      </c>
      <c r="O9456" s="0" t="str">
        <f aca="false">TEXT(B9456,"YYYY-MM")</f>
        <v>2016-09</v>
      </c>
      <c r="P9456" s="18" t="n">
        <f aca="false">IFERROR(N9456/K9456,0)</f>
        <v>-0.225</v>
      </c>
      <c r="Q9456" s="0" t="str">
        <f aca="false">IF(M9456=0,"No Discount",IF(M9456&lt;0.2,"Low (1-19%)",IF(M9456&lt;0.4,"Medium (20-39%)","High (40%+)")))</f>
        <v>Medium (20-39%)</v>
      </c>
      <c r="R9456" s="0" t="str">
        <f aca="false">INDEX('Lookup Tables'!$B$2:$B$5,MATCH(F9456,'Lookup Tables'!$A$2:$A$5,0))</f>
        <v>Manager D</v>
      </c>
    </row>
    <row r="9457" customFormat="false" ht="15" hidden="false" customHeight="false" outlineLevel="0" collapsed="false">
      <c r="A9457" s="0" t="s">
        <v>6708</v>
      </c>
      <c r="B9457" s="13" t="n">
        <v>42902</v>
      </c>
      <c r="C9457" s="13" t="n">
        <v>42905</v>
      </c>
      <c r="D9457" s="14" t="s">
        <v>52</v>
      </c>
      <c r="E9457" s="14" t="s">
        <v>97</v>
      </c>
      <c r="F9457" s="14" t="s">
        <v>54</v>
      </c>
      <c r="G9457" s="14" t="s">
        <v>200</v>
      </c>
      <c r="H9457" s="14" t="s">
        <v>80</v>
      </c>
      <c r="I9457" s="14" t="s">
        <v>345</v>
      </c>
      <c r="J9457" s="14" t="s">
        <v>6709</v>
      </c>
      <c r="K9457" s="15" t="n">
        <v>91.475</v>
      </c>
      <c r="L9457" s="0" t="n">
        <v>1</v>
      </c>
      <c r="M9457" s="16" t="n">
        <v>0.5</v>
      </c>
      <c r="N9457" s="17" t="n">
        <v>-1.8295</v>
      </c>
      <c r="O9457" s="0" t="str">
        <f aca="false">TEXT(B9457,"YYYY-MM")</f>
        <v>2017-06</v>
      </c>
      <c r="P9457" s="18" t="n">
        <f aca="false">IFERROR(N9457/K9457,0)</f>
        <v>-0.02</v>
      </c>
      <c r="Q9457" s="0" t="str">
        <f aca="false">IF(M9457=0,"No Discount",IF(M9457&lt;0.2,"Low (1-19%)",IF(M9457&lt;0.4,"Medium (20-39%)","High (40%+)")))</f>
        <v>High (40%+)</v>
      </c>
      <c r="R9457" s="0" t="str">
        <f aca="false">INDEX('Lookup Tables'!$B$2:$B$5,MATCH(F9457,'Lookup Tables'!$A$2:$A$5,0))</f>
        <v>Manager C</v>
      </c>
    </row>
    <row r="9458" customFormat="false" ht="15" hidden="false" customHeight="false" outlineLevel="0" collapsed="false">
      <c r="A9458" s="0" t="s">
        <v>6710</v>
      </c>
      <c r="B9458" s="13" t="n">
        <v>43247</v>
      </c>
      <c r="C9458" s="13" t="n">
        <v>43254</v>
      </c>
      <c r="D9458" s="14" t="s">
        <v>69</v>
      </c>
      <c r="E9458" s="14" t="s">
        <v>62</v>
      </c>
      <c r="F9458" s="14" t="s">
        <v>54</v>
      </c>
      <c r="G9458" s="14" t="s">
        <v>90</v>
      </c>
      <c r="H9458" s="14" t="s">
        <v>80</v>
      </c>
      <c r="I9458" s="14" t="s">
        <v>123</v>
      </c>
      <c r="J9458" s="14" t="s">
        <v>6711</v>
      </c>
      <c r="K9458" s="15" t="n">
        <v>27.192</v>
      </c>
      <c r="L9458" s="0" t="n">
        <v>3</v>
      </c>
      <c r="M9458" s="16" t="n">
        <v>0.2</v>
      </c>
      <c r="N9458" s="17" t="n">
        <v>0.3399</v>
      </c>
      <c r="O9458" s="0" t="str">
        <f aca="false">TEXT(B9458,"YYYY-MM")</f>
        <v>2018-05</v>
      </c>
      <c r="P9458" s="18" t="n">
        <f aca="false">IFERROR(N9458/K9458,0)</f>
        <v>0.0125</v>
      </c>
      <c r="Q9458" s="0" t="str">
        <f aca="false">IF(M9458=0,"No Discount",IF(M9458&lt;0.2,"Low (1-19%)",IF(M9458&lt;0.4,"Medium (20-39%)","High (40%+)")))</f>
        <v>Medium (20-39%)</v>
      </c>
      <c r="R9458" s="0" t="str">
        <f aca="false">INDEX('Lookup Tables'!$B$2:$B$5,MATCH(F9458,'Lookup Tables'!$A$2:$A$5,0))</f>
        <v>Manager C</v>
      </c>
    </row>
    <row r="9459" customFormat="false" ht="15" hidden="false" customHeight="false" outlineLevel="0" collapsed="false">
      <c r="A9459" s="0" t="s">
        <v>6710</v>
      </c>
      <c r="B9459" s="13" t="n">
        <v>43247</v>
      </c>
      <c r="C9459" s="13" t="n">
        <v>43254</v>
      </c>
      <c r="D9459" s="14" t="s">
        <v>69</v>
      </c>
      <c r="E9459" s="14" t="s">
        <v>62</v>
      </c>
      <c r="F9459" s="14" t="s">
        <v>54</v>
      </c>
      <c r="G9459" s="14" t="s">
        <v>90</v>
      </c>
      <c r="H9459" s="14" t="s">
        <v>65</v>
      </c>
      <c r="I9459" s="14" t="s">
        <v>83</v>
      </c>
      <c r="J9459" s="14" t="s">
        <v>2342</v>
      </c>
      <c r="K9459" s="15" t="n">
        <v>12.06</v>
      </c>
      <c r="L9459" s="0" t="n">
        <v>5</v>
      </c>
      <c r="M9459" s="16" t="n">
        <v>0.7</v>
      </c>
      <c r="N9459" s="17" t="n">
        <v>-10.05</v>
      </c>
      <c r="O9459" s="0" t="str">
        <f aca="false">TEXT(B9459,"YYYY-MM")</f>
        <v>2018-05</v>
      </c>
      <c r="P9459" s="18" t="n">
        <f aca="false">IFERROR(N9459/K9459,0)</f>
        <v>-0.833333333333333</v>
      </c>
      <c r="Q9459" s="0" t="str">
        <f aca="false">IF(M9459=0,"No Discount",IF(M9459&lt;0.2,"Low (1-19%)",IF(M9459&lt;0.4,"Medium (20-39%)","High (40%+)")))</f>
        <v>High (40%+)</v>
      </c>
      <c r="R9459" s="0" t="str">
        <f aca="false">INDEX('Lookup Tables'!$B$2:$B$5,MATCH(F9459,'Lookup Tables'!$A$2:$A$5,0))</f>
        <v>Manager C</v>
      </c>
    </row>
    <row r="9460" customFormat="false" ht="15" hidden="false" customHeight="false" outlineLevel="0" collapsed="false">
      <c r="A9460" s="0" t="s">
        <v>6712</v>
      </c>
      <c r="B9460" s="13" t="n">
        <v>42286</v>
      </c>
      <c r="C9460" s="13" t="n">
        <v>42291</v>
      </c>
      <c r="D9460" s="14" t="s">
        <v>69</v>
      </c>
      <c r="E9460" s="14" t="s">
        <v>53</v>
      </c>
      <c r="F9460" s="14" t="s">
        <v>63</v>
      </c>
      <c r="G9460" s="14" t="s">
        <v>64</v>
      </c>
      <c r="H9460" s="14" t="s">
        <v>65</v>
      </c>
      <c r="I9460" s="14" t="s">
        <v>78</v>
      </c>
      <c r="J9460" s="14" t="s">
        <v>533</v>
      </c>
      <c r="K9460" s="15" t="n">
        <v>144.6</v>
      </c>
      <c r="L9460" s="0" t="n">
        <v>3</v>
      </c>
      <c r="M9460" s="16" t="n">
        <v>0</v>
      </c>
      <c r="N9460" s="17" t="n">
        <v>41.934</v>
      </c>
      <c r="O9460" s="0" t="str">
        <f aca="false">TEXT(B9460,"YYYY-MM")</f>
        <v>2015-10</v>
      </c>
      <c r="P9460" s="18" t="n">
        <f aca="false">IFERROR(N9460/K9460,0)</f>
        <v>0.29</v>
      </c>
      <c r="Q9460" s="0" t="str">
        <f aca="false">IF(M9460=0,"No Discount",IF(M9460&lt;0.2,"Low (1-19%)",IF(M9460&lt;0.4,"Medium (20-39%)","High (40%+)")))</f>
        <v>No Discount</v>
      </c>
      <c r="R9460" s="0" t="str">
        <f aca="false">INDEX('Lookup Tables'!$B$2:$B$5,MATCH(F9460,'Lookup Tables'!$A$2:$A$5,0))</f>
        <v>Manager D</v>
      </c>
    </row>
    <row r="9461" customFormat="false" ht="15" hidden="false" customHeight="false" outlineLevel="0" collapsed="false">
      <c r="A9461" s="0" t="s">
        <v>6712</v>
      </c>
      <c r="B9461" s="13" t="n">
        <v>42286</v>
      </c>
      <c r="C9461" s="13" t="n">
        <v>42291</v>
      </c>
      <c r="D9461" s="14" t="s">
        <v>69</v>
      </c>
      <c r="E9461" s="14" t="s">
        <v>53</v>
      </c>
      <c r="F9461" s="14" t="s">
        <v>63</v>
      </c>
      <c r="G9461" s="14" t="s">
        <v>64</v>
      </c>
      <c r="H9461" s="14" t="s">
        <v>80</v>
      </c>
      <c r="I9461" s="14" t="s">
        <v>81</v>
      </c>
      <c r="J9461" s="14" t="s">
        <v>4485</v>
      </c>
      <c r="K9461" s="15" t="n">
        <v>15.992</v>
      </c>
      <c r="L9461" s="0" t="n">
        <v>1</v>
      </c>
      <c r="M9461" s="16" t="n">
        <v>0.2</v>
      </c>
      <c r="N9461" s="17" t="n">
        <v>-2.9985</v>
      </c>
      <c r="O9461" s="0" t="str">
        <f aca="false">TEXT(B9461,"YYYY-MM")</f>
        <v>2015-10</v>
      </c>
      <c r="P9461" s="18" t="n">
        <f aca="false">IFERROR(N9461/K9461,0)</f>
        <v>-0.1875</v>
      </c>
      <c r="Q9461" s="0" t="str">
        <f aca="false">IF(M9461=0,"No Discount",IF(M9461&lt;0.2,"Low (1-19%)",IF(M9461&lt;0.4,"Medium (20-39%)","High (40%+)")))</f>
        <v>Medium (20-39%)</v>
      </c>
      <c r="R9461" s="0" t="str">
        <f aca="false">INDEX('Lookup Tables'!$B$2:$B$5,MATCH(F9461,'Lookup Tables'!$A$2:$A$5,0))</f>
        <v>Manager D</v>
      </c>
    </row>
    <row r="9462" customFormat="false" ht="15" hidden="false" customHeight="false" outlineLevel="0" collapsed="false">
      <c r="A9462" s="0" t="s">
        <v>6713</v>
      </c>
      <c r="B9462" s="13" t="n">
        <v>42325</v>
      </c>
      <c r="C9462" s="13" t="n">
        <v>42330</v>
      </c>
      <c r="D9462" s="14" t="s">
        <v>52</v>
      </c>
      <c r="E9462" s="14" t="s">
        <v>97</v>
      </c>
      <c r="F9462" s="14" t="s">
        <v>117</v>
      </c>
      <c r="G9462" s="14" t="s">
        <v>170</v>
      </c>
      <c r="H9462" s="14" t="s">
        <v>65</v>
      </c>
      <c r="I9462" s="14" t="s">
        <v>91</v>
      </c>
      <c r="J9462" s="14" t="s">
        <v>1223</v>
      </c>
      <c r="K9462" s="15" t="n">
        <v>34.44</v>
      </c>
      <c r="L9462" s="0" t="n">
        <v>3</v>
      </c>
      <c r="M9462" s="16" t="n">
        <v>0</v>
      </c>
      <c r="N9462" s="17" t="n">
        <v>17.22</v>
      </c>
      <c r="O9462" s="0" t="str">
        <f aca="false">TEXT(B9462,"YYYY-MM")</f>
        <v>2015-11</v>
      </c>
      <c r="P9462" s="18" t="n">
        <f aca="false">IFERROR(N9462/K9462,0)</f>
        <v>0.5</v>
      </c>
      <c r="Q9462" s="0" t="str">
        <f aca="false">IF(M9462=0,"No Discount",IF(M9462&lt;0.2,"Low (1-19%)",IF(M9462&lt;0.4,"Medium (20-39%)","High (40%+)")))</f>
        <v>No Discount</v>
      </c>
      <c r="R9462" s="0" t="str">
        <f aca="false">INDEX('Lookup Tables'!$B$2:$B$5,MATCH(F9462,'Lookup Tables'!$A$2:$A$5,0))</f>
        <v>Manager B</v>
      </c>
    </row>
    <row r="9463" customFormat="false" ht="15" hidden="false" customHeight="false" outlineLevel="0" collapsed="false">
      <c r="A9463" s="0" t="s">
        <v>6714</v>
      </c>
      <c r="B9463" s="13" t="n">
        <v>42296</v>
      </c>
      <c r="C9463" s="13" t="n">
        <v>42301</v>
      </c>
      <c r="D9463" s="14" t="s">
        <v>69</v>
      </c>
      <c r="E9463" s="14" t="s">
        <v>97</v>
      </c>
      <c r="F9463" s="14" t="s">
        <v>63</v>
      </c>
      <c r="G9463" s="14" t="s">
        <v>64</v>
      </c>
      <c r="H9463" s="14" t="s">
        <v>80</v>
      </c>
      <c r="I9463" s="14" t="s">
        <v>81</v>
      </c>
      <c r="J9463" s="14" t="s">
        <v>2002</v>
      </c>
      <c r="K9463" s="15" t="n">
        <v>321.552</v>
      </c>
      <c r="L9463" s="0" t="n">
        <v>6</v>
      </c>
      <c r="M9463" s="16" t="n">
        <v>0.2</v>
      </c>
      <c r="N9463" s="17" t="n">
        <v>20.097</v>
      </c>
      <c r="O9463" s="0" t="str">
        <f aca="false">TEXT(B9463,"YYYY-MM")</f>
        <v>2015-10</v>
      </c>
      <c r="P9463" s="18" t="n">
        <f aca="false">IFERROR(N9463/K9463,0)</f>
        <v>0.0625</v>
      </c>
      <c r="Q9463" s="0" t="str">
        <f aca="false">IF(M9463=0,"No Discount",IF(M9463&lt;0.2,"Low (1-19%)",IF(M9463&lt;0.4,"Medium (20-39%)","High (40%+)")))</f>
        <v>Medium (20-39%)</v>
      </c>
      <c r="R9463" s="0" t="str">
        <f aca="false">INDEX('Lookup Tables'!$B$2:$B$5,MATCH(F9463,'Lookup Tables'!$A$2:$A$5,0))</f>
        <v>Manager D</v>
      </c>
    </row>
    <row r="9464" customFormat="false" ht="15" hidden="false" customHeight="false" outlineLevel="0" collapsed="false">
      <c r="A9464" s="0" t="s">
        <v>6715</v>
      </c>
      <c r="B9464" s="13" t="n">
        <v>43429</v>
      </c>
      <c r="C9464" s="13" t="n">
        <v>43434</v>
      </c>
      <c r="D9464" s="14" t="s">
        <v>52</v>
      </c>
      <c r="E9464" s="14" t="s">
        <v>62</v>
      </c>
      <c r="F9464" s="14" t="s">
        <v>54</v>
      </c>
      <c r="G9464" s="14" t="s">
        <v>55</v>
      </c>
      <c r="H9464" s="14" t="s">
        <v>56</v>
      </c>
      <c r="I9464" s="14" t="s">
        <v>59</v>
      </c>
      <c r="J9464" s="14" t="s">
        <v>2110</v>
      </c>
      <c r="K9464" s="15" t="n">
        <v>701.96</v>
      </c>
      <c r="L9464" s="0" t="n">
        <v>2</v>
      </c>
      <c r="M9464" s="16" t="n">
        <v>0</v>
      </c>
      <c r="N9464" s="17" t="n">
        <v>168.4704</v>
      </c>
      <c r="O9464" s="0" t="str">
        <f aca="false">TEXT(B9464,"YYYY-MM")</f>
        <v>2018-11</v>
      </c>
      <c r="P9464" s="18" t="n">
        <f aca="false">IFERROR(N9464/K9464,0)</f>
        <v>0.24</v>
      </c>
      <c r="Q9464" s="0" t="str">
        <f aca="false">IF(M9464=0,"No Discount",IF(M9464&lt;0.2,"Low (1-19%)",IF(M9464&lt;0.4,"Medium (20-39%)","High (40%+)")))</f>
        <v>No Discount</v>
      </c>
      <c r="R9464" s="0" t="str">
        <f aca="false">INDEX('Lookup Tables'!$B$2:$B$5,MATCH(F9464,'Lookup Tables'!$A$2:$A$5,0))</f>
        <v>Manager C</v>
      </c>
    </row>
    <row r="9465" customFormat="false" ht="15" hidden="false" customHeight="false" outlineLevel="0" collapsed="false">
      <c r="A9465" s="0" t="s">
        <v>6716</v>
      </c>
      <c r="B9465" s="13" t="n">
        <v>42062</v>
      </c>
      <c r="C9465" s="13" t="n">
        <v>42066</v>
      </c>
      <c r="D9465" s="14" t="s">
        <v>137</v>
      </c>
      <c r="E9465" s="14" t="s">
        <v>53</v>
      </c>
      <c r="F9465" s="14" t="s">
        <v>117</v>
      </c>
      <c r="G9465" s="14" t="s">
        <v>269</v>
      </c>
      <c r="H9465" s="14" t="s">
        <v>65</v>
      </c>
      <c r="I9465" s="14" t="s">
        <v>78</v>
      </c>
      <c r="J9465" s="14" t="s">
        <v>869</v>
      </c>
      <c r="K9465" s="15" t="n">
        <v>19.456</v>
      </c>
      <c r="L9465" s="0" t="n">
        <v>4</v>
      </c>
      <c r="M9465" s="16" t="n">
        <v>0.2</v>
      </c>
      <c r="N9465" s="17" t="n">
        <v>3.4048</v>
      </c>
      <c r="O9465" s="0" t="str">
        <f aca="false">TEXT(B9465,"YYYY-MM")</f>
        <v>2015-02</v>
      </c>
      <c r="P9465" s="18" t="n">
        <f aca="false">IFERROR(N9465/K9465,0)</f>
        <v>0.175</v>
      </c>
      <c r="Q9465" s="0" t="str">
        <f aca="false">IF(M9465=0,"No Discount",IF(M9465&lt;0.2,"Low (1-19%)",IF(M9465&lt;0.4,"Medium (20-39%)","High (40%+)")))</f>
        <v>Medium (20-39%)</v>
      </c>
      <c r="R9465" s="0" t="str">
        <f aca="false">INDEX('Lookup Tables'!$B$2:$B$5,MATCH(F9465,'Lookup Tables'!$A$2:$A$5,0))</f>
        <v>Manager B</v>
      </c>
    </row>
    <row r="9466" customFormat="false" ht="15" hidden="false" customHeight="false" outlineLevel="0" collapsed="false">
      <c r="A9466" s="0" t="s">
        <v>6717</v>
      </c>
      <c r="B9466" s="13" t="n">
        <v>42359</v>
      </c>
      <c r="C9466" s="13" t="n">
        <v>42363</v>
      </c>
      <c r="D9466" s="14" t="s">
        <v>69</v>
      </c>
      <c r="E9466" s="14" t="s">
        <v>53</v>
      </c>
      <c r="F9466" s="14" t="s">
        <v>117</v>
      </c>
      <c r="G9466" s="14" t="s">
        <v>160</v>
      </c>
      <c r="H9466" s="14" t="s">
        <v>65</v>
      </c>
      <c r="I9466" s="14" t="s">
        <v>66</v>
      </c>
      <c r="J9466" s="14" t="s">
        <v>3503</v>
      </c>
      <c r="K9466" s="15" t="n">
        <v>17.28</v>
      </c>
      <c r="L9466" s="0" t="n">
        <v>6</v>
      </c>
      <c r="M9466" s="16" t="n">
        <v>0</v>
      </c>
      <c r="N9466" s="17" t="n">
        <v>7.9488</v>
      </c>
      <c r="O9466" s="0" t="str">
        <f aca="false">TEXT(B9466,"YYYY-MM")</f>
        <v>2015-12</v>
      </c>
      <c r="P9466" s="18" t="n">
        <f aca="false">IFERROR(N9466/K9466,0)</f>
        <v>0.46</v>
      </c>
      <c r="Q9466" s="0" t="str">
        <f aca="false">IF(M9466=0,"No Discount",IF(M9466&lt;0.2,"Low (1-19%)",IF(M9466&lt;0.4,"Medium (20-39%)","High (40%+)")))</f>
        <v>No Discount</v>
      </c>
      <c r="R9466" s="0" t="str">
        <f aca="false">INDEX('Lookup Tables'!$B$2:$B$5,MATCH(F9466,'Lookup Tables'!$A$2:$A$5,0))</f>
        <v>Manager B</v>
      </c>
    </row>
    <row r="9467" customFormat="false" ht="15" hidden="false" customHeight="false" outlineLevel="0" collapsed="false">
      <c r="A9467" s="0" t="s">
        <v>6718</v>
      </c>
      <c r="B9467" s="13" t="n">
        <v>43058</v>
      </c>
      <c r="C9467" s="13" t="n">
        <v>43062</v>
      </c>
      <c r="D9467" s="14" t="s">
        <v>69</v>
      </c>
      <c r="E9467" s="14" t="s">
        <v>62</v>
      </c>
      <c r="F9467" s="14" t="s">
        <v>63</v>
      </c>
      <c r="G9467" s="14" t="s">
        <v>94</v>
      </c>
      <c r="H9467" s="14" t="s">
        <v>56</v>
      </c>
      <c r="I9467" s="14" t="s">
        <v>76</v>
      </c>
      <c r="J9467" s="14" t="s">
        <v>835</v>
      </c>
      <c r="K9467" s="15" t="n">
        <v>31.96</v>
      </c>
      <c r="L9467" s="0" t="n">
        <v>2</v>
      </c>
      <c r="M9467" s="16" t="n">
        <v>0</v>
      </c>
      <c r="N9467" s="17" t="n">
        <v>1.598</v>
      </c>
      <c r="O9467" s="0" t="str">
        <f aca="false">TEXT(B9467,"YYYY-MM")</f>
        <v>2017-11</v>
      </c>
      <c r="P9467" s="18" t="n">
        <f aca="false">IFERROR(N9467/K9467,0)</f>
        <v>0.05</v>
      </c>
      <c r="Q9467" s="0" t="str">
        <f aca="false">IF(M9467=0,"No Discount",IF(M9467&lt;0.2,"Low (1-19%)",IF(M9467&lt;0.4,"Medium (20-39%)","High (40%+)")))</f>
        <v>No Discount</v>
      </c>
      <c r="R9467" s="0" t="str">
        <f aca="false">INDEX('Lookup Tables'!$B$2:$B$5,MATCH(F9467,'Lookup Tables'!$A$2:$A$5,0))</f>
        <v>Manager D</v>
      </c>
    </row>
    <row r="9468" customFormat="false" ht="15" hidden="false" customHeight="false" outlineLevel="0" collapsed="false">
      <c r="A9468" s="0" t="s">
        <v>6719</v>
      </c>
      <c r="B9468" s="13" t="n">
        <v>43409</v>
      </c>
      <c r="C9468" s="13" t="n">
        <v>43414</v>
      </c>
      <c r="D9468" s="14" t="s">
        <v>52</v>
      </c>
      <c r="E9468" s="14" t="s">
        <v>53</v>
      </c>
      <c r="F9468" s="14" t="s">
        <v>117</v>
      </c>
      <c r="G9468" s="14" t="s">
        <v>170</v>
      </c>
      <c r="H9468" s="14" t="s">
        <v>65</v>
      </c>
      <c r="I9468" s="14" t="s">
        <v>83</v>
      </c>
      <c r="J9468" s="14" t="s">
        <v>319</v>
      </c>
      <c r="K9468" s="15" t="n">
        <v>164.688</v>
      </c>
      <c r="L9468" s="0" t="n">
        <v>6</v>
      </c>
      <c r="M9468" s="16" t="n">
        <v>0.2</v>
      </c>
      <c r="N9468" s="17" t="n">
        <v>55.5822</v>
      </c>
      <c r="O9468" s="0" t="str">
        <f aca="false">TEXT(B9468,"YYYY-MM")</f>
        <v>2018-11</v>
      </c>
      <c r="P9468" s="18" t="n">
        <f aca="false">IFERROR(N9468/K9468,0)</f>
        <v>0.3375</v>
      </c>
      <c r="Q9468" s="0" t="str">
        <f aca="false">IF(M9468=0,"No Discount",IF(M9468&lt;0.2,"Low (1-19%)",IF(M9468&lt;0.4,"Medium (20-39%)","High (40%+)")))</f>
        <v>Medium (20-39%)</v>
      </c>
      <c r="R9468" s="0" t="str">
        <f aca="false">INDEX('Lookup Tables'!$B$2:$B$5,MATCH(F9468,'Lookup Tables'!$A$2:$A$5,0))</f>
        <v>Manager B</v>
      </c>
    </row>
    <row r="9469" customFormat="false" ht="15" hidden="false" customHeight="false" outlineLevel="0" collapsed="false">
      <c r="A9469" s="0" t="s">
        <v>6719</v>
      </c>
      <c r="B9469" s="13" t="n">
        <v>43409</v>
      </c>
      <c r="C9469" s="13" t="n">
        <v>43414</v>
      </c>
      <c r="D9469" s="14" t="s">
        <v>52</v>
      </c>
      <c r="E9469" s="14" t="s">
        <v>53</v>
      </c>
      <c r="F9469" s="14" t="s">
        <v>117</v>
      </c>
      <c r="G9469" s="14" t="s">
        <v>170</v>
      </c>
      <c r="H9469" s="14" t="s">
        <v>56</v>
      </c>
      <c r="I9469" s="14" t="s">
        <v>71</v>
      </c>
      <c r="J9469" s="14" t="s">
        <v>3582</v>
      </c>
      <c r="K9469" s="15" t="n">
        <v>166.5</v>
      </c>
      <c r="L9469" s="0" t="n">
        <v>2</v>
      </c>
      <c r="M9469" s="16" t="n">
        <v>0.4</v>
      </c>
      <c r="N9469" s="17" t="n">
        <v>-66.6</v>
      </c>
      <c r="O9469" s="0" t="str">
        <f aca="false">TEXT(B9469,"YYYY-MM")</f>
        <v>2018-11</v>
      </c>
      <c r="P9469" s="18" t="n">
        <f aca="false">IFERROR(N9469/K9469,0)</f>
        <v>-0.4</v>
      </c>
      <c r="Q9469" s="0" t="str">
        <f aca="false">IF(M9469=0,"No Discount",IF(M9469&lt;0.2,"Low (1-19%)",IF(M9469&lt;0.4,"Medium (20-39%)","High (40%+)")))</f>
        <v>High (40%+)</v>
      </c>
      <c r="R9469" s="0" t="str">
        <f aca="false">INDEX('Lookup Tables'!$B$2:$B$5,MATCH(F9469,'Lookup Tables'!$A$2:$A$5,0))</f>
        <v>Manager B</v>
      </c>
    </row>
    <row r="9470" customFormat="false" ht="15" hidden="false" customHeight="false" outlineLevel="0" collapsed="false">
      <c r="A9470" s="0" t="s">
        <v>6719</v>
      </c>
      <c r="B9470" s="13" t="n">
        <v>43409</v>
      </c>
      <c r="C9470" s="13" t="n">
        <v>43414</v>
      </c>
      <c r="D9470" s="14" t="s">
        <v>52</v>
      </c>
      <c r="E9470" s="14" t="s">
        <v>53</v>
      </c>
      <c r="F9470" s="14" t="s">
        <v>117</v>
      </c>
      <c r="G9470" s="14" t="s">
        <v>170</v>
      </c>
      <c r="H9470" s="14" t="s">
        <v>65</v>
      </c>
      <c r="I9470" s="14" t="s">
        <v>91</v>
      </c>
      <c r="J9470" s="14" t="s">
        <v>1198</v>
      </c>
      <c r="K9470" s="15" t="n">
        <v>12.96</v>
      </c>
      <c r="L9470" s="0" t="n">
        <v>2</v>
      </c>
      <c r="M9470" s="16" t="n">
        <v>0</v>
      </c>
      <c r="N9470" s="17" t="n">
        <v>6.2208</v>
      </c>
      <c r="O9470" s="0" t="str">
        <f aca="false">TEXT(B9470,"YYYY-MM")</f>
        <v>2018-11</v>
      </c>
      <c r="P9470" s="18" t="n">
        <f aca="false">IFERROR(N9470/K9470,0)</f>
        <v>0.48</v>
      </c>
      <c r="Q9470" s="0" t="str">
        <f aca="false">IF(M9470=0,"No Discount",IF(M9470&lt;0.2,"Low (1-19%)",IF(M9470&lt;0.4,"Medium (20-39%)","High (40%+)")))</f>
        <v>No Discount</v>
      </c>
      <c r="R9470" s="0" t="str">
        <f aca="false">INDEX('Lookup Tables'!$B$2:$B$5,MATCH(F9470,'Lookup Tables'!$A$2:$A$5,0))</f>
        <v>Manager B</v>
      </c>
    </row>
    <row r="9471" customFormat="false" ht="15" hidden="false" customHeight="false" outlineLevel="0" collapsed="false">
      <c r="A9471" s="0" t="s">
        <v>6719</v>
      </c>
      <c r="B9471" s="13" t="n">
        <v>43409</v>
      </c>
      <c r="C9471" s="13" t="n">
        <v>43414</v>
      </c>
      <c r="D9471" s="14" t="s">
        <v>52</v>
      </c>
      <c r="E9471" s="14" t="s">
        <v>53</v>
      </c>
      <c r="F9471" s="14" t="s">
        <v>117</v>
      </c>
      <c r="G9471" s="14" t="s">
        <v>170</v>
      </c>
      <c r="H9471" s="14" t="s">
        <v>65</v>
      </c>
      <c r="I9471" s="14" t="s">
        <v>91</v>
      </c>
      <c r="J9471" s="14" t="s">
        <v>752</v>
      </c>
      <c r="K9471" s="15" t="n">
        <v>110.96</v>
      </c>
      <c r="L9471" s="0" t="n">
        <v>2</v>
      </c>
      <c r="M9471" s="16" t="n">
        <v>0</v>
      </c>
      <c r="N9471" s="17" t="n">
        <v>53.2608</v>
      </c>
      <c r="O9471" s="0" t="str">
        <f aca="false">TEXT(B9471,"YYYY-MM")</f>
        <v>2018-11</v>
      </c>
      <c r="P9471" s="18" t="n">
        <f aca="false">IFERROR(N9471/K9471,0)</f>
        <v>0.48</v>
      </c>
      <c r="Q9471" s="0" t="str">
        <f aca="false">IF(M9471=0,"No Discount",IF(M9471&lt;0.2,"Low (1-19%)",IF(M9471&lt;0.4,"Medium (20-39%)","High (40%+)")))</f>
        <v>No Discount</v>
      </c>
      <c r="R9471" s="0" t="str">
        <f aca="false">INDEX('Lookup Tables'!$B$2:$B$5,MATCH(F9471,'Lookup Tables'!$A$2:$A$5,0))</f>
        <v>Manager B</v>
      </c>
    </row>
    <row r="9472" customFormat="false" ht="15" hidden="false" customHeight="false" outlineLevel="0" collapsed="false">
      <c r="A9472" s="0" t="s">
        <v>6719</v>
      </c>
      <c r="B9472" s="13" t="n">
        <v>43409</v>
      </c>
      <c r="C9472" s="13" t="n">
        <v>43414</v>
      </c>
      <c r="D9472" s="14" t="s">
        <v>52</v>
      </c>
      <c r="E9472" s="14" t="s">
        <v>53</v>
      </c>
      <c r="F9472" s="14" t="s">
        <v>117</v>
      </c>
      <c r="G9472" s="14" t="s">
        <v>170</v>
      </c>
      <c r="H9472" s="14" t="s">
        <v>80</v>
      </c>
      <c r="I9472" s="14" t="s">
        <v>81</v>
      </c>
      <c r="J9472" s="14" t="s">
        <v>318</v>
      </c>
      <c r="K9472" s="15" t="n">
        <v>99.98</v>
      </c>
      <c r="L9472" s="0" t="n">
        <v>2</v>
      </c>
      <c r="M9472" s="16" t="n">
        <v>0</v>
      </c>
      <c r="N9472" s="17" t="n">
        <v>3.9992</v>
      </c>
      <c r="O9472" s="0" t="str">
        <f aca="false">TEXT(B9472,"YYYY-MM")</f>
        <v>2018-11</v>
      </c>
      <c r="P9472" s="18" t="n">
        <f aca="false">IFERROR(N9472/K9472,0)</f>
        <v>0.04</v>
      </c>
      <c r="Q9472" s="0" t="str">
        <f aca="false">IF(M9472=0,"No Discount",IF(M9472&lt;0.2,"Low (1-19%)",IF(M9472&lt;0.4,"Medium (20-39%)","High (40%+)")))</f>
        <v>No Discount</v>
      </c>
      <c r="R9472" s="0" t="str">
        <f aca="false">INDEX('Lookup Tables'!$B$2:$B$5,MATCH(F9472,'Lookup Tables'!$A$2:$A$5,0))</f>
        <v>Manager B</v>
      </c>
    </row>
    <row r="9473" customFormat="false" ht="15" hidden="false" customHeight="false" outlineLevel="0" collapsed="false">
      <c r="A9473" s="0" t="s">
        <v>6719</v>
      </c>
      <c r="B9473" s="13" t="n">
        <v>43409</v>
      </c>
      <c r="C9473" s="13" t="n">
        <v>43414</v>
      </c>
      <c r="D9473" s="14" t="s">
        <v>52</v>
      </c>
      <c r="E9473" s="14" t="s">
        <v>53</v>
      </c>
      <c r="F9473" s="14" t="s">
        <v>117</v>
      </c>
      <c r="G9473" s="14" t="s">
        <v>170</v>
      </c>
      <c r="H9473" s="14" t="s">
        <v>65</v>
      </c>
      <c r="I9473" s="14" t="s">
        <v>83</v>
      </c>
      <c r="J9473" s="14" t="s">
        <v>524</v>
      </c>
      <c r="K9473" s="15" t="n">
        <v>11.424</v>
      </c>
      <c r="L9473" s="0" t="n">
        <v>1</v>
      </c>
      <c r="M9473" s="16" t="n">
        <v>0.2</v>
      </c>
      <c r="N9473" s="17" t="n">
        <v>3.7128</v>
      </c>
      <c r="O9473" s="0" t="str">
        <f aca="false">TEXT(B9473,"YYYY-MM")</f>
        <v>2018-11</v>
      </c>
      <c r="P9473" s="18" t="n">
        <f aca="false">IFERROR(N9473/K9473,0)</f>
        <v>0.325</v>
      </c>
      <c r="Q9473" s="0" t="str">
        <f aca="false">IF(M9473=0,"No Discount",IF(M9473&lt;0.2,"Low (1-19%)",IF(M9473&lt;0.4,"Medium (20-39%)","High (40%+)")))</f>
        <v>Medium (20-39%)</v>
      </c>
      <c r="R9473" s="0" t="str">
        <f aca="false">INDEX('Lookup Tables'!$B$2:$B$5,MATCH(F9473,'Lookup Tables'!$A$2:$A$5,0))</f>
        <v>Manager B</v>
      </c>
    </row>
    <row r="9474" customFormat="false" ht="15" hidden="false" customHeight="false" outlineLevel="0" collapsed="false">
      <c r="A9474" s="0" t="s">
        <v>6719</v>
      </c>
      <c r="B9474" s="13" t="n">
        <v>43409</v>
      </c>
      <c r="C9474" s="13" t="n">
        <v>43414</v>
      </c>
      <c r="D9474" s="14" t="s">
        <v>52</v>
      </c>
      <c r="E9474" s="14" t="s">
        <v>53</v>
      </c>
      <c r="F9474" s="14" t="s">
        <v>117</v>
      </c>
      <c r="G9474" s="14" t="s">
        <v>170</v>
      </c>
      <c r="H9474" s="14" t="s">
        <v>56</v>
      </c>
      <c r="I9474" s="14" t="s">
        <v>59</v>
      </c>
      <c r="J9474" s="14" t="s">
        <v>3038</v>
      </c>
      <c r="K9474" s="15" t="n">
        <v>128.124</v>
      </c>
      <c r="L9474" s="0" t="n">
        <v>2</v>
      </c>
      <c r="M9474" s="16" t="n">
        <v>0.1</v>
      </c>
      <c r="N9474" s="17" t="n">
        <v>24.2012</v>
      </c>
      <c r="O9474" s="0" t="str">
        <f aca="false">TEXT(B9474,"YYYY-MM")</f>
        <v>2018-11</v>
      </c>
      <c r="P9474" s="18" t="n">
        <f aca="false">IFERROR(N9474/K9474,0)</f>
        <v>0.188888888888889</v>
      </c>
      <c r="Q9474" s="0" t="str">
        <f aca="false">IF(M9474=0,"No Discount",IF(M9474&lt;0.2,"Low (1-19%)",IF(M9474&lt;0.4,"Medium (20-39%)","High (40%+)")))</f>
        <v>Low (1-19%)</v>
      </c>
      <c r="R9474" s="0" t="str">
        <f aca="false">INDEX('Lookup Tables'!$B$2:$B$5,MATCH(F9474,'Lookup Tables'!$A$2:$A$5,0))</f>
        <v>Manager B</v>
      </c>
    </row>
    <row r="9475" customFormat="false" ht="15" hidden="false" customHeight="false" outlineLevel="0" collapsed="false">
      <c r="A9475" s="0" t="s">
        <v>6719</v>
      </c>
      <c r="B9475" s="13" t="n">
        <v>43409</v>
      </c>
      <c r="C9475" s="13" t="n">
        <v>43414</v>
      </c>
      <c r="D9475" s="14" t="s">
        <v>52</v>
      </c>
      <c r="E9475" s="14" t="s">
        <v>53</v>
      </c>
      <c r="F9475" s="14" t="s">
        <v>117</v>
      </c>
      <c r="G9475" s="14" t="s">
        <v>170</v>
      </c>
      <c r="H9475" s="14" t="s">
        <v>56</v>
      </c>
      <c r="I9475" s="14" t="s">
        <v>76</v>
      </c>
      <c r="J9475" s="14" t="s">
        <v>4687</v>
      </c>
      <c r="K9475" s="15" t="n">
        <v>101.4</v>
      </c>
      <c r="L9475" s="0" t="n">
        <v>5</v>
      </c>
      <c r="M9475" s="16" t="n">
        <v>0</v>
      </c>
      <c r="N9475" s="17" t="n">
        <v>38.532</v>
      </c>
      <c r="O9475" s="0" t="str">
        <f aca="false">TEXT(B9475,"YYYY-MM")</f>
        <v>2018-11</v>
      </c>
      <c r="P9475" s="18" t="n">
        <f aca="false">IFERROR(N9475/K9475,0)</f>
        <v>0.38</v>
      </c>
      <c r="Q9475" s="0" t="str">
        <f aca="false">IF(M9475=0,"No Discount",IF(M9475&lt;0.2,"Low (1-19%)",IF(M9475&lt;0.4,"Medium (20-39%)","High (40%+)")))</f>
        <v>No Discount</v>
      </c>
      <c r="R9475" s="0" t="str">
        <f aca="false">INDEX('Lookup Tables'!$B$2:$B$5,MATCH(F9475,'Lookup Tables'!$A$2:$A$5,0))</f>
        <v>Manager B</v>
      </c>
    </row>
    <row r="9476" customFormat="false" ht="15" hidden="false" customHeight="false" outlineLevel="0" collapsed="false">
      <c r="A9476" s="0" t="s">
        <v>6720</v>
      </c>
      <c r="B9476" s="13" t="n">
        <v>42521</v>
      </c>
      <c r="C9476" s="13" t="n">
        <v>42526</v>
      </c>
      <c r="D9476" s="14" t="s">
        <v>52</v>
      </c>
      <c r="E9476" s="14" t="s">
        <v>62</v>
      </c>
      <c r="F9476" s="14" t="s">
        <v>98</v>
      </c>
      <c r="G9476" s="14" t="s">
        <v>146</v>
      </c>
      <c r="H9476" s="14" t="s">
        <v>65</v>
      </c>
      <c r="I9476" s="14" t="s">
        <v>66</v>
      </c>
      <c r="J9476" s="14" t="s">
        <v>2133</v>
      </c>
      <c r="K9476" s="15" t="n">
        <v>5.904</v>
      </c>
      <c r="L9476" s="0" t="n">
        <v>2</v>
      </c>
      <c r="M9476" s="16" t="n">
        <v>0.2</v>
      </c>
      <c r="N9476" s="17" t="n">
        <v>1.9926</v>
      </c>
      <c r="O9476" s="0" t="str">
        <f aca="false">TEXT(B9476,"YYYY-MM")</f>
        <v>2016-05</v>
      </c>
      <c r="P9476" s="18" t="n">
        <f aca="false">IFERROR(N9476/K9476,0)</f>
        <v>0.3375</v>
      </c>
      <c r="Q9476" s="0" t="str">
        <f aca="false">IF(M9476=0,"No Discount",IF(M9476&lt;0.2,"Low (1-19%)",IF(M9476&lt;0.4,"Medium (20-39%)","High (40%+)")))</f>
        <v>Medium (20-39%)</v>
      </c>
      <c r="R9476" s="0" t="str">
        <f aca="false">INDEX('Lookup Tables'!$B$2:$B$5,MATCH(F9476,'Lookup Tables'!$A$2:$A$5,0))</f>
        <v>Manager A</v>
      </c>
    </row>
    <row r="9477" customFormat="false" ht="15" hidden="false" customHeight="false" outlineLevel="0" collapsed="false">
      <c r="A9477" s="0" t="s">
        <v>6720</v>
      </c>
      <c r="B9477" s="13" t="n">
        <v>42521</v>
      </c>
      <c r="C9477" s="13" t="n">
        <v>42526</v>
      </c>
      <c r="D9477" s="14" t="s">
        <v>52</v>
      </c>
      <c r="E9477" s="14" t="s">
        <v>62</v>
      </c>
      <c r="F9477" s="14" t="s">
        <v>98</v>
      </c>
      <c r="G9477" s="14" t="s">
        <v>146</v>
      </c>
      <c r="H9477" s="14" t="s">
        <v>65</v>
      </c>
      <c r="I9477" s="14" t="s">
        <v>91</v>
      </c>
      <c r="J9477" s="14" t="s">
        <v>1880</v>
      </c>
      <c r="K9477" s="15" t="n">
        <v>173.488</v>
      </c>
      <c r="L9477" s="0" t="n">
        <v>7</v>
      </c>
      <c r="M9477" s="16" t="n">
        <v>0.2</v>
      </c>
      <c r="N9477" s="17" t="n">
        <v>54.215</v>
      </c>
      <c r="O9477" s="0" t="str">
        <f aca="false">TEXT(B9477,"YYYY-MM")</f>
        <v>2016-05</v>
      </c>
      <c r="P9477" s="18" t="n">
        <f aca="false">IFERROR(N9477/K9477,0)</f>
        <v>0.3125</v>
      </c>
      <c r="Q9477" s="0" t="str">
        <f aca="false">IF(M9477=0,"No Discount",IF(M9477&lt;0.2,"Low (1-19%)",IF(M9477&lt;0.4,"Medium (20-39%)","High (40%+)")))</f>
        <v>Medium (20-39%)</v>
      </c>
      <c r="R9477" s="0" t="str">
        <f aca="false">INDEX('Lookup Tables'!$B$2:$B$5,MATCH(F9477,'Lookup Tables'!$A$2:$A$5,0))</f>
        <v>Manager A</v>
      </c>
    </row>
    <row r="9478" customFormat="false" ht="15" hidden="false" customHeight="false" outlineLevel="0" collapsed="false">
      <c r="A9478" s="0" t="s">
        <v>6720</v>
      </c>
      <c r="B9478" s="13" t="n">
        <v>42521</v>
      </c>
      <c r="C9478" s="13" t="n">
        <v>42526</v>
      </c>
      <c r="D9478" s="14" t="s">
        <v>52</v>
      </c>
      <c r="E9478" s="14" t="s">
        <v>62</v>
      </c>
      <c r="F9478" s="14" t="s">
        <v>98</v>
      </c>
      <c r="G9478" s="14" t="s">
        <v>146</v>
      </c>
      <c r="H9478" s="14" t="s">
        <v>56</v>
      </c>
      <c r="I9478" s="14" t="s">
        <v>76</v>
      </c>
      <c r="J9478" s="14" t="s">
        <v>3352</v>
      </c>
      <c r="K9478" s="15" t="n">
        <v>51.56</v>
      </c>
      <c r="L9478" s="0" t="n">
        <v>2</v>
      </c>
      <c r="M9478" s="16" t="n">
        <v>0.6</v>
      </c>
      <c r="N9478" s="17" t="n">
        <v>-61.872</v>
      </c>
      <c r="O9478" s="0" t="str">
        <f aca="false">TEXT(B9478,"YYYY-MM")</f>
        <v>2016-05</v>
      </c>
      <c r="P9478" s="18" t="n">
        <f aca="false">IFERROR(N9478/K9478,0)</f>
        <v>-1.2</v>
      </c>
      <c r="Q9478" s="0" t="str">
        <f aca="false">IF(M9478=0,"No Discount",IF(M9478&lt;0.2,"Low (1-19%)",IF(M9478&lt;0.4,"Medium (20-39%)","High (40%+)")))</f>
        <v>High (40%+)</v>
      </c>
      <c r="R9478" s="0" t="str">
        <f aca="false">INDEX('Lookup Tables'!$B$2:$B$5,MATCH(F9478,'Lookup Tables'!$A$2:$A$5,0))</f>
        <v>Manager A</v>
      </c>
    </row>
    <row r="9479" customFormat="false" ht="15" hidden="false" customHeight="false" outlineLevel="0" collapsed="false">
      <c r="A9479" s="0" t="s">
        <v>6720</v>
      </c>
      <c r="B9479" s="13" t="n">
        <v>42521</v>
      </c>
      <c r="C9479" s="13" t="n">
        <v>42526</v>
      </c>
      <c r="D9479" s="14" t="s">
        <v>52</v>
      </c>
      <c r="E9479" s="14" t="s">
        <v>62</v>
      </c>
      <c r="F9479" s="14" t="s">
        <v>98</v>
      </c>
      <c r="G9479" s="14" t="s">
        <v>146</v>
      </c>
      <c r="H9479" s="14" t="s">
        <v>65</v>
      </c>
      <c r="I9479" s="14" t="s">
        <v>83</v>
      </c>
      <c r="J9479" s="14" t="s">
        <v>569</v>
      </c>
      <c r="K9479" s="15" t="n">
        <v>3.564</v>
      </c>
      <c r="L9479" s="0" t="n">
        <v>3</v>
      </c>
      <c r="M9479" s="16" t="n">
        <v>0.8</v>
      </c>
      <c r="N9479" s="17" t="n">
        <v>-6.237</v>
      </c>
      <c r="O9479" s="0" t="str">
        <f aca="false">TEXT(B9479,"YYYY-MM")</f>
        <v>2016-05</v>
      </c>
      <c r="P9479" s="18" t="n">
        <f aca="false">IFERROR(N9479/K9479,0)</f>
        <v>-1.75</v>
      </c>
      <c r="Q9479" s="0" t="str">
        <f aca="false">IF(M9479=0,"No Discount",IF(M9479&lt;0.2,"Low (1-19%)",IF(M9479&lt;0.4,"Medium (20-39%)","High (40%+)")))</f>
        <v>High (40%+)</v>
      </c>
      <c r="R9479" s="0" t="str">
        <f aca="false">INDEX('Lookup Tables'!$B$2:$B$5,MATCH(F9479,'Lookup Tables'!$A$2:$A$5,0))</f>
        <v>Manager A</v>
      </c>
    </row>
    <row r="9480" customFormat="false" ht="15" hidden="false" customHeight="false" outlineLevel="0" collapsed="false">
      <c r="A9480" s="0" t="s">
        <v>6721</v>
      </c>
      <c r="B9480" s="13" t="n">
        <v>42254</v>
      </c>
      <c r="C9480" s="13" t="n">
        <v>42261</v>
      </c>
      <c r="D9480" s="14" t="s">
        <v>69</v>
      </c>
      <c r="E9480" s="14" t="s">
        <v>53</v>
      </c>
      <c r="F9480" s="14" t="s">
        <v>98</v>
      </c>
      <c r="G9480" s="14" t="s">
        <v>146</v>
      </c>
      <c r="H9480" s="14" t="s">
        <v>65</v>
      </c>
      <c r="I9480" s="14" t="s">
        <v>171</v>
      </c>
      <c r="J9480" s="14" t="s">
        <v>2600</v>
      </c>
      <c r="K9480" s="15" t="n">
        <v>13.16</v>
      </c>
      <c r="L9480" s="0" t="n">
        <v>5</v>
      </c>
      <c r="M9480" s="16" t="n">
        <v>0.2</v>
      </c>
      <c r="N9480" s="17" t="n">
        <v>4.1125</v>
      </c>
      <c r="O9480" s="0" t="str">
        <f aca="false">TEXT(B9480,"YYYY-MM")</f>
        <v>2015-09</v>
      </c>
      <c r="P9480" s="18" t="n">
        <f aca="false">IFERROR(N9480/K9480,0)</f>
        <v>0.3125</v>
      </c>
      <c r="Q9480" s="0" t="str">
        <f aca="false">IF(M9480=0,"No Discount",IF(M9480&lt;0.2,"Low (1-19%)",IF(M9480&lt;0.4,"Medium (20-39%)","High (40%+)")))</f>
        <v>Medium (20-39%)</v>
      </c>
      <c r="R9480" s="0" t="str">
        <f aca="false">INDEX('Lookup Tables'!$B$2:$B$5,MATCH(F9480,'Lookup Tables'!$A$2:$A$5,0))</f>
        <v>Manager A</v>
      </c>
    </row>
    <row r="9481" customFormat="false" ht="15" hidden="false" customHeight="false" outlineLevel="0" collapsed="false">
      <c r="A9481" s="0" t="s">
        <v>6721</v>
      </c>
      <c r="B9481" s="13" t="n">
        <v>42254</v>
      </c>
      <c r="C9481" s="13" t="n">
        <v>42261</v>
      </c>
      <c r="D9481" s="14" t="s">
        <v>69</v>
      </c>
      <c r="E9481" s="14" t="s">
        <v>53</v>
      </c>
      <c r="F9481" s="14" t="s">
        <v>98</v>
      </c>
      <c r="G9481" s="14" t="s">
        <v>146</v>
      </c>
      <c r="H9481" s="14" t="s">
        <v>65</v>
      </c>
      <c r="I9481" s="14" t="s">
        <v>83</v>
      </c>
      <c r="J9481" s="14" t="s">
        <v>2280</v>
      </c>
      <c r="K9481" s="15" t="n">
        <v>3.828</v>
      </c>
      <c r="L9481" s="0" t="n">
        <v>3</v>
      </c>
      <c r="M9481" s="16" t="n">
        <v>0.8</v>
      </c>
      <c r="N9481" s="17" t="n">
        <v>-6.5076</v>
      </c>
      <c r="O9481" s="0" t="str">
        <f aca="false">TEXT(B9481,"YYYY-MM")</f>
        <v>2015-09</v>
      </c>
      <c r="P9481" s="18" t="n">
        <f aca="false">IFERROR(N9481/K9481,0)</f>
        <v>-1.7</v>
      </c>
      <c r="Q9481" s="0" t="str">
        <f aca="false">IF(M9481=0,"No Discount",IF(M9481&lt;0.2,"Low (1-19%)",IF(M9481&lt;0.4,"Medium (20-39%)","High (40%+)")))</f>
        <v>High (40%+)</v>
      </c>
      <c r="R9481" s="0" t="str">
        <f aca="false">INDEX('Lookup Tables'!$B$2:$B$5,MATCH(F9481,'Lookup Tables'!$A$2:$A$5,0))</f>
        <v>Manager A</v>
      </c>
    </row>
    <row r="9482" customFormat="false" ht="15" hidden="false" customHeight="false" outlineLevel="0" collapsed="false">
      <c r="A9482" s="0" t="s">
        <v>6721</v>
      </c>
      <c r="B9482" s="13" t="n">
        <v>42254</v>
      </c>
      <c r="C9482" s="13" t="n">
        <v>42261</v>
      </c>
      <c r="D9482" s="14" t="s">
        <v>69</v>
      </c>
      <c r="E9482" s="14" t="s">
        <v>53</v>
      </c>
      <c r="F9482" s="14" t="s">
        <v>98</v>
      </c>
      <c r="G9482" s="14" t="s">
        <v>146</v>
      </c>
      <c r="H9482" s="14" t="s">
        <v>65</v>
      </c>
      <c r="I9482" s="14" t="s">
        <v>83</v>
      </c>
      <c r="J9482" s="14" t="s">
        <v>1005</v>
      </c>
      <c r="K9482" s="15" t="n">
        <v>304.99</v>
      </c>
      <c r="L9482" s="0" t="n">
        <v>5</v>
      </c>
      <c r="M9482" s="16" t="n">
        <v>0.8</v>
      </c>
      <c r="N9482" s="17" t="n">
        <v>-533.7325</v>
      </c>
      <c r="O9482" s="0" t="str">
        <f aca="false">TEXT(B9482,"YYYY-MM")</f>
        <v>2015-09</v>
      </c>
      <c r="P9482" s="18" t="n">
        <f aca="false">IFERROR(N9482/K9482,0)</f>
        <v>-1.75</v>
      </c>
      <c r="Q9482" s="0" t="str">
        <f aca="false">IF(M9482=0,"No Discount",IF(M9482&lt;0.2,"Low (1-19%)",IF(M9482&lt;0.4,"Medium (20-39%)","High (40%+)")))</f>
        <v>High (40%+)</v>
      </c>
      <c r="R9482" s="0" t="str">
        <f aca="false">INDEX('Lookup Tables'!$B$2:$B$5,MATCH(F9482,'Lookup Tables'!$A$2:$A$5,0))</f>
        <v>Manager A</v>
      </c>
    </row>
    <row r="9483" customFormat="false" ht="15" hidden="false" customHeight="false" outlineLevel="0" collapsed="false">
      <c r="A9483" s="0" t="s">
        <v>6722</v>
      </c>
      <c r="B9483" s="13" t="n">
        <v>43410</v>
      </c>
      <c r="C9483" s="13" t="n">
        <v>43416</v>
      </c>
      <c r="D9483" s="14" t="s">
        <v>69</v>
      </c>
      <c r="E9483" s="14" t="s">
        <v>53</v>
      </c>
      <c r="F9483" s="14" t="s">
        <v>98</v>
      </c>
      <c r="G9483" s="14" t="s">
        <v>99</v>
      </c>
      <c r="H9483" s="14" t="s">
        <v>65</v>
      </c>
      <c r="I9483" s="14" t="s">
        <v>73</v>
      </c>
      <c r="J9483" s="14" t="s">
        <v>207</v>
      </c>
      <c r="K9483" s="15" t="n">
        <v>18.16</v>
      </c>
      <c r="L9483" s="0" t="n">
        <v>2</v>
      </c>
      <c r="M9483" s="16" t="n">
        <v>0.2</v>
      </c>
      <c r="N9483" s="17" t="n">
        <v>1.816</v>
      </c>
      <c r="O9483" s="0" t="str">
        <f aca="false">TEXT(B9483,"YYYY-MM")</f>
        <v>2018-11</v>
      </c>
      <c r="P9483" s="18" t="n">
        <f aca="false">IFERROR(N9483/K9483,0)</f>
        <v>0.1</v>
      </c>
      <c r="Q9483" s="0" t="str">
        <f aca="false">IF(M9483=0,"No Discount",IF(M9483&lt;0.2,"Low (1-19%)",IF(M9483&lt;0.4,"Medium (20-39%)","High (40%+)")))</f>
        <v>Medium (20-39%)</v>
      </c>
      <c r="R9483" s="0" t="str">
        <f aca="false">INDEX('Lookup Tables'!$B$2:$B$5,MATCH(F9483,'Lookup Tables'!$A$2:$A$5,0))</f>
        <v>Manager A</v>
      </c>
    </row>
    <row r="9484" customFormat="false" ht="15" hidden="false" customHeight="false" outlineLevel="0" collapsed="false">
      <c r="A9484" s="0" t="s">
        <v>6723</v>
      </c>
      <c r="B9484" s="13" t="n">
        <v>42541</v>
      </c>
      <c r="C9484" s="13" t="n">
        <v>42545</v>
      </c>
      <c r="D9484" s="14" t="s">
        <v>52</v>
      </c>
      <c r="E9484" s="14" t="s">
        <v>97</v>
      </c>
      <c r="F9484" s="14" t="s">
        <v>117</v>
      </c>
      <c r="G9484" s="14" t="s">
        <v>118</v>
      </c>
      <c r="H9484" s="14" t="s">
        <v>80</v>
      </c>
      <c r="I9484" s="14" t="s">
        <v>123</v>
      </c>
      <c r="J9484" s="14" t="s">
        <v>1152</v>
      </c>
      <c r="K9484" s="15" t="n">
        <v>319.984</v>
      </c>
      <c r="L9484" s="0" t="n">
        <v>2</v>
      </c>
      <c r="M9484" s="16" t="n">
        <v>0.2</v>
      </c>
      <c r="N9484" s="17" t="n">
        <v>91.9954</v>
      </c>
      <c r="O9484" s="0" t="str">
        <f aca="false">TEXT(B9484,"YYYY-MM")</f>
        <v>2016-06</v>
      </c>
      <c r="P9484" s="18" t="n">
        <f aca="false">IFERROR(N9484/K9484,0)</f>
        <v>0.2875</v>
      </c>
      <c r="Q9484" s="0" t="str">
        <f aca="false">IF(M9484=0,"No Discount",IF(M9484&lt;0.2,"Low (1-19%)",IF(M9484&lt;0.4,"Medium (20-39%)","High (40%+)")))</f>
        <v>Medium (20-39%)</v>
      </c>
      <c r="R9484" s="0" t="str">
        <f aca="false">INDEX('Lookup Tables'!$B$2:$B$5,MATCH(F9484,'Lookup Tables'!$A$2:$A$5,0))</f>
        <v>Manager B</v>
      </c>
    </row>
    <row r="9485" customFormat="false" ht="15" hidden="false" customHeight="false" outlineLevel="0" collapsed="false">
      <c r="A9485" s="0" t="s">
        <v>6724</v>
      </c>
      <c r="B9485" s="13" t="n">
        <v>42207</v>
      </c>
      <c r="C9485" s="13" t="n">
        <v>42213</v>
      </c>
      <c r="D9485" s="14" t="s">
        <v>69</v>
      </c>
      <c r="E9485" s="14" t="s">
        <v>97</v>
      </c>
      <c r="F9485" s="14" t="s">
        <v>63</v>
      </c>
      <c r="G9485" s="14" t="s">
        <v>64</v>
      </c>
      <c r="H9485" s="14" t="s">
        <v>65</v>
      </c>
      <c r="I9485" s="14" t="s">
        <v>78</v>
      </c>
      <c r="J9485" s="14" t="s">
        <v>637</v>
      </c>
      <c r="K9485" s="15" t="n">
        <v>19.68</v>
      </c>
      <c r="L9485" s="0" t="n">
        <v>6</v>
      </c>
      <c r="M9485" s="16" t="n">
        <v>0</v>
      </c>
      <c r="N9485" s="17" t="n">
        <v>6.4944</v>
      </c>
      <c r="O9485" s="0" t="str">
        <f aca="false">TEXT(B9485,"YYYY-MM")</f>
        <v>2015-07</v>
      </c>
      <c r="P9485" s="18" t="n">
        <f aca="false">IFERROR(N9485/K9485,0)</f>
        <v>0.33</v>
      </c>
      <c r="Q9485" s="0" t="str">
        <f aca="false">IF(M9485=0,"No Discount",IF(M9485&lt;0.2,"Low (1-19%)",IF(M9485&lt;0.4,"Medium (20-39%)","High (40%+)")))</f>
        <v>No Discount</v>
      </c>
      <c r="R9485" s="0" t="str">
        <f aca="false">INDEX('Lookup Tables'!$B$2:$B$5,MATCH(F9485,'Lookup Tables'!$A$2:$A$5,0))</f>
        <v>Manager D</v>
      </c>
    </row>
    <row r="9486" customFormat="false" ht="15" hidden="false" customHeight="false" outlineLevel="0" collapsed="false">
      <c r="A9486" s="0" t="s">
        <v>6725</v>
      </c>
      <c r="B9486" s="13" t="n">
        <v>43071</v>
      </c>
      <c r="C9486" s="13" t="n">
        <v>43073</v>
      </c>
      <c r="D9486" s="14" t="s">
        <v>52</v>
      </c>
      <c r="E9486" s="14" t="s">
        <v>62</v>
      </c>
      <c r="F9486" s="14" t="s">
        <v>98</v>
      </c>
      <c r="G9486" s="14" t="s">
        <v>99</v>
      </c>
      <c r="H9486" s="14" t="s">
        <v>56</v>
      </c>
      <c r="I9486" s="14" t="s">
        <v>57</v>
      </c>
      <c r="J9486" s="14" t="s">
        <v>4098</v>
      </c>
      <c r="K9486" s="15" t="n">
        <v>781.864</v>
      </c>
      <c r="L9486" s="0" t="n">
        <v>10</v>
      </c>
      <c r="M9486" s="16" t="n">
        <v>0.32</v>
      </c>
      <c r="N9486" s="17" t="n">
        <v>-137.976</v>
      </c>
      <c r="O9486" s="0" t="str">
        <f aca="false">TEXT(B9486,"YYYY-MM")</f>
        <v>2017-12</v>
      </c>
      <c r="P9486" s="18" t="n">
        <f aca="false">IFERROR(N9486/K9486,0)</f>
        <v>-0.176470588235294</v>
      </c>
      <c r="Q9486" s="0" t="str">
        <f aca="false">IF(M9486=0,"No Discount",IF(M9486&lt;0.2,"Low (1-19%)",IF(M9486&lt;0.4,"Medium (20-39%)","High (40%+)")))</f>
        <v>Medium (20-39%)</v>
      </c>
      <c r="R9486" s="0" t="str">
        <f aca="false">INDEX('Lookup Tables'!$B$2:$B$5,MATCH(F9486,'Lookup Tables'!$A$2:$A$5,0))</f>
        <v>Manager A</v>
      </c>
    </row>
    <row r="9487" customFormat="false" ht="15" hidden="false" customHeight="false" outlineLevel="0" collapsed="false">
      <c r="A9487" s="0" t="s">
        <v>6725</v>
      </c>
      <c r="B9487" s="13" t="n">
        <v>43071</v>
      </c>
      <c r="C9487" s="13" t="n">
        <v>43073</v>
      </c>
      <c r="D9487" s="14" t="s">
        <v>52</v>
      </c>
      <c r="E9487" s="14" t="s">
        <v>62</v>
      </c>
      <c r="F9487" s="14" t="s">
        <v>98</v>
      </c>
      <c r="G9487" s="14" t="s">
        <v>99</v>
      </c>
      <c r="H9487" s="14" t="s">
        <v>65</v>
      </c>
      <c r="I9487" s="14" t="s">
        <v>91</v>
      </c>
      <c r="J9487" s="14" t="s">
        <v>2079</v>
      </c>
      <c r="K9487" s="15" t="n">
        <v>30.816</v>
      </c>
      <c r="L9487" s="0" t="n">
        <v>9</v>
      </c>
      <c r="M9487" s="16" t="n">
        <v>0.2</v>
      </c>
      <c r="N9487" s="17" t="n">
        <v>9.63</v>
      </c>
      <c r="O9487" s="0" t="str">
        <f aca="false">TEXT(B9487,"YYYY-MM")</f>
        <v>2017-12</v>
      </c>
      <c r="P9487" s="18" t="n">
        <f aca="false">IFERROR(N9487/K9487,0)</f>
        <v>0.3125</v>
      </c>
      <c r="Q9487" s="0" t="str">
        <f aca="false">IF(M9487=0,"No Discount",IF(M9487&lt;0.2,"Low (1-19%)",IF(M9487&lt;0.4,"Medium (20-39%)","High (40%+)")))</f>
        <v>Medium (20-39%)</v>
      </c>
      <c r="R9487" s="0" t="str">
        <f aca="false">INDEX('Lookup Tables'!$B$2:$B$5,MATCH(F9487,'Lookup Tables'!$A$2:$A$5,0))</f>
        <v>Manager A</v>
      </c>
    </row>
    <row r="9488" customFormat="false" ht="15" hidden="false" customHeight="false" outlineLevel="0" collapsed="false">
      <c r="A9488" s="0" t="s">
        <v>6726</v>
      </c>
      <c r="B9488" s="13" t="n">
        <v>43385</v>
      </c>
      <c r="C9488" s="13" t="n">
        <v>43385</v>
      </c>
      <c r="D9488" s="14" t="s">
        <v>606</v>
      </c>
      <c r="E9488" s="14" t="s">
        <v>53</v>
      </c>
      <c r="F9488" s="14" t="s">
        <v>117</v>
      </c>
      <c r="G9488" s="14" t="s">
        <v>5867</v>
      </c>
      <c r="H9488" s="14" t="s">
        <v>56</v>
      </c>
      <c r="I9488" s="14" t="s">
        <v>71</v>
      </c>
      <c r="J9488" s="14" t="s">
        <v>1520</v>
      </c>
      <c r="K9488" s="15" t="n">
        <v>673.344</v>
      </c>
      <c r="L9488" s="0" t="n">
        <v>3</v>
      </c>
      <c r="M9488" s="16" t="n">
        <v>0.3</v>
      </c>
      <c r="N9488" s="17" t="n">
        <v>-76.9536</v>
      </c>
      <c r="O9488" s="0" t="str">
        <f aca="false">TEXT(B9488,"YYYY-MM")</f>
        <v>2018-10</v>
      </c>
      <c r="P9488" s="18" t="n">
        <f aca="false">IFERROR(N9488/K9488,0)</f>
        <v>-0.114285714285714</v>
      </c>
      <c r="Q9488" s="0" t="str">
        <f aca="false">IF(M9488=0,"No Discount",IF(M9488&lt;0.2,"Low (1-19%)",IF(M9488&lt;0.4,"Medium (20-39%)","High (40%+)")))</f>
        <v>Medium (20-39%)</v>
      </c>
      <c r="R9488" s="0" t="str">
        <f aca="false">INDEX('Lookup Tables'!$B$2:$B$5,MATCH(F9488,'Lookup Tables'!$A$2:$A$5,0))</f>
        <v>Manager B</v>
      </c>
    </row>
    <row r="9489" customFormat="false" ht="15" hidden="false" customHeight="false" outlineLevel="0" collapsed="false">
      <c r="A9489" s="0" t="s">
        <v>6727</v>
      </c>
      <c r="B9489" s="13" t="n">
        <v>43445</v>
      </c>
      <c r="C9489" s="13" t="n">
        <v>43447</v>
      </c>
      <c r="D9489" s="14" t="s">
        <v>137</v>
      </c>
      <c r="E9489" s="14" t="s">
        <v>62</v>
      </c>
      <c r="F9489" s="14" t="s">
        <v>117</v>
      </c>
      <c r="G9489" s="14" t="s">
        <v>391</v>
      </c>
      <c r="H9489" s="14" t="s">
        <v>65</v>
      </c>
      <c r="I9489" s="14" t="s">
        <v>171</v>
      </c>
      <c r="J9489" s="14" t="s">
        <v>1507</v>
      </c>
      <c r="K9489" s="15" t="n">
        <v>6.54</v>
      </c>
      <c r="L9489" s="0" t="n">
        <v>3</v>
      </c>
      <c r="M9489" s="16" t="n">
        <v>0</v>
      </c>
      <c r="N9489" s="17" t="n">
        <v>2.1582</v>
      </c>
      <c r="O9489" s="0" t="str">
        <f aca="false">TEXT(B9489,"YYYY-MM")</f>
        <v>2018-12</v>
      </c>
      <c r="P9489" s="18" t="n">
        <f aca="false">IFERROR(N9489/K9489,0)</f>
        <v>0.33</v>
      </c>
      <c r="Q9489" s="0" t="str">
        <f aca="false">IF(M9489=0,"No Discount",IF(M9489&lt;0.2,"Low (1-19%)",IF(M9489&lt;0.4,"Medium (20-39%)","High (40%+)")))</f>
        <v>No Discount</v>
      </c>
      <c r="R9489" s="0" t="str">
        <f aca="false">INDEX('Lookup Tables'!$B$2:$B$5,MATCH(F9489,'Lookup Tables'!$A$2:$A$5,0))</f>
        <v>Manager B</v>
      </c>
    </row>
    <row r="9490" customFormat="false" ht="15" hidden="false" customHeight="false" outlineLevel="0" collapsed="false">
      <c r="A9490" s="0" t="s">
        <v>6728</v>
      </c>
      <c r="B9490" s="13" t="n">
        <v>42644</v>
      </c>
      <c r="C9490" s="13" t="n">
        <v>42647</v>
      </c>
      <c r="D9490" s="14" t="s">
        <v>137</v>
      </c>
      <c r="E9490" s="14" t="s">
        <v>53</v>
      </c>
      <c r="F9490" s="14" t="s">
        <v>63</v>
      </c>
      <c r="G9490" s="14" t="s">
        <v>237</v>
      </c>
      <c r="H9490" s="14" t="s">
        <v>80</v>
      </c>
      <c r="I9490" s="14" t="s">
        <v>81</v>
      </c>
      <c r="J9490" s="14" t="s">
        <v>2081</v>
      </c>
      <c r="K9490" s="15" t="n">
        <v>572.8</v>
      </c>
      <c r="L9490" s="0" t="n">
        <v>2</v>
      </c>
      <c r="M9490" s="16" t="n">
        <v>0.2</v>
      </c>
      <c r="N9490" s="17" t="n">
        <v>50.12</v>
      </c>
      <c r="O9490" s="0" t="str">
        <f aca="false">TEXT(B9490,"YYYY-MM")</f>
        <v>2016-10</v>
      </c>
      <c r="P9490" s="18" t="n">
        <f aca="false">IFERROR(N9490/K9490,0)</f>
        <v>0.0875</v>
      </c>
      <c r="Q9490" s="0" t="str">
        <f aca="false">IF(M9490=0,"No Discount",IF(M9490&lt;0.2,"Low (1-19%)",IF(M9490&lt;0.4,"Medium (20-39%)","High (40%+)")))</f>
        <v>Medium (20-39%)</v>
      </c>
      <c r="R9490" s="0" t="str">
        <f aca="false">INDEX('Lookup Tables'!$B$2:$B$5,MATCH(F9490,'Lookup Tables'!$A$2:$A$5,0))</f>
        <v>Manager D</v>
      </c>
    </row>
    <row r="9491" customFormat="false" ht="15" hidden="false" customHeight="false" outlineLevel="0" collapsed="false">
      <c r="A9491" s="0" t="s">
        <v>6729</v>
      </c>
      <c r="B9491" s="13" t="n">
        <v>42952</v>
      </c>
      <c r="C9491" s="13" t="n">
        <v>42958</v>
      </c>
      <c r="D9491" s="14" t="s">
        <v>69</v>
      </c>
      <c r="E9491" s="14" t="s">
        <v>62</v>
      </c>
      <c r="F9491" s="14" t="s">
        <v>54</v>
      </c>
      <c r="G9491" s="14" t="s">
        <v>211</v>
      </c>
      <c r="H9491" s="14" t="s">
        <v>65</v>
      </c>
      <c r="I9491" s="14" t="s">
        <v>78</v>
      </c>
      <c r="J9491" s="14" t="s">
        <v>2456</v>
      </c>
      <c r="K9491" s="15" t="n">
        <v>197.05</v>
      </c>
      <c r="L9491" s="0" t="n">
        <v>7</v>
      </c>
      <c r="M9491" s="16" t="n">
        <v>0</v>
      </c>
      <c r="N9491" s="17" t="n">
        <v>59.115</v>
      </c>
      <c r="O9491" s="0" t="str">
        <f aca="false">TEXT(B9491,"YYYY-MM")</f>
        <v>2017-08</v>
      </c>
      <c r="P9491" s="18" t="n">
        <f aca="false">IFERROR(N9491/K9491,0)</f>
        <v>0.3</v>
      </c>
      <c r="Q9491" s="0" t="str">
        <f aca="false">IF(M9491=0,"No Discount",IF(M9491&lt;0.2,"Low (1-19%)",IF(M9491&lt;0.4,"Medium (20-39%)","High (40%+)")))</f>
        <v>No Discount</v>
      </c>
      <c r="R9491" s="0" t="str">
        <f aca="false">INDEX('Lookup Tables'!$B$2:$B$5,MATCH(F9491,'Lookup Tables'!$A$2:$A$5,0))</f>
        <v>Manager C</v>
      </c>
    </row>
    <row r="9492" customFormat="false" ht="15" hidden="false" customHeight="false" outlineLevel="0" collapsed="false">
      <c r="A9492" s="0" t="s">
        <v>6730</v>
      </c>
      <c r="B9492" s="13" t="n">
        <v>43103</v>
      </c>
      <c r="C9492" s="13" t="n">
        <v>43107</v>
      </c>
      <c r="D9492" s="14" t="s">
        <v>69</v>
      </c>
      <c r="E9492" s="14" t="s">
        <v>53</v>
      </c>
      <c r="F9492" s="14" t="s">
        <v>63</v>
      </c>
      <c r="G9492" s="14" t="s">
        <v>64</v>
      </c>
      <c r="H9492" s="14" t="s">
        <v>65</v>
      </c>
      <c r="I9492" s="14" t="s">
        <v>83</v>
      </c>
      <c r="J9492" s="14" t="s">
        <v>700</v>
      </c>
      <c r="K9492" s="15" t="n">
        <v>2022.272</v>
      </c>
      <c r="L9492" s="0" t="n">
        <v>8</v>
      </c>
      <c r="M9492" s="16" t="n">
        <v>0.2</v>
      </c>
      <c r="N9492" s="17" t="n">
        <v>682.5168</v>
      </c>
      <c r="O9492" s="0" t="str">
        <f aca="false">TEXT(B9492,"YYYY-MM")</f>
        <v>2018-01</v>
      </c>
      <c r="P9492" s="18" t="n">
        <f aca="false">IFERROR(N9492/K9492,0)</f>
        <v>0.3375</v>
      </c>
      <c r="Q9492" s="0" t="str">
        <f aca="false">IF(M9492=0,"No Discount",IF(M9492&lt;0.2,"Low (1-19%)",IF(M9492&lt;0.4,"Medium (20-39%)","High (40%+)")))</f>
        <v>Medium (20-39%)</v>
      </c>
      <c r="R9492" s="0" t="str">
        <f aca="false">INDEX('Lookup Tables'!$B$2:$B$5,MATCH(F9492,'Lookup Tables'!$A$2:$A$5,0))</f>
        <v>Manager D</v>
      </c>
    </row>
    <row r="9493" customFormat="false" ht="15" hidden="false" customHeight="false" outlineLevel="0" collapsed="false">
      <c r="A9493" s="0" t="s">
        <v>6730</v>
      </c>
      <c r="B9493" s="13" t="n">
        <v>43103</v>
      </c>
      <c r="C9493" s="13" t="n">
        <v>43107</v>
      </c>
      <c r="D9493" s="14" t="s">
        <v>69</v>
      </c>
      <c r="E9493" s="14" t="s">
        <v>53</v>
      </c>
      <c r="F9493" s="14" t="s">
        <v>63</v>
      </c>
      <c r="G9493" s="14" t="s">
        <v>64</v>
      </c>
      <c r="H9493" s="14" t="s">
        <v>65</v>
      </c>
      <c r="I9493" s="14" t="s">
        <v>78</v>
      </c>
      <c r="J9493" s="14" t="s">
        <v>2486</v>
      </c>
      <c r="K9493" s="15" t="n">
        <v>9.12</v>
      </c>
      <c r="L9493" s="0" t="n">
        <v>3</v>
      </c>
      <c r="M9493" s="16" t="n">
        <v>0</v>
      </c>
      <c r="N9493" s="17" t="n">
        <v>3.1008</v>
      </c>
      <c r="O9493" s="0" t="str">
        <f aca="false">TEXT(B9493,"YYYY-MM")</f>
        <v>2018-01</v>
      </c>
      <c r="P9493" s="18" t="n">
        <f aca="false">IFERROR(N9493/K9493,0)</f>
        <v>0.34</v>
      </c>
      <c r="Q9493" s="0" t="str">
        <f aca="false">IF(M9493=0,"No Discount",IF(M9493&lt;0.2,"Low (1-19%)",IF(M9493&lt;0.4,"Medium (20-39%)","High (40%+)")))</f>
        <v>No Discount</v>
      </c>
      <c r="R9493" s="0" t="str">
        <f aca="false">INDEX('Lookup Tables'!$B$2:$B$5,MATCH(F9493,'Lookup Tables'!$A$2:$A$5,0))</f>
        <v>Manager D</v>
      </c>
    </row>
    <row r="9494" customFormat="false" ht="15" hidden="false" customHeight="false" outlineLevel="0" collapsed="false">
      <c r="A9494" s="0" t="s">
        <v>6731</v>
      </c>
      <c r="B9494" s="13" t="n">
        <v>43411</v>
      </c>
      <c r="C9494" s="13" t="n">
        <v>43411</v>
      </c>
      <c r="D9494" s="14" t="s">
        <v>606</v>
      </c>
      <c r="E9494" s="14" t="s">
        <v>53</v>
      </c>
      <c r="F9494" s="14" t="s">
        <v>98</v>
      </c>
      <c r="G9494" s="14" t="s">
        <v>331</v>
      </c>
      <c r="H9494" s="14" t="s">
        <v>65</v>
      </c>
      <c r="I9494" s="14" t="s">
        <v>83</v>
      </c>
      <c r="J9494" s="14" t="s">
        <v>101</v>
      </c>
      <c r="K9494" s="15" t="n">
        <v>38.16</v>
      </c>
      <c r="L9494" s="0" t="n">
        <v>9</v>
      </c>
      <c r="M9494" s="16" t="n">
        <v>0</v>
      </c>
      <c r="N9494" s="17" t="n">
        <v>19.08</v>
      </c>
      <c r="O9494" s="0" t="str">
        <f aca="false">TEXT(B9494,"YYYY-MM")</f>
        <v>2018-11</v>
      </c>
      <c r="P9494" s="18" t="n">
        <f aca="false">IFERROR(N9494/K9494,0)</f>
        <v>0.5</v>
      </c>
      <c r="Q9494" s="0" t="str">
        <f aca="false">IF(M9494=0,"No Discount",IF(M9494&lt;0.2,"Low (1-19%)",IF(M9494&lt;0.4,"Medium (20-39%)","High (40%+)")))</f>
        <v>No Discount</v>
      </c>
      <c r="R9494" s="0" t="str">
        <f aca="false">INDEX('Lookup Tables'!$B$2:$B$5,MATCH(F9494,'Lookup Tables'!$A$2:$A$5,0))</f>
        <v>Manager A</v>
      </c>
    </row>
    <row r="9495" customFormat="false" ht="15" hidden="false" customHeight="false" outlineLevel="0" collapsed="false">
      <c r="A9495" s="0" t="s">
        <v>6732</v>
      </c>
      <c r="B9495" s="13" t="n">
        <v>42738</v>
      </c>
      <c r="C9495" s="13" t="n">
        <v>42743</v>
      </c>
      <c r="D9495" s="14" t="s">
        <v>69</v>
      </c>
      <c r="E9495" s="14" t="s">
        <v>62</v>
      </c>
      <c r="F9495" s="14" t="s">
        <v>98</v>
      </c>
      <c r="G9495" s="14" t="s">
        <v>331</v>
      </c>
      <c r="H9495" s="14" t="s">
        <v>56</v>
      </c>
      <c r="I9495" s="14" t="s">
        <v>71</v>
      </c>
      <c r="J9495" s="14" t="s">
        <v>631</v>
      </c>
      <c r="K9495" s="15" t="n">
        <v>1592.85</v>
      </c>
      <c r="L9495" s="0" t="n">
        <v>7</v>
      </c>
      <c r="M9495" s="16" t="n">
        <v>0</v>
      </c>
      <c r="N9495" s="17" t="n">
        <v>350.427</v>
      </c>
      <c r="O9495" s="0" t="str">
        <f aca="false">TEXT(B9495,"YYYY-MM")</f>
        <v>2017-01</v>
      </c>
      <c r="P9495" s="18" t="n">
        <f aca="false">IFERROR(N9495/K9495,0)</f>
        <v>0.22</v>
      </c>
      <c r="Q9495" s="0" t="str">
        <f aca="false">IF(M9495=0,"No Discount",IF(M9495&lt;0.2,"Low (1-19%)",IF(M9495&lt;0.4,"Medium (20-39%)","High (40%+)")))</f>
        <v>No Discount</v>
      </c>
      <c r="R9495" s="0" t="str">
        <f aca="false">INDEX('Lookup Tables'!$B$2:$B$5,MATCH(F9495,'Lookup Tables'!$A$2:$A$5,0))</f>
        <v>Manager A</v>
      </c>
    </row>
    <row r="9496" customFormat="false" ht="15" hidden="false" customHeight="false" outlineLevel="0" collapsed="false">
      <c r="A9496" s="0" t="s">
        <v>6732</v>
      </c>
      <c r="B9496" s="13" t="n">
        <v>42738</v>
      </c>
      <c r="C9496" s="13" t="n">
        <v>42743</v>
      </c>
      <c r="D9496" s="14" t="s">
        <v>69</v>
      </c>
      <c r="E9496" s="14" t="s">
        <v>62</v>
      </c>
      <c r="F9496" s="14" t="s">
        <v>98</v>
      </c>
      <c r="G9496" s="14" t="s">
        <v>331</v>
      </c>
      <c r="H9496" s="14" t="s">
        <v>65</v>
      </c>
      <c r="I9496" s="14" t="s">
        <v>83</v>
      </c>
      <c r="J9496" s="14" t="s">
        <v>569</v>
      </c>
      <c r="K9496" s="15" t="n">
        <v>11.88</v>
      </c>
      <c r="L9496" s="0" t="n">
        <v>2</v>
      </c>
      <c r="M9496" s="16" t="n">
        <v>0</v>
      </c>
      <c r="N9496" s="17" t="n">
        <v>5.346</v>
      </c>
      <c r="O9496" s="0" t="str">
        <f aca="false">TEXT(B9496,"YYYY-MM")</f>
        <v>2017-01</v>
      </c>
      <c r="P9496" s="18" t="n">
        <f aca="false">IFERROR(N9496/K9496,0)</f>
        <v>0.45</v>
      </c>
      <c r="Q9496" s="0" t="str">
        <f aca="false">IF(M9496=0,"No Discount",IF(M9496&lt;0.2,"Low (1-19%)",IF(M9496&lt;0.4,"Medium (20-39%)","High (40%+)")))</f>
        <v>No Discount</v>
      </c>
      <c r="R9496" s="0" t="str">
        <f aca="false">INDEX('Lookup Tables'!$B$2:$B$5,MATCH(F9496,'Lookup Tables'!$A$2:$A$5,0))</f>
        <v>Manager A</v>
      </c>
    </row>
    <row r="9497" customFormat="false" ht="15" hidden="false" customHeight="false" outlineLevel="0" collapsed="false">
      <c r="A9497" s="0" t="s">
        <v>6733</v>
      </c>
      <c r="B9497" s="13" t="n">
        <v>42867</v>
      </c>
      <c r="C9497" s="13" t="n">
        <v>42871</v>
      </c>
      <c r="D9497" s="14" t="s">
        <v>69</v>
      </c>
      <c r="E9497" s="14" t="s">
        <v>53</v>
      </c>
      <c r="F9497" s="14" t="s">
        <v>63</v>
      </c>
      <c r="G9497" s="14" t="s">
        <v>64</v>
      </c>
      <c r="H9497" s="14" t="s">
        <v>80</v>
      </c>
      <c r="I9497" s="14" t="s">
        <v>123</v>
      </c>
      <c r="J9497" s="14" t="s">
        <v>5750</v>
      </c>
      <c r="K9497" s="15" t="n">
        <v>120</v>
      </c>
      <c r="L9497" s="0" t="n">
        <v>6</v>
      </c>
      <c r="M9497" s="16" t="n">
        <v>0</v>
      </c>
      <c r="N9497" s="17" t="n">
        <v>46.8</v>
      </c>
      <c r="O9497" s="0" t="str">
        <f aca="false">TEXT(B9497,"YYYY-MM")</f>
        <v>2017-05</v>
      </c>
      <c r="P9497" s="18" t="n">
        <f aca="false">IFERROR(N9497/K9497,0)</f>
        <v>0.39</v>
      </c>
      <c r="Q9497" s="0" t="str">
        <f aca="false">IF(M9497=0,"No Discount",IF(M9497&lt;0.2,"Low (1-19%)",IF(M9497&lt;0.4,"Medium (20-39%)","High (40%+)")))</f>
        <v>No Discount</v>
      </c>
      <c r="R9497" s="0" t="str">
        <f aca="false">INDEX('Lookup Tables'!$B$2:$B$5,MATCH(F9497,'Lookup Tables'!$A$2:$A$5,0))</f>
        <v>Manager D</v>
      </c>
    </row>
    <row r="9498" customFormat="false" ht="15" hidden="false" customHeight="false" outlineLevel="0" collapsed="false">
      <c r="A9498" s="0" t="s">
        <v>6733</v>
      </c>
      <c r="B9498" s="13" t="n">
        <v>42867</v>
      </c>
      <c r="C9498" s="13" t="n">
        <v>42871</v>
      </c>
      <c r="D9498" s="14" t="s">
        <v>69</v>
      </c>
      <c r="E9498" s="14" t="s">
        <v>53</v>
      </c>
      <c r="F9498" s="14" t="s">
        <v>63</v>
      </c>
      <c r="G9498" s="14" t="s">
        <v>64</v>
      </c>
      <c r="H9498" s="14" t="s">
        <v>65</v>
      </c>
      <c r="I9498" s="14" t="s">
        <v>85</v>
      </c>
      <c r="J9498" s="14" t="s">
        <v>663</v>
      </c>
      <c r="K9498" s="15" t="n">
        <v>8.67</v>
      </c>
      <c r="L9498" s="0" t="n">
        <v>1</v>
      </c>
      <c r="M9498" s="16" t="n">
        <v>0</v>
      </c>
      <c r="N9498" s="17" t="n">
        <v>2.3409</v>
      </c>
      <c r="O9498" s="0" t="str">
        <f aca="false">TEXT(B9498,"YYYY-MM")</f>
        <v>2017-05</v>
      </c>
      <c r="P9498" s="18" t="n">
        <f aca="false">IFERROR(N9498/K9498,0)</f>
        <v>0.27</v>
      </c>
      <c r="Q9498" s="0" t="str">
        <f aca="false">IF(M9498=0,"No Discount",IF(M9498&lt;0.2,"Low (1-19%)",IF(M9498&lt;0.4,"Medium (20-39%)","High (40%+)")))</f>
        <v>No Discount</v>
      </c>
      <c r="R9498" s="0" t="str">
        <f aca="false">INDEX('Lookup Tables'!$B$2:$B$5,MATCH(F9498,'Lookup Tables'!$A$2:$A$5,0))</f>
        <v>Manager D</v>
      </c>
    </row>
    <row r="9499" customFormat="false" ht="15" hidden="false" customHeight="false" outlineLevel="0" collapsed="false">
      <c r="A9499" s="0" t="s">
        <v>6734</v>
      </c>
      <c r="B9499" s="13" t="n">
        <v>43409</v>
      </c>
      <c r="C9499" s="13" t="n">
        <v>43411</v>
      </c>
      <c r="D9499" s="14" t="s">
        <v>137</v>
      </c>
      <c r="E9499" s="14" t="s">
        <v>97</v>
      </c>
      <c r="F9499" s="14" t="s">
        <v>98</v>
      </c>
      <c r="G9499" s="14" t="s">
        <v>164</v>
      </c>
      <c r="H9499" s="14" t="s">
        <v>65</v>
      </c>
      <c r="I9499" s="14" t="s">
        <v>91</v>
      </c>
      <c r="J9499" s="14" t="s">
        <v>490</v>
      </c>
      <c r="K9499" s="15" t="n">
        <v>4.41</v>
      </c>
      <c r="L9499" s="0" t="n">
        <v>1</v>
      </c>
      <c r="M9499" s="16" t="n">
        <v>0</v>
      </c>
      <c r="N9499" s="17" t="n">
        <v>2.0286</v>
      </c>
      <c r="O9499" s="0" t="str">
        <f aca="false">TEXT(B9499,"YYYY-MM")</f>
        <v>2018-11</v>
      </c>
      <c r="P9499" s="18" t="n">
        <f aca="false">IFERROR(N9499/K9499,0)</f>
        <v>0.46</v>
      </c>
      <c r="Q9499" s="0" t="str">
        <f aca="false">IF(M9499=0,"No Discount",IF(M9499&lt;0.2,"Low (1-19%)",IF(M9499&lt;0.4,"Medium (20-39%)","High (40%+)")))</f>
        <v>No Discount</v>
      </c>
      <c r="R9499" s="0" t="str">
        <f aca="false">INDEX('Lookup Tables'!$B$2:$B$5,MATCH(F9499,'Lookup Tables'!$A$2:$A$5,0))</f>
        <v>Manager A</v>
      </c>
    </row>
    <row r="9500" customFormat="false" ht="15" hidden="false" customHeight="false" outlineLevel="0" collapsed="false">
      <c r="A9500" s="0" t="s">
        <v>6734</v>
      </c>
      <c r="B9500" s="13" t="n">
        <v>43409</v>
      </c>
      <c r="C9500" s="13" t="n">
        <v>43411</v>
      </c>
      <c r="D9500" s="14" t="s">
        <v>137</v>
      </c>
      <c r="E9500" s="14" t="s">
        <v>97</v>
      </c>
      <c r="F9500" s="14" t="s">
        <v>98</v>
      </c>
      <c r="G9500" s="14" t="s">
        <v>164</v>
      </c>
      <c r="H9500" s="14" t="s">
        <v>65</v>
      </c>
      <c r="I9500" s="14" t="s">
        <v>91</v>
      </c>
      <c r="J9500" s="14" t="s">
        <v>135</v>
      </c>
      <c r="K9500" s="15" t="n">
        <v>167.94</v>
      </c>
      <c r="L9500" s="0" t="n">
        <v>3</v>
      </c>
      <c r="M9500" s="16" t="n">
        <v>0</v>
      </c>
      <c r="N9500" s="17" t="n">
        <v>82.2906</v>
      </c>
      <c r="O9500" s="0" t="str">
        <f aca="false">TEXT(B9500,"YYYY-MM")</f>
        <v>2018-11</v>
      </c>
      <c r="P9500" s="18" t="n">
        <f aca="false">IFERROR(N9500/K9500,0)</f>
        <v>0.49</v>
      </c>
      <c r="Q9500" s="0" t="str">
        <f aca="false">IF(M9500=0,"No Discount",IF(M9500&lt;0.2,"Low (1-19%)",IF(M9500&lt;0.4,"Medium (20-39%)","High (40%+)")))</f>
        <v>No Discount</v>
      </c>
      <c r="R9500" s="0" t="str">
        <f aca="false">INDEX('Lookup Tables'!$B$2:$B$5,MATCH(F9500,'Lookup Tables'!$A$2:$A$5,0))</f>
        <v>Manager A</v>
      </c>
    </row>
    <row r="9501" customFormat="false" ht="15" hidden="false" customHeight="false" outlineLevel="0" collapsed="false">
      <c r="A9501" s="0" t="s">
        <v>6734</v>
      </c>
      <c r="B9501" s="13" t="n">
        <v>43409</v>
      </c>
      <c r="C9501" s="13" t="n">
        <v>43411</v>
      </c>
      <c r="D9501" s="14" t="s">
        <v>137</v>
      </c>
      <c r="E9501" s="14" t="s">
        <v>97</v>
      </c>
      <c r="F9501" s="14" t="s">
        <v>98</v>
      </c>
      <c r="G9501" s="14" t="s">
        <v>164</v>
      </c>
      <c r="H9501" s="14" t="s">
        <v>65</v>
      </c>
      <c r="I9501" s="14" t="s">
        <v>91</v>
      </c>
      <c r="J9501" s="14" t="s">
        <v>1779</v>
      </c>
      <c r="K9501" s="15" t="n">
        <v>67.8</v>
      </c>
      <c r="L9501" s="0" t="n">
        <v>10</v>
      </c>
      <c r="M9501" s="16" t="n">
        <v>0</v>
      </c>
      <c r="N9501" s="17" t="n">
        <v>31.188</v>
      </c>
      <c r="O9501" s="0" t="str">
        <f aca="false">TEXT(B9501,"YYYY-MM")</f>
        <v>2018-11</v>
      </c>
      <c r="P9501" s="18" t="n">
        <f aca="false">IFERROR(N9501/K9501,0)</f>
        <v>0.46</v>
      </c>
      <c r="Q9501" s="0" t="str">
        <f aca="false">IF(M9501=0,"No Discount",IF(M9501&lt;0.2,"Low (1-19%)",IF(M9501&lt;0.4,"Medium (20-39%)","High (40%+)")))</f>
        <v>No Discount</v>
      </c>
      <c r="R9501" s="0" t="str">
        <f aca="false">INDEX('Lookup Tables'!$B$2:$B$5,MATCH(F9501,'Lookup Tables'!$A$2:$A$5,0))</f>
        <v>Manager A</v>
      </c>
    </row>
    <row r="9502" customFormat="false" ht="15" hidden="false" customHeight="false" outlineLevel="0" collapsed="false">
      <c r="A9502" s="0" t="s">
        <v>6735</v>
      </c>
      <c r="B9502" s="13" t="n">
        <v>42881</v>
      </c>
      <c r="C9502" s="13" t="n">
        <v>42885</v>
      </c>
      <c r="D9502" s="14" t="s">
        <v>69</v>
      </c>
      <c r="E9502" s="14" t="s">
        <v>53</v>
      </c>
      <c r="F9502" s="14" t="s">
        <v>98</v>
      </c>
      <c r="G9502" s="14" t="s">
        <v>103</v>
      </c>
      <c r="H9502" s="14" t="s">
        <v>56</v>
      </c>
      <c r="I9502" s="14" t="s">
        <v>76</v>
      </c>
      <c r="J9502" s="14" t="s">
        <v>2051</v>
      </c>
      <c r="K9502" s="15" t="n">
        <v>26.94</v>
      </c>
      <c r="L9502" s="0" t="n">
        <v>3</v>
      </c>
      <c r="M9502" s="16" t="n">
        <v>0</v>
      </c>
      <c r="N9502" s="17" t="n">
        <v>11.3148</v>
      </c>
      <c r="O9502" s="0" t="str">
        <f aca="false">TEXT(B9502,"YYYY-MM")</f>
        <v>2017-05</v>
      </c>
      <c r="P9502" s="18" t="n">
        <f aca="false">IFERROR(N9502/K9502,0)</f>
        <v>0.42</v>
      </c>
      <c r="Q9502" s="0" t="str">
        <f aca="false">IF(M9502=0,"No Discount",IF(M9502&lt;0.2,"Low (1-19%)",IF(M9502&lt;0.4,"Medium (20-39%)","High (40%+)")))</f>
        <v>No Discount</v>
      </c>
      <c r="R9502" s="0" t="str">
        <f aca="false">INDEX('Lookup Tables'!$B$2:$B$5,MATCH(F9502,'Lookup Tables'!$A$2:$A$5,0))</f>
        <v>Manager A</v>
      </c>
    </row>
    <row r="9503" customFormat="false" ht="15" hidden="false" customHeight="false" outlineLevel="0" collapsed="false">
      <c r="A9503" s="0" t="s">
        <v>6736</v>
      </c>
      <c r="B9503" s="13" t="n">
        <v>42694</v>
      </c>
      <c r="C9503" s="13" t="n">
        <v>42698</v>
      </c>
      <c r="D9503" s="14" t="s">
        <v>69</v>
      </c>
      <c r="E9503" s="14" t="s">
        <v>53</v>
      </c>
      <c r="F9503" s="14" t="s">
        <v>63</v>
      </c>
      <c r="G9503" s="14" t="s">
        <v>64</v>
      </c>
      <c r="H9503" s="14" t="s">
        <v>56</v>
      </c>
      <c r="I9503" s="14" t="s">
        <v>76</v>
      </c>
      <c r="J9503" s="14" t="s">
        <v>2980</v>
      </c>
      <c r="K9503" s="15" t="n">
        <v>32.04</v>
      </c>
      <c r="L9503" s="0" t="n">
        <v>3</v>
      </c>
      <c r="M9503" s="16" t="n">
        <v>0</v>
      </c>
      <c r="N9503" s="17" t="n">
        <v>8.01</v>
      </c>
      <c r="O9503" s="0" t="str">
        <f aca="false">TEXT(B9503,"YYYY-MM")</f>
        <v>2016-11</v>
      </c>
      <c r="P9503" s="18" t="n">
        <f aca="false">IFERROR(N9503/K9503,0)</f>
        <v>0.25</v>
      </c>
      <c r="Q9503" s="0" t="str">
        <f aca="false">IF(M9503=0,"No Discount",IF(M9503&lt;0.2,"Low (1-19%)",IF(M9503&lt;0.4,"Medium (20-39%)","High (40%+)")))</f>
        <v>No Discount</v>
      </c>
      <c r="R9503" s="0" t="str">
        <f aca="false">INDEX('Lookup Tables'!$B$2:$B$5,MATCH(F9503,'Lookup Tables'!$A$2:$A$5,0))</f>
        <v>Manager D</v>
      </c>
    </row>
    <row r="9504" customFormat="false" ht="15" hidden="false" customHeight="false" outlineLevel="0" collapsed="false">
      <c r="A9504" s="0" t="s">
        <v>6737</v>
      </c>
      <c r="B9504" s="13" t="n">
        <v>42847</v>
      </c>
      <c r="C9504" s="13" t="n">
        <v>42854</v>
      </c>
      <c r="D9504" s="14" t="s">
        <v>69</v>
      </c>
      <c r="E9504" s="14" t="s">
        <v>53</v>
      </c>
      <c r="F9504" s="14" t="s">
        <v>117</v>
      </c>
      <c r="G9504" s="14" t="s">
        <v>170</v>
      </c>
      <c r="H9504" s="14" t="s">
        <v>65</v>
      </c>
      <c r="I9504" s="14" t="s">
        <v>78</v>
      </c>
      <c r="J9504" s="14" t="s">
        <v>4573</v>
      </c>
      <c r="K9504" s="15" t="n">
        <v>32.13</v>
      </c>
      <c r="L9504" s="0" t="n">
        <v>9</v>
      </c>
      <c r="M9504" s="16" t="n">
        <v>0</v>
      </c>
      <c r="N9504" s="17" t="n">
        <v>8.3538</v>
      </c>
      <c r="O9504" s="0" t="str">
        <f aca="false">TEXT(B9504,"YYYY-MM")</f>
        <v>2017-04</v>
      </c>
      <c r="P9504" s="18" t="n">
        <f aca="false">IFERROR(N9504/K9504,0)</f>
        <v>0.26</v>
      </c>
      <c r="Q9504" s="0" t="str">
        <f aca="false">IF(M9504=0,"No Discount",IF(M9504&lt;0.2,"Low (1-19%)",IF(M9504&lt;0.4,"Medium (20-39%)","High (40%+)")))</f>
        <v>No Discount</v>
      </c>
      <c r="R9504" s="0" t="str">
        <f aca="false">INDEX('Lookup Tables'!$B$2:$B$5,MATCH(F9504,'Lookup Tables'!$A$2:$A$5,0))</f>
        <v>Manager B</v>
      </c>
    </row>
    <row r="9505" customFormat="false" ht="15" hidden="false" customHeight="false" outlineLevel="0" collapsed="false">
      <c r="A9505" s="0" t="s">
        <v>6737</v>
      </c>
      <c r="B9505" s="13" t="n">
        <v>42847</v>
      </c>
      <c r="C9505" s="13" t="n">
        <v>42854</v>
      </c>
      <c r="D9505" s="14" t="s">
        <v>69</v>
      </c>
      <c r="E9505" s="14" t="s">
        <v>53</v>
      </c>
      <c r="F9505" s="14" t="s">
        <v>117</v>
      </c>
      <c r="G9505" s="14" t="s">
        <v>170</v>
      </c>
      <c r="H9505" s="14" t="s">
        <v>65</v>
      </c>
      <c r="I9505" s="14" t="s">
        <v>78</v>
      </c>
      <c r="J9505" s="14" t="s">
        <v>1149</v>
      </c>
      <c r="K9505" s="15" t="n">
        <v>2.88</v>
      </c>
      <c r="L9505" s="0" t="n">
        <v>1</v>
      </c>
      <c r="M9505" s="16" t="n">
        <v>0</v>
      </c>
      <c r="N9505" s="17" t="n">
        <v>0.8064</v>
      </c>
      <c r="O9505" s="0" t="str">
        <f aca="false">TEXT(B9505,"YYYY-MM")</f>
        <v>2017-04</v>
      </c>
      <c r="P9505" s="18" t="n">
        <f aca="false">IFERROR(N9505/K9505,0)</f>
        <v>0.28</v>
      </c>
      <c r="Q9505" s="0" t="str">
        <f aca="false">IF(M9505=0,"No Discount",IF(M9505&lt;0.2,"Low (1-19%)",IF(M9505&lt;0.4,"Medium (20-39%)","High (40%+)")))</f>
        <v>No Discount</v>
      </c>
      <c r="R9505" s="0" t="str">
        <f aca="false">INDEX('Lookup Tables'!$B$2:$B$5,MATCH(F9505,'Lookup Tables'!$A$2:$A$5,0))</f>
        <v>Manager B</v>
      </c>
    </row>
    <row r="9506" customFormat="false" ht="15" hidden="false" customHeight="false" outlineLevel="0" collapsed="false">
      <c r="A9506" s="0" t="s">
        <v>6738</v>
      </c>
      <c r="B9506" s="13" t="n">
        <v>43022</v>
      </c>
      <c r="C9506" s="13" t="n">
        <v>43026</v>
      </c>
      <c r="D9506" s="14" t="s">
        <v>69</v>
      </c>
      <c r="E9506" s="14" t="s">
        <v>62</v>
      </c>
      <c r="F9506" s="14" t="s">
        <v>117</v>
      </c>
      <c r="G9506" s="14" t="s">
        <v>170</v>
      </c>
      <c r="H9506" s="14" t="s">
        <v>80</v>
      </c>
      <c r="I9506" s="14" t="s">
        <v>81</v>
      </c>
      <c r="J9506" s="14" t="s">
        <v>5375</v>
      </c>
      <c r="K9506" s="15" t="n">
        <v>1091.93</v>
      </c>
      <c r="L9506" s="0" t="n">
        <v>7</v>
      </c>
      <c r="M9506" s="16" t="n">
        <v>0</v>
      </c>
      <c r="N9506" s="17" t="n">
        <v>272.9825</v>
      </c>
      <c r="O9506" s="0" t="str">
        <f aca="false">TEXT(B9506,"YYYY-MM")</f>
        <v>2017-10</v>
      </c>
      <c r="P9506" s="18" t="n">
        <f aca="false">IFERROR(N9506/K9506,0)</f>
        <v>0.25</v>
      </c>
      <c r="Q9506" s="0" t="str">
        <f aca="false">IF(M9506=0,"No Discount",IF(M9506&lt;0.2,"Low (1-19%)",IF(M9506&lt;0.4,"Medium (20-39%)","High (40%+)")))</f>
        <v>No Discount</v>
      </c>
      <c r="R9506" s="0" t="str">
        <f aca="false">INDEX('Lookup Tables'!$B$2:$B$5,MATCH(F9506,'Lookup Tables'!$A$2:$A$5,0))</f>
        <v>Manager B</v>
      </c>
    </row>
    <row r="9507" customFormat="false" ht="15" hidden="false" customHeight="false" outlineLevel="0" collapsed="false">
      <c r="A9507" s="0" t="s">
        <v>6738</v>
      </c>
      <c r="B9507" s="13" t="n">
        <v>43022</v>
      </c>
      <c r="C9507" s="13" t="n">
        <v>43026</v>
      </c>
      <c r="D9507" s="14" t="s">
        <v>69</v>
      </c>
      <c r="E9507" s="14" t="s">
        <v>62</v>
      </c>
      <c r="F9507" s="14" t="s">
        <v>117</v>
      </c>
      <c r="G9507" s="14" t="s">
        <v>170</v>
      </c>
      <c r="H9507" s="14" t="s">
        <v>65</v>
      </c>
      <c r="I9507" s="14" t="s">
        <v>91</v>
      </c>
      <c r="J9507" s="14" t="s">
        <v>670</v>
      </c>
      <c r="K9507" s="15" t="n">
        <v>111.96</v>
      </c>
      <c r="L9507" s="0" t="n">
        <v>2</v>
      </c>
      <c r="M9507" s="16" t="n">
        <v>0</v>
      </c>
      <c r="N9507" s="17" t="n">
        <v>54.8604</v>
      </c>
      <c r="O9507" s="0" t="str">
        <f aca="false">TEXT(B9507,"YYYY-MM")</f>
        <v>2017-10</v>
      </c>
      <c r="P9507" s="18" t="n">
        <f aca="false">IFERROR(N9507/K9507,0)</f>
        <v>0.49</v>
      </c>
      <c r="Q9507" s="0" t="str">
        <f aca="false">IF(M9507=0,"No Discount",IF(M9507&lt;0.2,"Low (1-19%)",IF(M9507&lt;0.4,"Medium (20-39%)","High (40%+)")))</f>
        <v>No Discount</v>
      </c>
      <c r="R9507" s="0" t="str">
        <f aca="false">INDEX('Lookup Tables'!$B$2:$B$5,MATCH(F9507,'Lookup Tables'!$A$2:$A$5,0))</f>
        <v>Manager B</v>
      </c>
    </row>
    <row r="9508" customFormat="false" ht="15" hidden="false" customHeight="false" outlineLevel="0" collapsed="false">
      <c r="A9508" s="0" t="s">
        <v>6739</v>
      </c>
      <c r="B9508" s="13" t="n">
        <v>42099</v>
      </c>
      <c r="C9508" s="13" t="n">
        <v>42101</v>
      </c>
      <c r="D9508" s="14" t="s">
        <v>52</v>
      </c>
      <c r="E9508" s="14" t="s">
        <v>53</v>
      </c>
      <c r="F9508" s="14" t="s">
        <v>98</v>
      </c>
      <c r="G9508" s="14" t="s">
        <v>157</v>
      </c>
      <c r="H9508" s="14" t="s">
        <v>65</v>
      </c>
      <c r="I9508" s="14" t="s">
        <v>78</v>
      </c>
      <c r="J9508" s="14" t="s">
        <v>1464</v>
      </c>
      <c r="K9508" s="15" t="n">
        <v>26.7</v>
      </c>
      <c r="L9508" s="0" t="n">
        <v>2</v>
      </c>
      <c r="M9508" s="16" t="n">
        <v>0</v>
      </c>
      <c r="N9508" s="17" t="n">
        <v>7.476</v>
      </c>
      <c r="O9508" s="0" t="str">
        <f aca="false">TEXT(B9508,"YYYY-MM")</f>
        <v>2015-04</v>
      </c>
      <c r="P9508" s="18" t="n">
        <f aca="false">IFERROR(N9508/K9508,0)</f>
        <v>0.28</v>
      </c>
      <c r="Q9508" s="0" t="str">
        <f aca="false">IF(M9508=0,"No Discount",IF(M9508&lt;0.2,"Low (1-19%)",IF(M9508&lt;0.4,"Medium (20-39%)","High (40%+)")))</f>
        <v>No Discount</v>
      </c>
      <c r="R9508" s="0" t="str">
        <f aca="false">INDEX('Lookup Tables'!$B$2:$B$5,MATCH(F9508,'Lookup Tables'!$A$2:$A$5,0))</f>
        <v>Manager A</v>
      </c>
    </row>
    <row r="9509" customFormat="false" ht="15" hidden="false" customHeight="false" outlineLevel="0" collapsed="false">
      <c r="A9509" s="0" t="s">
        <v>6739</v>
      </c>
      <c r="B9509" s="13" t="n">
        <v>42099</v>
      </c>
      <c r="C9509" s="13" t="n">
        <v>42101</v>
      </c>
      <c r="D9509" s="14" t="s">
        <v>52</v>
      </c>
      <c r="E9509" s="14" t="s">
        <v>53</v>
      </c>
      <c r="F9509" s="14" t="s">
        <v>98</v>
      </c>
      <c r="G9509" s="14" t="s">
        <v>157</v>
      </c>
      <c r="H9509" s="14" t="s">
        <v>65</v>
      </c>
      <c r="I9509" s="14" t="s">
        <v>83</v>
      </c>
      <c r="J9509" s="14" t="s">
        <v>2342</v>
      </c>
      <c r="K9509" s="15" t="n">
        <v>40.2</v>
      </c>
      <c r="L9509" s="0" t="n">
        <v>5</v>
      </c>
      <c r="M9509" s="16" t="n">
        <v>0</v>
      </c>
      <c r="N9509" s="17" t="n">
        <v>18.09</v>
      </c>
      <c r="O9509" s="0" t="str">
        <f aca="false">TEXT(B9509,"YYYY-MM")</f>
        <v>2015-04</v>
      </c>
      <c r="P9509" s="18" t="n">
        <f aca="false">IFERROR(N9509/K9509,0)</f>
        <v>0.45</v>
      </c>
      <c r="Q9509" s="0" t="str">
        <f aca="false">IF(M9509=0,"No Discount",IF(M9509&lt;0.2,"Low (1-19%)",IF(M9509&lt;0.4,"Medium (20-39%)","High (40%+)")))</f>
        <v>No Discount</v>
      </c>
      <c r="R9509" s="0" t="str">
        <f aca="false">INDEX('Lookup Tables'!$B$2:$B$5,MATCH(F9509,'Lookup Tables'!$A$2:$A$5,0))</f>
        <v>Manager A</v>
      </c>
    </row>
    <row r="9510" customFormat="false" ht="15" hidden="false" customHeight="false" outlineLevel="0" collapsed="false">
      <c r="A9510" s="0" t="s">
        <v>6739</v>
      </c>
      <c r="B9510" s="13" t="n">
        <v>42099</v>
      </c>
      <c r="C9510" s="13" t="n">
        <v>42101</v>
      </c>
      <c r="D9510" s="14" t="s">
        <v>52</v>
      </c>
      <c r="E9510" s="14" t="s">
        <v>53</v>
      </c>
      <c r="F9510" s="14" t="s">
        <v>98</v>
      </c>
      <c r="G9510" s="14" t="s">
        <v>157</v>
      </c>
      <c r="H9510" s="14" t="s">
        <v>65</v>
      </c>
      <c r="I9510" s="14" t="s">
        <v>78</v>
      </c>
      <c r="J9510" s="14" t="s">
        <v>388</v>
      </c>
      <c r="K9510" s="15" t="n">
        <v>13.89</v>
      </c>
      <c r="L9510" s="0" t="n">
        <v>3</v>
      </c>
      <c r="M9510" s="16" t="n">
        <v>0</v>
      </c>
      <c r="N9510" s="17" t="n">
        <v>4.5837</v>
      </c>
      <c r="O9510" s="0" t="str">
        <f aca="false">TEXT(B9510,"YYYY-MM")</f>
        <v>2015-04</v>
      </c>
      <c r="P9510" s="18" t="n">
        <f aca="false">IFERROR(N9510/K9510,0)</f>
        <v>0.33</v>
      </c>
      <c r="Q9510" s="0" t="str">
        <f aca="false">IF(M9510=0,"No Discount",IF(M9510&lt;0.2,"Low (1-19%)",IF(M9510&lt;0.4,"Medium (20-39%)","High (40%+)")))</f>
        <v>No Discount</v>
      </c>
      <c r="R9510" s="0" t="str">
        <f aca="false">INDEX('Lookup Tables'!$B$2:$B$5,MATCH(F9510,'Lookup Tables'!$A$2:$A$5,0))</f>
        <v>Manager A</v>
      </c>
    </row>
    <row r="9511" customFormat="false" ht="15" hidden="false" customHeight="false" outlineLevel="0" collapsed="false">
      <c r="A9511" s="0" t="s">
        <v>6739</v>
      </c>
      <c r="B9511" s="13" t="n">
        <v>42099</v>
      </c>
      <c r="C9511" s="13" t="n">
        <v>42101</v>
      </c>
      <c r="D9511" s="14" t="s">
        <v>52</v>
      </c>
      <c r="E9511" s="14" t="s">
        <v>53</v>
      </c>
      <c r="F9511" s="14" t="s">
        <v>98</v>
      </c>
      <c r="G9511" s="14" t="s">
        <v>157</v>
      </c>
      <c r="H9511" s="14" t="s">
        <v>65</v>
      </c>
      <c r="I9511" s="14" t="s">
        <v>73</v>
      </c>
      <c r="J9511" s="14" t="s">
        <v>347</v>
      </c>
      <c r="K9511" s="15" t="n">
        <v>689.82</v>
      </c>
      <c r="L9511" s="0" t="n">
        <v>6</v>
      </c>
      <c r="M9511" s="16" t="n">
        <v>0</v>
      </c>
      <c r="N9511" s="17" t="n">
        <v>20.6946</v>
      </c>
      <c r="O9511" s="0" t="str">
        <f aca="false">TEXT(B9511,"YYYY-MM")</f>
        <v>2015-04</v>
      </c>
      <c r="P9511" s="18" t="n">
        <f aca="false">IFERROR(N9511/K9511,0)</f>
        <v>0.03</v>
      </c>
      <c r="Q9511" s="0" t="str">
        <f aca="false">IF(M9511=0,"No Discount",IF(M9511&lt;0.2,"Low (1-19%)",IF(M9511&lt;0.4,"Medium (20-39%)","High (40%+)")))</f>
        <v>No Discount</v>
      </c>
      <c r="R9511" s="0" t="str">
        <f aca="false">INDEX('Lookup Tables'!$B$2:$B$5,MATCH(F9511,'Lookup Tables'!$A$2:$A$5,0))</f>
        <v>Manager A</v>
      </c>
    </row>
    <row r="9512" customFormat="false" ht="15" hidden="false" customHeight="false" outlineLevel="0" collapsed="false">
      <c r="A9512" s="0" t="s">
        <v>6740</v>
      </c>
      <c r="B9512" s="13" t="n">
        <v>42953</v>
      </c>
      <c r="C9512" s="13" t="n">
        <v>42958</v>
      </c>
      <c r="D9512" s="14" t="s">
        <v>69</v>
      </c>
      <c r="E9512" s="14" t="s">
        <v>53</v>
      </c>
      <c r="F9512" s="14" t="s">
        <v>117</v>
      </c>
      <c r="G9512" s="14" t="s">
        <v>170</v>
      </c>
      <c r="H9512" s="14" t="s">
        <v>65</v>
      </c>
      <c r="I9512" s="14" t="s">
        <v>78</v>
      </c>
      <c r="J9512" s="14" t="s">
        <v>593</v>
      </c>
      <c r="K9512" s="15" t="n">
        <v>38.34</v>
      </c>
      <c r="L9512" s="0" t="n">
        <v>9</v>
      </c>
      <c r="M9512" s="16" t="n">
        <v>0</v>
      </c>
      <c r="N9512" s="17" t="n">
        <v>15.7194</v>
      </c>
      <c r="O9512" s="0" t="str">
        <f aca="false">TEXT(B9512,"YYYY-MM")</f>
        <v>2017-08</v>
      </c>
      <c r="P9512" s="18" t="n">
        <f aca="false">IFERROR(N9512/K9512,0)</f>
        <v>0.41</v>
      </c>
      <c r="Q9512" s="0" t="str">
        <f aca="false">IF(M9512=0,"No Discount",IF(M9512&lt;0.2,"Low (1-19%)",IF(M9512&lt;0.4,"Medium (20-39%)","High (40%+)")))</f>
        <v>No Discount</v>
      </c>
      <c r="R9512" s="0" t="str">
        <f aca="false">INDEX('Lookup Tables'!$B$2:$B$5,MATCH(F9512,'Lookup Tables'!$A$2:$A$5,0))</f>
        <v>Manager B</v>
      </c>
    </row>
    <row r="9513" customFormat="false" ht="15" hidden="false" customHeight="false" outlineLevel="0" collapsed="false">
      <c r="A9513" s="0" t="s">
        <v>6741</v>
      </c>
      <c r="B9513" s="13" t="n">
        <v>42352</v>
      </c>
      <c r="C9513" s="13" t="n">
        <v>42354</v>
      </c>
      <c r="D9513" s="14" t="s">
        <v>137</v>
      </c>
      <c r="E9513" s="14" t="s">
        <v>62</v>
      </c>
      <c r="F9513" s="14" t="s">
        <v>98</v>
      </c>
      <c r="G9513" s="14" t="s">
        <v>146</v>
      </c>
      <c r="H9513" s="14" t="s">
        <v>65</v>
      </c>
      <c r="I9513" s="14" t="s">
        <v>83</v>
      </c>
      <c r="J9513" s="14" t="s">
        <v>2005</v>
      </c>
      <c r="K9513" s="15" t="n">
        <v>9.264</v>
      </c>
      <c r="L9513" s="0" t="n">
        <v>3</v>
      </c>
      <c r="M9513" s="16" t="n">
        <v>0.8</v>
      </c>
      <c r="N9513" s="17" t="n">
        <v>-13.896</v>
      </c>
      <c r="O9513" s="0" t="str">
        <f aca="false">TEXT(B9513,"YYYY-MM")</f>
        <v>2015-12</v>
      </c>
      <c r="P9513" s="18" t="n">
        <f aca="false">IFERROR(N9513/K9513,0)</f>
        <v>-1.5</v>
      </c>
      <c r="Q9513" s="0" t="str">
        <f aca="false">IF(M9513=0,"No Discount",IF(M9513&lt;0.2,"Low (1-19%)",IF(M9513&lt;0.4,"Medium (20-39%)","High (40%+)")))</f>
        <v>High (40%+)</v>
      </c>
      <c r="R9513" s="0" t="str">
        <f aca="false">INDEX('Lookup Tables'!$B$2:$B$5,MATCH(F9513,'Lookup Tables'!$A$2:$A$5,0))</f>
        <v>Manager A</v>
      </c>
    </row>
    <row r="9514" customFormat="false" ht="15" hidden="false" customHeight="false" outlineLevel="0" collapsed="false">
      <c r="A9514" s="0" t="s">
        <v>6742</v>
      </c>
      <c r="B9514" s="13" t="n">
        <v>43250</v>
      </c>
      <c r="C9514" s="13" t="n">
        <v>43254</v>
      </c>
      <c r="D9514" s="14" t="s">
        <v>52</v>
      </c>
      <c r="E9514" s="14" t="s">
        <v>53</v>
      </c>
      <c r="F9514" s="14" t="s">
        <v>98</v>
      </c>
      <c r="G9514" s="14" t="s">
        <v>99</v>
      </c>
      <c r="H9514" s="14" t="s">
        <v>56</v>
      </c>
      <c r="I9514" s="14" t="s">
        <v>57</v>
      </c>
      <c r="J9514" s="14" t="s">
        <v>1412</v>
      </c>
      <c r="K9514" s="15" t="n">
        <v>204.6664</v>
      </c>
      <c r="L9514" s="0" t="n">
        <v>1</v>
      </c>
      <c r="M9514" s="16" t="n">
        <v>0.32</v>
      </c>
      <c r="N9514" s="17" t="n">
        <v>-6.0196</v>
      </c>
      <c r="O9514" s="0" t="str">
        <f aca="false">TEXT(B9514,"YYYY-MM")</f>
        <v>2018-05</v>
      </c>
      <c r="P9514" s="18" t="n">
        <f aca="false">IFERROR(N9514/K9514,0)</f>
        <v>-0.0294117647058824</v>
      </c>
      <c r="Q9514" s="0" t="str">
        <f aca="false">IF(M9514=0,"No Discount",IF(M9514&lt;0.2,"Low (1-19%)",IF(M9514&lt;0.4,"Medium (20-39%)","High (40%+)")))</f>
        <v>Medium (20-39%)</v>
      </c>
      <c r="R9514" s="0" t="str">
        <f aca="false">INDEX('Lookup Tables'!$B$2:$B$5,MATCH(F9514,'Lookup Tables'!$A$2:$A$5,0))</f>
        <v>Manager A</v>
      </c>
    </row>
    <row r="9515" customFormat="false" ht="15" hidden="false" customHeight="false" outlineLevel="0" collapsed="false">
      <c r="A9515" s="0" t="s">
        <v>6743</v>
      </c>
      <c r="B9515" s="13" t="n">
        <v>43022</v>
      </c>
      <c r="C9515" s="13" t="n">
        <v>43027</v>
      </c>
      <c r="D9515" s="14" t="s">
        <v>69</v>
      </c>
      <c r="E9515" s="14" t="s">
        <v>53</v>
      </c>
      <c r="F9515" s="14" t="s">
        <v>98</v>
      </c>
      <c r="G9515" s="14" t="s">
        <v>103</v>
      </c>
      <c r="H9515" s="14" t="s">
        <v>80</v>
      </c>
      <c r="I9515" s="14" t="s">
        <v>123</v>
      </c>
      <c r="J9515" s="14" t="s">
        <v>1366</v>
      </c>
      <c r="K9515" s="15" t="n">
        <v>1649.75</v>
      </c>
      <c r="L9515" s="0" t="n">
        <v>5</v>
      </c>
      <c r="M9515" s="16" t="n">
        <v>0</v>
      </c>
      <c r="N9515" s="17" t="n">
        <v>544.4175</v>
      </c>
      <c r="O9515" s="0" t="str">
        <f aca="false">TEXT(B9515,"YYYY-MM")</f>
        <v>2017-10</v>
      </c>
      <c r="P9515" s="18" t="n">
        <f aca="false">IFERROR(N9515/K9515,0)</f>
        <v>0.33</v>
      </c>
      <c r="Q9515" s="0" t="str">
        <f aca="false">IF(M9515=0,"No Discount",IF(M9515&lt;0.2,"Low (1-19%)",IF(M9515&lt;0.4,"Medium (20-39%)","High (40%+)")))</f>
        <v>No Discount</v>
      </c>
      <c r="R9515" s="0" t="str">
        <f aca="false">INDEX('Lookup Tables'!$B$2:$B$5,MATCH(F9515,'Lookup Tables'!$A$2:$A$5,0))</f>
        <v>Manager A</v>
      </c>
    </row>
    <row r="9516" customFormat="false" ht="15" hidden="false" customHeight="false" outlineLevel="0" collapsed="false">
      <c r="A9516" s="0" t="s">
        <v>6744</v>
      </c>
      <c r="B9516" s="13" t="n">
        <v>42077</v>
      </c>
      <c r="C9516" s="13" t="n">
        <v>42081</v>
      </c>
      <c r="D9516" s="14" t="s">
        <v>69</v>
      </c>
      <c r="E9516" s="14" t="s">
        <v>97</v>
      </c>
      <c r="F9516" s="14" t="s">
        <v>54</v>
      </c>
      <c r="G9516" s="14" t="s">
        <v>70</v>
      </c>
      <c r="H9516" s="14" t="s">
        <v>65</v>
      </c>
      <c r="I9516" s="14" t="s">
        <v>91</v>
      </c>
      <c r="J9516" s="14" t="s">
        <v>1132</v>
      </c>
      <c r="K9516" s="15" t="n">
        <v>91.056</v>
      </c>
      <c r="L9516" s="0" t="n">
        <v>6</v>
      </c>
      <c r="M9516" s="16" t="n">
        <v>0.2</v>
      </c>
      <c r="N9516" s="17" t="n">
        <v>31.8696</v>
      </c>
      <c r="O9516" s="0" t="str">
        <f aca="false">TEXT(B9516,"YYYY-MM")</f>
        <v>2015-03</v>
      </c>
      <c r="P9516" s="18" t="n">
        <f aca="false">IFERROR(N9516/K9516,0)</f>
        <v>0.35</v>
      </c>
      <c r="Q9516" s="0" t="str">
        <f aca="false">IF(M9516=0,"No Discount",IF(M9516&lt;0.2,"Low (1-19%)",IF(M9516&lt;0.4,"Medium (20-39%)","High (40%+)")))</f>
        <v>Medium (20-39%)</v>
      </c>
      <c r="R9516" s="0" t="str">
        <f aca="false">INDEX('Lookup Tables'!$B$2:$B$5,MATCH(F9516,'Lookup Tables'!$A$2:$A$5,0))</f>
        <v>Manager C</v>
      </c>
    </row>
    <row r="9517" customFormat="false" ht="15" hidden="false" customHeight="false" outlineLevel="0" collapsed="false">
      <c r="A9517" s="0" t="s">
        <v>6745</v>
      </c>
      <c r="B9517" s="13" t="n">
        <v>42052</v>
      </c>
      <c r="C9517" s="13" t="n">
        <v>42059</v>
      </c>
      <c r="D9517" s="14" t="s">
        <v>69</v>
      </c>
      <c r="E9517" s="14" t="s">
        <v>53</v>
      </c>
      <c r="F9517" s="14" t="s">
        <v>98</v>
      </c>
      <c r="G9517" s="14" t="s">
        <v>146</v>
      </c>
      <c r="H9517" s="14" t="s">
        <v>65</v>
      </c>
      <c r="I9517" s="14" t="s">
        <v>78</v>
      </c>
      <c r="J9517" s="14" t="s">
        <v>1387</v>
      </c>
      <c r="K9517" s="15" t="n">
        <v>54.208</v>
      </c>
      <c r="L9517" s="0" t="n">
        <v>14</v>
      </c>
      <c r="M9517" s="16" t="n">
        <v>0.2</v>
      </c>
      <c r="N9517" s="17" t="n">
        <v>8.8088</v>
      </c>
      <c r="O9517" s="0" t="str">
        <f aca="false">TEXT(B9517,"YYYY-MM")</f>
        <v>2015-02</v>
      </c>
      <c r="P9517" s="18" t="n">
        <f aca="false">IFERROR(N9517/K9517,0)</f>
        <v>0.1625</v>
      </c>
      <c r="Q9517" s="0" t="str">
        <f aca="false">IF(M9517=0,"No Discount",IF(M9517&lt;0.2,"Low (1-19%)",IF(M9517&lt;0.4,"Medium (20-39%)","High (40%+)")))</f>
        <v>Medium (20-39%)</v>
      </c>
      <c r="R9517" s="0" t="str">
        <f aca="false">INDEX('Lookup Tables'!$B$2:$B$5,MATCH(F9517,'Lookup Tables'!$A$2:$A$5,0))</f>
        <v>Manager A</v>
      </c>
    </row>
    <row r="9518" customFormat="false" ht="15" hidden="false" customHeight="false" outlineLevel="0" collapsed="false">
      <c r="A9518" s="0" t="s">
        <v>6746</v>
      </c>
      <c r="B9518" s="13" t="n">
        <v>42606</v>
      </c>
      <c r="C9518" s="13" t="n">
        <v>42608</v>
      </c>
      <c r="D9518" s="14" t="s">
        <v>52</v>
      </c>
      <c r="E9518" s="14" t="s">
        <v>53</v>
      </c>
      <c r="F9518" s="14" t="s">
        <v>117</v>
      </c>
      <c r="G9518" s="14" t="s">
        <v>269</v>
      </c>
      <c r="H9518" s="14" t="s">
        <v>80</v>
      </c>
      <c r="I9518" s="14" t="s">
        <v>81</v>
      </c>
      <c r="J9518" s="14" t="s">
        <v>2392</v>
      </c>
      <c r="K9518" s="15" t="n">
        <v>26.982</v>
      </c>
      <c r="L9518" s="0" t="n">
        <v>3</v>
      </c>
      <c r="M9518" s="16" t="n">
        <v>0.4</v>
      </c>
      <c r="N9518" s="17" t="n">
        <v>4.0473</v>
      </c>
      <c r="O9518" s="0" t="str">
        <f aca="false">TEXT(B9518,"YYYY-MM")</f>
        <v>2016-08</v>
      </c>
      <c r="P9518" s="18" t="n">
        <f aca="false">IFERROR(N9518/K9518,0)</f>
        <v>0.15</v>
      </c>
      <c r="Q9518" s="0" t="str">
        <f aca="false">IF(M9518=0,"No Discount",IF(M9518&lt;0.2,"Low (1-19%)",IF(M9518&lt;0.4,"Medium (20-39%)","High (40%+)")))</f>
        <v>High (40%+)</v>
      </c>
      <c r="R9518" s="0" t="str">
        <f aca="false">INDEX('Lookup Tables'!$B$2:$B$5,MATCH(F9518,'Lookup Tables'!$A$2:$A$5,0))</f>
        <v>Manager B</v>
      </c>
    </row>
    <row r="9519" customFormat="false" ht="15" hidden="false" customHeight="false" outlineLevel="0" collapsed="false">
      <c r="A9519" s="0" t="s">
        <v>6746</v>
      </c>
      <c r="B9519" s="13" t="n">
        <v>42606</v>
      </c>
      <c r="C9519" s="13" t="n">
        <v>42608</v>
      </c>
      <c r="D9519" s="14" t="s">
        <v>52</v>
      </c>
      <c r="E9519" s="14" t="s">
        <v>53</v>
      </c>
      <c r="F9519" s="14" t="s">
        <v>117</v>
      </c>
      <c r="G9519" s="14" t="s">
        <v>269</v>
      </c>
      <c r="H9519" s="14" t="s">
        <v>65</v>
      </c>
      <c r="I9519" s="14" t="s">
        <v>66</v>
      </c>
      <c r="J9519" s="14" t="s">
        <v>2238</v>
      </c>
      <c r="K9519" s="15" t="n">
        <v>6.912</v>
      </c>
      <c r="L9519" s="0" t="n">
        <v>3</v>
      </c>
      <c r="M9519" s="16" t="n">
        <v>0.2</v>
      </c>
      <c r="N9519" s="17" t="n">
        <v>2.5056</v>
      </c>
      <c r="O9519" s="0" t="str">
        <f aca="false">TEXT(B9519,"YYYY-MM")</f>
        <v>2016-08</v>
      </c>
      <c r="P9519" s="18" t="n">
        <f aca="false">IFERROR(N9519/K9519,0)</f>
        <v>0.3625</v>
      </c>
      <c r="Q9519" s="0" t="str">
        <f aca="false">IF(M9519=0,"No Discount",IF(M9519&lt;0.2,"Low (1-19%)",IF(M9519&lt;0.4,"Medium (20-39%)","High (40%+)")))</f>
        <v>Medium (20-39%)</v>
      </c>
      <c r="R9519" s="0" t="str">
        <f aca="false">INDEX('Lookup Tables'!$B$2:$B$5,MATCH(F9519,'Lookup Tables'!$A$2:$A$5,0))</f>
        <v>Manager B</v>
      </c>
    </row>
    <row r="9520" customFormat="false" ht="15" hidden="false" customHeight="false" outlineLevel="0" collapsed="false">
      <c r="A9520" s="0" t="s">
        <v>6746</v>
      </c>
      <c r="B9520" s="13" t="n">
        <v>42606</v>
      </c>
      <c r="C9520" s="13" t="n">
        <v>42608</v>
      </c>
      <c r="D9520" s="14" t="s">
        <v>52</v>
      </c>
      <c r="E9520" s="14" t="s">
        <v>53</v>
      </c>
      <c r="F9520" s="14" t="s">
        <v>117</v>
      </c>
      <c r="G9520" s="14" t="s">
        <v>269</v>
      </c>
      <c r="H9520" s="14" t="s">
        <v>65</v>
      </c>
      <c r="I9520" s="14" t="s">
        <v>73</v>
      </c>
      <c r="J9520" s="14" t="s">
        <v>484</v>
      </c>
      <c r="K9520" s="15" t="n">
        <v>435.504</v>
      </c>
      <c r="L9520" s="0" t="n">
        <v>3</v>
      </c>
      <c r="M9520" s="16" t="n">
        <v>0.2</v>
      </c>
      <c r="N9520" s="17" t="n">
        <v>48.9942</v>
      </c>
      <c r="O9520" s="0" t="str">
        <f aca="false">TEXT(B9520,"YYYY-MM")</f>
        <v>2016-08</v>
      </c>
      <c r="P9520" s="18" t="n">
        <f aca="false">IFERROR(N9520/K9520,0)</f>
        <v>0.1125</v>
      </c>
      <c r="Q9520" s="0" t="str">
        <f aca="false">IF(M9520=0,"No Discount",IF(M9520&lt;0.2,"Low (1-19%)",IF(M9520&lt;0.4,"Medium (20-39%)","High (40%+)")))</f>
        <v>Medium (20-39%)</v>
      </c>
      <c r="R9520" s="0" t="str">
        <f aca="false">INDEX('Lookup Tables'!$B$2:$B$5,MATCH(F9520,'Lookup Tables'!$A$2:$A$5,0))</f>
        <v>Manager B</v>
      </c>
    </row>
    <row r="9521" customFormat="false" ht="15" hidden="false" customHeight="false" outlineLevel="0" collapsed="false">
      <c r="A9521" s="0" t="s">
        <v>6747</v>
      </c>
      <c r="B9521" s="13" t="n">
        <v>43228</v>
      </c>
      <c r="C9521" s="13" t="n">
        <v>43232</v>
      </c>
      <c r="D9521" s="14" t="s">
        <v>52</v>
      </c>
      <c r="E9521" s="14" t="s">
        <v>53</v>
      </c>
      <c r="F9521" s="14" t="s">
        <v>63</v>
      </c>
      <c r="G9521" s="14" t="s">
        <v>64</v>
      </c>
      <c r="H9521" s="14" t="s">
        <v>65</v>
      </c>
      <c r="I9521" s="14" t="s">
        <v>85</v>
      </c>
      <c r="J9521" s="14" t="s">
        <v>2444</v>
      </c>
      <c r="K9521" s="15" t="n">
        <v>81.08</v>
      </c>
      <c r="L9521" s="0" t="n">
        <v>4</v>
      </c>
      <c r="M9521" s="16" t="n">
        <v>0</v>
      </c>
      <c r="N9521" s="17" t="n">
        <v>22.7024</v>
      </c>
      <c r="O9521" s="0" t="str">
        <f aca="false">TEXT(B9521,"YYYY-MM")</f>
        <v>2018-05</v>
      </c>
      <c r="P9521" s="18" t="n">
        <f aca="false">IFERROR(N9521/K9521,0)</f>
        <v>0.28</v>
      </c>
      <c r="Q9521" s="0" t="str">
        <f aca="false">IF(M9521=0,"No Discount",IF(M9521&lt;0.2,"Low (1-19%)",IF(M9521&lt;0.4,"Medium (20-39%)","High (40%+)")))</f>
        <v>No Discount</v>
      </c>
      <c r="R9521" s="0" t="str">
        <f aca="false">INDEX('Lookup Tables'!$B$2:$B$5,MATCH(F9521,'Lookup Tables'!$A$2:$A$5,0))</f>
        <v>Manager D</v>
      </c>
    </row>
    <row r="9522" customFormat="false" ht="15" hidden="false" customHeight="false" outlineLevel="0" collapsed="false">
      <c r="A9522" s="0" t="s">
        <v>6748</v>
      </c>
      <c r="B9522" s="13" t="n">
        <v>42770</v>
      </c>
      <c r="C9522" s="13" t="n">
        <v>42775</v>
      </c>
      <c r="D9522" s="14" t="s">
        <v>69</v>
      </c>
      <c r="E9522" s="14" t="s">
        <v>62</v>
      </c>
      <c r="F9522" s="14" t="s">
        <v>63</v>
      </c>
      <c r="G9522" s="14" t="s">
        <v>64</v>
      </c>
      <c r="H9522" s="14" t="s">
        <v>65</v>
      </c>
      <c r="I9522" s="14" t="s">
        <v>73</v>
      </c>
      <c r="J9522" s="14" t="s">
        <v>481</v>
      </c>
      <c r="K9522" s="15" t="n">
        <v>93.02</v>
      </c>
      <c r="L9522" s="0" t="n">
        <v>2</v>
      </c>
      <c r="M9522" s="16" t="n">
        <v>0</v>
      </c>
      <c r="N9522" s="17" t="n">
        <v>3.7208</v>
      </c>
      <c r="O9522" s="0" t="str">
        <f aca="false">TEXT(B9522,"YYYY-MM")</f>
        <v>2017-02</v>
      </c>
      <c r="P9522" s="18" t="n">
        <f aca="false">IFERROR(N9522/K9522,0)</f>
        <v>0.04</v>
      </c>
      <c r="Q9522" s="0" t="str">
        <f aca="false">IF(M9522=0,"No Discount",IF(M9522&lt;0.2,"Low (1-19%)",IF(M9522&lt;0.4,"Medium (20-39%)","High (40%+)")))</f>
        <v>No Discount</v>
      </c>
      <c r="R9522" s="0" t="str">
        <f aca="false">INDEX('Lookup Tables'!$B$2:$B$5,MATCH(F9522,'Lookup Tables'!$A$2:$A$5,0))</f>
        <v>Manager D</v>
      </c>
    </row>
    <row r="9523" customFormat="false" ht="15" hidden="false" customHeight="false" outlineLevel="0" collapsed="false">
      <c r="A9523" s="0" t="s">
        <v>6749</v>
      </c>
      <c r="B9523" s="13" t="n">
        <v>42357</v>
      </c>
      <c r="C9523" s="13" t="n">
        <v>42363</v>
      </c>
      <c r="D9523" s="14" t="s">
        <v>69</v>
      </c>
      <c r="E9523" s="14" t="s">
        <v>53</v>
      </c>
      <c r="F9523" s="14" t="s">
        <v>98</v>
      </c>
      <c r="G9523" s="14" t="s">
        <v>146</v>
      </c>
      <c r="H9523" s="14" t="s">
        <v>80</v>
      </c>
      <c r="I9523" s="14" t="s">
        <v>81</v>
      </c>
      <c r="J9523" s="14" t="s">
        <v>6750</v>
      </c>
      <c r="K9523" s="15" t="n">
        <v>323.976</v>
      </c>
      <c r="L9523" s="0" t="n">
        <v>3</v>
      </c>
      <c r="M9523" s="16" t="n">
        <v>0.2</v>
      </c>
      <c r="N9523" s="17" t="n">
        <v>36.4473</v>
      </c>
      <c r="O9523" s="0" t="str">
        <f aca="false">TEXT(B9523,"YYYY-MM")</f>
        <v>2015-12</v>
      </c>
      <c r="P9523" s="18" t="n">
        <f aca="false">IFERROR(N9523/K9523,0)</f>
        <v>0.1125</v>
      </c>
      <c r="Q9523" s="0" t="str">
        <f aca="false">IF(M9523=0,"No Discount",IF(M9523&lt;0.2,"Low (1-19%)",IF(M9523&lt;0.4,"Medium (20-39%)","High (40%+)")))</f>
        <v>Medium (20-39%)</v>
      </c>
      <c r="R9523" s="0" t="str">
        <f aca="false">INDEX('Lookup Tables'!$B$2:$B$5,MATCH(F9523,'Lookup Tables'!$A$2:$A$5,0))</f>
        <v>Manager A</v>
      </c>
    </row>
    <row r="9524" customFormat="false" ht="15" hidden="false" customHeight="false" outlineLevel="0" collapsed="false">
      <c r="A9524" s="0" t="s">
        <v>6749</v>
      </c>
      <c r="B9524" s="13" t="n">
        <v>42357</v>
      </c>
      <c r="C9524" s="13" t="n">
        <v>42363</v>
      </c>
      <c r="D9524" s="14" t="s">
        <v>69</v>
      </c>
      <c r="E9524" s="14" t="s">
        <v>53</v>
      </c>
      <c r="F9524" s="14" t="s">
        <v>98</v>
      </c>
      <c r="G9524" s="14" t="s">
        <v>146</v>
      </c>
      <c r="H9524" s="14" t="s">
        <v>65</v>
      </c>
      <c r="I9524" s="14" t="s">
        <v>91</v>
      </c>
      <c r="J9524" s="14" t="s">
        <v>5282</v>
      </c>
      <c r="K9524" s="15" t="n">
        <v>15.552</v>
      </c>
      <c r="L9524" s="0" t="n">
        <v>3</v>
      </c>
      <c r="M9524" s="16" t="n">
        <v>0.2</v>
      </c>
      <c r="N9524" s="17" t="n">
        <v>5.4432</v>
      </c>
      <c r="O9524" s="0" t="str">
        <f aca="false">TEXT(B9524,"YYYY-MM")</f>
        <v>2015-12</v>
      </c>
      <c r="P9524" s="18" t="n">
        <f aca="false">IFERROR(N9524/K9524,0)</f>
        <v>0.35</v>
      </c>
      <c r="Q9524" s="0" t="str">
        <f aca="false">IF(M9524=0,"No Discount",IF(M9524&lt;0.2,"Low (1-19%)",IF(M9524&lt;0.4,"Medium (20-39%)","High (40%+)")))</f>
        <v>Medium (20-39%)</v>
      </c>
      <c r="R9524" s="0" t="str">
        <f aca="false">INDEX('Lookup Tables'!$B$2:$B$5,MATCH(F9524,'Lookup Tables'!$A$2:$A$5,0))</f>
        <v>Manager A</v>
      </c>
    </row>
    <row r="9525" customFormat="false" ht="15" hidden="false" customHeight="false" outlineLevel="0" collapsed="false">
      <c r="A9525" s="0" t="s">
        <v>6749</v>
      </c>
      <c r="B9525" s="13" t="n">
        <v>42357</v>
      </c>
      <c r="C9525" s="13" t="n">
        <v>42363</v>
      </c>
      <c r="D9525" s="14" t="s">
        <v>69</v>
      </c>
      <c r="E9525" s="14" t="s">
        <v>53</v>
      </c>
      <c r="F9525" s="14" t="s">
        <v>98</v>
      </c>
      <c r="G9525" s="14" t="s">
        <v>146</v>
      </c>
      <c r="H9525" s="14" t="s">
        <v>65</v>
      </c>
      <c r="I9525" s="14" t="s">
        <v>73</v>
      </c>
      <c r="J9525" s="14" t="s">
        <v>1887</v>
      </c>
      <c r="K9525" s="15" t="n">
        <v>32.592</v>
      </c>
      <c r="L9525" s="0" t="n">
        <v>3</v>
      </c>
      <c r="M9525" s="16" t="n">
        <v>0.2</v>
      </c>
      <c r="N9525" s="17" t="n">
        <v>-7.7406</v>
      </c>
      <c r="O9525" s="0" t="str">
        <f aca="false">TEXT(B9525,"YYYY-MM")</f>
        <v>2015-12</v>
      </c>
      <c r="P9525" s="18" t="n">
        <f aca="false">IFERROR(N9525/K9525,0)</f>
        <v>-0.2375</v>
      </c>
      <c r="Q9525" s="0" t="str">
        <f aca="false">IF(M9525=0,"No Discount",IF(M9525&lt;0.2,"Low (1-19%)",IF(M9525&lt;0.4,"Medium (20-39%)","High (40%+)")))</f>
        <v>Medium (20-39%)</v>
      </c>
      <c r="R9525" s="0" t="str">
        <f aca="false">INDEX('Lookup Tables'!$B$2:$B$5,MATCH(F9525,'Lookup Tables'!$A$2:$A$5,0))</f>
        <v>Manager A</v>
      </c>
    </row>
    <row r="9526" customFormat="false" ht="15" hidden="false" customHeight="false" outlineLevel="0" collapsed="false">
      <c r="A9526" s="0" t="s">
        <v>6751</v>
      </c>
      <c r="B9526" s="13" t="n">
        <v>43439</v>
      </c>
      <c r="C9526" s="13" t="n">
        <v>43440</v>
      </c>
      <c r="D9526" s="14" t="s">
        <v>137</v>
      </c>
      <c r="E9526" s="14" t="s">
        <v>97</v>
      </c>
      <c r="F9526" s="14" t="s">
        <v>63</v>
      </c>
      <c r="G9526" s="14" t="s">
        <v>94</v>
      </c>
      <c r="H9526" s="14" t="s">
        <v>65</v>
      </c>
      <c r="I9526" s="14" t="s">
        <v>83</v>
      </c>
      <c r="J9526" s="14" t="s">
        <v>563</v>
      </c>
      <c r="K9526" s="15" t="n">
        <v>83.92</v>
      </c>
      <c r="L9526" s="0" t="n">
        <v>5</v>
      </c>
      <c r="M9526" s="16" t="n">
        <v>0.2</v>
      </c>
      <c r="N9526" s="17" t="n">
        <v>29.372</v>
      </c>
      <c r="O9526" s="0" t="str">
        <f aca="false">TEXT(B9526,"YYYY-MM")</f>
        <v>2018-12</v>
      </c>
      <c r="P9526" s="18" t="n">
        <f aca="false">IFERROR(N9526/K9526,0)</f>
        <v>0.35</v>
      </c>
      <c r="Q9526" s="0" t="str">
        <f aca="false">IF(M9526=0,"No Discount",IF(M9526&lt;0.2,"Low (1-19%)",IF(M9526&lt;0.4,"Medium (20-39%)","High (40%+)")))</f>
        <v>Medium (20-39%)</v>
      </c>
      <c r="R9526" s="0" t="str">
        <f aca="false">INDEX('Lookup Tables'!$B$2:$B$5,MATCH(F9526,'Lookup Tables'!$A$2:$A$5,0))</f>
        <v>Manager D</v>
      </c>
    </row>
    <row r="9527" customFormat="false" ht="15" hidden="false" customHeight="false" outlineLevel="0" collapsed="false">
      <c r="A9527" s="0" t="s">
        <v>6751</v>
      </c>
      <c r="B9527" s="13" t="n">
        <v>43439</v>
      </c>
      <c r="C9527" s="13" t="n">
        <v>43440</v>
      </c>
      <c r="D9527" s="14" t="s">
        <v>137</v>
      </c>
      <c r="E9527" s="14" t="s">
        <v>97</v>
      </c>
      <c r="F9527" s="14" t="s">
        <v>63</v>
      </c>
      <c r="G9527" s="14" t="s">
        <v>94</v>
      </c>
      <c r="H9527" s="14" t="s">
        <v>56</v>
      </c>
      <c r="I9527" s="14" t="s">
        <v>76</v>
      </c>
      <c r="J9527" s="14" t="s">
        <v>1588</v>
      </c>
      <c r="K9527" s="15" t="n">
        <v>199.9</v>
      </c>
      <c r="L9527" s="0" t="n">
        <v>5</v>
      </c>
      <c r="M9527" s="16" t="n">
        <v>0</v>
      </c>
      <c r="N9527" s="17" t="n">
        <v>39.98</v>
      </c>
      <c r="O9527" s="0" t="str">
        <f aca="false">TEXT(B9527,"YYYY-MM")</f>
        <v>2018-12</v>
      </c>
      <c r="P9527" s="18" t="n">
        <f aca="false">IFERROR(N9527/K9527,0)</f>
        <v>0.2</v>
      </c>
      <c r="Q9527" s="0" t="str">
        <f aca="false">IF(M9527=0,"No Discount",IF(M9527&lt;0.2,"Low (1-19%)",IF(M9527&lt;0.4,"Medium (20-39%)","High (40%+)")))</f>
        <v>No Discount</v>
      </c>
      <c r="R9527" s="0" t="str">
        <f aca="false">INDEX('Lookup Tables'!$B$2:$B$5,MATCH(F9527,'Lookup Tables'!$A$2:$A$5,0))</f>
        <v>Manager D</v>
      </c>
    </row>
    <row r="9528" customFormat="false" ht="15" hidden="false" customHeight="false" outlineLevel="0" collapsed="false">
      <c r="A9528" s="0" t="s">
        <v>6751</v>
      </c>
      <c r="B9528" s="13" t="n">
        <v>43439</v>
      </c>
      <c r="C9528" s="13" t="n">
        <v>43440</v>
      </c>
      <c r="D9528" s="14" t="s">
        <v>137</v>
      </c>
      <c r="E9528" s="14" t="s">
        <v>97</v>
      </c>
      <c r="F9528" s="14" t="s">
        <v>63</v>
      </c>
      <c r="G9528" s="14" t="s">
        <v>94</v>
      </c>
      <c r="H9528" s="14" t="s">
        <v>80</v>
      </c>
      <c r="I9528" s="14" t="s">
        <v>81</v>
      </c>
      <c r="J9528" s="14" t="s">
        <v>1397</v>
      </c>
      <c r="K9528" s="15" t="n">
        <v>31.176</v>
      </c>
      <c r="L9528" s="0" t="n">
        <v>3</v>
      </c>
      <c r="M9528" s="16" t="n">
        <v>0.2</v>
      </c>
      <c r="N9528" s="17" t="n">
        <v>-7.0146</v>
      </c>
      <c r="O9528" s="0" t="str">
        <f aca="false">TEXT(B9528,"YYYY-MM")</f>
        <v>2018-12</v>
      </c>
      <c r="P9528" s="18" t="n">
        <f aca="false">IFERROR(N9528/K9528,0)</f>
        <v>-0.225</v>
      </c>
      <c r="Q9528" s="0" t="str">
        <f aca="false">IF(M9528=0,"No Discount",IF(M9528&lt;0.2,"Low (1-19%)",IF(M9528&lt;0.4,"Medium (20-39%)","High (40%+)")))</f>
        <v>Medium (20-39%)</v>
      </c>
      <c r="R9528" s="0" t="str">
        <f aca="false">INDEX('Lookup Tables'!$B$2:$B$5,MATCH(F9528,'Lookup Tables'!$A$2:$A$5,0))</f>
        <v>Manager D</v>
      </c>
    </row>
    <row r="9529" customFormat="false" ht="15" hidden="false" customHeight="false" outlineLevel="0" collapsed="false">
      <c r="A9529" s="0" t="s">
        <v>6751</v>
      </c>
      <c r="B9529" s="13" t="n">
        <v>43439</v>
      </c>
      <c r="C9529" s="13" t="n">
        <v>43440</v>
      </c>
      <c r="D9529" s="14" t="s">
        <v>137</v>
      </c>
      <c r="E9529" s="14" t="s">
        <v>97</v>
      </c>
      <c r="F9529" s="14" t="s">
        <v>63</v>
      </c>
      <c r="G9529" s="14" t="s">
        <v>94</v>
      </c>
      <c r="H9529" s="14" t="s">
        <v>65</v>
      </c>
      <c r="I9529" s="14" t="s">
        <v>83</v>
      </c>
      <c r="J9529" s="14" t="s">
        <v>694</v>
      </c>
      <c r="K9529" s="15" t="n">
        <v>172.752</v>
      </c>
      <c r="L9529" s="0" t="n">
        <v>6</v>
      </c>
      <c r="M9529" s="16" t="n">
        <v>0.2</v>
      </c>
      <c r="N9529" s="17" t="n">
        <v>60.4632</v>
      </c>
      <c r="O9529" s="0" t="str">
        <f aca="false">TEXT(B9529,"YYYY-MM")</f>
        <v>2018-12</v>
      </c>
      <c r="P9529" s="18" t="n">
        <f aca="false">IFERROR(N9529/K9529,0)</f>
        <v>0.35</v>
      </c>
      <c r="Q9529" s="0" t="str">
        <f aca="false">IF(M9529=0,"No Discount",IF(M9529&lt;0.2,"Low (1-19%)",IF(M9529&lt;0.4,"Medium (20-39%)","High (40%+)")))</f>
        <v>Medium (20-39%)</v>
      </c>
      <c r="R9529" s="0" t="str">
        <f aca="false">INDEX('Lookup Tables'!$B$2:$B$5,MATCH(F9529,'Lookup Tables'!$A$2:$A$5,0))</f>
        <v>Manager D</v>
      </c>
    </row>
    <row r="9530" customFormat="false" ht="15" hidden="false" customHeight="false" outlineLevel="0" collapsed="false">
      <c r="A9530" s="0" t="s">
        <v>6751</v>
      </c>
      <c r="B9530" s="13" t="n">
        <v>43439</v>
      </c>
      <c r="C9530" s="13" t="n">
        <v>43440</v>
      </c>
      <c r="D9530" s="14" t="s">
        <v>137</v>
      </c>
      <c r="E9530" s="14" t="s">
        <v>97</v>
      </c>
      <c r="F9530" s="14" t="s">
        <v>63</v>
      </c>
      <c r="G9530" s="14" t="s">
        <v>94</v>
      </c>
      <c r="H9530" s="14" t="s">
        <v>65</v>
      </c>
      <c r="I9530" s="14" t="s">
        <v>83</v>
      </c>
      <c r="J9530" s="14" t="s">
        <v>1239</v>
      </c>
      <c r="K9530" s="15" t="n">
        <v>9.296</v>
      </c>
      <c r="L9530" s="0" t="n">
        <v>2</v>
      </c>
      <c r="M9530" s="16" t="n">
        <v>0.2</v>
      </c>
      <c r="N9530" s="17" t="n">
        <v>3.0212</v>
      </c>
      <c r="O9530" s="0" t="str">
        <f aca="false">TEXT(B9530,"YYYY-MM")</f>
        <v>2018-12</v>
      </c>
      <c r="P9530" s="18" t="n">
        <f aca="false">IFERROR(N9530/K9530,0)</f>
        <v>0.325</v>
      </c>
      <c r="Q9530" s="0" t="str">
        <f aca="false">IF(M9530=0,"No Discount",IF(M9530&lt;0.2,"Low (1-19%)",IF(M9530&lt;0.4,"Medium (20-39%)","High (40%+)")))</f>
        <v>Medium (20-39%)</v>
      </c>
      <c r="R9530" s="0" t="str">
        <f aca="false">INDEX('Lookup Tables'!$B$2:$B$5,MATCH(F9530,'Lookup Tables'!$A$2:$A$5,0))</f>
        <v>Manager D</v>
      </c>
    </row>
    <row r="9531" customFormat="false" ht="15" hidden="false" customHeight="false" outlineLevel="0" collapsed="false">
      <c r="A9531" s="0" t="s">
        <v>6752</v>
      </c>
      <c r="B9531" s="13" t="n">
        <v>43183</v>
      </c>
      <c r="C9531" s="13" t="n">
        <v>43184</v>
      </c>
      <c r="D9531" s="14" t="s">
        <v>606</v>
      </c>
      <c r="E9531" s="14" t="s">
        <v>62</v>
      </c>
      <c r="F9531" s="14" t="s">
        <v>98</v>
      </c>
      <c r="G9531" s="14" t="s">
        <v>99</v>
      </c>
      <c r="H9531" s="14" t="s">
        <v>65</v>
      </c>
      <c r="I9531" s="14" t="s">
        <v>73</v>
      </c>
      <c r="J9531" s="14" t="s">
        <v>1534</v>
      </c>
      <c r="K9531" s="15" t="n">
        <v>12.768</v>
      </c>
      <c r="L9531" s="0" t="n">
        <v>2</v>
      </c>
      <c r="M9531" s="16" t="n">
        <v>0.2</v>
      </c>
      <c r="N9531" s="17" t="n">
        <v>0.9576</v>
      </c>
      <c r="O9531" s="0" t="str">
        <f aca="false">TEXT(B9531,"YYYY-MM")</f>
        <v>2018-03</v>
      </c>
      <c r="P9531" s="18" t="n">
        <f aca="false">IFERROR(N9531/K9531,0)</f>
        <v>0.075</v>
      </c>
      <c r="Q9531" s="0" t="str">
        <f aca="false">IF(M9531=0,"No Discount",IF(M9531&lt;0.2,"Low (1-19%)",IF(M9531&lt;0.4,"Medium (20-39%)","High (40%+)")))</f>
        <v>Medium (20-39%)</v>
      </c>
      <c r="R9531" s="0" t="str">
        <f aca="false">INDEX('Lookup Tables'!$B$2:$B$5,MATCH(F9531,'Lookup Tables'!$A$2:$A$5,0))</f>
        <v>Manager A</v>
      </c>
    </row>
    <row r="9532" customFormat="false" ht="15" hidden="false" customHeight="false" outlineLevel="0" collapsed="false">
      <c r="A9532" s="0" t="s">
        <v>6753</v>
      </c>
      <c r="B9532" s="13" t="n">
        <v>43289</v>
      </c>
      <c r="C9532" s="13" t="n">
        <v>43293</v>
      </c>
      <c r="D9532" s="14" t="s">
        <v>69</v>
      </c>
      <c r="E9532" s="14" t="s">
        <v>97</v>
      </c>
      <c r="F9532" s="14" t="s">
        <v>63</v>
      </c>
      <c r="G9532" s="14" t="s">
        <v>94</v>
      </c>
      <c r="H9532" s="14" t="s">
        <v>65</v>
      </c>
      <c r="I9532" s="14" t="s">
        <v>91</v>
      </c>
      <c r="J9532" s="14" t="s">
        <v>135</v>
      </c>
      <c r="K9532" s="15" t="n">
        <v>52.76</v>
      </c>
      <c r="L9532" s="0" t="n">
        <v>2</v>
      </c>
      <c r="M9532" s="16" t="n">
        <v>0</v>
      </c>
      <c r="N9532" s="17" t="n">
        <v>24.2696</v>
      </c>
      <c r="O9532" s="0" t="str">
        <f aca="false">TEXT(B9532,"YYYY-MM")</f>
        <v>2018-07</v>
      </c>
      <c r="P9532" s="18" t="n">
        <f aca="false">IFERROR(N9532/K9532,0)</f>
        <v>0.46</v>
      </c>
      <c r="Q9532" s="0" t="str">
        <f aca="false">IF(M9532=0,"No Discount",IF(M9532&lt;0.2,"Low (1-19%)",IF(M9532&lt;0.4,"Medium (20-39%)","High (40%+)")))</f>
        <v>No Discount</v>
      </c>
      <c r="R9532" s="0" t="str">
        <f aca="false">INDEX('Lookup Tables'!$B$2:$B$5,MATCH(F9532,'Lookup Tables'!$A$2:$A$5,0))</f>
        <v>Manager D</v>
      </c>
    </row>
    <row r="9533" customFormat="false" ht="15" hidden="false" customHeight="false" outlineLevel="0" collapsed="false">
      <c r="A9533" s="0" t="s">
        <v>6754</v>
      </c>
      <c r="B9533" s="13" t="n">
        <v>43399</v>
      </c>
      <c r="C9533" s="13" t="n">
        <v>43404</v>
      </c>
      <c r="D9533" s="14" t="s">
        <v>69</v>
      </c>
      <c r="E9533" s="14" t="s">
        <v>97</v>
      </c>
      <c r="F9533" s="14" t="s">
        <v>98</v>
      </c>
      <c r="G9533" s="14" t="s">
        <v>99</v>
      </c>
      <c r="H9533" s="14" t="s">
        <v>65</v>
      </c>
      <c r="I9533" s="14" t="s">
        <v>73</v>
      </c>
      <c r="J9533" s="14" t="s">
        <v>2169</v>
      </c>
      <c r="K9533" s="15" t="n">
        <v>55.616</v>
      </c>
      <c r="L9533" s="0" t="n">
        <v>2</v>
      </c>
      <c r="M9533" s="16" t="n">
        <v>0.2</v>
      </c>
      <c r="N9533" s="17" t="n">
        <v>5.5616</v>
      </c>
      <c r="O9533" s="0" t="str">
        <f aca="false">TEXT(B9533,"YYYY-MM")</f>
        <v>2018-10</v>
      </c>
      <c r="P9533" s="18" t="n">
        <f aca="false">IFERROR(N9533/K9533,0)</f>
        <v>0.1</v>
      </c>
      <c r="Q9533" s="0" t="str">
        <f aca="false">IF(M9533=0,"No Discount",IF(M9533&lt;0.2,"Low (1-19%)",IF(M9533&lt;0.4,"Medium (20-39%)","High (40%+)")))</f>
        <v>Medium (20-39%)</v>
      </c>
      <c r="R9533" s="0" t="str">
        <f aca="false">INDEX('Lookup Tables'!$B$2:$B$5,MATCH(F9533,'Lookup Tables'!$A$2:$A$5,0))</f>
        <v>Manager A</v>
      </c>
    </row>
    <row r="9534" customFormat="false" ht="15" hidden="false" customHeight="false" outlineLevel="0" collapsed="false">
      <c r="A9534" s="0" t="s">
        <v>6755</v>
      </c>
      <c r="B9534" s="13" t="n">
        <v>43035</v>
      </c>
      <c r="C9534" s="13" t="n">
        <v>43039</v>
      </c>
      <c r="D9534" s="14" t="s">
        <v>69</v>
      </c>
      <c r="E9534" s="14" t="s">
        <v>53</v>
      </c>
      <c r="F9534" s="14" t="s">
        <v>117</v>
      </c>
      <c r="G9534" s="14" t="s">
        <v>170</v>
      </c>
      <c r="H9534" s="14" t="s">
        <v>56</v>
      </c>
      <c r="I9534" s="14" t="s">
        <v>59</v>
      </c>
      <c r="J9534" s="14" t="s">
        <v>2465</v>
      </c>
      <c r="K9534" s="15" t="n">
        <v>427.644</v>
      </c>
      <c r="L9534" s="0" t="n">
        <v>14</v>
      </c>
      <c r="M9534" s="16" t="n">
        <v>0.1</v>
      </c>
      <c r="N9534" s="17" t="n">
        <v>80.7772</v>
      </c>
      <c r="O9534" s="0" t="str">
        <f aca="false">TEXT(B9534,"YYYY-MM")</f>
        <v>2017-10</v>
      </c>
      <c r="P9534" s="18" t="n">
        <f aca="false">IFERROR(N9534/K9534,0)</f>
        <v>0.188888888888889</v>
      </c>
      <c r="Q9534" s="0" t="str">
        <f aca="false">IF(M9534=0,"No Discount",IF(M9534&lt;0.2,"Low (1-19%)",IF(M9534&lt;0.4,"Medium (20-39%)","High (40%+)")))</f>
        <v>Low (1-19%)</v>
      </c>
      <c r="R9534" s="0" t="str">
        <f aca="false">INDEX('Lookup Tables'!$B$2:$B$5,MATCH(F9534,'Lookup Tables'!$A$2:$A$5,0))</f>
        <v>Manager B</v>
      </c>
    </row>
    <row r="9535" customFormat="false" ht="15" hidden="false" customHeight="false" outlineLevel="0" collapsed="false">
      <c r="A9535" s="0" t="s">
        <v>6755</v>
      </c>
      <c r="B9535" s="13" t="n">
        <v>43035</v>
      </c>
      <c r="C9535" s="13" t="n">
        <v>43039</v>
      </c>
      <c r="D9535" s="14" t="s">
        <v>69</v>
      </c>
      <c r="E9535" s="14" t="s">
        <v>53</v>
      </c>
      <c r="F9535" s="14" t="s">
        <v>117</v>
      </c>
      <c r="G9535" s="14" t="s">
        <v>170</v>
      </c>
      <c r="H9535" s="14" t="s">
        <v>65</v>
      </c>
      <c r="I9535" s="14" t="s">
        <v>171</v>
      </c>
      <c r="J9535" s="14" t="s">
        <v>410</v>
      </c>
      <c r="K9535" s="15" t="n">
        <v>40.67</v>
      </c>
      <c r="L9535" s="0" t="n">
        <v>7</v>
      </c>
      <c r="M9535" s="16" t="n">
        <v>0</v>
      </c>
      <c r="N9535" s="17" t="n">
        <v>12.6077</v>
      </c>
      <c r="O9535" s="0" t="str">
        <f aca="false">TEXT(B9535,"YYYY-MM")</f>
        <v>2017-10</v>
      </c>
      <c r="P9535" s="18" t="n">
        <f aca="false">IFERROR(N9535/K9535,0)</f>
        <v>0.31</v>
      </c>
      <c r="Q9535" s="0" t="str">
        <f aca="false">IF(M9535=0,"No Discount",IF(M9535&lt;0.2,"Low (1-19%)",IF(M9535&lt;0.4,"Medium (20-39%)","High (40%+)")))</f>
        <v>No Discount</v>
      </c>
      <c r="R9535" s="0" t="str">
        <f aca="false">INDEX('Lookup Tables'!$B$2:$B$5,MATCH(F9535,'Lookup Tables'!$A$2:$A$5,0))</f>
        <v>Manager B</v>
      </c>
    </row>
    <row r="9536" customFormat="false" ht="15" hidden="false" customHeight="false" outlineLevel="0" collapsed="false">
      <c r="A9536" s="0" t="s">
        <v>6755</v>
      </c>
      <c r="B9536" s="13" t="n">
        <v>43035</v>
      </c>
      <c r="C9536" s="13" t="n">
        <v>43039</v>
      </c>
      <c r="D9536" s="14" t="s">
        <v>69</v>
      </c>
      <c r="E9536" s="14" t="s">
        <v>53</v>
      </c>
      <c r="F9536" s="14" t="s">
        <v>117</v>
      </c>
      <c r="G9536" s="14" t="s">
        <v>170</v>
      </c>
      <c r="H9536" s="14" t="s">
        <v>65</v>
      </c>
      <c r="I9536" s="14" t="s">
        <v>73</v>
      </c>
      <c r="J9536" s="14" t="s">
        <v>4796</v>
      </c>
      <c r="K9536" s="15" t="n">
        <v>33.48</v>
      </c>
      <c r="L9536" s="0" t="n">
        <v>2</v>
      </c>
      <c r="M9536" s="16" t="n">
        <v>0</v>
      </c>
      <c r="N9536" s="17" t="n">
        <v>1.3392</v>
      </c>
      <c r="O9536" s="0" t="str">
        <f aca="false">TEXT(B9536,"YYYY-MM")</f>
        <v>2017-10</v>
      </c>
      <c r="P9536" s="18" t="n">
        <f aca="false">IFERROR(N9536/K9536,0)</f>
        <v>0.04</v>
      </c>
      <c r="Q9536" s="0" t="str">
        <f aca="false">IF(M9536=0,"No Discount",IF(M9536&lt;0.2,"Low (1-19%)",IF(M9536&lt;0.4,"Medium (20-39%)","High (40%+)")))</f>
        <v>No Discount</v>
      </c>
      <c r="R9536" s="0" t="str">
        <f aca="false">INDEX('Lookup Tables'!$B$2:$B$5,MATCH(F9536,'Lookup Tables'!$A$2:$A$5,0))</f>
        <v>Manager B</v>
      </c>
    </row>
    <row r="9537" customFormat="false" ht="15" hidden="false" customHeight="false" outlineLevel="0" collapsed="false">
      <c r="A9537" s="0" t="s">
        <v>6755</v>
      </c>
      <c r="B9537" s="13" t="n">
        <v>43035</v>
      </c>
      <c r="C9537" s="13" t="n">
        <v>43039</v>
      </c>
      <c r="D9537" s="14" t="s">
        <v>69</v>
      </c>
      <c r="E9537" s="14" t="s">
        <v>53</v>
      </c>
      <c r="F9537" s="14" t="s">
        <v>117</v>
      </c>
      <c r="G9537" s="14" t="s">
        <v>170</v>
      </c>
      <c r="H9537" s="14" t="s">
        <v>65</v>
      </c>
      <c r="I9537" s="14" t="s">
        <v>83</v>
      </c>
      <c r="J9537" s="14" t="s">
        <v>930</v>
      </c>
      <c r="K9537" s="15" t="n">
        <v>9.728</v>
      </c>
      <c r="L9537" s="0" t="n">
        <v>2</v>
      </c>
      <c r="M9537" s="16" t="n">
        <v>0.2</v>
      </c>
      <c r="N9537" s="17" t="n">
        <v>3.2832</v>
      </c>
      <c r="O9537" s="0" t="str">
        <f aca="false">TEXT(B9537,"YYYY-MM")</f>
        <v>2017-10</v>
      </c>
      <c r="P9537" s="18" t="n">
        <f aca="false">IFERROR(N9537/K9537,0)</f>
        <v>0.3375</v>
      </c>
      <c r="Q9537" s="0" t="str">
        <f aca="false">IF(M9537=0,"No Discount",IF(M9537&lt;0.2,"Low (1-19%)",IF(M9537&lt;0.4,"Medium (20-39%)","High (40%+)")))</f>
        <v>Medium (20-39%)</v>
      </c>
      <c r="R9537" s="0" t="str">
        <f aca="false">INDEX('Lookup Tables'!$B$2:$B$5,MATCH(F9537,'Lookup Tables'!$A$2:$A$5,0))</f>
        <v>Manager B</v>
      </c>
    </row>
    <row r="9538" customFormat="false" ht="15" hidden="false" customHeight="false" outlineLevel="0" collapsed="false">
      <c r="A9538" s="0" t="s">
        <v>6756</v>
      </c>
      <c r="B9538" s="13" t="n">
        <v>43263</v>
      </c>
      <c r="C9538" s="13" t="n">
        <v>43265</v>
      </c>
      <c r="D9538" s="14" t="s">
        <v>52</v>
      </c>
      <c r="E9538" s="14" t="s">
        <v>53</v>
      </c>
      <c r="F9538" s="14" t="s">
        <v>98</v>
      </c>
      <c r="G9538" s="14" t="s">
        <v>146</v>
      </c>
      <c r="H9538" s="14" t="s">
        <v>56</v>
      </c>
      <c r="I9538" s="14" t="s">
        <v>76</v>
      </c>
      <c r="J9538" s="14" t="s">
        <v>2404</v>
      </c>
      <c r="K9538" s="15" t="n">
        <v>8.856</v>
      </c>
      <c r="L9538" s="0" t="n">
        <v>3</v>
      </c>
      <c r="M9538" s="16" t="n">
        <v>0.6</v>
      </c>
      <c r="N9538" s="17" t="n">
        <v>-6.8634</v>
      </c>
      <c r="O9538" s="0" t="str">
        <f aca="false">TEXT(B9538,"YYYY-MM")</f>
        <v>2018-06</v>
      </c>
      <c r="P9538" s="18" t="n">
        <f aca="false">IFERROR(N9538/K9538,0)</f>
        <v>-0.775</v>
      </c>
      <c r="Q9538" s="0" t="str">
        <f aca="false">IF(M9538=0,"No Discount",IF(M9538&lt;0.2,"Low (1-19%)",IF(M9538&lt;0.4,"Medium (20-39%)","High (40%+)")))</f>
        <v>High (40%+)</v>
      </c>
      <c r="R9538" s="0" t="str">
        <f aca="false">INDEX('Lookup Tables'!$B$2:$B$5,MATCH(F9538,'Lookup Tables'!$A$2:$A$5,0))</f>
        <v>Manager A</v>
      </c>
    </row>
    <row r="9539" customFormat="false" ht="15" hidden="false" customHeight="false" outlineLevel="0" collapsed="false">
      <c r="A9539" s="0" t="s">
        <v>6757</v>
      </c>
      <c r="B9539" s="13" t="n">
        <v>43003</v>
      </c>
      <c r="C9539" s="13" t="n">
        <v>43005</v>
      </c>
      <c r="D9539" s="14" t="s">
        <v>137</v>
      </c>
      <c r="E9539" s="14" t="s">
        <v>62</v>
      </c>
      <c r="F9539" s="14" t="s">
        <v>63</v>
      </c>
      <c r="G9539" s="14" t="s">
        <v>64</v>
      </c>
      <c r="H9539" s="14" t="s">
        <v>56</v>
      </c>
      <c r="I9539" s="14" t="s">
        <v>57</v>
      </c>
      <c r="J9539" s="14" t="s">
        <v>382</v>
      </c>
      <c r="K9539" s="15" t="n">
        <v>477.666</v>
      </c>
      <c r="L9539" s="0" t="n">
        <v>2</v>
      </c>
      <c r="M9539" s="16" t="n">
        <v>0.15</v>
      </c>
      <c r="N9539" s="17" t="n">
        <v>84.294</v>
      </c>
      <c r="O9539" s="0" t="str">
        <f aca="false">TEXT(B9539,"YYYY-MM")</f>
        <v>2017-09</v>
      </c>
      <c r="P9539" s="18" t="n">
        <f aca="false">IFERROR(N9539/K9539,0)</f>
        <v>0.176470588235294</v>
      </c>
      <c r="Q9539" s="0" t="str">
        <f aca="false">IF(M9539=0,"No Discount",IF(M9539&lt;0.2,"Low (1-19%)",IF(M9539&lt;0.4,"Medium (20-39%)","High (40%+)")))</f>
        <v>Low (1-19%)</v>
      </c>
      <c r="R9539" s="0" t="str">
        <f aca="false">INDEX('Lookup Tables'!$B$2:$B$5,MATCH(F9539,'Lookup Tables'!$A$2:$A$5,0))</f>
        <v>Manager D</v>
      </c>
    </row>
    <row r="9540" customFormat="false" ht="15" hidden="false" customHeight="false" outlineLevel="0" collapsed="false">
      <c r="A9540" s="0" t="s">
        <v>6758</v>
      </c>
      <c r="B9540" s="13" t="n">
        <v>43350</v>
      </c>
      <c r="C9540" s="13" t="n">
        <v>43352</v>
      </c>
      <c r="D9540" s="14" t="s">
        <v>137</v>
      </c>
      <c r="E9540" s="14" t="s">
        <v>53</v>
      </c>
      <c r="F9540" s="14" t="s">
        <v>117</v>
      </c>
      <c r="G9540" s="14" t="s">
        <v>649</v>
      </c>
      <c r="H9540" s="14" t="s">
        <v>65</v>
      </c>
      <c r="I9540" s="14" t="s">
        <v>91</v>
      </c>
      <c r="J9540" s="14" t="s">
        <v>1680</v>
      </c>
      <c r="K9540" s="15" t="n">
        <v>16.9</v>
      </c>
      <c r="L9540" s="0" t="n">
        <v>5</v>
      </c>
      <c r="M9540" s="16" t="n">
        <v>0</v>
      </c>
      <c r="N9540" s="17" t="n">
        <v>7.774</v>
      </c>
      <c r="O9540" s="0" t="str">
        <f aca="false">TEXT(B9540,"YYYY-MM")</f>
        <v>2018-09</v>
      </c>
      <c r="P9540" s="18" t="n">
        <f aca="false">IFERROR(N9540/K9540,0)</f>
        <v>0.46</v>
      </c>
      <c r="Q9540" s="0" t="str">
        <f aca="false">IF(M9540=0,"No Discount",IF(M9540&lt;0.2,"Low (1-19%)",IF(M9540&lt;0.4,"Medium (20-39%)","High (40%+)")))</f>
        <v>No Discount</v>
      </c>
      <c r="R9540" s="0" t="str">
        <f aca="false">INDEX('Lookup Tables'!$B$2:$B$5,MATCH(F9540,'Lookup Tables'!$A$2:$A$5,0))</f>
        <v>Manager B</v>
      </c>
    </row>
    <row r="9541" customFormat="false" ht="15" hidden="false" customHeight="false" outlineLevel="0" collapsed="false">
      <c r="A9541" s="0" t="s">
        <v>6758</v>
      </c>
      <c r="B9541" s="13" t="n">
        <v>43350</v>
      </c>
      <c r="C9541" s="13" t="n">
        <v>43352</v>
      </c>
      <c r="D9541" s="14" t="s">
        <v>137</v>
      </c>
      <c r="E9541" s="14" t="s">
        <v>53</v>
      </c>
      <c r="F9541" s="14" t="s">
        <v>117</v>
      </c>
      <c r="G9541" s="14" t="s">
        <v>649</v>
      </c>
      <c r="H9541" s="14" t="s">
        <v>65</v>
      </c>
      <c r="I9541" s="14" t="s">
        <v>91</v>
      </c>
      <c r="J9541" s="14" t="s">
        <v>674</v>
      </c>
      <c r="K9541" s="15" t="n">
        <v>39.96</v>
      </c>
      <c r="L9541" s="0" t="n">
        <v>2</v>
      </c>
      <c r="M9541" s="16" t="n">
        <v>0</v>
      </c>
      <c r="N9541" s="17" t="n">
        <v>18.7812</v>
      </c>
      <c r="O9541" s="0" t="str">
        <f aca="false">TEXT(B9541,"YYYY-MM")</f>
        <v>2018-09</v>
      </c>
      <c r="P9541" s="18" t="n">
        <f aca="false">IFERROR(N9541/K9541,0)</f>
        <v>0.47</v>
      </c>
      <c r="Q9541" s="0" t="str">
        <f aca="false">IF(M9541=0,"No Discount",IF(M9541&lt;0.2,"Low (1-19%)",IF(M9541&lt;0.4,"Medium (20-39%)","High (40%+)")))</f>
        <v>No Discount</v>
      </c>
      <c r="R9541" s="0" t="str">
        <f aca="false">INDEX('Lookup Tables'!$B$2:$B$5,MATCH(F9541,'Lookup Tables'!$A$2:$A$5,0))</f>
        <v>Manager B</v>
      </c>
    </row>
    <row r="9542" customFormat="false" ht="15" hidden="false" customHeight="false" outlineLevel="0" collapsed="false">
      <c r="A9542" s="0" t="s">
        <v>6759</v>
      </c>
      <c r="B9542" s="13" t="n">
        <v>42501</v>
      </c>
      <c r="C9542" s="13" t="n">
        <v>42506</v>
      </c>
      <c r="D9542" s="14" t="s">
        <v>52</v>
      </c>
      <c r="E9542" s="14" t="s">
        <v>97</v>
      </c>
      <c r="F9542" s="14" t="s">
        <v>63</v>
      </c>
      <c r="G9542" s="14" t="s">
        <v>189</v>
      </c>
      <c r="H9542" s="14" t="s">
        <v>56</v>
      </c>
      <c r="I9542" s="14" t="s">
        <v>59</v>
      </c>
      <c r="J9542" s="14" t="s">
        <v>1564</v>
      </c>
      <c r="K9542" s="15" t="n">
        <v>191.968</v>
      </c>
      <c r="L9542" s="0" t="n">
        <v>7</v>
      </c>
      <c r="M9542" s="16" t="n">
        <v>0.2</v>
      </c>
      <c r="N9542" s="17" t="n">
        <v>16.7972</v>
      </c>
      <c r="O9542" s="0" t="str">
        <f aca="false">TEXT(B9542,"YYYY-MM")</f>
        <v>2016-05</v>
      </c>
      <c r="P9542" s="18" t="n">
        <f aca="false">IFERROR(N9542/K9542,0)</f>
        <v>0.0875</v>
      </c>
      <c r="Q9542" s="0" t="str">
        <f aca="false">IF(M9542=0,"No Discount",IF(M9542&lt;0.2,"Low (1-19%)",IF(M9542&lt;0.4,"Medium (20-39%)","High (40%+)")))</f>
        <v>Medium (20-39%)</v>
      </c>
      <c r="R9542" s="0" t="str">
        <f aca="false">INDEX('Lookup Tables'!$B$2:$B$5,MATCH(F9542,'Lookup Tables'!$A$2:$A$5,0))</f>
        <v>Manager D</v>
      </c>
    </row>
    <row r="9543" customFormat="false" ht="15" hidden="false" customHeight="false" outlineLevel="0" collapsed="false">
      <c r="A9543" s="0" t="s">
        <v>6760</v>
      </c>
      <c r="B9543" s="13" t="n">
        <v>42588</v>
      </c>
      <c r="C9543" s="13" t="n">
        <v>42592</v>
      </c>
      <c r="D9543" s="14" t="s">
        <v>69</v>
      </c>
      <c r="E9543" s="14" t="s">
        <v>62</v>
      </c>
      <c r="F9543" s="14" t="s">
        <v>98</v>
      </c>
      <c r="G9543" s="14" t="s">
        <v>99</v>
      </c>
      <c r="H9543" s="14" t="s">
        <v>65</v>
      </c>
      <c r="I9543" s="14" t="s">
        <v>66</v>
      </c>
      <c r="J9543" s="14" t="s">
        <v>415</v>
      </c>
      <c r="K9543" s="15" t="n">
        <v>35.52</v>
      </c>
      <c r="L9543" s="0" t="n">
        <v>3</v>
      </c>
      <c r="M9543" s="16" t="n">
        <v>0.2</v>
      </c>
      <c r="N9543" s="17" t="n">
        <v>13.32</v>
      </c>
      <c r="O9543" s="0" t="str">
        <f aca="false">TEXT(B9543,"YYYY-MM")</f>
        <v>2016-08</v>
      </c>
      <c r="P9543" s="18" t="n">
        <f aca="false">IFERROR(N9543/K9543,0)</f>
        <v>0.375</v>
      </c>
      <c r="Q9543" s="0" t="str">
        <f aca="false">IF(M9543=0,"No Discount",IF(M9543&lt;0.2,"Low (1-19%)",IF(M9543&lt;0.4,"Medium (20-39%)","High (40%+)")))</f>
        <v>Medium (20-39%)</v>
      </c>
      <c r="R9543" s="0" t="str">
        <f aca="false">INDEX('Lookup Tables'!$B$2:$B$5,MATCH(F9543,'Lookup Tables'!$A$2:$A$5,0))</f>
        <v>Manager A</v>
      </c>
    </row>
    <row r="9544" customFormat="false" ht="15" hidden="false" customHeight="false" outlineLevel="0" collapsed="false">
      <c r="A9544" s="0" t="s">
        <v>6760</v>
      </c>
      <c r="B9544" s="13" t="n">
        <v>42588</v>
      </c>
      <c r="C9544" s="13" t="n">
        <v>42592</v>
      </c>
      <c r="D9544" s="14" t="s">
        <v>69</v>
      </c>
      <c r="E9544" s="14" t="s">
        <v>62</v>
      </c>
      <c r="F9544" s="14" t="s">
        <v>98</v>
      </c>
      <c r="G9544" s="14" t="s">
        <v>99</v>
      </c>
      <c r="H9544" s="14" t="s">
        <v>65</v>
      </c>
      <c r="I9544" s="14" t="s">
        <v>83</v>
      </c>
      <c r="J9544" s="14" t="s">
        <v>1429</v>
      </c>
      <c r="K9544" s="15" t="n">
        <v>6.23</v>
      </c>
      <c r="L9544" s="0" t="n">
        <v>5</v>
      </c>
      <c r="M9544" s="16" t="n">
        <v>0.8</v>
      </c>
      <c r="N9544" s="17" t="n">
        <v>-9.6565</v>
      </c>
      <c r="O9544" s="0" t="str">
        <f aca="false">TEXT(B9544,"YYYY-MM")</f>
        <v>2016-08</v>
      </c>
      <c r="P9544" s="18" t="n">
        <f aca="false">IFERROR(N9544/K9544,0)</f>
        <v>-1.55</v>
      </c>
      <c r="Q9544" s="0" t="str">
        <f aca="false">IF(M9544=0,"No Discount",IF(M9544&lt;0.2,"Low (1-19%)",IF(M9544&lt;0.4,"Medium (20-39%)","High (40%+)")))</f>
        <v>High (40%+)</v>
      </c>
      <c r="R9544" s="0" t="str">
        <f aca="false">INDEX('Lookup Tables'!$B$2:$B$5,MATCH(F9544,'Lookup Tables'!$A$2:$A$5,0))</f>
        <v>Manager A</v>
      </c>
    </row>
    <row r="9545" customFormat="false" ht="15" hidden="false" customHeight="false" outlineLevel="0" collapsed="false">
      <c r="A9545" s="0" t="s">
        <v>6760</v>
      </c>
      <c r="B9545" s="13" t="n">
        <v>42588</v>
      </c>
      <c r="C9545" s="13" t="n">
        <v>42592</v>
      </c>
      <c r="D9545" s="14" t="s">
        <v>69</v>
      </c>
      <c r="E9545" s="14" t="s">
        <v>62</v>
      </c>
      <c r="F9545" s="14" t="s">
        <v>98</v>
      </c>
      <c r="G9545" s="14" t="s">
        <v>99</v>
      </c>
      <c r="H9545" s="14" t="s">
        <v>65</v>
      </c>
      <c r="I9545" s="14" t="s">
        <v>91</v>
      </c>
      <c r="J9545" s="14" t="s">
        <v>4522</v>
      </c>
      <c r="K9545" s="15" t="n">
        <v>56.704</v>
      </c>
      <c r="L9545" s="0" t="n">
        <v>2</v>
      </c>
      <c r="M9545" s="16" t="n">
        <v>0.2</v>
      </c>
      <c r="N9545" s="17" t="n">
        <v>19.1376</v>
      </c>
      <c r="O9545" s="0" t="str">
        <f aca="false">TEXT(B9545,"YYYY-MM")</f>
        <v>2016-08</v>
      </c>
      <c r="P9545" s="18" t="n">
        <f aca="false">IFERROR(N9545/K9545,0)</f>
        <v>0.3375</v>
      </c>
      <c r="Q9545" s="0" t="str">
        <f aca="false">IF(M9545=0,"No Discount",IF(M9545&lt;0.2,"Low (1-19%)",IF(M9545&lt;0.4,"Medium (20-39%)","High (40%+)")))</f>
        <v>Medium (20-39%)</v>
      </c>
      <c r="R9545" s="0" t="str">
        <f aca="false">INDEX('Lookup Tables'!$B$2:$B$5,MATCH(F9545,'Lookup Tables'!$A$2:$A$5,0))</f>
        <v>Manager A</v>
      </c>
    </row>
    <row r="9546" customFormat="false" ht="15" hidden="false" customHeight="false" outlineLevel="0" collapsed="false">
      <c r="A9546" s="0" t="s">
        <v>6760</v>
      </c>
      <c r="B9546" s="13" t="n">
        <v>42588</v>
      </c>
      <c r="C9546" s="13" t="n">
        <v>42592</v>
      </c>
      <c r="D9546" s="14" t="s">
        <v>69</v>
      </c>
      <c r="E9546" s="14" t="s">
        <v>62</v>
      </c>
      <c r="F9546" s="14" t="s">
        <v>98</v>
      </c>
      <c r="G9546" s="14" t="s">
        <v>99</v>
      </c>
      <c r="H9546" s="14" t="s">
        <v>56</v>
      </c>
      <c r="I9546" s="14" t="s">
        <v>57</v>
      </c>
      <c r="J9546" s="14" t="s">
        <v>2048</v>
      </c>
      <c r="K9546" s="15" t="n">
        <v>369.1992</v>
      </c>
      <c r="L9546" s="0" t="n">
        <v>3</v>
      </c>
      <c r="M9546" s="16" t="n">
        <v>0.32</v>
      </c>
      <c r="N9546" s="17" t="n">
        <v>-114.0174</v>
      </c>
      <c r="O9546" s="0" t="str">
        <f aca="false">TEXT(B9546,"YYYY-MM")</f>
        <v>2016-08</v>
      </c>
      <c r="P9546" s="18" t="n">
        <f aca="false">IFERROR(N9546/K9546,0)</f>
        <v>-0.308823529411765</v>
      </c>
      <c r="Q9546" s="0" t="str">
        <f aca="false">IF(M9546=0,"No Discount",IF(M9546&lt;0.2,"Low (1-19%)",IF(M9546&lt;0.4,"Medium (20-39%)","High (40%+)")))</f>
        <v>Medium (20-39%)</v>
      </c>
      <c r="R9546" s="0" t="str">
        <f aca="false">INDEX('Lookup Tables'!$B$2:$B$5,MATCH(F9546,'Lookup Tables'!$A$2:$A$5,0))</f>
        <v>Manager A</v>
      </c>
    </row>
    <row r="9547" customFormat="false" ht="15" hidden="false" customHeight="false" outlineLevel="0" collapsed="false">
      <c r="A9547" s="0" t="s">
        <v>6761</v>
      </c>
      <c r="B9547" s="13" t="n">
        <v>42306</v>
      </c>
      <c r="C9547" s="13" t="n">
        <v>42310</v>
      </c>
      <c r="D9547" s="14" t="s">
        <v>69</v>
      </c>
      <c r="E9547" s="14" t="s">
        <v>62</v>
      </c>
      <c r="F9547" s="14" t="s">
        <v>98</v>
      </c>
      <c r="G9547" s="14" t="s">
        <v>164</v>
      </c>
      <c r="H9547" s="14" t="s">
        <v>80</v>
      </c>
      <c r="I9547" s="14" t="s">
        <v>123</v>
      </c>
      <c r="J9547" s="14" t="s">
        <v>2917</v>
      </c>
      <c r="K9547" s="15" t="n">
        <v>1.98</v>
      </c>
      <c r="L9547" s="0" t="n">
        <v>2</v>
      </c>
      <c r="M9547" s="16" t="n">
        <v>0</v>
      </c>
      <c r="N9547" s="17" t="n">
        <v>0.891</v>
      </c>
      <c r="O9547" s="0" t="str">
        <f aca="false">TEXT(B9547,"YYYY-MM")</f>
        <v>2015-10</v>
      </c>
      <c r="P9547" s="18" t="n">
        <f aca="false">IFERROR(N9547/K9547,0)</f>
        <v>0.45</v>
      </c>
      <c r="Q9547" s="0" t="str">
        <f aca="false">IF(M9547=0,"No Discount",IF(M9547&lt;0.2,"Low (1-19%)",IF(M9547&lt;0.4,"Medium (20-39%)","High (40%+)")))</f>
        <v>No Discount</v>
      </c>
      <c r="R9547" s="0" t="str">
        <f aca="false">INDEX('Lookup Tables'!$B$2:$B$5,MATCH(F9547,'Lookup Tables'!$A$2:$A$5,0))</f>
        <v>Manager A</v>
      </c>
    </row>
    <row r="9548" customFormat="false" ht="15" hidden="false" customHeight="false" outlineLevel="0" collapsed="false">
      <c r="A9548" s="0" t="s">
        <v>6761</v>
      </c>
      <c r="B9548" s="13" t="n">
        <v>42306</v>
      </c>
      <c r="C9548" s="13" t="n">
        <v>42310</v>
      </c>
      <c r="D9548" s="14" t="s">
        <v>69</v>
      </c>
      <c r="E9548" s="14" t="s">
        <v>62</v>
      </c>
      <c r="F9548" s="14" t="s">
        <v>98</v>
      </c>
      <c r="G9548" s="14" t="s">
        <v>164</v>
      </c>
      <c r="H9548" s="14" t="s">
        <v>65</v>
      </c>
      <c r="I9548" s="14" t="s">
        <v>91</v>
      </c>
      <c r="J9548" s="14" t="s">
        <v>194</v>
      </c>
      <c r="K9548" s="15" t="n">
        <v>75.88</v>
      </c>
      <c r="L9548" s="0" t="n">
        <v>2</v>
      </c>
      <c r="M9548" s="16" t="n">
        <v>0</v>
      </c>
      <c r="N9548" s="17" t="n">
        <v>35.6636</v>
      </c>
      <c r="O9548" s="0" t="str">
        <f aca="false">TEXT(B9548,"YYYY-MM")</f>
        <v>2015-10</v>
      </c>
      <c r="P9548" s="18" t="n">
        <f aca="false">IFERROR(N9548/K9548,0)</f>
        <v>0.47</v>
      </c>
      <c r="Q9548" s="0" t="str">
        <f aca="false">IF(M9548=0,"No Discount",IF(M9548&lt;0.2,"Low (1-19%)",IF(M9548&lt;0.4,"Medium (20-39%)","High (40%+)")))</f>
        <v>No Discount</v>
      </c>
      <c r="R9548" s="0" t="str">
        <f aca="false">INDEX('Lookup Tables'!$B$2:$B$5,MATCH(F9548,'Lookup Tables'!$A$2:$A$5,0))</f>
        <v>Manager A</v>
      </c>
    </row>
    <row r="9549" customFormat="false" ht="15" hidden="false" customHeight="false" outlineLevel="0" collapsed="false">
      <c r="A9549" s="0" t="s">
        <v>6762</v>
      </c>
      <c r="B9549" s="13" t="n">
        <v>42904</v>
      </c>
      <c r="C9549" s="13" t="n">
        <v>42906</v>
      </c>
      <c r="D9549" s="14" t="s">
        <v>52</v>
      </c>
      <c r="E9549" s="14" t="s">
        <v>62</v>
      </c>
      <c r="F9549" s="14" t="s">
        <v>117</v>
      </c>
      <c r="G9549" s="14" t="s">
        <v>118</v>
      </c>
      <c r="H9549" s="14" t="s">
        <v>65</v>
      </c>
      <c r="I9549" s="14" t="s">
        <v>91</v>
      </c>
      <c r="J9549" s="14" t="s">
        <v>3324</v>
      </c>
      <c r="K9549" s="15" t="n">
        <v>6.848</v>
      </c>
      <c r="L9549" s="0" t="n">
        <v>2</v>
      </c>
      <c r="M9549" s="16" t="n">
        <v>0.2</v>
      </c>
      <c r="N9549" s="17" t="n">
        <v>2.14</v>
      </c>
      <c r="O9549" s="0" t="str">
        <f aca="false">TEXT(B9549,"YYYY-MM")</f>
        <v>2017-06</v>
      </c>
      <c r="P9549" s="18" t="n">
        <f aca="false">IFERROR(N9549/K9549,0)</f>
        <v>0.3125</v>
      </c>
      <c r="Q9549" s="0" t="str">
        <f aca="false">IF(M9549=0,"No Discount",IF(M9549&lt;0.2,"Low (1-19%)",IF(M9549&lt;0.4,"Medium (20-39%)","High (40%+)")))</f>
        <v>Medium (20-39%)</v>
      </c>
      <c r="R9549" s="0" t="str">
        <f aca="false">INDEX('Lookup Tables'!$B$2:$B$5,MATCH(F9549,'Lookup Tables'!$A$2:$A$5,0))</f>
        <v>Manager B</v>
      </c>
    </row>
    <row r="9550" customFormat="false" ht="15" hidden="false" customHeight="false" outlineLevel="0" collapsed="false">
      <c r="A9550" s="0" t="s">
        <v>6762</v>
      </c>
      <c r="B9550" s="13" t="n">
        <v>42904</v>
      </c>
      <c r="C9550" s="13" t="n">
        <v>42906</v>
      </c>
      <c r="D9550" s="14" t="s">
        <v>52</v>
      </c>
      <c r="E9550" s="14" t="s">
        <v>62</v>
      </c>
      <c r="F9550" s="14" t="s">
        <v>117</v>
      </c>
      <c r="G9550" s="14" t="s">
        <v>118</v>
      </c>
      <c r="H9550" s="14" t="s">
        <v>65</v>
      </c>
      <c r="I9550" s="14" t="s">
        <v>83</v>
      </c>
      <c r="J9550" s="14" t="s">
        <v>84</v>
      </c>
      <c r="K9550" s="15" t="n">
        <v>4.626</v>
      </c>
      <c r="L9550" s="0" t="n">
        <v>2</v>
      </c>
      <c r="M9550" s="16" t="n">
        <v>0.7</v>
      </c>
      <c r="N9550" s="17" t="n">
        <v>-3.855</v>
      </c>
      <c r="O9550" s="0" t="str">
        <f aca="false">TEXT(B9550,"YYYY-MM")</f>
        <v>2017-06</v>
      </c>
      <c r="P9550" s="18" t="n">
        <f aca="false">IFERROR(N9550/K9550,0)</f>
        <v>-0.833333333333333</v>
      </c>
      <c r="Q9550" s="0" t="str">
        <f aca="false">IF(M9550=0,"No Discount",IF(M9550&lt;0.2,"Low (1-19%)",IF(M9550&lt;0.4,"Medium (20-39%)","High (40%+)")))</f>
        <v>High (40%+)</v>
      </c>
      <c r="R9550" s="0" t="str">
        <f aca="false">INDEX('Lookup Tables'!$B$2:$B$5,MATCH(F9550,'Lookup Tables'!$A$2:$A$5,0))</f>
        <v>Manager B</v>
      </c>
    </row>
    <row r="9551" customFormat="false" ht="15" hidden="false" customHeight="false" outlineLevel="0" collapsed="false">
      <c r="A9551" s="0" t="s">
        <v>6762</v>
      </c>
      <c r="B9551" s="13" t="n">
        <v>42904</v>
      </c>
      <c r="C9551" s="13" t="n">
        <v>42906</v>
      </c>
      <c r="D9551" s="14" t="s">
        <v>52</v>
      </c>
      <c r="E9551" s="14" t="s">
        <v>62</v>
      </c>
      <c r="F9551" s="14" t="s">
        <v>117</v>
      </c>
      <c r="G9551" s="14" t="s">
        <v>118</v>
      </c>
      <c r="H9551" s="14" t="s">
        <v>65</v>
      </c>
      <c r="I9551" s="14" t="s">
        <v>85</v>
      </c>
      <c r="J9551" s="14" t="s">
        <v>2137</v>
      </c>
      <c r="K9551" s="15" t="n">
        <v>453.6</v>
      </c>
      <c r="L9551" s="0" t="n">
        <v>3</v>
      </c>
      <c r="M9551" s="16" t="n">
        <v>0.2</v>
      </c>
      <c r="N9551" s="17" t="n">
        <v>90.72</v>
      </c>
      <c r="O9551" s="0" t="str">
        <f aca="false">TEXT(B9551,"YYYY-MM")</f>
        <v>2017-06</v>
      </c>
      <c r="P9551" s="18" t="n">
        <f aca="false">IFERROR(N9551/K9551,0)</f>
        <v>0.2</v>
      </c>
      <c r="Q9551" s="0" t="str">
        <f aca="false">IF(M9551=0,"No Discount",IF(M9551&lt;0.2,"Low (1-19%)",IF(M9551&lt;0.4,"Medium (20-39%)","High (40%+)")))</f>
        <v>Medium (20-39%)</v>
      </c>
      <c r="R9551" s="0" t="str">
        <f aca="false">INDEX('Lookup Tables'!$B$2:$B$5,MATCH(F9551,'Lookup Tables'!$A$2:$A$5,0))</f>
        <v>Manager B</v>
      </c>
    </row>
    <row r="9552" customFormat="false" ht="15" hidden="false" customHeight="false" outlineLevel="0" collapsed="false">
      <c r="A9552" s="0" t="s">
        <v>6763</v>
      </c>
      <c r="B9552" s="13" t="n">
        <v>42493</v>
      </c>
      <c r="C9552" s="13" t="n">
        <v>42496</v>
      </c>
      <c r="D9552" s="14" t="s">
        <v>137</v>
      </c>
      <c r="E9552" s="14" t="s">
        <v>97</v>
      </c>
      <c r="F9552" s="14" t="s">
        <v>63</v>
      </c>
      <c r="G9552" s="14" t="s">
        <v>64</v>
      </c>
      <c r="H9552" s="14" t="s">
        <v>65</v>
      </c>
      <c r="I9552" s="14" t="s">
        <v>83</v>
      </c>
      <c r="J9552" s="14" t="s">
        <v>196</v>
      </c>
      <c r="K9552" s="15" t="n">
        <v>13.848</v>
      </c>
      <c r="L9552" s="0" t="n">
        <v>3</v>
      </c>
      <c r="M9552" s="16" t="n">
        <v>0.2</v>
      </c>
      <c r="N9552" s="17" t="n">
        <v>5.193</v>
      </c>
      <c r="O9552" s="0" t="str">
        <f aca="false">TEXT(B9552,"YYYY-MM")</f>
        <v>2016-05</v>
      </c>
      <c r="P9552" s="18" t="n">
        <f aca="false">IFERROR(N9552/K9552,0)</f>
        <v>0.375</v>
      </c>
      <c r="Q9552" s="0" t="str">
        <f aca="false">IF(M9552=0,"No Discount",IF(M9552&lt;0.2,"Low (1-19%)",IF(M9552&lt;0.4,"Medium (20-39%)","High (40%+)")))</f>
        <v>Medium (20-39%)</v>
      </c>
      <c r="R9552" s="0" t="str">
        <f aca="false">INDEX('Lookup Tables'!$B$2:$B$5,MATCH(F9552,'Lookup Tables'!$A$2:$A$5,0))</f>
        <v>Manager D</v>
      </c>
    </row>
    <row r="9553" customFormat="false" ht="15" hidden="false" customHeight="false" outlineLevel="0" collapsed="false">
      <c r="A9553" s="0" t="s">
        <v>6764</v>
      </c>
      <c r="B9553" s="13" t="n">
        <v>42684</v>
      </c>
      <c r="C9553" s="13" t="n">
        <v>42688</v>
      </c>
      <c r="D9553" s="14" t="s">
        <v>69</v>
      </c>
      <c r="E9553" s="14" t="s">
        <v>53</v>
      </c>
      <c r="F9553" s="14" t="s">
        <v>117</v>
      </c>
      <c r="G9553" s="14" t="s">
        <v>118</v>
      </c>
      <c r="H9553" s="14" t="s">
        <v>65</v>
      </c>
      <c r="I9553" s="14" t="s">
        <v>73</v>
      </c>
      <c r="J9553" s="14" t="s">
        <v>1384</v>
      </c>
      <c r="K9553" s="15" t="n">
        <v>577.584</v>
      </c>
      <c r="L9553" s="0" t="n">
        <v>6</v>
      </c>
      <c r="M9553" s="16" t="n">
        <v>0.2</v>
      </c>
      <c r="N9553" s="17" t="n">
        <v>43.3188</v>
      </c>
      <c r="O9553" s="0" t="str">
        <f aca="false">TEXT(B9553,"YYYY-MM")</f>
        <v>2016-11</v>
      </c>
      <c r="P9553" s="18" t="n">
        <f aca="false">IFERROR(N9553/K9553,0)</f>
        <v>0.075</v>
      </c>
      <c r="Q9553" s="0" t="str">
        <f aca="false">IF(M9553=0,"No Discount",IF(M9553&lt;0.2,"Low (1-19%)",IF(M9553&lt;0.4,"Medium (20-39%)","High (40%+)")))</f>
        <v>Medium (20-39%)</v>
      </c>
      <c r="R9553" s="0" t="str">
        <f aca="false">INDEX('Lookup Tables'!$B$2:$B$5,MATCH(F9553,'Lookup Tables'!$A$2:$A$5,0))</f>
        <v>Manager B</v>
      </c>
    </row>
    <row r="9554" customFormat="false" ht="15" hidden="false" customHeight="false" outlineLevel="0" collapsed="false">
      <c r="A9554" s="0" t="s">
        <v>6765</v>
      </c>
      <c r="B9554" s="13" t="n">
        <v>42520</v>
      </c>
      <c r="C9554" s="13" t="n">
        <v>42524</v>
      </c>
      <c r="D9554" s="14" t="s">
        <v>69</v>
      </c>
      <c r="E9554" s="14" t="s">
        <v>97</v>
      </c>
      <c r="F9554" s="14" t="s">
        <v>54</v>
      </c>
      <c r="G9554" s="14" t="s">
        <v>193</v>
      </c>
      <c r="H9554" s="14" t="s">
        <v>80</v>
      </c>
      <c r="I9554" s="14" t="s">
        <v>123</v>
      </c>
      <c r="J9554" s="14" t="s">
        <v>2555</v>
      </c>
      <c r="K9554" s="15" t="n">
        <v>151.96</v>
      </c>
      <c r="L9554" s="0" t="n">
        <v>4</v>
      </c>
      <c r="M9554" s="16" t="n">
        <v>0</v>
      </c>
      <c r="N9554" s="17" t="n">
        <v>36.4704</v>
      </c>
      <c r="O9554" s="0" t="str">
        <f aca="false">TEXT(B9554,"YYYY-MM")</f>
        <v>2016-05</v>
      </c>
      <c r="P9554" s="18" t="n">
        <f aca="false">IFERROR(N9554/K9554,0)</f>
        <v>0.24</v>
      </c>
      <c r="Q9554" s="0" t="str">
        <f aca="false">IF(M9554=0,"No Discount",IF(M9554&lt;0.2,"Low (1-19%)",IF(M9554&lt;0.4,"Medium (20-39%)","High (40%+)")))</f>
        <v>No Discount</v>
      </c>
      <c r="R9554" s="0" t="str">
        <f aca="false">INDEX('Lookup Tables'!$B$2:$B$5,MATCH(F9554,'Lookup Tables'!$A$2:$A$5,0))</f>
        <v>Manager C</v>
      </c>
    </row>
    <row r="9555" customFormat="false" ht="15" hidden="false" customHeight="false" outlineLevel="0" collapsed="false">
      <c r="A9555" s="0" t="s">
        <v>6766</v>
      </c>
      <c r="B9555" s="13" t="n">
        <v>43000</v>
      </c>
      <c r="C9555" s="13" t="n">
        <v>43005</v>
      </c>
      <c r="D9555" s="14" t="s">
        <v>69</v>
      </c>
      <c r="E9555" s="14" t="s">
        <v>62</v>
      </c>
      <c r="F9555" s="14" t="s">
        <v>63</v>
      </c>
      <c r="G9555" s="14" t="s">
        <v>252</v>
      </c>
      <c r="H9555" s="14" t="s">
        <v>56</v>
      </c>
      <c r="I9555" s="14" t="s">
        <v>76</v>
      </c>
      <c r="J9555" s="14" t="s">
        <v>714</v>
      </c>
      <c r="K9555" s="15" t="n">
        <v>68.432</v>
      </c>
      <c r="L9555" s="0" t="n">
        <v>7</v>
      </c>
      <c r="M9555" s="16" t="n">
        <v>0.2</v>
      </c>
      <c r="N9555" s="17" t="n">
        <v>8.554</v>
      </c>
      <c r="O9555" s="0" t="str">
        <f aca="false">TEXT(B9555,"YYYY-MM")</f>
        <v>2017-09</v>
      </c>
      <c r="P9555" s="18" t="n">
        <f aca="false">IFERROR(N9555/K9555,0)</f>
        <v>0.125</v>
      </c>
      <c r="Q9555" s="0" t="str">
        <f aca="false">IF(M9555=0,"No Discount",IF(M9555&lt;0.2,"Low (1-19%)",IF(M9555&lt;0.4,"Medium (20-39%)","High (40%+)")))</f>
        <v>Medium (20-39%)</v>
      </c>
      <c r="R9555" s="0" t="str">
        <f aca="false">INDEX('Lookup Tables'!$B$2:$B$5,MATCH(F9555,'Lookup Tables'!$A$2:$A$5,0))</f>
        <v>Manager D</v>
      </c>
    </row>
    <row r="9556" customFormat="false" ht="15" hidden="false" customHeight="false" outlineLevel="0" collapsed="false">
      <c r="A9556" s="0" t="s">
        <v>6767</v>
      </c>
      <c r="B9556" s="13" t="n">
        <v>42702</v>
      </c>
      <c r="C9556" s="13" t="n">
        <v>42706</v>
      </c>
      <c r="D9556" s="14" t="s">
        <v>69</v>
      </c>
      <c r="E9556" s="14" t="s">
        <v>53</v>
      </c>
      <c r="F9556" s="14" t="s">
        <v>117</v>
      </c>
      <c r="G9556" s="14" t="s">
        <v>269</v>
      </c>
      <c r="H9556" s="14" t="s">
        <v>56</v>
      </c>
      <c r="I9556" s="14" t="s">
        <v>76</v>
      </c>
      <c r="J9556" s="14" t="s">
        <v>234</v>
      </c>
      <c r="K9556" s="15" t="n">
        <v>71.12</v>
      </c>
      <c r="L9556" s="0" t="n">
        <v>5</v>
      </c>
      <c r="M9556" s="16" t="n">
        <v>0.2</v>
      </c>
      <c r="N9556" s="17" t="n">
        <v>9.779</v>
      </c>
      <c r="O9556" s="0" t="str">
        <f aca="false">TEXT(B9556,"YYYY-MM")</f>
        <v>2016-11</v>
      </c>
      <c r="P9556" s="18" t="n">
        <f aca="false">IFERROR(N9556/K9556,0)</f>
        <v>0.1375</v>
      </c>
      <c r="Q9556" s="0" t="str">
        <f aca="false">IF(M9556=0,"No Discount",IF(M9556&lt;0.2,"Low (1-19%)",IF(M9556&lt;0.4,"Medium (20-39%)","High (40%+)")))</f>
        <v>Medium (20-39%)</v>
      </c>
      <c r="R9556" s="0" t="str">
        <f aca="false">INDEX('Lookup Tables'!$B$2:$B$5,MATCH(F9556,'Lookup Tables'!$A$2:$A$5,0))</f>
        <v>Manager B</v>
      </c>
    </row>
    <row r="9557" customFormat="false" ht="15" hidden="false" customHeight="false" outlineLevel="0" collapsed="false">
      <c r="A9557" s="0" t="s">
        <v>6767</v>
      </c>
      <c r="B9557" s="13" t="n">
        <v>42702</v>
      </c>
      <c r="C9557" s="13" t="n">
        <v>42706</v>
      </c>
      <c r="D9557" s="14" t="s">
        <v>69</v>
      </c>
      <c r="E9557" s="14" t="s">
        <v>53</v>
      </c>
      <c r="F9557" s="14" t="s">
        <v>117</v>
      </c>
      <c r="G9557" s="14" t="s">
        <v>269</v>
      </c>
      <c r="H9557" s="14" t="s">
        <v>65</v>
      </c>
      <c r="I9557" s="14" t="s">
        <v>171</v>
      </c>
      <c r="J9557" s="14" t="s">
        <v>296</v>
      </c>
      <c r="K9557" s="15" t="n">
        <v>3.008</v>
      </c>
      <c r="L9557" s="0" t="n">
        <v>2</v>
      </c>
      <c r="M9557" s="16" t="n">
        <v>0.2</v>
      </c>
      <c r="N9557" s="17" t="n">
        <v>0.564</v>
      </c>
      <c r="O9557" s="0" t="str">
        <f aca="false">TEXT(B9557,"YYYY-MM")</f>
        <v>2016-11</v>
      </c>
      <c r="P9557" s="18" t="n">
        <f aca="false">IFERROR(N9557/K9557,0)</f>
        <v>0.1875</v>
      </c>
      <c r="Q9557" s="0" t="str">
        <f aca="false">IF(M9557=0,"No Discount",IF(M9557&lt;0.2,"Low (1-19%)",IF(M9557&lt;0.4,"Medium (20-39%)","High (40%+)")))</f>
        <v>Medium (20-39%)</v>
      </c>
      <c r="R9557" s="0" t="str">
        <f aca="false">INDEX('Lookup Tables'!$B$2:$B$5,MATCH(F9557,'Lookup Tables'!$A$2:$A$5,0))</f>
        <v>Manager B</v>
      </c>
    </row>
    <row r="9558" customFormat="false" ht="15" hidden="false" customHeight="false" outlineLevel="0" collapsed="false">
      <c r="A9558" s="0" t="s">
        <v>6768</v>
      </c>
      <c r="B9558" s="13" t="n">
        <v>42707</v>
      </c>
      <c r="C9558" s="13" t="n">
        <v>42709</v>
      </c>
      <c r="D9558" s="14" t="s">
        <v>52</v>
      </c>
      <c r="E9558" s="14" t="s">
        <v>97</v>
      </c>
      <c r="F9558" s="14" t="s">
        <v>117</v>
      </c>
      <c r="G9558" s="14" t="s">
        <v>1222</v>
      </c>
      <c r="H9558" s="14" t="s">
        <v>65</v>
      </c>
      <c r="I9558" s="14" t="s">
        <v>91</v>
      </c>
      <c r="J9558" s="14" t="s">
        <v>1396</v>
      </c>
      <c r="K9558" s="15" t="n">
        <v>184.66</v>
      </c>
      <c r="L9558" s="0" t="n">
        <v>7</v>
      </c>
      <c r="M9558" s="16" t="n">
        <v>0</v>
      </c>
      <c r="N9558" s="17" t="n">
        <v>84.9436</v>
      </c>
      <c r="O9558" s="0" t="str">
        <f aca="false">TEXT(B9558,"YYYY-MM")</f>
        <v>2016-12</v>
      </c>
      <c r="P9558" s="18" t="n">
        <f aca="false">IFERROR(N9558/K9558,0)</f>
        <v>0.46</v>
      </c>
      <c r="Q9558" s="0" t="str">
        <f aca="false">IF(M9558=0,"No Discount",IF(M9558&lt;0.2,"Low (1-19%)",IF(M9558&lt;0.4,"Medium (20-39%)","High (40%+)")))</f>
        <v>No Discount</v>
      </c>
      <c r="R9558" s="0" t="str">
        <f aca="false">INDEX('Lookup Tables'!$B$2:$B$5,MATCH(F9558,'Lookup Tables'!$A$2:$A$5,0))</f>
        <v>Manager B</v>
      </c>
    </row>
    <row r="9559" customFormat="false" ht="15" hidden="false" customHeight="false" outlineLevel="0" collapsed="false">
      <c r="A9559" s="0" t="s">
        <v>6769</v>
      </c>
      <c r="B9559" s="13" t="n">
        <v>42294</v>
      </c>
      <c r="C9559" s="13" t="n">
        <v>42296</v>
      </c>
      <c r="D9559" s="14" t="s">
        <v>52</v>
      </c>
      <c r="E9559" s="14" t="s">
        <v>53</v>
      </c>
      <c r="F9559" s="14" t="s">
        <v>98</v>
      </c>
      <c r="G9559" s="14" t="s">
        <v>99</v>
      </c>
      <c r="H9559" s="14" t="s">
        <v>56</v>
      </c>
      <c r="I9559" s="14" t="s">
        <v>76</v>
      </c>
      <c r="J9559" s="14" t="s">
        <v>3163</v>
      </c>
      <c r="K9559" s="15" t="n">
        <v>5.312</v>
      </c>
      <c r="L9559" s="0" t="n">
        <v>2</v>
      </c>
      <c r="M9559" s="16" t="n">
        <v>0.6</v>
      </c>
      <c r="N9559" s="17" t="n">
        <v>-1.5936</v>
      </c>
      <c r="O9559" s="0" t="str">
        <f aca="false">TEXT(B9559,"YYYY-MM")</f>
        <v>2015-10</v>
      </c>
      <c r="P9559" s="18" t="n">
        <f aca="false">IFERROR(N9559/K9559,0)</f>
        <v>-0.3</v>
      </c>
      <c r="Q9559" s="0" t="str">
        <f aca="false">IF(M9559=0,"No Discount",IF(M9559&lt;0.2,"Low (1-19%)",IF(M9559&lt;0.4,"Medium (20-39%)","High (40%+)")))</f>
        <v>High (40%+)</v>
      </c>
      <c r="R9559" s="0" t="str">
        <f aca="false">INDEX('Lookup Tables'!$B$2:$B$5,MATCH(F9559,'Lookup Tables'!$A$2:$A$5,0))</f>
        <v>Manager A</v>
      </c>
    </row>
    <row r="9560" customFormat="false" ht="15" hidden="false" customHeight="false" outlineLevel="0" collapsed="false">
      <c r="A9560" s="0" t="s">
        <v>6770</v>
      </c>
      <c r="B9560" s="13" t="n">
        <v>42858</v>
      </c>
      <c r="C9560" s="13" t="n">
        <v>42860</v>
      </c>
      <c r="D9560" s="14" t="s">
        <v>137</v>
      </c>
      <c r="E9560" s="14" t="s">
        <v>53</v>
      </c>
      <c r="F9560" s="14" t="s">
        <v>117</v>
      </c>
      <c r="G9560" s="14" t="s">
        <v>269</v>
      </c>
      <c r="H9560" s="14" t="s">
        <v>80</v>
      </c>
      <c r="I9560" s="14" t="s">
        <v>123</v>
      </c>
      <c r="J9560" s="14" t="s">
        <v>824</v>
      </c>
      <c r="K9560" s="15" t="n">
        <v>132.52</v>
      </c>
      <c r="L9560" s="0" t="n">
        <v>5</v>
      </c>
      <c r="M9560" s="16" t="n">
        <v>0.2</v>
      </c>
      <c r="N9560" s="17" t="n">
        <v>34.7865</v>
      </c>
      <c r="O9560" s="0" t="str">
        <f aca="false">TEXT(B9560,"YYYY-MM")</f>
        <v>2017-05</v>
      </c>
      <c r="P9560" s="18" t="n">
        <f aca="false">IFERROR(N9560/K9560,0)</f>
        <v>0.2625</v>
      </c>
      <c r="Q9560" s="0" t="str">
        <f aca="false">IF(M9560=0,"No Discount",IF(M9560&lt;0.2,"Low (1-19%)",IF(M9560&lt;0.4,"Medium (20-39%)","High (40%+)")))</f>
        <v>Medium (20-39%)</v>
      </c>
      <c r="R9560" s="0" t="str">
        <f aca="false">INDEX('Lookup Tables'!$B$2:$B$5,MATCH(F9560,'Lookup Tables'!$A$2:$A$5,0))</f>
        <v>Manager B</v>
      </c>
    </row>
    <row r="9561" customFormat="false" ht="15" hidden="false" customHeight="false" outlineLevel="0" collapsed="false">
      <c r="A9561" s="0" t="s">
        <v>6770</v>
      </c>
      <c r="B9561" s="13" t="n">
        <v>42858</v>
      </c>
      <c r="C9561" s="13" t="n">
        <v>42860</v>
      </c>
      <c r="D9561" s="14" t="s">
        <v>137</v>
      </c>
      <c r="E9561" s="14" t="s">
        <v>53</v>
      </c>
      <c r="F9561" s="14" t="s">
        <v>117</v>
      </c>
      <c r="G9561" s="14" t="s">
        <v>269</v>
      </c>
      <c r="H9561" s="14" t="s">
        <v>65</v>
      </c>
      <c r="I9561" s="14" t="s">
        <v>73</v>
      </c>
      <c r="J9561" s="14" t="s">
        <v>2187</v>
      </c>
      <c r="K9561" s="15" t="n">
        <v>195.64</v>
      </c>
      <c r="L9561" s="0" t="n">
        <v>5</v>
      </c>
      <c r="M9561" s="16" t="n">
        <v>0.2</v>
      </c>
      <c r="N9561" s="17" t="n">
        <v>-44.019</v>
      </c>
      <c r="O9561" s="0" t="str">
        <f aca="false">TEXT(B9561,"YYYY-MM")</f>
        <v>2017-05</v>
      </c>
      <c r="P9561" s="18" t="n">
        <f aca="false">IFERROR(N9561/K9561,0)</f>
        <v>-0.225</v>
      </c>
      <c r="Q9561" s="0" t="str">
        <f aca="false">IF(M9561=0,"No Discount",IF(M9561&lt;0.2,"Low (1-19%)",IF(M9561&lt;0.4,"Medium (20-39%)","High (40%+)")))</f>
        <v>Medium (20-39%)</v>
      </c>
      <c r="R9561" s="0" t="str">
        <f aca="false">INDEX('Lookup Tables'!$B$2:$B$5,MATCH(F9561,'Lookup Tables'!$A$2:$A$5,0))</f>
        <v>Manager B</v>
      </c>
    </row>
    <row r="9562" customFormat="false" ht="15" hidden="false" customHeight="false" outlineLevel="0" collapsed="false">
      <c r="A9562" s="0" t="s">
        <v>6770</v>
      </c>
      <c r="B9562" s="13" t="n">
        <v>42858</v>
      </c>
      <c r="C9562" s="13" t="n">
        <v>42860</v>
      </c>
      <c r="D9562" s="14" t="s">
        <v>137</v>
      </c>
      <c r="E9562" s="14" t="s">
        <v>53</v>
      </c>
      <c r="F9562" s="14" t="s">
        <v>117</v>
      </c>
      <c r="G9562" s="14" t="s">
        <v>269</v>
      </c>
      <c r="H9562" s="14" t="s">
        <v>56</v>
      </c>
      <c r="I9562" s="14" t="s">
        <v>76</v>
      </c>
      <c r="J9562" s="14" t="s">
        <v>2856</v>
      </c>
      <c r="K9562" s="15" t="n">
        <v>51.968</v>
      </c>
      <c r="L9562" s="0" t="n">
        <v>2</v>
      </c>
      <c r="M9562" s="16" t="n">
        <v>0.2</v>
      </c>
      <c r="N9562" s="17" t="n">
        <v>10.3936</v>
      </c>
      <c r="O9562" s="0" t="str">
        <f aca="false">TEXT(B9562,"YYYY-MM")</f>
        <v>2017-05</v>
      </c>
      <c r="P9562" s="18" t="n">
        <f aca="false">IFERROR(N9562/K9562,0)</f>
        <v>0.2</v>
      </c>
      <c r="Q9562" s="0" t="str">
        <f aca="false">IF(M9562=0,"No Discount",IF(M9562&lt;0.2,"Low (1-19%)",IF(M9562&lt;0.4,"Medium (20-39%)","High (40%+)")))</f>
        <v>Medium (20-39%)</v>
      </c>
      <c r="R9562" s="0" t="str">
        <f aca="false">INDEX('Lookup Tables'!$B$2:$B$5,MATCH(F9562,'Lookup Tables'!$A$2:$A$5,0))</f>
        <v>Manager B</v>
      </c>
    </row>
    <row r="9563" customFormat="false" ht="15" hidden="false" customHeight="false" outlineLevel="0" collapsed="false">
      <c r="A9563" s="0" t="s">
        <v>6770</v>
      </c>
      <c r="B9563" s="13" t="n">
        <v>42858</v>
      </c>
      <c r="C9563" s="13" t="n">
        <v>42860</v>
      </c>
      <c r="D9563" s="14" t="s">
        <v>137</v>
      </c>
      <c r="E9563" s="14" t="s">
        <v>53</v>
      </c>
      <c r="F9563" s="14" t="s">
        <v>117</v>
      </c>
      <c r="G9563" s="14" t="s">
        <v>269</v>
      </c>
      <c r="H9563" s="14" t="s">
        <v>80</v>
      </c>
      <c r="I9563" s="14" t="s">
        <v>123</v>
      </c>
      <c r="J9563" s="14" t="s">
        <v>2617</v>
      </c>
      <c r="K9563" s="15" t="n">
        <v>431.976</v>
      </c>
      <c r="L9563" s="0" t="n">
        <v>3</v>
      </c>
      <c r="M9563" s="16" t="n">
        <v>0.2</v>
      </c>
      <c r="N9563" s="17" t="n">
        <v>-75.5958</v>
      </c>
      <c r="O9563" s="0" t="str">
        <f aca="false">TEXT(B9563,"YYYY-MM")</f>
        <v>2017-05</v>
      </c>
      <c r="P9563" s="18" t="n">
        <f aca="false">IFERROR(N9563/K9563,0)</f>
        <v>-0.175</v>
      </c>
      <c r="Q9563" s="0" t="str">
        <f aca="false">IF(M9563=0,"No Discount",IF(M9563&lt;0.2,"Low (1-19%)",IF(M9563&lt;0.4,"Medium (20-39%)","High (40%+)")))</f>
        <v>Medium (20-39%)</v>
      </c>
      <c r="R9563" s="0" t="str">
        <f aca="false">INDEX('Lookup Tables'!$B$2:$B$5,MATCH(F9563,'Lookup Tables'!$A$2:$A$5,0))</f>
        <v>Manager B</v>
      </c>
    </row>
    <row r="9564" customFormat="false" ht="15" hidden="false" customHeight="false" outlineLevel="0" collapsed="false">
      <c r="A9564" s="0" t="s">
        <v>6770</v>
      </c>
      <c r="B9564" s="13" t="n">
        <v>42858</v>
      </c>
      <c r="C9564" s="13" t="n">
        <v>42860</v>
      </c>
      <c r="D9564" s="14" t="s">
        <v>137</v>
      </c>
      <c r="E9564" s="14" t="s">
        <v>53</v>
      </c>
      <c r="F9564" s="14" t="s">
        <v>117</v>
      </c>
      <c r="G9564" s="14" t="s">
        <v>269</v>
      </c>
      <c r="H9564" s="14" t="s">
        <v>80</v>
      </c>
      <c r="I9564" s="14" t="s">
        <v>345</v>
      </c>
      <c r="J9564" s="14" t="s">
        <v>6771</v>
      </c>
      <c r="K9564" s="15" t="n">
        <v>224.937</v>
      </c>
      <c r="L9564" s="0" t="n">
        <v>3</v>
      </c>
      <c r="M9564" s="16" t="n">
        <v>0.7</v>
      </c>
      <c r="N9564" s="17" t="n">
        <v>-164.9538</v>
      </c>
      <c r="O9564" s="0" t="str">
        <f aca="false">TEXT(B9564,"YYYY-MM")</f>
        <v>2017-05</v>
      </c>
      <c r="P9564" s="18" t="n">
        <f aca="false">IFERROR(N9564/K9564,0)</f>
        <v>-0.733333333333333</v>
      </c>
      <c r="Q9564" s="0" t="str">
        <f aca="false">IF(M9564=0,"No Discount",IF(M9564&lt;0.2,"Low (1-19%)",IF(M9564&lt;0.4,"Medium (20-39%)","High (40%+)")))</f>
        <v>High (40%+)</v>
      </c>
      <c r="R9564" s="0" t="str">
        <f aca="false">INDEX('Lookup Tables'!$B$2:$B$5,MATCH(F9564,'Lookup Tables'!$A$2:$A$5,0))</f>
        <v>Manager B</v>
      </c>
    </row>
    <row r="9565" customFormat="false" ht="15" hidden="false" customHeight="false" outlineLevel="0" collapsed="false">
      <c r="A9565" s="0" t="s">
        <v>6770</v>
      </c>
      <c r="B9565" s="13" t="n">
        <v>42858</v>
      </c>
      <c r="C9565" s="13" t="n">
        <v>42860</v>
      </c>
      <c r="D9565" s="14" t="s">
        <v>137</v>
      </c>
      <c r="E9565" s="14" t="s">
        <v>53</v>
      </c>
      <c r="F9565" s="14" t="s">
        <v>117</v>
      </c>
      <c r="G9565" s="14" t="s">
        <v>269</v>
      </c>
      <c r="H9565" s="14" t="s">
        <v>65</v>
      </c>
      <c r="I9565" s="14" t="s">
        <v>66</v>
      </c>
      <c r="J9565" s="14" t="s">
        <v>2664</v>
      </c>
      <c r="K9565" s="15" t="n">
        <v>6</v>
      </c>
      <c r="L9565" s="0" t="n">
        <v>2</v>
      </c>
      <c r="M9565" s="16" t="n">
        <v>0.2</v>
      </c>
      <c r="N9565" s="17" t="n">
        <v>2.1</v>
      </c>
      <c r="O9565" s="0" t="str">
        <f aca="false">TEXT(B9565,"YYYY-MM")</f>
        <v>2017-05</v>
      </c>
      <c r="P9565" s="18" t="n">
        <f aca="false">IFERROR(N9565/K9565,0)</f>
        <v>0.35</v>
      </c>
      <c r="Q9565" s="0" t="str">
        <f aca="false">IF(M9565=0,"No Discount",IF(M9565&lt;0.2,"Low (1-19%)",IF(M9565&lt;0.4,"Medium (20-39%)","High (40%+)")))</f>
        <v>Medium (20-39%)</v>
      </c>
      <c r="R9565" s="0" t="str">
        <f aca="false">INDEX('Lookup Tables'!$B$2:$B$5,MATCH(F9565,'Lookup Tables'!$A$2:$A$5,0))</f>
        <v>Manager B</v>
      </c>
    </row>
    <row r="9566" customFormat="false" ht="15" hidden="false" customHeight="false" outlineLevel="0" collapsed="false">
      <c r="A9566" s="0" t="s">
        <v>6772</v>
      </c>
      <c r="B9566" s="13" t="n">
        <v>42522</v>
      </c>
      <c r="C9566" s="13" t="n">
        <v>42529</v>
      </c>
      <c r="D9566" s="14" t="s">
        <v>69</v>
      </c>
      <c r="E9566" s="14" t="s">
        <v>97</v>
      </c>
      <c r="F9566" s="14" t="s">
        <v>63</v>
      </c>
      <c r="G9566" s="14" t="s">
        <v>64</v>
      </c>
      <c r="H9566" s="14" t="s">
        <v>65</v>
      </c>
      <c r="I9566" s="14" t="s">
        <v>91</v>
      </c>
      <c r="J9566" s="14" t="s">
        <v>1845</v>
      </c>
      <c r="K9566" s="15" t="n">
        <v>11.76</v>
      </c>
      <c r="L9566" s="0" t="n">
        <v>2</v>
      </c>
      <c r="M9566" s="16" t="n">
        <v>0</v>
      </c>
      <c r="N9566" s="17" t="n">
        <v>5.7624</v>
      </c>
      <c r="O9566" s="0" t="str">
        <f aca="false">TEXT(B9566,"YYYY-MM")</f>
        <v>2016-06</v>
      </c>
      <c r="P9566" s="18" t="n">
        <f aca="false">IFERROR(N9566/K9566,0)</f>
        <v>0.49</v>
      </c>
      <c r="Q9566" s="0" t="str">
        <f aca="false">IF(M9566=0,"No Discount",IF(M9566&lt;0.2,"Low (1-19%)",IF(M9566&lt;0.4,"Medium (20-39%)","High (40%+)")))</f>
        <v>No Discount</v>
      </c>
      <c r="R9566" s="0" t="str">
        <f aca="false">INDEX('Lookup Tables'!$B$2:$B$5,MATCH(F9566,'Lookup Tables'!$A$2:$A$5,0))</f>
        <v>Manager D</v>
      </c>
    </row>
    <row r="9567" customFormat="false" ht="15" hidden="false" customHeight="false" outlineLevel="0" collapsed="false">
      <c r="A9567" s="0" t="s">
        <v>6773</v>
      </c>
      <c r="B9567" s="13" t="n">
        <v>42094</v>
      </c>
      <c r="C9567" s="13" t="n">
        <v>42094</v>
      </c>
      <c r="D9567" s="14" t="s">
        <v>606</v>
      </c>
      <c r="E9567" s="14" t="s">
        <v>53</v>
      </c>
      <c r="F9567" s="14" t="s">
        <v>54</v>
      </c>
      <c r="G9567" s="14" t="s">
        <v>70</v>
      </c>
      <c r="H9567" s="14" t="s">
        <v>56</v>
      </c>
      <c r="I9567" s="14" t="s">
        <v>59</v>
      </c>
      <c r="J9567" s="14" t="s">
        <v>455</v>
      </c>
      <c r="K9567" s="15" t="n">
        <v>1125.488</v>
      </c>
      <c r="L9567" s="0" t="n">
        <v>7</v>
      </c>
      <c r="M9567" s="16" t="n">
        <v>0.2</v>
      </c>
      <c r="N9567" s="17" t="n">
        <v>98.4802</v>
      </c>
      <c r="O9567" s="0" t="str">
        <f aca="false">TEXT(B9567,"YYYY-MM")</f>
        <v>2015-03</v>
      </c>
      <c r="P9567" s="18" t="n">
        <f aca="false">IFERROR(N9567/K9567,0)</f>
        <v>0.0875</v>
      </c>
      <c r="Q9567" s="0" t="str">
        <f aca="false">IF(M9567=0,"No Discount",IF(M9567&lt;0.2,"Low (1-19%)",IF(M9567&lt;0.4,"Medium (20-39%)","High (40%+)")))</f>
        <v>Medium (20-39%)</v>
      </c>
      <c r="R9567" s="0" t="str">
        <f aca="false">INDEX('Lookup Tables'!$B$2:$B$5,MATCH(F9567,'Lookup Tables'!$A$2:$A$5,0))</f>
        <v>Manager C</v>
      </c>
    </row>
    <row r="9568" customFormat="false" ht="15" hidden="false" customHeight="false" outlineLevel="0" collapsed="false">
      <c r="A9568" s="0" t="s">
        <v>6773</v>
      </c>
      <c r="B9568" s="13" t="n">
        <v>42094</v>
      </c>
      <c r="C9568" s="13" t="n">
        <v>42094</v>
      </c>
      <c r="D9568" s="14" t="s">
        <v>606</v>
      </c>
      <c r="E9568" s="14" t="s">
        <v>53</v>
      </c>
      <c r="F9568" s="14" t="s">
        <v>54</v>
      </c>
      <c r="G9568" s="14" t="s">
        <v>70</v>
      </c>
      <c r="H9568" s="14" t="s">
        <v>65</v>
      </c>
      <c r="I9568" s="14" t="s">
        <v>83</v>
      </c>
      <c r="J9568" s="14" t="s">
        <v>1188</v>
      </c>
      <c r="K9568" s="15" t="n">
        <v>12.645</v>
      </c>
      <c r="L9568" s="0" t="n">
        <v>5</v>
      </c>
      <c r="M9568" s="16" t="n">
        <v>0.7</v>
      </c>
      <c r="N9568" s="17" t="n">
        <v>-10.116</v>
      </c>
      <c r="O9568" s="0" t="str">
        <f aca="false">TEXT(B9568,"YYYY-MM")</f>
        <v>2015-03</v>
      </c>
      <c r="P9568" s="18" t="n">
        <f aca="false">IFERROR(N9568/K9568,0)</f>
        <v>-0.8</v>
      </c>
      <c r="Q9568" s="0" t="str">
        <f aca="false">IF(M9568=0,"No Discount",IF(M9568&lt;0.2,"Low (1-19%)",IF(M9568&lt;0.4,"Medium (20-39%)","High (40%+)")))</f>
        <v>High (40%+)</v>
      </c>
      <c r="R9568" s="0" t="str">
        <f aca="false">INDEX('Lookup Tables'!$B$2:$B$5,MATCH(F9568,'Lookup Tables'!$A$2:$A$5,0))</f>
        <v>Manager C</v>
      </c>
    </row>
    <row r="9569" customFormat="false" ht="15" hidden="false" customHeight="false" outlineLevel="0" collapsed="false">
      <c r="A9569" s="0" t="s">
        <v>6773</v>
      </c>
      <c r="B9569" s="13" t="n">
        <v>42094</v>
      </c>
      <c r="C9569" s="13" t="n">
        <v>42094</v>
      </c>
      <c r="D9569" s="14" t="s">
        <v>606</v>
      </c>
      <c r="E9569" s="14" t="s">
        <v>53</v>
      </c>
      <c r="F9569" s="14" t="s">
        <v>54</v>
      </c>
      <c r="G9569" s="14" t="s">
        <v>70</v>
      </c>
      <c r="H9569" s="14" t="s">
        <v>65</v>
      </c>
      <c r="I9569" s="14" t="s">
        <v>78</v>
      </c>
      <c r="J9569" s="14" t="s">
        <v>389</v>
      </c>
      <c r="K9569" s="15" t="n">
        <v>4.032</v>
      </c>
      <c r="L9569" s="0" t="n">
        <v>2</v>
      </c>
      <c r="M9569" s="16" t="n">
        <v>0.2</v>
      </c>
      <c r="N9569" s="17" t="n">
        <v>1.0584</v>
      </c>
      <c r="O9569" s="0" t="str">
        <f aca="false">TEXT(B9569,"YYYY-MM")</f>
        <v>2015-03</v>
      </c>
      <c r="P9569" s="18" t="n">
        <f aca="false">IFERROR(N9569/K9569,0)</f>
        <v>0.2625</v>
      </c>
      <c r="Q9569" s="0" t="str">
        <f aca="false">IF(M9569=0,"No Discount",IF(M9569&lt;0.2,"Low (1-19%)",IF(M9569&lt;0.4,"Medium (20-39%)","High (40%+)")))</f>
        <v>Medium (20-39%)</v>
      </c>
      <c r="R9569" s="0" t="str">
        <f aca="false">INDEX('Lookup Tables'!$B$2:$B$5,MATCH(F9569,'Lookup Tables'!$A$2:$A$5,0))</f>
        <v>Manager C</v>
      </c>
    </row>
    <row r="9570" customFormat="false" ht="15" hidden="false" customHeight="false" outlineLevel="0" collapsed="false">
      <c r="A9570" s="0" t="s">
        <v>6774</v>
      </c>
      <c r="B9570" s="13" t="n">
        <v>43286</v>
      </c>
      <c r="C9570" s="13" t="n">
        <v>43288</v>
      </c>
      <c r="D9570" s="14" t="s">
        <v>137</v>
      </c>
      <c r="E9570" s="14" t="s">
        <v>62</v>
      </c>
      <c r="F9570" s="14" t="s">
        <v>98</v>
      </c>
      <c r="G9570" s="14" t="s">
        <v>113</v>
      </c>
      <c r="H9570" s="14" t="s">
        <v>80</v>
      </c>
      <c r="I9570" s="14" t="s">
        <v>81</v>
      </c>
      <c r="J9570" s="14" t="s">
        <v>294</v>
      </c>
      <c r="K9570" s="15" t="n">
        <v>79.96</v>
      </c>
      <c r="L9570" s="0" t="n">
        <v>4</v>
      </c>
      <c r="M9570" s="16" t="n">
        <v>0</v>
      </c>
      <c r="N9570" s="17" t="n">
        <v>22.3888</v>
      </c>
      <c r="O9570" s="0" t="str">
        <f aca="false">TEXT(B9570,"YYYY-MM")</f>
        <v>2018-07</v>
      </c>
      <c r="P9570" s="18" t="n">
        <f aca="false">IFERROR(N9570/K9570,0)</f>
        <v>0.28</v>
      </c>
      <c r="Q9570" s="0" t="str">
        <f aca="false">IF(M9570=0,"No Discount",IF(M9570&lt;0.2,"Low (1-19%)",IF(M9570&lt;0.4,"Medium (20-39%)","High (40%+)")))</f>
        <v>No Discount</v>
      </c>
      <c r="R9570" s="0" t="str">
        <f aca="false">INDEX('Lookup Tables'!$B$2:$B$5,MATCH(F9570,'Lookup Tables'!$A$2:$A$5,0))</f>
        <v>Manager A</v>
      </c>
    </row>
    <row r="9571" customFormat="false" ht="15" hidden="false" customHeight="false" outlineLevel="0" collapsed="false">
      <c r="A9571" s="0" t="s">
        <v>6775</v>
      </c>
      <c r="B9571" s="13" t="n">
        <v>42637</v>
      </c>
      <c r="C9571" s="13" t="n">
        <v>42637</v>
      </c>
      <c r="D9571" s="14" t="s">
        <v>606</v>
      </c>
      <c r="E9571" s="14" t="s">
        <v>53</v>
      </c>
      <c r="F9571" s="14" t="s">
        <v>117</v>
      </c>
      <c r="G9571" s="14" t="s">
        <v>269</v>
      </c>
      <c r="H9571" s="14" t="s">
        <v>65</v>
      </c>
      <c r="I9571" s="14" t="s">
        <v>83</v>
      </c>
      <c r="J9571" s="14" t="s">
        <v>2791</v>
      </c>
      <c r="K9571" s="15" t="n">
        <v>6.732</v>
      </c>
      <c r="L9571" s="0" t="n">
        <v>6</v>
      </c>
      <c r="M9571" s="16" t="n">
        <v>0.7</v>
      </c>
      <c r="N9571" s="17" t="n">
        <v>-4.488</v>
      </c>
      <c r="O9571" s="0" t="str">
        <f aca="false">TEXT(B9571,"YYYY-MM")</f>
        <v>2016-09</v>
      </c>
      <c r="P9571" s="18" t="n">
        <f aca="false">IFERROR(N9571/K9571,0)</f>
        <v>-0.666666666666667</v>
      </c>
      <c r="Q9571" s="0" t="str">
        <f aca="false">IF(M9571=0,"No Discount",IF(M9571&lt;0.2,"Low (1-19%)",IF(M9571&lt;0.4,"Medium (20-39%)","High (40%+)")))</f>
        <v>High (40%+)</v>
      </c>
      <c r="R9571" s="0" t="str">
        <f aca="false">INDEX('Lookup Tables'!$B$2:$B$5,MATCH(F9571,'Lookup Tables'!$A$2:$A$5,0))</f>
        <v>Manager B</v>
      </c>
    </row>
    <row r="9572" customFormat="false" ht="15" hidden="false" customHeight="false" outlineLevel="0" collapsed="false">
      <c r="A9572" s="0" t="s">
        <v>6775</v>
      </c>
      <c r="B9572" s="13" t="n">
        <v>42637</v>
      </c>
      <c r="C9572" s="13" t="n">
        <v>42637</v>
      </c>
      <c r="D9572" s="14" t="s">
        <v>606</v>
      </c>
      <c r="E9572" s="14" t="s">
        <v>53</v>
      </c>
      <c r="F9572" s="14" t="s">
        <v>117</v>
      </c>
      <c r="G9572" s="14" t="s">
        <v>269</v>
      </c>
      <c r="H9572" s="14" t="s">
        <v>65</v>
      </c>
      <c r="I9572" s="14" t="s">
        <v>73</v>
      </c>
      <c r="J9572" s="14" t="s">
        <v>2321</v>
      </c>
      <c r="K9572" s="15" t="n">
        <v>33.568</v>
      </c>
      <c r="L9572" s="0" t="n">
        <v>2</v>
      </c>
      <c r="M9572" s="16" t="n">
        <v>0.2</v>
      </c>
      <c r="N9572" s="17" t="n">
        <v>1.6784</v>
      </c>
      <c r="O9572" s="0" t="str">
        <f aca="false">TEXT(B9572,"YYYY-MM")</f>
        <v>2016-09</v>
      </c>
      <c r="P9572" s="18" t="n">
        <f aca="false">IFERROR(N9572/K9572,0)</f>
        <v>0.05</v>
      </c>
      <c r="Q9572" s="0" t="str">
        <f aca="false">IF(M9572=0,"No Discount",IF(M9572&lt;0.2,"Low (1-19%)",IF(M9572&lt;0.4,"Medium (20-39%)","High (40%+)")))</f>
        <v>Medium (20-39%)</v>
      </c>
      <c r="R9572" s="0" t="str">
        <f aca="false">INDEX('Lookup Tables'!$B$2:$B$5,MATCH(F9572,'Lookup Tables'!$A$2:$A$5,0))</f>
        <v>Manager B</v>
      </c>
    </row>
    <row r="9573" customFormat="false" ht="15" hidden="false" customHeight="false" outlineLevel="0" collapsed="false">
      <c r="A9573" s="0" t="s">
        <v>6775</v>
      </c>
      <c r="B9573" s="13" t="n">
        <v>42637</v>
      </c>
      <c r="C9573" s="13" t="n">
        <v>42637</v>
      </c>
      <c r="D9573" s="14" t="s">
        <v>606</v>
      </c>
      <c r="E9573" s="14" t="s">
        <v>53</v>
      </c>
      <c r="F9573" s="14" t="s">
        <v>117</v>
      </c>
      <c r="G9573" s="14" t="s">
        <v>269</v>
      </c>
      <c r="H9573" s="14" t="s">
        <v>65</v>
      </c>
      <c r="I9573" s="14" t="s">
        <v>129</v>
      </c>
      <c r="J9573" s="14" t="s">
        <v>3923</v>
      </c>
      <c r="K9573" s="15" t="n">
        <v>15.84</v>
      </c>
      <c r="L9573" s="0" t="n">
        <v>2</v>
      </c>
      <c r="M9573" s="16" t="n">
        <v>0.2</v>
      </c>
      <c r="N9573" s="17" t="n">
        <v>5.544</v>
      </c>
      <c r="O9573" s="0" t="str">
        <f aca="false">TEXT(B9573,"YYYY-MM")</f>
        <v>2016-09</v>
      </c>
      <c r="P9573" s="18" t="n">
        <f aca="false">IFERROR(N9573/K9573,0)</f>
        <v>0.35</v>
      </c>
      <c r="Q9573" s="0" t="str">
        <f aca="false">IF(M9573=0,"No Discount",IF(M9573&lt;0.2,"Low (1-19%)",IF(M9573&lt;0.4,"Medium (20-39%)","High (40%+)")))</f>
        <v>Medium (20-39%)</v>
      </c>
      <c r="R9573" s="0" t="str">
        <f aca="false">INDEX('Lookup Tables'!$B$2:$B$5,MATCH(F9573,'Lookup Tables'!$A$2:$A$5,0))</f>
        <v>Manager B</v>
      </c>
    </row>
    <row r="9574" customFormat="false" ht="15" hidden="false" customHeight="false" outlineLevel="0" collapsed="false">
      <c r="A9574" s="0" t="s">
        <v>6775</v>
      </c>
      <c r="B9574" s="13" t="n">
        <v>42637</v>
      </c>
      <c r="C9574" s="13" t="n">
        <v>42637</v>
      </c>
      <c r="D9574" s="14" t="s">
        <v>606</v>
      </c>
      <c r="E9574" s="14" t="s">
        <v>53</v>
      </c>
      <c r="F9574" s="14" t="s">
        <v>117</v>
      </c>
      <c r="G9574" s="14" t="s">
        <v>269</v>
      </c>
      <c r="H9574" s="14" t="s">
        <v>65</v>
      </c>
      <c r="I9574" s="14" t="s">
        <v>66</v>
      </c>
      <c r="J9574" s="14" t="s">
        <v>1023</v>
      </c>
      <c r="K9574" s="15" t="n">
        <v>24.424</v>
      </c>
      <c r="L9574" s="0" t="n">
        <v>1</v>
      </c>
      <c r="M9574" s="16" t="n">
        <v>0.2</v>
      </c>
      <c r="N9574" s="17" t="n">
        <v>7.9378</v>
      </c>
      <c r="O9574" s="0" t="str">
        <f aca="false">TEXT(B9574,"YYYY-MM")</f>
        <v>2016-09</v>
      </c>
      <c r="P9574" s="18" t="n">
        <f aca="false">IFERROR(N9574/K9574,0)</f>
        <v>0.325</v>
      </c>
      <c r="Q9574" s="0" t="str">
        <f aca="false">IF(M9574=0,"No Discount",IF(M9574&lt;0.2,"Low (1-19%)",IF(M9574&lt;0.4,"Medium (20-39%)","High (40%+)")))</f>
        <v>Medium (20-39%)</v>
      </c>
      <c r="R9574" s="0" t="str">
        <f aca="false">INDEX('Lookup Tables'!$B$2:$B$5,MATCH(F9574,'Lookup Tables'!$A$2:$A$5,0))</f>
        <v>Manager B</v>
      </c>
    </row>
    <row r="9575" customFormat="false" ht="15" hidden="false" customHeight="false" outlineLevel="0" collapsed="false">
      <c r="A9575" s="0" t="s">
        <v>6775</v>
      </c>
      <c r="B9575" s="13" t="n">
        <v>42637</v>
      </c>
      <c r="C9575" s="13" t="n">
        <v>42637</v>
      </c>
      <c r="D9575" s="14" t="s">
        <v>606</v>
      </c>
      <c r="E9575" s="14" t="s">
        <v>53</v>
      </c>
      <c r="F9575" s="14" t="s">
        <v>117</v>
      </c>
      <c r="G9575" s="14" t="s">
        <v>269</v>
      </c>
      <c r="H9575" s="14" t="s">
        <v>65</v>
      </c>
      <c r="I9575" s="14" t="s">
        <v>78</v>
      </c>
      <c r="J9575" s="14" t="s">
        <v>1922</v>
      </c>
      <c r="K9575" s="15" t="n">
        <v>17.12</v>
      </c>
      <c r="L9575" s="0" t="n">
        <v>5</v>
      </c>
      <c r="M9575" s="16" t="n">
        <v>0.2</v>
      </c>
      <c r="N9575" s="17" t="n">
        <v>1.926</v>
      </c>
      <c r="O9575" s="0" t="str">
        <f aca="false">TEXT(B9575,"YYYY-MM")</f>
        <v>2016-09</v>
      </c>
      <c r="P9575" s="18" t="n">
        <f aca="false">IFERROR(N9575/K9575,0)</f>
        <v>0.1125</v>
      </c>
      <c r="Q9575" s="0" t="str">
        <f aca="false">IF(M9575=0,"No Discount",IF(M9575&lt;0.2,"Low (1-19%)",IF(M9575&lt;0.4,"Medium (20-39%)","High (40%+)")))</f>
        <v>Medium (20-39%)</v>
      </c>
      <c r="R9575" s="0" t="str">
        <f aca="false">INDEX('Lookup Tables'!$B$2:$B$5,MATCH(F9575,'Lookup Tables'!$A$2:$A$5,0))</f>
        <v>Manager B</v>
      </c>
    </row>
    <row r="9576" customFormat="false" ht="15" hidden="false" customHeight="false" outlineLevel="0" collapsed="false">
      <c r="A9576" s="0" t="s">
        <v>6776</v>
      </c>
      <c r="B9576" s="13" t="n">
        <v>42595</v>
      </c>
      <c r="C9576" s="13" t="n">
        <v>42595</v>
      </c>
      <c r="D9576" s="14" t="s">
        <v>606</v>
      </c>
      <c r="E9576" s="14" t="s">
        <v>53</v>
      </c>
      <c r="F9576" s="14" t="s">
        <v>63</v>
      </c>
      <c r="G9576" s="14" t="s">
        <v>64</v>
      </c>
      <c r="H9576" s="14" t="s">
        <v>56</v>
      </c>
      <c r="I9576" s="14" t="s">
        <v>76</v>
      </c>
      <c r="J9576" s="14" t="s">
        <v>2204</v>
      </c>
      <c r="K9576" s="15" t="n">
        <v>31.56</v>
      </c>
      <c r="L9576" s="0" t="n">
        <v>3</v>
      </c>
      <c r="M9576" s="16" t="n">
        <v>0</v>
      </c>
      <c r="N9576" s="17" t="n">
        <v>10.4148</v>
      </c>
      <c r="O9576" s="0" t="str">
        <f aca="false">TEXT(B9576,"YYYY-MM")</f>
        <v>2016-08</v>
      </c>
      <c r="P9576" s="18" t="n">
        <f aca="false">IFERROR(N9576/K9576,0)</f>
        <v>0.33</v>
      </c>
      <c r="Q9576" s="0" t="str">
        <f aca="false">IF(M9576=0,"No Discount",IF(M9576&lt;0.2,"Low (1-19%)",IF(M9576&lt;0.4,"Medium (20-39%)","High (40%+)")))</f>
        <v>No Discount</v>
      </c>
      <c r="R9576" s="0" t="str">
        <f aca="false">INDEX('Lookup Tables'!$B$2:$B$5,MATCH(F9576,'Lookup Tables'!$A$2:$A$5,0))</f>
        <v>Manager D</v>
      </c>
    </row>
    <row r="9577" customFormat="false" ht="15" hidden="false" customHeight="false" outlineLevel="0" collapsed="false">
      <c r="A9577" s="0" t="s">
        <v>6777</v>
      </c>
      <c r="B9577" s="13" t="n">
        <v>42516</v>
      </c>
      <c r="C9577" s="13" t="n">
        <v>42518</v>
      </c>
      <c r="D9577" s="14" t="s">
        <v>52</v>
      </c>
      <c r="E9577" s="14" t="s">
        <v>53</v>
      </c>
      <c r="F9577" s="14" t="s">
        <v>98</v>
      </c>
      <c r="G9577" s="14" t="s">
        <v>99</v>
      </c>
      <c r="H9577" s="14" t="s">
        <v>56</v>
      </c>
      <c r="I9577" s="14" t="s">
        <v>59</v>
      </c>
      <c r="J9577" s="14" t="s">
        <v>223</v>
      </c>
      <c r="K9577" s="15" t="n">
        <v>105.686</v>
      </c>
      <c r="L9577" s="0" t="n">
        <v>1</v>
      </c>
      <c r="M9577" s="16" t="n">
        <v>0.3</v>
      </c>
      <c r="N9577" s="17" t="n">
        <v>-28.6862</v>
      </c>
      <c r="O9577" s="0" t="str">
        <f aca="false">TEXT(B9577,"YYYY-MM")</f>
        <v>2016-05</v>
      </c>
      <c r="P9577" s="18" t="n">
        <f aca="false">IFERROR(N9577/K9577,0)</f>
        <v>-0.271428571428571</v>
      </c>
      <c r="Q9577" s="0" t="str">
        <f aca="false">IF(M9577=0,"No Discount",IF(M9577&lt;0.2,"Low (1-19%)",IF(M9577&lt;0.4,"Medium (20-39%)","High (40%+)")))</f>
        <v>Medium (20-39%)</v>
      </c>
      <c r="R9577" s="0" t="str">
        <f aca="false">INDEX('Lookup Tables'!$B$2:$B$5,MATCH(F9577,'Lookup Tables'!$A$2:$A$5,0))</f>
        <v>Manager A</v>
      </c>
    </row>
    <row r="9578" customFormat="false" ht="15" hidden="false" customHeight="false" outlineLevel="0" collapsed="false">
      <c r="A9578" s="0" t="s">
        <v>6777</v>
      </c>
      <c r="B9578" s="13" t="n">
        <v>42516</v>
      </c>
      <c r="C9578" s="13" t="n">
        <v>42518</v>
      </c>
      <c r="D9578" s="14" t="s">
        <v>52</v>
      </c>
      <c r="E9578" s="14" t="s">
        <v>53</v>
      </c>
      <c r="F9578" s="14" t="s">
        <v>98</v>
      </c>
      <c r="G9578" s="14" t="s">
        <v>99</v>
      </c>
      <c r="H9578" s="14" t="s">
        <v>80</v>
      </c>
      <c r="I9578" s="14" t="s">
        <v>345</v>
      </c>
      <c r="J9578" s="14" t="s">
        <v>2020</v>
      </c>
      <c r="K9578" s="15" t="n">
        <v>399.54</v>
      </c>
      <c r="L9578" s="0" t="n">
        <v>2</v>
      </c>
      <c r="M9578" s="16" t="n">
        <v>0.4</v>
      </c>
      <c r="N9578" s="17" t="n">
        <v>-79.908</v>
      </c>
      <c r="O9578" s="0" t="str">
        <f aca="false">TEXT(B9578,"YYYY-MM")</f>
        <v>2016-05</v>
      </c>
      <c r="P9578" s="18" t="n">
        <f aca="false">IFERROR(N9578/K9578,0)</f>
        <v>-0.2</v>
      </c>
      <c r="Q9578" s="0" t="str">
        <f aca="false">IF(M9578=0,"No Discount",IF(M9578&lt;0.2,"Low (1-19%)",IF(M9578&lt;0.4,"Medium (20-39%)","High (40%+)")))</f>
        <v>High (40%+)</v>
      </c>
      <c r="R9578" s="0" t="str">
        <f aca="false">INDEX('Lookup Tables'!$B$2:$B$5,MATCH(F9578,'Lookup Tables'!$A$2:$A$5,0))</f>
        <v>Manager A</v>
      </c>
    </row>
    <row r="9579" customFormat="false" ht="15" hidden="false" customHeight="false" outlineLevel="0" collapsed="false">
      <c r="A9579" s="0" t="s">
        <v>6777</v>
      </c>
      <c r="B9579" s="13" t="n">
        <v>42516</v>
      </c>
      <c r="C9579" s="13" t="n">
        <v>42518</v>
      </c>
      <c r="D9579" s="14" t="s">
        <v>52</v>
      </c>
      <c r="E9579" s="14" t="s">
        <v>53</v>
      </c>
      <c r="F9579" s="14" t="s">
        <v>98</v>
      </c>
      <c r="G9579" s="14" t="s">
        <v>99</v>
      </c>
      <c r="H9579" s="14" t="s">
        <v>56</v>
      </c>
      <c r="I9579" s="14" t="s">
        <v>59</v>
      </c>
      <c r="J9579" s="14" t="s">
        <v>2141</v>
      </c>
      <c r="K9579" s="15" t="n">
        <v>104.93</v>
      </c>
      <c r="L9579" s="0" t="n">
        <v>5</v>
      </c>
      <c r="M9579" s="16" t="n">
        <v>0.3</v>
      </c>
      <c r="N9579" s="17" t="n">
        <v>-4.497</v>
      </c>
      <c r="O9579" s="0" t="str">
        <f aca="false">TEXT(B9579,"YYYY-MM")</f>
        <v>2016-05</v>
      </c>
      <c r="P9579" s="18" t="n">
        <f aca="false">IFERROR(N9579/K9579,0)</f>
        <v>-0.0428571428571429</v>
      </c>
      <c r="Q9579" s="0" t="str">
        <f aca="false">IF(M9579=0,"No Discount",IF(M9579&lt;0.2,"Low (1-19%)",IF(M9579&lt;0.4,"Medium (20-39%)","High (40%+)")))</f>
        <v>Medium (20-39%)</v>
      </c>
      <c r="R9579" s="0" t="str">
        <f aca="false">INDEX('Lookup Tables'!$B$2:$B$5,MATCH(F9579,'Lookup Tables'!$A$2:$A$5,0))</f>
        <v>Manager A</v>
      </c>
    </row>
    <row r="9580" customFormat="false" ht="15" hidden="false" customHeight="false" outlineLevel="0" collapsed="false">
      <c r="A9580" s="0" t="s">
        <v>6778</v>
      </c>
      <c r="B9580" s="13" t="n">
        <v>43357</v>
      </c>
      <c r="C9580" s="13" t="n">
        <v>43359</v>
      </c>
      <c r="D9580" s="14" t="s">
        <v>137</v>
      </c>
      <c r="E9580" s="14" t="s">
        <v>97</v>
      </c>
      <c r="F9580" s="14" t="s">
        <v>117</v>
      </c>
      <c r="G9580" s="14" t="s">
        <v>170</v>
      </c>
      <c r="H9580" s="14" t="s">
        <v>80</v>
      </c>
      <c r="I9580" s="14" t="s">
        <v>81</v>
      </c>
      <c r="J9580" s="14" t="s">
        <v>1612</v>
      </c>
      <c r="K9580" s="15" t="n">
        <v>1079.85</v>
      </c>
      <c r="L9580" s="0" t="n">
        <v>3</v>
      </c>
      <c r="M9580" s="16" t="n">
        <v>0</v>
      </c>
      <c r="N9580" s="17" t="n">
        <v>323.955</v>
      </c>
      <c r="O9580" s="0" t="str">
        <f aca="false">TEXT(B9580,"YYYY-MM")</f>
        <v>2018-09</v>
      </c>
      <c r="P9580" s="18" t="n">
        <f aca="false">IFERROR(N9580/K9580,0)</f>
        <v>0.3</v>
      </c>
      <c r="Q9580" s="0" t="str">
        <f aca="false">IF(M9580=0,"No Discount",IF(M9580&lt;0.2,"Low (1-19%)",IF(M9580&lt;0.4,"Medium (20-39%)","High (40%+)")))</f>
        <v>No Discount</v>
      </c>
      <c r="R9580" s="0" t="str">
        <f aca="false">INDEX('Lookup Tables'!$B$2:$B$5,MATCH(F9580,'Lookup Tables'!$A$2:$A$5,0))</f>
        <v>Manager B</v>
      </c>
    </row>
    <row r="9581" customFormat="false" ht="15" hidden="false" customHeight="false" outlineLevel="0" collapsed="false">
      <c r="A9581" s="0" t="s">
        <v>6778</v>
      </c>
      <c r="B9581" s="13" t="n">
        <v>43357</v>
      </c>
      <c r="C9581" s="13" t="n">
        <v>43359</v>
      </c>
      <c r="D9581" s="14" t="s">
        <v>137</v>
      </c>
      <c r="E9581" s="14" t="s">
        <v>97</v>
      </c>
      <c r="F9581" s="14" t="s">
        <v>117</v>
      </c>
      <c r="G9581" s="14" t="s">
        <v>170</v>
      </c>
      <c r="H9581" s="14" t="s">
        <v>65</v>
      </c>
      <c r="I9581" s="14" t="s">
        <v>73</v>
      </c>
      <c r="J9581" s="14" t="s">
        <v>1915</v>
      </c>
      <c r="K9581" s="15" t="n">
        <v>70.98</v>
      </c>
      <c r="L9581" s="0" t="n">
        <v>1</v>
      </c>
      <c r="M9581" s="16" t="n">
        <v>0</v>
      </c>
      <c r="N9581" s="17" t="n">
        <v>3.549</v>
      </c>
      <c r="O9581" s="0" t="str">
        <f aca="false">TEXT(B9581,"YYYY-MM")</f>
        <v>2018-09</v>
      </c>
      <c r="P9581" s="18" t="n">
        <f aca="false">IFERROR(N9581/K9581,0)</f>
        <v>0.05</v>
      </c>
      <c r="Q9581" s="0" t="str">
        <f aca="false">IF(M9581=0,"No Discount",IF(M9581&lt;0.2,"Low (1-19%)",IF(M9581&lt;0.4,"Medium (20-39%)","High (40%+)")))</f>
        <v>No Discount</v>
      </c>
      <c r="R9581" s="0" t="str">
        <f aca="false">INDEX('Lookup Tables'!$B$2:$B$5,MATCH(F9581,'Lookup Tables'!$A$2:$A$5,0))</f>
        <v>Manager B</v>
      </c>
    </row>
    <row r="9582" customFormat="false" ht="15" hidden="false" customHeight="false" outlineLevel="0" collapsed="false">
      <c r="A9582" s="0" t="s">
        <v>6778</v>
      </c>
      <c r="B9582" s="13" t="n">
        <v>43357</v>
      </c>
      <c r="C9582" s="13" t="n">
        <v>43359</v>
      </c>
      <c r="D9582" s="14" t="s">
        <v>137</v>
      </c>
      <c r="E9582" s="14" t="s">
        <v>97</v>
      </c>
      <c r="F9582" s="14" t="s">
        <v>117</v>
      </c>
      <c r="G9582" s="14" t="s">
        <v>170</v>
      </c>
      <c r="H9582" s="14" t="s">
        <v>65</v>
      </c>
      <c r="I9582" s="14" t="s">
        <v>78</v>
      </c>
      <c r="J9582" s="14" t="s">
        <v>1352</v>
      </c>
      <c r="K9582" s="15" t="n">
        <v>29.95</v>
      </c>
      <c r="L9582" s="0" t="n">
        <v>5</v>
      </c>
      <c r="M9582" s="16" t="n">
        <v>0</v>
      </c>
      <c r="N9582" s="17" t="n">
        <v>8.6855</v>
      </c>
      <c r="O9582" s="0" t="str">
        <f aca="false">TEXT(B9582,"YYYY-MM")</f>
        <v>2018-09</v>
      </c>
      <c r="P9582" s="18" t="n">
        <f aca="false">IFERROR(N9582/K9582,0)</f>
        <v>0.29</v>
      </c>
      <c r="Q9582" s="0" t="str">
        <f aca="false">IF(M9582=0,"No Discount",IF(M9582&lt;0.2,"Low (1-19%)",IF(M9582&lt;0.4,"Medium (20-39%)","High (40%+)")))</f>
        <v>No Discount</v>
      </c>
      <c r="R9582" s="0" t="str">
        <f aca="false">INDEX('Lookup Tables'!$B$2:$B$5,MATCH(F9582,'Lookup Tables'!$A$2:$A$5,0))</f>
        <v>Manager B</v>
      </c>
    </row>
    <row r="9583" customFormat="false" ht="15" hidden="false" customHeight="false" outlineLevel="0" collapsed="false">
      <c r="A9583" s="0" t="s">
        <v>6778</v>
      </c>
      <c r="B9583" s="13" t="n">
        <v>43357</v>
      </c>
      <c r="C9583" s="13" t="n">
        <v>43359</v>
      </c>
      <c r="D9583" s="14" t="s">
        <v>137</v>
      </c>
      <c r="E9583" s="14" t="s">
        <v>97</v>
      </c>
      <c r="F9583" s="14" t="s">
        <v>117</v>
      </c>
      <c r="G9583" s="14" t="s">
        <v>170</v>
      </c>
      <c r="H9583" s="14" t="s">
        <v>56</v>
      </c>
      <c r="I9583" s="14" t="s">
        <v>59</v>
      </c>
      <c r="J9583" s="14" t="s">
        <v>3589</v>
      </c>
      <c r="K9583" s="15" t="n">
        <v>589.41</v>
      </c>
      <c r="L9583" s="0" t="n">
        <v>5</v>
      </c>
      <c r="M9583" s="16" t="n">
        <v>0.1</v>
      </c>
      <c r="N9583" s="17" t="n">
        <v>-6.549</v>
      </c>
      <c r="O9583" s="0" t="str">
        <f aca="false">TEXT(B9583,"YYYY-MM")</f>
        <v>2018-09</v>
      </c>
      <c r="P9583" s="18" t="n">
        <f aca="false">IFERROR(N9583/K9583,0)</f>
        <v>-0.0111111111111111</v>
      </c>
      <c r="Q9583" s="0" t="str">
        <f aca="false">IF(M9583=0,"No Discount",IF(M9583&lt;0.2,"Low (1-19%)",IF(M9583&lt;0.4,"Medium (20-39%)","High (40%+)")))</f>
        <v>Low (1-19%)</v>
      </c>
      <c r="R9583" s="0" t="str">
        <f aca="false">INDEX('Lookup Tables'!$B$2:$B$5,MATCH(F9583,'Lookup Tables'!$A$2:$A$5,0))</f>
        <v>Manager B</v>
      </c>
    </row>
    <row r="9584" customFormat="false" ht="15" hidden="false" customHeight="false" outlineLevel="0" collapsed="false">
      <c r="A9584" s="0" t="s">
        <v>6779</v>
      </c>
      <c r="B9584" s="13" t="n">
        <v>42893</v>
      </c>
      <c r="C9584" s="13" t="n">
        <v>42897</v>
      </c>
      <c r="D9584" s="14" t="s">
        <v>69</v>
      </c>
      <c r="E9584" s="14" t="s">
        <v>97</v>
      </c>
      <c r="F9584" s="14" t="s">
        <v>117</v>
      </c>
      <c r="G9584" s="14" t="s">
        <v>118</v>
      </c>
      <c r="H9584" s="14" t="s">
        <v>65</v>
      </c>
      <c r="I9584" s="14" t="s">
        <v>171</v>
      </c>
      <c r="J9584" s="14" t="s">
        <v>301</v>
      </c>
      <c r="K9584" s="15" t="n">
        <v>9.648</v>
      </c>
      <c r="L9584" s="0" t="n">
        <v>6</v>
      </c>
      <c r="M9584" s="16" t="n">
        <v>0.2</v>
      </c>
      <c r="N9584" s="17" t="n">
        <v>3.4974</v>
      </c>
      <c r="O9584" s="0" t="str">
        <f aca="false">TEXT(B9584,"YYYY-MM")</f>
        <v>2017-06</v>
      </c>
      <c r="P9584" s="18" t="n">
        <f aca="false">IFERROR(N9584/K9584,0)</f>
        <v>0.3625</v>
      </c>
      <c r="Q9584" s="0" t="str">
        <f aca="false">IF(M9584=0,"No Discount",IF(M9584&lt;0.2,"Low (1-19%)",IF(M9584&lt;0.4,"Medium (20-39%)","High (40%+)")))</f>
        <v>Medium (20-39%)</v>
      </c>
      <c r="R9584" s="0" t="str">
        <f aca="false">INDEX('Lookup Tables'!$B$2:$B$5,MATCH(F9584,'Lookup Tables'!$A$2:$A$5,0))</f>
        <v>Manager B</v>
      </c>
    </row>
    <row r="9585" customFormat="false" ht="15" hidden="false" customHeight="false" outlineLevel="0" collapsed="false">
      <c r="A9585" s="0" t="s">
        <v>6780</v>
      </c>
      <c r="B9585" s="13" t="n">
        <v>43276</v>
      </c>
      <c r="C9585" s="13" t="n">
        <v>43278</v>
      </c>
      <c r="D9585" s="14" t="s">
        <v>52</v>
      </c>
      <c r="E9585" s="14" t="s">
        <v>53</v>
      </c>
      <c r="F9585" s="14" t="s">
        <v>117</v>
      </c>
      <c r="G9585" s="14" t="s">
        <v>170</v>
      </c>
      <c r="H9585" s="14" t="s">
        <v>56</v>
      </c>
      <c r="I9585" s="14" t="s">
        <v>57</v>
      </c>
      <c r="J9585" s="14" t="s">
        <v>2383</v>
      </c>
      <c r="K9585" s="15" t="n">
        <v>400.784</v>
      </c>
      <c r="L9585" s="0" t="n">
        <v>1</v>
      </c>
      <c r="M9585" s="16" t="n">
        <v>0.2</v>
      </c>
      <c r="N9585" s="17" t="n">
        <v>-5.0098</v>
      </c>
      <c r="O9585" s="0" t="str">
        <f aca="false">TEXT(B9585,"YYYY-MM")</f>
        <v>2018-06</v>
      </c>
      <c r="P9585" s="18" t="n">
        <f aca="false">IFERROR(N9585/K9585,0)</f>
        <v>-0.0125</v>
      </c>
      <c r="Q9585" s="0" t="str">
        <f aca="false">IF(M9585=0,"No Discount",IF(M9585&lt;0.2,"Low (1-19%)",IF(M9585&lt;0.4,"Medium (20-39%)","High (40%+)")))</f>
        <v>Medium (20-39%)</v>
      </c>
      <c r="R9585" s="0" t="str">
        <f aca="false">INDEX('Lookup Tables'!$B$2:$B$5,MATCH(F9585,'Lookup Tables'!$A$2:$A$5,0))</f>
        <v>Manager B</v>
      </c>
    </row>
    <row r="9586" customFormat="false" ht="15" hidden="false" customHeight="false" outlineLevel="0" collapsed="false">
      <c r="A9586" s="0" t="s">
        <v>6781</v>
      </c>
      <c r="B9586" s="13" t="n">
        <v>43338</v>
      </c>
      <c r="C9586" s="13" t="n">
        <v>43339</v>
      </c>
      <c r="D9586" s="14" t="s">
        <v>137</v>
      </c>
      <c r="E9586" s="14" t="s">
        <v>97</v>
      </c>
      <c r="F9586" s="14" t="s">
        <v>98</v>
      </c>
      <c r="G9586" s="14" t="s">
        <v>157</v>
      </c>
      <c r="H9586" s="14" t="s">
        <v>65</v>
      </c>
      <c r="I9586" s="14" t="s">
        <v>73</v>
      </c>
      <c r="J9586" s="14" t="s">
        <v>1882</v>
      </c>
      <c r="K9586" s="15" t="n">
        <v>53.72</v>
      </c>
      <c r="L9586" s="0" t="n">
        <v>4</v>
      </c>
      <c r="M9586" s="16" t="n">
        <v>0</v>
      </c>
      <c r="N9586" s="17" t="n">
        <v>13.9672</v>
      </c>
      <c r="O9586" s="0" t="str">
        <f aca="false">TEXT(B9586,"YYYY-MM")</f>
        <v>2018-08</v>
      </c>
      <c r="P9586" s="18" t="n">
        <f aca="false">IFERROR(N9586/K9586,0)</f>
        <v>0.26</v>
      </c>
      <c r="Q9586" s="0" t="str">
        <f aca="false">IF(M9586=0,"No Discount",IF(M9586&lt;0.2,"Low (1-19%)",IF(M9586&lt;0.4,"Medium (20-39%)","High (40%+)")))</f>
        <v>No Discount</v>
      </c>
      <c r="R9586" s="0" t="str">
        <f aca="false">INDEX('Lookup Tables'!$B$2:$B$5,MATCH(F9586,'Lookup Tables'!$A$2:$A$5,0))</f>
        <v>Manager A</v>
      </c>
    </row>
    <row r="9587" customFormat="false" ht="15" hidden="false" customHeight="false" outlineLevel="0" collapsed="false">
      <c r="A9587" s="0" t="s">
        <v>6782</v>
      </c>
      <c r="B9587" s="13" t="n">
        <v>42973</v>
      </c>
      <c r="C9587" s="13" t="n">
        <v>42975</v>
      </c>
      <c r="D9587" s="14" t="s">
        <v>137</v>
      </c>
      <c r="E9587" s="14" t="s">
        <v>62</v>
      </c>
      <c r="F9587" s="14" t="s">
        <v>54</v>
      </c>
      <c r="G9587" s="14" t="s">
        <v>70</v>
      </c>
      <c r="H9587" s="14" t="s">
        <v>65</v>
      </c>
      <c r="I9587" s="14" t="s">
        <v>91</v>
      </c>
      <c r="J9587" s="14" t="s">
        <v>2850</v>
      </c>
      <c r="K9587" s="15" t="n">
        <v>31.008</v>
      </c>
      <c r="L9587" s="0" t="n">
        <v>1</v>
      </c>
      <c r="M9587" s="16" t="n">
        <v>0.2</v>
      </c>
      <c r="N9587" s="17" t="n">
        <v>11.2404</v>
      </c>
      <c r="O9587" s="0" t="str">
        <f aca="false">TEXT(B9587,"YYYY-MM")</f>
        <v>2017-08</v>
      </c>
      <c r="P9587" s="18" t="n">
        <f aca="false">IFERROR(N9587/K9587,0)</f>
        <v>0.3625</v>
      </c>
      <c r="Q9587" s="0" t="str">
        <f aca="false">IF(M9587=0,"No Discount",IF(M9587&lt;0.2,"Low (1-19%)",IF(M9587&lt;0.4,"Medium (20-39%)","High (40%+)")))</f>
        <v>Medium (20-39%)</v>
      </c>
      <c r="R9587" s="0" t="str">
        <f aca="false">INDEX('Lookup Tables'!$B$2:$B$5,MATCH(F9587,'Lookup Tables'!$A$2:$A$5,0))</f>
        <v>Manager C</v>
      </c>
    </row>
    <row r="9588" customFormat="false" ht="15" hidden="false" customHeight="false" outlineLevel="0" collapsed="false">
      <c r="A9588" s="0" t="s">
        <v>6783</v>
      </c>
      <c r="B9588" s="13" t="n">
        <v>43057</v>
      </c>
      <c r="C9588" s="13" t="n">
        <v>43057</v>
      </c>
      <c r="D9588" s="14" t="s">
        <v>606</v>
      </c>
      <c r="E9588" s="14" t="s">
        <v>53</v>
      </c>
      <c r="F9588" s="14" t="s">
        <v>63</v>
      </c>
      <c r="G9588" s="14" t="s">
        <v>64</v>
      </c>
      <c r="H9588" s="14" t="s">
        <v>65</v>
      </c>
      <c r="I9588" s="14" t="s">
        <v>83</v>
      </c>
      <c r="J9588" s="14" t="s">
        <v>2613</v>
      </c>
      <c r="K9588" s="15" t="n">
        <v>61.12</v>
      </c>
      <c r="L9588" s="0" t="n">
        <v>5</v>
      </c>
      <c r="M9588" s="16" t="n">
        <v>0.2</v>
      </c>
      <c r="N9588" s="17" t="n">
        <v>22.156</v>
      </c>
      <c r="O9588" s="0" t="str">
        <f aca="false">TEXT(B9588,"YYYY-MM")</f>
        <v>2017-11</v>
      </c>
      <c r="P9588" s="18" t="n">
        <f aca="false">IFERROR(N9588/K9588,0)</f>
        <v>0.3625</v>
      </c>
      <c r="Q9588" s="0" t="str">
        <f aca="false">IF(M9588=0,"No Discount",IF(M9588&lt;0.2,"Low (1-19%)",IF(M9588&lt;0.4,"Medium (20-39%)","High (40%+)")))</f>
        <v>Medium (20-39%)</v>
      </c>
      <c r="R9588" s="0" t="str">
        <f aca="false">INDEX('Lookup Tables'!$B$2:$B$5,MATCH(F9588,'Lookup Tables'!$A$2:$A$5,0))</f>
        <v>Manager D</v>
      </c>
    </row>
    <row r="9589" customFormat="false" ht="15" hidden="false" customHeight="false" outlineLevel="0" collapsed="false">
      <c r="A9589" s="0" t="s">
        <v>6784</v>
      </c>
      <c r="B9589" s="13" t="n">
        <v>43207</v>
      </c>
      <c r="C9589" s="13" t="n">
        <v>43212</v>
      </c>
      <c r="D9589" s="14" t="s">
        <v>69</v>
      </c>
      <c r="E9589" s="14" t="s">
        <v>62</v>
      </c>
      <c r="F9589" s="14" t="s">
        <v>98</v>
      </c>
      <c r="G9589" s="14" t="s">
        <v>146</v>
      </c>
      <c r="H9589" s="14" t="s">
        <v>65</v>
      </c>
      <c r="I9589" s="14" t="s">
        <v>73</v>
      </c>
      <c r="J9589" s="14" t="s">
        <v>1578</v>
      </c>
      <c r="K9589" s="15" t="n">
        <v>195.136</v>
      </c>
      <c r="L9589" s="0" t="n">
        <v>4</v>
      </c>
      <c r="M9589" s="16" t="n">
        <v>0.2</v>
      </c>
      <c r="N9589" s="17" t="n">
        <v>-43.9056</v>
      </c>
      <c r="O9589" s="0" t="str">
        <f aca="false">TEXT(B9589,"YYYY-MM")</f>
        <v>2018-04</v>
      </c>
      <c r="P9589" s="18" t="n">
        <f aca="false">IFERROR(N9589/K9589,0)</f>
        <v>-0.225</v>
      </c>
      <c r="Q9589" s="0" t="str">
        <f aca="false">IF(M9589=0,"No Discount",IF(M9589&lt;0.2,"Low (1-19%)",IF(M9589&lt;0.4,"Medium (20-39%)","High (40%+)")))</f>
        <v>Medium (20-39%)</v>
      </c>
      <c r="R9589" s="0" t="str">
        <f aca="false">INDEX('Lookup Tables'!$B$2:$B$5,MATCH(F9589,'Lookup Tables'!$A$2:$A$5,0))</f>
        <v>Manager A</v>
      </c>
    </row>
    <row r="9590" customFormat="false" ht="15" hidden="false" customHeight="false" outlineLevel="0" collapsed="false">
      <c r="A9590" s="0" t="s">
        <v>6785</v>
      </c>
      <c r="B9590" s="13" t="n">
        <v>43304</v>
      </c>
      <c r="C9590" s="13" t="n">
        <v>43309</v>
      </c>
      <c r="D9590" s="14" t="s">
        <v>69</v>
      </c>
      <c r="E9590" s="14" t="s">
        <v>53</v>
      </c>
      <c r="F9590" s="14" t="s">
        <v>98</v>
      </c>
      <c r="G9590" s="14" t="s">
        <v>146</v>
      </c>
      <c r="H9590" s="14" t="s">
        <v>65</v>
      </c>
      <c r="I9590" s="14" t="s">
        <v>78</v>
      </c>
      <c r="J9590" s="14" t="s">
        <v>266</v>
      </c>
      <c r="K9590" s="15" t="n">
        <v>121.536</v>
      </c>
      <c r="L9590" s="0" t="n">
        <v>4</v>
      </c>
      <c r="M9590" s="16" t="n">
        <v>0.2</v>
      </c>
      <c r="N9590" s="17" t="n">
        <v>15.192</v>
      </c>
      <c r="O9590" s="0" t="str">
        <f aca="false">TEXT(B9590,"YYYY-MM")</f>
        <v>2018-07</v>
      </c>
      <c r="P9590" s="18" t="n">
        <f aca="false">IFERROR(N9590/K9590,0)</f>
        <v>0.125</v>
      </c>
      <c r="Q9590" s="0" t="str">
        <f aca="false">IF(M9590=0,"No Discount",IF(M9590&lt;0.2,"Low (1-19%)",IF(M9590&lt;0.4,"Medium (20-39%)","High (40%+)")))</f>
        <v>Medium (20-39%)</v>
      </c>
      <c r="R9590" s="0" t="str">
        <f aca="false">INDEX('Lookup Tables'!$B$2:$B$5,MATCH(F9590,'Lookup Tables'!$A$2:$A$5,0))</f>
        <v>Manager A</v>
      </c>
    </row>
    <row r="9591" customFormat="false" ht="15" hidden="false" customHeight="false" outlineLevel="0" collapsed="false">
      <c r="A9591" s="0" t="s">
        <v>6786</v>
      </c>
      <c r="B9591" s="13" t="n">
        <v>42135</v>
      </c>
      <c r="C9591" s="13" t="n">
        <v>42139</v>
      </c>
      <c r="D9591" s="14" t="s">
        <v>69</v>
      </c>
      <c r="E9591" s="14" t="s">
        <v>97</v>
      </c>
      <c r="F9591" s="14" t="s">
        <v>98</v>
      </c>
      <c r="G9591" s="14" t="s">
        <v>146</v>
      </c>
      <c r="H9591" s="14" t="s">
        <v>65</v>
      </c>
      <c r="I9591" s="14" t="s">
        <v>91</v>
      </c>
      <c r="J9591" s="14" t="s">
        <v>4642</v>
      </c>
      <c r="K9591" s="15" t="n">
        <v>17.472</v>
      </c>
      <c r="L9591" s="0" t="n">
        <v>3</v>
      </c>
      <c r="M9591" s="16" t="n">
        <v>0.2</v>
      </c>
      <c r="N9591" s="17" t="n">
        <v>5.6784</v>
      </c>
      <c r="O9591" s="0" t="str">
        <f aca="false">TEXT(B9591,"YYYY-MM")</f>
        <v>2015-05</v>
      </c>
      <c r="P9591" s="18" t="n">
        <f aca="false">IFERROR(N9591/K9591,0)</f>
        <v>0.325</v>
      </c>
      <c r="Q9591" s="0" t="str">
        <f aca="false">IF(M9591=0,"No Discount",IF(M9591&lt;0.2,"Low (1-19%)",IF(M9591&lt;0.4,"Medium (20-39%)","High (40%+)")))</f>
        <v>Medium (20-39%)</v>
      </c>
      <c r="R9591" s="0" t="str">
        <f aca="false">INDEX('Lookup Tables'!$B$2:$B$5,MATCH(F9591,'Lookup Tables'!$A$2:$A$5,0))</f>
        <v>Manager A</v>
      </c>
    </row>
    <row r="9592" customFormat="false" ht="15" hidden="false" customHeight="false" outlineLevel="0" collapsed="false">
      <c r="A9592" s="0" t="s">
        <v>6786</v>
      </c>
      <c r="B9592" s="13" t="n">
        <v>42135</v>
      </c>
      <c r="C9592" s="13" t="n">
        <v>42139</v>
      </c>
      <c r="D9592" s="14" t="s">
        <v>69</v>
      </c>
      <c r="E9592" s="14" t="s">
        <v>97</v>
      </c>
      <c r="F9592" s="14" t="s">
        <v>98</v>
      </c>
      <c r="G9592" s="14" t="s">
        <v>146</v>
      </c>
      <c r="H9592" s="14" t="s">
        <v>65</v>
      </c>
      <c r="I9592" s="14" t="s">
        <v>83</v>
      </c>
      <c r="J9592" s="14" t="s">
        <v>1638</v>
      </c>
      <c r="K9592" s="15" t="n">
        <v>104.58</v>
      </c>
      <c r="L9592" s="0" t="n">
        <v>9</v>
      </c>
      <c r="M9592" s="16" t="n">
        <v>0.8</v>
      </c>
      <c r="N9592" s="17" t="n">
        <v>-172.557</v>
      </c>
      <c r="O9592" s="0" t="str">
        <f aca="false">TEXT(B9592,"YYYY-MM")</f>
        <v>2015-05</v>
      </c>
      <c r="P9592" s="18" t="n">
        <f aca="false">IFERROR(N9592/K9592,0)</f>
        <v>-1.65</v>
      </c>
      <c r="Q9592" s="0" t="str">
        <f aca="false">IF(M9592=0,"No Discount",IF(M9592&lt;0.2,"Low (1-19%)",IF(M9592&lt;0.4,"Medium (20-39%)","High (40%+)")))</f>
        <v>High (40%+)</v>
      </c>
      <c r="R9592" s="0" t="str">
        <f aca="false">INDEX('Lookup Tables'!$B$2:$B$5,MATCH(F9592,'Lookup Tables'!$A$2:$A$5,0))</f>
        <v>Manager A</v>
      </c>
    </row>
    <row r="9593" customFormat="false" ht="15" hidden="false" customHeight="false" outlineLevel="0" collapsed="false">
      <c r="A9593" s="0" t="s">
        <v>6787</v>
      </c>
      <c r="B9593" s="13" t="n">
        <v>42944</v>
      </c>
      <c r="C9593" s="13" t="n">
        <v>42948</v>
      </c>
      <c r="D9593" s="14" t="s">
        <v>69</v>
      </c>
      <c r="E9593" s="14" t="s">
        <v>97</v>
      </c>
      <c r="F9593" s="14" t="s">
        <v>98</v>
      </c>
      <c r="G9593" s="14" t="s">
        <v>99</v>
      </c>
      <c r="H9593" s="14" t="s">
        <v>56</v>
      </c>
      <c r="I9593" s="14" t="s">
        <v>76</v>
      </c>
      <c r="J9593" s="14" t="s">
        <v>1590</v>
      </c>
      <c r="K9593" s="15" t="n">
        <v>24.7</v>
      </c>
      <c r="L9593" s="0" t="n">
        <v>5</v>
      </c>
      <c r="M9593" s="16" t="n">
        <v>0.6</v>
      </c>
      <c r="N9593" s="17" t="n">
        <v>-9.88</v>
      </c>
      <c r="O9593" s="0" t="str">
        <f aca="false">TEXT(B9593,"YYYY-MM")</f>
        <v>2017-07</v>
      </c>
      <c r="P9593" s="18" t="n">
        <f aca="false">IFERROR(N9593/K9593,0)</f>
        <v>-0.4</v>
      </c>
      <c r="Q9593" s="0" t="str">
        <f aca="false">IF(M9593=0,"No Discount",IF(M9593&lt;0.2,"Low (1-19%)",IF(M9593&lt;0.4,"Medium (20-39%)","High (40%+)")))</f>
        <v>High (40%+)</v>
      </c>
      <c r="R9593" s="0" t="str">
        <f aca="false">INDEX('Lookup Tables'!$B$2:$B$5,MATCH(F9593,'Lookup Tables'!$A$2:$A$5,0))</f>
        <v>Manager A</v>
      </c>
    </row>
    <row r="9594" customFormat="false" ht="15" hidden="false" customHeight="false" outlineLevel="0" collapsed="false">
      <c r="A9594" s="0" t="s">
        <v>6787</v>
      </c>
      <c r="B9594" s="13" t="n">
        <v>42944</v>
      </c>
      <c r="C9594" s="13" t="n">
        <v>42948</v>
      </c>
      <c r="D9594" s="14" t="s">
        <v>69</v>
      </c>
      <c r="E9594" s="14" t="s">
        <v>97</v>
      </c>
      <c r="F9594" s="14" t="s">
        <v>98</v>
      </c>
      <c r="G9594" s="14" t="s">
        <v>99</v>
      </c>
      <c r="H9594" s="14" t="s">
        <v>56</v>
      </c>
      <c r="I9594" s="14" t="s">
        <v>76</v>
      </c>
      <c r="J9594" s="14" t="s">
        <v>5511</v>
      </c>
      <c r="K9594" s="15" t="n">
        <v>302.72</v>
      </c>
      <c r="L9594" s="0" t="n">
        <v>5</v>
      </c>
      <c r="M9594" s="16" t="n">
        <v>0.6</v>
      </c>
      <c r="N9594" s="17" t="n">
        <v>-378.4</v>
      </c>
      <c r="O9594" s="0" t="str">
        <f aca="false">TEXT(B9594,"YYYY-MM")</f>
        <v>2017-07</v>
      </c>
      <c r="P9594" s="18" t="n">
        <f aca="false">IFERROR(N9594/K9594,0)</f>
        <v>-1.25</v>
      </c>
      <c r="Q9594" s="0" t="str">
        <f aca="false">IF(M9594=0,"No Discount",IF(M9594&lt;0.2,"Low (1-19%)",IF(M9594&lt;0.4,"Medium (20-39%)","High (40%+)")))</f>
        <v>High (40%+)</v>
      </c>
      <c r="R9594" s="0" t="str">
        <f aca="false">INDEX('Lookup Tables'!$B$2:$B$5,MATCH(F9594,'Lookup Tables'!$A$2:$A$5,0))</f>
        <v>Manager A</v>
      </c>
    </row>
    <row r="9595" customFormat="false" ht="15" hidden="false" customHeight="false" outlineLevel="0" collapsed="false">
      <c r="A9595" s="0" t="s">
        <v>6788</v>
      </c>
      <c r="B9595" s="13" t="n">
        <v>43357</v>
      </c>
      <c r="C9595" s="13" t="n">
        <v>43362</v>
      </c>
      <c r="D9595" s="14" t="s">
        <v>69</v>
      </c>
      <c r="E9595" s="14" t="s">
        <v>53</v>
      </c>
      <c r="F9595" s="14" t="s">
        <v>117</v>
      </c>
      <c r="G9595" s="14" t="s">
        <v>170</v>
      </c>
      <c r="H9595" s="14" t="s">
        <v>65</v>
      </c>
      <c r="I9595" s="14" t="s">
        <v>91</v>
      </c>
      <c r="J9595" s="14" t="s">
        <v>3148</v>
      </c>
      <c r="K9595" s="15" t="n">
        <v>8.56</v>
      </c>
      <c r="L9595" s="0" t="n">
        <v>2</v>
      </c>
      <c r="M9595" s="16" t="n">
        <v>0</v>
      </c>
      <c r="N9595" s="17" t="n">
        <v>3.852</v>
      </c>
      <c r="O9595" s="0" t="str">
        <f aca="false">TEXT(B9595,"YYYY-MM")</f>
        <v>2018-09</v>
      </c>
      <c r="P9595" s="18" t="n">
        <f aca="false">IFERROR(N9595/K9595,0)</f>
        <v>0.45</v>
      </c>
      <c r="Q9595" s="0" t="str">
        <f aca="false">IF(M9595=0,"No Discount",IF(M9595&lt;0.2,"Low (1-19%)",IF(M9595&lt;0.4,"Medium (20-39%)","High (40%+)")))</f>
        <v>No Discount</v>
      </c>
      <c r="R9595" s="0" t="str">
        <f aca="false">INDEX('Lookup Tables'!$B$2:$B$5,MATCH(F9595,'Lookup Tables'!$A$2:$A$5,0))</f>
        <v>Manager B</v>
      </c>
    </row>
    <row r="9596" customFormat="false" ht="15" hidden="false" customHeight="false" outlineLevel="0" collapsed="false">
      <c r="A9596" s="0" t="s">
        <v>6788</v>
      </c>
      <c r="B9596" s="13" t="n">
        <v>43357</v>
      </c>
      <c r="C9596" s="13" t="n">
        <v>43362</v>
      </c>
      <c r="D9596" s="14" t="s">
        <v>69</v>
      </c>
      <c r="E9596" s="14" t="s">
        <v>53</v>
      </c>
      <c r="F9596" s="14" t="s">
        <v>117</v>
      </c>
      <c r="G9596" s="14" t="s">
        <v>170</v>
      </c>
      <c r="H9596" s="14" t="s">
        <v>65</v>
      </c>
      <c r="I9596" s="14" t="s">
        <v>91</v>
      </c>
      <c r="J9596" s="14" t="s">
        <v>680</v>
      </c>
      <c r="K9596" s="15" t="n">
        <v>11.56</v>
      </c>
      <c r="L9596" s="0" t="n">
        <v>2</v>
      </c>
      <c r="M9596" s="16" t="n">
        <v>0</v>
      </c>
      <c r="N9596" s="17" t="n">
        <v>5.6644</v>
      </c>
      <c r="O9596" s="0" t="str">
        <f aca="false">TEXT(B9596,"YYYY-MM")</f>
        <v>2018-09</v>
      </c>
      <c r="P9596" s="18" t="n">
        <f aca="false">IFERROR(N9596/K9596,0)</f>
        <v>0.49</v>
      </c>
      <c r="Q9596" s="0" t="str">
        <f aca="false">IF(M9596=0,"No Discount",IF(M9596&lt;0.2,"Low (1-19%)",IF(M9596&lt;0.4,"Medium (20-39%)","High (40%+)")))</f>
        <v>No Discount</v>
      </c>
      <c r="R9596" s="0" t="str">
        <f aca="false">INDEX('Lookup Tables'!$B$2:$B$5,MATCH(F9596,'Lookup Tables'!$A$2:$A$5,0))</f>
        <v>Manager B</v>
      </c>
    </row>
    <row r="9597" customFormat="false" ht="15" hidden="false" customHeight="false" outlineLevel="0" collapsed="false">
      <c r="A9597" s="0" t="s">
        <v>6789</v>
      </c>
      <c r="B9597" s="13" t="n">
        <v>43124</v>
      </c>
      <c r="C9597" s="13" t="n">
        <v>43129</v>
      </c>
      <c r="D9597" s="14" t="s">
        <v>69</v>
      </c>
      <c r="E9597" s="14" t="s">
        <v>62</v>
      </c>
      <c r="F9597" s="14" t="s">
        <v>63</v>
      </c>
      <c r="G9597" s="14" t="s">
        <v>64</v>
      </c>
      <c r="H9597" s="14" t="s">
        <v>65</v>
      </c>
      <c r="I9597" s="14" t="s">
        <v>85</v>
      </c>
      <c r="J9597" s="14" t="s">
        <v>115</v>
      </c>
      <c r="K9597" s="15" t="n">
        <v>25.86</v>
      </c>
      <c r="L9597" s="0" t="n">
        <v>3</v>
      </c>
      <c r="M9597" s="16" t="n">
        <v>0</v>
      </c>
      <c r="N9597" s="17" t="n">
        <v>6.7236</v>
      </c>
      <c r="O9597" s="0" t="str">
        <f aca="false">TEXT(B9597,"YYYY-MM")</f>
        <v>2018-01</v>
      </c>
      <c r="P9597" s="18" t="n">
        <f aca="false">IFERROR(N9597/K9597,0)</f>
        <v>0.26</v>
      </c>
      <c r="Q9597" s="0" t="str">
        <f aca="false">IF(M9597=0,"No Discount",IF(M9597&lt;0.2,"Low (1-19%)",IF(M9597&lt;0.4,"Medium (20-39%)","High (40%+)")))</f>
        <v>No Discount</v>
      </c>
      <c r="R9597" s="0" t="str">
        <f aca="false">INDEX('Lookup Tables'!$B$2:$B$5,MATCH(F9597,'Lookup Tables'!$A$2:$A$5,0))</f>
        <v>Manager D</v>
      </c>
    </row>
    <row r="9598" customFormat="false" ht="15" hidden="false" customHeight="false" outlineLevel="0" collapsed="false">
      <c r="A9598" s="0" t="s">
        <v>6789</v>
      </c>
      <c r="B9598" s="13" t="n">
        <v>43124</v>
      </c>
      <c r="C9598" s="13" t="n">
        <v>43129</v>
      </c>
      <c r="D9598" s="14" t="s">
        <v>69</v>
      </c>
      <c r="E9598" s="14" t="s">
        <v>62</v>
      </c>
      <c r="F9598" s="14" t="s">
        <v>63</v>
      </c>
      <c r="G9598" s="14" t="s">
        <v>64</v>
      </c>
      <c r="H9598" s="14" t="s">
        <v>65</v>
      </c>
      <c r="I9598" s="14" t="s">
        <v>83</v>
      </c>
      <c r="J9598" s="14" t="s">
        <v>3612</v>
      </c>
      <c r="K9598" s="15" t="n">
        <v>276.784</v>
      </c>
      <c r="L9598" s="0" t="n">
        <v>2</v>
      </c>
      <c r="M9598" s="16" t="n">
        <v>0.2</v>
      </c>
      <c r="N9598" s="17" t="n">
        <v>89.9548</v>
      </c>
      <c r="O9598" s="0" t="str">
        <f aca="false">TEXT(B9598,"YYYY-MM")</f>
        <v>2018-01</v>
      </c>
      <c r="P9598" s="18" t="n">
        <f aca="false">IFERROR(N9598/K9598,0)</f>
        <v>0.325</v>
      </c>
      <c r="Q9598" s="0" t="str">
        <f aca="false">IF(M9598=0,"No Discount",IF(M9598&lt;0.2,"Low (1-19%)",IF(M9598&lt;0.4,"Medium (20-39%)","High (40%+)")))</f>
        <v>Medium (20-39%)</v>
      </c>
      <c r="R9598" s="0" t="str">
        <f aca="false">INDEX('Lookup Tables'!$B$2:$B$5,MATCH(F9598,'Lookup Tables'!$A$2:$A$5,0))</f>
        <v>Manager D</v>
      </c>
    </row>
    <row r="9599" customFormat="false" ht="15" hidden="false" customHeight="false" outlineLevel="0" collapsed="false">
      <c r="A9599" s="0" t="s">
        <v>6789</v>
      </c>
      <c r="B9599" s="13" t="n">
        <v>43124</v>
      </c>
      <c r="C9599" s="13" t="n">
        <v>43129</v>
      </c>
      <c r="D9599" s="14" t="s">
        <v>69</v>
      </c>
      <c r="E9599" s="14" t="s">
        <v>62</v>
      </c>
      <c r="F9599" s="14" t="s">
        <v>63</v>
      </c>
      <c r="G9599" s="14" t="s">
        <v>64</v>
      </c>
      <c r="H9599" s="14" t="s">
        <v>80</v>
      </c>
      <c r="I9599" s="14" t="s">
        <v>81</v>
      </c>
      <c r="J9599" s="14" t="s">
        <v>4053</v>
      </c>
      <c r="K9599" s="15" t="n">
        <v>110.352</v>
      </c>
      <c r="L9599" s="0" t="n">
        <v>3</v>
      </c>
      <c r="M9599" s="16" t="n">
        <v>0.2</v>
      </c>
      <c r="N9599" s="17" t="n">
        <v>8.2764</v>
      </c>
      <c r="O9599" s="0" t="str">
        <f aca="false">TEXT(B9599,"YYYY-MM")</f>
        <v>2018-01</v>
      </c>
      <c r="P9599" s="18" t="n">
        <f aca="false">IFERROR(N9599/K9599,0)</f>
        <v>0.075</v>
      </c>
      <c r="Q9599" s="0" t="str">
        <f aca="false">IF(M9599=0,"No Discount",IF(M9599&lt;0.2,"Low (1-19%)",IF(M9599&lt;0.4,"Medium (20-39%)","High (40%+)")))</f>
        <v>Medium (20-39%)</v>
      </c>
      <c r="R9599" s="0" t="str">
        <f aca="false">INDEX('Lookup Tables'!$B$2:$B$5,MATCH(F9599,'Lookup Tables'!$A$2:$A$5,0))</f>
        <v>Manager D</v>
      </c>
    </row>
    <row r="9600" customFormat="false" ht="15" hidden="false" customHeight="false" outlineLevel="0" collapsed="false">
      <c r="A9600" s="0" t="s">
        <v>6790</v>
      </c>
      <c r="B9600" s="13" t="n">
        <v>42632</v>
      </c>
      <c r="C9600" s="13" t="n">
        <v>42636</v>
      </c>
      <c r="D9600" s="14" t="s">
        <v>69</v>
      </c>
      <c r="E9600" s="14" t="s">
        <v>97</v>
      </c>
      <c r="F9600" s="14" t="s">
        <v>63</v>
      </c>
      <c r="G9600" s="14" t="s">
        <v>64</v>
      </c>
      <c r="H9600" s="14" t="s">
        <v>56</v>
      </c>
      <c r="I9600" s="14" t="s">
        <v>76</v>
      </c>
      <c r="J9600" s="14" t="s">
        <v>3156</v>
      </c>
      <c r="K9600" s="15" t="n">
        <v>60.84</v>
      </c>
      <c r="L9600" s="0" t="n">
        <v>3</v>
      </c>
      <c r="M9600" s="16" t="n">
        <v>0</v>
      </c>
      <c r="N9600" s="17" t="n">
        <v>19.4688</v>
      </c>
      <c r="O9600" s="0" t="str">
        <f aca="false">TEXT(B9600,"YYYY-MM")</f>
        <v>2016-09</v>
      </c>
      <c r="P9600" s="18" t="n">
        <f aca="false">IFERROR(N9600/K9600,0)</f>
        <v>0.32</v>
      </c>
      <c r="Q9600" s="0" t="str">
        <f aca="false">IF(M9600=0,"No Discount",IF(M9600&lt;0.2,"Low (1-19%)",IF(M9600&lt;0.4,"Medium (20-39%)","High (40%+)")))</f>
        <v>No Discount</v>
      </c>
      <c r="R9600" s="0" t="str">
        <f aca="false">INDEX('Lookup Tables'!$B$2:$B$5,MATCH(F9600,'Lookup Tables'!$A$2:$A$5,0))</f>
        <v>Manager D</v>
      </c>
    </row>
    <row r="9601" customFormat="false" ht="15" hidden="false" customHeight="false" outlineLevel="0" collapsed="false">
      <c r="A9601" s="0" t="s">
        <v>6791</v>
      </c>
      <c r="B9601" s="13" t="n">
        <v>42474</v>
      </c>
      <c r="C9601" s="13" t="n">
        <v>42478</v>
      </c>
      <c r="D9601" s="14" t="s">
        <v>69</v>
      </c>
      <c r="E9601" s="14" t="s">
        <v>53</v>
      </c>
      <c r="F9601" s="14" t="s">
        <v>63</v>
      </c>
      <c r="G9601" s="14" t="s">
        <v>237</v>
      </c>
      <c r="H9601" s="14" t="s">
        <v>65</v>
      </c>
      <c r="I9601" s="14" t="s">
        <v>85</v>
      </c>
      <c r="J9601" s="14" t="s">
        <v>2609</v>
      </c>
      <c r="K9601" s="15" t="n">
        <v>35.208</v>
      </c>
      <c r="L9601" s="0" t="n">
        <v>1</v>
      </c>
      <c r="M9601" s="16" t="n">
        <v>0.2</v>
      </c>
      <c r="N9601" s="17" t="n">
        <v>2.6406</v>
      </c>
      <c r="O9601" s="0" t="str">
        <f aca="false">TEXT(B9601,"YYYY-MM")</f>
        <v>2016-04</v>
      </c>
      <c r="P9601" s="18" t="n">
        <f aca="false">IFERROR(N9601/K9601,0)</f>
        <v>0.075</v>
      </c>
      <c r="Q9601" s="0" t="str">
        <f aca="false">IF(M9601=0,"No Discount",IF(M9601&lt;0.2,"Low (1-19%)",IF(M9601&lt;0.4,"Medium (20-39%)","High (40%+)")))</f>
        <v>Medium (20-39%)</v>
      </c>
      <c r="R9601" s="0" t="str">
        <f aca="false">INDEX('Lookup Tables'!$B$2:$B$5,MATCH(F9601,'Lookup Tables'!$A$2:$A$5,0))</f>
        <v>Manager D</v>
      </c>
    </row>
    <row r="9602" customFormat="false" ht="15" hidden="false" customHeight="false" outlineLevel="0" collapsed="false">
      <c r="A9602" s="0" t="s">
        <v>6792</v>
      </c>
      <c r="B9602" s="13" t="n">
        <v>43228</v>
      </c>
      <c r="C9602" s="13" t="n">
        <v>43231</v>
      </c>
      <c r="D9602" s="14" t="s">
        <v>52</v>
      </c>
      <c r="E9602" s="14" t="s">
        <v>62</v>
      </c>
      <c r="F9602" s="14" t="s">
        <v>98</v>
      </c>
      <c r="G9602" s="14" t="s">
        <v>99</v>
      </c>
      <c r="H9602" s="14" t="s">
        <v>65</v>
      </c>
      <c r="I9602" s="14" t="s">
        <v>91</v>
      </c>
      <c r="J9602" s="14" t="s">
        <v>3058</v>
      </c>
      <c r="K9602" s="15" t="n">
        <v>41.472</v>
      </c>
      <c r="L9602" s="0" t="n">
        <v>8</v>
      </c>
      <c r="M9602" s="16" t="n">
        <v>0.2</v>
      </c>
      <c r="N9602" s="17" t="n">
        <v>14.5152</v>
      </c>
      <c r="O9602" s="0" t="str">
        <f aca="false">TEXT(B9602,"YYYY-MM")</f>
        <v>2018-05</v>
      </c>
      <c r="P9602" s="18" t="n">
        <f aca="false">IFERROR(N9602/K9602,0)</f>
        <v>0.35</v>
      </c>
      <c r="Q9602" s="0" t="str">
        <f aca="false">IF(M9602=0,"No Discount",IF(M9602&lt;0.2,"Low (1-19%)",IF(M9602&lt;0.4,"Medium (20-39%)","High (40%+)")))</f>
        <v>Medium (20-39%)</v>
      </c>
      <c r="R9602" s="0" t="str">
        <f aca="false">INDEX('Lookup Tables'!$B$2:$B$5,MATCH(F9602,'Lookup Tables'!$A$2:$A$5,0))</f>
        <v>Manager A</v>
      </c>
    </row>
    <row r="9603" customFormat="false" ht="15" hidden="false" customHeight="false" outlineLevel="0" collapsed="false">
      <c r="A9603" s="0" t="s">
        <v>6793</v>
      </c>
      <c r="B9603" s="13" t="n">
        <v>42982</v>
      </c>
      <c r="C9603" s="13" t="n">
        <v>42987</v>
      </c>
      <c r="D9603" s="14" t="s">
        <v>69</v>
      </c>
      <c r="E9603" s="14" t="s">
        <v>53</v>
      </c>
      <c r="F9603" s="14" t="s">
        <v>54</v>
      </c>
      <c r="G9603" s="14" t="s">
        <v>787</v>
      </c>
      <c r="H9603" s="14" t="s">
        <v>65</v>
      </c>
      <c r="I9603" s="14" t="s">
        <v>91</v>
      </c>
      <c r="J9603" s="14" t="s">
        <v>1934</v>
      </c>
      <c r="K9603" s="15" t="n">
        <v>239.5</v>
      </c>
      <c r="L9603" s="0" t="n">
        <v>5</v>
      </c>
      <c r="M9603" s="16" t="n">
        <v>0</v>
      </c>
      <c r="N9603" s="17" t="n">
        <v>114.96</v>
      </c>
      <c r="O9603" s="0" t="str">
        <f aca="false">TEXT(B9603,"YYYY-MM")</f>
        <v>2017-09</v>
      </c>
      <c r="P9603" s="18" t="n">
        <f aca="false">IFERROR(N9603/K9603,0)</f>
        <v>0.48</v>
      </c>
      <c r="Q9603" s="0" t="str">
        <f aca="false">IF(M9603=0,"No Discount",IF(M9603&lt;0.2,"Low (1-19%)",IF(M9603&lt;0.4,"Medium (20-39%)","High (40%+)")))</f>
        <v>No Discount</v>
      </c>
      <c r="R9603" s="0" t="str">
        <f aca="false">INDEX('Lookup Tables'!$B$2:$B$5,MATCH(F9603,'Lookup Tables'!$A$2:$A$5,0))</f>
        <v>Manager C</v>
      </c>
    </row>
    <row r="9604" customFormat="false" ht="15" hidden="false" customHeight="false" outlineLevel="0" collapsed="false">
      <c r="A9604" s="0" t="s">
        <v>6794</v>
      </c>
      <c r="B9604" s="13" t="n">
        <v>42143</v>
      </c>
      <c r="C9604" s="13" t="n">
        <v>42146</v>
      </c>
      <c r="D9604" s="14" t="s">
        <v>137</v>
      </c>
      <c r="E9604" s="14" t="s">
        <v>53</v>
      </c>
      <c r="F9604" s="14" t="s">
        <v>54</v>
      </c>
      <c r="G9604" s="14" t="s">
        <v>193</v>
      </c>
      <c r="H9604" s="14" t="s">
        <v>65</v>
      </c>
      <c r="I9604" s="14" t="s">
        <v>303</v>
      </c>
      <c r="J9604" s="14" t="s">
        <v>4440</v>
      </c>
      <c r="K9604" s="15" t="n">
        <v>34.2</v>
      </c>
      <c r="L9604" s="0" t="n">
        <v>5</v>
      </c>
      <c r="M9604" s="16" t="n">
        <v>0</v>
      </c>
      <c r="N9604" s="17" t="n">
        <v>9.234</v>
      </c>
      <c r="O9604" s="0" t="str">
        <f aca="false">TEXT(B9604,"YYYY-MM")</f>
        <v>2015-05</v>
      </c>
      <c r="P9604" s="18" t="n">
        <f aca="false">IFERROR(N9604/K9604,0)</f>
        <v>0.27</v>
      </c>
      <c r="Q9604" s="0" t="str">
        <f aca="false">IF(M9604=0,"No Discount",IF(M9604&lt;0.2,"Low (1-19%)",IF(M9604&lt;0.4,"Medium (20-39%)","High (40%+)")))</f>
        <v>No Discount</v>
      </c>
      <c r="R9604" s="0" t="str">
        <f aca="false">INDEX('Lookup Tables'!$B$2:$B$5,MATCH(F9604,'Lookup Tables'!$A$2:$A$5,0))</f>
        <v>Manager C</v>
      </c>
    </row>
    <row r="9605" customFormat="false" ht="15" hidden="false" customHeight="false" outlineLevel="0" collapsed="false">
      <c r="A9605" s="0" t="s">
        <v>6795</v>
      </c>
      <c r="B9605" s="13" t="n">
        <v>42903</v>
      </c>
      <c r="C9605" s="13" t="n">
        <v>42909</v>
      </c>
      <c r="D9605" s="14" t="s">
        <v>69</v>
      </c>
      <c r="E9605" s="14" t="s">
        <v>62</v>
      </c>
      <c r="F9605" s="14" t="s">
        <v>117</v>
      </c>
      <c r="G9605" s="14" t="s">
        <v>170</v>
      </c>
      <c r="H9605" s="14" t="s">
        <v>56</v>
      </c>
      <c r="I9605" s="14" t="s">
        <v>71</v>
      </c>
      <c r="J9605" s="14" t="s">
        <v>1856</v>
      </c>
      <c r="K9605" s="15" t="n">
        <v>376.866</v>
      </c>
      <c r="L9605" s="0" t="n">
        <v>3</v>
      </c>
      <c r="M9605" s="16" t="n">
        <v>0.4</v>
      </c>
      <c r="N9605" s="17" t="n">
        <v>-213.5574</v>
      </c>
      <c r="O9605" s="0" t="str">
        <f aca="false">TEXT(B9605,"YYYY-MM")</f>
        <v>2017-06</v>
      </c>
      <c r="P9605" s="18" t="n">
        <f aca="false">IFERROR(N9605/K9605,0)</f>
        <v>-0.566666666666667</v>
      </c>
      <c r="Q9605" s="0" t="str">
        <f aca="false">IF(M9605=0,"No Discount",IF(M9605&lt;0.2,"Low (1-19%)",IF(M9605&lt;0.4,"Medium (20-39%)","High (40%+)")))</f>
        <v>High (40%+)</v>
      </c>
      <c r="R9605" s="0" t="str">
        <f aca="false">INDEX('Lookup Tables'!$B$2:$B$5,MATCH(F9605,'Lookup Tables'!$A$2:$A$5,0))</f>
        <v>Manager B</v>
      </c>
    </row>
    <row r="9606" customFormat="false" ht="15" hidden="false" customHeight="false" outlineLevel="0" collapsed="false">
      <c r="A9606" s="0" t="s">
        <v>6796</v>
      </c>
      <c r="B9606" s="13" t="n">
        <v>42676</v>
      </c>
      <c r="C9606" s="13" t="n">
        <v>42679</v>
      </c>
      <c r="D9606" s="14" t="s">
        <v>137</v>
      </c>
      <c r="E9606" s="14" t="s">
        <v>53</v>
      </c>
      <c r="F9606" s="14" t="s">
        <v>54</v>
      </c>
      <c r="G9606" s="14" t="s">
        <v>193</v>
      </c>
      <c r="H9606" s="14" t="s">
        <v>65</v>
      </c>
      <c r="I9606" s="14" t="s">
        <v>85</v>
      </c>
      <c r="J9606" s="14" t="s">
        <v>6797</v>
      </c>
      <c r="K9606" s="15" t="n">
        <v>197.72</v>
      </c>
      <c r="L9606" s="0" t="n">
        <v>4</v>
      </c>
      <c r="M9606" s="16" t="n">
        <v>0</v>
      </c>
      <c r="N9606" s="17" t="n">
        <v>55.3616</v>
      </c>
      <c r="O9606" s="0" t="str">
        <f aca="false">TEXT(B9606,"YYYY-MM")</f>
        <v>2016-11</v>
      </c>
      <c r="P9606" s="18" t="n">
        <f aca="false">IFERROR(N9606/K9606,0)</f>
        <v>0.28</v>
      </c>
      <c r="Q9606" s="0" t="str">
        <f aca="false">IF(M9606=0,"No Discount",IF(M9606&lt;0.2,"Low (1-19%)",IF(M9606&lt;0.4,"Medium (20-39%)","High (40%+)")))</f>
        <v>No Discount</v>
      </c>
      <c r="R9606" s="0" t="str">
        <f aca="false">INDEX('Lookup Tables'!$B$2:$B$5,MATCH(F9606,'Lookup Tables'!$A$2:$A$5,0))</f>
        <v>Manager C</v>
      </c>
    </row>
    <row r="9607" customFormat="false" ht="15" hidden="false" customHeight="false" outlineLevel="0" collapsed="false">
      <c r="A9607" s="0" t="s">
        <v>6798</v>
      </c>
      <c r="B9607" s="13" t="n">
        <v>43408</v>
      </c>
      <c r="C9607" s="13" t="n">
        <v>43413</v>
      </c>
      <c r="D9607" s="14" t="s">
        <v>69</v>
      </c>
      <c r="E9607" s="14" t="s">
        <v>62</v>
      </c>
      <c r="F9607" s="14" t="s">
        <v>117</v>
      </c>
      <c r="G9607" s="14" t="s">
        <v>269</v>
      </c>
      <c r="H9607" s="14" t="s">
        <v>80</v>
      </c>
      <c r="I9607" s="14" t="s">
        <v>123</v>
      </c>
      <c r="J9607" s="14" t="s">
        <v>378</v>
      </c>
      <c r="K9607" s="15" t="n">
        <v>70.72</v>
      </c>
      <c r="L9607" s="0" t="n">
        <v>4</v>
      </c>
      <c r="M9607" s="16" t="n">
        <v>0.2</v>
      </c>
      <c r="N9607" s="17" t="n">
        <v>-6.188</v>
      </c>
      <c r="O9607" s="0" t="str">
        <f aca="false">TEXT(B9607,"YYYY-MM")</f>
        <v>2018-11</v>
      </c>
      <c r="P9607" s="18" t="n">
        <f aca="false">IFERROR(N9607/K9607,0)</f>
        <v>-0.0875</v>
      </c>
      <c r="Q9607" s="0" t="str">
        <f aca="false">IF(M9607=0,"No Discount",IF(M9607&lt;0.2,"Low (1-19%)",IF(M9607&lt;0.4,"Medium (20-39%)","High (40%+)")))</f>
        <v>Medium (20-39%)</v>
      </c>
      <c r="R9607" s="0" t="str">
        <f aca="false">INDEX('Lookup Tables'!$B$2:$B$5,MATCH(F9607,'Lookup Tables'!$A$2:$A$5,0))</f>
        <v>Manager B</v>
      </c>
    </row>
    <row r="9608" customFormat="false" ht="15" hidden="false" customHeight="false" outlineLevel="0" collapsed="false">
      <c r="A9608" s="0" t="s">
        <v>6798</v>
      </c>
      <c r="B9608" s="13" t="n">
        <v>43408</v>
      </c>
      <c r="C9608" s="13" t="n">
        <v>43413</v>
      </c>
      <c r="D9608" s="14" t="s">
        <v>69</v>
      </c>
      <c r="E9608" s="14" t="s">
        <v>62</v>
      </c>
      <c r="F9608" s="14" t="s">
        <v>117</v>
      </c>
      <c r="G9608" s="14" t="s">
        <v>269</v>
      </c>
      <c r="H9608" s="14" t="s">
        <v>65</v>
      </c>
      <c r="I9608" s="14" t="s">
        <v>73</v>
      </c>
      <c r="J9608" s="14" t="s">
        <v>1555</v>
      </c>
      <c r="K9608" s="15" t="n">
        <v>194.352</v>
      </c>
      <c r="L9608" s="0" t="n">
        <v>3</v>
      </c>
      <c r="M9608" s="16" t="n">
        <v>0.2</v>
      </c>
      <c r="N9608" s="17" t="n">
        <v>-43.7292</v>
      </c>
      <c r="O9608" s="0" t="str">
        <f aca="false">TEXT(B9608,"YYYY-MM")</f>
        <v>2018-11</v>
      </c>
      <c r="P9608" s="18" t="n">
        <f aca="false">IFERROR(N9608/K9608,0)</f>
        <v>-0.225</v>
      </c>
      <c r="Q9608" s="0" t="str">
        <f aca="false">IF(M9608=0,"No Discount",IF(M9608&lt;0.2,"Low (1-19%)",IF(M9608&lt;0.4,"Medium (20-39%)","High (40%+)")))</f>
        <v>Medium (20-39%)</v>
      </c>
      <c r="R9608" s="0" t="str">
        <f aca="false">INDEX('Lookup Tables'!$B$2:$B$5,MATCH(F9608,'Lookup Tables'!$A$2:$A$5,0))</f>
        <v>Manager B</v>
      </c>
    </row>
    <row r="9609" customFormat="false" ht="15" hidden="false" customHeight="false" outlineLevel="0" collapsed="false">
      <c r="A9609" s="0" t="s">
        <v>6799</v>
      </c>
      <c r="B9609" s="13" t="n">
        <v>43439</v>
      </c>
      <c r="C9609" s="13" t="n">
        <v>43442</v>
      </c>
      <c r="D9609" s="14" t="s">
        <v>52</v>
      </c>
      <c r="E9609" s="14" t="s">
        <v>53</v>
      </c>
      <c r="F9609" s="14" t="s">
        <v>117</v>
      </c>
      <c r="G9609" s="14" t="s">
        <v>170</v>
      </c>
      <c r="H9609" s="14" t="s">
        <v>65</v>
      </c>
      <c r="I9609" s="14" t="s">
        <v>91</v>
      </c>
      <c r="J9609" s="14" t="s">
        <v>3434</v>
      </c>
      <c r="K9609" s="15" t="n">
        <v>21.6</v>
      </c>
      <c r="L9609" s="0" t="n">
        <v>6</v>
      </c>
      <c r="M9609" s="16" t="n">
        <v>0</v>
      </c>
      <c r="N9609" s="17" t="n">
        <v>9.936</v>
      </c>
      <c r="O9609" s="0" t="str">
        <f aca="false">TEXT(B9609,"YYYY-MM")</f>
        <v>2018-12</v>
      </c>
      <c r="P9609" s="18" t="n">
        <f aca="false">IFERROR(N9609/K9609,0)</f>
        <v>0.46</v>
      </c>
      <c r="Q9609" s="0" t="str">
        <f aca="false">IF(M9609=0,"No Discount",IF(M9609&lt;0.2,"Low (1-19%)",IF(M9609&lt;0.4,"Medium (20-39%)","High (40%+)")))</f>
        <v>No Discount</v>
      </c>
      <c r="R9609" s="0" t="str">
        <f aca="false">INDEX('Lookup Tables'!$B$2:$B$5,MATCH(F9609,'Lookup Tables'!$A$2:$A$5,0))</f>
        <v>Manager B</v>
      </c>
    </row>
    <row r="9610" customFormat="false" ht="15" hidden="false" customHeight="false" outlineLevel="0" collapsed="false">
      <c r="A9610" s="0" t="s">
        <v>6799</v>
      </c>
      <c r="B9610" s="13" t="n">
        <v>43439</v>
      </c>
      <c r="C9610" s="13" t="n">
        <v>43442</v>
      </c>
      <c r="D9610" s="14" t="s">
        <v>52</v>
      </c>
      <c r="E9610" s="14" t="s">
        <v>53</v>
      </c>
      <c r="F9610" s="14" t="s">
        <v>117</v>
      </c>
      <c r="G9610" s="14" t="s">
        <v>170</v>
      </c>
      <c r="H9610" s="14" t="s">
        <v>65</v>
      </c>
      <c r="I9610" s="14" t="s">
        <v>66</v>
      </c>
      <c r="J9610" s="14" t="s">
        <v>2359</v>
      </c>
      <c r="K9610" s="15" t="n">
        <v>11.07</v>
      </c>
      <c r="L9610" s="0" t="n">
        <v>3</v>
      </c>
      <c r="M9610" s="16" t="n">
        <v>0</v>
      </c>
      <c r="N9610" s="17" t="n">
        <v>5.2029</v>
      </c>
      <c r="O9610" s="0" t="str">
        <f aca="false">TEXT(B9610,"YYYY-MM")</f>
        <v>2018-12</v>
      </c>
      <c r="P9610" s="18" t="n">
        <f aca="false">IFERROR(N9610/K9610,0)</f>
        <v>0.47</v>
      </c>
      <c r="Q9610" s="0" t="str">
        <f aca="false">IF(M9610=0,"No Discount",IF(M9610&lt;0.2,"Low (1-19%)",IF(M9610&lt;0.4,"Medium (20-39%)","High (40%+)")))</f>
        <v>No Discount</v>
      </c>
      <c r="R9610" s="0" t="str">
        <f aca="false">INDEX('Lookup Tables'!$B$2:$B$5,MATCH(F9610,'Lookup Tables'!$A$2:$A$5,0))</f>
        <v>Manager B</v>
      </c>
    </row>
    <row r="9611" customFormat="false" ht="15" hidden="false" customHeight="false" outlineLevel="0" collapsed="false">
      <c r="A9611" s="0" t="s">
        <v>6800</v>
      </c>
      <c r="B9611" s="13" t="n">
        <v>42871</v>
      </c>
      <c r="C9611" s="13" t="n">
        <v>42874</v>
      </c>
      <c r="D9611" s="14" t="s">
        <v>52</v>
      </c>
      <c r="E9611" s="14" t="s">
        <v>53</v>
      </c>
      <c r="F9611" s="14" t="s">
        <v>63</v>
      </c>
      <c r="G9611" s="14" t="s">
        <v>64</v>
      </c>
      <c r="H9611" s="14" t="s">
        <v>56</v>
      </c>
      <c r="I9611" s="14" t="s">
        <v>76</v>
      </c>
      <c r="J9611" s="14" t="s">
        <v>3022</v>
      </c>
      <c r="K9611" s="15" t="n">
        <v>282.84</v>
      </c>
      <c r="L9611" s="0" t="n">
        <v>4</v>
      </c>
      <c r="M9611" s="16" t="n">
        <v>0</v>
      </c>
      <c r="N9611" s="17" t="n">
        <v>19.7988</v>
      </c>
      <c r="O9611" s="0" t="str">
        <f aca="false">TEXT(B9611,"YYYY-MM")</f>
        <v>2017-05</v>
      </c>
      <c r="P9611" s="18" t="n">
        <f aca="false">IFERROR(N9611/K9611,0)</f>
        <v>0.07</v>
      </c>
      <c r="Q9611" s="0" t="str">
        <f aca="false">IF(M9611=0,"No Discount",IF(M9611&lt;0.2,"Low (1-19%)",IF(M9611&lt;0.4,"Medium (20-39%)","High (40%+)")))</f>
        <v>No Discount</v>
      </c>
      <c r="R9611" s="0" t="str">
        <f aca="false">INDEX('Lookup Tables'!$B$2:$B$5,MATCH(F9611,'Lookup Tables'!$A$2:$A$5,0))</f>
        <v>Manager D</v>
      </c>
    </row>
    <row r="9612" customFormat="false" ht="15" hidden="false" customHeight="false" outlineLevel="0" collapsed="false">
      <c r="A9612" s="0" t="s">
        <v>6800</v>
      </c>
      <c r="B9612" s="13" t="n">
        <v>42871</v>
      </c>
      <c r="C9612" s="13" t="n">
        <v>42874</v>
      </c>
      <c r="D9612" s="14" t="s">
        <v>52</v>
      </c>
      <c r="E9612" s="14" t="s">
        <v>53</v>
      </c>
      <c r="F9612" s="14" t="s">
        <v>63</v>
      </c>
      <c r="G9612" s="14" t="s">
        <v>64</v>
      </c>
      <c r="H9612" s="14" t="s">
        <v>65</v>
      </c>
      <c r="I9612" s="14" t="s">
        <v>66</v>
      </c>
      <c r="J9612" s="14" t="s">
        <v>1900</v>
      </c>
      <c r="K9612" s="15" t="n">
        <v>27.72</v>
      </c>
      <c r="L9612" s="0" t="n">
        <v>9</v>
      </c>
      <c r="M9612" s="16" t="n">
        <v>0</v>
      </c>
      <c r="N9612" s="17" t="n">
        <v>13.3056</v>
      </c>
      <c r="O9612" s="0" t="str">
        <f aca="false">TEXT(B9612,"YYYY-MM")</f>
        <v>2017-05</v>
      </c>
      <c r="P9612" s="18" t="n">
        <f aca="false">IFERROR(N9612/K9612,0)</f>
        <v>0.48</v>
      </c>
      <c r="Q9612" s="0" t="str">
        <f aca="false">IF(M9612=0,"No Discount",IF(M9612&lt;0.2,"Low (1-19%)",IF(M9612&lt;0.4,"Medium (20-39%)","High (40%+)")))</f>
        <v>No Discount</v>
      </c>
      <c r="R9612" s="0" t="str">
        <f aca="false">INDEX('Lookup Tables'!$B$2:$B$5,MATCH(F9612,'Lookup Tables'!$A$2:$A$5,0))</f>
        <v>Manager D</v>
      </c>
    </row>
    <row r="9613" customFormat="false" ht="15" hidden="false" customHeight="false" outlineLevel="0" collapsed="false">
      <c r="A9613" s="0" t="s">
        <v>6801</v>
      </c>
      <c r="B9613" s="13" t="n">
        <v>43397</v>
      </c>
      <c r="C9613" s="13" t="n">
        <v>43403</v>
      </c>
      <c r="D9613" s="14" t="s">
        <v>69</v>
      </c>
      <c r="E9613" s="14" t="s">
        <v>53</v>
      </c>
      <c r="F9613" s="14" t="s">
        <v>54</v>
      </c>
      <c r="G9613" s="14" t="s">
        <v>690</v>
      </c>
      <c r="H9613" s="14" t="s">
        <v>65</v>
      </c>
      <c r="I9613" s="14" t="s">
        <v>171</v>
      </c>
      <c r="J9613" s="14" t="s">
        <v>296</v>
      </c>
      <c r="K9613" s="15" t="n">
        <v>11.68</v>
      </c>
      <c r="L9613" s="0" t="n">
        <v>4</v>
      </c>
      <c r="M9613" s="16" t="n">
        <v>0</v>
      </c>
      <c r="N9613" s="17" t="n">
        <v>5.256</v>
      </c>
      <c r="O9613" s="0" t="str">
        <f aca="false">TEXT(B9613,"YYYY-MM")</f>
        <v>2018-10</v>
      </c>
      <c r="P9613" s="18" t="n">
        <f aca="false">IFERROR(N9613/K9613,0)</f>
        <v>0.45</v>
      </c>
      <c r="Q9613" s="0" t="str">
        <f aca="false">IF(M9613=0,"No Discount",IF(M9613&lt;0.2,"Low (1-19%)",IF(M9613&lt;0.4,"Medium (20-39%)","High (40%+)")))</f>
        <v>No Discount</v>
      </c>
      <c r="R9613" s="0" t="str">
        <f aca="false">INDEX('Lookup Tables'!$B$2:$B$5,MATCH(F9613,'Lookup Tables'!$A$2:$A$5,0))</f>
        <v>Manager C</v>
      </c>
    </row>
    <row r="9614" customFormat="false" ht="15" hidden="false" customHeight="false" outlineLevel="0" collapsed="false">
      <c r="A9614" s="0" t="s">
        <v>6802</v>
      </c>
      <c r="B9614" s="13" t="n">
        <v>42996</v>
      </c>
      <c r="C9614" s="13" t="n">
        <v>43000</v>
      </c>
      <c r="D9614" s="14" t="s">
        <v>69</v>
      </c>
      <c r="E9614" s="14" t="s">
        <v>53</v>
      </c>
      <c r="F9614" s="14" t="s">
        <v>63</v>
      </c>
      <c r="G9614" s="14" t="s">
        <v>64</v>
      </c>
      <c r="H9614" s="14" t="s">
        <v>80</v>
      </c>
      <c r="I9614" s="14" t="s">
        <v>81</v>
      </c>
      <c r="J9614" s="14" t="s">
        <v>3186</v>
      </c>
      <c r="K9614" s="15" t="n">
        <v>239.984</v>
      </c>
      <c r="L9614" s="0" t="n">
        <v>2</v>
      </c>
      <c r="M9614" s="16" t="n">
        <v>0.2</v>
      </c>
      <c r="N9614" s="17" t="n">
        <v>23.9984</v>
      </c>
      <c r="O9614" s="0" t="str">
        <f aca="false">TEXT(B9614,"YYYY-MM")</f>
        <v>2017-09</v>
      </c>
      <c r="P9614" s="18" t="n">
        <f aca="false">IFERROR(N9614/K9614,0)</f>
        <v>0.1</v>
      </c>
      <c r="Q9614" s="0" t="str">
        <f aca="false">IF(M9614=0,"No Discount",IF(M9614&lt;0.2,"Low (1-19%)",IF(M9614&lt;0.4,"Medium (20-39%)","High (40%+)")))</f>
        <v>Medium (20-39%)</v>
      </c>
      <c r="R9614" s="0" t="str">
        <f aca="false">INDEX('Lookup Tables'!$B$2:$B$5,MATCH(F9614,'Lookup Tables'!$A$2:$A$5,0))</f>
        <v>Manager D</v>
      </c>
    </row>
    <row r="9615" customFormat="false" ht="15" hidden="false" customHeight="false" outlineLevel="0" collapsed="false">
      <c r="A9615" s="0" t="s">
        <v>6803</v>
      </c>
      <c r="B9615" s="13" t="n">
        <v>42319</v>
      </c>
      <c r="C9615" s="13" t="n">
        <v>42321</v>
      </c>
      <c r="D9615" s="14" t="s">
        <v>137</v>
      </c>
      <c r="E9615" s="14" t="s">
        <v>62</v>
      </c>
      <c r="F9615" s="14" t="s">
        <v>63</v>
      </c>
      <c r="G9615" s="14" t="s">
        <v>94</v>
      </c>
      <c r="H9615" s="14" t="s">
        <v>65</v>
      </c>
      <c r="I9615" s="14" t="s">
        <v>85</v>
      </c>
      <c r="J9615" s="14" t="s">
        <v>86</v>
      </c>
      <c r="K9615" s="15" t="n">
        <v>22.98</v>
      </c>
      <c r="L9615" s="0" t="n">
        <v>1</v>
      </c>
      <c r="M9615" s="16" t="n">
        <v>0</v>
      </c>
      <c r="N9615" s="17" t="n">
        <v>6.894</v>
      </c>
      <c r="O9615" s="0" t="str">
        <f aca="false">TEXT(B9615,"YYYY-MM")</f>
        <v>2015-11</v>
      </c>
      <c r="P9615" s="18" t="n">
        <f aca="false">IFERROR(N9615/K9615,0)</f>
        <v>0.3</v>
      </c>
      <c r="Q9615" s="0" t="str">
        <f aca="false">IF(M9615=0,"No Discount",IF(M9615&lt;0.2,"Low (1-19%)",IF(M9615&lt;0.4,"Medium (20-39%)","High (40%+)")))</f>
        <v>No Discount</v>
      </c>
      <c r="R9615" s="0" t="str">
        <f aca="false">INDEX('Lookup Tables'!$B$2:$B$5,MATCH(F9615,'Lookup Tables'!$A$2:$A$5,0))</f>
        <v>Manager D</v>
      </c>
    </row>
    <row r="9616" customFormat="false" ht="15" hidden="false" customHeight="false" outlineLevel="0" collapsed="false">
      <c r="A9616" s="0" t="s">
        <v>6803</v>
      </c>
      <c r="B9616" s="13" t="n">
        <v>42319</v>
      </c>
      <c r="C9616" s="13" t="n">
        <v>42321</v>
      </c>
      <c r="D9616" s="14" t="s">
        <v>137</v>
      </c>
      <c r="E9616" s="14" t="s">
        <v>62</v>
      </c>
      <c r="F9616" s="14" t="s">
        <v>63</v>
      </c>
      <c r="G9616" s="14" t="s">
        <v>94</v>
      </c>
      <c r="H9616" s="14" t="s">
        <v>80</v>
      </c>
      <c r="I9616" s="14" t="s">
        <v>123</v>
      </c>
      <c r="J9616" s="14" t="s">
        <v>2281</v>
      </c>
      <c r="K9616" s="15" t="n">
        <v>102.13</v>
      </c>
      <c r="L9616" s="0" t="n">
        <v>7</v>
      </c>
      <c r="M9616" s="16" t="n">
        <v>0</v>
      </c>
      <c r="N9616" s="17" t="n">
        <v>15.3195</v>
      </c>
      <c r="O9616" s="0" t="str">
        <f aca="false">TEXT(B9616,"YYYY-MM")</f>
        <v>2015-11</v>
      </c>
      <c r="P9616" s="18" t="n">
        <f aca="false">IFERROR(N9616/K9616,0)</f>
        <v>0.15</v>
      </c>
      <c r="Q9616" s="0" t="str">
        <f aca="false">IF(M9616=0,"No Discount",IF(M9616&lt;0.2,"Low (1-19%)",IF(M9616&lt;0.4,"Medium (20-39%)","High (40%+)")))</f>
        <v>No Discount</v>
      </c>
      <c r="R9616" s="0" t="str">
        <f aca="false">INDEX('Lookup Tables'!$B$2:$B$5,MATCH(F9616,'Lookup Tables'!$A$2:$A$5,0))</f>
        <v>Manager D</v>
      </c>
    </row>
    <row r="9617" customFormat="false" ht="15" hidden="false" customHeight="false" outlineLevel="0" collapsed="false">
      <c r="A9617" s="0" t="s">
        <v>6803</v>
      </c>
      <c r="B9617" s="13" t="n">
        <v>42319</v>
      </c>
      <c r="C9617" s="13" t="n">
        <v>42321</v>
      </c>
      <c r="D9617" s="14" t="s">
        <v>137</v>
      </c>
      <c r="E9617" s="14" t="s">
        <v>62</v>
      </c>
      <c r="F9617" s="14" t="s">
        <v>63</v>
      </c>
      <c r="G9617" s="14" t="s">
        <v>94</v>
      </c>
      <c r="H9617" s="14" t="s">
        <v>65</v>
      </c>
      <c r="I9617" s="14" t="s">
        <v>83</v>
      </c>
      <c r="J9617" s="14" t="s">
        <v>804</v>
      </c>
      <c r="K9617" s="15" t="n">
        <v>2033.584</v>
      </c>
      <c r="L9617" s="0" t="n">
        <v>2</v>
      </c>
      <c r="M9617" s="16" t="n">
        <v>0.2</v>
      </c>
      <c r="N9617" s="17" t="n">
        <v>762.594</v>
      </c>
      <c r="O9617" s="0" t="str">
        <f aca="false">TEXT(B9617,"YYYY-MM")</f>
        <v>2015-11</v>
      </c>
      <c r="P9617" s="18" t="n">
        <f aca="false">IFERROR(N9617/K9617,0)</f>
        <v>0.375</v>
      </c>
      <c r="Q9617" s="0" t="str">
        <f aca="false">IF(M9617=0,"No Discount",IF(M9617&lt;0.2,"Low (1-19%)",IF(M9617&lt;0.4,"Medium (20-39%)","High (40%+)")))</f>
        <v>Medium (20-39%)</v>
      </c>
      <c r="R9617" s="0" t="str">
        <f aca="false">INDEX('Lookup Tables'!$B$2:$B$5,MATCH(F9617,'Lookup Tables'!$A$2:$A$5,0))</f>
        <v>Manager D</v>
      </c>
    </row>
    <row r="9618" customFormat="false" ht="15" hidden="false" customHeight="false" outlineLevel="0" collapsed="false">
      <c r="A9618" s="0" t="s">
        <v>6804</v>
      </c>
      <c r="B9618" s="13" t="n">
        <v>42969</v>
      </c>
      <c r="C9618" s="13" t="n">
        <v>42976</v>
      </c>
      <c r="D9618" s="14" t="s">
        <v>69</v>
      </c>
      <c r="E9618" s="14" t="s">
        <v>62</v>
      </c>
      <c r="F9618" s="14" t="s">
        <v>63</v>
      </c>
      <c r="G9618" s="14" t="s">
        <v>64</v>
      </c>
      <c r="H9618" s="14" t="s">
        <v>65</v>
      </c>
      <c r="I9618" s="14" t="s">
        <v>78</v>
      </c>
      <c r="J9618" s="14" t="s">
        <v>1476</v>
      </c>
      <c r="K9618" s="15" t="n">
        <v>5.76</v>
      </c>
      <c r="L9618" s="0" t="n">
        <v>2</v>
      </c>
      <c r="M9618" s="16" t="n">
        <v>0</v>
      </c>
      <c r="N9618" s="17" t="n">
        <v>1.6704</v>
      </c>
      <c r="O9618" s="0" t="str">
        <f aca="false">TEXT(B9618,"YYYY-MM")</f>
        <v>2017-08</v>
      </c>
      <c r="P9618" s="18" t="n">
        <f aca="false">IFERROR(N9618/K9618,0)</f>
        <v>0.29</v>
      </c>
      <c r="Q9618" s="0" t="str">
        <f aca="false">IF(M9618=0,"No Discount",IF(M9618&lt;0.2,"Low (1-19%)",IF(M9618&lt;0.4,"Medium (20-39%)","High (40%+)")))</f>
        <v>No Discount</v>
      </c>
      <c r="R9618" s="0" t="str">
        <f aca="false">INDEX('Lookup Tables'!$B$2:$B$5,MATCH(F9618,'Lookup Tables'!$A$2:$A$5,0))</f>
        <v>Manager D</v>
      </c>
    </row>
    <row r="9619" customFormat="false" ht="15" hidden="false" customHeight="false" outlineLevel="0" collapsed="false">
      <c r="A9619" s="0" t="s">
        <v>6805</v>
      </c>
      <c r="B9619" s="13" t="n">
        <v>43420</v>
      </c>
      <c r="C9619" s="13" t="n">
        <v>43425</v>
      </c>
      <c r="D9619" s="14" t="s">
        <v>69</v>
      </c>
      <c r="E9619" s="14" t="s">
        <v>62</v>
      </c>
      <c r="F9619" s="14" t="s">
        <v>117</v>
      </c>
      <c r="G9619" s="14" t="s">
        <v>269</v>
      </c>
      <c r="H9619" s="14" t="s">
        <v>80</v>
      </c>
      <c r="I9619" s="14" t="s">
        <v>570</v>
      </c>
      <c r="J9619" s="14" t="s">
        <v>1084</v>
      </c>
      <c r="K9619" s="15" t="n">
        <v>899.982</v>
      </c>
      <c r="L9619" s="0" t="n">
        <v>3</v>
      </c>
      <c r="M9619" s="16" t="n">
        <v>0.4</v>
      </c>
      <c r="N9619" s="17" t="n">
        <v>74.9985</v>
      </c>
      <c r="O9619" s="0" t="str">
        <f aca="false">TEXT(B9619,"YYYY-MM")</f>
        <v>2018-11</v>
      </c>
      <c r="P9619" s="18" t="n">
        <f aca="false">IFERROR(N9619/K9619,0)</f>
        <v>0.0833333333333333</v>
      </c>
      <c r="Q9619" s="0" t="str">
        <f aca="false">IF(M9619=0,"No Discount",IF(M9619&lt;0.2,"Low (1-19%)",IF(M9619&lt;0.4,"Medium (20-39%)","High (40%+)")))</f>
        <v>High (40%+)</v>
      </c>
      <c r="R9619" s="0" t="str">
        <f aca="false">INDEX('Lookup Tables'!$B$2:$B$5,MATCH(F9619,'Lookup Tables'!$A$2:$A$5,0))</f>
        <v>Manager B</v>
      </c>
    </row>
    <row r="9620" customFormat="false" ht="15" hidden="false" customHeight="false" outlineLevel="0" collapsed="false">
      <c r="A9620" s="0" t="s">
        <v>6805</v>
      </c>
      <c r="B9620" s="13" t="n">
        <v>43420</v>
      </c>
      <c r="C9620" s="13" t="n">
        <v>43425</v>
      </c>
      <c r="D9620" s="14" t="s">
        <v>69</v>
      </c>
      <c r="E9620" s="14" t="s">
        <v>62</v>
      </c>
      <c r="F9620" s="14" t="s">
        <v>117</v>
      </c>
      <c r="G9620" s="14" t="s">
        <v>269</v>
      </c>
      <c r="H9620" s="14" t="s">
        <v>65</v>
      </c>
      <c r="I9620" s="14" t="s">
        <v>78</v>
      </c>
      <c r="J9620" s="14" t="s">
        <v>1630</v>
      </c>
      <c r="K9620" s="15" t="n">
        <v>86.352</v>
      </c>
      <c r="L9620" s="0" t="n">
        <v>3</v>
      </c>
      <c r="M9620" s="16" t="n">
        <v>0.2</v>
      </c>
      <c r="N9620" s="17" t="n">
        <v>5.397</v>
      </c>
      <c r="O9620" s="0" t="str">
        <f aca="false">TEXT(B9620,"YYYY-MM")</f>
        <v>2018-11</v>
      </c>
      <c r="P9620" s="18" t="n">
        <f aca="false">IFERROR(N9620/K9620,0)</f>
        <v>0.0625</v>
      </c>
      <c r="Q9620" s="0" t="str">
        <f aca="false">IF(M9620=0,"No Discount",IF(M9620&lt;0.2,"Low (1-19%)",IF(M9620&lt;0.4,"Medium (20-39%)","High (40%+)")))</f>
        <v>Medium (20-39%)</v>
      </c>
      <c r="R9620" s="0" t="str">
        <f aca="false">INDEX('Lookup Tables'!$B$2:$B$5,MATCH(F9620,'Lookup Tables'!$A$2:$A$5,0))</f>
        <v>Manager B</v>
      </c>
    </row>
    <row r="9621" customFormat="false" ht="15" hidden="false" customHeight="false" outlineLevel="0" collapsed="false">
      <c r="A9621" s="0" t="s">
        <v>6805</v>
      </c>
      <c r="B9621" s="13" t="n">
        <v>43420</v>
      </c>
      <c r="C9621" s="13" t="n">
        <v>43425</v>
      </c>
      <c r="D9621" s="14" t="s">
        <v>69</v>
      </c>
      <c r="E9621" s="14" t="s">
        <v>62</v>
      </c>
      <c r="F9621" s="14" t="s">
        <v>117</v>
      </c>
      <c r="G9621" s="14" t="s">
        <v>269</v>
      </c>
      <c r="H9621" s="14" t="s">
        <v>80</v>
      </c>
      <c r="I9621" s="14" t="s">
        <v>123</v>
      </c>
      <c r="J9621" s="14" t="s">
        <v>632</v>
      </c>
      <c r="K9621" s="15" t="n">
        <v>139.96</v>
      </c>
      <c r="L9621" s="0" t="n">
        <v>5</v>
      </c>
      <c r="M9621" s="16" t="n">
        <v>0.2</v>
      </c>
      <c r="N9621" s="17" t="n">
        <v>-1.7495</v>
      </c>
      <c r="O9621" s="0" t="str">
        <f aca="false">TEXT(B9621,"YYYY-MM")</f>
        <v>2018-11</v>
      </c>
      <c r="P9621" s="18" t="n">
        <f aca="false">IFERROR(N9621/K9621,0)</f>
        <v>-0.0125</v>
      </c>
      <c r="Q9621" s="0" t="str">
        <f aca="false">IF(M9621=0,"No Discount",IF(M9621&lt;0.2,"Low (1-19%)",IF(M9621&lt;0.4,"Medium (20-39%)","High (40%+)")))</f>
        <v>Medium (20-39%)</v>
      </c>
      <c r="R9621" s="0" t="str">
        <f aca="false">INDEX('Lookup Tables'!$B$2:$B$5,MATCH(F9621,'Lookup Tables'!$A$2:$A$5,0))</f>
        <v>Manager B</v>
      </c>
    </row>
    <row r="9622" customFormat="false" ht="15" hidden="false" customHeight="false" outlineLevel="0" collapsed="false">
      <c r="A9622" s="0" t="s">
        <v>6806</v>
      </c>
      <c r="B9622" s="13" t="n">
        <v>42273</v>
      </c>
      <c r="C9622" s="13" t="n">
        <v>42277</v>
      </c>
      <c r="D9622" s="14" t="s">
        <v>69</v>
      </c>
      <c r="E9622" s="14" t="s">
        <v>97</v>
      </c>
      <c r="F9622" s="14" t="s">
        <v>117</v>
      </c>
      <c r="G9622" s="14" t="s">
        <v>269</v>
      </c>
      <c r="H9622" s="14" t="s">
        <v>65</v>
      </c>
      <c r="I9622" s="14" t="s">
        <v>85</v>
      </c>
      <c r="J9622" s="14" t="s">
        <v>5401</v>
      </c>
      <c r="K9622" s="15" t="n">
        <v>16.704</v>
      </c>
      <c r="L9622" s="0" t="n">
        <v>6</v>
      </c>
      <c r="M9622" s="16" t="n">
        <v>0.2</v>
      </c>
      <c r="N9622" s="17" t="n">
        <v>1.2528</v>
      </c>
      <c r="O9622" s="0" t="str">
        <f aca="false">TEXT(B9622,"YYYY-MM")</f>
        <v>2015-09</v>
      </c>
      <c r="P9622" s="18" t="n">
        <f aca="false">IFERROR(N9622/K9622,0)</f>
        <v>0.075</v>
      </c>
      <c r="Q9622" s="0" t="str">
        <f aca="false">IF(M9622=0,"No Discount",IF(M9622&lt;0.2,"Low (1-19%)",IF(M9622&lt;0.4,"Medium (20-39%)","High (40%+)")))</f>
        <v>Medium (20-39%)</v>
      </c>
      <c r="R9622" s="0" t="str">
        <f aca="false">INDEX('Lookup Tables'!$B$2:$B$5,MATCH(F9622,'Lookup Tables'!$A$2:$A$5,0))</f>
        <v>Manager B</v>
      </c>
    </row>
    <row r="9623" customFormat="false" ht="15" hidden="false" customHeight="false" outlineLevel="0" collapsed="false">
      <c r="A9623" s="0" t="s">
        <v>6806</v>
      </c>
      <c r="B9623" s="13" t="n">
        <v>42273</v>
      </c>
      <c r="C9623" s="13" t="n">
        <v>42277</v>
      </c>
      <c r="D9623" s="14" t="s">
        <v>69</v>
      </c>
      <c r="E9623" s="14" t="s">
        <v>97</v>
      </c>
      <c r="F9623" s="14" t="s">
        <v>117</v>
      </c>
      <c r="G9623" s="14" t="s">
        <v>269</v>
      </c>
      <c r="H9623" s="14" t="s">
        <v>80</v>
      </c>
      <c r="I9623" s="14" t="s">
        <v>123</v>
      </c>
      <c r="J9623" s="14" t="s">
        <v>6083</v>
      </c>
      <c r="K9623" s="15" t="n">
        <v>3.152</v>
      </c>
      <c r="L9623" s="0" t="n">
        <v>2</v>
      </c>
      <c r="M9623" s="16" t="n">
        <v>0.2</v>
      </c>
      <c r="N9623" s="17" t="n">
        <v>0.4728</v>
      </c>
      <c r="O9623" s="0" t="str">
        <f aca="false">TEXT(B9623,"YYYY-MM")</f>
        <v>2015-09</v>
      </c>
      <c r="P9623" s="18" t="n">
        <f aca="false">IFERROR(N9623/K9623,0)</f>
        <v>0.15</v>
      </c>
      <c r="Q9623" s="0" t="str">
        <f aca="false">IF(M9623=0,"No Discount",IF(M9623&lt;0.2,"Low (1-19%)",IF(M9623&lt;0.4,"Medium (20-39%)","High (40%+)")))</f>
        <v>Medium (20-39%)</v>
      </c>
      <c r="R9623" s="0" t="str">
        <f aca="false">INDEX('Lookup Tables'!$B$2:$B$5,MATCH(F9623,'Lookup Tables'!$A$2:$A$5,0))</f>
        <v>Manager B</v>
      </c>
    </row>
    <row r="9624" customFormat="false" ht="15" hidden="false" customHeight="false" outlineLevel="0" collapsed="false">
      <c r="A9624" s="0" t="s">
        <v>6806</v>
      </c>
      <c r="B9624" s="13" t="n">
        <v>42273</v>
      </c>
      <c r="C9624" s="13" t="n">
        <v>42277</v>
      </c>
      <c r="D9624" s="14" t="s">
        <v>69</v>
      </c>
      <c r="E9624" s="14" t="s">
        <v>97</v>
      </c>
      <c r="F9624" s="14" t="s">
        <v>117</v>
      </c>
      <c r="G9624" s="14" t="s">
        <v>269</v>
      </c>
      <c r="H9624" s="14" t="s">
        <v>65</v>
      </c>
      <c r="I9624" s="14" t="s">
        <v>91</v>
      </c>
      <c r="J9624" s="14" t="s">
        <v>3350</v>
      </c>
      <c r="K9624" s="15" t="n">
        <v>32.896</v>
      </c>
      <c r="L9624" s="0" t="n">
        <v>4</v>
      </c>
      <c r="M9624" s="16" t="n">
        <v>0.2</v>
      </c>
      <c r="N9624" s="17" t="n">
        <v>11.1024</v>
      </c>
      <c r="O9624" s="0" t="str">
        <f aca="false">TEXT(B9624,"YYYY-MM")</f>
        <v>2015-09</v>
      </c>
      <c r="P9624" s="18" t="n">
        <f aca="false">IFERROR(N9624/K9624,0)</f>
        <v>0.3375</v>
      </c>
      <c r="Q9624" s="0" t="str">
        <f aca="false">IF(M9624=0,"No Discount",IF(M9624&lt;0.2,"Low (1-19%)",IF(M9624&lt;0.4,"Medium (20-39%)","High (40%+)")))</f>
        <v>Medium (20-39%)</v>
      </c>
      <c r="R9624" s="0" t="str">
        <f aca="false">INDEX('Lookup Tables'!$B$2:$B$5,MATCH(F9624,'Lookup Tables'!$A$2:$A$5,0))</f>
        <v>Manager B</v>
      </c>
    </row>
    <row r="9625" customFormat="false" ht="15" hidden="false" customHeight="false" outlineLevel="0" collapsed="false">
      <c r="A9625" s="0" t="s">
        <v>6807</v>
      </c>
      <c r="B9625" s="13" t="n">
        <v>43280</v>
      </c>
      <c r="C9625" s="13" t="n">
        <v>43281</v>
      </c>
      <c r="D9625" s="14" t="s">
        <v>137</v>
      </c>
      <c r="E9625" s="14" t="s">
        <v>53</v>
      </c>
      <c r="F9625" s="14" t="s">
        <v>98</v>
      </c>
      <c r="G9625" s="14" t="s">
        <v>99</v>
      </c>
      <c r="H9625" s="14" t="s">
        <v>65</v>
      </c>
      <c r="I9625" s="14" t="s">
        <v>85</v>
      </c>
      <c r="J9625" s="14" t="s">
        <v>1150</v>
      </c>
      <c r="K9625" s="15" t="n">
        <v>21.392</v>
      </c>
      <c r="L9625" s="0" t="n">
        <v>2</v>
      </c>
      <c r="M9625" s="16" t="n">
        <v>0.8</v>
      </c>
      <c r="N9625" s="17" t="n">
        <v>-54.5496</v>
      </c>
      <c r="O9625" s="0" t="str">
        <f aca="false">TEXT(B9625,"YYYY-MM")</f>
        <v>2018-06</v>
      </c>
      <c r="P9625" s="18" t="n">
        <f aca="false">IFERROR(N9625/K9625,0)</f>
        <v>-2.55</v>
      </c>
      <c r="Q9625" s="0" t="str">
        <f aca="false">IF(M9625=0,"No Discount",IF(M9625&lt;0.2,"Low (1-19%)",IF(M9625&lt;0.4,"Medium (20-39%)","High (40%+)")))</f>
        <v>High (40%+)</v>
      </c>
      <c r="R9625" s="0" t="str">
        <f aca="false">INDEX('Lookup Tables'!$B$2:$B$5,MATCH(F9625,'Lookup Tables'!$A$2:$A$5,0))</f>
        <v>Manager A</v>
      </c>
    </row>
    <row r="9626" customFormat="false" ht="15" hidden="false" customHeight="false" outlineLevel="0" collapsed="false">
      <c r="A9626" s="0" t="s">
        <v>6807</v>
      </c>
      <c r="B9626" s="13" t="n">
        <v>43280</v>
      </c>
      <c r="C9626" s="13" t="n">
        <v>43281</v>
      </c>
      <c r="D9626" s="14" t="s">
        <v>137</v>
      </c>
      <c r="E9626" s="14" t="s">
        <v>53</v>
      </c>
      <c r="F9626" s="14" t="s">
        <v>98</v>
      </c>
      <c r="G9626" s="14" t="s">
        <v>99</v>
      </c>
      <c r="H9626" s="14" t="s">
        <v>56</v>
      </c>
      <c r="I9626" s="14" t="s">
        <v>71</v>
      </c>
      <c r="J9626" s="14" t="s">
        <v>2295</v>
      </c>
      <c r="K9626" s="15" t="n">
        <v>307.314</v>
      </c>
      <c r="L9626" s="0" t="n">
        <v>3</v>
      </c>
      <c r="M9626" s="16" t="n">
        <v>0.3</v>
      </c>
      <c r="N9626" s="17" t="n">
        <v>-39.5118</v>
      </c>
      <c r="O9626" s="0" t="str">
        <f aca="false">TEXT(B9626,"YYYY-MM")</f>
        <v>2018-06</v>
      </c>
      <c r="P9626" s="18" t="n">
        <f aca="false">IFERROR(N9626/K9626,0)</f>
        <v>-0.128571428571429</v>
      </c>
      <c r="Q9626" s="0" t="str">
        <f aca="false">IF(M9626=0,"No Discount",IF(M9626&lt;0.2,"Low (1-19%)",IF(M9626&lt;0.4,"Medium (20-39%)","High (40%+)")))</f>
        <v>Medium (20-39%)</v>
      </c>
      <c r="R9626" s="0" t="str">
        <f aca="false">INDEX('Lookup Tables'!$B$2:$B$5,MATCH(F9626,'Lookup Tables'!$A$2:$A$5,0))</f>
        <v>Manager A</v>
      </c>
    </row>
    <row r="9627" customFormat="false" ht="15" hidden="false" customHeight="false" outlineLevel="0" collapsed="false">
      <c r="A9627" s="0" t="s">
        <v>6807</v>
      </c>
      <c r="B9627" s="13" t="n">
        <v>43280</v>
      </c>
      <c r="C9627" s="13" t="n">
        <v>43281</v>
      </c>
      <c r="D9627" s="14" t="s">
        <v>137</v>
      </c>
      <c r="E9627" s="14" t="s">
        <v>53</v>
      </c>
      <c r="F9627" s="14" t="s">
        <v>98</v>
      </c>
      <c r="G9627" s="14" t="s">
        <v>99</v>
      </c>
      <c r="H9627" s="14" t="s">
        <v>56</v>
      </c>
      <c r="I9627" s="14" t="s">
        <v>57</v>
      </c>
      <c r="J9627" s="14" t="s">
        <v>2624</v>
      </c>
      <c r="K9627" s="15" t="n">
        <v>409.9992</v>
      </c>
      <c r="L9627" s="0" t="n">
        <v>3</v>
      </c>
      <c r="M9627" s="16" t="n">
        <v>0.32</v>
      </c>
      <c r="N9627" s="17" t="n">
        <v>-96.4704</v>
      </c>
      <c r="O9627" s="0" t="str">
        <f aca="false">TEXT(B9627,"YYYY-MM")</f>
        <v>2018-06</v>
      </c>
      <c r="P9627" s="18" t="n">
        <f aca="false">IFERROR(N9627/K9627,0)</f>
        <v>-0.235294117647059</v>
      </c>
      <c r="Q9627" s="0" t="str">
        <f aca="false">IF(M9627=0,"No Discount",IF(M9627&lt;0.2,"Low (1-19%)",IF(M9627&lt;0.4,"Medium (20-39%)","High (40%+)")))</f>
        <v>Medium (20-39%)</v>
      </c>
      <c r="R9627" s="0" t="str">
        <f aca="false">INDEX('Lookup Tables'!$B$2:$B$5,MATCH(F9627,'Lookup Tables'!$A$2:$A$5,0))</f>
        <v>Manager A</v>
      </c>
    </row>
    <row r="9628" customFormat="false" ht="15" hidden="false" customHeight="false" outlineLevel="0" collapsed="false">
      <c r="A9628" s="0" t="s">
        <v>6808</v>
      </c>
      <c r="B9628" s="13" t="n">
        <v>43366</v>
      </c>
      <c r="C9628" s="13" t="n">
        <v>43368</v>
      </c>
      <c r="D9628" s="14" t="s">
        <v>137</v>
      </c>
      <c r="E9628" s="14" t="s">
        <v>62</v>
      </c>
      <c r="F9628" s="14" t="s">
        <v>98</v>
      </c>
      <c r="G9628" s="14" t="s">
        <v>99</v>
      </c>
      <c r="H9628" s="14" t="s">
        <v>65</v>
      </c>
      <c r="I9628" s="14" t="s">
        <v>91</v>
      </c>
      <c r="J9628" s="14" t="s">
        <v>5852</v>
      </c>
      <c r="K9628" s="15" t="n">
        <v>9.248</v>
      </c>
      <c r="L9628" s="0" t="n">
        <v>2</v>
      </c>
      <c r="M9628" s="16" t="n">
        <v>0.2</v>
      </c>
      <c r="N9628" s="17" t="n">
        <v>3.3524</v>
      </c>
      <c r="O9628" s="0" t="str">
        <f aca="false">TEXT(B9628,"YYYY-MM")</f>
        <v>2018-09</v>
      </c>
      <c r="P9628" s="18" t="n">
        <f aca="false">IFERROR(N9628/K9628,0)</f>
        <v>0.3625</v>
      </c>
      <c r="Q9628" s="0" t="str">
        <f aca="false">IF(M9628=0,"No Discount",IF(M9628&lt;0.2,"Low (1-19%)",IF(M9628&lt;0.4,"Medium (20-39%)","High (40%+)")))</f>
        <v>Medium (20-39%)</v>
      </c>
      <c r="R9628" s="0" t="str">
        <f aca="false">INDEX('Lookup Tables'!$B$2:$B$5,MATCH(F9628,'Lookup Tables'!$A$2:$A$5,0))</f>
        <v>Manager A</v>
      </c>
    </row>
    <row r="9629" customFormat="false" ht="15" hidden="false" customHeight="false" outlineLevel="0" collapsed="false">
      <c r="A9629" s="0" t="s">
        <v>6809</v>
      </c>
      <c r="B9629" s="13" t="n">
        <v>42331</v>
      </c>
      <c r="C9629" s="13" t="n">
        <v>42335</v>
      </c>
      <c r="D9629" s="14" t="s">
        <v>69</v>
      </c>
      <c r="E9629" s="14" t="s">
        <v>53</v>
      </c>
      <c r="F9629" s="14" t="s">
        <v>98</v>
      </c>
      <c r="G9629" s="14" t="s">
        <v>157</v>
      </c>
      <c r="H9629" s="14" t="s">
        <v>65</v>
      </c>
      <c r="I9629" s="14" t="s">
        <v>83</v>
      </c>
      <c r="J9629" s="14" t="s">
        <v>1371</v>
      </c>
      <c r="K9629" s="15" t="n">
        <v>14.67</v>
      </c>
      <c r="L9629" s="0" t="n">
        <v>3</v>
      </c>
      <c r="M9629" s="16" t="n">
        <v>0</v>
      </c>
      <c r="N9629" s="17" t="n">
        <v>6.7482</v>
      </c>
      <c r="O9629" s="0" t="str">
        <f aca="false">TEXT(B9629,"YYYY-MM")</f>
        <v>2015-11</v>
      </c>
      <c r="P9629" s="18" t="n">
        <f aca="false">IFERROR(N9629/K9629,0)</f>
        <v>0.46</v>
      </c>
      <c r="Q9629" s="0" t="str">
        <f aca="false">IF(M9629=0,"No Discount",IF(M9629&lt;0.2,"Low (1-19%)",IF(M9629&lt;0.4,"Medium (20-39%)","High (40%+)")))</f>
        <v>No Discount</v>
      </c>
      <c r="R9629" s="0" t="str">
        <f aca="false">INDEX('Lookup Tables'!$B$2:$B$5,MATCH(F9629,'Lookup Tables'!$A$2:$A$5,0))</f>
        <v>Manager A</v>
      </c>
    </row>
    <row r="9630" customFormat="false" ht="15" hidden="false" customHeight="false" outlineLevel="0" collapsed="false">
      <c r="A9630" s="0" t="s">
        <v>6810</v>
      </c>
      <c r="B9630" s="13" t="n">
        <v>42017</v>
      </c>
      <c r="C9630" s="13" t="n">
        <v>42022</v>
      </c>
      <c r="D9630" s="14" t="s">
        <v>69</v>
      </c>
      <c r="E9630" s="14" t="s">
        <v>53</v>
      </c>
      <c r="F9630" s="14" t="s">
        <v>117</v>
      </c>
      <c r="G9630" s="14" t="s">
        <v>269</v>
      </c>
      <c r="H9630" s="14" t="s">
        <v>65</v>
      </c>
      <c r="I9630" s="14" t="s">
        <v>91</v>
      </c>
      <c r="J9630" s="14" t="s">
        <v>1264</v>
      </c>
      <c r="K9630" s="15" t="n">
        <v>37.408</v>
      </c>
      <c r="L9630" s="0" t="n">
        <v>7</v>
      </c>
      <c r="M9630" s="16" t="n">
        <v>0.2</v>
      </c>
      <c r="N9630" s="17" t="n">
        <v>13.0928</v>
      </c>
      <c r="O9630" s="0" t="str">
        <f aca="false">TEXT(B9630,"YYYY-MM")</f>
        <v>2015-01</v>
      </c>
      <c r="P9630" s="18" t="n">
        <f aca="false">IFERROR(N9630/K9630,0)</f>
        <v>0.35</v>
      </c>
      <c r="Q9630" s="0" t="str">
        <f aca="false">IF(M9630=0,"No Discount",IF(M9630&lt;0.2,"Low (1-19%)",IF(M9630&lt;0.4,"Medium (20-39%)","High (40%+)")))</f>
        <v>Medium (20-39%)</v>
      </c>
      <c r="R9630" s="0" t="str">
        <f aca="false">INDEX('Lookup Tables'!$B$2:$B$5,MATCH(F9630,'Lookup Tables'!$A$2:$A$5,0))</f>
        <v>Manager B</v>
      </c>
    </row>
    <row r="9631" customFormat="false" ht="15" hidden="false" customHeight="false" outlineLevel="0" collapsed="false">
      <c r="A9631" s="0" t="s">
        <v>6810</v>
      </c>
      <c r="B9631" s="13" t="n">
        <v>42017</v>
      </c>
      <c r="C9631" s="13" t="n">
        <v>42022</v>
      </c>
      <c r="D9631" s="14" t="s">
        <v>69</v>
      </c>
      <c r="E9631" s="14" t="s">
        <v>53</v>
      </c>
      <c r="F9631" s="14" t="s">
        <v>117</v>
      </c>
      <c r="G9631" s="14" t="s">
        <v>269</v>
      </c>
      <c r="H9631" s="14" t="s">
        <v>65</v>
      </c>
      <c r="I9631" s="14" t="s">
        <v>83</v>
      </c>
      <c r="J9631" s="14" t="s">
        <v>3413</v>
      </c>
      <c r="K9631" s="15" t="n">
        <v>3.438</v>
      </c>
      <c r="L9631" s="0" t="n">
        <v>2</v>
      </c>
      <c r="M9631" s="16" t="n">
        <v>0.7</v>
      </c>
      <c r="N9631" s="17" t="n">
        <v>-2.5212</v>
      </c>
      <c r="O9631" s="0" t="str">
        <f aca="false">TEXT(B9631,"YYYY-MM")</f>
        <v>2015-01</v>
      </c>
      <c r="P9631" s="18" t="n">
        <f aca="false">IFERROR(N9631/K9631,0)</f>
        <v>-0.733333333333333</v>
      </c>
      <c r="Q9631" s="0" t="str">
        <f aca="false">IF(M9631=0,"No Discount",IF(M9631&lt;0.2,"Low (1-19%)",IF(M9631&lt;0.4,"Medium (20-39%)","High (40%+)")))</f>
        <v>High (40%+)</v>
      </c>
      <c r="R9631" s="0" t="str">
        <f aca="false">INDEX('Lookup Tables'!$B$2:$B$5,MATCH(F9631,'Lookup Tables'!$A$2:$A$5,0))</f>
        <v>Manager B</v>
      </c>
    </row>
    <row r="9632" customFormat="false" ht="15" hidden="false" customHeight="false" outlineLevel="0" collapsed="false">
      <c r="A9632" s="0" t="s">
        <v>6811</v>
      </c>
      <c r="B9632" s="13" t="n">
        <v>42886</v>
      </c>
      <c r="C9632" s="13" t="n">
        <v>42892</v>
      </c>
      <c r="D9632" s="14" t="s">
        <v>69</v>
      </c>
      <c r="E9632" s="14" t="s">
        <v>53</v>
      </c>
      <c r="F9632" s="14" t="s">
        <v>117</v>
      </c>
      <c r="G9632" s="14" t="s">
        <v>170</v>
      </c>
      <c r="H9632" s="14" t="s">
        <v>65</v>
      </c>
      <c r="I9632" s="14" t="s">
        <v>83</v>
      </c>
      <c r="J9632" s="14" t="s">
        <v>248</v>
      </c>
      <c r="K9632" s="15" t="n">
        <v>7.152</v>
      </c>
      <c r="L9632" s="0" t="n">
        <v>3</v>
      </c>
      <c r="M9632" s="16" t="n">
        <v>0.2</v>
      </c>
      <c r="N9632" s="17" t="n">
        <v>2.3244</v>
      </c>
      <c r="O9632" s="0" t="str">
        <f aca="false">TEXT(B9632,"YYYY-MM")</f>
        <v>2017-05</v>
      </c>
      <c r="P9632" s="18" t="n">
        <f aca="false">IFERROR(N9632/K9632,0)</f>
        <v>0.325</v>
      </c>
      <c r="Q9632" s="0" t="str">
        <f aca="false">IF(M9632=0,"No Discount",IF(M9632&lt;0.2,"Low (1-19%)",IF(M9632&lt;0.4,"Medium (20-39%)","High (40%+)")))</f>
        <v>Medium (20-39%)</v>
      </c>
      <c r="R9632" s="0" t="str">
        <f aca="false">INDEX('Lookup Tables'!$B$2:$B$5,MATCH(F9632,'Lookup Tables'!$A$2:$A$5,0))</f>
        <v>Manager B</v>
      </c>
    </row>
    <row r="9633" customFormat="false" ht="15" hidden="false" customHeight="false" outlineLevel="0" collapsed="false">
      <c r="A9633" s="0" t="s">
        <v>6811</v>
      </c>
      <c r="B9633" s="13" t="n">
        <v>42886</v>
      </c>
      <c r="C9633" s="13" t="n">
        <v>42892</v>
      </c>
      <c r="D9633" s="14" t="s">
        <v>69</v>
      </c>
      <c r="E9633" s="14" t="s">
        <v>53</v>
      </c>
      <c r="F9633" s="14" t="s">
        <v>117</v>
      </c>
      <c r="G9633" s="14" t="s">
        <v>170</v>
      </c>
      <c r="H9633" s="14" t="s">
        <v>80</v>
      </c>
      <c r="I9633" s="14" t="s">
        <v>81</v>
      </c>
      <c r="J9633" s="14" t="s">
        <v>3729</v>
      </c>
      <c r="K9633" s="15" t="n">
        <v>179.7</v>
      </c>
      <c r="L9633" s="0" t="n">
        <v>6</v>
      </c>
      <c r="M9633" s="16" t="n">
        <v>0</v>
      </c>
      <c r="N9633" s="17" t="n">
        <v>88.053</v>
      </c>
      <c r="O9633" s="0" t="str">
        <f aca="false">TEXT(B9633,"YYYY-MM")</f>
        <v>2017-05</v>
      </c>
      <c r="P9633" s="18" t="n">
        <f aca="false">IFERROR(N9633/K9633,0)</f>
        <v>0.49</v>
      </c>
      <c r="Q9633" s="0" t="str">
        <f aca="false">IF(M9633=0,"No Discount",IF(M9633&lt;0.2,"Low (1-19%)",IF(M9633&lt;0.4,"Medium (20-39%)","High (40%+)")))</f>
        <v>No Discount</v>
      </c>
      <c r="R9633" s="0" t="str">
        <f aca="false">INDEX('Lookup Tables'!$B$2:$B$5,MATCH(F9633,'Lookup Tables'!$A$2:$A$5,0))</f>
        <v>Manager B</v>
      </c>
    </row>
    <row r="9634" customFormat="false" ht="15" hidden="false" customHeight="false" outlineLevel="0" collapsed="false">
      <c r="A9634" s="0" t="s">
        <v>6812</v>
      </c>
      <c r="B9634" s="13" t="n">
        <v>43144</v>
      </c>
      <c r="C9634" s="13" t="n">
        <v>43148</v>
      </c>
      <c r="D9634" s="14" t="s">
        <v>69</v>
      </c>
      <c r="E9634" s="14" t="s">
        <v>53</v>
      </c>
      <c r="F9634" s="14" t="s">
        <v>98</v>
      </c>
      <c r="G9634" s="14" t="s">
        <v>153</v>
      </c>
      <c r="H9634" s="14" t="s">
        <v>65</v>
      </c>
      <c r="I9634" s="14" t="s">
        <v>85</v>
      </c>
      <c r="J9634" s="14" t="s">
        <v>2271</v>
      </c>
      <c r="K9634" s="15" t="n">
        <v>90.64</v>
      </c>
      <c r="L9634" s="0" t="n">
        <v>8</v>
      </c>
      <c r="M9634" s="16" t="n">
        <v>0</v>
      </c>
      <c r="N9634" s="17" t="n">
        <v>38.9752</v>
      </c>
      <c r="O9634" s="0" t="str">
        <f aca="false">TEXT(B9634,"YYYY-MM")</f>
        <v>2018-02</v>
      </c>
      <c r="P9634" s="18" t="n">
        <f aca="false">IFERROR(N9634/K9634,0)</f>
        <v>0.43</v>
      </c>
      <c r="Q9634" s="0" t="str">
        <f aca="false">IF(M9634=0,"No Discount",IF(M9634&lt;0.2,"Low (1-19%)",IF(M9634&lt;0.4,"Medium (20-39%)","High (40%+)")))</f>
        <v>No Discount</v>
      </c>
      <c r="R9634" s="0" t="str">
        <f aca="false">INDEX('Lookup Tables'!$B$2:$B$5,MATCH(F9634,'Lookup Tables'!$A$2:$A$5,0))</f>
        <v>Manager A</v>
      </c>
    </row>
    <row r="9635" customFormat="false" ht="15" hidden="false" customHeight="false" outlineLevel="0" collapsed="false">
      <c r="A9635" s="0" t="s">
        <v>6813</v>
      </c>
      <c r="B9635" s="13" t="n">
        <v>42291</v>
      </c>
      <c r="C9635" s="13" t="n">
        <v>42294</v>
      </c>
      <c r="D9635" s="14" t="s">
        <v>137</v>
      </c>
      <c r="E9635" s="14" t="s">
        <v>53</v>
      </c>
      <c r="F9635" s="14" t="s">
        <v>117</v>
      </c>
      <c r="G9635" s="14" t="s">
        <v>584</v>
      </c>
      <c r="H9635" s="14" t="s">
        <v>80</v>
      </c>
      <c r="I9635" s="14" t="s">
        <v>123</v>
      </c>
      <c r="J9635" s="14" t="s">
        <v>1837</v>
      </c>
      <c r="K9635" s="15" t="n">
        <v>177</v>
      </c>
      <c r="L9635" s="0" t="n">
        <v>3</v>
      </c>
      <c r="M9635" s="16" t="n">
        <v>0</v>
      </c>
      <c r="N9635" s="17" t="n">
        <v>30.09</v>
      </c>
      <c r="O9635" s="0" t="str">
        <f aca="false">TEXT(B9635,"YYYY-MM")</f>
        <v>2015-10</v>
      </c>
      <c r="P9635" s="18" t="n">
        <f aca="false">IFERROR(N9635/K9635,0)</f>
        <v>0.17</v>
      </c>
      <c r="Q9635" s="0" t="str">
        <f aca="false">IF(M9635=0,"No Discount",IF(M9635&lt;0.2,"Low (1-19%)",IF(M9635&lt;0.4,"Medium (20-39%)","High (40%+)")))</f>
        <v>No Discount</v>
      </c>
      <c r="R9635" s="0" t="str">
        <f aca="false">INDEX('Lookup Tables'!$B$2:$B$5,MATCH(F9635,'Lookup Tables'!$A$2:$A$5,0))</f>
        <v>Manager B</v>
      </c>
    </row>
    <row r="9636" customFormat="false" ht="15" hidden="false" customHeight="false" outlineLevel="0" collapsed="false">
      <c r="A9636" s="0" t="s">
        <v>6813</v>
      </c>
      <c r="B9636" s="13" t="n">
        <v>42291</v>
      </c>
      <c r="C9636" s="13" t="n">
        <v>42294</v>
      </c>
      <c r="D9636" s="14" t="s">
        <v>137</v>
      </c>
      <c r="E9636" s="14" t="s">
        <v>53</v>
      </c>
      <c r="F9636" s="14" t="s">
        <v>117</v>
      </c>
      <c r="G9636" s="14" t="s">
        <v>584</v>
      </c>
      <c r="H9636" s="14" t="s">
        <v>65</v>
      </c>
      <c r="I9636" s="14" t="s">
        <v>73</v>
      </c>
      <c r="J9636" s="14" t="s">
        <v>207</v>
      </c>
      <c r="K9636" s="15" t="n">
        <v>79.45</v>
      </c>
      <c r="L9636" s="0" t="n">
        <v>7</v>
      </c>
      <c r="M9636" s="16" t="n">
        <v>0</v>
      </c>
      <c r="N9636" s="17" t="n">
        <v>22.246</v>
      </c>
      <c r="O9636" s="0" t="str">
        <f aca="false">TEXT(B9636,"YYYY-MM")</f>
        <v>2015-10</v>
      </c>
      <c r="P9636" s="18" t="n">
        <f aca="false">IFERROR(N9636/K9636,0)</f>
        <v>0.28</v>
      </c>
      <c r="Q9636" s="0" t="str">
        <f aca="false">IF(M9636=0,"No Discount",IF(M9636&lt;0.2,"Low (1-19%)",IF(M9636&lt;0.4,"Medium (20-39%)","High (40%+)")))</f>
        <v>No Discount</v>
      </c>
      <c r="R9636" s="0" t="str">
        <f aca="false">INDEX('Lookup Tables'!$B$2:$B$5,MATCH(F9636,'Lookup Tables'!$A$2:$A$5,0))</f>
        <v>Manager B</v>
      </c>
    </row>
    <row r="9637" customFormat="false" ht="15" hidden="false" customHeight="false" outlineLevel="0" collapsed="false">
      <c r="A9637" s="0" t="s">
        <v>6813</v>
      </c>
      <c r="B9637" s="13" t="n">
        <v>42291</v>
      </c>
      <c r="C9637" s="13" t="n">
        <v>42294</v>
      </c>
      <c r="D9637" s="14" t="s">
        <v>137</v>
      </c>
      <c r="E9637" s="14" t="s">
        <v>53</v>
      </c>
      <c r="F9637" s="14" t="s">
        <v>117</v>
      </c>
      <c r="G9637" s="14" t="s">
        <v>584</v>
      </c>
      <c r="H9637" s="14" t="s">
        <v>56</v>
      </c>
      <c r="I9637" s="14" t="s">
        <v>59</v>
      </c>
      <c r="J9637" s="14" t="s">
        <v>4104</v>
      </c>
      <c r="K9637" s="15" t="n">
        <v>1628.82</v>
      </c>
      <c r="L9637" s="0" t="n">
        <v>9</v>
      </c>
      <c r="M9637" s="16" t="n">
        <v>0</v>
      </c>
      <c r="N9637" s="17" t="n">
        <v>260.6112</v>
      </c>
      <c r="O9637" s="0" t="str">
        <f aca="false">TEXT(B9637,"YYYY-MM")</f>
        <v>2015-10</v>
      </c>
      <c r="P9637" s="18" t="n">
        <f aca="false">IFERROR(N9637/K9637,0)</f>
        <v>0.16</v>
      </c>
      <c r="Q9637" s="0" t="str">
        <f aca="false">IF(M9637=0,"No Discount",IF(M9637&lt;0.2,"Low (1-19%)",IF(M9637&lt;0.4,"Medium (20-39%)","High (40%+)")))</f>
        <v>No Discount</v>
      </c>
      <c r="R9637" s="0" t="str">
        <f aca="false">INDEX('Lookup Tables'!$B$2:$B$5,MATCH(F9637,'Lookup Tables'!$A$2:$A$5,0))</f>
        <v>Manager B</v>
      </c>
    </row>
    <row r="9638" customFormat="false" ht="15" hidden="false" customHeight="false" outlineLevel="0" collapsed="false">
      <c r="A9638" s="0" t="s">
        <v>6814</v>
      </c>
      <c r="B9638" s="13" t="n">
        <v>42326</v>
      </c>
      <c r="C9638" s="13" t="n">
        <v>42333</v>
      </c>
      <c r="D9638" s="14" t="s">
        <v>69</v>
      </c>
      <c r="E9638" s="14" t="s">
        <v>62</v>
      </c>
      <c r="F9638" s="14" t="s">
        <v>63</v>
      </c>
      <c r="G9638" s="14" t="s">
        <v>94</v>
      </c>
      <c r="H9638" s="14" t="s">
        <v>56</v>
      </c>
      <c r="I9638" s="14" t="s">
        <v>76</v>
      </c>
      <c r="J9638" s="14" t="s">
        <v>1004</v>
      </c>
      <c r="K9638" s="15" t="n">
        <v>137.54</v>
      </c>
      <c r="L9638" s="0" t="n">
        <v>2</v>
      </c>
      <c r="M9638" s="16" t="n">
        <v>0</v>
      </c>
      <c r="N9638" s="17" t="n">
        <v>55.016</v>
      </c>
      <c r="O9638" s="0" t="str">
        <f aca="false">TEXT(B9638,"YYYY-MM")</f>
        <v>2015-11</v>
      </c>
      <c r="P9638" s="18" t="n">
        <f aca="false">IFERROR(N9638/K9638,0)</f>
        <v>0.4</v>
      </c>
      <c r="Q9638" s="0" t="str">
        <f aca="false">IF(M9638=0,"No Discount",IF(M9638&lt;0.2,"Low (1-19%)",IF(M9638&lt;0.4,"Medium (20-39%)","High (40%+)")))</f>
        <v>No Discount</v>
      </c>
      <c r="R9638" s="0" t="str">
        <f aca="false">INDEX('Lookup Tables'!$B$2:$B$5,MATCH(F9638,'Lookup Tables'!$A$2:$A$5,0))</f>
        <v>Manager D</v>
      </c>
    </row>
    <row r="9639" customFormat="false" ht="15" hidden="false" customHeight="false" outlineLevel="0" collapsed="false">
      <c r="A9639" s="0" t="s">
        <v>6814</v>
      </c>
      <c r="B9639" s="13" t="n">
        <v>42326</v>
      </c>
      <c r="C9639" s="13" t="n">
        <v>42333</v>
      </c>
      <c r="D9639" s="14" t="s">
        <v>69</v>
      </c>
      <c r="E9639" s="14" t="s">
        <v>62</v>
      </c>
      <c r="F9639" s="14" t="s">
        <v>63</v>
      </c>
      <c r="G9639" s="14" t="s">
        <v>94</v>
      </c>
      <c r="H9639" s="14" t="s">
        <v>56</v>
      </c>
      <c r="I9639" s="14" t="s">
        <v>71</v>
      </c>
      <c r="J9639" s="14" t="s">
        <v>1733</v>
      </c>
      <c r="K9639" s="15" t="n">
        <v>730.2</v>
      </c>
      <c r="L9639" s="0" t="n">
        <v>4</v>
      </c>
      <c r="M9639" s="16" t="n">
        <v>0</v>
      </c>
      <c r="N9639" s="17" t="n">
        <v>94.926</v>
      </c>
      <c r="O9639" s="0" t="str">
        <f aca="false">TEXT(B9639,"YYYY-MM")</f>
        <v>2015-11</v>
      </c>
      <c r="P9639" s="18" t="n">
        <f aca="false">IFERROR(N9639/K9639,0)</f>
        <v>0.13</v>
      </c>
      <c r="Q9639" s="0" t="str">
        <f aca="false">IF(M9639=0,"No Discount",IF(M9639&lt;0.2,"Low (1-19%)",IF(M9639&lt;0.4,"Medium (20-39%)","High (40%+)")))</f>
        <v>No Discount</v>
      </c>
      <c r="R9639" s="0" t="str">
        <f aca="false">INDEX('Lookup Tables'!$B$2:$B$5,MATCH(F9639,'Lookup Tables'!$A$2:$A$5,0))</f>
        <v>Manager D</v>
      </c>
    </row>
    <row r="9640" customFormat="false" ht="15" hidden="false" customHeight="false" outlineLevel="0" collapsed="false">
      <c r="A9640" s="0" t="s">
        <v>6815</v>
      </c>
      <c r="B9640" s="13" t="n">
        <v>43416</v>
      </c>
      <c r="C9640" s="13" t="n">
        <v>43419</v>
      </c>
      <c r="D9640" s="14" t="s">
        <v>52</v>
      </c>
      <c r="E9640" s="14" t="s">
        <v>53</v>
      </c>
      <c r="F9640" s="14" t="s">
        <v>63</v>
      </c>
      <c r="G9640" s="14" t="s">
        <v>64</v>
      </c>
      <c r="H9640" s="14" t="s">
        <v>65</v>
      </c>
      <c r="I9640" s="14" t="s">
        <v>91</v>
      </c>
      <c r="J9640" s="14" t="s">
        <v>5852</v>
      </c>
      <c r="K9640" s="15" t="n">
        <v>11.56</v>
      </c>
      <c r="L9640" s="0" t="n">
        <v>2</v>
      </c>
      <c r="M9640" s="16" t="n">
        <v>0</v>
      </c>
      <c r="N9640" s="17" t="n">
        <v>5.6644</v>
      </c>
      <c r="O9640" s="0" t="str">
        <f aca="false">TEXT(B9640,"YYYY-MM")</f>
        <v>2018-11</v>
      </c>
      <c r="P9640" s="18" t="n">
        <f aca="false">IFERROR(N9640/K9640,0)</f>
        <v>0.49</v>
      </c>
      <c r="Q9640" s="0" t="str">
        <f aca="false">IF(M9640=0,"No Discount",IF(M9640&lt;0.2,"Low (1-19%)",IF(M9640&lt;0.4,"Medium (20-39%)","High (40%+)")))</f>
        <v>No Discount</v>
      </c>
      <c r="R9640" s="0" t="str">
        <f aca="false">INDEX('Lookup Tables'!$B$2:$B$5,MATCH(F9640,'Lookup Tables'!$A$2:$A$5,0))</f>
        <v>Manager D</v>
      </c>
    </row>
    <row r="9641" customFormat="false" ht="15" hidden="false" customHeight="false" outlineLevel="0" collapsed="false">
      <c r="A9641" s="0" t="s">
        <v>6816</v>
      </c>
      <c r="B9641" s="13" t="n">
        <v>42397</v>
      </c>
      <c r="C9641" s="13" t="n">
        <v>42400</v>
      </c>
      <c r="D9641" s="14" t="s">
        <v>52</v>
      </c>
      <c r="E9641" s="14" t="s">
        <v>53</v>
      </c>
      <c r="F9641" s="14" t="s">
        <v>54</v>
      </c>
      <c r="G9641" s="14" t="s">
        <v>90</v>
      </c>
      <c r="H9641" s="14" t="s">
        <v>56</v>
      </c>
      <c r="I9641" s="14" t="s">
        <v>71</v>
      </c>
      <c r="J9641" s="14" t="s">
        <v>1051</v>
      </c>
      <c r="K9641" s="15" t="n">
        <v>4297.644</v>
      </c>
      <c r="L9641" s="0" t="n">
        <v>13</v>
      </c>
      <c r="M9641" s="16" t="n">
        <v>0.4</v>
      </c>
      <c r="N9641" s="17" t="n">
        <v>-1862.3124</v>
      </c>
      <c r="O9641" s="0" t="str">
        <f aca="false">TEXT(B9641,"YYYY-MM")</f>
        <v>2016-01</v>
      </c>
      <c r="P9641" s="18" t="n">
        <f aca="false">IFERROR(N9641/K9641,0)</f>
        <v>-0.433333333333333</v>
      </c>
      <c r="Q9641" s="0" t="str">
        <f aca="false">IF(M9641=0,"No Discount",IF(M9641&lt;0.2,"Low (1-19%)",IF(M9641&lt;0.4,"Medium (20-39%)","High (40%+)")))</f>
        <v>High (40%+)</v>
      </c>
      <c r="R9641" s="0" t="str">
        <f aca="false">INDEX('Lookup Tables'!$B$2:$B$5,MATCH(F9641,'Lookup Tables'!$A$2:$A$5,0))</f>
        <v>Manager C</v>
      </c>
    </row>
    <row r="9642" customFormat="false" ht="15" hidden="false" customHeight="false" outlineLevel="0" collapsed="false">
      <c r="A9642" s="0" t="s">
        <v>6817</v>
      </c>
      <c r="B9642" s="13" t="n">
        <v>42070</v>
      </c>
      <c r="C9642" s="13" t="n">
        <v>42075</v>
      </c>
      <c r="D9642" s="14" t="s">
        <v>69</v>
      </c>
      <c r="E9642" s="14" t="s">
        <v>62</v>
      </c>
      <c r="F9642" s="14" t="s">
        <v>63</v>
      </c>
      <c r="G9642" s="14" t="s">
        <v>94</v>
      </c>
      <c r="H9642" s="14" t="s">
        <v>65</v>
      </c>
      <c r="I9642" s="14" t="s">
        <v>78</v>
      </c>
      <c r="J9642" s="14" t="s">
        <v>259</v>
      </c>
      <c r="K9642" s="15" t="n">
        <v>20.65</v>
      </c>
      <c r="L9642" s="0" t="n">
        <v>5</v>
      </c>
      <c r="M9642" s="16" t="n">
        <v>0</v>
      </c>
      <c r="N9642" s="17" t="n">
        <v>9.499</v>
      </c>
      <c r="O9642" s="0" t="str">
        <f aca="false">TEXT(B9642,"YYYY-MM")</f>
        <v>2015-03</v>
      </c>
      <c r="P9642" s="18" t="n">
        <f aca="false">IFERROR(N9642/K9642,0)</f>
        <v>0.46</v>
      </c>
      <c r="Q9642" s="0" t="str">
        <f aca="false">IF(M9642=0,"No Discount",IF(M9642&lt;0.2,"Low (1-19%)",IF(M9642&lt;0.4,"Medium (20-39%)","High (40%+)")))</f>
        <v>No Discount</v>
      </c>
      <c r="R9642" s="0" t="str">
        <f aca="false">INDEX('Lookup Tables'!$B$2:$B$5,MATCH(F9642,'Lookup Tables'!$A$2:$A$5,0))</f>
        <v>Manager D</v>
      </c>
    </row>
    <row r="9643" customFormat="false" ht="15" hidden="false" customHeight="false" outlineLevel="0" collapsed="false">
      <c r="A9643" s="0" t="s">
        <v>6817</v>
      </c>
      <c r="B9643" s="13" t="n">
        <v>42070</v>
      </c>
      <c r="C9643" s="13" t="n">
        <v>42075</v>
      </c>
      <c r="D9643" s="14" t="s">
        <v>69</v>
      </c>
      <c r="E9643" s="14" t="s">
        <v>62</v>
      </c>
      <c r="F9643" s="14" t="s">
        <v>63</v>
      </c>
      <c r="G9643" s="14" t="s">
        <v>94</v>
      </c>
      <c r="H9643" s="14" t="s">
        <v>65</v>
      </c>
      <c r="I9643" s="14" t="s">
        <v>73</v>
      </c>
      <c r="J9643" s="14" t="s">
        <v>656</v>
      </c>
      <c r="K9643" s="15" t="n">
        <v>204.9</v>
      </c>
      <c r="L9643" s="0" t="n">
        <v>5</v>
      </c>
      <c r="M9643" s="16" t="n">
        <v>0</v>
      </c>
      <c r="N9643" s="17" t="n">
        <v>0</v>
      </c>
      <c r="O9643" s="0" t="str">
        <f aca="false">TEXT(B9643,"YYYY-MM")</f>
        <v>2015-03</v>
      </c>
      <c r="P9643" s="18" t="n">
        <f aca="false">IFERROR(N9643/K9643,0)</f>
        <v>0</v>
      </c>
      <c r="Q9643" s="0" t="str">
        <f aca="false">IF(M9643=0,"No Discount",IF(M9643&lt;0.2,"Low (1-19%)",IF(M9643&lt;0.4,"Medium (20-39%)","High (40%+)")))</f>
        <v>No Discount</v>
      </c>
      <c r="R9643" s="0" t="str">
        <f aca="false">INDEX('Lookup Tables'!$B$2:$B$5,MATCH(F9643,'Lookup Tables'!$A$2:$A$5,0))</f>
        <v>Manager D</v>
      </c>
    </row>
    <row r="9644" customFormat="false" ht="15" hidden="false" customHeight="false" outlineLevel="0" collapsed="false">
      <c r="A9644" s="0" t="s">
        <v>6817</v>
      </c>
      <c r="B9644" s="13" t="n">
        <v>42070</v>
      </c>
      <c r="C9644" s="13" t="n">
        <v>42075</v>
      </c>
      <c r="D9644" s="14" t="s">
        <v>69</v>
      </c>
      <c r="E9644" s="14" t="s">
        <v>62</v>
      </c>
      <c r="F9644" s="14" t="s">
        <v>63</v>
      </c>
      <c r="G9644" s="14" t="s">
        <v>94</v>
      </c>
      <c r="H9644" s="14" t="s">
        <v>56</v>
      </c>
      <c r="I9644" s="14" t="s">
        <v>59</v>
      </c>
      <c r="J9644" s="14" t="s">
        <v>6632</v>
      </c>
      <c r="K9644" s="15" t="n">
        <v>436.704</v>
      </c>
      <c r="L9644" s="0" t="n">
        <v>6</v>
      </c>
      <c r="M9644" s="16" t="n">
        <v>0.2</v>
      </c>
      <c r="N9644" s="17" t="n">
        <v>21.8352</v>
      </c>
      <c r="O9644" s="0" t="str">
        <f aca="false">TEXT(B9644,"YYYY-MM")</f>
        <v>2015-03</v>
      </c>
      <c r="P9644" s="18" t="n">
        <f aca="false">IFERROR(N9644/K9644,0)</f>
        <v>0.05</v>
      </c>
      <c r="Q9644" s="0" t="str">
        <f aca="false">IF(M9644=0,"No Discount",IF(M9644&lt;0.2,"Low (1-19%)",IF(M9644&lt;0.4,"Medium (20-39%)","High (40%+)")))</f>
        <v>Medium (20-39%)</v>
      </c>
      <c r="R9644" s="0" t="str">
        <f aca="false">INDEX('Lookup Tables'!$B$2:$B$5,MATCH(F9644,'Lookup Tables'!$A$2:$A$5,0))</f>
        <v>Manager D</v>
      </c>
    </row>
    <row r="9645" customFormat="false" ht="15" hidden="false" customHeight="false" outlineLevel="0" collapsed="false">
      <c r="A9645" s="0" t="s">
        <v>6817</v>
      </c>
      <c r="B9645" s="13" t="n">
        <v>42070</v>
      </c>
      <c r="C9645" s="13" t="n">
        <v>42075</v>
      </c>
      <c r="D9645" s="14" t="s">
        <v>69</v>
      </c>
      <c r="E9645" s="14" t="s">
        <v>62</v>
      </c>
      <c r="F9645" s="14" t="s">
        <v>63</v>
      </c>
      <c r="G9645" s="14" t="s">
        <v>94</v>
      </c>
      <c r="H9645" s="14" t="s">
        <v>56</v>
      </c>
      <c r="I9645" s="14" t="s">
        <v>59</v>
      </c>
      <c r="J9645" s="14" t="s">
        <v>3171</v>
      </c>
      <c r="K9645" s="15" t="n">
        <v>481.568</v>
      </c>
      <c r="L9645" s="0" t="n">
        <v>2</v>
      </c>
      <c r="M9645" s="16" t="n">
        <v>0.2</v>
      </c>
      <c r="N9645" s="17" t="n">
        <v>54.1764</v>
      </c>
      <c r="O9645" s="0" t="str">
        <f aca="false">TEXT(B9645,"YYYY-MM")</f>
        <v>2015-03</v>
      </c>
      <c r="P9645" s="18" t="n">
        <f aca="false">IFERROR(N9645/K9645,0)</f>
        <v>0.1125</v>
      </c>
      <c r="Q9645" s="0" t="str">
        <f aca="false">IF(M9645=0,"No Discount",IF(M9645&lt;0.2,"Low (1-19%)",IF(M9645&lt;0.4,"Medium (20-39%)","High (40%+)")))</f>
        <v>Medium (20-39%)</v>
      </c>
      <c r="R9645" s="0" t="str">
        <f aca="false">INDEX('Lookup Tables'!$B$2:$B$5,MATCH(F9645,'Lookup Tables'!$A$2:$A$5,0))</f>
        <v>Manager D</v>
      </c>
    </row>
    <row r="9646" customFormat="false" ht="15" hidden="false" customHeight="false" outlineLevel="0" collapsed="false">
      <c r="A9646" s="0" t="s">
        <v>6818</v>
      </c>
      <c r="B9646" s="13" t="n">
        <v>43259</v>
      </c>
      <c r="C9646" s="13" t="n">
        <v>43264</v>
      </c>
      <c r="D9646" s="14" t="s">
        <v>69</v>
      </c>
      <c r="E9646" s="14" t="s">
        <v>53</v>
      </c>
      <c r="F9646" s="14" t="s">
        <v>63</v>
      </c>
      <c r="G9646" s="14" t="s">
        <v>189</v>
      </c>
      <c r="H9646" s="14" t="s">
        <v>80</v>
      </c>
      <c r="I9646" s="14" t="s">
        <v>123</v>
      </c>
      <c r="J9646" s="14" t="s">
        <v>2033</v>
      </c>
      <c r="K9646" s="15" t="n">
        <v>89.544</v>
      </c>
      <c r="L9646" s="0" t="n">
        <v>7</v>
      </c>
      <c r="M9646" s="16" t="n">
        <v>0.2</v>
      </c>
      <c r="N9646" s="17" t="n">
        <v>12.3123</v>
      </c>
      <c r="O9646" s="0" t="str">
        <f aca="false">TEXT(B9646,"YYYY-MM")</f>
        <v>2018-06</v>
      </c>
      <c r="P9646" s="18" t="n">
        <f aca="false">IFERROR(N9646/K9646,0)</f>
        <v>0.1375</v>
      </c>
      <c r="Q9646" s="0" t="str">
        <f aca="false">IF(M9646=0,"No Discount",IF(M9646&lt;0.2,"Low (1-19%)",IF(M9646&lt;0.4,"Medium (20-39%)","High (40%+)")))</f>
        <v>Medium (20-39%)</v>
      </c>
      <c r="R9646" s="0" t="str">
        <f aca="false">INDEX('Lookup Tables'!$B$2:$B$5,MATCH(F9646,'Lookup Tables'!$A$2:$A$5,0))</f>
        <v>Manager D</v>
      </c>
    </row>
    <row r="9647" customFormat="false" ht="15" hidden="false" customHeight="false" outlineLevel="0" collapsed="false">
      <c r="A9647" s="0" t="s">
        <v>6818</v>
      </c>
      <c r="B9647" s="13" t="n">
        <v>43259</v>
      </c>
      <c r="C9647" s="13" t="n">
        <v>43264</v>
      </c>
      <c r="D9647" s="14" t="s">
        <v>69</v>
      </c>
      <c r="E9647" s="14" t="s">
        <v>53</v>
      </c>
      <c r="F9647" s="14" t="s">
        <v>63</v>
      </c>
      <c r="G9647" s="14" t="s">
        <v>189</v>
      </c>
      <c r="H9647" s="14" t="s">
        <v>65</v>
      </c>
      <c r="I9647" s="14" t="s">
        <v>73</v>
      </c>
      <c r="J9647" s="14" t="s">
        <v>430</v>
      </c>
      <c r="K9647" s="15" t="n">
        <v>35.168</v>
      </c>
      <c r="L9647" s="0" t="n">
        <v>2</v>
      </c>
      <c r="M9647" s="16" t="n">
        <v>0.2</v>
      </c>
      <c r="N9647" s="17" t="n">
        <v>-8.3524</v>
      </c>
      <c r="O9647" s="0" t="str">
        <f aca="false">TEXT(B9647,"YYYY-MM")</f>
        <v>2018-06</v>
      </c>
      <c r="P9647" s="18" t="n">
        <f aca="false">IFERROR(N9647/K9647,0)</f>
        <v>-0.2375</v>
      </c>
      <c r="Q9647" s="0" t="str">
        <f aca="false">IF(M9647=0,"No Discount",IF(M9647&lt;0.2,"Low (1-19%)",IF(M9647&lt;0.4,"Medium (20-39%)","High (40%+)")))</f>
        <v>Medium (20-39%)</v>
      </c>
      <c r="R9647" s="0" t="str">
        <f aca="false">INDEX('Lookup Tables'!$B$2:$B$5,MATCH(F9647,'Lookup Tables'!$A$2:$A$5,0))</f>
        <v>Manager D</v>
      </c>
    </row>
    <row r="9648" customFormat="false" ht="15" hidden="false" customHeight="false" outlineLevel="0" collapsed="false">
      <c r="A9648" s="0" t="s">
        <v>6818</v>
      </c>
      <c r="B9648" s="13" t="n">
        <v>43259</v>
      </c>
      <c r="C9648" s="13" t="n">
        <v>43264</v>
      </c>
      <c r="D9648" s="14" t="s">
        <v>69</v>
      </c>
      <c r="E9648" s="14" t="s">
        <v>53</v>
      </c>
      <c r="F9648" s="14" t="s">
        <v>63</v>
      </c>
      <c r="G9648" s="14" t="s">
        <v>189</v>
      </c>
      <c r="H9648" s="14" t="s">
        <v>65</v>
      </c>
      <c r="I9648" s="14" t="s">
        <v>83</v>
      </c>
      <c r="J9648" s="14" t="s">
        <v>506</v>
      </c>
      <c r="K9648" s="15" t="n">
        <v>72.588</v>
      </c>
      <c r="L9648" s="0" t="n">
        <v>2</v>
      </c>
      <c r="M9648" s="16" t="n">
        <v>0.7</v>
      </c>
      <c r="N9648" s="17" t="n">
        <v>-48.392</v>
      </c>
      <c r="O9648" s="0" t="str">
        <f aca="false">TEXT(B9648,"YYYY-MM")</f>
        <v>2018-06</v>
      </c>
      <c r="P9648" s="18" t="n">
        <f aca="false">IFERROR(N9648/K9648,0)</f>
        <v>-0.666666666666667</v>
      </c>
      <c r="Q9648" s="0" t="str">
        <f aca="false">IF(M9648=0,"No Discount",IF(M9648&lt;0.2,"Low (1-19%)",IF(M9648&lt;0.4,"Medium (20-39%)","High (40%+)")))</f>
        <v>High (40%+)</v>
      </c>
      <c r="R9648" s="0" t="str">
        <f aca="false">INDEX('Lookup Tables'!$B$2:$B$5,MATCH(F9648,'Lookup Tables'!$A$2:$A$5,0))</f>
        <v>Manager D</v>
      </c>
    </row>
    <row r="9649" customFormat="false" ht="15" hidden="false" customHeight="false" outlineLevel="0" collapsed="false">
      <c r="A9649" s="0" t="s">
        <v>6819</v>
      </c>
      <c r="B9649" s="13" t="n">
        <v>42327</v>
      </c>
      <c r="C9649" s="13" t="n">
        <v>42332</v>
      </c>
      <c r="D9649" s="14" t="s">
        <v>69</v>
      </c>
      <c r="E9649" s="14" t="s">
        <v>53</v>
      </c>
      <c r="F9649" s="14" t="s">
        <v>98</v>
      </c>
      <c r="G9649" s="14" t="s">
        <v>153</v>
      </c>
      <c r="H9649" s="14" t="s">
        <v>65</v>
      </c>
      <c r="I9649" s="14" t="s">
        <v>73</v>
      </c>
      <c r="J9649" s="14" t="s">
        <v>2097</v>
      </c>
      <c r="K9649" s="15" t="n">
        <v>221.16</v>
      </c>
      <c r="L9649" s="0" t="n">
        <v>4</v>
      </c>
      <c r="M9649" s="16" t="n">
        <v>0</v>
      </c>
      <c r="N9649" s="17" t="n">
        <v>57.5016</v>
      </c>
      <c r="O9649" s="0" t="str">
        <f aca="false">TEXT(B9649,"YYYY-MM")</f>
        <v>2015-11</v>
      </c>
      <c r="P9649" s="18" t="n">
        <f aca="false">IFERROR(N9649/K9649,0)</f>
        <v>0.26</v>
      </c>
      <c r="Q9649" s="0" t="str">
        <f aca="false">IF(M9649=0,"No Discount",IF(M9649&lt;0.2,"Low (1-19%)",IF(M9649&lt;0.4,"Medium (20-39%)","High (40%+)")))</f>
        <v>No Discount</v>
      </c>
      <c r="R9649" s="0" t="str">
        <f aca="false">INDEX('Lookup Tables'!$B$2:$B$5,MATCH(F9649,'Lookup Tables'!$A$2:$A$5,0))</f>
        <v>Manager A</v>
      </c>
    </row>
    <row r="9650" customFormat="false" ht="15" hidden="false" customHeight="false" outlineLevel="0" collapsed="false">
      <c r="A9650" s="0" t="s">
        <v>6819</v>
      </c>
      <c r="B9650" s="13" t="n">
        <v>42327</v>
      </c>
      <c r="C9650" s="13" t="n">
        <v>42332</v>
      </c>
      <c r="D9650" s="14" t="s">
        <v>69</v>
      </c>
      <c r="E9650" s="14" t="s">
        <v>53</v>
      </c>
      <c r="F9650" s="14" t="s">
        <v>98</v>
      </c>
      <c r="G9650" s="14" t="s">
        <v>153</v>
      </c>
      <c r="H9650" s="14" t="s">
        <v>80</v>
      </c>
      <c r="I9650" s="14" t="s">
        <v>81</v>
      </c>
      <c r="J9650" s="14" t="s">
        <v>951</v>
      </c>
      <c r="K9650" s="15" t="n">
        <v>281.97</v>
      </c>
      <c r="L9650" s="0" t="n">
        <v>3</v>
      </c>
      <c r="M9650" s="16" t="n">
        <v>0</v>
      </c>
      <c r="N9650" s="17" t="n">
        <v>78.9516</v>
      </c>
      <c r="O9650" s="0" t="str">
        <f aca="false">TEXT(B9650,"YYYY-MM")</f>
        <v>2015-11</v>
      </c>
      <c r="P9650" s="18" t="n">
        <f aca="false">IFERROR(N9650/K9650,0)</f>
        <v>0.28</v>
      </c>
      <c r="Q9650" s="0" t="str">
        <f aca="false">IF(M9650=0,"No Discount",IF(M9650&lt;0.2,"Low (1-19%)",IF(M9650&lt;0.4,"Medium (20-39%)","High (40%+)")))</f>
        <v>No Discount</v>
      </c>
      <c r="R9650" s="0" t="str">
        <f aca="false">INDEX('Lookup Tables'!$B$2:$B$5,MATCH(F9650,'Lookup Tables'!$A$2:$A$5,0))</f>
        <v>Manager A</v>
      </c>
    </row>
    <row r="9651" customFormat="false" ht="15" hidden="false" customHeight="false" outlineLevel="0" collapsed="false">
      <c r="A9651" s="0" t="s">
        <v>6820</v>
      </c>
      <c r="B9651" s="13" t="n">
        <v>43065</v>
      </c>
      <c r="C9651" s="13" t="n">
        <v>43069</v>
      </c>
      <c r="D9651" s="14" t="s">
        <v>69</v>
      </c>
      <c r="E9651" s="14" t="s">
        <v>53</v>
      </c>
      <c r="F9651" s="14" t="s">
        <v>63</v>
      </c>
      <c r="G9651" s="14" t="s">
        <v>64</v>
      </c>
      <c r="H9651" s="14" t="s">
        <v>56</v>
      </c>
      <c r="I9651" s="14" t="s">
        <v>57</v>
      </c>
      <c r="J9651" s="14" t="s">
        <v>2383</v>
      </c>
      <c r="K9651" s="15" t="n">
        <v>3406.664</v>
      </c>
      <c r="L9651" s="0" t="n">
        <v>8</v>
      </c>
      <c r="M9651" s="16" t="n">
        <v>0.15</v>
      </c>
      <c r="N9651" s="17" t="n">
        <v>160.3136</v>
      </c>
      <c r="O9651" s="0" t="str">
        <f aca="false">TEXT(B9651,"YYYY-MM")</f>
        <v>2017-11</v>
      </c>
      <c r="P9651" s="18" t="n">
        <f aca="false">IFERROR(N9651/K9651,0)</f>
        <v>0.0470588235294118</v>
      </c>
      <c r="Q9651" s="0" t="str">
        <f aca="false">IF(M9651=0,"No Discount",IF(M9651&lt;0.2,"Low (1-19%)",IF(M9651&lt;0.4,"Medium (20-39%)","High (40%+)")))</f>
        <v>Low (1-19%)</v>
      </c>
      <c r="R9651" s="0" t="str">
        <f aca="false">INDEX('Lookup Tables'!$B$2:$B$5,MATCH(F9651,'Lookup Tables'!$A$2:$A$5,0))</f>
        <v>Manager D</v>
      </c>
    </row>
    <row r="9652" customFormat="false" ht="15" hidden="false" customHeight="false" outlineLevel="0" collapsed="false">
      <c r="A9652" s="0" t="s">
        <v>6820</v>
      </c>
      <c r="B9652" s="13" t="n">
        <v>43065</v>
      </c>
      <c r="C9652" s="13" t="n">
        <v>43069</v>
      </c>
      <c r="D9652" s="14" t="s">
        <v>69</v>
      </c>
      <c r="E9652" s="14" t="s">
        <v>53</v>
      </c>
      <c r="F9652" s="14" t="s">
        <v>63</v>
      </c>
      <c r="G9652" s="14" t="s">
        <v>64</v>
      </c>
      <c r="H9652" s="14" t="s">
        <v>65</v>
      </c>
      <c r="I9652" s="14" t="s">
        <v>78</v>
      </c>
      <c r="J9652" s="14" t="s">
        <v>3483</v>
      </c>
      <c r="K9652" s="15" t="n">
        <v>37.17</v>
      </c>
      <c r="L9652" s="0" t="n">
        <v>9</v>
      </c>
      <c r="M9652" s="16" t="n">
        <v>0</v>
      </c>
      <c r="N9652" s="17" t="n">
        <v>10.4076</v>
      </c>
      <c r="O9652" s="0" t="str">
        <f aca="false">TEXT(B9652,"YYYY-MM")</f>
        <v>2017-11</v>
      </c>
      <c r="P9652" s="18" t="n">
        <f aca="false">IFERROR(N9652/K9652,0)</f>
        <v>0.28</v>
      </c>
      <c r="Q9652" s="0" t="str">
        <f aca="false">IF(M9652=0,"No Discount",IF(M9652&lt;0.2,"Low (1-19%)",IF(M9652&lt;0.4,"Medium (20-39%)","High (40%+)")))</f>
        <v>No Discount</v>
      </c>
      <c r="R9652" s="0" t="str">
        <f aca="false">INDEX('Lookup Tables'!$B$2:$B$5,MATCH(F9652,'Lookup Tables'!$A$2:$A$5,0))</f>
        <v>Manager D</v>
      </c>
    </row>
    <row r="9653" customFormat="false" ht="15" hidden="false" customHeight="false" outlineLevel="0" collapsed="false">
      <c r="A9653" s="0" t="s">
        <v>6820</v>
      </c>
      <c r="B9653" s="13" t="n">
        <v>43065</v>
      </c>
      <c r="C9653" s="13" t="n">
        <v>43069</v>
      </c>
      <c r="D9653" s="14" t="s">
        <v>69</v>
      </c>
      <c r="E9653" s="14" t="s">
        <v>53</v>
      </c>
      <c r="F9653" s="14" t="s">
        <v>63</v>
      </c>
      <c r="G9653" s="14" t="s">
        <v>64</v>
      </c>
      <c r="H9653" s="14" t="s">
        <v>65</v>
      </c>
      <c r="I9653" s="14" t="s">
        <v>85</v>
      </c>
      <c r="J9653" s="14" t="s">
        <v>1415</v>
      </c>
      <c r="K9653" s="15" t="n">
        <v>64.96</v>
      </c>
      <c r="L9653" s="0" t="n">
        <v>2</v>
      </c>
      <c r="M9653" s="16" t="n">
        <v>0</v>
      </c>
      <c r="N9653" s="17" t="n">
        <v>19.488</v>
      </c>
      <c r="O9653" s="0" t="str">
        <f aca="false">TEXT(B9653,"YYYY-MM")</f>
        <v>2017-11</v>
      </c>
      <c r="P9653" s="18" t="n">
        <f aca="false">IFERROR(N9653/K9653,0)</f>
        <v>0.3</v>
      </c>
      <c r="Q9653" s="0" t="str">
        <f aca="false">IF(M9653=0,"No Discount",IF(M9653&lt;0.2,"Low (1-19%)",IF(M9653&lt;0.4,"Medium (20-39%)","High (40%+)")))</f>
        <v>No Discount</v>
      </c>
      <c r="R9653" s="0" t="str">
        <f aca="false">INDEX('Lookup Tables'!$B$2:$B$5,MATCH(F9653,'Lookup Tables'!$A$2:$A$5,0))</f>
        <v>Manager D</v>
      </c>
    </row>
    <row r="9654" customFormat="false" ht="15" hidden="false" customHeight="false" outlineLevel="0" collapsed="false">
      <c r="A9654" s="0" t="s">
        <v>6820</v>
      </c>
      <c r="B9654" s="13" t="n">
        <v>43065</v>
      </c>
      <c r="C9654" s="13" t="n">
        <v>43069</v>
      </c>
      <c r="D9654" s="14" t="s">
        <v>69</v>
      </c>
      <c r="E9654" s="14" t="s">
        <v>53</v>
      </c>
      <c r="F9654" s="14" t="s">
        <v>63</v>
      </c>
      <c r="G9654" s="14" t="s">
        <v>64</v>
      </c>
      <c r="H9654" s="14" t="s">
        <v>56</v>
      </c>
      <c r="I9654" s="14" t="s">
        <v>76</v>
      </c>
      <c r="J9654" s="14" t="s">
        <v>1971</v>
      </c>
      <c r="K9654" s="15" t="n">
        <v>595.38</v>
      </c>
      <c r="L9654" s="0" t="n">
        <v>6</v>
      </c>
      <c r="M9654" s="16" t="n">
        <v>0</v>
      </c>
      <c r="N9654" s="17" t="n">
        <v>297.69</v>
      </c>
      <c r="O9654" s="0" t="str">
        <f aca="false">TEXT(B9654,"YYYY-MM")</f>
        <v>2017-11</v>
      </c>
      <c r="P9654" s="18" t="n">
        <f aca="false">IFERROR(N9654/K9654,0)</f>
        <v>0.5</v>
      </c>
      <c r="Q9654" s="0" t="str">
        <f aca="false">IF(M9654=0,"No Discount",IF(M9654&lt;0.2,"Low (1-19%)",IF(M9654&lt;0.4,"Medium (20-39%)","High (40%+)")))</f>
        <v>No Discount</v>
      </c>
      <c r="R9654" s="0" t="str">
        <f aca="false">INDEX('Lookup Tables'!$B$2:$B$5,MATCH(F9654,'Lookup Tables'!$A$2:$A$5,0))</f>
        <v>Manager D</v>
      </c>
    </row>
    <row r="9655" customFormat="false" ht="15" hidden="false" customHeight="false" outlineLevel="0" collapsed="false">
      <c r="A9655" s="0" t="s">
        <v>6821</v>
      </c>
      <c r="B9655" s="13" t="n">
        <v>43123</v>
      </c>
      <c r="C9655" s="13" t="n">
        <v>43127</v>
      </c>
      <c r="D9655" s="14" t="s">
        <v>69</v>
      </c>
      <c r="E9655" s="14" t="s">
        <v>97</v>
      </c>
      <c r="F9655" s="14" t="s">
        <v>63</v>
      </c>
      <c r="G9655" s="14" t="s">
        <v>189</v>
      </c>
      <c r="H9655" s="14" t="s">
        <v>80</v>
      </c>
      <c r="I9655" s="14" t="s">
        <v>123</v>
      </c>
      <c r="J9655" s="14" t="s">
        <v>3565</v>
      </c>
      <c r="K9655" s="15" t="n">
        <v>95.984</v>
      </c>
      <c r="L9655" s="0" t="n">
        <v>2</v>
      </c>
      <c r="M9655" s="16" t="n">
        <v>0.2</v>
      </c>
      <c r="N9655" s="17" t="n">
        <v>11.998</v>
      </c>
      <c r="O9655" s="0" t="str">
        <f aca="false">TEXT(B9655,"YYYY-MM")</f>
        <v>2018-01</v>
      </c>
      <c r="P9655" s="18" t="n">
        <f aca="false">IFERROR(N9655/K9655,0)</f>
        <v>0.125</v>
      </c>
      <c r="Q9655" s="0" t="str">
        <f aca="false">IF(M9655=0,"No Discount",IF(M9655&lt;0.2,"Low (1-19%)",IF(M9655&lt;0.4,"Medium (20-39%)","High (40%+)")))</f>
        <v>Medium (20-39%)</v>
      </c>
      <c r="R9655" s="0" t="str">
        <f aca="false">INDEX('Lookup Tables'!$B$2:$B$5,MATCH(F9655,'Lookup Tables'!$A$2:$A$5,0))</f>
        <v>Manager D</v>
      </c>
    </row>
    <row r="9656" customFormat="false" ht="15" hidden="false" customHeight="false" outlineLevel="0" collapsed="false">
      <c r="A9656" s="0" t="s">
        <v>6821</v>
      </c>
      <c r="B9656" s="13" t="n">
        <v>43123</v>
      </c>
      <c r="C9656" s="13" t="n">
        <v>43127</v>
      </c>
      <c r="D9656" s="14" t="s">
        <v>69</v>
      </c>
      <c r="E9656" s="14" t="s">
        <v>97</v>
      </c>
      <c r="F9656" s="14" t="s">
        <v>63</v>
      </c>
      <c r="G9656" s="14" t="s">
        <v>189</v>
      </c>
      <c r="H9656" s="14" t="s">
        <v>65</v>
      </c>
      <c r="I9656" s="14" t="s">
        <v>83</v>
      </c>
      <c r="J9656" s="14" t="s">
        <v>2433</v>
      </c>
      <c r="K9656" s="15" t="n">
        <v>4.938</v>
      </c>
      <c r="L9656" s="0" t="n">
        <v>2</v>
      </c>
      <c r="M9656" s="16" t="n">
        <v>0.7</v>
      </c>
      <c r="N9656" s="17" t="n">
        <v>-3.6212</v>
      </c>
      <c r="O9656" s="0" t="str">
        <f aca="false">TEXT(B9656,"YYYY-MM")</f>
        <v>2018-01</v>
      </c>
      <c r="P9656" s="18" t="n">
        <f aca="false">IFERROR(N9656/K9656,0)</f>
        <v>-0.733333333333333</v>
      </c>
      <c r="Q9656" s="0" t="str">
        <f aca="false">IF(M9656=0,"No Discount",IF(M9656&lt;0.2,"Low (1-19%)",IF(M9656&lt;0.4,"Medium (20-39%)","High (40%+)")))</f>
        <v>High (40%+)</v>
      </c>
      <c r="R9656" s="0" t="str">
        <f aca="false">INDEX('Lookup Tables'!$B$2:$B$5,MATCH(F9656,'Lookup Tables'!$A$2:$A$5,0))</f>
        <v>Manager D</v>
      </c>
    </row>
    <row r="9657" customFormat="false" ht="15" hidden="false" customHeight="false" outlineLevel="0" collapsed="false">
      <c r="A9657" s="0" t="s">
        <v>6822</v>
      </c>
      <c r="B9657" s="13" t="n">
        <v>42269</v>
      </c>
      <c r="C9657" s="13" t="n">
        <v>42276</v>
      </c>
      <c r="D9657" s="14" t="s">
        <v>69</v>
      </c>
      <c r="E9657" s="14" t="s">
        <v>53</v>
      </c>
      <c r="F9657" s="14" t="s">
        <v>117</v>
      </c>
      <c r="G9657" s="14" t="s">
        <v>170</v>
      </c>
      <c r="H9657" s="14" t="s">
        <v>56</v>
      </c>
      <c r="I9657" s="14" t="s">
        <v>76</v>
      </c>
      <c r="J9657" s="14" t="s">
        <v>2856</v>
      </c>
      <c r="K9657" s="15" t="n">
        <v>97.44</v>
      </c>
      <c r="L9657" s="0" t="n">
        <v>3</v>
      </c>
      <c r="M9657" s="16" t="n">
        <v>0</v>
      </c>
      <c r="N9657" s="17" t="n">
        <v>35.0784</v>
      </c>
      <c r="O9657" s="0" t="str">
        <f aca="false">TEXT(B9657,"YYYY-MM")</f>
        <v>2015-09</v>
      </c>
      <c r="P9657" s="18" t="n">
        <f aca="false">IFERROR(N9657/K9657,0)</f>
        <v>0.36</v>
      </c>
      <c r="Q9657" s="0" t="str">
        <f aca="false">IF(M9657=0,"No Discount",IF(M9657&lt;0.2,"Low (1-19%)",IF(M9657&lt;0.4,"Medium (20-39%)","High (40%+)")))</f>
        <v>No Discount</v>
      </c>
      <c r="R9657" s="0" t="str">
        <f aca="false">INDEX('Lookup Tables'!$B$2:$B$5,MATCH(F9657,'Lookup Tables'!$A$2:$A$5,0))</f>
        <v>Manager B</v>
      </c>
    </row>
    <row r="9658" customFormat="false" ht="15" hidden="false" customHeight="false" outlineLevel="0" collapsed="false">
      <c r="A9658" s="0" t="s">
        <v>6822</v>
      </c>
      <c r="B9658" s="13" t="n">
        <v>42269</v>
      </c>
      <c r="C9658" s="13" t="n">
        <v>42276</v>
      </c>
      <c r="D9658" s="14" t="s">
        <v>69</v>
      </c>
      <c r="E9658" s="14" t="s">
        <v>53</v>
      </c>
      <c r="F9658" s="14" t="s">
        <v>117</v>
      </c>
      <c r="G9658" s="14" t="s">
        <v>170</v>
      </c>
      <c r="H9658" s="14" t="s">
        <v>65</v>
      </c>
      <c r="I9658" s="14" t="s">
        <v>83</v>
      </c>
      <c r="J9658" s="14" t="s">
        <v>1043</v>
      </c>
      <c r="K9658" s="15" t="n">
        <v>3.984</v>
      </c>
      <c r="L9658" s="0" t="n">
        <v>1</v>
      </c>
      <c r="M9658" s="16" t="n">
        <v>0.2</v>
      </c>
      <c r="N9658" s="17" t="n">
        <v>1.3944</v>
      </c>
      <c r="O9658" s="0" t="str">
        <f aca="false">TEXT(B9658,"YYYY-MM")</f>
        <v>2015-09</v>
      </c>
      <c r="P9658" s="18" t="n">
        <f aca="false">IFERROR(N9658/K9658,0)</f>
        <v>0.35</v>
      </c>
      <c r="Q9658" s="0" t="str">
        <f aca="false">IF(M9658=0,"No Discount",IF(M9658&lt;0.2,"Low (1-19%)",IF(M9658&lt;0.4,"Medium (20-39%)","High (40%+)")))</f>
        <v>Medium (20-39%)</v>
      </c>
      <c r="R9658" s="0" t="str">
        <f aca="false">INDEX('Lookup Tables'!$B$2:$B$5,MATCH(F9658,'Lookup Tables'!$A$2:$A$5,0))</f>
        <v>Manager B</v>
      </c>
    </row>
    <row r="9659" customFormat="false" ht="15" hidden="false" customHeight="false" outlineLevel="0" collapsed="false">
      <c r="A9659" s="0" t="s">
        <v>6822</v>
      </c>
      <c r="B9659" s="13" t="n">
        <v>42269</v>
      </c>
      <c r="C9659" s="13" t="n">
        <v>42276</v>
      </c>
      <c r="D9659" s="14" t="s">
        <v>69</v>
      </c>
      <c r="E9659" s="14" t="s">
        <v>53</v>
      </c>
      <c r="F9659" s="14" t="s">
        <v>117</v>
      </c>
      <c r="G9659" s="14" t="s">
        <v>170</v>
      </c>
      <c r="H9659" s="14" t="s">
        <v>65</v>
      </c>
      <c r="I9659" s="14" t="s">
        <v>78</v>
      </c>
      <c r="J9659" s="14" t="s">
        <v>4487</v>
      </c>
      <c r="K9659" s="15" t="n">
        <v>13.04</v>
      </c>
      <c r="L9659" s="0" t="n">
        <v>4</v>
      </c>
      <c r="M9659" s="16" t="n">
        <v>0</v>
      </c>
      <c r="N9659" s="17" t="n">
        <v>5.7376</v>
      </c>
      <c r="O9659" s="0" t="str">
        <f aca="false">TEXT(B9659,"YYYY-MM")</f>
        <v>2015-09</v>
      </c>
      <c r="P9659" s="18" t="n">
        <f aca="false">IFERROR(N9659/K9659,0)</f>
        <v>0.44</v>
      </c>
      <c r="Q9659" s="0" t="str">
        <f aca="false">IF(M9659=0,"No Discount",IF(M9659&lt;0.2,"Low (1-19%)",IF(M9659&lt;0.4,"Medium (20-39%)","High (40%+)")))</f>
        <v>No Discount</v>
      </c>
      <c r="R9659" s="0" t="str">
        <f aca="false">INDEX('Lookup Tables'!$B$2:$B$5,MATCH(F9659,'Lookup Tables'!$A$2:$A$5,0))</f>
        <v>Manager B</v>
      </c>
    </row>
    <row r="9660" customFormat="false" ht="15" hidden="false" customHeight="false" outlineLevel="0" collapsed="false">
      <c r="A9660" s="0" t="s">
        <v>6822</v>
      </c>
      <c r="B9660" s="13" t="n">
        <v>42269</v>
      </c>
      <c r="C9660" s="13" t="n">
        <v>42276</v>
      </c>
      <c r="D9660" s="14" t="s">
        <v>69</v>
      </c>
      <c r="E9660" s="14" t="s">
        <v>53</v>
      </c>
      <c r="F9660" s="14" t="s">
        <v>117</v>
      </c>
      <c r="G9660" s="14" t="s">
        <v>170</v>
      </c>
      <c r="H9660" s="14" t="s">
        <v>56</v>
      </c>
      <c r="I9660" s="14" t="s">
        <v>59</v>
      </c>
      <c r="J9660" s="14" t="s">
        <v>3551</v>
      </c>
      <c r="K9660" s="15" t="n">
        <v>579.528</v>
      </c>
      <c r="L9660" s="0" t="n">
        <v>4</v>
      </c>
      <c r="M9660" s="16" t="n">
        <v>0.1</v>
      </c>
      <c r="N9660" s="17" t="n">
        <v>83.7096</v>
      </c>
      <c r="O9660" s="0" t="str">
        <f aca="false">TEXT(B9660,"YYYY-MM")</f>
        <v>2015-09</v>
      </c>
      <c r="P9660" s="18" t="n">
        <f aca="false">IFERROR(N9660/K9660,0)</f>
        <v>0.144444444444444</v>
      </c>
      <c r="Q9660" s="0" t="str">
        <f aca="false">IF(M9660=0,"No Discount",IF(M9660&lt;0.2,"Low (1-19%)",IF(M9660&lt;0.4,"Medium (20-39%)","High (40%+)")))</f>
        <v>Low (1-19%)</v>
      </c>
      <c r="R9660" s="0" t="str">
        <f aca="false">INDEX('Lookup Tables'!$B$2:$B$5,MATCH(F9660,'Lookup Tables'!$A$2:$A$5,0))</f>
        <v>Manager B</v>
      </c>
    </row>
    <row r="9661" customFormat="false" ht="15" hidden="false" customHeight="false" outlineLevel="0" collapsed="false">
      <c r="A9661" s="0" t="s">
        <v>6823</v>
      </c>
      <c r="B9661" s="13" t="n">
        <v>42089</v>
      </c>
      <c r="C9661" s="13" t="n">
        <v>42093</v>
      </c>
      <c r="D9661" s="14" t="s">
        <v>52</v>
      </c>
      <c r="E9661" s="14" t="s">
        <v>53</v>
      </c>
      <c r="F9661" s="14" t="s">
        <v>63</v>
      </c>
      <c r="G9661" s="14" t="s">
        <v>64</v>
      </c>
      <c r="H9661" s="14" t="s">
        <v>65</v>
      </c>
      <c r="I9661" s="14" t="s">
        <v>66</v>
      </c>
      <c r="J9661" s="14" t="s">
        <v>3426</v>
      </c>
      <c r="K9661" s="15" t="n">
        <v>18.75</v>
      </c>
      <c r="L9661" s="0" t="n">
        <v>5</v>
      </c>
      <c r="M9661" s="16" t="n">
        <v>0</v>
      </c>
      <c r="N9661" s="17" t="n">
        <v>9</v>
      </c>
      <c r="O9661" s="0" t="str">
        <f aca="false">TEXT(B9661,"YYYY-MM")</f>
        <v>2015-03</v>
      </c>
      <c r="P9661" s="18" t="n">
        <f aca="false">IFERROR(N9661/K9661,0)</f>
        <v>0.48</v>
      </c>
      <c r="Q9661" s="0" t="str">
        <f aca="false">IF(M9661=0,"No Discount",IF(M9661&lt;0.2,"Low (1-19%)",IF(M9661&lt;0.4,"Medium (20-39%)","High (40%+)")))</f>
        <v>No Discount</v>
      </c>
      <c r="R9661" s="0" t="str">
        <f aca="false">INDEX('Lookup Tables'!$B$2:$B$5,MATCH(F9661,'Lookup Tables'!$A$2:$A$5,0))</f>
        <v>Manager D</v>
      </c>
    </row>
    <row r="9662" customFormat="false" ht="15" hidden="false" customHeight="false" outlineLevel="0" collapsed="false">
      <c r="A9662" s="0" t="s">
        <v>6824</v>
      </c>
      <c r="B9662" s="13" t="n">
        <v>42892</v>
      </c>
      <c r="C9662" s="13" t="n">
        <v>42897</v>
      </c>
      <c r="D9662" s="14" t="s">
        <v>69</v>
      </c>
      <c r="E9662" s="14" t="s">
        <v>97</v>
      </c>
      <c r="F9662" s="14" t="s">
        <v>63</v>
      </c>
      <c r="G9662" s="14" t="s">
        <v>64</v>
      </c>
      <c r="H9662" s="14" t="s">
        <v>80</v>
      </c>
      <c r="I9662" s="14" t="s">
        <v>81</v>
      </c>
      <c r="J9662" s="14" t="s">
        <v>3040</v>
      </c>
      <c r="K9662" s="15" t="n">
        <v>3023.928</v>
      </c>
      <c r="L9662" s="0" t="n">
        <v>9</v>
      </c>
      <c r="M9662" s="16" t="n">
        <v>0.2</v>
      </c>
      <c r="N9662" s="17" t="n">
        <v>226.7946</v>
      </c>
      <c r="O9662" s="0" t="str">
        <f aca="false">TEXT(B9662,"YYYY-MM")</f>
        <v>2017-06</v>
      </c>
      <c r="P9662" s="18" t="n">
        <f aca="false">IFERROR(N9662/K9662,0)</f>
        <v>0.075</v>
      </c>
      <c r="Q9662" s="0" t="str">
        <f aca="false">IF(M9662=0,"No Discount",IF(M9662&lt;0.2,"Low (1-19%)",IF(M9662&lt;0.4,"Medium (20-39%)","High (40%+)")))</f>
        <v>Medium (20-39%)</v>
      </c>
      <c r="R9662" s="0" t="str">
        <f aca="false">INDEX('Lookup Tables'!$B$2:$B$5,MATCH(F9662,'Lookup Tables'!$A$2:$A$5,0))</f>
        <v>Manager D</v>
      </c>
    </row>
    <row r="9663" customFormat="false" ht="15" hidden="false" customHeight="false" outlineLevel="0" collapsed="false">
      <c r="A9663" s="0" t="s">
        <v>6824</v>
      </c>
      <c r="B9663" s="13" t="n">
        <v>42892</v>
      </c>
      <c r="C9663" s="13" t="n">
        <v>42897</v>
      </c>
      <c r="D9663" s="14" t="s">
        <v>69</v>
      </c>
      <c r="E9663" s="14" t="s">
        <v>97</v>
      </c>
      <c r="F9663" s="14" t="s">
        <v>63</v>
      </c>
      <c r="G9663" s="14" t="s">
        <v>64</v>
      </c>
      <c r="H9663" s="14" t="s">
        <v>80</v>
      </c>
      <c r="I9663" s="14" t="s">
        <v>123</v>
      </c>
      <c r="J9663" s="14" t="s">
        <v>3459</v>
      </c>
      <c r="K9663" s="15" t="n">
        <v>26.96</v>
      </c>
      <c r="L9663" s="0" t="n">
        <v>2</v>
      </c>
      <c r="M9663" s="16" t="n">
        <v>0</v>
      </c>
      <c r="N9663" s="17" t="n">
        <v>3.7744</v>
      </c>
      <c r="O9663" s="0" t="str">
        <f aca="false">TEXT(B9663,"YYYY-MM")</f>
        <v>2017-06</v>
      </c>
      <c r="P9663" s="18" t="n">
        <f aca="false">IFERROR(N9663/K9663,0)</f>
        <v>0.14</v>
      </c>
      <c r="Q9663" s="0" t="str">
        <f aca="false">IF(M9663=0,"No Discount",IF(M9663&lt;0.2,"Low (1-19%)",IF(M9663&lt;0.4,"Medium (20-39%)","High (40%+)")))</f>
        <v>No Discount</v>
      </c>
      <c r="R9663" s="0" t="str">
        <f aca="false">INDEX('Lookup Tables'!$B$2:$B$5,MATCH(F9663,'Lookup Tables'!$A$2:$A$5,0))</f>
        <v>Manager D</v>
      </c>
    </row>
    <row r="9664" customFormat="false" ht="15" hidden="false" customHeight="false" outlineLevel="0" collapsed="false">
      <c r="A9664" s="0" t="s">
        <v>6824</v>
      </c>
      <c r="B9664" s="13" t="n">
        <v>42892</v>
      </c>
      <c r="C9664" s="13" t="n">
        <v>42897</v>
      </c>
      <c r="D9664" s="14" t="s">
        <v>69</v>
      </c>
      <c r="E9664" s="14" t="s">
        <v>97</v>
      </c>
      <c r="F9664" s="14" t="s">
        <v>63</v>
      </c>
      <c r="G9664" s="14" t="s">
        <v>64</v>
      </c>
      <c r="H9664" s="14" t="s">
        <v>80</v>
      </c>
      <c r="I9664" s="14" t="s">
        <v>81</v>
      </c>
      <c r="J9664" s="14" t="s">
        <v>499</v>
      </c>
      <c r="K9664" s="15" t="n">
        <v>477.6</v>
      </c>
      <c r="L9664" s="0" t="n">
        <v>3</v>
      </c>
      <c r="M9664" s="16" t="n">
        <v>0.2</v>
      </c>
      <c r="N9664" s="17" t="n">
        <v>161.19</v>
      </c>
      <c r="O9664" s="0" t="str">
        <f aca="false">TEXT(B9664,"YYYY-MM")</f>
        <v>2017-06</v>
      </c>
      <c r="P9664" s="18" t="n">
        <f aca="false">IFERROR(N9664/K9664,0)</f>
        <v>0.3375</v>
      </c>
      <c r="Q9664" s="0" t="str">
        <f aca="false">IF(M9664=0,"No Discount",IF(M9664&lt;0.2,"Low (1-19%)",IF(M9664&lt;0.4,"Medium (20-39%)","High (40%+)")))</f>
        <v>Medium (20-39%)</v>
      </c>
      <c r="R9664" s="0" t="str">
        <f aca="false">INDEX('Lookup Tables'!$B$2:$B$5,MATCH(F9664,'Lookup Tables'!$A$2:$A$5,0))</f>
        <v>Manager D</v>
      </c>
    </row>
    <row r="9665" customFormat="false" ht="15" hidden="false" customHeight="false" outlineLevel="0" collapsed="false">
      <c r="A9665" s="0" t="s">
        <v>6825</v>
      </c>
      <c r="B9665" s="13" t="n">
        <v>43343</v>
      </c>
      <c r="C9665" s="13" t="n">
        <v>43348</v>
      </c>
      <c r="D9665" s="14" t="s">
        <v>69</v>
      </c>
      <c r="E9665" s="14" t="s">
        <v>53</v>
      </c>
      <c r="F9665" s="14" t="s">
        <v>63</v>
      </c>
      <c r="G9665" s="14" t="s">
        <v>64</v>
      </c>
      <c r="H9665" s="14" t="s">
        <v>65</v>
      </c>
      <c r="I9665" s="14" t="s">
        <v>73</v>
      </c>
      <c r="J9665" s="14" t="s">
        <v>984</v>
      </c>
      <c r="K9665" s="15" t="n">
        <v>193.95</v>
      </c>
      <c r="L9665" s="0" t="n">
        <v>3</v>
      </c>
      <c r="M9665" s="16" t="n">
        <v>0</v>
      </c>
      <c r="N9665" s="17" t="n">
        <v>9.6975</v>
      </c>
      <c r="O9665" s="0" t="str">
        <f aca="false">TEXT(B9665,"YYYY-MM")</f>
        <v>2018-08</v>
      </c>
      <c r="P9665" s="18" t="n">
        <f aca="false">IFERROR(N9665/K9665,0)</f>
        <v>0.05</v>
      </c>
      <c r="Q9665" s="0" t="str">
        <f aca="false">IF(M9665=0,"No Discount",IF(M9665&lt;0.2,"Low (1-19%)",IF(M9665&lt;0.4,"Medium (20-39%)","High (40%+)")))</f>
        <v>No Discount</v>
      </c>
      <c r="R9665" s="0" t="str">
        <f aca="false">INDEX('Lookup Tables'!$B$2:$B$5,MATCH(F9665,'Lookup Tables'!$A$2:$A$5,0))</f>
        <v>Manager D</v>
      </c>
    </row>
    <row r="9666" customFormat="false" ht="15" hidden="false" customHeight="false" outlineLevel="0" collapsed="false">
      <c r="A9666" s="0" t="s">
        <v>6826</v>
      </c>
      <c r="B9666" s="13" t="n">
        <v>42711</v>
      </c>
      <c r="C9666" s="13" t="n">
        <v>42711</v>
      </c>
      <c r="D9666" s="14" t="s">
        <v>606</v>
      </c>
      <c r="E9666" s="14" t="s">
        <v>62</v>
      </c>
      <c r="F9666" s="14" t="s">
        <v>63</v>
      </c>
      <c r="G9666" s="14" t="s">
        <v>64</v>
      </c>
      <c r="H9666" s="14" t="s">
        <v>65</v>
      </c>
      <c r="I9666" s="14" t="s">
        <v>91</v>
      </c>
      <c r="J9666" s="14" t="s">
        <v>1140</v>
      </c>
      <c r="K9666" s="15" t="n">
        <v>12.96</v>
      </c>
      <c r="L9666" s="0" t="n">
        <v>2</v>
      </c>
      <c r="M9666" s="16" t="n">
        <v>0</v>
      </c>
      <c r="N9666" s="17" t="n">
        <v>6.2208</v>
      </c>
      <c r="O9666" s="0" t="str">
        <f aca="false">TEXT(B9666,"YYYY-MM")</f>
        <v>2016-12</v>
      </c>
      <c r="P9666" s="18" t="n">
        <f aca="false">IFERROR(N9666/K9666,0)</f>
        <v>0.48</v>
      </c>
      <c r="Q9666" s="0" t="str">
        <f aca="false">IF(M9666=0,"No Discount",IF(M9666&lt;0.2,"Low (1-19%)",IF(M9666&lt;0.4,"Medium (20-39%)","High (40%+)")))</f>
        <v>No Discount</v>
      </c>
      <c r="R9666" s="0" t="str">
        <f aca="false">INDEX('Lookup Tables'!$B$2:$B$5,MATCH(F9666,'Lookup Tables'!$A$2:$A$5,0))</f>
        <v>Manager D</v>
      </c>
    </row>
    <row r="9667" customFormat="false" ht="15" hidden="false" customHeight="false" outlineLevel="0" collapsed="false">
      <c r="A9667" s="0" t="s">
        <v>6827</v>
      </c>
      <c r="B9667" s="13" t="n">
        <v>43420</v>
      </c>
      <c r="C9667" s="13" t="n">
        <v>43424</v>
      </c>
      <c r="D9667" s="14" t="s">
        <v>69</v>
      </c>
      <c r="E9667" s="14" t="s">
        <v>53</v>
      </c>
      <c r="F9667" s="14" t="s">
        <v>63</v>
      </c>
      <c r="G9667" s="14" t="s">
        <v>64</v>
      </c>
      <c r="H9667" s="14" t="s">
        <v>56</v>
      </c>
      <c r="I9667" s="14" t="s">
        <v>76</v>
      </c>
      <c r="J9667" s="14" t="s">
        <v>1588</v>
      </c>
      <c r="K9667" s="15" t="n">
        <v>119.94</v>
      </c>
      <c r="L9667" s="0" t="n">
        <v>3</v>
      </c>
      <c r="M9667" s="16" t="n">
        <v>0</v>
      </c>
      <c r="N9667" s="17" t="n">
        <v>23.988</v>
      </c>
      <c r="O9667" s="0" t="str">
        <f aca="false">TEXT(B9667,"YYYY-MM")</f>
        <v>2018-11</v>
      </c>
      <c r="P9667" s="18" t="n">
        <f aca="false">IFERROR(N9667/K9667,0)</f>
        <v>0.2</v>
      </c>
      <c r="Q9667" s="0" t="str">
        <f aca="false">IF(M9667=0,"No Discount",IF(M9667&lt;0.2,"Low (1-19%)",IF(M9667&lt;0.4,"Medium (20-39%)","High (40%+)")))</f>
        <v>No Discount</v>
      </c>
      <c r="R9667" s="0" t="str">
        <f aca="false">INDEX('Lookup Tables'!$B$2:$B$5,MATCH(F9667,'Lookup Tables'!$A$2:$A$5,0))</f>
        <v>Manager D</v>
      </c>
    </row>
    <row r="9668" customFormat="false" ht="15" hidden="false" customHeight="false" outlineLevel="0" collapsed="false">
      <c r="A9668" s="0" t="s">
        <v>6827</v>
      </c>
      <c r="B9668" s="13" t="n">
        <v>43420</v>
      </c>
      <c r="C9668" s="13" t="n">
        <v>43424</v>
      </c>
      <c r="D9668" s="14" t="s">
        <v>69</v>
      </c>
      <c r="E9668" s="14" t="s">
        <v>53</v>
      </c>
      <c r="F9668" s="14" t="s">
        <v>63</v>
      </c>
      <c r="G9668" s="14" t="s">
        <v>64</v>
      </c>
      <c r="H9668" s="14" t="s">
        <v>56</v>
      </c>
      <c r="I9668" s="14" t="s">
        <v>76</v>
      </c>
      <c r="J9668" s="14" t="s">
        <v>2761</v>
      </c>
      <c r="K9668" s="15" t="n">
        <v>12.42</v>
      </c>
      <c r="L9668" s="0" t="n">
        <v>3</v>
      </c>
      <c r="M9668" s="16" t="n">
        <v>0</v>
      </c>
      <c r="N9668" s="17" t="n">
        <v>4.4712</v>
      </c>
      <c r="O9668" s="0" t="str">
        <f aca="false">TEXT(B9668,"YYYY-MM")</f>
        <v>2018-11</v>
      </c>
      <c r="P9668" s="18" t="n">
        <f aca="false">IFERROR(N9668/K9668,0)</f>
        <v>0.36</v>
      </c>
      <c r="Q9668" s="0" t="str">
        <f aca="false">IF(M9668=0,"No Discount",IF(M9668&lt;0.2,"Low (1-19%)",IF(M9668&lt;0.4,"Medium (20-39%)","High (40%+)")))</f>
        <v>No Discount</v>
      </c>
      <c r="R9668" s="0" t="str">
        <f aca="false">INDEX('Lookup Tables'!$B$2:$B$5,MATCH(F9668,'Lookup Tables'!$A$2:$A$5,0))</f>
        <v>Manager D</v>
      </c>
    </row>
    <row r="9669" customFormat="false" ht="15" hidden="false" customHeight="false" outlineLevel="0" collapsed="false">
      <c r="A9669" s="0" t="s">
        <v>6828</v>
      </c>
      <c r="B9669" s="13" t="n">
        <v>42848</v>
      </c>
      <c r="C9669" s="13" t="n">
        <v>42852</v>
      </c>
      <c r="D9669" s="14" t="s">
        <v>69</v>
      </c>
      <c r="E9669" s="14" t="s">
        <v>53</v>
      </c>
      <c r="F9669" s="14" t="s">
        <v>63</v>
      </c>
      <c r="G9669" s="14" t="s">
        <v>64</v>
      </c>
      <c r="H9669" s="14" t="s">
        <v>65</v>
      </c>
      <c r="I9669" s="14" t="s">
        <v>83</v>
      </c>
      <c r="J9669" s="14" t="s">
        <v>901</v>
      </c>
      <c r="K9669" s="15" t="n">
        <v>18.088</v>
      </c>
      <c r="L9669" s="0" t="n">
        <v>7</v>
      </c>
      <c r="M9669" s="16" t="n">
        <v>0.2</v>
      </c>
      <c r="N9669" s="17" t="n">
        <v>6.5569</v>
      </c>
      <c r="O9669" s="0" t="str">
        <f aca="false">TEXT(B9669,"YYYY-MM")</f>
        <v>2017-04</v>
      </c>
      <c r="P9669" s="18" t="n">
        <f aca="false">IFERROR(N9669/K9669,0)</f>
        <v>0.3625</v>
      </c>
      <c r="Q9669" s="0" t="str">
        <f aca="false">IF(M9669=0,"No Discount",IF(M9669&lt;0.2,"Low (1-19%)",IF(M9669&lt;0.4,"Medium (20-39%)","High (40%+)")))</f>
        <v>Medium (20-39%)</v>
      </c>
      <c r="R9669" s="0" t="str">
        <f aca="false">INDEX('Lookup Tables'!$B$2:$B$5,MATCH(F9669,'Lookup Tables'!$A$2:$A$5,0))</f>
        <v>Manager D</v>
      </c>
    </row>
    <row r="9670" customFormat="false" ht="15" hidden="false" customHeight="false" outlineLevel="0" collapsed="false">
      <c r="A9670" s="0" t="s">
        <v>6828</v>
      </c>
      <c r="B9670" s="13" t="n">
        <v>42848</v>
      </c>
      <c r="C9670" s="13" t="n">
        <v>42852</v>
      </c>
      <c r="D9670" s="14" t="s">
        <v>69</v>
      </c>
      <c r="E9670" s="14" t="s">
        <v>53</v>
      </c>
      <c r="F9670" s="14" t="s">
        <v>63</v>
      </c>
      <c r="G9670" s="14" t="s">
        <v>64</v>
      </c>
      <c r="H9670" s="14" t="s">
        <v>65</v>
      </c>
      <c r="I9670" s="14" t="s">
        <v>129</v>
      </c>
      <c r="J9670" s="14" t="s">
        <v>482</v>
      </c>
      <c r="K9670" s="15" t="n">
        <v>71.97</v>
      </c>
      <c r="L9670" s="0" t="n">
        <v>3</v>
      </c>
      <c r="M9670" s="16" t="n">
        <v>0</v>
      </c>
      <c r="N9670" s="17" t="n">
        <v>35.985</v>
      </c>
      <c r="O9670" s="0" t="str">
        <f aca="false">TEXT(B9670,"YYYY-MM")</f>
        <v>2017-04</v>
      </c>
      <c r="P9670" s="18" t="n">
        <f aca="false">IFERROR(N9670/K9670,0)</f>
        <v>0.5</v>
      </c>
      <c r="Q9670" s="0" t="str">
        <f aca="false">IF(M9670=0,"No Discount",IF(M9670&lt;0.2,"Low (1-19%)",IF(M9670&lt;0.4,"Medium (20-39%)","High (40%+)")))</f>
        <v>No Discount</v>
      </c>
      <c r="R9670" s="0" t="str">
        <f aca="false">INDEX('Lookup Tables'!$B$2:$B$5,MATCH(F9670,'Lookup Tables'!$A$2:$A$5,0))</f>
        <v>Manager D</v>
      </c>
    </row>
    <row r="9671" customFormat="false" ht="15" hidden="false" customHeight="false" outlineLevel="0" collapsed="false">
      <c r="A9671" s="0" t="s">
        <v>6829</v>
      </c>
      <c r="B9671" s="13" t="n">
        <v>43192</v>
      </c>
      <c r="C9671" s="13" t="n">
        <v>43196</v>
      </c>
      <c r="D9671" s="14" t="s">
        <v>69</v>
      </c>
      <c r="E9671" s="14" t="s">
        <v>53</v>
      </c>
      <c r="F9671" s="14" t="s">
        <v>54</v>
      </c>
      <c r="G9671" s="14" t="s">
        <v>211</v>
      </c>
      <c r="H9671" s="14" t="s">
        <v>65</v>
      </c>
      <c r="I9671" s="14" t="s">
        <v>66</v>
      </c>
      <c r="J9671" s="14" t="s">
        <v>1129</v>
      </c>
      <c r="K9671" s="15" t="n">
        <v>14.94</v>
      </c>
      <c r="L9671" s="0" t="n">
        <v>3</v>
      </c>
      <c r="M9671" s="16" t="n">
        <v>0</v>
      </c>
      <c r="N9671" s="17" t="n">
        <v>6.8724</v>
      </c>
      <c r="O9671" s="0" t="str">
        <f aca="false">TEXT(B9671,"YYYY-MM")</f>
        <v>2018-04</v>
      </c>
      <c r="P9671" s="18" t="n">
        <f aca="false">IFERROR(N9671/K9671,0)</f>
        <v>0.46</v>
      </c>
      <c r="Q9671" s="0" t="str">
        <f aca="false">IF(M9671=0,"No Discount",IF(M9671&lt;0.2,"Low (1-19%)",IF(M9671&lt;0.4,"Medium (20-39%)","High (40%+)")))</f>
        <v>No Discount</v>
      </c>
      <c r="R9671" s="0" t="str">
        <f aca="false">INDEX('Lookup Tables'!$B$2:$B$5,MATCH(F9671,'Lookup Tables'!$A$2:$A$5,0))</f>
        <v>Manager C</v>
      </c>
    </row>
    <row r="9672" customFormat="false" ht="15" hidden="false" customHeight="false" outlineLevel="0" collapsed="false">
      <c r="A9672" s="0" t="s">
        <v>6830</v>
      </c>
      <c r="B9672" s="13" t="n">
        <v>42595</v>
      </c>
      <c r="C9672" s="13" t="n">
        <v>42597</v>
      </c>
      <c r="D9672" s="14" t="s">
        <v>137</v>
      </c>
      <c r="E9672" s="14" t="s">
        <v>62</v>
      </c>
      <c r="F9672" s="14" t="s">
        <v>54</v>
      </c>
      <c r="G9672" s="14" t="s">
        <v>90</v>
      </c>
      <c r="H9672" s="14" t="s">
        <v>65</v>
      </c>
      <c r="I9672" s="14" t="s">
        <v>78</v>
      </c>
      <c r="J9672" s="14" t="s">
        <v>2213</v>
      </c>
      <c r="K9672" s="15" t="n">
        <v>64.68</v>
      </c>
      <c r="L9672" s="0" t="n">
        <v>7</v>
      </c>
      <c r="M9672" s="16" t="n">
        <v>0.2</v>
      </c>
      <c r="N9672" s="17" t="n">
        <v>8.085</v>
      </c>
      <c r="O9672" s="0" t="str">
        <f aca="false">TEXT(B9672,"YYYY-MM")</f>
        <v>2016-08</v>
      </c>
      <c r="P9672" s="18" t="n">
        <f aca="false">IFERROR(N9672/K9672,0)</f>
        <v>0.125</v>
      </c>
      <c r="Q9672" s="0" t="str">
        <f aca="false">IF(M9672=0,"No Discount",IF(M9672&lt;0.2,"Low (1-19%)",IF(M9672&lt;0.4,"Medium (20-39%)","High (40%+)")))</f>
        <v>Medium (20-39%)</v>
      </c>
      <c r="R9672" s="0" t="str">
        <f aca="false">INDEX('Lookup Tables'!$B$2:$B$5,MATCH(F9672,'Lookup Tables'!$A$2:$A$5,0))</f>
        <v>Manager C</v>
      </c>
    </row>
    <row r="9673" customFormat="false" ht="15" hidden="false" customHeight="false" outlineLevel="0" collapsed="false">
      <c r="A9673" s="0" t="s">
        <v>6831</v>
      </c>
      <c r="B9673" s="13" t="n">
        <v>43417</v>
      </c>
      <c r="C9673" s="13" t="n">
        <v>43423</v>
      </c>
      <c r="D9673" s="14" t="s">
        <v>69</v>
      </c>
      <c r="E9673" s="14" t="s">
        <v>53</v>
      </c>
      <c r="F9673" s="14" t="s">
        <v>63</v>
      </c>
      <c r="G9673" s="14" t="s">
        <v>64</v>
      </c>
      <c r="H9673" s="14" t="s">
        <v>80</v>
      </c>
      <c r="I9673" s="14" t="s">
        <v>81</v>
      </c>
      <c r="J9673" s="14" t="s">
        <v>1593</v>
      </c>
      <c r="K9673" s="15" t="n">
        <v>22</v>
      </c>
      <c r="L9673" s="0" t="n">
        <v>5</v>
      </c>
      <c r="M9673" s="16" t="n">
        <v>0.2</v>
      </c>
      <c r="N9673" s="17" t="n">
        <v>1.375</v>
      </c>
      <c r="O9673" s="0" t="str">
        <f aca="false">TEXT(B9673,"YYYY-MM")</f>
        <v>2018-11</v>
      </c>
      <c r="P9673" s="18" t="n">
        <f aca="false">IFERROR(N9673/K9673,0)</f>
        <v>0.0625</v>
      </c>
      <c r="Q9673" s="0" t="str">
        <f aca="false">IF(M9673=0,"No Discount",IF(M9673&lt;0.2,"Low (1-19%)",IF(M9673&lt;0.4,"Medium (20-39%)","High (40%+)")))</f>
        <v>Medium (20-39%)</v>
      </c>
      <c r="R9673" s="0" t="str">
        <f aca="false">INDEX('Lookup Tables'!$B$2:$B$5,MATCH(F9673,'Lookup Tables'!$A$2:$A$5,0))</f>
        <v>Manager D</v>
      </c>
    </row>
    <row r="9674" customFormat="false" ht="15" hidden="false" customHeight="false" outlineLevel="0" collapsed="false">
      <c r="A9674" s="0" t="s">
        <v>6832</v>
      </c>
      <c r="B9674" s="13" t="n">
        <v>43092</v>
      </c>
      <c r="C9674" s="13" t="n">
        <v>43097</v>
      </c>
      <c r="D9674" s="14" t="s">
        <v>69</v>
      </c>
      <c r="E9674" s="14" t="s">
        <v>97</v>
      </c>
      <c r="F9674" s="14" t="s">
        <v>117</v>
      </c>
      <c r="G9674" s="14" t="s">
        <v>118</v>
      </c>
      <c r="H9674" s="14" t="s">
        <v>65</v>
      </c>
      <c r="I9674" s="14" t="s">
        <v>91</v>
      </c>
      <c r="J9674" s="14" t="s">
        <v>2341</v>
      </c>
      <c r="K9674" s="15" t="n">
        <v>7.968</v>
      </c>
      <c r="L9674" s="0" t="n">
        <v>2</v>
      </c>
      <c r="M9674" s="16" t="n">
        <v>0.2</v>
      </c>
      <c r="N9674" s="17" t="n">
        <v>2.6892</v>
      </c>
      <c r="O9674" s="0" t="str">
        <f aca="false">TEXT(B9674,"YYYY-MM")</f>
        <v>2017-12</v>
      </c>
      <c r="P9674" s="18" t="n">
        <f aca="false">IFERROR(N9674/K9674,0)</f>
        <v>0.3375</v>
      </c>
      <c r="Q9674" s="0" t="str">
        <f aca="false">IF(M9674=0,"No Discount",IF(M9674&lt;0.2,"Low (1-19%)",IF(M9674&lt;0.4,"Medium (20-39%)","High (40%+)")))</f>
        <v>Medium (20-39%)</v>
      </c>
      <c r="R9674" s="0" t="str">
        <f aca="false">INDEX('Lookup Tables'!$B$2:$B$5,MATCH(F9674,'Lookup Tables'!$A$2:$A$5,0))</f>
        <v>Manager B</v>
      </c>
    </row>
    <row r="9675" customFormat="false" ht="15" hidden="false" customHeight="false" outlineLevel="0" collapsed="false">
      <c r="A9675" s="0" t="s">
        <v>6832</v>
      </c>
      <c r="B9675" s="13" t="n">
        <v>43092</v>
      </c>
      <c r="C9675" s="13" t="n">
        <v>43097</v>
      </c>
      <c r="D9675" s="14" t="s">
        <v>69</v>
      </c>
      <c r="E9675" s="14" t="s">
        <v>97</v>
      </c>
      <c r="F9675" s="14" t="s">
        <v>117</v>
      </c>
      <c r="G9675" s="14" t="s">
        <v>118</v>
      </c>
      <c r="H9675" s="14" t="s">
        <v>80</v>
      </c>
      <c r="I9675" s="14" t="s">
        <v>81</v>
      </c>
      <c r="J9675" s="14" t="s">
        <v>6833</v>
      </c>
      <c r="K9675" s="15" t="n">
        <v>1499.97</v>
      </c>
      <c r="L9675" s="0" t="n">
        <v>5</v>
      </c>
      <c r="M9675" s="16" t="n">
        <v>0.4</v>
      </c>
      <c r="N9675" s="17" t="n">
        <v>-374.9925</v>
      </c>
      <c r="O9675" s="0" t="str">
        <f aca="false">TEXT(B9675,"YYYY-MM")</f>
        <v>2017-12</v>
      </c>
      <c r="P9675" s="18" t="n">
        <f aca="false">IFERROR(N9675/K9675,0)</f>
        <v>-0.25</v>
      </c>
      <c r="Q9675" s="0" t="str">
        <f aca="false">IF(M9675=0,"No Discount",IF(M9675&lt;0.2,"Low (1-19%)",IF(M9675&lt;0.4,"Medium (20-39%)","High (40%+)")))</f>
        <v>High (40%+)</v>
      </c>
      <c r="R9675" s="0" t="str">
        <f aca="false">INDEX('Lookup Tables'!$B$2:$B$5,MATCH(F9675,'Lookup Tables'!$A$2:$A$5,0))</f>
        <v>Manager B</v>
      </c>
    </row>
    <row r="9676" customFormat="false" ht="15" hidden="false" customHeight="false" outlineLevel="0" collapsed="false">
      <c r="A9676" s="0" t="s">
        <v>6834</v>
      </c>
      <c r="B9676" s="13" t="n">
        <v>42207</v>
      </c>
      <c r="C9676" s="13" t="n">
        <v>42209</v>
      </c>
      <c r="D9676" s="14" t="s">
        <v>52</v>
      </c>
      <c r="E9676" s="14" t="s">
        <v>53</v>
      </c>
      <c r="F9676" s="14" t="s">
        <v>98</v>
      </c>
      <c r="G9676" s="14" t="s">
        <v>99</v>
      </c>
      <c r="H9676" s="14" t="s">
        <v>65</v>
      </c>
      <c r="I9676" s="14" t="s">
        <v>73</v>
      </c>
      <c r="J9676" s="14" t="s">
        <v>2519</v>
      </c>
      <c r="K9676" s="15" t="n">
        <v>26.632</v>
      </c>
      <c r="L9676" s="0" t="n">
        <v>1</v>
      </c>
      <c r="M9676" s="16" t="n">
        <v>0.2</v>
      </c>
      <c r="N9676" s="17" t="n">
        <v>1.3316</v>
      </c>
      <c r="O9676" s="0" t="str">
        <f aca="false">TEXT(B9676,"YYYY-MM")</f>
        <v>2015-07</v>
      </c>
      <c r="P9676" s="18" t="n">
        <f aca="false">IFERROR(N9676/K9676,0)</f>
        <v>0.05</v>
      </c>
      <c r="Q9676" s="0" t="str">
        <f aca="false">IF(M9676=0,"No Discount",IF(M9676&lt;0.2,"Low (1-19%)",IF(M9676&lt;0.4,"Medium (20-39%)","High (40%+)")))</f>
        <v>Medium (20-39%)</v>
      </c>
      <c r="R9676" s="0" t="str">
        <f aca="false">INDEX('Lookup Tables'!$B$2:$B$5,MATCH(F9676,'Lookup Tables'!$A$2:$A$5,0))</f>
        <v>Manager A</v>
      </c>
    </row>
    <row r="9677" customFormat="false" ht="15" hidden="false" customHeight="false" outlineLevel="0" collapsed="false">
      <c r="A9677" s="0" t="s">
        <v>6835</v>
      </c>
      <c r="B9677" s="13" t="n">
        <v>42861</v>
      </c>
      <c r="C9677" s="13" t="n">
        <v>42865</v>
      </c>
      <c r="D9677" s="14" t="s">
        <v>69</v>
      </c>
      <c r="E9677" s="14" t="s">
        <v>53</v>
      </c>
      <c r="F9677" s="14" t="s">
        <v>63</v>
      </c>
      <c r="G9677" s="14" t="s">
        <v>64</v>
      </c>
      <c r="H9677" s="14" t="s">
        <v>56</v>
      </c>
      <c r="I9677" s="14" t="s">
        <v>76</v>
      </c>
      <c r="J9677" s="14" t="s">
        <v>2181</v>
      </c>
      <c r="K9677" s="15" t="n">
        <v>41.6</v>
      </c>
      <c r="L9677" s="0" t="n">
        <v>4</v>
      </c>
      <c r="M9677" s="16" t="n">
        <v>0</v>
      </c>
      <c r="N9677" s="17" t="n">
        <v>14.144</v>
      </c>
      <c r="O9677" s="0" t="str">
        <f aca="false">TEXT(B9677,"YYYY-MM")</f>
        <v>2017-05</v>
      </c>
      <c r="P9677" s="18" t="n">
        <f aca="false">IFERROR(N9677/K9677,0)</f>
        <v>0.34</v>
      </c>
      <c r="Q9677" s="0" t="str">
        <f aca="false">IF(M9677=0,"No Discount",IF(M9677&lt;0.2,"Low (1-19%)",IF(M9677&lt;0.4,"Medium (20-39%)","High (40%+)")))</f>
        <v>No Discount</v>
      </c>
      <c r="R9677" s="0" t="str">
        <f aca="false">INDEX('Lookup Tables'!$B$2:$B$5,MATCH(F9677,'Lookup Tables'!$A$2:$A$5,0))</f>
        <v>Manager D</v>
      </c>
    </row>
    <row r="9678" customFormat="false" ht="15" hidden="false" customHeight="false" outlineLevel="0" collapsed="false">
      <c r="A9678" s="0" t="s">
        <v>6836</v>
      </c>
      <c r="B9678" s="13" t="n">
        <v>42336</v>
      </c>
      <c r="C9678" s="13" t="n">
        <v>42341</v>
      </c>
      <c r="D9678" s="14" t="s">
        <v>69</v>
      </c>
      <c r="E9678" s="14" t="s">
        <v>62</v>
      </c>
      <c r="F9678" s="14" t="s">
        <v>98</v>
      </c>
      <c r="G9678" s="14" t="s">
        <v>164</v>
      </c>
      <c r="H9678" s="14" t="s">
        <v>65</v>
      </c>
      <c r="I9678" s="14" t="s">
        <v>129</v>
      </c>
      <c r="J9678" s="14" t="s">
        <v>1361</v>
      </c>
      <c r="K9678" s="15" t="n">
        <v>64.02</v>
      </c>
      <c r="L9678" s="0" t="n">
        <v>6</v>
      </c>
      <c r="M9678" s="16" t="n">
        <v>0</v>
      </c>
      <c r="N9678" s="17" t="n">
        <v>29.4492</v>
      </c>
      <c r="O9678" s="0" t="str">
        <f aca="false">TEXT(B9678,"YYYY-MM")</f>
        <v>2015-11</v>
      </c>
      <c r="P9678" s="18" t="n">
        <f aca="false">IFERROR(N9678/K9678,0)</f>
        <v>0.46</v>
      </c>
      <c r="Q9678" s="0" t="str">
        <f aca="false">IF(M9678=0,"No Discount",IF(M9678&lt;0.2,"Low (1-19%)",IF(M9678&lt;0.4,"Medium (20-39%)","High (40%+)")))</f>
        <v>No Discount</v>
      </c>
      <c r="R9678" s="0" t="str">
        <f aca="false">INDEX('Lookup Tables'!$B$2:$B$5,MATCH(F9678,'Lookup Tables'!$A$2:$A$5,0))</f>
        <v>Manager A</v>
      </c>
    </row>
    <row r="9679" customFormat="false" ht="15" hidden="false" customHeight="false" outlineLevel="0" collapsed="false">
      <c r="A9679" s="0" t="s">
        <v>6837</v>
      </c>
      <c r="B9679" s="13" t="n">
        <v>42843</v>
      </c>
      <c r="C9679" s="13" t="n">
        <v>42848</v>
      </c>
      <c r="D9679" s="14" t="s">
        <v>69</v>
      </c>
      <c r="E9679" s="14" t="s">
        <v>62</v>
      </c>
      <c r="F9679" s="14" t="s">
        <v>117</v>
      </c>
      <c r="G9679" s="14" t="s">
        <v>170</v>
      </c>
      <c r="H9679" s="14" t="s">
        <v>65</v>
      </c>
      <c r="I9679" s="14" t="s">
        <v>78</v>
      </c>
      <c r="J9679" s="14" t="s">
        <v>682</v>
      </c>
      <c r="K9679" s="15" t="n">
        <v>6.99</v>
      </c>
      <c r="L9679" s="0" t="n">
        <v>3</v>
      </c>
      <c r="M9679" s="16" t="n">
        <v>0</v>
      </c>
      <c r="N9679" s="17" t="n">
        <v>2.0271</v>
      </c>
      <c r="O9679" s="0" t="str">
        <f aca="false">TEXT(B9679,"YYYY-MM")</f>
        <v>2017-04</v>
      </c>
      <c r="P9679" s="18" t="n">
        <f aca="false">IFERROR(N9679/K9679,0)</f>
        <v>0.29</v>
      </c>
      <c r="Q9679" s="0" t="str">
        <f aca="false">IF(M9679=0,"No Discount",IF(M9679&lt;0.2,"Low (1-19%)",IF(M9679&lt;0.4,"Medium (20-39%)","High (40%+)")))</f>
        <v>No Discount</v>
      </c>
      <c r="R9679" s="0" t="str">
        <f aca="false">INDEX('Lookup Tables'!$B$2:$B$5,MATCH(F9679,'Lookup Tables'!$A$2:$A$5,0))</f>
        <v>Manager B</v>
      </c>
    </row>
    <row r="9680" customFormat="false" ht="15" hidden="false" customHeight="false" outlineLevel="0" collapsed="false">
      <c r="A9680" s="0" t="s">
        <v>6837</v>
      </c>
      <c r="B9680" s="13" t="n">
        <v>42843</v>
      </c>
      <c r="C9680" s="13" t="n">
        <v>42848</v>
      </c>
      <c r="D9680" s="14" t="s">
        <v>69</v>
      </c>
      <c r="E9680" s="14" t="s">
        <v>62</v>
      </c>
      <c r="F9680" s="14" t="s">
        <v>117</v>
      </c>
      <c r="G9680" s="14" t="s">
        <v>170</v>
      </c>
      <c r="H9680" s="14" t="s">
        <v>65</v>
      </c>
      <c r="I9680" s="14" t="s">
        <v>303</v>
      </c>
      <c r="J9680" s="14" t="s">
        <v>6102</v>
      </c>
      <c r="K9680" s="15" t="n">
        <v>6.84</v>
      </c>
      <c r="L9680" s="0" t="n">
        <v>1</v>
      </c>
      <c r="M9680" s="16" t="n">
        <v>0</v>
      </c>
      <c r="N9680" s="17" t="n">
        <v>1.8468</v>
      </c>
      <c r="O9680" s="0" t="str">
        <f aca="false">TEXT(B9680,"YYYY-MM")</f>
        <v>2017-04</v>
      </c>
      <c r="P9680" s="18" t="n">
        <f aca="false">IFERROR(N9680/K9680,0)</f>
        <v>0.27</v>
      </c>
      <c r="Q9680" s="0" t="str">
        <f aca="false">IF(M9680=0,"No Discount",IF(M9680&lt;0.2,"Low (1-19%)",IF(M9680&lt;0.4,"Medium (20-39%)","High (40%+)")))</f>
        <v>No Discount</v>
      </c>
      <c r="R9680" s="0" t="str">
        <f aca="false">INDEX('Lookup Tables'!$B$2:$B$5,MATCH(F9680,'Lookup Tables'!$A$2:$A$5,0))</f>
        <v>Manager B</v>
      </c>
    </row>
    <row r="9681" customFormat="false" ht="15" hidden="false" customHeight="false" outlineLevel="0" collapsed="false">
      <c r="A9681" s="0" t="s">
        <v>6838</v>
      </c>
      <c r="B9681" s="13" t="n">
        <v>42731</v>
      </c>
      <c r="C9681" s="13" t="n">
        <v>42735</v>
      </c>
      <c r="D9681" s="14" t="s">
        <v>69</v>
      </c>
      <c r="E9681" s="14" t="s">
        <v>62</v>
      </c>
      <c r="F9681" s="14" t="s">
        <v>63</v>
      </c>
      <c r="G9681" s="14" t="s">
        <v>64</v>
      </c>
      <c r="H9681" s="14" t="s">
        <v>65</v>
      </c>
      <c r="I9681" s="14" t="s">
        <v>73</v>
      </c>
      <c r="J9681" s="14" t="s">
        <v>1368</v>
      </c>
      <c r="K9681" s="15" t="n">
        <v>323.1</v>
      </c>
      <c r="L9681" s="0" t="n">
        <v>2</v>
      </c>
      <c r="M9681" s="16" t="n">
        <v>0</v>
      </c>
      <c r="N9681" s="17" t="n">
        <v>61.389</v>
      </c>
      <c r="O9681" s="0" t="str">
        <f aca="false">TEXT(B9681,"YYYY-MM")</f>
        <v>2016-12</v>
      </c>
      <c r="P9681" s="18" t="n">
        <f aca="false">IFERROR(N9681/K9681,0)</f>
        <v>0.19</v>
      </c>
      <c r="Q9681" s="0" t="str">
        <f aca="false">IF(M9681=0,"No Discount",IF(M9681&lt;0.2,"Low (1-19%)",IF(M9681&lt;0.4,"Medium (20-39%)","High (40%+)")))</f>
        <v>No Discount</v>
      </c>
      <c r="R9681" s="0" t="str">
        <f aca="false">INDEX('Lookup Tables'!$B$2:$B$5,MATCH(F9681,'Lookup Tables'!$A$2:$A$5,0))</f>
        <v>Manager D</v>
      </c>
    </row>
    <row r="9682" customFormat="false" ht="15" hidden="false" customHeight="false" outlineLevel="0" collapsed="false">
      <c r="A9682" s="0" t="s">
        <v>6838</v>
      </c>
      <c r="B9682" s="13" t="n">
        <v>42731</v>
      </c>
      <c r="C9682" s="13" t="n">
        <v>42735</v>
      </c>
      <c r="D9682" s="14" t="s">
        <v>69</v>
      </c>
      <c r="E9682" s="14" t="s">
        <v>62</v>
      </c>
      <c r="F9682" s="14" t="s">
        <v>63</v>
      </c>
      <c r="G9682" s="14" t="s">
        <v>64</v>
      </c>
      <c r="H9682" s="14" t="s">
        <v>80</v>
      </c>
      <c r="I9682" s="14" t="s">
        <v>81</v>
      </c>
      <c r="J9682" s="14" t="s">
        <v>1635</v>
      </c>
      <c r="K9682" s="15" t="n">
        <v>668.16</v>
      </c>
      <c r="L9682" s="0" t="n">
        <v>9</v>
      </c>
      <c r="M9682" s="16" t="n">
        <v>0.2</v>
      </c>
      <c r="N9682" s="17" t="n">
        <v>75.168</v>
      </c>
      <c r="O9682" s="0" t="str">
        <f aca="false">TEXT(B9682,"YYYY-MM")</f>
        <v>2016-12</v>
      </c>
      <c r="P9682" s="18" t="n">
        <f aca="false">IFERROR(N9682/K9682,0)</f>
        <v>0.1125</v>
      </c>
      <c r="Q9682" s="0" t="str">
        <f aca="false">IF(M9682=0,"No Discount",IF(M9682&lt;0.2,"Low (1-19%)",IF(M9682&lt;0.4,"Medium (20-39%)","High (40%+)")))</f>
        <v>Medium (20-39%)</v>
      </c>
      <c r="R9682" s="0" t="str">
        <f aca="false">INDEX('Lookup Tables'!$B$2:$B$5,MATCH(F9682,'Lookup Tables'!$A$2:$A$5,0))</f>
        <v>Manager D</v>
      </c>
    </row>
    <row r="9683" customFormat="false" ht="15" hidden="false" customHeight="false" outlineLevel="0" collapsed="false">
      <c r="A9683" s="0" t="s">
        <v>6839</v>
      </c>
      <c r="B9683" s="13" t="n">
        <v>43447</v>
      </c>
      <c r="C9683" s="13" t="n">
        <v>43452</v>
      </c>
      <c r="D9683" s="14" t="s">
        <v>69</v>
      </c>
      <c r="E9683" s="14" t="s">
        <v>53</v>
      </c>
      <c r="F9683" s="14" t="s">
        <v>63</v>
      </c>
      <c r="G9683" s="14" t="s">
        <v>64</v>
      </c>
      <c r="H9683" s="14" t="s">
        <v>65</v>
      </c>
      <c r="I9683" s="14" t="s">
        <v>66</v>
      </c>
      <c r="J9683" s="14" t="s">
        <v>2716</v>
      </c>
      <c r="K9683" s="15" t="n">
        <v>8.64</v>
      </c>
      <c r="L9683" s="0" t="n">
        <v>3</v>
      </c>
      <c r="M9683" s="16" t="n">
        <v>0</v>
      </c>
      <c r="N9683" s="17" t="n">
        <v>4.2336</v>
      </c>
      <c r="O9683" s="0" t="str">
        <f aca="false">TEXT(B9683,"YYYY-MM")</f>
        <v>2018-12</v>
      </c>
      <c r="P9683" s="18" t="n">
        <f aca="false">IFERROR(N9683/K9683,0)</f>
        <v>0.49</v>
      </c>
      <c r="Q9683" s="0" t="str">
        <f aca="false">IF(M9683=0,"No Discount",IF(M9683&lt;0.2,"Low (1-19%)",IF(M9683&lt;0.4,"Medium (20-39%)","High (40%+)")))</f>
        <v>No Discount</v>
      </c>
      <c r="R9683" s="0" t="str">
        <f aca="false">INDEX('Lookup Tables'!$B$2:$B$5,MATCH(F9683,'Lookup Tables'!$A$2:$A$5,0))</f>
        <v>Manager D</v>
      </c>
    </row>
    <row r="9684" customFormat="false" ht="15" hidden="false" customHeight="false" outlineLevel="0" collapsed="false">
      <c r="A9684" s="0" t="s">
        <v>6839</v>
      </c>
      <c r="B9684" s="13" t="n">
        <v>43447</v>
      </c>
      <c r="C9684" s="13" t="n">
        <v>43452</v>
      </c>
      <c r="D9684" s="14" t="s">
        <v>69</v>
      </c>
      <c r="E9684" s="14" t="s">
        <v>53</v>
      </c>
      <c r="F9684" s="14" t="s">
        <v>63</v>
      </c>
      <c r="G9684" s="14" t="s">
        <v>64</v>
      </c>
      <c r="H9684" s="14" t="s">
        <v>65</v>
      </c>
      <c r="I9684" s="14" t="s">
        <v>91</v>
      </c>
      <c r="J9684" s="14" t="s">
        <v>1533</v>
      </c>
      <c r="K9684" s="15" t="n">
        <v>38.88</v>
      </c>
      <c r="L9684" s="0" t="n">
        <v>6</v>
      </c>
      <c r="M9684" s="16" t="n">
        <v>0</v>
      </c>
      <c r="N9684" s="17" t="n">
        <v>18.6624</v>
      </c>
      <c r="O9684" s="0" t="str">
        <f aca="false">TEXT(B9684,"YYYY-MM")</f>
        <v>2018-12</v>
      </c>
      <c r="P9684" s="18" t="n">
        <f aca="false">IFERROR(N9684/K9684,0)</f>
        <v>0.48</v>
      </c>
      <c r="Q9684" s="0" t="str">
        <f aca="false">IF(M9684=0,"No Discount",IF(M9684&lt;0.2,"Low (1-19%)",IF(M9684&lt;0.4,"Medium (20-39%)","High (40%+)")))</f>
        <v>No Discount</v>
      </c>
      <c r="R9684" s="0" t="str">
        <f aca="false">INDEX('Lookup Tables'!$B$2:$B$5,MATCH(F9684,'Lookup Tables'!$A$2:$A$5,0))</f>
        <v>Manager D</v>
      </c>
    </row>
    <row r="9685" customFormat="false" ht="15" hidden="false" customHeight="false" outlineLevel="0" collapsed="false">
      <c r="A9685" s="0" t="s">
        <v>6839</v>
      </c>
      <c r="B9685" s="13" t="n">
        <v>43447</v>
      </c>
      <c r="C9685" s="13" t="n">
        <v>43452</v>
      </c>
      <c r="D9685" s="14" t="s">
        <v>69</v>
      </c>
      <c r="E9685" s="14" t="s">
        <v>53</v>
      </c>
      <c r="F9685" s="14" t="s">
        <v>63</v>
      </c>
      <c r="G9685" s="14" t="s">
        <v>64</v>
      </c>
      <c r="H9685" s="14" t="s">
        <v>56</v>
      </c>
      <c r="I9685" s="14" t="s">
        <v>76</v>
      </c>
      <c r="J9685" s="14" t="s">
        <v>2454</v>
      </c>
      <c r="K9685" s="15" t="n">
        <v>201.04</v>
      </c>
      <c r="L9685" s="0" t="n">
        <v>8</v>
      </c>
      <c r="M9685" s="16" t="n">
        <v>0</v>
      </c>
      <c r="N9685" s="17" t="n">
        <v>54.2808</v>
      </c>
      <c r="O9685" s="0" t="str">
        <f aca="false">TEXT(B9685,"YYYY-MM")</f>
        <v>2018-12</v>
      </c>
      <c r="P9685" s="18" t="n">
        <f aca="false">IFERROR(N9685/K9685,0)</f>
        <v>0.27</v>
      </c>
      <c r="Q9685" s="0" t="str">
        <f aca="false">IF(M9685=0,"No Discount",IF(M9685&lt;0.2,"Low (1-19%)",IF(M9685&lt;0.4,"Medium (20-39%)","High (40%+)")))</f>
        <v>No Discount</v>
      </c>
      <c r="R9685" s="0" t="str">
        <f aca="false">INDEX('Lookup Tables'!$B$2:$B$5,MATCH(F9685,'Lookup Tables'!$A$2:$A$5,0))</f>
        <v>Manager D</v>
      </c>
    </row>
    <row r="9686" customFormat="false" ht="15" hidden="false" customHeight="false" outlineLevel="0" collapsed="false">
      <c r="A9686" s="0" t="s">
        <v>6839</v>
      </c>
      <c r="B9686" s="13" t="n">
        <v>43447</v>
      </c>
      <c r="C9686" s="13" t="n">
        <v>43452</v>
      </c>
      <c r="D9686" s="14" t="s">
        <v>69</v>
      </c>
      <c r="E9686" s="14" t="s">
        <v>53</v>
      </c>
      <c r="F9686" s="14" t="s">
        <v>63</v>
      </c>
      <c r="G9686" s="14" t="s">
        <v>64</v>
      </c>
      <c r="H9686" s="14" t="s">
        <v>65</v>
      </c>
      <c r="I9686" s="14" t="s">
        <v>91</v>
      </c>
      <c r="J9686" s="14" t="s">
        <v>3856</v>
      </c>
      <c r="K9686" s="15" t="n">
        <v>12.96</v>
      </c>
      <c r="L9686" s="0" t="n">
        <v>2</v>
      </c>
      <c r="M9686" s="16" t="n">
        <v>0</v>
      </c>
      <c r="N9686" s="17" t="n">
        <v>6.3504</v>
      </c>
      <c r="O9686" s="0" t="str">
        <f aca="false">TEXT(B9686,"YYYY-MM")</f>
        <v>2018-12</v>
      </c>
      <c r="P9686" s="18" t="n">
        <f aca="false">IFERROR(N9686/K9686,0)</f>
        <v>0.49</v>
      </c>
      <c r="Q9686" s="0" t="str">
        <f aca="false">IF(M9686=0,"No Discount",IF(M9686&lt;0.2,"Low (1-19%)",IF(M9686&lt;0.4,"Medium (20-39%)","High (40%+)")))</f>
        <v>No Discount</v>
      </c>
      <c r="R9686" s="0" t="str">
        <f aca="false">INDEX('Lookup Tables'!$B$2:$B$5,MATCH(F9686,'Lookup Tables'!$A$2:$A$5,0))</f>
        <v>Manager D</v>
      </c>
    </row>
    <row r="9687" customFormat="false" ht="15" hidden="false" customHeight="false" outlineLevel="0" collapsed="false">
      <c r="A9687" s="0" t="s">
        <v>6840</v>
      </c>
      <c r="B9687" s="13" t="n">
        <v>43102</v>
      </c>
      <c r="C9687" s="13" t="n">
        <v>43104</v>
      </c>
      <c r="D9687" s="14" t="s">
        <v>52</v>
      </c>
      <c r="E9687" s="14" t="s">
        <v>62</v>
      </c>
      <c r="F9687" s="14" t="s">
        <v>63</v>
      </c>
      <c r="G9687" s="14" t="s">
        <v>64</v>
      </c>
      <c r="H9687" s="14" t="s">
        <v>80</v>
      </c>
      <c r="I9687" s="14" t="s">
        <v>123</v>
      </c>
      <c r="J9687" s="14" t="s">
        <v>2676</v>
      </c>
      <c r="K9687" s="15" t="n">
        <v>16.59</v>
      </c>
      <c r="L9687" s="0" t="n">
        <v>1</v>
      </c>
      <c r="M9687" s="16" t="n">
        <v>0</v>
      </c>
      <c r="N9687" s="17" t="n">
        <v>5.8065</v>
      </c>
      <c r="O9687" s="0" t="str">
        <f aca="false">TEXT(B9687,"YYYY-MM")</f>
        <v>2018-01</v>
      </c>
      <c r="P9687" s="18" t="n">
        <f aca="false">IFERROR(N9687/K9687,0)</f>
        <v>0.35</v>
      </c>
      <c r="Q9687" s="0" t="str">
        <f aca="false">IF(M9687=0,"No Discount",IF(M9687&lt;0.2,"Low (1-19%)",IF(M9687&lt;0.4,"Medium (20-39%)","High (40%+)")))</f>
        <v>No Discount</v>
      </c>
      <c r="R9687" s="0" t="str">
        <f aca="false">INDEX('Lookup Tables'!$B$2:$B$5,MATCH(F9687,'Lookup Tables'!$A$2:$A$5,0))</f>
        <v>Manager D</v>
      </c>
    </row>
    <row r="9688" customFormat="false" ht="15" hidden="false" customHeight="false" outlineLevel="0" collapsed="false">
      <c r="A9688" s="0" t="s">
        <v>6841</v>
      </c>
      <c r="B9688" s="13" t="n">
        <v>43250</v>
      </c>
      <c r="C9688" s="13" t="n">
        <v>43254</v>
      </c>
      <c r="D9688" s="14" t="s">
        <v>69</v>
      </c>
      <c r="E9688" s="14" t="s">
        <v>53</v>
      </c>
      <c r="F9688" s="14" t="s">
        <v>63</v>
      </c>
      <c r="G9688" s="14" t="s">
        <v>64</v>
      </c>
      <c r="H9688" s="14" t="s">
        <v>65</v>
      </c>
      <c r="I9688" s="14" t="s">
        <v>78</v>
      </c>
      <c r="J9688" s="14" t="s">
        <v>1110</v>
      </c>
      <c r="K9688" s="15" t="n">
        <v>35.1</v>
      </c>
      <c r="L9688" s="0" t="n">
        <v>6</v>
      </c>
      <c r="M9688" s="16" t="n">
        <v>0</v>
      </c>
      <c r="N9688" s="17" t="n">
        <v>10.179</v>
      </c>
      <c r="O9688" s="0" t="str">
        <f aca="false">TEXT(B9688,"YYYY-MM")</f>
        <v>2018-05</v>
      </c>
      <c r="P9688" s="18" t="n">
        <f aca="false">IFERROR(N9688/K9688,0)</f>
        <v>0.29</v>
      </c>
      <c r="Q9688" s="0" t="str">
        <f aca="false">IF(M9688=0,"No Discount",IF(M9688&lt;0.2,"Low (1-19%)",IF(M9688&lt;0.4,"Medium (20-39%)","High (40%+)")))</f>
        <v>No Discount</v>
      </c>
      <c r="R9688" s="0" t="str">
        <f aca="false">INDEX('Lookup Tables'!$B$2:$B$5,MATCH(F9688,'Lookup Tables'!$A$2:$A$5,0))</f>
        <v>Manager D</v>
      </c>
    </row>
    <row r="9689" customFormat="false" ht="15" hidden="false" customHeight="false" outlineLevel="0" collapsed="false">
      <c r="A9689" s="0" t="s">
        <v>6842</v>
      </c>
      <c r="B9689" s="13" t="n">
        <v>43373</v>
      </c>
      <c r="C9689" s="13" t="n">
        <v>43379</v>
      </c>
      <c r="D9689" s="14" t="s">
        <v>69</v>
      </c>
      <c r="E9689" s="14" t="s">
        <v>97</v>
      </c>
      <c r="F9689" s="14" t="s">
        <v>98</v>
      </c>
      <c r="G9689" s="14" t="s">
        <v>99</v>
      </c>
      <c r="H9689" s="14" t="s">
        <v>65</v>
      </c>
      <c r="I9689" s="14" t="s">
        <v>83</v>
      </c>
      <c r="J9689" s="14" t="s">
        <v>1106</v>
      </c>
      <c r="K9689" s="15" t="n">
        <v>11.646</v>
      </c>
      <c r="L9689" s="0" t="n">
        <v>9</v>
      </c>
      <c r="M9689" s="16" t="n">
        <v>0.8</v>
      </c>
      <c r="N9689" s="17" t="n">
        <v>-17.469</v>
      </c>
      <c r="O9689" s="0" t="str">
        <f aca="false">TEXT(B9689,"YYYY-MM")</f>
        <v>2018-09</v>
      </c>
      <c r="P9689" s="18" t="n">
        <f aca="false">IFERROR(N9689/K9689,0)</f>
        <v>-1.5</v>
      </c>
      <c r="Q9689" s="0" t="str">
        <f aca="false">IF(M9689=0,"No Discount",IF(M9689&lt;0.2,"Low (1-19%)",IF(M9689&lt;0.4,"Medium (20-39%)","High (40%+)")))</f>
        <v>High (40%+)</v>
      </c>
      <c r="R9689" s="0" t="str">
        <f aca="false">INDEX('Lookup Tables'!$B$2:$B$5,MATCH(F9689,'Lookup Tables'!$A$2:$A$5,0))</f>
        <v>Manager A</v>
      </c>
    </row>
    <row r="9690" customFormat="false" ht="15" hidden="false" customHeight="false" outlineLevel="0" collapsed="false">
      <c r="A9690" s="0" t="s">
        <v>6843</v>
      </c>
      <c r="B9690" s="13" t="n">
        <v>43271</v>
      </c>
      <c r="C9690" s="13" t="n">
        <v>43278</v>
      </c>
      <c r="D9690" s="14" t="s">
        <v>69</v>
      </c>
      <c r="E9690" s="14" t="s">
        <v>53</v>
      </c>
      <c r="F9690" s="14" t="s">
        <v>54</v>
      </c>
      <c r="G9690" s="14" t="s">
        <v>193</v>
      </c>
      <c r="H9690" s="14" t="s">
        <v>65</v>
      </c>
      <c r="I9690" s="14" t="s">
        <v>91</v>
      </c>
      <c r="J9690" s="14" t="s">
        <v>3124</v>
      </c>
      <c r="K9690" s="15" t="n">
        <v>32.4</v>
      </c>
      <c r="L9690" s="0" t="n">
        <v>5</v>
      </c>
      <c r="M9690" s="16" t="n">
        <v>0</v>
      </c>
      <c r="N9690" s="17" t="n">
        <v>15.552</v>
      </c>
      <c r="O9690" s="0" t="str">
        <f aca="false">TEXT(B9690,"YYYY-MM")</f>
        <v>2018-06</v>
      </c>
      <c r="P9690" s="18" t="n">
        <f aca="false">IFERROR(N9690/K9690,0)</f>
        <v>0.48</v>
      </c>
      <c r="Q9690" s="0" t="str">
        <f aca="false">IF(M9690=0,"No Discount",IF(M9690&lt;0.2,"Low (1-19%)",IF(M9690&lt;0.4,"Medium (20-39%)","High (40%+)")))</f>
        <v>No Discount</v>
      </c>
      <c r="R9690" s="0" t="str">
        <f aca="false">INDEX('Lookup Tables'!$B$2:$B$5,MATCH(F9690,'Lookup Tables'!$A$2:$A$5,0))</f>
        <v>Manager C</v>
      </c>
    </row>
    <row r="9691" customFormat="false" ht="15" hidden="false" customHeight="false" outlineLevel="0" collapsed="false">
      <c r="A9691" s="0" t="s">
        <v>6843</v>
      </c>
      <c r="B9691" s="13" t="n">
        <v>43271</v>
      </c>
      <c r="C9691" s="13" t="n">
        <v>43278</v>
      </c>
      <c r="D9691" s="14" t="s">
        <v>69</v>
      </c>
      <c r="E9691" s="14" t="s">
        <v>53</v>
      </c>
      <c r="F9691" s="14" t="s">
        <v>54</v>
      </c>
      <c r="G9691" s="14" t="s">
        <v>193</v>
      </c>
      <c r="H9691" s="14" t="s">
        <v>80</v>
      </c>
      <c r="I9691" s="14" t="s">
        <v>81</v>
      </c>
      <c r="J9691" s="14" t="s">
        <v>2879</v>
      </c>
      <c r="K9691" s="15" t="n">
        <v>503.96</v>
      </c>
      <c r="L9691" s="0" t="n">
        <v>4</v>
      </c>
      <c r="M9691" s="16" t="n">
        <v>0</v>
      </c>
      <c r="N9691" s="17" t="n">
        <v>125.99</v>
      </c>
      <c r="O9691" s="0" t="str">
        <f aca="false">TEXT(B9691,"YYYY-MM")</f>
        <v>2018-06</v>
      </c>
      <c r="P9691" s="18" t="n">
        <f aca="false">IFERROR(N9691/K9691,0)</f>
        <v>0.25</v>
      </c>
      <c r="Q9691" s="0" t="str">
        <f aca="false">IF(M9691=0,"No Discount",IF(M9691&lt;0.2,"Low (1-19%)",IF(M9691&lt;0.4,"Medium (20-39%)","High (40%+)")))</f>
        <v>No Discount</v>
      </c>
      <c r="R9691" s="0" t="str">
        <f aca="false">INDEX('Lookup Tables'!$B$2:$B$5,MATCH(F9691,'Lookup Tables'!$A$2:$A$5,0))</f>
        <v>Manager C</v>
      </c>
    </row>
    <row r="9692" customFormat="false" ht="15" hidden="false" customHeight="false" outlineLevel="0" collapsed="false">
      <c r="A9692" s="0" t="s">
        <v>6844</v>
      </c>
      <c r="B9692" s="13" t="n">
        <v>43194</v>
      </c>
      <c r="C9692" s="13" t="n">
        <v>43195</v>
      </c>
      <c r="D9692" s="14" t="s">
        <v>137</v>
      </c>
      <c r="E9692" s="14" t="s">
        <v>97</v>
      </c>
      <c r="F9692" s="14" t="s">
        <v>117</v>
      </c>
      <c r="G9692" s="14" t="s">
        <v>170</v>
      </c>
      <c r="H9692" s="14" t="s">
        <v>65</v>
      </c>
      <c r="I9692" s="14" t="s">
        <v>78</v>
      </c>
      <c r="J9692" s="14" t="s">
        <v>1474</v>
      </c>
      <c r="K9692" s="15" t="n">
        <v>7.04</v>
      </c>
      <c r="L9692" s="0" t="n">
        <v>4</v>
      </c>
      <c r="M9692" s="16" t="n">
        <v>0</v>
      </c>
      <c r="N9692" s="17" t="n">
        <v>2.0416</v>
      </c>
      <c r="O9692" s="0" t="str">
        <f aca="false">TEXT(B9692,"YYYY-MM")</f>
        <v>2018-04</v>
      </c>
      <c r="P9692" s="18" t="n">
        <f aca="false">IFERROR(N9692/K9692,0)</f>
        <v>0.29</v>
      </c>
      <c r="Q9692" s="0" t="str">
        <f aca="false">IF(M9692=0,"No Discount",IF(M9692&lt;0.2,"Low (1-19%)",IF(M9692&lt;0.4,"Medium (20-39%)","High (40%+)")))</f>
        <v>No Discount</v>
      </c>
      <c r="R9692" s="0" t="str">
        <f aca="false">INDEX('Lookup Tables'!$B$2:$B$5,MATCH(F9692,'Lookup Tables'!$A$2:$A$5,0))</f>
        <v>Manager B</v>
      </c>
    </row>
    <row r="9693" customFormat="false" ht="15" hidden="false" customHeight="false" outlineLevel="0" collapsed="false">
      <c r="A9693" s="0" t="s">
        <v>6845</v>
      </c>
      <c r="B9693" s="13" t="n">
        <v>42687</v>
      </c>
      <c r="C9693" s="13" t="n">
        <v>42691</v>
      </c>
      <c r="D9693" s="14" t="s">
        <v>69</v>
      </c>
      <c r="E9693" s="14" t="s">
        <v>53</v>
      </c>
      <c r="F9693" s="14" t="s">
        <v>98</v>
      </c>
      <c r="G9693" s="14" t="s">
        <v>99</v>
      </c>
      <c r="H9693" s="14" t="s">
        <v>56</v>
      </c>
      <c r="I9693" s="14" t="s">
        <v>57</v>
      </c>
      <c r="J9693" s="14" t="s">
        <v>1412</v>
      </c>
      <c r="K9693" s="15" t="n">
        <v>613.9992</v>
      </c>
      <c r="L9693" s="0" t="n">
        <v>3</v>
      </c>
      <c r="M9693" s="16" t="n">
        <v>0.32</v>
      </c>
      <c r="N9693" s="17" t="n">
        <v>-18.0588</v>
      </c>
      <c r="O9693" s="0" t="str">
        <f aca="false">TEXT(B9693,"YYYY-MM")</f>
        <v>2016-11</v>
      </c>
      <c r="P9693" s="18" t="n">
        <f aca="false">IFERROR(N9693/K9693,0)</f>
        <v>-0.0294117647058824</v>
      </c>
      <c r="Q9693" s="0" t="str">
        <f aca="false">IF(M9693=0,"No Discount",IF(M9693&lt;0.2,"Low (1-19%)",IF(M9693&lt;0.4,"Medium (20-39%)","High (40%+)")))</f>
        <v>Medium (20-39%)</v>
      </c>
      <c r="R9693" s="0" t="str">
        <f aca="false">INDEX('Lookup Tables'!$B$2:$B$5,MATCH(F9693,'Lookup Tables'!$A$2:$A$5,0))</f>
        <v>Manager A</v>
      </c>
    </row>
    <row r="9694" customFormat="false" ht="15" hidden="false" customHeight="false" outlineLevel="0" collapsed="false">
      <c r="A9694" s="0" t="s">
        <v>6846</v>
      </c>
      <c r="B9694" s="13" t="n">
        <v>42610</v>
      </c>
      <c r="C9694" s="13" t="n">
        <v>42615</v>
      </c>
      <c r="D9694" s="14" t="s">
        <v>69</v>
      </c>
      <c r="E9694" s="14" t="s">
        <v>62</v>
      </c>
      <c r="F9694" s="14" t="s">
        <v>117</v>
      </c>
      <c r="G9694" s="14" t="s">
        <v>375</v>
      </c>
      <c r="H9694" s="14" t="s">
        <v>65</v>
      </c>
      <c r="I9694" s="14" t="s">
        <v>73</v>
      </c>
      <c r="J9694" s="14" t="s">
        <v>2686</v>
      </c>
      <c r="K9694" s="15" t="n">
        <v>470.36</v>
      </c>
      <c r="L9694" s="0" t="n">
        <v>11</v>
      </c>
      <c r="M9694" s="16" t="n">
        <v>0</v>
      </c>
      <c r="N9694" s="17" t="n">
        <v>122.2936</v>
      </c>
      <c r="O9694" s="0" t="str">
        <f aca="false">TEXT(B9694,"YYYY-MM")</f>
        <v>2016-08</v>
      </c>
      <c r="P9694" s="18" t="n">
        <f aca="false">IFERROR(N9694/K9694,0)</f>
        <v>0.26</v>
      </c>
      <c r="Q9694" s="0" t="str">
        <f aca="false">IF(M9694=0,"No Discount",IF(M9694&lt;0.2,"Low (1-19%)",IF(M9694&lt;0.4,"Medium (20-39%)","High (40%+)")))</f>
        <v>No Discount</v>
      </c>
      <c r="R9694" s="0" t="str">
        <f aca="false">INDEX('Lookup Tables'!$B$2:$B$5,MATCH(F9694,'Lookup Tables'!$A$2:$A$5,0))</f>
        <v>Manager B</v>
      </c>
    </row>
    <row r="9695" customFormat="false" ht="15" hidden="false" customHeight="false" outlineLevel="0" collapsed="false">
      <c r="A9695" s="0" t="s">
        <v>6847</v>
      </c>
      <c r="B9695" s="13" t="n">
        <v>43367</v>
      </c>
      <c r="C9695" s="13" t="n">
        <v>43371</v>
      </c>
      <c r="D9695" s="14" t="s">
        <v>52</v>
      </c>
      <c r="E9695" s="14" t="s">
        <v>97</v>
      </c>
      <c r="F9695" s="14" t="s">
        <v>63</v>
      </c>
      <c r="G9695" s="14" t="s">
        <v>64</v>
      </c>
      <c r="H9695" s="14" t="s">
        <v>65</v>
      </c>
      <c r="I9695" s="14" t="s">
        <v>91</v>
      </c>
      <c r="J9695" s="14" t="s">
        <v>2429</v>
      </c>
      <c r="K9695" s="15" t="n">
        <v>31.08</v>
      </c>
      <c r="L9695" s="0" t="n">
        <v>6</v>
      </c>
      <c r="M9695" s="16" t="n">
        <v>0</v>
      </c>
      <c r="N9695" s="17" t="n">
        <v>15.2292</v>
      </c>
      <c r="O9695" s="0" t="str">
        <f aca="false">TEXT(B9695,"YYYY-MM")</f>
        <v>2018-09</v>
      </c>
      <c r="P9695" s="18" t="n">
        <f aca="false">IFERROR(N9695/K9695,0)</f>
        <v>0.49</v>
      </c>
      <c r="Q9695" s="0" t="str">
        <f aca="false">IF(M9695=0,"No Discount",IF(M9695&lt;0.2,"Low (1-19%)",IF(M9695&lt;0.4,"Medium (20-39%)","High (40%+)")))</f>
        <v>No Discount</v>
      </c>
      <c r="R9695" s="0" t="str">
        <f aca="false">INDEX('Lookup Tables'!$B$2:$B$5,MATCH(F9695,'Lookup Tables'!$A$2:$A$5,0))</f>
        <v>Manager D</v>
      </c>
    </row>
    <row r="9696" customFormat="false" ht="15" hidden="false" customHeight="false" outlineLevel="0" collapsed="false">
      <c r="A9696" s="0" t="s">
        <v>6847</v>
      </c>
      <c r="B9696" s="13" t="n">
        <v>43367</v>
      </c>
      <c r="C9696" s="13" t="n">
        <v>43371</v>
      </c>
      <c r="D9696" s="14" t="s">
        <v>52</v>
      </c>
      <c r="E9696" s="14" t="s">
        <v>97</v>
      </c>
      <c r="F9696" s="14" t="s">
        <v>63</v>
      </c>
      <c r="G9696" s="14" t="s">
        <v>64</v>
      </c>
      <c r="H9696" s="14" t="s">
        <v>65</v>
      </c>
      <c r="I9696" s="14" t="s">
        <v>303</v>
      </c>
      <c r="J9696" s="14" t="s">
        <v>894</v>
      </c>
      <c r="K9696" s="15" t="n">
        <v>7.3</v>
      </c>
      <c r="L9696" s="0" t="n">
        <v>2</v>
      </c>
      <c r="M9696" s="16" t="n">
        <v>0</v>
      </c>
      <c r="N9696" s="17" t="n">
        <v>2.19</v>
      </c>
      <c r="O9696" s="0" t="str">
        <f aca="false">TEXT(B9696,"YYYY-MM")</f>
        <v>2018-09</v>
      </c>
      <c r="P9696" s="18" t="n">
        <f aca="false">IFERROR(N9696/K9696,0)</f>
        <v>0.3</v>
      </c>
      <c r="Q9696" s="0" t="str">
        <f aca="false">IF(M9696=0,"No Discount",IF(M9696&lt;0.2,"Low (1-19%)",IF(M9696&lt;0.4,"Medium (20-39%)","High (40%+)")))</f>
        <v>No Discount</v>
      </c>
      <c r="R9696" s="0" t="str">
        <f aca="false">INDEX('Lookup Tables'!$B$2:$B$5,MATCH(F9696,'Lookup Tables'!$A$2:$A$5,0))</f>
        <v>Manager D</v>
      </c>
    </row>
    <row r="9697" customFormat="false" ht="15" hidden="false" customHeight="false" outlineLevel="0" collapsed="false">
      <c r="A9697" s="0" t="s">
        <v>6848</v>
      </c>
      <c r="B9697" s="13" t="n">
        <v>43080</v>
      </c>
      <c r="C9697" s="13" t="n">
        <v>43083</v>
      </c>
      <c r="D9697" s="14" t="s">
        <v>137</v>
      </c>
      <c r="E9697" s="14" t="s">
        <v>62</v>
      </c>
      <c r="F9697" s="14" t="s">
        <v>117</v>
      </c>
      <c r="G9697" s="14" t="s">
        <v>269</v>
      </c>
      <c r="H9697" s="14" t="s">
        <v>65</v>
      </c>
      <c r="I9697" s="14" t="s">
        <v>85</v>
      </c>
      <c r="J9697" s="14" t="s">
        <v>86</v>
      </c>
      <c r="K9697" s="15" t="n">
        <v>73.536</v>
      </c>
      <c r="L9697" s="0" t="n">
        <v>4</v>
      </c>
      <c r="M9697" s="16" t="n">
        <v>0.2</v>
      </c>
      <c r="N9697" s="17" t="n">
        <v>9.192</v>
      </c>
      <c r="O9697" s="0" t="str">
        <f aca="false">TEXT(B9697,"YYYY-MM")</f>
        <v>2017-12</v>
      </c>
      <c r="P9697" s="18" t="n">
        <f aca="false">IFERROR(N9697/K9697,0)</f>
        <v>0.125</v>
      </c>
      <c r="Q9697" s="0" t="str">
        <f aca="false">IF(M9697=0,"No Discount",IF(M9697&lt;0.2,"Low (1-19%)",IF(M9697&lt;0.4,"Medium (20-39%)","High (40%+)")))</f>
        <v>Medium (20-39%)</v>
      </c>
      <c r="R9697" s="0" t="str">
        <f aca="false">INDEX('Lookup Tables'!$B$2:$B$5,MATCH(F9697,'Lookup Tables'!$A$2:$A$5,0))</f>
        <v>Manager B</v>
      </c>
    </row>
    <row r="9698" customFormat="false" ht="15" hidden="false" customHeight="false" outlineLevel="0" collapsed="false">
      <c r="A9698" s="0" t="s">
        <v>6849</v>
      </c>
      <c r="B9698" s="13" t="n">
        <v>42165</v>
      </c>
      <c r="C9698" s="13" t="n">
        <v>42170</v>
      </c>
      <c r="D9698" s="14" t="s">
        <v>52</v>
      </c>
      <c r="E9698" s="14" t="s">
        <v>62</v>
      </c>
      <c r="F9698" s="14" t="s">
        <v>98</v>
      </c>
      <c r="G9698" s="14" t="s">
        <v>157</v>
      </c>
      <c r="H9698" s="14" t="s">
        <v>65</v>
      </c>
      <c r="I9698" s="14" t="s">
        <v>66</v>
      </c>
      <c r="J9698" s="14" t="s">
        <v>903</v>
      </c>
      <c r="K9698" s="15" t="n">
        <v>491.55</v>
      </c>
      <c r="L9698" s="0" t="n">
        <v>5</v>
      </c>
      <c r="M9698" s="16" t="n">
        <v>0</v>
      </c>
      <c r="N9698" s="17" t="n">
        <v>240.8595</v>
      </c>
      <c r="O9698" s="0" t="str">
        <f aca="false">TEXT(B9698,"YYYY-MM")</f>
        <v>2015-06</v>
      </c>
      <c r="P9698" s="18" t="n">
        <f aca="false">IFERROR(N9698/K9698,0)</f>
        <v>0.49</v>
      </c>
      <c r="Q9698" s="0" t="str">
        <f aca="false">IF(M9698=0,"No Discount",IF(M9698&lt;0.2,"Low (1-19%)",IF(M9698&lt;0.4,"Medium (20-39%)","High (40%+)")))</f>
        <v>No Discount</v>
      </c>
      <c r="R9698" s="0" t="str">
        <f aca="false">INDEX('Lookup Tables'!$B$2:$B$5,MATCH(F9698,'Lookup Tables'!$A$2:$A$5,0))</f>
        <v>Manager A</v>
      </c>
    </row>
    <row r="9699" customFormat="false" ht="15" hidden="false" customHeight="false" outlineLevel="0" collapsed="false">
      <c r="A9699" s="0" t="s">
        <v>6850</v>
      </c>
      <c r="B9699" s="13" t="n">
        <v>42805</v>
      </c>
      <c r="C9699" s="13" t="n">
        <v>42805</v>
      </c>
      <c r="D9699" s="14" t="s">
        <v>606</v>
      </c>
      <c r="E9699" s="14" t="s">
        <v>97</v>
      </c>
      <c r="F9699" s="14" t="s">
        <v>117</v>
      </c>
      <c r="G9699" s="14" t="s">
        <v>118</v>
      </c>
      <c r="H9699" s="14" t="s">
        <v>56</v>
      </c>
      <c r="I9699" s="14" t="s">
        <v>76</v>
      </c>
      <c r="J9699" s="14" t="s">
        <v>2231</v>
      </c>
      <c r="K9699" s="15" t="n">
        <v>30.336</v>
      </c>
      <c r="L9699" s="0" t="n">
        <v>4</v>
      </c>
      <c r="M9699" s="16" t="n">
        <v>0.2</v>
      </c>
      <c r="N9699" s="17" t="n">
        <v>9.48</v>
      </c>
      <c r="O9699" s="0" t="str">
        <f aca="false">TEXT(B9699,"YYYY-MM")</f>
        <v>2017-03</v>
      </c>
      <c r="P9699" s="18" t="n">
        <f aca="false">IFERROR(N9699/K9699,0)</f>
        <v>0.3125</v>
      </c>
      <c r="Q9699" s="0" t="str">
        <f aca="false">IF(M9699=0,"No Discount",IF(M9699&lt;0.2,"Low (1-19%)",IF(M9699&lt;0.4,"Medium (20-39%)","High (40%+)")))</f>
        <v>Medium (20-39%)</v>
      </c>
      <c r="R9699" s="0" t="str">
        <f aca="false">INDEX('Lookup Tables'!$B$2:$B$5,MATCH(F9699,'Lookup Tables'!$A$2:$A$5,0))</f>
        <v>Manager B</v>
      </c>
    </row>
    <row r="9700" customFormat="false" ht="15" hidden="false" customHeight="false" outlineLevel="0" collapsed="false">
      <c r="A9700" s="0" t="s">
        <v>6851</v>
      </c>
      <c r="B9700" s="13" t="n">
        <v>43449</v>
      </c>
      <c r="C9700" s="13" t="n">
        <v>43453</v>
      </c>
      <c r="D9700" s="14" t="s">
        <v>69</v>
      </c>
      <c r="E9700" s="14" t="s">
        <v>53</v>
      </c>
      <c r="F9700" s="14" t="s">
        <v>63</v>
      </c>
      <c r="G9700" s="14" t="s">
        <v>64</v>
      </c>
      <c r="H9700" s="14" t="s">
        <v>65</v>
      </c>
      <c r="I9700" s="14" t="s">
        <v>91</v>
      </c>
      <c r="J9700" s="14" t="s">
        <v>457</v>
      </c>
      <c r="K9700" s="15" t="n">
        <v>22.83</v>
      </c>
      <c r="L9700" s="0" t="n">
        <v>3</v>
      </c>
      <c r="M9700" s="16" t="n">
        <v>0</v>
      </c>
      <c r="N9700" s="17" t="n">
        <v>10.7301</v>
      </c>
      <c r="O9700" s="0" t="str">
        <f aca="false">TEXT(B9700,"YYYY-MM")</f>
        <v>2018-12</v>
      </c>
      <c r="P9700" s="18" t="n">
        <f aca="false">IFERROR(N9700/K9700,0)</f>
        <v>0.47</v>
      </c>
      <c r="Q9700" s="0" t="str">
        <f aca="false">IF(M9700=0,"No Discount",IF(M9700&lt;0.2,"Low (1-19%)",IF(M9700&lt;0.4,"Medium (20-39%)","High (40%+)")))</f>
        <v>No Discount</v>
      </c>
      <c r="R9700" s="0" t="str">
        <f aca="false">INDEX('Lookup Tables'!$B$2:$B$5,MATCH(F9700,'Lookup Tables'!$A$2:$A$5,0))</f>
        <v>Manager D</v>
      </c>
    </row>
    <row r="9701" customFormat="false" ht="15" hidden="false" customHeight="false" outlineLevel="0" collapsed="false">
      <c r="A9701" s="0" t="s">
        <v>6851</v>
      </c>
      <c r="B9701" s="13" t="n">
        <v>43449</v>
      </c>
      <c r="C9701" s="13" t="n">
        <v>43453</v>
      </c>
      <c r="D9701" s="14" t="s">
        <v>69</v>
      </c>
      <c r="E9701" s="14" t="s">
        <v>53</v>
      </c>
      <c r="F9701" s="14" t="s">
        <v>63</v>
      </c>
      <c r="G9701" s="14" t="s">
        <v>64</v>
      </c>
      <c r="H9701" s="14" t="s">
        <v>65</v>
      </c>
      <c r="I9701" s="14" t="s">
        <v>85</v>
      </c>
      <c r="J9701" s="14" t="s">
        <v>5767</v>
      </c>
      <c r="K9701" s="15" t="n">
        <v>54.32</v>
      </c>
      <c r="L9701" s="0" t="n">
        <v>4</v>
      </c>
      <c r="M9701" s="16" t="n">
        <v>0</v>
      </c>
      <c r="N9701" s="17" t="n">
        <v>16.296</v>
      </c>
      <c r="O9701" s="0" t="str">
        <f aca="false">TEXT(B9701,"YYYY-MM")</f>
        <v>2018-12</v>
      </c>
      <c r="P9701" s="18" t="n">
        <f aca="false">IFERROR(N9701/K9701,0)</f>
        <v>0.3</v>
      </c>
      <c r="Q9701" s="0" t="str">
        <f aca="false">IF(M9701=0,"No Discount",IF(M9701&lt;0.2,"Low (1-19%)",IF(M9701&lt;0.4,"Medium (20-39%)","High (40%+)")))</f>
        <v>No Discount</v>
      </c>
      <c r="R9701" s="0" t="str">
        <f aca="false">INDEX('Lookup Tables'!$B$2:$B$5,MATCH(F9701,'Lookup Tables'!$A$2:$A$5,0))</f>
        <v>Manager D</v>
      </c>
    </row>
    <row r="9702" customFormat="false" ht="15" hidden="false" customHeight="false" outlineLevel="0" collapsed="false">
      <c r="A9702" s="0" t="s">
        <v>6851</v>
      </c>
      <c r="B9702" s="13" t="n">
        <v>43449</v>
      </c>
      <c r="C9702" s="13" t="n">
        <v>43453</v>
      </c>
      <c r="D9702" s="14" t="s">
        <v>69</v>
      </c>
      <c r="E9702" s="14" t="s">
        <v>53</v>
      </c>
      <c r="F9702" s="14" t="s">
        <v>63</v>
      </c>
      <c r="G9702" s="14" t="s">
        <v>64</v>
      </c>
      <c r="H9702" s="14" t="s">
        <v>80</v>
      </c>
      <c r="I9702" s="14" t="s">
        <v>81</v>
      </c>
      <c r="J9702" s="14" t="s">
        <v>2706</v>
      </c>
      <c r="K9702" s="15" t="n">
        <v>196.776</v>
      </c>
      <c r="L9702" s="0" t="n">
        <v>3</v>
      </c>
      <c r="M9702" s="16" t="n">
        <v>0.2</v>
      </c>
      <c r="N9702" s="17" t="n">
        <v>14.7582</v>
      </c>
      <c r="O9702" s="0" t="str">
        <f aca="false">TEXT(B9702,"YYYY-MM")</f>
        <v>2018-12</v>
      </c>
      <c r="P9702" s="18" t="n">
        <f aca="false">IFERROR(N9702/K9702,0)</f>
        <v>0.075</v>
      </c>
      <c r="Q9702" s="0" t="str">
        <f aca="false">IF(M9702=0,"No Discount",IF(M9702&lt;0.2,"Low (1-19%)",IF(M9702&lt;0.4,"Medium (20-39%)","High (40%+)")))</f>
        <v>Medium (20-39%)</v>
      </c>
      <c r="R9702" s="0" t="str">
        <f aca="false">INDEX('Lookup Tables'!$B$2:$B$5,MATCH(F9702,'Lookup Tables'!$A$2:$A$5,0))</f>
        <v>Manager D</v>
      </c>
    </row>
    <row r="9703" customFormat="false" ht="15" hidden="false" customHeight="false" outlineLevel="0" collapsed="false">
      <c r="A9703" s="0" t="s">
        <v>6852</v>
      </c>
      <c r="B9703" s="13" t="n">
        <v>43038</v>
      </c>
      <c r="C9703" s="13" t="n">
        <v>43043</v>
      </c>
      <c r="D9703" s="14" t="s">
        <v>69</v>
      </c>
      <c r="E9703" s="14" t="s">
        <v>53</v>
      </c>
      <c r="F9703" s="14" t="s">
        <v>63</v>
      </c>
      <c r="G9703" s="14" t="s">
        <v>64</v>
      </c>
      <c r="H9703" s="14" t="s">
        <v>65</v>
      </c>
      <c r="I9703" s="14" t="s">
        <v>171</v>
      </c>
      <c r="J9703" s="14" t="s">
        <v>1437</v>
      </c>
      <c r="K9703" s="15" t="n">
        <v>3.62</v>
      </c>
      <c r="L9703" s="0" t="n">
        <v>2</v>
      </c>
      <c r="M9703" s="16" t="n">
        <v>0</v>
      </c>
      <c r="N9703" s="17" t="n">
        <v>1.1946</v>
      </c>
      <c r="O9703" s="0" t="str">
        <f aca="false">TEXT(B9703,"YYYY-MM")</f>
        <v>2017-10</v>
      </c>
      <c r="P9703" s="18" t="n">
        <f aca="false">IFERROR(N9703/K9703,0)</f>
        <v>0.33</v>
      </c>
      <c r="Q9703" s="0" t="str">
        <f aca="false">IF(M9703=0,"No Discount",IF(M9703&lt;0.2,"Low (1-19%)",IF(M9703&lt;0.4,"Medium (20-39%)","High (40%+)")))</f>
        <v>No Discount</v>
      </c>
      <c r="R9703" s="0" t="str">
        <f aca="false">INDEX('Lookup Tables'!$B$2:$B$5,MATCH(F9703,'Lookup Tables'!$A$2:$A$5,0))</f>
        <v>Manager D</v>
      </c>
    </row>
    <row r="9704" customFormat="false" ht="15" hidden="false" customHeight="false" outlineLevel="0" collapsed="false">
      <c r="A9704" s="0" t="s">
        <v>6853</v>
      </c>
      <c r="B9704" s="13" t="n">
        <v>43312</v>
      </c>
      <c r="C9704" s="13" t="n">
        <v>43316</v>
      </c>
      <c r="D9704" s="14" t="s">
        <v>69</v>
      </c>
      <c r="E9704" s="14" t="s">
        <v>97</v>
      </c>
      <c r="F9704" s="14" t="s">
        <v>117</v>
      </c>
      <c r="G9704" s="14" t="s">
        <v>160</v>
      </c>
      <c r="H9704" s="14" t="s">
        <v>65</v>
      </c>
      <c r="I9704" s="14" t="s">
        <v>91</v>
      </c>
      <c r="J9704" s="14" t="s">
        <v>246</v>
      </c>
      <c r="K9704" s="15" t="n">
        <v>11.54</v>
      </c>
      <c r="L9704" s="0" t="n">
        <v>1</v>
      </c>
      <c r="M9704" s="16" t="n">
        <v>0</v>
      </c>
      <c r="N9704" s="17" t="n">
        <v>5.5392</v>
      </c>
      <c r="O9704" s="0" t="str">
        <f aca="false">TEXT(B9704,"YYYY-MM")</f>
        <v>2018-07</v>
      </c>
      <c r="P9704" s="18" t="n">
        <f aca="false">IFERROR(N9704/K9704,0)</f>
        <v>0.48</v>
      </c>
      <c r="Q9704" s="0" t="str">
        <f aca="false">IF(M9704=0,"No Discount",IF(M9704&lt;0.2,"Low (1-19%)",IF(M9704&lt;0.4,"Medium (20-39%)","High (40%+)")))</f>
        <v>No Discount</v>
      </c>
      <c r="R9704" s="0" t="str">
        <f aca="false">INDEX('Lookup Tables'!$B$2:$B$5,MATCH(F9704,'Lookup Tables'!$A$2:$A$5,0))</f>
        <v>Manager B</v>
      </c>
    </row>
    <row r="9705" customFormat="false" ht="15" hidden="false" customHeight="false" outlineLevel="0" collapsed="false">
      <c r="A9705" s="0" t="s">
        <v>6853</v>
      </c>
      <c r="B9705" s="13" t="n">
        <v>43312</v>
      </c>
      <c r="C9705" s="13" t="n">
        <v>43316</v>
      </c>
      <c r="D9705" s="14" t="s">
        <v>69</v>
      </c>
      <c r="E9705" s="14" t="s">
        <v>97</v>
      </c>
      <c r="F9705" s="14" t="s">
        <v>117</v>
      </c>
      <c r="G9705" s="14" t="s">
        <v>160</v>
      </c>
      <c r="H9705" s="14" t="s">
        <v>65</v>
      </c>
      <c r="I9705" s="14" t="s">
        <v>83</v>
      </c>
      <c r="J9705" s="14" t="s">
        <v>95</v>
      </c>
      <c r="K9705" s="15" t="n">
        <v>849.95</v>
      </c>
      <c r="L9705" s="0" t="n">
        <v>5</v>
      </c>
      <c r="M9705" s="16" t="n">
        <v>0</v>
      </c>
      <c r="N9705" s="17" t="n">
        <v>390.977</v>
      </c>
      <c r="O9705" s="0" t="str">
        <f aca="false">TEXT(B9705,"YYYY-MM")</f>
        <v>2018-07</v>
      </c>
      <c r="P9705" s="18" t="n">
        <f aca="false">IFERROR(N9705/K9705,0)</f>
        <v>0.46</v>
      </c>
      <c r="Q9705" s="0" t="str">
        <f aca="false">IF(M9705=0,"No Discount",IF(M9705&lt;0.2,"Low (1-19%)",IF(M9705&lt;0.4,"Medium (20-39%)","High (40%+)")))</f>
        <v>No Discount</v>
      </c>
      <c r="R9705" s="0" t="str">
        <f aca="false">INDEX('Lookup Tables'!$B$2:$B$5,MATCH(F9705,'Lookup Tables'!$A$2:$A$5,0))</f>
        <v>Manager B</v>
      </c>
    </row>
    <row r="9706" customFormat="false" ht="15" hidden="false" customHeight="false" outlineLevel="0" collapsed="false">
      <c r="A9706" s="0" t="s">
        <v>6853</v>
      </c>
      <c r="B9706" s="13" t="n">
        <v>43312</v>
      </c>
      <c r="C9706" s="13" t="n">
        <v>43316</v>
      </c>
      <c r="D9706" s="14" t="s">
        <v>69</v>
      </c>
      <c r="E9706" s="14" t="s">
        <v>97</v>
      </c>
      <c r="F9706" s="14" t="s">
        <v>117</v>
      </c>
      <c r="G9706" s="14" t="s">
        <v>160</v>
      </c>
      <c r="H9706" s="14" t="s">
        <v>65</v>
      </c>
      <c r="I9706" s="14" t="s">
        <v>83</v>
      </c>
      <c r="J9706" s="14" t="s">
        <v>5434</v>
      </c>
      <c r="K9706" s="15" t="n">
        <v>11.01</v>
      </c>
      <c r="L9706" s="0" t="n">
        <v>3</v>
      </c>
      <c r="M9706" s="16" t="n">
        <v>0</v>
      </c>
      <c r="N9706" s="17" t="n">
        <v>5.3949</v>
      </c>
      <c r="O9706" s="0" t="str">
        <f aca="false">TEXT(B9706,"YYYY-MM")</f>
        <v>2018-07</v>
      </c>
      <c r="P9706" s="18" t="n">
        <f aca="false">IFERROR(N9706/K9706,0)</f>
        <v>0.49</v>
      </c>
      <c r="Q9706" s="0" t="str">
        <f aca="false">IF(M9706=0,"No Discount",IF(M9706&lt;0.2,"Low (1-19%)",IF(M9706&lt;0.4,"Medium (20-39%)","High (40%+)")))</f>
        <v>No Discount</v>
      </c>
      <c r="R9706" s="0" t="str">
        <f aca="false">INDEX('Lookup Tables'!$B$2:$B$5,MATCH(F9706,'Lookup Tables'!$A$2:$A$5,0))</f>
        <v>Manager B</v>
      </c>
    </row>
    <row r="9707" customFormat="false" ht="15" hidden="false" customHeight="false" outlineLevel="0" collapsed="false">
      <c r="A9707" s="0" t="s">
        <v>6854</v>
      </c>
      <c r="B9707" s="13" t="n">
        <v>43392</v>
      </c>
      <c r="C9707" s="13" t="n">
        <v>43396</v>
      </c>
      <c r="D9707" s="14" t="s">
        <v>69</v>
      </c>
      <c r="E9707" s="14" t="s">
        <v>53</v>
      </c>
      <c r="F9707" s="14" t="s">
        <v>63</v>
      </c>
      <c r="G9707" s="14" t="s">
        <v>64</v>
      </c>
      <c r="H9707" s="14" t="s">
        <v>65</v>
      </c>
      <c r="I9707" s="14" t="s">
        <v>83</v>
      </c>
      <c r="J9707" s="14" t="s">
        <v>1296</v>
      </c>
      <c r="K9707" s="15" t="n">
        <v>39.624</v>
      </c>
      <c r="L9707" s="0" t="n">
        <v>3</v>
      </c>
      <c r="M9707" s="16" t="n">
        <v>0.2</v>
      </c>
      <c r="N9707" s="17" t="n">
        <v>13.8684</v>
      </c>
      <c r="O9707" s="0" t="str">
        <f aca="false">TEXT(B9707,"YYYY-MM")</f>
        <v>2018-10</v>
      </c>
      <c r="P9707" s="18" t="n">
        <f aca="false">IFERROR(N9707/K9707,0)</f>
        <v>0.35</v>
      </c>
      <c r="Q9707" s="0" t="str">
        <f aca="false">IF(M9707=0,"No Discount",IF(M9707&lt;0.2,"Low (1-19%)",IF(M9707&lt;0.4,"Medium (20-39%)","High (40%+)")))</f>
        <v>Medium (20-39%)</v>
      </c>
      <c r="R9707" s="0" t="str">
        <f aca="false">INDEX('Lookup Tables'!$B$2:$B$5,MATCH(F9707,'Lookup Tables'!$A$2:$A$5,0))</f>
        <v>Manager D</v>
      </c>
    </row>
    <row r="9708" customFormat="false" ht="15" hidden="false" customHeight="false" outlineLevel="0" collapsed="false">
      <c r="A9708" s="0" t="s">
        <v>6855</v>
      </c>
      <c r="B9708" s="13" t="n">
        <v>43029</v>
      </c>
      <c r="C9708" s="13" t="n">
        <v>43035</v>
      </c>
      <c r="D9708" s="14" t="s">
        <v>69</v>
      </c>
      <c r="E9708" s="14" t="s">
        <v>53</v>
      </c>
      <c r="F9708" s="14" t="s">
        <v>63</v>
      </c>
      <c r="G9708" s="14" t="s">
        <v>64</v>
      </c>
      <c r="H9708" s="14" t="s">
        <v>56</v>
      </c>
      <c r="I9708" s="14" t="s">
        <v>59</v>
      </c>
      <c r="J9708" s="14" t="s">
        <v>4324</v>
      </c>
      <c r="K9708" s="15" t="n">
        <v>242.136</v>
      </c>
      <c r="L9708" s="0" t="n">
        <v>3</v>
      </c>
      <c r="M9708" s="16" t="n">
        <v>0.2</v>
      </c>
      <c r="N9708" s="17" t="n">
        <v>12.1068</v>
      </c>
      <c r="O9708" s="0" t="str">
        <f aca="false">TEXT(B9708,"YYYY-MM")</f>
        <v>2017-10</v>
      </c>
      <c r="P9708" s="18" t="n">
        <f aca="false">IFERROR(N9708/K9708,0)</f>
        <v>0.05</v>
      </c>
      <c r="Q9708" s="0" t="str">
        <f aca="false">IF(M9708=0,"No Discount",IF(M9708&lt;0.2,"Low (1-19%)",IF(M9708&lt;0.4,"Medium (20-39%)","High (40%+)")))</f>
        <v>Medium (20-39%)</v>
      </c>
      <c r="R9708" s="0" t="str">
        <f aca="false">INDEX('Lookup Tables'!$B$2:$B$5,MATCH(F9708,'Lookup Tables'!$A$2:$A$5,0))</f>
        <v>Manager D</v>
      </c>
    </row>
    <row r="9709" customFormat="false" ht="15" hidden="false" customHeight="false" outlineLevel="0" collapsed="false">
      <c r="A9709" s="0" t="s">
        <v>6855</v>
      </c>
      <c r="B9709" s="13" t="n">
        <v>43029</v>
      </c>
      <c r="C9709" s="13" t="n">
        <v>43035</v>
      </c>
      <c r="D9709" s="14" t="s">
        <v>69</v>
      </c>
      <c r="E9709" s="14" t="s">
        <v>53</v>
      </c>
      <c r="F9709" s="14" t="s">
        <v>63</v>
      </c>
      <c r="G9709" s="14" t="s">
        <v>64</v>
      </c>
      <c r="H9709" s="14" t="s">
        <v>65</v>
      </c>
      <c r="I9709" s="14" t="s">
        <v>78</v>
      </c>
      <c r="J9709" s="14" t="s">
        <v>259</v>
      </c>
      <c r="K9709" s="15" t="n">
        <v>12.39</v>
      </c>
      <c r="L9709" s="0" t="n">
        <v>3</v>
      </c>
      <c r="M9709" s="16" t="n">
        <v>0</v>
      </c>
      <c r="N9709" s="17" t="n">
        <v>5.6994</v>
      </c>
      <c r="O9709" s="0" t="str">
        <f aca="false">TEXT(B9709,"YYYY-MM")</f>
        <v>2017-10</v>
      </c>
      <c r="P9709" s="18" t="n">
        <f aca="false">IFERROR(N9709/K9709,0)</f>
        <v>0.46</v>
      </c>
      <c r="Q9709" s="0" t="str">
        <f aca="false">IF(M9709=0,"No Discount",IF(M9709&lt;0.2,"Low (1-19%)",IF(M9709&lt;0.4,"Medium (20-39%)","High (40%+)")))</f>
        <v>No Discount</v>
      </c>
      <c r="R9709" s="0" t="str">
        <f aca="false">INDEX('Lookup Tables'!$B$2:$B$5,MATCH(F9709,'Lookup Tables'!$A$2:$A$5,0))</f>
        <v>Manager D</v>
      </c>
    </row>
    <row r="9710" customFormat="false" ht="15" hidden="false" customHeight="false" outlineLevel="0" collapsed="false">
      <c r="A9710" s="0" t="s">
        <v>6855</v>
      </c>
      <c r="B9710" s="13" t="n">
        <v>43029</v>
      </c>
      <c r="C9710" s="13" t="n">
        <v>43035</v>
      </c>
      <c r="D9710" s="14" t="s">
        <v>69</v>
      </c>
      <c r="E9710" s="14" t="s">
        <v>53</v>
      </c>
      <c r="F9710" s="14" t="s">
        <v>63</v>
      </c>
      <c r="G9710" s="14" t="s">
        <v>64</v>
      </c>
      <c r="H9710" s="14" t="s">
        <v>56</v>
      </c>
      <c r="I9710" s="14" t="s">
        <v>76</v>
      </c>
      <c r="J9710" s="14" t="s">
        <v>3698</v>
      </c>
      <c r="K9710" s="15" t="n">
        <v>19.96</v>
      </c>
      <c r="L9710" s="0" t="n">
        <v>2</v>
      </c>
      <c r="M9710" s="16" t="n">
        <v>0</v>
      </c>
      <c r="N9710" s="17" t="n">
        <v>5.5888</v>
      </c>
      <c r="O9710" s="0" t="str">
        <f aca="false">TEXT(B9710,"YYYY-MM")</f>
        <v>2017-10</v>
      </c>
      <c r="P9710" s="18" t="n">
        <f aca="false">IFERROR(N9710/K9710,0)</f>
        <v>0.28</v>
      </c>
      <c r="Q9710" s="0" t="str">
        <f aca="false">IF(M9710=0,"No Discount",IF(M9710&lt;0.2,"Low (1-19%)",IF(M9710&lt;0.4,"Medium (20-39%)","High (40%+)")))</f>
        <v>No Discount</v>
      </c>
      <c r="R9710" s="0" t="str">
        <f aca="false">INDEX('Lookup Tables'!$B$2:$B$5,MATCH(F9710,'Lookup Tables'!$A$2:$A$5,0))</f>
        <v>Manager D</v>
      </c>
    </row>
    <row r="9711" customFormat="false" ht="15" hidden="false" customHeight="false" outlineLevel="0" collapsed="false">
      <c r="A9711" s="0" t="s">
        <v>6855</v>
      </c>
      <c r="B9711" s="13" t="n">
        <v>43029</v>
      </c>
      <c r="C9711" s="13" t="n">
        <v>43035</v>
      </c>
      <c r="D9711" s="14" t="s">
        <v>69</v>
      </c>
      <c r="E9711" s="14" t="s">
        <v>53</v>
      </c>
      <c r="F9711" s="14" t="s">
        <v>63</v>
      </c>
      <c r="G9711" s="14" t="s">
        <v>64</v>
      </c>
      <c r="H9711" s="14" t="s">
        <v>65</v>
      </c>
      <c r="I9711" s="14" t="s">
        <v>73</v>
      </c>
      <c r="J9711" s="14" t="s">
        <v>754</v>
      </c>
      <c r="K9711" s="15" t="n">
        <v>340.92</v>
      </c>
      <c r="L9711" s="0" t="n">
        <v>3</v>
      </c>
      <c r="M9711" s="16" t="n">
        <v>0</v>
      </c>
      <c r="N9711" s="17" t="n">
        <v>3.4092</v>
      </c>
      <c r="O9711" s="0" t="str">
        <f aca="false">TEXT(B9711,"YYYY-MM")</f>
        <v>2017-10</v>
      </c>
      <c r="P9711" s="18" t="n">
        <f aca="false">IFERROR(N9711/K9711,0)</f>
        <v>0.01</v>
      </c>
      <c r="Q9711" s="0" t="str">
        <f aca="false">IF(M9711=0,"No Discount",IF(M9711&lt;0.2,"Low (1-19%)",IF(M9711&lt;0.4,"Medium (20-39%)","High (40%+)")))</f>
        <v>No Discount</v>
      </c>
      <c r="R9711" s="0" t="str">
        <f aca="false">INDEX('Lookup Tables'!$B$2:$B$5,MATCH(F9711,'Lookup Tables'!$A$2:$A$5,0))</f>
        <v>Manager D</v>
      </c>
    </row>
    <row r="9712" customFormat="false" ht="15" hidden="false" customHeight="false" outlineLevel="0" collapsed="false">
      <c r="A9712" s="0" t="s">
        <v>6856</v>
      </c>
      <c r="B9712" s="13" t="n">
        <v>42313</v>
      </c>
      <c r="C9712" s="13" t="n">
        <v>42318</v>
      </c>
      <c r="D9712" s="14" t="s">
        <v>69</v>
      </c>
      <c r="E9712" s="14" t="s">
        <v>53</v>
      </c>
      <c r="F9712" s="14" t="s">
        <v>117</v>
      </c>
      <c r="G9712" s="14" t="s">
        <v>118</v>
      </c>
      <c r="H9712" s="14" t="s">
        <v>56</v>
      </c>
      <c r="I9712" s="14" t="s">
        <v>76</v>
      </c>
      <c r="J9712" s="14" t="s">
        <v>2561</v>
      </c>
      <c r="K9712" s="15" t="n">
        <v>273.568</v>
      </c>
      <c r="L9712" s="0" t="n">
        <v>2</v>
      </c>
      <c r="M9712" s="16" t="n">
        <v>0.2</v>
      </c>
      <c r="N9712" s="17" t="n">
        <v>-34.196</v>
      </c>
      <c r="O9712" s="0" t="str">
        <f aca="false">TEXT(B9712,"YYYY-MM")</f>
        <v>2015-11</v>
      </c>
      <c r="P9712" s="18" t="n">
        <f aca="false">IFERROR(N9712/K9712,0)</f>
        <v>-0.125</v>
      </c>
      <c r="Q9712" s="0" t="str">
        <f aca="false">IF(M9712=0,"No Discount",IF(M9712&lt;0.2,"Low (1-19%)",IF(M9712&lt;0.4,"Medium (20-39%)","High (40%+)")))</f>
        <v>Medium (20-39%)</v>
      </c>
      <c r="R9712" s="0" t="str">
        <f aca="false">INDEX('Lookup Tables'!$B$2:$B$5,MATCH(F9712,'Lookup Tables'!$A$2:$A$5,0))</f>
        <v>Manager B</v>
      </c>
    </row>
    <row r="9713" customFormat="false" ht="15" hidden="false" customHeight="false" outlineLevel="0" collapsed="false">
      <c r="A9713" s="0" t="s">
        <v>6856</v>
      </c>
      <c r="B9713" s="13" t="n">
        <v>42313</v>
      </c>
      <c r="C9713" s="13" t="n">
        <v>42318</v>
      </c>
      <c r="D9713" s="14" t="s">
        <v>69</v>
      </c>
      <c r="E9713" s="14" t="s">
        <v>53</v>
      </c>
      <c r="F9713" s="14" t="s">
        <v>117</v>
      </c>
      <c r="G9713" s="14" t="s">
        <v>118</v>
      </c>
      <c r="H9713" s="14" t="s">
        <v>65</v>
      </c>
      <c r="I9713" s="14" t="s">
        <v>83</v>
      </c>
      <c r="J9713" s="14" t="s">
        <v>1269</v>
      </c>
      <c r="K9713" s="15" t="n">
        <v>13.194</v>
      </c>
      <c r="L9713" s="0" t="n">
        <v>2</v>
      </c>
      <c r="M9713" s="16" t="n">
        <v>0.7</v>
      </c>
      <c r="N9713" s="17" t="n">
        <v>-8.796</v>
      </c>
      <c r="O9713" s="0" t="str">
        <f aca="false">TEXT(B9713,"YYYY-MM")</f>
        <v>2015-11</v>
      </c>
      <c r="P9713" s="18" t="n">
        <f aca="false">IFERROR(N9713/K9713,0)</f>
        <v>-0.666666666666667</v>
      </c>
      <c r="Q9713" s="0" t="str">
        <f aca="false">IF(M9713=0,"No Discount",IF(M9713&lt;0.2,"Low (1-19%)",IF(M9713&lt;0.4,"Medium (20-39%)","High (40%+)")))</f>
        <v>High (40%+)</v>
      </c>
      <c r="R9713" s="0" t="str">
        <f aca="false">INDEX('Lookup Tables'!$B$2:$B$5,MATCH(F9713,'Lookup Tables'!$A$2:$A$5,0))</f>
        <v>Manager B</v>
      </c>
    </row>
    <row r="9714" customFormat="false" ht="15" hidden="false" customHeight="false" outlineLevel="0" collapsed="false">
      <c r="A9714" s="0" t="s">
        <v>6856</v>
      </c>
      <c r="B9714" s="13" t="n">
        <v>42313</v>
      </c>
      <c r="C9714" s="13" t="n">
        <v>42318</v>
      </c>
      <c r="D9714" s="14" t="s">
        <v>69</v>
      </c>
      <c r="E9714" s="14" t="s">
        <v>53</v>
      </c>
      <c r="F9714" s="14" t="s">
        <v>117</v>
      </c>
      <c r="G9714" s="14" t="s">
        <v>118</v>
      </c>
      <c r="H9714" s="14" t="s">
        <v>65</v>
      </c>
      <c r="I9714" s="14" t="s">
        <v>73</v>
      </c>
      <c r="J9714" s="14" t="s">
        <v>1610</v>
      </c>
      <c r="K9714" s="15" t="n">
        <v>1080.096</v>
      </c>
      <c r="L9714" s="0" t="n">
        <v>6</v>
      </c>
      <c r="M9714" s="16" t="n">
        <v>0.2</v>
      </c>
      <c r="N9714" s="17" t="n">
        <v>-94.5084</v>
      </c>
      <c r="O9714" s="0" t="str">
        <f aca="false">TEXT(B9714,"YYYY-MM")</f>
        <v>2015-11</v>
      </c>
      <c r="P9714" s="18" t="n">
        <f aca="false">IFERROR(N9714/K9714,0)</f>
        <v>-0.0875</v>
      </c>
      <c r="Q9714" s="0" t="str">
        <f aca="false">IF(M9714=0,"No Discount",IF(M9714&lt;0.2,"Low (1-19%)",IF(M9714&lt;0.4,"Medium (20-39%)","High (40%+)")))</f>
        <v>Medium (20-39%)</v>
      </c>
      <c r="R9714" s="0" t="str">
        <f aca="false">INDEX('Lookup Tables'!$B$2:$B$5,MATCH(F9714,'Lookup Tables'!$A$2:$A$5,0))</f>
        <v>Manager B</v>
      </c>
    </row>
    <row r="9715" customFormat="false" ht="15" hidden="false" customHeight="false" outlineLevel="0" collapsed="false">
      <c r="A9715" s="0" t="s">
        <v>6856</v>
      </c>
      <c r="B9715" s="13" t="n">
        <v>42313</v>
      </c>
      <c r="C9715" s="13" t="n">
        <v>42318</v>
      </c>
      <c r="D9715" s="14" t="s">
        <v>69</v>
      </c>
      <c r="E9715" s="14" t="s">
        <v>53</v>
      </c>
      <c r="F9715" s="14" t="s">
        <v>117</v>
      </c>
      <c r="G9715" s="14" t="s">
        <v>118</v>
      </c>
      <c r="H9715" s="14" t="s">
        <v>80</v>
      </c>
      <c r="I9715" s="14" t="s">
        <v>123</v>
      </c>
      <c r="J9715" s="14" t="s">
        <v>977</v>
      </c>
      <c r="K9715" s="15" t="n">
        <v>51.56</v>
      </c>
      <c r="L9715" s="0" t="n">
        <v>5</v>
      </c>
      <c r="M9715" s="16" t="n">
        <v>0.2</v>
      </c>
      <c r="N9715" s="17" t="n">
        <v>-6.445</v>
      </c>
      <c r="O9715" s="0" t="str">
        <f aca="false">TEXT(B9715,"YYYY-MM")</f>
        <v>2015-11</v>
      </c>
      <c r="P9715" s="18" t="n">
        <f aca="false">IFERROR(N9715/K9715,0)</f>
        <v>-0.125</v>
      </c>
      <c r="Q9715" s="0" t="str">
        <f aca="false">IF(M9715=0,"No Discount",IF(M9715&lt;0.2,"Low (1-19%)",IF(M9715&lt;0.4,"Medium (20-39%)","High (40%+)")))</f>
        <v>Medium (20-39%)</v>
      </c>
      <c r="R9715" s="0" t="str">
        <f aca="false">INDEX('Lookup Tables'!$B$2:$B$5,MATCH(F9715,'Lookup Tables'!$A$2:$A$5,0))</f>
        <v>Manager B</v>
      </c>
    </row>
    <row r="9716" customFormat="false" ht="15" hidden="false" customHeight="false" outlineLevel="0" collapsed="false">
      <c r="A9716" s="0" t="s">
        <v>6856</v>
      </c>
      <c r="B9716" s="13" t="n">
        <v>42313</v>
      </c>
      <c r="C9716" s="13" t="n">
        <v>42318</v>
      </c>
      <c r="D9716" s="14" t="s">
        <v>69</v>
      </c>
      <c r="E9716" s="14" t="s">
        <v>53</v>
      </c>
      <c r="F9716" s="14" t="s">
        <v>117</v>
      </c>
      <c r="G9716" s="14" t="s">
        <v>118</v>
      </c>
      <c r="H9716" s="14" t="s">
        <v>80</v>
      </c>
      <c r="I9716" s="14" t="s">
        <v>123</v>
      </c>
      <c r="J9716" s="14" t="s">
        <v>2583</v>
      </c>
      <c r="K9716" s="15" t="n">
        <v>58.416</v>
      </c>
      <c r="L9716" s="0" t="n">
        <v>2</v>
      </c>
      <c r="M9716" s="16" t="n">
        <v>0.2</v>
      </c>
      <c r="N9716" s="17" t="n">
        <v>16.7946</v>
      </c>
      <c r="O9716" s="0" t="str">
        <f aca="false">TEXT(B9716,"YYYY-MM")</f>
        <v>2015-11</v>
      </c>
      <c r="P9716" s="18" t="n">
        <f aca="false">IFERROR(N9716/K9716,0)</f>
        <v>0.2875</v>
      </c>
      <c r="Q9716" s="0" t="str">
        <f aca="false">IF(M9716=0,"No Discount",IF(M9716&lt;0.2,"Low (1-19%)",IF(M9716&lt;0.4,"Medium (20-39%)","High (40%+)")))</f>
        <v>Medium (20-39%)</v>
      </c>
      <c r="R9716" s="0" t="str">
        <f aca="false">INDEX('Lookup Tables'!$B$2:$B$5,MATCH(F9716,'Lookup Tables'!$A$2:$A$5,0))</f>
        <v>Manager B</v>
      </c>
    </row>
    <row r="9717" customFormat="false" ht="15" hidden="false" customHeight="false" outlineLevel="0" collapsed="false">
      <c r="A9717" s="0" t="s">
        <v>6857</v>
      </c>
      <c r="B9717" s="13" t="n">
        <v>43046</v>
      </c>
      <c r="C9717" s="13" t="n">
        <v>43051</v>
      </c>
      <c r="D9717" s="14" t="s">
        <v>69</v>
      </c>
      <c r="E9717" s="14" t="s">
        <v>53</v>
      </c>
      <c r="F9717" s="14" t="s">
        <v>63</v>
      </c>
      <c r="G9717" s="14" t="s">
        <v>64</v>
      </c>
      <c r="H9717" s="14" t="s">
        <v>65</v>
      </c>
      <c r="I9717" s="14" t="s">
        <v>83</v>
      </c>
      <c r="J9717" s="14" t="s">
        <v>694</v>
      </c>
      <c r="K9717" s="15" t="n">
        <v>57.584</v>
      </c>
      <c r="L9717" s="0" t="n">
        <v>2</v>
      </c>
      <c r="M9717" s="16" t="n">
        <v>0.2</v>
      </c>
      <c r="N9717" s="17" t="n">
        <v>20.1544</v>
      </c>
      <c r="O9717" s="0" t="str">
        <f aca="false">TEXT(B9717,"YYYY-MM")</f>
        <v>2017-11</v>
      </c>
      <c r="P9717" s="18" t="n">
        <f aca="false">IFERROR(N9717/K9717,0)</f>
        <v>0.35</v>
      </c>
      <c r="Q9717" s="0" t="str">
        <f aca="false">IF(M9717=0,"No Discount",IF(M9717&lt;0.2,"Low (1-19%)",IF(M9717&lt;0.4,"Medium (20-39%)","High (40%+)")))</f>
        <v>Medium (20-39%)</v>
      </c>
      <c r="R9717" s="0" t="str">
        <f aca="false">INDEX('Lookup Tables'!$B$2:$B$5,MATCH(F9717,'Lookup Tables'!$A$2:$A$5,0))</f>
        <v>Manager D</v>
      </c>
    </row>
    <row r="9718" customFormat="false" ht="15" hidden="false" customHeight="false" outlineLevel="0" collapsed="false">
      <c r="A9718" s="0" t="s">
        <v>6858</v>
      </c>
      <c r="B9718" s="13" t="n">
        <v>42959</v>
      </c>
      <c r="C9718" s="13" t="n">
        <v>42961</v>
      </c>
      <c r="D9718" s="14" t="s">
        <v>52</v>
      </c>
      <c r="E9718" s="14" t="s">
        <v>97</v>
      </c>
      <c r="F9718" s="14" t="s">
        <v>117</v>
      </c>
      <c r="G9718" s="14" t="s">
        <v>118</v>
      </c>
      <c r="H9718" s="14" t="s">
        <v>65</v>
      </c>
      <c r="I9718" s="14" t="s">
        <v>78</v>
      </c>
      <c r="J9718" s="14" t="s">
        <v>4703</v>
      </c>
      <c r="K9718" s="15" t="n">
        <v>37.312</v>
      </c>
      <c r="L9718" s="0" t="n">
        <v>4</v>
      </c>
      <c r="M9718" s="16" t="n">
        <v>0.2</v>
      </c>
      <c r="N9718" s="17" t="n">
        <v>2.7984</v>
      </c>
      <c r="O9718" s="0" t="str">
        <f aca="false">TEXT(B9718,"YYYY-MM")</f>
        <v>2017-08</v>
      </c>
      <c r="P9718" s="18" t="n">
        <f aca="false">IFERROR(N9718/K9718,0)</f>
        <v>0.075</v>
      </c>
      <c r="Q9718" s="0" t="str">
        <f aca="false">IF(M9718=0,"No Discount",IF(M9718&lt;0.2,"Low (1-19%)",IF(M9718&lt;0.4,"Medium (20-39%)","High (40%+)")))</f>
        <v>Medium (20-39%)</v>
      </c>
      <c r="R9718" s="0" t="str">
        <f aca="false">INDEX('Lookup Tables'!$B$2:$B$5,MATCH(F9718,'Lookup Tables'!$A$2:$A$5,0))</f>
        <v>Manager B</v>
      </c>
    </row>
    <row r="9719" customFormat="false" ht="15" hidden="false" customHeight="false" outlineLevel="0" collapsed="false">
      <c r="A9719" s="0" t="s">
        <v>6859</v>
      </c>
      <c r="B9719" s="13" t="n">
        <v>42885</v>
      </c>
      <c r="C9719" s="13" t="n">
        <v>42886</v>
      </c>
      <c r="D9719" s="14" t="s">
        <v>606</v>
      </c>
      <c r="E9719" s="14" t="s">
        <v>53</v>
      </c>
      <c r="F9719" s="14" t="s">
        <v>98</v>
      </c>
      <c r="G9719" s="14" t="s">
        <v>99</v>
      </c>
      <c r="H9719" s="14" t="s">
        <v>80</v>
      </c>
      <c r="I9719" s="14" t="s">
        <v>81</v>
      </c>
      <c r="J9719" s="14" t="s">
        <v>294</v>
      </c>
      <c r="K9719" s="15" t="n">
        <v>79.96</v>
      </c>
      <c r="L9719" s="0" t="n">
        <v>5</v>
      </c>
      <c r="M9719" s="16" t="n">
        <v>0.2</v>
      </c>
      <c r="N9719" s="17" t="n">
        <v>7.996</v>
      </c>
      <c r="O9719" s="0" t="str">
        <f aca="false">TEXT(B9719,"YYYY-MM")</f>
        <v>2017-05</v>
      </c>
      <c r="P9719" s="18" t="n">
        <f aca="false">IFERROR(N9719/K9719,0)</f>
        <v>0.1</v>
      </c>
      <c r="Q9719" s="0" t="str">
        <f aca="false">IF(M9719=0,"No Discount",IF(M9719&lt;0.2,"Low (1-19%)",IF(M9719&lt;0.4,"Medium (20-39%)","High (40%+)")))</f>
        <v>Medium (20-39%)</v>
      </c>
      <c r="R9719" s="0" t="str">
        <f aca="false">INDEX('Lookup Tables'!$B$2:$B$5,MATCH(F9719,'Lookup Tables'!$A$2:$A$5,0))</f>
        <v>Manager A</v>
      </c>
    </row>
    <row r="9720" customFormat="false" ht="15" hidden="false" customHeight="false" outlineLevel="0" collapsed="false">
      <c r="A9720" s="0" t="s">
        <v>6859</v>
      </c>
      <c r="B9720" s="13" t="n">
        <v>42885</v>
      </c>
      <c r="C9720" s="13" t="n">
        <v>42886</v>
      </c>
      <c r="D9720" s="14" t="s">
        <v>606</v>
      </c>
      <c r="E9720" s="14" t="s">
        <v>53</v>
      </c>
      <c r="F9720" s="14" t="s">
        <v>98</v>
      </c>
      <c r="G9720" s="14" t="s">
        <v>99</v>
      </c>
      <c r="H9720" s="14" t="s">
        <v>80</v>
      </c>
      <c r="I9720" s="14" t="s">
        <v>123</v>
      </c>
      <c r="J9720" s="14" t="s">
        <v>418</v>
      </c>
      <c r="K9720" s="15" t="n">
        <v>223.96</v>
      </c>
      <c r="L9720" s="0" t="n">
        <v>5</v>
      </c>
      <c r="M9720" s="16" t="n">
        <v>0.2</v>
      </c>
      <c r="N9720" s="17" t="n">
        <v>11.198</v>
      </c>
      <c r="O9720" s="0" t="str">
        <f aca="false">TEXT(B9720,"YYYY-MM")</f>
        <v>2017-05</v>
      </c>
      <c r="P9720" s="18" t="n">
        <f aca="false">IFERROR(N9720/K9720,0)</f>
        <v>0.05</v>
      </c>
      <c r="Q9720" s="0" t="str">
        <f aca="false">IF(M9720=0,"No Discount",IF(M9720&lt;0.2,"Low (1-19%)",IF(M9720&lt;0.4,"Medium (20-39%)","High (40%+)")))</f>
        <v>Medium (20-39%)</v>
      </c>
      <c r="R9720" s="0" t="str">
        <f aca="false">INDEX('Lookup Tables'!$B$2:$B$5,MATCH(F9720,'Lookup Tables'!$A$2:$A$5,0))</f>
        <v>Manager A</v>
      </c>
    </row>
    <row r="9721" customFormat="false" ht="15" hidden="false" customHeight="false" outlineLevel="0" collapsed="false">
      <c r="A9721" s="0" t="s">
        <v>6860</v>
      </c>
      <c r="B9721" s="13" t="n">
        <v>43416</v>
      </c>
      <c r="C9721" s="13" t="n">
        <v>43418</v>
      </c>
      <c r="D9721" s="14" t="s">
        <v>52</v>
      </c>
      <c r="E9721" s="14" t="s">
        <v>53</v>
      </c>
      <c r="F9721" s="14" t="s">
        <v>117</v>
      </c>
      <c r="G9721" s="14" t="s">
        <v>118</v>
      </c>
      <c r="H9721" s="14" t="s">
        <v>65</v>
      </c>
      <c r="I9721" s="14" t="s">
        <v>73</v>
      </c>
      <c r="J9721" s="14" t="s">
        <v>1694</v>
      </c>
      <c r="K9721" s="15" t="n">
        <v>221.024</v>
      </c>
      <c r="L9721" s="0" t="n">
        <v>2</v>
      </c>
      <c r="M9721" s="16" t="n">
        <v>0.2</v>
      </c>
      <c r="N9721" s="17" t="n">
        <v>-55.256</v>
      </c>
      <c r="O9721" s="0" t="str">
        <f aca="false">TEXT(B9721,"YYYY-MM")</f>
        <v>2018-11</v>
      </c>
      <c r="P9721" s="18" t="n">
        <f aca="false">IFERROR(N9721/K9721,0)</f>
        <v>-0.25</v>
      </c>
      <c r="Q9721" s="0" t="str">
        <f aca="false">IF(M9721=0,"No Discount",IF(M9721&lt;0.2,"Low (1-19%)",IF(M9721&lt;0.4,"Medium (20-39%)","High (40%+)")))</f>
        <v>Medium (20-39%)</v>
      </c>
      <c r="R9721" s="0" t="str">
        <f aca="false">INDEX('Lookup Tables'!$B$2:$B$5,MATCH(F9721,'Lookup Tables'!$A$2:$A$5,0))</f>
        <v>Manager B</v>
      </c>
    </row>
    <row r="9722" customFormat="false" ht="15" hidden="false" customHeight="false" outlineLevel="0" collapsed="false">
      <c r="A9722" s="0" t="s">
        <v>6861</v>
      </c>
      <c r="B9722" s="13" t="n">
        <v>43000</v>
      </c>
      <c r="C9722" s="13" t="n">
        <v>43004</v>
      </c>
      <c r="D9722" s="14" t="s">
        <v>69</v>
      </c>
      <c r="E9722" s="14" t="s">
        <v>62</v>
      </c>
      <c r="F9722" s="14" t="s">
        <v>98</v>
      </c>
      <c r="G9722" s="14" t="s">
        <v>103</v>
      </c>
      <c r="H9722" s="14" t="s">
        <v>56</v>
      </c>
      <c r="I9722" s="14" t="s">
        <v>76</v>
      </c>
      <c r="J9722" s="14" t="s">
        <v>3047</v>
      </c>
      <c r="K9722" s="15" t="n">
        <v>18.96</v>
      </c>
      <c r="L9722" s="0" t="n">
        <v>2</v>
      </c>
      <c r="M9722" s="16" t="n">
        <v>0</v>
      </c>
      <c r="N9722" s="17" t="n">
        <v>7.584</v>
      </c>
      <c r="O9722" s="0" t="str">
        <f aca="false">TEXT(B9722,"YYYY-MM")</f>
        <v>2017-09</v>
      </c>
      <c r="P9722" s="18" t="n">
        <f aca="false">IFERROR(N9722/K9722,0)</f>
        <v>0.4</v>
      </c>
      <c r="Q9722" s="0" t="str">
        <f aca="false">IF(M9722=0,"No Discount",IF(M9722&lt;0.2,"Low (1-19%)",IF(M9722&lt;0.4,"Medium (20-39%)","High (40%+)")))</f>
        <v>No Discount</v>
      </c>
      <c r="R9722" s="0" t="str">
        <f aca="false">INDEX('Lookup Tables'!$B$2:$B$5,MATCH(F9722,'Lookup Tables'!$A$2:$A$5,0))</f>
        <v>Manager A</v>
      </c>
    </row>
    <row r="9723" customFormat="false" ht="15" hidden="false" customHeight="false" outlineLevel="0" collapsed="false">
      <c r="A9723" s="0" t="s">
        <v>6862</v>
      </c>
      <c r="B9723" s="13" t="n">
        <v>42782</v>
      </c>
      <c r="C9723" s="13" t="n">
        <v>42786</v>
      </c>
      <c r="D9723" s="14" t="s">
        <v>69</v>
      </c>
      <c r="E9723" s="14" t="s">
        <v>53</v>
      </c>
      <c r="F9723" s="14" t="s">
        <v>117</v>
      </c>
      <c r="G9723" s="14" t="s">
        <v>170</v>
      </c>
      <c r="H9723" s="14" t="s">
        <v>56</v>
      </c>
      <c r="I9723" s="14" t="s">
        <v>59</v>
      </c>
      <c r="J9723" s="14" t="s">
        <v>4257</v>
      </c>
      <c r="K9723" s="15" t="n">
        <v>326.646</v>
      </c>
      <c r="L9723" s="0" t="n">
        <v>3</v>
      </c>
      <c r="M9723" s="16" t="n">
        <v>0.1</v>
      </c>
      <c r="N9723" s="17" t="n">
        <v>39.9234</v>
      </c>
      <c r="O9723" s="0" t="str">
        <f aca="false">TEXT(B9723,"YYYY-MM")</f>
        <v>2017-02</v>
      </c>
      <c r="P9723" s="18" t="n">
        <f aca="false">IFERROR(N9723/K9723,0)</f>
        <v>0.122222222222222</v>
      </c>
      <c r="Q9723" s="0" t="str">
        <f aca="false">IF(M9723=0,"No Discount",IF(M9723&lt;0.2,"Low (1-19%)",IF(M9723&lt;0.4,"Medium (20-39%)","High (40%+)")))</f>
        <v>Low (1-19%)</v>
      </c>
      <c r="R9723" s="0" t="str">
        <f aca="false">INDEX('Lookup Tables'!$B$2:$B$5,MATCH(F9723,'Lookup Tables'!$A$2:$A$5,0))</f>
        <v>Manager B</v>
      </c>
    </row>
    <row r="9724" customFormat="false" ht="15" hidden="false" customHeight="false" outlineLevel="0" collapsed="false">
      <c r="A9724" s="0" t="s">
        <v>6862</v>
      </c>
      <c r="B9724" s="13" t="n">
        <v>42782</v>
      </c>
      <c r="C9724" s="13" t="n">
        <v>42786</v>
      </c>
      <c r="D9724" s="14" t="s">
        <v>69</v>
      </c>
      <c r="E9724" s="14" t="s">
        <v>53</v>
      </c>
      <c r="F9724" s="14" t="s">
        <v>117</v>
      </c>
      <c r="G9724" s="14" t="s">
        <v>170</v>
      </c>
      <c r="H9724" s="14" t="s">
        <v>80</v>
      </c>
      <c r="I9724" s="14" t="s">
        <v>123</v>
      </c>
      <c r="J9724" s="14" t="s">
        <v>486</v>
      </c>
      <c r="K9724" s="15" t="n">
        <v>89.97</v>
      </c>
      <c r="L9724" s="0" t="n">
        <v>3</v>
      </c>
      <c r="M9724" s="16" t="n">
        <v>0</v>
      </c>
      <c r="N9724" s="17" t="n">
        <v>39.5868</v>
      </c>
      <c r="O9724" s="0" t="str">
        <f aca="false">TEXT(B9724,"YYYY-MM")</f>
        <v>2017-02</v>
      </c>
      <c r="P9724" s="18" t="n">
        <f aca="false">IFERROR(N9724/K9724,0)</f>
        <v>0.44</v>
      </c>
      <c r="Q9724" s="0" t="str">
        <f aca="false">IF(M9724=0,"No Discount",IF(M9724&lt;0.2,"Low (1-19%)",IF(M9724&lt;0.4,"Medium (20-39%)","High (40%+)")))</f>
        <v>No Discount</v>
      </c>
      <c r="R9724" s="0" t="str">
        <f aca="false">INDEX('Lookup Tables'!$B$2:$B$5,MATCH(F9724,'Lookup Tables'!$A$2:$A$5,0))</f>
        <v>Manager B</v>
      </c>
    </row>
    <row r="9725" customFormat="false" ht="15" hidden="false" customHeight="false" outlineLevel="0" collapsed="false">
      <c r="A9725" s="0" t="s">
        <v>6863</v>
      </c>
      <c r="B9725" s="13" t="n">
        <v>42360</v>
      </c>
      <c r="C9725" s="13" t="n">
        <v>42364</v>
      </c>
      <c r="D9725" s="14" t="s">
        <v>69</v>
      </c>
      <c r="E9725" s="14" t="s">
        <v>97</v>
      </c>
      <c r="F9725" s="14" t="s">
        <v>117</v>
      </c>
      <c r="G9725" s="14" t="s">
        <v>170</v>
      </c>
      <c r="H9725" s="14" t="s">
        <v>65</v>
      </c>
      <c r="I9725" s="14" t="s">
        <v>83</v>
      </c>
      <c r="J9725" s="14" t="s">
        <v>1232</v>
      </c>
      <c r="K9725" s="15" t="n">
        <v>296.712</v>
      </c>
      <c r="L9725" s="0" t="n">
        <v>13</v>
      </c>
      <c r="M9725" s="16" t="n">
        <v>0.2</v>
      </c>
      <c r="N9725" s="17" t="n">
        <v>100.1403</v>
      </c>
      <c r="O9725" s="0" t="str">
        <f aca="false">TEXT(B9725,"YYYY-MM")</f>
        <v>2015-12</v>
      </c>
      <c r="P9725" s="18" t="n">
        <f aca="false">IFERROR(N9725/K9725,0)</f>
        <v>0.3375</v>
      </c>
      <c r="Q9725" s="0" t="str">
        <f aca="false">IF(M9725=0,"No Discount",IF(M9725&lt;0.2,"Low (1-19%)",IF(M9725&lt;0.4,"Medium (20-39%)","High (40%+)")))</f>
        <v>Medium (20-39%)</v>
      </c>
      <c r="R9725" s="0" t="str">
        <f aca="false">INDEX('Lookup Tables'!$B$2:$B$5,MATCH(F9725,'Lookup Tables'!$A$2:$A$5,0))</f>
        <v>Manager B</v>
      </c>
    </row>
    <row r="9726" customFormat="false" ht="15" hidden="false" customHeight="false" outlineLevel="0" collapsed="false">
      <c r="A9726" s="0" t="s">
        <v>6864</v>
      </c>
      <c r="B9726" s="13" t="n">
        <v>42709</v>
      </c>
      <c r="C9726" s="13" t="n">
        <v>42715</v>
      </c>
      <c r="D9726" s="14" t="s">
        <v>69</v>
      </c>
      <c r="E9726" s="14" t="s">
        <v>53</v>
      </c>
      <c r="F9726" s="14" t="s">
        <v>98</v>
      </c>
      <c r="G9726" s="14" t="s">
        <v>146</v>
      </c>
      <c r="H9726" s="14" t="s">
        <v>65</v>
      </c>
      <c r="I9726" s="14" t="s">
        <v>129</v>
      </c>
      <c r="J9726" s="14" t="s">
        <v>1168</v>
      </c>
      <c r="K9726" s="15" t="n">
        <v>12.224</v>
      </c>
      <c r="L9726" s="0" t="n">
        <v>2</v>
      </c>
      <c r="M9726" s="16" t="n">
        <v>0.2</v>
      </c>
      <c r="N9726" s="17" t="n">
        <v>4.4312</v>
      </c>
      <c r="O9726" s="0" t="str">
        <f aca="false">TEXT(B9726,"YYYY-MM")</f>
        <v>2016-12</v>
      </c>
      <c r="P9726" s="18" t="n">
        <f aca="false">IFERROR(N9726/K9726,0)</f>
        <v>0.3625</v>
      </c>
      <c r="Q9726" s="0" t="str">
        <f aca="false">IF(M9726=0,"No Discount",IF(M9726&lt;0.2,"Low (1-19%)",IF(M9726&lt;0.4,"Medium (20-39%)","High (40%+)")))</f>
        <v>Medium (20-39%)</v>
      </c>
      <c r="R9726" s="0" t="str">
        <f aca="false">INDEX('Lookup Tables'!$B$2:$B$5,MATCH(F9726,'Lookup Tables'!$A$2:$A$5,0))</f>
        <v>Manager A</v>
      </c>
    </row>
    <row r="9727" customFormat="false" ht="15" hidden="false" customHeight="false" outlineLevel="0" collapsed="false">
      <c r="A9727" s="0" t="s">
        <v>6865</v>
      </c>
      <c r="B9727" s="13" t="n">
        <v>43360</v>
      </c>
      <c r="C9727" s="13" t="n">
        <v>43363</v>
      </c>
      <c r="D9727" s="14" t="s">
        <v>137</v>
      </c>
      <c r="E9727" s="14" t="s">
        <v>53</v>
      </c>
      <c r="F9727" s="14" t="s">
        <v>63</v>
      </c>
      <c r="G9727" s="14" t="s">
        <v>3111</v>
      </c>
      <c r="H9727" s="14" t="s">
        <v>80</v>
      </c>
      <c r="I9727" s="14" t="s">
        <v>123</v>
      </c>
      <c r="J9727" s="14" t="s">
        <v>1841</v>
      </c>
      <c r="K9727" s="15" t="n">
        <v>89.97</v>
      </c>
      <c r="L9727" s="0" t="n">
        <v>3</v>
      </c>
      <c r="M9727" s="16" t="n">
        <v>0</v>
      </c>
      <c r="N9727" s="17" t="n">
        <v>37.7874</v>
      </c>
      <c r="O9727" s="0" t="str">
        <f aca="false">TEXT(B9727,"YYYY-MM")</f>
        <v>2018-09</v>
      </c>
      <c r="P9727" s="18" t="n">
        <f aca="false">IFERROR(N9727/K9727,0)</f>
        <v>0.42</v>
      </c>
      <c r="Q9727" s="0" t="str">
        <f aca="false">IF(M9727=0,"No Discount",IF(M9727&lt;0.2,"Low (1-19%)",IF(M9727&lt;0.4,"Medium (20-39%)","High (40%+)")))</f>
        <v>No Discount</v>
      </c>
      <c r="R9727" s="0" t="str">
        <f aca="false">INDEX('Lookup Tables'!$B$2:$B$5,MATCH(F9727,'Lookup Tables'!$A$2:$A$5,0))</f>
        <v>Manager D</v>
      </c>
    </row>
    <row r="9728" customFormat="false" ht="15" hidden="false" customHeight="false" outlineLevel="0" collapsed="false">
      <c r="A9728" s="0" t="s">
        <v>6866</v>
      </c>
      <c r="B9728" s="13" t="n">
        <v>43436</v>
      </c>
      <c r="C9728" s="13" t="n">
        <v>43438</v>
      </c>
      <c r="D9728" s="14" t="s">
        <v>137</v>
      </c>
      <c r="E9728" s="14" t="s">
        <v>53</v>
      </c>
      <c r="F9728" s="14" t="s">
        <v>117</v>
      </c>
      <c r="G9728" s="14" t="s">
        <v>584</v>
      </c>
      <c r="H9728" s="14" t="s">
        <v>65</v>
      </c>
      <c r="I9728" s="14" t="s">
        <v>85</v>
      </c>
      <c r="J9728" s="14" t="s">
        <v>2704</v>
      </c>
      <c r="K9728" s="15" t="n">
        <v>286.86</v>
      </c>
      <c r="L9728" s="0" t="n">
        <v>7</v>
      </c>
      <c r="M9728" s="16" t="n">
        <v>0</v>
      </c>
      <c r="N9728" s="17" t="n">
        <v>80.3208</v>
      </c>
      <c r="O9728" s="0" t="str">
        <f aca="false">TEXT(B9728,"YYYY-MM")</f>
        <v>2018-12</v>
      </c>
      <c r="P9728" s="18" t="n">
        <f aca="false">IFERROR(N9728/K9728,0)</f>
        <v>0.28</v>
      </c>
      <c r="Q9728" s="0" t="str">
        <f aca="false">IF(M9728=0,"No Discount",IF(M9728&lt;0.2,"Low (1-19%)",IF(M9728&lt;0.4,"Medium (20-39%)","High (40%+)")))</f>
        <v>No Discount</v>
      </c>
      <c r="R9728" s="0" t="str">
        <f aca="false">INDEX('Lookup Tables'!$B$2:$B$5,MATCH(F9728,'Lookup Tables'!$A$2:$A$5,0))</f>
        <v>Manager B</v>
      </c>
    </row>
    <row r="9729" customFormat="false" ht="15" hidden="false" customHeight="false" outlineLevel="0" collapsed="false">
      <c r="A9729" s="0" t="s">
        <v>6866</v>
      </c>
      <c r="B9729" s="13" t="n">
        <v>43436</v>
      </c>
      <c r="C9729" s="13" t="n">
        <v>43438</v>
      </c>
      <c r="D9729" s="14" t="s">
        <v>137</v>
      </c>
      <c r="E9729" s="14" t="s">
        <v>53</v>
      </c>
      <c r="F9729" s="14" t="s">
        <v>117</v>
      </c>
      <c r="G9729" s="14" t="s">
        <v>584</v>
      </c>
      <c r="H9729" s="14" t="s">
        <v>80</v>
      </c>
      <c r="I9729" s="14" t="s">
        <v>81</v>
      </c>
      <c r="J9729" s="14" t="s">
        <v>138</v>
      </c>
      <c r="K9729" s="15" t="n">
        <v>979.95</v>
      </c>
      <c r="L9729" s="0" t="n">
        <v>5</v>
      </c>
      <c r="M9729" s="16" t="n">
        <v>0</v>
      </c>
      <c r="N9729" s="17" t="n">
        <v>284.1855</v>
      </c>
      <c r="O9729" s="0" t="str">
        <f aca="false">TEXT(B9729,"YYYY-MM")</f>
        <v>2018-12</v>
      </c>
      <c r="P9729" s="18" t="n">
        <f aca="false">IFERROR(N9729/K9729,0)</f>
        <v>0.29</v>
      </c>
      <c r="Q9729" s="0" t="str">
        <f aca="false">IF(M9729=0,"No Discount",IF(M9729&lt;0.2,"Low (1-19%)",IF(M9729&lt;0.4,"Medium (20-39%)","High (40%+)")))</f>
        <v>No Discount</v>
      </c>
      <c r="R9729" s="0" t="str">
        <f aca="false">INDEX('Lookup Tables'!$B$2:$B$5,MATCH(F9729,'Lookup Tables'!$A$2:$A$5,0))</f>
        <v>Manager B</v>
      </c>
    </row>
    <row r="9730" customFormat="false" ht="15" hidden="false" customHeight="false" outlineLevel="0" collapsed="false">
      <c r="A9730" s="0" t="s">
        <v>6866</v>
      </c>
      <c r="B9730" s="13" t="n">
        <v>43436</v>
      </c>
      <c r="C9730" s="13" t="n">
        <v>43438</v>
      </c>
      <c r="D9730" s="14" t="s">
        <v>137</v>
      </c>
      <c r="E9730" s="14" t="s">
        <v>53</v>
      </c>
      <c r="F9730" s="14" t="s">
        <v>117</v>
      </c>
      <c r="G9730" s="14" t="s">
        <v>584</v>
      </c>
      <c r="H9730" s="14" t="s">
        <v>65</v>
      </c>
      <c r="I9730" s="14" t="s">
        <v>303</v>
      </c>
      <c r="J9730" s="14" t="s">
        <v>608</v>
      </c>
      <c r="K9730" s="15" t="n">
        <v>4.36</v>
      </c>
      <c r="L9730" s="0" t="n">
        <v>2</v>
      </c>
      <c r="M9730" s="16" t="n">
        <v>0</v>
      </c>
      <c r="N9730" s="17" t="n">
        <v>0.1744</v>
      </c>
      <c r="O9730" s="0" t="str">
        <f aca="false">TEXT(B9730,"YYYY-MM")</f>
        <v>2018-12</v>
      </c>
      <c r="P9730" s="18" t="n">
        <f aca="false">IFERROR(N9730/K9730,0)</f>
        <v>0.04</v>
      </c>
      <c r="Q9730" s="0" t="str">
        <f aca="false">IF(M9730=0,"No Discount",IF(M9730&lt;0.2,"Low (1-19%)",IF(M9730&lt;0.4,"Medium (20-39%)","High (40%+)")))</f>
        <v>No Discount</v>
      </c>
      <c r="R9730" s="0" t="str">
        <f aca="false">INDEX('Lookup Tables'!$B$2:$B$5,MATCH(F9730,'Lookup Tables'!$A$2:$A$5,0))</f>
        <v>Manager B</v>
      </c>
    </row>
    <row r="9731" customFormat="false" ht="15" hidden="false" customHeight="false" outlineLevel="0" collapsed="false">
      <c r="A9731" s="0" t="s">
        <v>6867</v>
      </c>
      <c r="B9731" s="13" t="n">
        <v>42276</v>
      </c>
      <c r="C9731" s="13" t="n">
        <v>42281</v>
      </c>
      <c r="D9731" s="14" t="s">
        <v>69</v>
      </c>
      <c r="E9731" s="14" t="s">
        <v>53</v>
      </c>
      <c r="F9731" s="14" t="s">
        <v>63</v>
      </c>
      <c r="G9731" s="14" t="s">
        <v>94</v>
      </c>
      <c r="H9731" s="14" t="s">
        <v>65</v>
      </c>
      <c r="I9731" s="14" t="s">
        <v>83</v>
      </c>
      <c r="J9731" s="14" t="s">
        <v>2750</v>
      </c>
      <c r="K9731" s="15" t="n">
        <v>10.048</v>
      </c>
      <c r="L9731" s="0" t="n">
        <v>2</v>
      </c>
      <c r="M9731" s="16" t="n">
        <v>0.2</v>
      </c>
      <c r="N9731" s="17" t="n">
        <v>3.14</v>
      </c>
      <c r="O9731" s="0" t="str">
        <f aca="false">TEXT(B9731,"YYYY-MM")</f>
        <v>2015-09</v>
      </c>
      <c r="P9731" s="18" t="n">
        <f aca="false">IFERROR(N9731/K9731,0)</f>
        <v>0.3125</v>
      </c>
      <c r="Q9731" s="0" t="str">
        <f aca="false">IF(M9731=0,"No Discount",IF(M9731&lt;0.2,"Low (1-19%)",IF(M9731&lt;0.4,"Medium (20-39%)","High (40%+)")))</f>
        <v>Medium (20-39%)</v>
      </c>
      <c r="R9731" s="0" t="str">
        <f aca="false">INDEX('Lookup Tables'!$B$2:$B$5,MATCH(F9731,'Lookup Tables'!$A$2:$A$5,0))</f>
        <v>Manager D</v>
      </c>
    </row>
    <row r="9732" customFormat="false" ht="15" hidden="false" customHeight="false" outlineLevel="0" collapsed="false">
      <c r="A9732" s="0" t="s">
        <v>6867</v>
      </c>
      <c r="B9732" s="13" t="n">
        <v>42276</v>
      </c>
      <c r="C9732" s="13" t="n">
        <v>42281</v>
      </c>
      <c r="D9732" s="14" t="s">
        <v>69</v>
      </c>
      <c r="E9732" s="14" t="s">
        <v>53</v>
      </c>
      <c r="F9732" s="14" t="s">
        <v>63</v>
      </c>
      <c r="G9732" s="14" t="s">
        <v>94</v>
      </c>
      <c r="H9732" s="14" t="s">
        <v>65</v>
      </c>
      <c r="I9732" s="14" t="s">
        <v>73</v>
      </c>
      <c r="J9732" s="14" t="s">
        <v>1368</v>
      </c>
      <c r="K9732" s="15" t="n">
        <v>807.75</v>
      </c>
      <c r="L9732" s="0" t="n">
        <v>5</v>
      </c>
      <c r="M9732" s="16" t="n">
        <v>0</v>
      </c>
      <c r="N9732" s="17" t="n">
        <v>153.4725</v>
      </c>
      <c r="O9732" s="0" t="str">
        <f aca="false">TEXT(B9732,"YYYY-MM")</f>
        <v>2015-09</v>
      </c>
      <c r="P9732" s="18" t="n">
        <f aca="false">IFERROR(N9732/K9732,0)</f>
        <v>0.19</v>
      </c>
      <c r="Q9732" s="0" t="str">
        <f aca="false">IF(M9732=0,"No Discount",IF(M9732&lt;0.2,"Low (1-19%)",IF(M9732&lt;0.4,"Medium (20-39%)","High (40%+)")))</f>
        <v>No Discount</v>
      </c>
      <c r="R9732" s="0" t="str">
        <f aca="false">INDEX('Lookup Tables'!$B$2:$B$5,MATCH(F9732,'Lookup Tables'!$A$2:$A$5,0))</f>
        <v>Manager D</v>
      </c>
    </row>
    <row r="9733" customFormat="false" ht="15" hidden="false" customHeight="false" outlineLevel="0" collapsed="false">
      <c r="A9733" s="0" t="s">
        <v>6868</v>
      </c>
      <c r="B9733" s="13" t="n">
        <v>43418</v>
      </c>
      <c r="C9733" s="13" t="n">
        <v>43423</v>
      </c>
      <c r="D9733" s="14" t="s">
        <v>69</v>
      </c>
      <c r="E9733" s="14" t="s">
        <v>53</v>
      </c>
      <c r="F9733" s="14" t="s">
        <v>63</v>
      </c>
      <c r="G9733" s="14" t="s">
        <v>64</v>
      </c>
      <c r="H9733" s="14" t="s">
        <v>65</v>
      </c>
      <c r="I9733" s="14" t="s">
        <v>78</v>
      </c>
      <c r="J9733" s="14" t="s">
        <v>1922</v>
      </c>
      <c r="K9733" s="15" t="n">
        <v>34.24</v>
      </c>
      <c r="L9733" s="0" t="n">
        <v>8</v>
      </c>
      <c r="M9733" s="16" t="n">
        <v>0</v>
      </c>
      <c r="N9733" s="17" t="n">
        <v>9.9296</v>
      </c>
      <c r="O9733" s="0" t="str">
        <f aca="false">TEXT(B9733,"YYYY-MM")</f>
        <v>2018-11</v>
      </c>
      <c r="P9733" s="18" t="n">
        <f aca="false">IFERROR(N9733/K9733,0)</f>
        <v>0.29</v>
      </c>
      <c r="Q9733" s="0" t="str">
        <f aca="false">IF(M9733=0,"No Discount",IF(M9733&lt;0.2,"Low (1-19%)",IF(M9733&lt;0.4,"Medium (20-39%)","High (40%+)")))</f>
        <v>No Discount</v>
      </c>
      <c r="R9733" s="0" t="str">
        <f aca="false">INDEX('Lookup Tables'!$B$2:$B$5,MATCH(F9733,'Lookup Tables'!$A$2:$A$5,0))</f>
        <v>Manager D</v>
      </c>
    </row>
    <row r="9734" customFormat="false" ht="15" hidden="false" customHeight="false" outlineLevel="0" collapsed="false">
      <c r="A9734" s="0" t="s">
        <v>6869</v>
      </c>
      <c r="B9734" s="13" t="n">
        <v>42236</v>
      </c>
      <c r="C9734" s="13" t="n">
        <v>42241</v>
      </c>
      <c r="D9734" s="14" t="s">
        <v>69</v>
      </c>
      <c r="E9734" s="14" t="s">
        <v>62</v>
      </c>
      <c r="F9734" s="14" t="s">
        <v>54</v>
      </c>
      <c r="G9734" s="14" t="s">
        <v>193</v>
      </c>
      <c r="H9734" s="14" t="s">
        <v>56</v>
      </c>
      <c r="I9734" s="14" t="s">
        <v>59</v>
      </c>
      <c r="J9734" s="14" t="s">
        <v>3054</v>
      </c>
      <c r="K9734" s="15" t="n">
        <v>500.24</v>
      </c>
      <c r="L9734" s="0" t="n">
        <v>13</v>
      </c>
      <c r="M9734" s="16" t="n">
        <v>0</v>
      </c>
      <c r="N9734" s="17" t="n">
        <v>145.0696</v>
      </c>
      <c r="O9734" s="0" t="str">
        <f aca="false">TEXT(B9734,"YYYY-MM")</f>
        <v>2015-08</v>
      </c>
      <c r="P9734" s="18" t="n">
        <f aca="false">IFERROR(N9734/K9734,0)</f>
        <v>0.29</v>
      </c>
      <c r="Q9734" s="0" t="str">
        <f aca="false">IF(M9734=0,"No Discount",IF(M9734&lt;0.2,"Low (1-19%)",IF(M9734&lt;0.4,"Medium (20-39%)","High (40%+)")))</f>
        <v>No Discount</v>
      </c>
      <c r="R9734" s="0" t="str">
        <f aca="false">INDEX('Lookup Tables'!$B$2:$B$5,MATCH(F9734,'Lookup Tables'!$A$2:$A$5,0))</f>
        <v>Manager C</v>
      </c>
    </row>
    <row r="9735" customFormat="false" ht="15" hidden="false" customHeight="false" outlineLevel="0" collapsed="false">
      <c r="A9735" s="0" t="s">
        <v>6869</v>
      </c>
      <c r="B9735" s="13" t="n">
        <v>42236</v>
      </c>
      <c r="C9735" s="13" t="n">
        <v>42241</v>
      </c>
      <c r="D9735" s="14" t="s">
        <v>69</v>
      </c>
      <c r="E9735" s="14" t="s">
        <v>62</v>
      </c>
      <c r="F9735" s="14" t="s">
        <v>54</v>
      </c>
      <c r="G9735" s="14" t="s">
        <v>193</v>
      </c>
      <c r="H9735" s="14" t="s">
        <v>65</v>
      </c>
      <c r="I9735" s="14" t="s">
        <v>91</v>
      </c>
      <c r="J9735" s="14" t="s">
        <v>3659</v>
      </c>
      <c r="K9735" s="15" t="n">
        <v>20.12</v>
      </c>
      <c r="L9735" s="0" t="n">
        <v>2</v>
      </c>
      <c r="M9735" s="16" t="n">
        <v>0</v>
      </c>
      <c r="N9735" s="17" t="n">
        <v>9.2552</v>
      </c>
      <c r="O9735" s="0" t="str">
        <f aca="false">TEXT(B9735,"YYYY-MM")</f>
        <v>2015-08</v>
      </c>
      <c r="P9735" s="18" t="n">
        <f aca="false">IFERROR(N9735/K9735,0)</f>
        <v>0.46</v>
      </c>
      <c r="Q9735" s="0" t="str">
        <f aca="false">IF(M9735=0,"No Discount",IF(M9735&lt;0.2,"Low (1-19%)",IF(M9735&lt;0.4,"Medium (20-39%)","High (40%+)")))</f>
        <v>No Discount</v>
      </c>
      <c r="R9735" s="0" t="str">
        <f aca="false">INDEX('Lookup Tables'!$B$2:$B$5,MATCH(F9735,'Lookup Tables'!$A$2:$A$5,0))</f>
        <v>Manager C</v>
      </c>
    </row>
    <row r="9736" customFormat="false" ht="15" hidden="false" customHeight="false" outlineLevel="0" collapsed="false">
      <c r="A9736" s="0" t="s">
        <v>6869</v>
      </c>
      <c r="B9736" s="13" t="n">
        <v>42236</v>
      </c>
      <c r="C9736" s="13" t="n">
        <v>42241</v>
      </c>
      <c r="D9736" s="14" t="s">
        <v>69</v>
      </c>
      <c r="E9736" s="14" t="s">
        <v>62</v>
      </c>
      <c r="F9736" s="14" t="s">
        <v>54</v>
      </c>
      <c r="G9736" s="14" t="s">
        <v>193</v>
      </c>
      <c r="H9736" s="14" t="s">
        <v>65</v>
      </c>
      <c r="I9736" s="14" t="s">
        <v>83</v>
      </c>
      <c r="J9736" s="14" t="s">
        <v>2216</v>
      </c>
      <c r="K9736" s="15" t="n">
        <v>896.99</v>
      </c>
      <c r="L9736" s="0" t="n">
        <v>1</v>
      </c>
      <c r="M9736" s="16" t="n">
        <v>0</v>
      </c>
      <c r="N9736" s="17" t="n">
        <v>421.5853</v>
      </c>
      <c r="O9736" s="0" t="str">
        <f aca="false">TEXT(B9736,"YYYY-MM")</f>
        <v>2015-08</v>
      </c>
      <c r="P9736" s="18" t="n">
        <f aca="false">IFERROR(N9736/K9736,0)</f>
        <v>0.47</v>
      </c>
      <c r="Q9736" s="0" t="str">
        <f aca="false">IF(M9736=0,"No Discount",IF(M9736&lt;0.2,"Low (1-19%)",IF(M9736&lt;0.4,"Medium (20-39%)","High (40%+)")))</f>
        <v>No Discount</v>
      </c>
      <c r="R9736" s="0" t="str">
        <f aca="false">INDEX('Lookup Tables'!$B$2:$B$5,MATCH(F9736,'Lookup Tables'!$A$2:$A$5,0))</f>
        <v>Manager C</v>
      </c>
    </row>
    <row r="9737" customFormat="false" ht="15" hidden="false" customHeight="false" outlineLevel="0" collapsed="false">
      <c r="A9737" s="0" t="s">
        <v>6870</v>
      </c>
      <c r="B9737" s="13" t="n">
        <v>42327</v>
      </c>
      <c r="C9737" s="13" t="n">
        <v>42330</v>
      </c>
      <c r="D9737" s="14" t="s">
        <v>52</v>
      </c>
      <c r="E9737" s="14" t="s">
        <v>97</v>
      </c>
      <c r="F9737" s="14" t="s">
        <v>117</v>
      </c>
      <c r="G9737" s="14" t="s">
        <v>118</v>
      </c>
      <c r="H9737" s="14" t="s">
        <v>65</v>
      </c>
      <c r="I9737" s="14" t="s">
        <v>91</v>
      </c>
      <c r="J9737" s="14" t="s">
        <v>6359</v>
      </c>
      <c r="K9737" s="15" t="n">
        <v>5.88</v>
      </c>
      <c r="L9737" s="0" t="n">
        <v>1</v>
      </c>
      <c r="M9737" s="16" t="n">
        <v>0.2</v>
      </c>
      <c r="N9737" s="17" t="n">
        <v>1.9845</v>
      </c>
      <c r="O9737" s="0" t="str">
        <f aca="false">TEXT(B9737,"YYYY-MM")</f>
        <v>2015-11</v>
      </c>
      <c r="P9737" s="18" t="n">
        <f aca="false">IFERROR(N9737/K9737,0)</f>
        <v>0.3375</v>
      </c>
      <c r="Q9737" s="0" t="str">
        <f aca="false">IF(M9737=0,"No Discount",IF(M9737&lt;0.2,"Low (1-19%)",IF(M9737&lt;0.4,"Medium (20-39%)","High (40%+)")))</f>
        <v>Medium (20-39%)</v>
      </c>
      <c r="R9737" s="0" t="str">
        <f aca="false">INDEX('Lookup Tables'!$B$2:$B$5,MATCH(F9737,'Lookup Tables'!$A$2:$A$5,0))</f>
        <v>Manager B</v>
      </c>
    </row>
    <row r="9738" customFormat="false" ht="15" hidden="false" customHeight="false" outlineLevel="0" collapsed="false">
      <c r="A9738" s="0" t="s">
        <v>6871</v>
      </c>
      <c r="B9738" s="13" t="n">
        <v>42550</v>
      </c>
      <c r="C9738" s="13" t="n">
        <v>42554</v>
      </c>
      <c r="D9738" s="14" t="s">
        <v>69</v>
      </c>
      <c r="E9738" s="14" t="s">
        <v>97</v>
      </c>
      <c r="F9738" s="14" t="s">
        <v>98</v>
      </c>
      <c r="G9738" s="14" t="s">
        <v>113</v>
      </c>
      <c r="H9738" s="14" t="s">
        <v>80</v>
      </c>
      <c r="I9738" s="14" t="s">
        <v>81</v>
      </c>
      <c r="J9738" s="14" t="s">
        <v>928</v>
      </c>
      <c r="K9738" s="15" t="n">
        <v>269.98</v>
      </c>
      <c r="L9738" s="0" t="n">
        <v>2</v>
      </c>
      <c r="M9738" s="16" t="n">
        <v>0</v>
      </c>
      <c r="N9738" s="17" t="n">
        <v>72.8946</v>
      </c>
      <c r="O9738" s="0" t="str">
        <f aca="false">TEXT(B9738,"YYYY-MM")</f>
        <v>2016-06</v>
      </c>
      <c r="P9738" s="18" t="n">
        <f aca="false">IFERROR(N9738/K9738,0)</f>
        <v>0.27</v>
      </c>
      <c r="Q9738" s="0" t="str">
        <f aca="false">IF(M9738=0,"No Discount",IF(M9738&lt;0.2,"Low (1-19%)",IF(M9738&lt;0.4,"Medium (20-39%)","High (40%+)")))</f>
        <v>No Discount</v>
      </c>
      <c r="R9738" s="0" t="str">
        <f aca="false">INDEX('Lookup Tables'!$B$2:$B$5,MATCH(F9738,'Lookup Tables'!$A$2:$A$5,0))</f>
        <v>Manager A</v>
      </c>
    </row>
    <row r="9739" customFormat="false" ht="15" hidden="false" customHeight="false" outlineLevel="0" collapsed="false">
      <c r="A9739" s="0" t="s">
        <v>6872</v>
      </c>
      <c r="B9739" s="13" t="n">
        <v>43175</v>
      </c>
      <c r="C9739" s="13" t="n">
        <v>43180</v>
      </c>
      <c r="D9739" s="14" t="s">
        <v>69</v>
      </c>
      <c r="E9739" s="14" t="s">
        <v>62</v>
      </c>
      <c r="F9739" s="14" t="s">
        <v>63</v>
      </c>
      <c r="G9739" s="14" t="s">
        <v>64</v>
      </c>
      <c r="H9739" s="14" t="s">
        <v>65</v>
      </c>
      <c r="I9739" s="14" t="s">
        <v>73</v>
      </c>
      <c r="J9739" s="14" t="s">
        <v>3007</v>
      </c>
      <c r="K9739" s="15" t="n">
        <v>310.12</v>
      </c>
      <c r="L9739" s="0" t="n">
        <v>2</v>
      </c>
      <c r="M9739" s="16" t="n">
        <v>0</v>
      </c>
      <c r="N9739" s="17" t="n">
        <v>80.6312</v>
      </c>
      <c r="O9739" s="0" t="str">
        <f aca="false">TEXT(B9739,"YYYY-MM")</f>
        <v>2018-03</v>
      </c>
      <c r="P9739" s="18" t="n">
        <f aca="false">IFERROR(N9739/K9739,0)</f>
        <v>0.26</v>
      </c>
      <c r="Q9739" s="0" t="str">
        <f aca="false">IF(M9739=0,"No Discount",IF(M9739&lt;0.2,"Low (1-19%)",IF(M9739&lt;0.4,"Medium (20-39%)","High (40%+)")))</f>
        <v>No Discount</v>
      </c>
      <c r="R9739" s="0" t="str">
        <f aca="false">INDEX('Lookup Tables'!$B$2:$B$5,MATCH(F9739,'Lookup Tables'!$A$2:$A$5,0))</f>
        <v>Manager D</v>
      </c>
    </row>
    <row r="9740" customFormat="false" ht="15" hidden="false" customHeight="false" outlineLevel="0" collapsed="false">
      <c r="A9740" s="0" t="s">
        <v>6872</v>
      </c>
      <c r="B9740" s="13" t="n">
        <v>43175</v>
      </c>
      <c r="C9740" s="13" t="n">
        <v>43180</v>
      </c>
      <c r="D9740" s="14" t="s">
        <v>69</v>
      </c>
      <c r="E9740" s="14" t="s">
        <v>62</v>
      </c>
      <c r="F9740" s="14" t="s">
        <v>63</v>
      </c>
      <c r="G9740" s="14" t="s">
        <v>64</v>
      </c>
      <c r="H9740" s="14" t="s">
        <v>65</v>
      </c>
      <c r="I9740" s="14" t="s">
        <v>83</v>
      </c>
      <c r="J9740" s="14" t="s">
        <v>1614</v>
      </c>
      <c r="K9740" s="15" t="n">
        <v>70.464</v>
      </c>
      <c r="L9740" s="0" t="n">
        <v>6</v>
      </c>
      <c r="M9740" s="16" t="n">
        <v>0.2</v>
      </c>
      <c r="N9740" s="17" t="n">
        <v>22.9008</v>
      </c>
      <c r="O9740" s="0" t="str">
        <f aca="false">TEXT(B9740,"YYYY-MM")</f>
        <v>2018-03</v>
      </c>
      <c r="P9740" s="18" t="n">
        <f aca="false">IFERROR(N9740/K9740,0)</f>
        <v>0.325</v>
      </c>
      <c r="Q9740" s="0" t="str">
        <f aca="false">IF(M9740=0,"No Discount",IF(M9740&lt;0.2,"Low (1-19%)",IF(M9740&lt;0.4,"Medium (20-39%)","High (40%+)")))</f>
        <v>Medium (20-39%)</v>
      </c>
      <c r="R9740" s="0" t="str">
        <f aca="false">INDEX('Lookup Tables'!$B$2:$B$5,MATCH(F9740,'Lookup Tables'!$A$2:$A$5,0))</f>
        <v>Manager D</v>
      </c>
    </row>
    <row r="9741" customFormat="false" ht="15" hidden="false" customHeight="false" outlineLevel="0" collapsed="false">
      <c r="A9741" s="0" t="s">
        <v>6872</v>
      </c>
      <c r="B9741" s="13" t="n">
        <v>43175</v>
      </c>
      <c r="C9741" s="13" t="n">
        <v>43180</v>
      </c>
      <c r="D9741" s="14" t="s">
        <v>69</v>
      </c>
      <c r="E9741" s="14" t="s">
        <v>62</v>
      </c>
      <c r="F9741" s="14" t="s">
        <v>63</v>
      </c>
      <c r="G9741" s="14" t="s">
        <v>64</v>
      </c>
      <c r="H9741" s="14" t="s">
        <v>65</v>
      </c>
      <c r="I9741" s="14" t="s">
        <v>83</v>
      </c>
      <c r="J9741" s="14" t="s">
        <v>2227</v>
      </c>
      <c r="K9741" s="15" t="n">
        <v>19.68</v>
      </c>
      <c r="L9741" s="0" t="n">
        <v>5</v>
      </c>
      <c r="M9741" s="16" t="n">
        <v>0.2</v>
      </c>
      <c r="N9741" s="17" t="n">
        <v>6.888</v>
      </c>
      <c r="O9741" s="0" t="str">
        <f aca="false">TEXT(B9741,"YYYY-MM")</f>
        <v>2018-03</v>
      </c>
      <c r="P9741" s="18" t="n">
        <f aca="false">IFERROR(N9741/K9741,0)</f>
        <v>0.35</v>
      </c>
      <c r="Q9741" s="0" t="str">
        <f aca="false">IF(M9741=0,"No Discount",IF(M9741&lt;0.2,"Low (1-19%)",IF(M9741&lt;0.4,"Medium (20-39%)","High (40%+)")))</f>
        <v>Medium (20-39%)</v>
      </c>
      <c r="R9741" s="0" t="str">
        <f aca="false">INDEX('Lookup Tables'!$B$2:$B$5,MATCH(F9741,'Lookup Tables'!$A$2:$A$5,0))</f>
        <v>Manager D</v>
      </c>
    </row>
    <row r="9742" customFormat="false" ht="15" hidden="false" customHeight="false" outlineLevel="0" collapsed="false">
      <c r="A9742" s="0" t="s">
        <v>6872</v>
      </c>
      <c r="B9742" s="13" t="n">
        <v>43175</v>
      </c>
      <c r="C9742" s="13" t="n">
        <v>43180</v>
      </c>
      <c r="D9742" s="14" t="s">
        <v>69</v>
      </c>
      <c r="E9742" s="14" t="s">
        <v>62</v>
      </c>
      <c r="F9742" s="14" t="s">
        <v>63</v>
      </c>
      <c r="G9742" s="14" t="s">
        <v>64</v>
      </c>
      <c r="H9742" s="14" t="s">
        <v>65</v>
      </c>
      <c r="I9742" s="14" t="s">
        <v>85</v>
      </c>
      <c r="J9742" s="14" t="s">
        <v>1040</v>
      </c>
      <c r="K9742" s="15" t="n">
        <v>140.67</v>
      </c>
      <c r="L9742" s="0" t="n">
        <v>3</v>
      </c>
      <c r="M9742" s="16" t="n">
        <v>0</v>
      </c>
      <c r="N9742" s="17" t="n">
        <v>54.8613</v>
      </c>
      <c r="O9742" s="0" t="str">
        <f aca="false">TEXT(B9742,"YYYY-MM")</f>
        <v>2018-03</v>
      </c>
      <c r="P9742" s="18" t="n">
        <f aca="false">IFERROR(N9742/K9742,0)</f>
        <v>0.39</v>
      </c>
      <c r="Q9742" s="0" t="str">
        <f aca="false">IF(M9742=0,"No Discount",IF(M9742&lt;0.2,"Low (1-19%)",IF(M9742&lt;0.4,"Medium (20-39%)","High (40%+)")))</f>
        <v>No Discount</v>
      </c>
      <c r="R9742" s="0" t="str">
        <f aca="false">INDEX('Lookup Tables'!$B$2:$B$5,MATCH(F9742,'Lookup Tables'!$A$2:$A$5,0))</f>
        <v>Manager D</v>
      </c>
    </row>
    <row r="9743" customFormat="false" ht="15" hidden="false" customHeight="false" outlineLevel="0" collapsed="false">
      <c r="A9743" s="0" t="s">
        <v>6873</v>
      </c>
      <c r="B9743" s="13" t="n">
        <v>42682</v>
      </c>
      <c r="C9743" s="13" t="n">
        <v>42686</v>
      </c>
      <c r="D9743" s="14" t="s">
        <v>69</v>
      </c>
      <c r="E9743" s="14" t="s">
        <v>62</v>
      </c>
      <c r="F9743" s="14" t="s">
        <v>117</v>
      </c>
      <c r="G9743" s="14" t="s">
        <v>2484</v>
      </c>
      <c r="H9743" s="14" t="s">
        <v>56</v>
      </c>
      <c r="I9743" s="14" t="s">
        <v>57</v>
      </c>
      <c r="J9743" s="14" t="s">
        <v>126</v>
      </c>
      <c r="K9743" s="15" t="n">
        <v>4404.9</v>
      </c>
      <c r="L9743" s="0" t="n">
        <v>5</v>
      </c>
      <c r="M9743" s="16" t="n">
        <v>0</v>
      </c>
      <c r="N9743" s="17" t="n">
        <v>1013.127</v>
      </c>
      <c r="O9743" s="0" t="str">
        <f aca="false">TEXT(B9743,"YYYY-MM")</f>
        <v>2016-11</v>
      </c>
      <c r="P9743" s="18" t="n">
        <f aca="false">IFERROR(N9743/K9743,0)</f>
        <v>0.23</v>
      </c>
      <c r="Q9743" s="0" t="str">
        <f aca="false">IF(M9743=0,"No Discount",IF(M9743&lt;0.2,"Low (1-19%)",IF(M9743&lt;0.4,"Medium (20-39%)","High (40%+)")))</f>
        <v>No Discount</v>
      </c>
      <c r="R9743" s="0" t="str">
        <f aca="false">INDEX('Lookup Tables'!$B$2:$B$5,MATCH(F9743,'Lookup Tables'!$A$2:$A$5,0))</f>
        <v>Manager B</v>
      </c>
    </row>
    <row r="9744" customFormat="false" ht="15" hidden="false" customHeight="false" outlineLevel="0" collapsed="false">
      <c r="A9744" s="0" t="s">
        <v>6874</v>
      </c>
      <c r="B9744" s="13" t="n">
        <v>43432</v>
      </c>
      <c r="C9744" s="13" t="n">
        <v>43436</v>
      </c>
      <c r="D9744" s="14" t="s">
        <v>69</v>
      </c>
      <c r="E9744" s="14" t="s">
        <v>53</v>
      </c>
      <c r="F9744" s="14" t="s">
        <v>63</v>
      </c>
      <c r="G9744" s="14" t="s">
        <v>64</v>
      </c>
      <c r="H9744" s="14" t="s">
        <v>65</v>
      </c>
      <c r="I9744" s="14" t="s">
        <v>66</v>
      </c>
      <c r="J9744" s="14" t="s">
        <v>562</v>
      </c>
      <c r="K9744" s="15" t="n">
        <v>62.65</v>
      </c>
      <c r="L9744" s="0" t="n">
        <v>5</v>
      </c>
      <c r="M9744" s="16" t="n">
        <v>0</v>
      </c>
      <c r="N9744" s="17" t="n">
        <v>29.4455</v>
      </c>
      <c r="O9744" s="0" t="str">
        <f aca="false">TEXT(B9744,"YYYY-MM")</f>
        <v>2018-11</v>
      </c>
      <c r="P9744" s="18" t="n">
        <f aca="false">IFERROR(N9744/K9744,0)</f>
        <v>0.47</v>
      </c>
      <c r="Q9744" s="0" t="str">
        <f aca="false">IF(M9744=0,"No Discount",IF(M9744&lt;0.2,"Low (1-19%)",IF(M9744&lt;0.4,"Medium (20-39%)","High (40%+)")))</f>
        <v>No Discount</v>
      </c>
      <c r="R9744" s="0" t="str">
        <f aca="false">INDEX('Lookup Tables'!$B$2:$B$5,MATCH(F9744,'Lookup Tables'!$A$2:$A$5,0))</f>
        <v>Manager D</v>
      </c>
    </row>
    <row r="9745" customFormat="false" ht="15" hidden="false" customHeight="false" outlineLevel="0" collapsed="false">
      <c r="A9745" s="0" t="s">
        <v>6875</v>
      </c>
      <c r="B9745" s="13" t="n">
        <v>42902</v>
      </c>
      <c r="C9745" s="13" t="n">
        <v>42908</v>
      </c>
      <c r="D9745" s="14" t="s">
        <v>69</v>
      </c>
      <c r="E9745" s="14" t="s">
        <v>53</v>
      </c>
      <c r="F9745" s="14" t="s">
        <v>117</v>
      </c>
      <c r="G9745" s="14" t="s">
        <v>160</v>
      </c>
      <c r="H9745" s="14" t="s">
        <v>65</v>
      </c>
      <c r="I9745" s="14" t="s">
        <v>66</v>
      </c>
      <c r="J9745" s="14" t="s">
        <v>1910</v>
      </c>
      <c r="K9745" s="15" t="n">
        <v>9.45</v>
      </c>
      <c r="L9745" s="0" t="n">
        <v>3</v>
      </c>
      <c r="M9745" s="16" t="n">
        <v>0</v>
      </c>
      <c r="N9745" s="17" t="n">
        <v>4.536</v>
      </c>
      <c r="O9745" s="0" t="str">
        <f aca="false">TEXT(B9745,"YYYY-MM")</f>
        <v>2017-06</v>
      </c>
      <c r="P9745" s="18" t="n">
        <f aca="false">IFERROR(N9745/K9745,0)</f>
        <v>0.48</v>
      </c>
      <c r="Q9745" s="0" t="str">
        <f aca="false">IF(M9745=0,"No Discount",IF(M9745&lt;0.2,"Low (1-19%)",IF(M9745&lt;0.4,"Medium (20-39%)","High (40%+)")))</f>
        <v>No Discount</v>
      </c>
      <c r="R9745" s="0" t="str">
        <f aca="false">INDEX('Lookup Tables'!$B$2:$B$5,MATCH(F9745,'Lookup Tables'!$A$2:$A$5,0))</f>
        <v>Manager B</v>
      </c>
    </row>
    <row r="9746" customFormat="false" ht="15" hidden="false" customHeight="false" outlineLevel="0" collapsed="false">
      <c r="A9746" s="0" t="s">
        <v>6876</v>
      </c>
      <c r="B9746" s="13" t="n">
        <v>43121</v>
      </c>
      <c r="C9746" s="13" t="n">
        <v>43125</v>
      </c>
      <c r="D9746" s="14" t="s">
        <v>69</v>
      </c>
      <c r="E9746" s="14" t="s">
        <v>53</v>
      </c>
      <c r="F9746" s="14" t="s">
        <v>98</v>
      </c>
      <c r="G9746" s="14" t="s">
        <v>146</v>
      </c>
      <c r="H9746" s="14" t="s">
        <v>65</v>
      </c>
      <c r="I9746" s="14" t="s">
        <v>129</v>
      </c>
      <c r="J9746" s="14" t="s">
        <v>981</v>
      </c>
      <c r="K9746" s="15" t="n">
        <v>268.576</v>
      </c>
      <c r="L9746" s="0" t="n">
        <v>4</v>
      </c>
      <c r="M9746" s="16" t="n">
        <v>0.2</v>
      </c>
      <c r="N9746" s="17" t="n">
        <v>90.6444</v>
      </c>
      <c r="O9746" s="0" t="str">
        <f aca="false">TEXT(B9746,"YYYY-MM")</f>
        <v>2018-01</v>
      </c>
      <c r="P9746" s="18" t="n">
        <f aca="false">IFERROR(N9746/K9746,0)</f>
        <v>0.3375</v>
      </c>
      <c r="Q9746" s="0" t="str">
        <f aca="false">IF(M9746=0,"No Discount",IF(M9746&lt;0.2,"Low (1-19%)",IF(M9746&lt;0.4,"Medium (20-39%)","High (40%+)")))</f>
        <v>Medium (20-39%)</v>
      </c>
      <c r="R9746" s="0" t="str">
        <f aca="false">INDEX('Lookup Tables'!$B$2:$B$5,MATCH(F9746,'Lookup Tables'!$A$2:$A$5,0))</f>
        <v>Manager A</v>
      </c>
    </row>
    <row r="9747" customFormat="false" ht="15" hidden="false" customHeight="false" outlineLevel="0" collapsed="false">
      <c r="A9747" s="0" t="s">
        <v>6877</v>
      </c>
      <c r="B9747" s="13" t="n">
        <v>43428</v>
      </c>
      <c r="C9747" s="13" t="n">
        <v>43428</v>
      </c>
      <c r="D9747" s="14" t="s">
        <v>606</v>
      </c>
      <c r="E9747" s="14" t="s">
        <v>53</v>
      </c>
      <c r="F9747" s="14" t="s">
        <v>63</v>
      </c>
      <c r="G9747" s="14" t="s">
        <v>64</v>
      </c>
      <c r="H9747" s="14" t="s">
        <v>56</v>
      </c>
      <c r="I9747" s="14" t="s">
        <v>71</v>
      </c>
      <c r="J9747" s="14" t="s">
        <v>631</v>
      </c>
      <c r="K9747" s="15" t="n">
        <v>364.08</v>
      </c>
      <c r="L9747" s="0" t="n">
        <v>2</v>
      </c>
      <c r="M9747" s="16" t="n">
        <v>0.2</v>
      </c>
      <c r="N9747" s="17" t="n">
        <v>9.102</v>
      </c>
      <c r="O9747" s="0" t="str">
        <f aca="false">TEXT(B9747,"YYYY-MM")</f>
        <v>2018-11</v>
      </c>
      <c r="P9747" s="18" t="n">
        <f aca="false">IFERROR(N9747/K9747,0)</f>
        <v>0.025</v>
      </c>
      <c r="Q9747" s="0" t="str">
        <f aca="false">IF(M9747=0,"No Discount",IF(M9747&lt;0.2,"Low (1-19%)",IF(M9747&lt;0.4,"Medium (20-39%)","High (40%+)")))</f>
        <v>Medium (20-39%)</v>
      </c>
      <c r="R9747" s="0" t="str">
        <f aca="false">INDEX('Lookup Tables'!$B$2:$B$5,MATCH(F9747,'Lookup Tables'!$A$2:$A$5,0))</f>
        <v>Manager D</v>
      </c>
    </row>
    <row r="9748" customFormat="false" ht="15" hidden="false" customHeight="false" outlineLevel="0" collapsed="false">
      <c r="A9748" s="0" t="s">
        <v>6877</v>
      </c>
      <c r="B9748" s="13" t="n">
        <v>43428</v>
      </c>
      <c r="C9748" s="13" t="n">
        <v>43428</v>
      </c>
      <c r="D9748" s="14" t="s">
        <v>606</v>
      </c>
      <c r="E9748" s="14" t="s">
        <v>53</v>
      </c>
      <c r="F9748" s="14" t="s">
        <v>63</v>
      </c>
      <c r="G9748" s="14" t="s">
        <v>64</v>
      </c>
      <c r="H9748" s="14" t="s">
        <v>56</v>
      </c>
      <c r="I9748" s="14" t="s">
        <v>71</v>
      </c>
      <c r="J9748" s="14" t="s">
        <v>1749</v>
      </c>
      <c r="K9748" s="15" t="n">
        <v>71.088</v>
      </c>
      <c r="L9748" s="0" t="n">
        <v>2</v>
      </c>
      <c r="M9748" s="16" t="n">
        <v>0.2</v>
      </c>
      <c r="N9748" s="17" t="n">
        <v>-1.7772</v>
      </c>
      <c r="O9748" s="0" t="str">
        <f aca="false">TEXT(B9748,"YYYY-MM")</f>
        <v>2018-11</v>
      </c>
      <c r="P9748" s="18" t="n">
        <f aca="false">IFERROR(N9748/K9748,0)</f>
        <v>-0.025</v>
      </c>
      <c r="Q9748" s="0" t="str">
        <f aca="false">IF(M9748=0,"No Discount",IF(M9748&lt;0.2,"Low (1-19%)",IF(M9748&lt;0.4,"Medium (20-39%)","High (40%+)")))</f>
        <v>Medium (20-39%)</v>
      </c>
      <c r="R9748" s="0" t="str">
        <f aca="false">INDEX('Lookup Tables'!$B$2:$B$5,MATCH(F9748,'Lookup Tables'!$A$2:$A$5,0))</f>
        <v>Manager D</v>
      </c>
    </row>
    <row r="9749" customFormat="false" ht="15" hidden="false" customHeight="false" outlineLevel="0" collapsed="false">
      <c r="A9749" s="0" t="s">
        <v>6878</v>
      </c>
      <c r="B9749" s="13" t="n">
        <v>42319</v>
      </c>
      <c r="C9749" s="13" t="n">
        <v>42323</v>
      </c>
      <c r="D9749" s="14" t="s">
        <v>69</v>
      </c>
      <c r="E9749" s="14" t="s">
        <v>53</v>
      </c>
      <c r="F9749" s="14" t="s">
        <v>98</v>
      </c>
      <c r="G9749" s="14" t="s">
        <v>146</v>
      </c>
      <c r="H9749" s="14" t="s">
        <v>56</v>
      </c>
      <c r="I9749" s="14" t="s">
        <v>76</v>
      </c>
      <c r="J9749" s="14" t="s">
        <v>3912</v>
      </c>
      <c r="K9749" s="15" t="n">
        <v>10.984</v>
      </c>
      <c r="L9749" s="0" t="n">
        <v>2</v>
      </c>
      <c r="M9749" s="16" t="n">
        <v>0.6</v>
      </c>
      <c r="N9749" s="17" t="n">
        <v>-7.9634</v>
      </c>
      <c r="O9749" s="0" t="str">
        <f aca="false">TEXT(B9749,"YYYY-MM")</f>
        <v>2015-11</v>
      </c>
      <c r="P9749" s="18" t="n">
        <f aca="false">IFERROR(N9749/K9749,0)</f>
        <v>-0.725</v>
      </c>
      <c r="Q9749" s="0" t="str">
        <f aca="false">IF(M9749=0,"No Discount",IF(M9749&lt;0.2,"Low (1-19%)",IF(M9749&lt;0.4,"Medium (20-39%)","High (40%+)")))</f>
        <v>High (40%+)</v>
      </c>
      <c r="R9749" s="0" t="str">
        <f aca="false">INDEX('Lookup Tables'!$B$2:$B$5,MATCH(F9749,'Lookup Tables'!$A$2:$A$5,0))</f>
        <v>Manager A</v>
      </c>
    </row>
    <row r="9750" customFormat="false" ht="15" hidden="false" customHeight="false" outlineLevel="0" collapsed="false">
      <c r="A9750" s="0" t="s">
        <v>6878</v>
      </c>
      <c r="B9750" s="13" t="n">
        <v>42319</v>
      </c>
      <c r="C9750" s="13" t="n">
        <v>42323</v>
      </c>
      <c r="D9750" s="14" t="s">
        <v>69</v>
      </c>
      <c r="E9750" s="14" t="s">
        <v>53</v>
      </c>
      <c r="F9750" s="14" t="s">
        <v>98</v>
      </c>
      <c r="G9750" s="14" t="s">
        <v>146</v>
      </c>
      <c r="H9750" s="14" t="s">
        <v>56</v>
      </c>
      <c r="I9750" s="14" t="s">
        <v>59</v>
      </c>
      <c r="J9750" s="14" t="s">
        <v>827</v>
      </c>
      <c r="K9750" s="15" t="n">
        <v>797.944</v>
      </c>
      <c r="L9750" s="0" t="n">
        <v>4</v>
      </c>
      <c r="M9750" s="16" t="n">
        <v>0.3</v>
      </c>
      <c r="N9750" s="17" t="n">
        <v>-56.996</v>
      </c>
      <c r="O9750" s="0" t="str">
        <f aca="false">TEXT(B9750,"YYYY-MM")</f>
        <v>2015-11</v>
      </c>
      <c r="P9750" s="18" t="n">
        <f aca="false">IFERROR(N9750/K9750,0)</f>
        <v>-0.0714285714285714</v>
      </c>
      <c r="Q9750" s="0" t="str">
        <f aca="false">IF(M9750=0,"No Discount",IF(M9750&lt;0.2,"Low (1-19%)",IF(M9750&lt;0.4,"Medium (20-39%)","High (40%+)")))</f>
        <v>Medium (20-39%)</v>
      </c>
      <c r="R9750" s="0" t="str">
        <f aca="false">INDEX('Lookup Tables'!$B$2:$B$5,MATCH(F9750,'Lookup Tables'!$A$2:$A$5,0))</f>
        <v>Manager A</v>
      </c>
    </row>
    <row r="9751" customFormat="false" ht="15" hidden="false" customHeight="false" outlineLevel="0" collapsed="false">
      <c r="A9751" s="0" t="s">
        <v>6879</v>
      </c>
      <c r="B9751" s="13" t="n">
        <v>42798</v>
      </c>
      <c r="C9751" s="13" t="n">
        <v>42802</v>
      </c>
      <c r="D9751" s="14" t="s">
        <v>69</v>
      </c>
      <c r="E9751" s="14" t="s">
        <v>62</v>
      </c>
      <c r="F9751" s="14" t="s">
        <v>117</v>
      </c>
      <c r="G9751" s="14" t="s">
        <v>1222</v>
      </c>
      <c r="H9751" s="14" t="s">
        <v>80</v>
      </c>
      <c r="I9751" s="14" t="s">
        <v>123</v>
      </c>
      <c r="J9751" s="14" t="s">
        <v>769</v>
      </c>
      <c r="K9751" s="15" t="n">
        <v>159.98</v>
      </c>
      <c r="L9751" s="0" t="n">
        <v>2</v>
      </c>
      <c r="M9751" s="16" t="n">
        <v>0</v>
      </c>
      <c r="N9751" s="17" t="n">
        <v>57.5928</v>
      </c>
      <c r="O9751" s="0" t="str">
        <f aca="false">TEXT(B9751,"YYYY-MM")</f>
        <v>2017-03</v>
      </c>
      <c r="P9751" s="18" t="n">
        <f aca="false">IFERROR(N9751/K9751,0)</f>
        <v>0.36</v>
      </c>
      <c r="Q9751" s="0" t="str">
        <f aca="false">IF(M9751=0,"No Discount",IF(M9751&lt;0.2,"Low (1-19%)",IF(M9751&lt;0.4,"Medium (20-39%)","High (40%+)")))</f>
        <v>No Discount</v>
      </c>
      <c r="R9751" s="0" t="str">
        <f aca="false">INDEX('Lookup Tables'!$B$2:$B$5,MATCH(F9751,'Lookup Tables'!$A$2:$A$5,0))</f>
        <v>Manager B</v>
      </c>
    </row>
    <row r="9752" customFormat="false" ht="15" hidden="false" customHeight="false" outlineLevel="0" collapsed="false">
      <c r="A9752" s="0" t="s">
        <v>6880</v>
      </c>
      <c r="B9752" s="13" t="n">
        <v>43019</v>
      </c>
      <c r="C9752" s="13" t="n">
        <v>43023</v>
      </c>
      <c r="D9752" s="14" t="s">
        <v>69</v>
      </c>
      <c r="E9752" s="14" t="s">
        <v>53</v>
      </c>
      <c r="F9752" s="14" t="s">
        <v>98</v>
      </c>
      <c r="G9752" s="14" t="s">
        <v>146</v>
      </c>
      <c r="H9752" s="14" t="s">
        <v>65</v>
      </c>
      <c r="I9752" s="14" t="s">
        <v>78</v>
      </c>
      <c r="J9752" s="14" t="s">
        <v>2848</v>
      </c>
      <c r="K9752" s="15" t="n">
        <v>5.344</v>
      </c>
      <c r="L9752" s="0" t="n">
        <v>2</v>
      </c>
      <c r="M9752" s="16" t="n">
        <v>0.2</v>
      </c>
      <c r="N9752" s="17" t="n">
        <v>0.668</v>
      </c>
      <c r="O9752" s="0" t="str">
        <f aca="false">TEXT(B9752,"YYYY-MM")</f>
        <v>2017-10</v>
      </c>
      <c r="P9752" s="18" t="n">
        <f aca="false">IFERROR(N9752/K9752,0)</f>
        <v>0.125</v>
      </c>
      <c r="Q9752" s="0" t="str">
        <f aca="false">IF(M9752=0,"No Discount",IF(M9752&lt;0.2,"Low (1-19%)",IF(M9752&lt;0.4,"Medium (20-39%)","High (40%+)")))</f>
        <v>Medium (20-39%)</v>
      </c>
      <c r="R9752" s="0" t="str">
        <f aca="false">INDEX('Lookup Tables'!$B$2:$B$5,MATCH(F9752,'Lookup Tables'!$A$2:$A$5,0))</f>
        <v>Manager A</v>
      </c>
    </row>
    <row r="9753" customFormat="false" ht="15" hidden="false" customHeight="false" outlineLevel="0" collapsed="false">
      <c r="A9753" s="0" t="s">
        <v>6880</v>
      </c>
      <c r="B9753" s="13" t="n">
        <v>43019</v>
      </c>
      <c r="C9753" s="13" t="n">
        <v>43023</v>
      </c>
      <c r="D9753" s="14" t="s">
        <v>69</v>
      </c>
      <c r="E9753" s="14" t="s">
        <v>53</v>
      </c>
      <c r="F9753" s="14" t="s">
        <v>98</v>
      </c>
      <c r="G9753" s="14" t="s">
        <v>146</v>
      </c>
      <c r="H9753" s="14" t="s">
        <v>65</v>
      </c>
      <c r="I9753" s="14" t="s">
        <v>78</v>
      </c>
      <c r="J9753" s="14" t="s">
        <v>2213</v>
      </c>
      <c r="K9753" s="15" t="n">
        <v>27.72</v>
      </c>
      <c r="L9753" s="0" t="n">
        <v>3</v>
      </c>
      <c r="M9753" s="16" t="n">
        <v>0.2</v>
      </c>
      <c r="N9753" s="17" t="n">
        <v>3.465</v>
      </c>
      <c r="O9753" s="0" t="str">
        <f aca="false">TEXT(B9753,"YYYY-MM")</f>
        <v>2017-10</v>
      </c>
      <c r="P9753" s="18" t="n">
        <f aca="false">IFERROR(N9753/K9753,0)</f>
        <v>0.125</v>
      </c>
      <c r="Q9753" s="0" t="str">
        <f aca="false">IF(M9753=0,"No Discount",IF(M9753&lt;0.2,"Low (1-19%)",IF(M9753&lt;0.4,"Medium (20-39%)","High (40%+)")))</f>
        <v>Medium (20-39%)</v>
      </c>
      <c r="R9753" s="0" t="str">
        <f aca="false">INDEX('Lookup Tables'!$B$2:$B$5,MATCH(F9753,'Lookup Tables'!$A$2:$A$5,0))</f>
        <v>Manager A</v>
      </c>
    </row>
    <row r="9754" customFormat="false" ht="15" hidden="false" customHeight="false" outlineLevel="0" collapsed="false">
      <c r="A9754" s="0" t="s">
        <v>6881</v>
      </c>
      <c r="B9754" s="13" t="n">
        <v>42917</v>
      </c>
      <c r="C9754" s="13" t="n">
        <v>42918</v>
      </c>
      <c r="D9754" s="14" t="s">
        <v>137</v>
      </c>
      <c r="E9754" s="14" t="s">
        <v>97</v>
      </c>
      <c r="F9754" s="14" t="s">
        <v>63</v>
      </c>
      <c r="G9754" s="14" t="s">
        <v>94</v>
      </c>
      <c r="H9754" s="14" t="s">
        <v>65</v>
      </c>
      <c r="I9754" s="14" t="s">
        <v>83</v>
      </c>
      <c r="J9754" s="14" t="s">
        <v>1324</v>
      </c>
      <c r="K9754" s="15" t="n">
        <v>2.496</v>
      </c>
      <c r="L9754" s="0" t="n">
        <v>1</v>
      </c>
      <c r="M9754" s="16" t="n">
        <v>0.2</v>
      </c>
      <c r="N9754" s="17" t="n">
        <v>0.9048</v>
      </c>
      <c r="O9754" s="0" t="str">
        <f aca="false">TEXT(B9754,"YYYY-MM")</f>
        <v>2017-07</v>
      </c>
      <c r="P9754" s="18" t="n">
        <f aca="false">IFERROR(N9754/K9754,0)</f>
        <v>0.3625</v>
      </c>
      <c r="Q9754" s="0" t="str">
        <f aca="false">IF(M9754=0,"No Discount",IF(M9754&lt;0.2,"Low (1-19%)",IF(M9754&lt;0.4,"Medium (20-39%)","High (40%+)")))</f>
        <v>Medium (20-39%)</v>
      </c>
      <c r="R9754" s="0" t="str">
        <f aca="false">INDEX('Lookup Tables'!$B$2:$B$5,MATCH(F9754,'Lookup Tables'!$A$2:$A$5,0))</f>
        <v>Manager D</v>
      </c>
    </row>
    <row r="9755" customFormat="false" ht="15" hidden="false" customHeight="false" outlineLevel="0" collapsed="false">
      <c r="A9755" s="0" t="s">
        <v>6882</v>
      </c>
      <c r="B9755" s="13" t="n">
        <v>43186</v>
      </c>
      <c r="C9755" s="13" t="n">
        <v>43188</v>
      </c>
      <c r="D9755" s="14" t="s">
        <v>52</v>
      </c>
      <c r="E9755" s="14" t="s">
        <v>53</v>
      </c>
      <c r="F9755" s="14" t="s">
        <v>54</v>
      </c>
      <c r="G9755" s="14" t="s">
        <v>193</v>
      </c>
      <c r="H9755" s="14" t="s">
        <v>65</v>
      </c>
      <c r="I9755" s="14" t="s">
        <v>66</v>
      </c>
      <c r="J9755" s="14" t="s">
        <v>3509</v>
      </c>
      <c r="K9755" s="15" t="n">
        <v>8.26</v>
      </c>
      <c r="L9755" s="0" t="n">
        <v>2</v>
      </c>
      <c r="M9755" s="16" t="n">
        <v>0</v>
      </c>
      <c r="N9755" s="17" t="n">
        <v>3.7996</v>
      </c>
      <c r="O9755" s="0" t="str">
        <f aca="false">TEXT(B9755,"YYYY-MM")</f>
        <v>2018-03</v>
      </c>
      <c r="P9755" s="18" t="n">
        <f aca="false">IFERROR(N9755/K9755,0)</f>
        <v>0.46</v>
      </c>
      <c r="Q9755" s="0" t="str">
        <f aca="false">IF(M9755=0,"No Discount",IF(M9755&lt;0.2,"Low (1-19%)",IF(M9755&lt;0.4,"Medium (20-39%)","High (40%+)")))</f>
        <v>No Discount</v>
      </c>
      <c r="R9755" s="0" t="str">
        <f aca="false">INDEX('Lookup Tables'!$B$2:$B$5,MATCH(F9755,'Lookup Tables'!$A$2:$A$5,0))</f>
        <v>Manager C</v>
      </c>
    </row>
    <row r="9756" customFormat="false" ht="15" hidden="false" customHeight="false" outlineLevel="0" collapsed="false">
      <c r="A9756" s="0" t="s">
        <v>6882</v>
      </c>
      <c r="B9756" s="13" t="n">
        <v>43186</v>
      </c>
      <c r="C9756" s="13" t="n">
        <v>43188</v>
      </c>
      <c r="D9756" s="14" t="s">
        <v>52</v>
      </c>
      <c r="E9756" s="14" t="s">
        <v>53</v>
      </c>
      <c r="F9756" s="14" t="s">
        <v>54</v>
      </c>
      <c r="G9756" s="14" t="s">
        <v>193</v>
      </c>
      <c r="H9756" s="14" t="s">
        <v>65</v>
      </c>
      <c r="I9756" s="14" t="s">
        <v>83</v>
      </c>
      <c r="J9756" s="14" t="s">
        <v>435</v>
      </c>
      <c r="K9756" s="15" t="n">
        <v>17.76</v>
      </c>
      <c r="L9756" s="0" t="n">
        <v>2</v>
      </c>
      <c r="M9756" s="16" t="n">
        <v>0</v>
      </c>
      <c r="N9756" s="17" t="n">
        <v>8.88</v>
      </c>
      <c r="O9756" s="0" t="str">
        <f aca="false">TEXT(B9756,"YYYY-MM")</f>
        <v>2018-03</v>
      </c>
      <c r="P9756" s="18" t="n">
        <f aca="false">IFERROR(N9756/K9756,0)</f>
        <v>0.5</v>
      </c>
      <c r="Q9756" s="0" t="str">
        <f aca="false">IF(M9756=0,"No Discount",IF(M9756&lt;0.2,"Low (1-19%)",IF(M9756&lt;0.4,"Medium (20-39%)","High (40%+)")))</f>
        <v>No Discount</v>
      </c>
      <c r="R9756" s="0" t="str">
        <f aca="false">INDEX('Lookup Tables'!$B$2:$B$5,MATCH(F9756,'Lookup Tables'!$A$2:$A$5,0))</f>
        <v>Manager C</v>
      </c>
    </row>
    <row r="9757" customFormat="false" ht="15" hidden="false" customHeight="false" outlineLevel="0" collapsed="false">
      <c r="A9757" s="0" t="s">
        <v>6882</v>
      </c>
      <c r="B9757" s="13" t="n">
        <v>43186</v>
      </c>
      <c r="C9757" s="13" t="n">
        <v>43188</v>
      </c>
      <c r="D9757" s="14" t="s">
        <v>52</v>
      </c>
      <c r="E9757" s="14" t="s">
        <v>53</v>
      </c>
      <c r="F9757" s="14" t="s">
        <v>54</v>
      </c>
      <c r="G9757" s="14" t="s">
        <v>193</v>
      </c>
      <c r="H9757" s="14" t="s">
        <v>65</v>
      </c>
      <c r="I9757" s="14" t="s">
        <v>73</v>
      </c>
      <c r="J9757" s="14" t="s">
        <v>2950</v>
      </c>
      <c r="K9757" s="15" t="n">
        <v>332.94</v>
      </c>
      <c r="L9757" s="0" t="n">
        <v>3</v>
      </c>
      <c r="M9757" s="16" t="n">
        <v>0</v>
      </c>
      <c r="N9757" s="17" t="n">
        <v>9.9882</v>
      </c>
      <c r="O9757" s="0" t="str">
        <f aca="false">TEXT(B9757,"YYYY-MM")</f>
        <v>2018-03</v>
      </c>
      <c r="P9757" s="18" t="n">
        <f aca="false">IFERROR(N9757/K9757,0)</f>
        <v>0.03</v>
      </c>
      <c r="Q9757" s="0" t="str">
        <f aca="false">IF(M9757=0,"No Discount",IF(M9757&lt;0.2,"Low (1-19%)",IF(M9757&lt;0.4,"Medium (20-39%)","High (40%+)")))</f>
        <v>No Discount</v>
      </c>
      <c r="R9757" s="0" t="str">
        <f aca="false">INDEX('Lookup Tables'!$B$2:$B$5,MATCH(F9757,'Lookup Tables'!$A$2:$A$5,0))</f>
        <v>Manager C</v>
      </c>
    </row>
    <row r="9758" customFormat="false" ht="15" hidden="false" customHeight="false" outlineLevel="0" collapsed="false">
      <c r="A9758" s="0" t="s">
        <v>6882</v>
      </c>
      <c r="B9758" s="13" t="n">
        <v>43186</v>
      </c>
      <c r="C9758" s="13" t="n">
        <v>43188</v>
      </c>
      <c r="D9758" s="14" t="s">
        <v>52</v>
      </c>
      <c r="E9758" s="14" t="s">
        <v>53</v>
      </c>
      <c r="F9758" s="14" t="s">
        <v>54</v>
      </c>
      <c r="G9758" s="14" t="s">
        <v>193</v>
      </c>
      <c r="H9758" s="14" t="s">
        <v>56</v>
      </c>
      <c r="I9758" s="14" t="s">
        <v>71</v>
      </c>
      <c r="J9758" s="14" t="s">
        <v>526</v>
      </c>
      <c r="K9758" s="15" t="n">
        <v>292.1</v>
      </c>
      <c r="L9758" s="0" t="n">
        <v>2</v>
      </c>
      <c r="M9758" s="16" t="n">
        <v>0</v>
      </c>
      <c r="N9758" s="17" t="n">
        <v>58.42</v>
      </c>
      <c r="O9758" s="0" t="str">
        <f aca="false">TEXT(B9758,"YYYY-MM")</f>
        <v>2018-03</v>
      </c>
      <c r="P9758" s="18" t="n">
        <f aca="false">IFERROR(N9758/K9758,0)</f>
        <v>0.2</v>
      </c>
      <c r="Q9758" s="0" t="str">
        <f aca="false">IF(M9758=0,"No Discount",IF(M9758&lt;0.2,"Low (1-19%)",IF(M9758&lt;0.4,"Medium (20-39%)","High (40%+)")))</f>
        <v>No Discount</v>
      </c>
      <c r="R9758" s="0" t="str">
        <f aca="false">INDEX('Lookup Tables'!$B$2:$B$5,MATCH(F9758,'Lookup Tables'!$A$2:$A$5,0))</f>
        <v>Manager C</v>
      </c>
    </row>
    <row r="9759" customFormat="false" ht="15" hidden="false" customHeight="false" outlineLevel="0" collapsed="false">
      <c r="A9759" s="0" t="s">
        <v>6882</v>
      </c>
      <c r="B9759" s="13" t="n">
        <v>43186</v>
      </c>
      <c r="C9759" s="13" t="n">
        <v>43188</v>
      </c>
      <c r="D9759" s="14" t="s">
        <v>52</v>
      </c>
      <c r="E9759" s="14" t="s">
        <v>53</v>
      </c>
      <c r="F9759" s="14" t="s">
        <v>54</v>
      </c>
      <c r="G9759" s="14" t="s">
        <v>193</v>
      </c>
      <c r="H9759" s="14" t="s">
        <v>80</v>
      </c>
      <c r="I9759" s="14" t="s">
        <v>81</v>
      </c>
      <c r="J9759" s="14" t="s">
        <v>5081</v>
      </c>
      <c r="K9759" s="15" t="n">
        <v>206.1</v>
      </c>
      <c r="L9759" s="0" t="n">
        <v>5</v>
      </c>
      <c r="M9759" s="16" t="n">
        <v>0</v>
      </c>
      <c r="N9759" s="17" t="n">
        <v>55.647</v>
      </c>
      <c r="O9759" s="0" t="str">
        <f aca="false">TEXT(B9759,"YYYY-MM")</f>
        <v>2018-03</v>
      </c>
      <c r="P9759" s="18" t="n">
        <f aca="false">IFERROR(N9759/K9759,0)</f>
        <v>0.27</v>
      </c>
      <c r="Q9759" s="0" t="str">
        <f aca="false">IF(M9759=0,"No Discount",IF(M9759&lt;0.2,"Low (1-19%)",IF(M9759&lt;0.4,"Medium (20-39%)","High (40%+)")))</f>
        <v>No Discount</v>
      </c>
      <c r="R9759" s="0" t="str">
        <f aca="false">INDEX('Lookup Tables'!$B$2:$B$5,MATCH(F9759,'Lookup Tables'!$A$2:$A$5,0))</f>
        <v>Manager C</v>
      </c>
    </row>
    <row r="9760" customFormat="false" ht="15" hidden="false" customHeight="false" outlineLevel="0" collapsed="false">
      <c r="A9760" s="0" t="s">
        <v>6882</v>
      </c>
      <c r="B9760" s="13" t="n">
        <v>43186</v>
      </c>
      <c r="C9760" s="13" t="n">
        <v>43188</v>
      </c>
      <c r="D9760" s="14" t="s">
        <v>52</v>
      </c>
      <c r="E9760" s="14" t="s">
        <v>53</v>
      </c>
      <c r="F9760" s="14" t="s">
        <v>54</v>
      </c>
      <c r="G9760" s="14" t="s">
        <v>193</v>
      </c>
      <c r="H9760" s="14" t="s">
        <v>65</v>
      </c>
      <c r="I9760" s="14" t="s">
        <v>91</v>
      </c>
      <c r="J9760" s="14" t="s">
        <v>490</v>
      </c>
      <c r="K9760" s="15" t="n">
        <v>17.64</v>
      </c>
      <c r="L9760" s="0" t="n">
        <v>4</v>
      </c>
      <c r="M9760" s="16" t="n">
        <v>0</v>
      </c>
      <c r="N9760" s="17" t="n">
        <v>8.1144</v>
      </c>
      <c r="O9760" s="0" t="str">
        <f aca="false">TEXT(B9760,"YYYY-MM")</f>
        <v>2018-03</v>
      </c>
      <c r="P9760" s="18" t="n">
        <f aca="false">IFERROR(N9760/K9760,0)</f>
        <v>0.46</v>
      </c>
      <c r="Q9760" s="0" t="str">
        <f aca="false">IF(M9760=0,"No Discount",IF(M9760&lt;0.2,"Low (1-19%)",IF(M9760&lt;0.4,"Medium (20-39%)","High (40%+)")))</f>
        <v>No Discount</v>
      </c>
      <c r="R9760" s="0" t="str">
        <f aca="false">INDEX('Lookup Tables'!$B$2:$B$5,MATCH(F9760,'Lookup Tables'!$A$2:$A$5,0))</f>
        <v>Manager C</v>
      </c>
    </row>
    <row r="9761" customFormat="false" ht="15" hidden="false" customHeight="false" outlineLevel="0" collapsed="false">
      <c r="A9761" s="0" t="s">
        <v>6883</v>
      </c>
      <c r="B9761" s="13" t="n">
        <v>43039</v>
      </c>
      <c r="C9761" s="13" t="n">
        <v>43044</v>
      </c>
      <c r="D9761" s="14" t="s">
        <v>69</v>
      </c>
      <c r="E9761" s="14" t="s">
        <v>62</v>
      </c>
      <c r="F9761" s="14" t="s">
        <v>63</v>
      </c>
      <c r="G9761" s="14" t="s">
        <v>64</v>
      </c>
      <c r="H9761" s="14" t="s">
        <v>56</v>
      </c>
      <c r="I9761" s="14" t="s">
        <v>59</v>
      </c>
      <c r="J9761" s="14" t="s">
        <v>2110</v>
      </c>
      <c r="K9761" s="15" t="n">
        <v>1403.92</v>
      </c>
      <c r="L9761" s="0" t="n">
        <v>5</v>
      </c>
      <c r="M9761" s="16" t="n">
        <v>0.2</v>
      </c>
      <c r="N9761" s="17" t="n">
        <v>70.196</v>
      </c>
      <c r="O9761" s="0" t="str">
        <f aca="false">TEXT(B9761,"YYYY-MM")</f>
        <v>2017-10</v>
      </c>
      <c r="P9761" s="18" t="n">
        <f aca="false">IFERROR(N9761/K9761,0)</f>
        <v>0.05</v>
      </c>
      <c r="Q9761" s="0" t="str">
        <f aca="false">IF(M9761=0,"No Discount",IF(M9761&lt;0.2,"Low (1-19%)",IF(M9761&lt;0.4,"Medium (20-39%)","High (40%+)")))</f>
        <v>Medium (20-39%)</v>
      </c>
      <c r="R9761" s="0" t="str">
        <f aca="false">INDEX('Lookup Tables'!$B$2:$B$5,MATCH(F9761,'Lookup Tables'!$A$2:$A$5,0))</f>
        <v>Manager D</v>
      </c>
    </row>
    <row r="9762" customFormat="false" ht="15" hidden="false" customHeight="false" outlineLevel="0" collapsed="false">
      <c r="A9762" s="0" t="s">
        <v>6884</v>
      </c>
      <c r="B9762" s="13" t="n">
        <v>43408</v>
      </c>
      <c r="C9762" s="13" t="n">
        <v>43412</v>
      </c>
      <c r="D9762" s="14" t="s">
        <v>69</v>
      </c>
      <c r="E9762" s="14" t="s">
        <v>97</v>
      </c>
      <c r="F9762" s="14" t="s">
        <v>54</v>
      </c>
      <c r="G9762" s="14" t="s">
        <v>787</v>
      </c>
      <c r="H9762" s="14" t="s">
        <v>65</v>
      </c>
      <c r="I9762" s="14" t="s">
        <v>78</v>
      </c>
      <c r="J9762" s="14" t="s">
        <v>3369</v>
      </c>
      <c r="K9762" s="15" t="n">
        <v>4.3</v>
      </c>
      <c r="L9762" s="0" t="n">
        <v>2</v>
      </c>
      <c r="M9762" s="16" t="n">
        <v>0</v>
      </c>
      <c r="N9762" s="17" t="n">
        <v>1.419</v>
      </c>
      <c r="O9762" s="0" t="str">
        <f aca="false">TEXT(B9762,"YYYY-MM")</f>
        <v>2018-11</v>
      </c>
      <c r="P9762" s="18" t="n">
        <f aca="false">IFERROR(N9762/K9762,0)</f>
        <v>0.33</v>
      </c>
      <c r="Q9762" s="0" t="str">
        <f aca="false">IF(M9762=0,"No Discount",IF(M9762&lt;0.2,"Low (1-19%)",IF(M9762&lt;0.4,"Medium (20-39%)","High (40%+)")))</f>
        <v>No Discount</v>
      </c>
      <c r="R9762" s="0" t="str">
        <f aca="false">INDEX('Lookup Tables'!$B$2:$B$5,MATCH(F9762,'Lookup Tables'!$A$2:$A$5,0))</f>
        <v>Manager C</v>
      </c>
    </row>
    <row r="9763" customFormat="false" ht="15" hidden="false" customHeight="false" outlineLevel="0" collapsed="false">
      <c r="A9763" s="0" t="s">
        <v>6885</v>
      </c>
      <c r="B9763" s="13" t="n">
        <v>42049</v>
      </c>
      <c r="C9763" s="13" t="n">
        <v>42053</v>
      </c>
      <c r="D9763" s="14" t="s">
        <v>69</v>
      </c>
      <c r="E9763" s="14" t="s">
        <v>62</v>
      </c>
      <c r="F9763" s="14" t="s">
        <v>63</v>
      </c>
      <c r="G9763" s="14" t="s">
        <v>94</v>
      </c>
      <c r="H9763" s="14" t="s">
        <v>80</v>
      </c>
      <c r="I9763" s="14" t="s">
        <v>123</v>
      </c>
      <c r="J9763" s="14" t="s">
        <v>2053</v>
      </c>
      <c r="K9763" s="15" t="n">
        <v>239.97</v>
      </c>
      <c r="L9763" s="0" t="n">
        <v>3</v>
      </c>
      <c r="M9763" s="16" t="n">
        <v>0</v>
      </c>
      <c r="N9763" s="17" t="n">
        <v>86.3892</v>
      </c>
      <c r="O9763" s="0" t="str">
        <f aca="false">TEXT(B9763,"YYYY-MM")</f>
        <v>2015-02</v>
      </c>
      <c r="P9763" s="18" t="n">
        <f aca="false">IFERROR(N9763/K9763,0)</f>
        <v>0.36</v>
      </c>
      <c r="Q9763" s="0" t="str">
        <f aca="false">IF(M9763=0,"No Discount",IF(M9763&lt;0.2,"Low (1-19%)",IF(M9763&lt;0.4,"Medium (20-39%)","High (40%+)")))</f>
        <v>No Discount</v>
      </c>
      <c r="R9763" s="0" t="str">
        <f aca="false">INDEX('Lookup Tables'!$B$2:$B$5,MATCH(F9763,'Lookup Tables'!$A$2:$A$5,0))</f>
        <v>Manager D</v>
      </c>
    </row>
    <row r="9764" customFormat="false" ht="15" hidden="false" customHeight="false" outlineLevel="0" collapsed="false">
      <c r="A9764" s="0" t="s">
        <v>6885</v>
      </c>
      <c r="B9764" s="13" t="n">
        <v>42049</v>
      </c>
      <c r="C9764" s="13" t="n">
        <v>42053</v>
      </c>
      <c r="D9764" s="14" t="s">
        <v>69</v>
      </c>
      <c r="E9764" s="14" t="s">
        <v>62</v>
      </c>
      <c r="F9764" s="14" t="s">
        <v>63</v>
      </c>
      <c r="G9764" s="14" t="s">
        <v>94</v>
      </c>
      <c r="H9764" s="14" t="s">
        <v>65</v>
      </c>
      <c r="I9764" s="14" t="s">
        <v>85</v>
      </c>
      <c r="J9764" s="14" t="s">
        <v>2704</v>
      </c>
      <c r="K9764" s="15" t="n">
        <v>81.96</v>
      </c>
      <c r="L9764" s="0" t="n">
        <v>2</v>
      </c>
      <c r="M9764" s="16" t="n">
        <v>0</v>
      </c>
      <c r="N9764" s="17" t="n">
        <v>22.9488</v>
      </c>
      <c r="O9764" s="0" t="str">
        <f aca="false">TEXT(B9764,"YYYY-MM")</f>
        <v>2015-02</v>
      </c>
      <c r="P9764" s="18" t="n">
        <f aca="false">IFERROR(N9764/K9764,0)</f>
        <v>0.28</v>
      </c>
      <c r="Q9764" s="0" t="str">
        <f aca="false">IF(M9764=0,"No Discount",IF(M9764&lt;0.2,"Low (1-19%)",IF(M9764&lt;0.4,"Medium (20-39%)","High (40%+)")))</f>
        <v>No Discount</v>
      </c>
      <c r="R9764" s="0" t="str">
        <f aca="false">INDEX('Lookup Tables'!$B$2:$B$5,MATCH(F9764,'Lookup Tables'!$A$2:$A$5,0))</f>
        <v>Manager D</v>
      </c>
    </row>
    <row r="9765" customFormat="false" ht="15" hidden="false" customHeight="false" outlineLevel="0" collapsed="false">
      <c r="A9765" s="0" t="s">
        <v>6885</v>
      </c>
      <c r="B9765" s="13" t="n">
        <v>42049</v>
      </c>
      <c r="C9765" s="13" t="n">
        <v>42053</v>
      </c>
      <c r="D9765" s="14" t="s">
        <v>69</v>
      </c>
      <c r="E9765" s="14" t="s">
        <v>62</v>
      </c>
      <c r="F9765" s="14" t="s">
        <v>63</v>
      </c>
      <c r="G9765" s="14" t="s">
        <v>94</v>
      </c>
      <c r="H9765" s="14" t="s">
        <v>65</v>
      </c>
      <c r="I9765" s="14" t="s">
        <v>303</v>
      </c>
      <c r="J9765" s="14" t="s">
        <v>2881</v>
      </c>
      <c r="K9765" s="15" t="n">
        <v>238.62</v>
      </c>
      <c r="L9765" s="0" t="n">
        <v>2</v>
      </c>
      <c r="M9765" s="16" t="n">
        <v>0</v>
      </c>
      <c r="N9765" s="17" t="n">
        <v>4.7724</v>
      </c>
      <c r="O9765" s="0" t="str">
        <f aca="false">TEXT(B9765,"YYYY-MM")</f>
        <v>2015-02</v>
      </c>
      <c r="P9765" s="18" t="n">
        <f aca="false">IFERROR(N9765/K9765,0)</f>
        <v>0.02</v>
      </c>
      <c r="Q9765" s="0" t="str">
        <f aca="false">IF(M9765=0,"No Discount",IF(M9765&lt;0.2,"Low (1-19%)",IF(M9765&lt;0.4,"Medium (20-39%)","High (40%+)")))</f>
        <v>No Discount</v>
      </c>
      <c r="R9765" s="0" t="str">
        <f aca="false">INDEX('Lookup Tables'!$B$2:$B$5,MATCH(F9765,'Lookup Tables'!$A$2:$A$5,0))</f>
        <v>Manager D</v>
      </c>
    </row>
    <row r="9766" customFormat="false" ht="15" hidden="false" customHeight="false" outlineLevel="0" collapsed="false">
      <c r="A9766" s="0" t="s">
        <v>6886</v>
      </c>
      <c r="B9766" s="13" t="n">
        <v>42173</v>
      </c>
      <c r="C9766" s="13" t="n">
        <v>42178</v>
      </c>
      <c r="D9766" s="14" t="s">
        <v>69</v>
      </c>
      <c r="E9766" s="14" t="s">
        <v>53</v>
      </c>
      <c r="F9766" s="14" t="s">
        <v>63</v>
      </c>
      <c r="G9766" s="14" t="s">
        <v>64</v>
      </c>
      <c r="H9766" s="14" t="s">
        <v>80</v>
      </c>
      <c r="I9766" s="14" t="s">
        <v>81</v>
      </c>
      <c r="J9766" s="14" t="s">
        <v>317</v>
      </c>
      <c r="K9766" s="15" t="n">
        <v>139.8</v>
      </c>
      <c r="L9766" s="0" t="n">
        <v>5</v>
      </c>
      <c r="M9766" s="16" t="n">
        <v>0.2</v>
      </c>
      <c r="N9766" s="17" t="n">
        <v>12.2325</v>
      </c>
      <c r="O9766" s="0" t="str">
        <f aca="false">TEXT(B9766,"YYYY-MM")</f>
        <v>2015-06</v>
      </c>
      <c r="P9766" s="18" t="n">
        <f aca="false">IFERROR(N9766/K9766,0)</f>
        <v>0.0875</v>
      </c>
      <c r="Q9766" s="0" t="str">
        <f aca="false">IF(M9766=0,"No Discount",IF(M9766&lt;0.2,"Low (1-19%)",IF(M9766&lt;0.4,"Medium (20-39%)","High (40%+)")))</f>
        <v>Medium (20-39%)</v>
      </c>
      <c r="R9766" s="0" t="str">
        <f aca="false">INDEX('Lookup Tables'!$B$2:$B$5,MATCH(F9766,'Lookup Tables'!$A$2:$A$5,0))</f>
        <v>Manager D</v>
      </c>
    </row>
    <row r="9767" customFormat="false" ht="15" hidden="false" customHeight="false" outlineLevel="0" collapsed="false">
      <c r="A9767" s="0" t="s">
        <v>6887</v>
      </c>
      <c r="B9767" s="13" t="n">
        <v>43159</v>
      </c>
      <c r="C9767" s="13" t="n">
        <v>43165</v>
      </c>
      <c r="D9767" s="14" t="s">
        <v>69</v>
      </c>
      <c r="E9767" s="14" t="s">
        <v>53</v>
      </c>
      <c r="F9767" s="14" t="s">
        <v>117</v>
      </c>
      <c r="G9767" s="14" t="s">
        <v>375</v>
      </c>
      <c r="H9767" s="14" t="s">
        <v>65</v>
      </c>
      <c r="I9767" s="14" t="s">
        <v>83</v>
      </c>
      <c r="J9767" s="14" t="s">
        <v>2227</v>
      </c>
      <c r="K9767" s="15" t="n">
        <v>9.84</v>
      </c>
      <c r="L9767" s="0" t="n">
        <v>2</v>
      </c>
      <c r="M9767" s="16" t="n">
        <v>0</v>
      </c>
      <c r="N9767" s="17" t="n">
        <v>4.7232</v>
      </c>
      <c r="O9767" s="0" t="str">
        <f aca="false">TEXT(B9767,"YYYY-MM")</f>
        <v>2018-02</v>
      </c>
      <c r="P9767" s="18" t="n">
        <f aca="false">IFERROR(N9767/K9767,0)</f>
        <v>0.48</v>
      </c>
      <c r="Q9767" s="0" t="str">
        <f aca="false">IF(M9767=0,"No Discount",IF(M9767&lt;0.2,"Low (1-19%)",IF(M9767&lt;0.4,"Medium (20-39%)","High (40%+)")))</f>
        <v>No Discount</v>
      </c>
      <c r="R9767" s="0" t="str">
        <f aca="false">INDEX('Lookup Tables'!$B$2:$B$5,MATCH(F9767,'Lookup Tables'!$A$2:$A$5,0))</f>
        <v>Manager B</v>
      </c>
    </row>
    <row r="9768" customFormat="false" ht="15" hidden="false" customHeight="false" outlineLevel="0" collapsed="false">
      <c r="A9768" s="0" t="s">
        <v>6887</v>
      </c>
      <c r="B9768" s="13" t="n">
        <v>43159</v>
      </c>
      <c r="C9768" s="13" t="n">
        <v>43165</v>
      </c>
      <c r="D9768" s="14" t="s">
        <v>69</v>
      </c>
      <c r="E9768" s="14" t="s">
        <v>53</v>
      </c>
      <c r="F9768" s="14" t="s">
        <v>117</v>
      </c>
      <c r="G9768" s="14" t="s">
        <v>375</v>
      </c>
      <c r="H9768" s="14" t="s">
        <v>65</v>
      </c>
      <c r="I9768" s="14" t="s">
        <v>91</v>
      </c>
      <c r="J9768" s="14" t="s">
        <v>1000</v>
      </c>
      <c r="K9768" s="15" t="n">
        <v>7.78</v>
      </c>
      <c r="L9768" s="0" t="n">
        <v>1</v>
      </c>
      <c r="M9768" s="16" t="n">
        <v>0</v>
      </c>
      <c r="N9768" s="17" t="n">
        <v>3.501</v>
      </c>
      <c r="O9768" s="0" t="str">
        <f aca="false">TEXT(B9768,"YYYY-MM")</f>
        <v>2018-02</v>
      </c>
      <c r="P9768" s="18" t="n">
        <f aca="false">IFERROR(N9768/K9768,0)</f>
        <v>0.45</v>
      </c>
      <c r="Q9768" s="0" t="str">
        <f aca="false">IF(M9768=0,"No Discount",IF(M9768&lt;0.2,"Low (1-19%)",IF(M9768&lt;0.4,"Medium (20-39%)","High (40%+)")))</f>
        <v>No Discount</v>
      </c>
      <c r="R9768" s="0" t="str">
        <f aca="false">INDEX('Lookup Tables'!$B$2:$B$5,MATCH(F9768,'Lookup Tables'!$A$2:$A$5,0))</f>
        <v>Manager B</v>
      </c>
    </row>
    <row r="9769" customFormat="false" ht="15" hidden="false" customHeight="false" outlineLevel="0" collapsed="false">
      <c r="A9769" s="0" t="s">
        <v>6888</v>
      </c>
      <c r="B9769" s="13" t="n">
        <v>43443</v>
      </c>
      <c r="C9769" s="13" t="n">
        <v>43449</v>
      </c>
      <c r="D9769" s="14" t="s">
        <v>69</v>
      </c>
      <c r="E9769" s="14" t="s">
        <v>53</v>
      </c>
      <c r="F9769" s="14" t="s">
        <v>98</v>
      </c>
      <c r="G9769" s="14" t="s">
        <v>157</v>
      </c>
      <c r="H9769" s="14" t="s">
        <v>65</v>
      </c>
      <c r="I9769" s="14" t="s">
        <v>83</v>
      </c>
      <c r="J9769" s="14" t="s">
        <v>1919</v>
      </c>
      <c r="K9769" s="15" t="n">
        <v>54.9</v>
      </c>
      <c r="L9769" s="0" t="n">
        <v>5</v>
      </c>
      <c r="M9769" s="16" t="n">
        <v>0</v>
      </c>
      <c r="N9769" s="17" t="n">
        <v>26.901</v>
      </c>
      <c r="O9769" s="0" t="str">
        <f aca="false">TEXT(B9769,"YYYY-MM")</f>
        <v>2018-12</v>
      </c>
      <c r="P9769" s="18" t="n">
        <f aca="false">IFERROR(N9769/K9769,0)</f>
        <v>0.49</v>
      </c>
      <c r="Q9769" s="0" t="str">
        <f aca="false">IF(M9769=0,"No Discount",IF(M9769&lt;0.2,"Low (1-19%)",IF(M9769&lt;0.4,"Medium (20-39%)","High (40%+)")))</f>
        <v>No Discount</v>
      </c>
      <c r="R9769" s="0" t="str">
        <f aca="false">INDEX('Lookup Tables'!$B$2:$B$5,MATCH(F9769,'Lookup Tables'!$A$2:$A$5,0))</f>
        <v>Manager A</v>
      </c>
    </row>
    <row r="9770" customFormat="false" ht="15" hidden="false" customHeight="false" outlineLevel="0" collapsed="false">
      <c r="A9770" s="0" t="s">
        <v>6889</v>
      </c>
      <c r="B9770" s="13" t="n">
        <v>43441</v>
      </c>
      <c r="C9770" s="13" t="n">
        <v>43448</v>
      </c>
      <c r="D9770" s="14" t="s">
        <v>69</v>
      </c>
      <c r="E9770" s="14" t="s">
        <v>97</v>
      </c>
      <c r="F9770" s="14" t="s">
        <v>63</v>
      </c>
      <c r="G9770" s="14" t="s">
        <v>64</v>
      </c>
      <c r="H9770" s="14" t="s">
        <v>65</v>
      </c>
      <c r="I9770" s="14" t="s">
        <v>91</v>
      </c>
      <c r="J9770" s="14" t="s">
        <v>2563</v>
      </c>
      <c r="K9770" s="15" t="n">
        <v>50.04</v>
      </c>
      <c r="L9770" s="0" t="n">
        <v>6</v>
      </c>
      <c r="M9770" s="16" t="n">
        <v>0</v>
      </c>
      <c r="N9770" s="17" t="n">
        <v>25.02</v>
      </c>
      <c r="O9770" s="0" t="str">
        <f aca="false">TEXT(B9770,"YYYY-MM")</f>
        <v>2018-12</v>
      </c>
      <c r="P9770" s="18" t="n">
        <f aca="false">IFERROR(N9770/K9770,0)</f>
        <v>0.5</v>
      </c>
      <c r="Q9770" s="0" t="str">
        <f aca="false">IF(M9770=0,"No Discount",IF(M9770&lt;0.2,"Low (1-19%)",IF(M9770&lt;0.4,"Medium (20-39%)","High (40%+)")))</f>
        <v>No Discount</v>
      </c>
      <c r="R9770" s="0" t="str">
        <f aca="false">INDEX('Lookup Tables'!$B$2:$B$5,MATCH(F9770,'Lookup Tables'!$A$2:$A$5,0))</f>
        <v>Manager D</v>
      </c>
    </row>
    <row r="9771" customFormat="false" ht="15" hidden="false" customHeight="false" outlineLevel="0" collapsed="false">
      <c r="A9771" s="0" t="s">
        <v>6890</v>
      </c>
      <c r="B9771" s="13" t="n">
        <v>43063</v>
      </c>
      <c r="C9771" s="13" t="n">
        <v>43069</v>
      </c>
      <c r="D9771" s="14" t="s">
        <v>69</v>
      </c>
      <c r="E9771" s="14" t="s">
        <v>97</v>
      </c>
      <c r="F9771" s="14" t="s">
        <v>54</v>
      </c>
      <c r="G9771" s="14" t="s">
        <v>70</v>
      </c>
      <c r="H9771" s="14" t="s">
        <v>56</v>
      </c>
      <c r="I9771" s="14" t="s">
        <v>57</v>
      </c>
      <c r="J9771" s="14" t="s">
        <v>1066</v>
      </c>
      <c r="K9771" s="15" t="n">
        <v>339.92</v>
      </c>
      <c r="L9771" s="0" t="n">
        <v>5</v>
      </c>
      <c r="M9771" s="16" t="n">
        <v>0.2</v>
      </c>
      <c r="N9771" s="17" t="n">
        <v>8.498</v>
      </c>
      <c r="O9771" s="0" t="str">
        <f aca="false">TEXT(B9771,"YYYY-MM")</f>
        <v>2017-11</v>
      </c>
      <c r="P9771" s="18" t="n">
        <f aca="false">IFERROR(N9771/K9771,0)</f>
        <v>0.025</v>
      </c>
      <c r="Q9771" s="0" t="str">
        <f aca="false">IF(M9771=0,"No Discount",IF(M9771&lt;0.2,"Low (1-19%)",IF(M9771&lt;0.4,"Medium (20-39%)","High (40%+)")))</f>
        <v>Medium (20-39%)</v>
      </c>
      <c r="R9771" s="0" t="str">
        <f aca="false">INDEX('Lookup Tables'!$B$2:$B$5,MATCH(F9771,'Lookup Tables'!$A$2:$A$5,0))</f>
        <v>Manager C</v>
      </c>
    </row>
    <row r="9772" customFormat="false" ht="15" hidden="false" customHeight="false" outlineLevel="0" collapsed="false">
      <c r="A9772" s="0" t="s">
        <v>6890</v>
      </c>
      <c r="B9772" s="13" t="n">
        <v>43063</v>
      </c>
      <c r="C9772" s="13" t="n">
        <v>43069</v>
      </c>
      <c r="D9772" s="14" t="s">
        <v>69</v>
      </c>
      <c r="E9772" s="14" t="s">
        <v>97</v>
      </c>
      <c r="F9772" s="14" t="s">
        <v>54</v>
      </c>
      <c r="G9772" s="14" t="s">
        <v>70</v>
      </c>
      <c r="H9772" s="14" t="s">
        <v>65</v>
      </c>
      <c r="I9772" s="14" t="s">
        <v>91</v>
      </c>
      <c r="J9772" s="14" t="s">
        <v>2103</v>
      </c>
      <c r="K9772" s="15" t="n">
        <v>10.528</v>
      </c>
      <c r="L9772" s="0" t="n">
        <v>4</v>
      </c>
      <c r="M9772" s="16" t="n">
        <v>0.2</v>
      </c>
      <c r="N9772" s="17" t="n">
        <v>3.4216</v>
      </c>
      <c r="O9772" s="0" t="str">
        <f aca="false">TEXT(B9772,"YYYY-MM")</f>
        <v>2017-11</v>
      </c>
      <c r="P9772" s="18" t="n">
        <f aca="false">IFERROR(N9772/K9772,0)</f>
        <v>0.325</v>
      </c>
      <c r="Q9772" s="0" t="str">
        <f aca="false">IF(M9772=0,"No Discount",IF(M9772&lt;0.2,"Low (1-19%)",IF(M9772&lt;0.4,"Medium (20-39%)","High (40%+)")))</f>
        <v>Medium (20-39%)</v>
      </c>
      <c r="R9772" s="0" t="str">
        <f aca="false">INDEX('Lookup Tables'!$B$2:$B$5,MATCH(F9772,'Lookup Tables'!$A$2:$A$5,0))</f>
        <v>Manager C</v>
      </c>
    </row>
    <row r="9773" customFormat="false" ht="15" hidden="false" customHeight="false" outlineLevel="0" collapsed="false">
      <c r="A9773" s="0" t="s">
        <v>6890</v>
      </c>
      <c r="B9773" s="13" t="n">
        <v>43063</v>
      </c>
      <c r="C9773" s="13" t="n">
        <v>43069</v>
      </c>
      <c r="D9773" s="14" t="s">
        <v>69</v>
      </c>
      <c r="E9773" s="14" t="s">
        <v>97</v>
      </c>
      <c r="F9773" s="14" t="s">
        <v>54</v>
      </c>
      <c r="G9773" s="14" t="s">
        <v>70</v>
      </c>
      <c r="H9773" s="14" t="s">
        <v>65</v>
      </c>
      <c r="I9773" s="14" t="s">
        <v>85</v>
      </c>
      <c r="J9773" s="14" t="s">
        <v>2477</v>
      </c>
      <c r="K9773" s="15" t="n">
        <v>42.384</v>
      </c>
      <c r="L9773" s="0" t="n">
        <v>2</v>
      </c>
      <c r="M9773" s="16" t="n">
        <v>0.2</v>
      </c>
      <c r="N9773" s="17" t="n">
        <v>4.2384</v>
      </c>
      <c r="O9773" s="0" t="str">
        <f aca="false">TEXT(B9773,"YYYY-MM")</f>
        <v>2017-11</v>
      </c>
      <c r="P9773" s="18" t="n">
        <f aca="false">IFERROR(N9773/K9773,0)</f>
        <v>0.1</v>
      </c>
      <c r="Q9773" s="0" t="str">
        <f aca="false">IF(M9773=0,"No Discount",IF(M9773&lt;0.2,"Low (1-19%)",IF(M9773&lt;0.4,"Medium (20-39%)","High (40%+)")))</f>
        <v>Medium (20-39%)</v>
      </c>
      <c r="R9773" s="0" t="str">
        <f aca="false">INDEX('Lookup Tables'!$B$2:$B$5,MATCH(F9773,'Lookup Tables'!$A$2:$A$5,0))</f>
        <v>Manager C</v>
      </c>
    </row>
    <row r="9774" customFormat="false" ht="15" hidden="false" customHeight="false" outlineLevel="0" collapsed="false">
      <c r="A9774" s="0" t="s">
        <v>6891</v>
      </c>
      <c r="B9774" s="13" t="n">
        <v>42919</v>
      </c>
      <c r="C9774" s="13" t="n">
        <v>42919</v>
      </c>
      <c r="D9774" s="14" t="s">
        <v>606</v>
      </c>
      <c r="E9774" s="14" t="s">
        <v>62</v>
      </c>
      <c r="F9774" s="14" t="s">
        <v>117</v>
      </c>
      <c r="G9774" s="14" t="s">
        <v>118</v>
      </c>
      <c r="H9774" s="14" t="s">
        <v>65</v>
      </c>
      <c r="I9774" s="14" t="s">
        <v>91</v>
      </c>
      <c r="J9774" s="14" t="s">
        <v>2009</v>
      </c>
      <c r="K9774" s="15" t="n">
        <v>123.92</v>
      </c>
      <c r="L9774" s="0" t="n">
        <v>5</v>
      </c>
      <c r="M9774" s="16" t="n">
        <v>0.2</v>
      </c>
      <c r="N9774" s="17" t="n">
        <v>38.725</v>
      </c>
      <c r="O9774" s="0" t="str">
        <f aca="false">TEXT(B9774,"YYYY-MM")</f>
        <v>2017-07</v>
      </c>
      <c r="P9774" s="18" t="n">
        <f aca="false">IFERROR(N9774/K9774,0)</f>
        <v>0.3125</v>
      </c>
      <c r="Q9774" s="0" t="str">
        <f aca="false">IF(M9774=0,"No Discount",IF(M9774&lt;0.2,"Low (1-19%)",IF(M9774&lt;0.4,"Medium (20-39%)","High (40%+)")))</f>
        <v>Medium (20-39%)</v>
      </c>
      <c r="R9774" s="0" t="str">
        <f aca="false">INDEX('Lookup Tables'!$B$2:$B$5,MATCH(F9774,'Lookup Tables'!$A$2:$A$5,0))</f>
        <v>Manager B</v>
      </c>
    </row>
    <row r="9775" customFormat="false" ht="15" hidden="false" customHeight="false" outlineLevel="0" collapsed="false">
      <c r="A9775" s="0" t="s">
        <v>6892</v>
      </c>
      <c r="B9775" s="13" t="n">
        <v>42912</v>
      </c>
      <c r="C9775" s="13" t="n">
        <v>42919</v>
      </c>
      <c r="D9775" s="14" t="s">
        <v>69</v>
      </c>
      <c r="E9775" s="14" t="s">
        <v>53</v>
      </c>
      <c r="F9775" s="14" t="s">
        <v>54</v>
      </c>
      <c r="G9775" s="14" t="s">
        <v>597</v>
      </c>
      <c r="H9775" s="14" t="s">
        <v>80</v>
      </c>
      <c r="I9775" s="14" t="s">
        <v>81</v>
      </c>
      <c r="J9775" s="14" t="s">
        <v>3750</v>
      </c>
      <c r="K9775" s="15" t="n">
        <v>135.95</v>
      </c>
      <c r="L9775" s="0" t="n">
        <v>1</v>
      </c>
      <c r="M9775" s="16" t="n">
        <v>0</v>
      </c>
      <c r="N9775" s="17" t="n">
        <v>39.4255</v>
      </c>
      <c r="O9775" s="0" t="str">
        <f aca="false">TEXT(B9775,"YYYY-MM")</f>
        <v>2017-06</v>
      </c>
      <c r="P9775" s="18" t="n">
        <f aca="false">IFERROR(N9775/K9775,0)</f>
        <v>0.29</v>
      </c>
      <c r="Q9775" s="0" t="str">
        <f aca="false">IF(M9775=0,"No Discount",IF(M9775&lt;0.2,"Low (1-19%)",IF(M9775&lt;0.4,"Medium (20-39%)","High (40%+)")))</f>
        <v>No Discount</v>
      </c>
      <c r="R9775" s="0" t="str">
        <f aca="false">INDEX('Lookup Tables'!$B$2:$B$5,MATCH(F9775,'Lookup Tables'!$A$2:$A$5,0))</f>
        <v>Manager C</v>
      </c>
    </row>
    <row r="9776" customFormat="false" ht="15" hidden="false" customHeight="false" outlineLevel="0" collapsed="false">
      <c r="A9776" s="0" t="s">
        <v>6893</v>
      </c>
      <c r="B9776" s="13" t="n">
        <v>42211</v>
      </c>
      <c r="C9776" s="13" t="n">
        <v>42215</v>
      </c>
      <c r="D9776" s="14" t="s">
        <v>69</v>
      </c>
      <c r="E9776" s="14" t="s">
        <v>53</v>
      </c>
      <c r="F9776" s="14" t="s">
        <v>98</v>
      </c>
      <c r="G9776" s="14" t="s">
        <v>99</v>
      </c>
      <c r="H9776" s="14" t="s">
        <v>65</v>
      </c>
      <c r="I9776" s="14" t="s">
        <v>83</v>
      </c>
      <c r="J9776" s="14" t="s">
        <v>589</v>
      </c>
      <c r="K9776" s="15" t="n">
        <v>2177.584</v>
      </c>
      <c r="L9776" s="0" t="n">
        <v>8</v>
      </c>
      <c r="M9776" s="16" t="n">
        <v>0.8</v>
      </c>
      <c r="N9776" s="17" t="n">
        <v>-3701.8928</v>
      </c>
      <c r="O9776" s="0" t="str">
        <f aca="false">TEXT(B9776,"YYYY-MM")</f>
        <v>2015-07</v>
      </c>
      <c r="P9776" s="18" t="n">
        <f aca="false">IFERROR(N9776/K9776,0)</f>
        <v>-1.7</v>
      </c>
      <c r="Q9776" s="0" t="str">
        <f aca="false">IF(M9776=0,"No Discount",IF(M9776&lt;0.2,"Low (1-19%)",IF(M9776&lt;0.4,"Medium (20-39%)","High (40%+)")))</f>
        <v>High (40%+)</v>
      </c>
      <c r="R9776" s="0" t="str">
        <f aca="false">INDEX('Lookup Tables'!$B$2:$B$5,MATCH(F9776,'Lookup Tables'!$A$2:$A$5,0))</f>
        <v>Manager A</v>
      </c>
    </row>
    <row r="9777" customFormat="false" ht="15" hidden="false" customHeight="false" outlineLevel="0" collapsed="false">
      <c r="A9777" s="0" t="s">
        <v>6893</v>
      </c>
      <c r="B9777" s="13" t="n">
        <v>42211</v>
      </c>
      <c r="C9777" s="13" t="n">
        <v>42215</v>
      </c>
      <c r="D9777" s="14" t="s">
        <v>69</v>
      </c>
      <c r="E9777" s="14" t="s">
        <v>53</v>
      </c>
      <c r="F9777" s="14" t="s">
        <v>98</v>
      </c>
      <c r="G9777" s="14" t="s">
        <v>99</v>
      </c>
      <c r="H9777" s="14" t="s">
        <v>56</v>
      </c>
      <c r="I9777" s="14" t="s">
        <v>76</v>
      </c>
      <c r="J9777" s="14" t="s">
        <v>3099</v>
      </c>
      <c r="K9777" s="15" t="n">
        <v>17.496</v>
      </c>
      <c r="L9777" s="0" t="n">
        <v>3</v>
      </c>
      <c r="M9777" s="16" t="n">
        <v>0.6</v>
      </c>
      <c r="N9777" s="17" t="n">
        <v>-10.0602</v>
      </c>
      <c r="O9777" s="0" t="str">
        <f aca="false">TEXT(B9777,"YYYY-MM")</f>
        <v>2015-07</v>
      </c>
      <c r="P9777" s="18" t="n">
        <f aca="false">IFERROR(N9777/K9777,0)</f>
        <v>-0.575</v>
      </c>
      <c r="Q9777" s="0" t="str">
        <f aca="false">IF(M9777=0,"No Discount",IF(M9777&lt;0.2,"Low (1-19%)",IF(M9777&lt;0.4,"Medium (20-39%)","High (40%+)")))</f>
        <v>High (40%+)</v>
      </c>
      <c r="R9777" s="0" t="str">
        <f aca="false">INDEX('Lookup Tables'!$B$2:$B$5,MATCH(F9777,'Lookup Tables'!$A$2:$A$5,0))</f>
        <v>Manager A</v>
      </c>
    </row>
    <row r="9778" customFormat="false" ht="15" hidden="false" customHeight="false" outlineLevel="0" collapsed="false">
      <c r="A9778" s="0" t="s">
        <v>6893</v>
      </c>
      <c r="B9778" s="13" t="n">
        <v>42211</v>
      </c>
      <c r="C9778" s="13" t="n">
        <v>42215</v>
      </c>
      <c r="D9778" s="14" t="s">
        <v>69</v>
      </c>
      <c r="E9778" s="14" t="s">
        <v>53</v>
      </c>
      <c r="F9778" s="14" t="s">
        <v>98</v>
      </c>
      <c r="G9778" s="14" t="s">
        <v>99</v>
      </c>
      <c r="H9778" s="14" t="s">
        <v>65</v>
      </c>
      <c r="I9778" s="14" t="s">
        <v>83</v>
      </c>
      <c r="J9778" s="14" t="s">
        <v>563</v>
      </c>
      <c r="K9778" s="15" t="n">
        <v>16.784</v>
      </c>
      <c r="L9778" s="0" t="n">
        <v>4</v>
      </c>
      <c r="M9778" s="16" t="n">
        <v>0.8</v>
      </c>
      <c r="N9778" s="17" t="n">
        <v>-26.8544</v>
      </c>
      <c r="O9778" s="0" t="str">
        <f aca="false">TEXT(B9778,"YYYY-MM")</f>
        <v>2015-07</v>
      </c>
      <c r="P9778" s="18" t="n">
        <f aca="false">IFERROR(N9778/K9778,0)</f>
        <v>-1.6</v>
      </c>
      <c r="Q9778" s="0" t="str">
        <f aca="false">IF(M9778=0,"No Discount",IF(M9778&lt;0.2,"Low (1-19%)",IF(M9778&lt;0.4,"Medium (20-39%)","High (40%+)")))</f>
        <v>High (40%+)</v>
      </c>
      <c r="R9778" s="0" t="str">
        <f aca="false">INDEX('Lookup Tables'!$B$2:$B$5,MATCH(F9778,'Lookup Tables'!$A$2:$A$5,0))</f>
        <v>Manager A</v>
      </c>
    </row>
    <row r="9779" customFormat="false" ht="15" hidden="false" customHeight="false" outlineLevel="0" collapsed="false">
      <c r="A9779" s="0" t="s">
        <v>6893</v>
      </c>
      <c r="B9779" s="13" t="n">
        <v>42211</v>
      </c>
      <c r="C9779" s="13" t="n">
        <v>42215</v>
      </c>
      <c r="D9779" s="14" t="s">
        <v>69</v>
      </c>
      <c r="E9779" s="14" t="s">
        <v>53</v>
      </c>
      <c r="F9779" s="14" t="s">
        <v>98</v>
      </c>
      <c r="G9779" s="14" t="s">
        <v>99</v>
      </c>
      <c r="H9779" s="14" t="s">
        <v>80</v>
      </c>
      <c r="I9779" s="14" t="s">
        <v>123</v>
      </c>
      <c r="J9779" s="14" t="s">
        <v>616</v>
      </c>
      <c r="K9779" s="15" t="n">
        <v>431.136</v>
      </c>
      <c r="L9779" s="0" t="n">
        <v>9</v>
      </c>
      <c r="M9779" s="16" t="n">
        <v>0.2</v>
      </c>
      <c r="N9779" s="17" t="n">
        <v>-26.946</v>
      </c>
      <c r="O9779" s="0" t="str">
        <f aca="false">TEXT(B9779,"YYYY-MM")</f>
        <v>2015-07</v>
      </c>
      <c r="P9779" s="18" t="n">
        <f aca="false">IFERROR(N9779/K9779,0)</f>
        <v>-0.0625</v>
      </c>
      <c r="Q9779" s="0" t="str">
        <f aca="false">IF(M9779=0,"No Discount",IF(M9779&lt;0.2,"Low (1-19%)",IF(M9779&lt;0.4,"Medium (20-39%)","High (40%+)")))</f>
        <v>Medium (20-39%)</v>
      </c>
      <c r="R9779" s="0" t="str">
        <f aca="false">INDEX('Lookup Tables'!$B$2:$B$5,MATCH(F9779,'Lookup Tables'!$A$2:$A$5,0))</f>
        <v>Manager A</v>
      </c>
    </row>
    <row r="9780" customFormat="false" ht="15" hidden="false" customHeight="false" outlineLevel="0" collapsed="false">
      <c r="A9780" s="0" t="s">
        <v>6893</v>
      </c>
      <c r="B9780" s="13" t="n">
        <v>42211</v>
      </c>
      <c r="C9780" s="13" t="n">
        <v>42215</v>
      </c>
      <c r="D9780" s="14" t="s">
        <v>69</v>
      </c>
      <c r="E9780" s="14" t="s">
        <v>53</v>
      </c>
      <c r="F9780" s="14" t="s">
        <v>98</v>
      </c>
      <c r="G9780" s="14" t="s">
        <v>99</v>
      </c>
      <c r="H9780" s="14" t="s">
        <v>65</v>
      </c>
      <c r="I9780" s="14" t="s">
        <v>83</v>
      </c>
      <c r="J9780" s="14" t="s">
        <v>435</v>
      </c>
      <c r="K9780" s="15" t="n">
        <v>8.88</v>
      </c>
      <c r="L9780" s="0" t="n">
        <v>5</v>
      </c>
      <c r="M9780" s="16" t="n">
        <v>0.8</v>
      </c>
      <c r="N9780" s="17" t="n">
        <v>-13.32</v>
      </c>
      <c r="O9780" s="0" t="str">
        <f aca="false">TEXT(B9780,"YYYY-MM")</f>
        <v>2015-07</v>
      </c>
      <c r="P9780" s="18" t="n">
        <f aca="false">IFERROR(N9780/K9780,0)</f>
        <v>-1.5</v>
      </c>
      <c r="Q9780" s="0" t="str">
        <f aca="false">IF(M9780=0,"No Discount",IF(M9780&lt;0.2,"Low (1-19%)",IF(M9780&lt;0.4,"Medium (20-39%)","High (40%+)")))</f>
        <v>High (40%+)</v>
      </c>
      <c r="R9780" s="0" t="str">
        <f aca="false">INDEX('Lookup Tables'!$B$2:$B$5,MATCH(F9780,'Lookup Tables'!$A$2:$A$5,0))</f>
        <v>Manager A</v>
      </c>
    </row>
    <row r="9781" customFormat="false" ht="15" hidden="false" customHeight="false" outlineLevel="0" collapsed="false">
      <c r="A9781" s="0" t="s">
        <v>6893</v>
      </c>
      <c r="B9781" s="13" t="n">
        <v>42211</v>
      </c>
      <c r="C9781" s="13" t="n">
        <v>42215</v>
      </c>
      <c r="D9781" s="14" t="s">
        <v>69</v>
      </c>
      <c r="E9781" s="14" t="s">
        <v>53</v>
      </c>
      <c r="F9781" s="14" t="s">
        <v>98</v>
      </c>
      <c r="G9781" s="14" t="s">
        <v>99</v>
      </c>
      <c r="H9781" s="14" t="s">
        <v>65</v>
      </c>
      <c r="I9781" s="14" t="s">
        <v>85</v>
      </c>
      <c r="J9781" s="14" t="s">
        <v>2274</v>
      </c>
      <c r="K9781" s="15" t="n">
        <v>4.836</v>
      </c>
      <c r="L9781" s="0" t="n">
        <v>2</v>
      </c>
      <c r="M9781" s="16" t="n">
        <v>0.8</v>
      </c>
      <c r="N9781" s="17" t="n">
        <v>-12.09</v>
      </c>
      <c r="O9781" s="0" t="str">
        <f aca="false">TEXT(B9781,"YYYY-MM")</f>
        <v>2015-07</v>
      </c>
      <c r="P9781" s="18" t="n">
        <f aca="false">IFERROR(N9781/K9781,0)</f>
        <v>-2.5</v>
      </c>
      <c r="Q9781" s="0" t="str">
        <f aca="false">IF(M9781=0,"No Discount",IF(M9781&lt;0.2,"Low (1-19%)",IF(M9781&lt;0.4,"Medium (20-39%)","High (40%+)")))</f>
        <v>High (40%+)</v>
      </c>
      <c r="R9781" s="0" t="str">
        <f aca="false">INDEX('Lookup Tables'!$B$2:$B$5,MATCH(F9781,'Lookup Tables'!$A$2:$A$5,0))</f>
        <v>Manager A</v>
      </c>
    </row>
    <row r="9782" customFormat="false" ht="15" hidden="false" customHeight="false" outlineLevel="0" collapsed="false">
      <c r="A9782" s="0" t="s">
        <v>6894</v>
      </c>
      <c r="B9782" s="13" t="n">
        <v>42992</v>
      </c>
      <c r="C9782" s="13" t="n">
        <v>42996</v>
      </c>
      <c r="D9782" s="14" t="s">
        <v>69</v>
      </c>
      <c r="E9782" s="14" t="s">
        <v>53</v>
      </c>
      <c r="F9782" s="14" t="s">
        <v>117</v>
      </c>
      <c r="G9782" s="14" t="s">
        <v>170</v>
      </c>
      <c r="H9782" s="14" t="s">
        <v>80</v>
      </c>
      <c r="I9782" s="14" t="s">
        <v>81</v>
      </c>
      <c r="J9782" s="14" t="s">
        <v>2503</v>
      </c>
      <c r="K9782" s="15" t="n">
        <v>437.85</v>
      </c>
      <c r="L9782" s="0" t="n">
        <v>3</v>
      </c>
      <c r="M9782" s="16" t="n">
        <v>0</v>
      </c>
      <c r="N9782" s="17" t="n">
        <v>131.355</v>
      </c>
      <c r="O9782" s="0" t="str">
        <f aca="false">TEXT(B9782,"YYYY-MM")</f>
        <v>2017-09</v>
      </c>
      <c r="P9782" s="18" t="n">
        <f aca="false">IFERROR(N9782/K9782,0)</f>
        <v>0.3</v>
      </c>
      <c r="Q9782" s="0" t="str">
        <f aca="false">IF(M9782=0,"No Discount",IF(M9782&lt;0.2,"Low (1-19%)",IF(M9782&lt;0.4,"Medium (20-39%)","High (40%+)")))</f>
        <v>No Discount</v>
      </c>
      <c r="R9782" s="0" t="str">
        <f aca="false">INDEX('Lookup Tables'!$B$2:$B$5,MATCH(F9782,'Lookup Tables'!$A$2:$A$5,0))</f>
        <v>Manager B</v>
      </c>
    </row>
    <row r="9783" customFormat="false" ht="15" hidden="false" customHeight="false" outlineLevel="0" collapsed="false">
      <c r="A9783" s="0" t="s">
        <v>6894</v>
      </c>
      <c r="B9783" s="13" t="n">
        <v>42992</v>
      </c>
      <c r="C9783" s="13" t="n">
        <v>42996</v>
      </c>
      <c r="D9783" s="14" t="s">
        <v>69</v>
      </c>
      <c r="E9783" s="14" t="s">
        <v>53</v>
      </c>
      <c r="F9783" s="14" t="s">
        <v>117</v>
      </c>
      <c r="G9783" s="14" t="s">
        <v>170</v>
      </c>
      <c r="H9783" s="14" t="s">
        <v>65</v>
      </c>
      <c r="I9783" s="14" t="s">
        <v>83</v>
      </c>
      <c r="J9783" s="14" t="s">
        <v>2219</v>
      </c>
      <c r="K9783" s="15" t="n">
        <v>673.568</v>
      </c>
      <c r="L9783" s="0" t="n">
        <v>2</v>
      </c>
      <c r="M9783" s="16" t="n">
        <v>0.2</v>
      </c>
      <c r="N9783" s="17" t="n">
        <v>252.588</v>
      </c>
      <c r="O9783" s="0" t="str">
        <f aca="false">TEXT(B9783,"YYYY-MM")</f>
        <v>2017-09</v>
      </c>
      <c r="P9783" s="18" t="n">
        <f aca="false">IFERROR(N9783/K9783,0)</f>
        <v>0.375</v>
      </c>
      <c r="Q9783" s="0" t="str">
        <f aca="false">IF(M9783=0,"No Discount",IF(M9783&lt;0.2,"Low (1-19%)",IF(M9783&lt;0.4,"Medium (20-39%)","High (40%+)")))</f>
        <v>Medium (20-39%)</v>
      </c>
      <c r="R9783" s="0" t="str">
        <f aca="false">INDEX('Lookup Tables'!$B$2:$B$5,MATCH(F9783,'Lookup Tables'!$A$2:$A$5,0))</f>
        <v>Manager B</v>
      </c>
    </row>
    <row r="9784" customFormat="false" ht="15" hidden="false" customHeight="false" outlineLevel="0" collapsed="false">
      <c r="A9784" s="0" t="s">
        <v>6895</v>
      </c>
      <c r="B9784" s="13" t="n">
        <v>42521</v>
      </c>
      <c r="C9784" s="13" t="n">
        <v>42523</v>
      </c>
      <c r="D9784" s="14" t="s">
        <v>52</v>
      </c>
      <c r="E9784" s="14" t="s">
        <v>62</v>
      </c>
      <c r="F9784" s="14" t="s">
        <v>117</v>
      </c>
      <c r="G9784" s="14" t="s">
        <v>391</v>
      </c>
      <c r="H9784" s="14" t="s">
        <v>65</v>
      </c>
      <c r="I9784" s="14" t="s">
        <v>91</v>
      </c>
      <c r="J9784" s="14" t="s">
        <v>920</v>
      </c>
      <c r="K9784" s="15" t="n">
        <v>274.8</v>
      </c>
      <c r="L9784" s="0" t="n">
        <v>5</v>
      </c>
      <c r="M9784" s="16" t="n">
        <v>0</v>
      </c>
      <c r="N9784" s="17" t="n">
        <v>134.652</v>
      </c>
      <c r="O9784" s="0" t="str">
        <f aca="false">TEXT(B9784,"YYYY-MM")</f>
        <v>2016-05</v>
      </c>
      <c r="P9784" s="18" t="n">
        <f aca="false">IFERROR(N9784/K9784,0)</f>
        <v>0.49</v>
      </c>
      <c r="Q9784" s="0" t="str">
        <f aca="false">IF(M9784=0,"No Discount",IF(M9784&lt;0.2,"Low (1-19%)",IF(M9784&lt;0.4,"Medium (20-39%)","High (40%+)")))</f>
        <v>No Discount</v>
      </c>
      <c r="R9784" s="0" t="str">
        <f aca="false">INDEX('Lookup Tables'!$B$2:$B$5,MATCH(F9784,'Lookup Tables'!$A$2:$A$5,0))</f>
        <v>Manager B</v>
      </c>
    </row>
    <row r="9785" customFormat="false" ht="15" hidden="false" customHeight="false" outlineLevel="0" collapsed="false">
      <c r="A9785" s="0" t="s">
        <v>6895</v>
      </c>
      <c r="B9785" s="13" t="n">
        <v>42521</v>
      </c>
      <c r="C9785" s="13" t="n">
        <v>42523</v>
      </c>
      <c r="D9785" s="14" t="s">
        <v>52</v>
      </c>
      <c r="E9785" s="14" t="s">
        <v>62</v>
      </c>
      <c r="F9785" s="14" t="s">
        <v>117</v>
      </c>
      <c r="G9785" s="14" t="s">
        <v>391</v>
      </c>
      <c r="H9785" s="14" t="s">
        <v>65</v>
      </c>
      <c r="I9785" s="14" t="s">
        <v>73</v>
      </c>
      <c r="J9785" s="14" t="s">
        <v>1469</v>
      </c>
      <c r="K9785" s="15" t="n">
        <v>62.18</v>
      </c>
      <c r="L9785" s="0" t="n">
        <v>1</v>
      </c>
      <c r="M9785" s="16" t="n">
        <v>0</v>
      </c>
      <c r="N9785" s="17" t="n">
        <v>16.7886</v>
      </c>
      <c r="O9785" s="0" t="str">
        <f aca="false">TEXT(B9785,"YYYY-MM")</f>
        <v>2016-05</v>
      </c>
      <c r="P9785" s="18" t="n">
        <f aca="false">IFERROR(N9785/K9785,0)</f>
        <v>0.27</v>
      </c>
      <c r="Q9785" s="0" t="str">
        <f aca="false">IF(M9785=0,"No Discount",IF(M9785&lt;0.2,"Low (1-19%)",IF(M9785&lt;0.4,"Medium (20-39%)","High (40%+)")))</f>
        <v>No Discount</v>
      </c>
      <c r="R9785" s="0" t="str">
        <f aca="false">INDEX('Lookup Tables'!$B$2:$B$5,MATCH(F9785,'Lookup Tables'!$A$2:$A$5,0))</f>
        <v>Manager B</v>
      </c>
    </row>
    <row r="9786" customFormat="false" ht="15" hidden="false" customHeight="false" outlineLevel="0" collapsed="false">
      <c r="A9786" s="0" t="s">
        <v>6895</v>
      </c>
      <c r="B9786" s="13" t="n">
        <v>42521</v>
      </c>
      <c r="C9786" s="13" t="n">
        <v>42523</v>
      </c>
      <c r="D9786" s="14" t="s">
        <v>52</v>
      </c>
      <c r="E9786" s="14" t="s">
        <v>62</v>
      </c>
      <c r="F9786" s="14" t="s">
        <v>117</v>
      </c>
      <c r="G9786" s="14" t="s">
        <v>391</v>
      </c>
      <c r="H9786" s="14" t="s">
        <v>56</v>
      </c>
      <c r="I9786" s="14" t="s">
        <v>76</v>
      </c>
      <c r="J9786" s="14" t="s">
        <v>2761</v>
      </c>
      <c r="K9786" s="15" t="n">
        <v>8.28</v>
      </c>
      <c r="L9786" s="0" t="n">
        <v>2</v>
      </c>
      <c r="M9786" s="16" t="n">
        <v>0</v>
      </c>
      <c r="N9786" s="17" t="n">
        <v>2.9808</v>
      </c>
      <c r="O9786" s="0" t="str">
        <f aca="false">TEXT(B9786,"YYYY-MM")</f>
        <v>2016-05</v>
      </c>
      <c r="P9786" s="18" t="n">
        <f aca="false">IFERROR(N9786/K9786,0)</f>
        <v>0.36</v>
      </c>
      <c r="Q9786" s="0" t="str">
        <f aca="false">IF(M9786=0,"No Discount",IF(M9786&lt;0.2,"Low (1-19%)",IF(M9786&lt;0.4,"Medium (20-39%)","High (40%+)")))</f>
        <v>No Discount</v>
      </c>
      <c r="R9786" s="0" t="str">
        <f aca="false">INDEX('Lookup Tables'!$B$2:$B$5,MATCH(F9786,'Lookup Tables'!$A$2:$A$5,0))</f>
        <v>Manager B</v>
      </c>
    </row>
    <row r="9787" customFormat="false" ht="15" hidden="false" customHeight="false" outlineLevel="0" collapsed="false">
      <c r="A9787" s="0" t="s">
        <v>6896</v>
      </c>
      <c r="B9787" s="13" t="n">
        <v>42499</v>
      </c>
      <c r="C9787" s="13" t="n">
        <v>42503</v>
      </c>
      <c r="D9787" s="14" t="s">
        <v>69</v>
      </c>
      <c r="E9787" s="14" t="s">
        <v>53</v>
      </c>
      <c r="F9787" s="14" t="s">
        <v>54</v>
      </c>
      <c r="G9787" s="14" t="s">
        <v>55</v>
      </c>
      <c r="H9787" s="14" t="s">
        <v>65</v>
      </c>
      <c r="I9787" s="14" t="s">
        <v>83</v>
      </c>
      <c r="J9787" s="14" t="s">
        <v>3297</v>
      </c>
      <c r="K9787" s="15" t="n">
        <v>48.81</v>
      </c>
      <c r="L9787" s="0" t="n">
        <v>3</v>
      </c>
      <c r="M9787" s="16" t="n">
        <v>0</v>
      </c>
      <c r="N9787" s="17" t="n">
        <v>23.9169</v>
      </c>
      <c r="O9787" s="0" t="str">
        <f aca="false">TEXT(B9787,"YYYY-MM")</f>
        <v>2016-05</v>
      </c>
      <c r="P9787" s="18" t="n">
        <f aca="false">IFERROR(N9787/K9787,0)</f>
        <v>0.49</v>
      </c>
      <c r="Q9787" s="0" t="str">
        <f aca="false">IF(M9787=0,"No Discount",IF(M9787&lt;0.2,"Low (1-19%)",IF(M9787&lt;0.4,"Medium (20-39%)","High (40%+)")))</f>
        <v>No Discount</v>
      </c>
      <c r="R9787" s="0" t="str">
        <f aca="false">INDEX('Lookup Tables'!$B$2:$B$5,MATCH(F9787,'Lookup Tables'!$A$2:$A$5,0))</f>
        <v>Manager C</v>
      </c>
    </row>
    <row r="9788" customFormat="false" ht="15" hidden="false" customHeight="false" outlineLevel="0" collapsed="false">
      <c r="A9788" s="0" t="s">
        <v>6897</v>
      </c>
      <c r="B9788" s="13" t="n">
        <v>42313</v>
      </c>
      <c r="C9788" s="13" t="n">
        <v>42313</v>
      </c>
      <c r="D9788" s="14" t="s">
        <v>606</v>
      </c>
      <c r="E9788" s="14" t="s">
        <v>53</v>
      </c>
      <c r="F9788" s="14" t="s">
        <v>54</v>
      </c>
      <c r="G9788" s="14" t="s">
        <v>193</v>
      </c>
      <c r="H9788" s="14" t="s">
        <v>56</v>
      </c>
      <c r="I9788" s="14" t="s">
        <v>59</v>
      </c>
      <c r="J9788" s="14" t="s">
        <v>2141</v>
      </c>
      <c r="K9788" s="15" t="n">
        <v>149.9</v>
      </c>
      <c r="L9788" s="0" t="n">
        <v>5</v>
      </c>
      <c r="M9788" s="16" t="n">
        <v>0</v>
      </c>
      <c r="N9788" s="17" t="n">
        <v>40.473</v>
      </c>
      <c r="O9788" s="0" t="str">
        <f aca="false">TEXT(B9788,"YYYY-MM")</f>
        <v>2015-11</v>
      </c>
      <c r="P9788" s="18" t="n">
        <f aca="false">IFERROR(N9788/K9788,0)</f>
        <v>0.27</v>
      </c>
      <c r="Q9788" s="0" t="str">
        <f aca="false">IF(M9788=0,"No Discount",IF(M9788&lt;0.2,"Low (1-19%)",IF(M9788&lt;0.4,"Medium (20-39%)","High (40%+)")))</f>
        <v>No Discount</v>
      </c>
      <c r="R9788" s="0" t="str">
        <f aca="false">INDEX('Lookup Tables'!$B$2:$B$5,MATCH(F9788,'Lookup Tables'!$A$2:$A$5,0))</f>
        <v>Manager C</v>
      </c>
    </row>
    <row r="9789" customFormat="false" ht="15" hidden="false" customHeight="false" outlineLevel="0" collapsed="false">
      <c r="A9789" s="0" t="s">
        <v>6898</v>
      </c>
      <c r="B9789" s="13" t="n">
        <v>43186</v>
      </c>
      <c r="C9789" s="13" t="n">
        <v>43191</v>
      </c>
      <c r="D9789" s="14" t="s">
        <v>69</v>
      </c>
      <c r="E9789" s="14" t="s">
        <v>53</v>
      </c>
      <c r="F9789" s="14" t="s">
        <v>98</v>
      </c>
      <c r="G9789" s="14" t="s">
        <v>99</v>
      </c>
      <c r="H9789" s="14" t="s">
        <v>56</v>
      </c>
      <c r="I9789" s="14" t="s">
        <v>57</v>
      </c>
      <c r="J9789" s="14" t="s">
        <v>1412</v>
      </c>
      <c r="K9789" s="15" t="n">
        <v>1023.332</v>
      </c>
      <c r="L9789" s="0" t="n">
        <v>5</v>
      </c>
      <c r="M9789" s="16" t="n">
        <v>0.32</v>
      </c>
      <c r="N9789" s="17" t="n">
        <v>-30.098</v>
      </c>
      <c r="O9789" s="0" t="str">
        <f aca="false">TEXT(B9789,"YYYY-MM")</f>
        <v>2018-03</v>
      </c>
      <c r="P9789" s="18" t="n">
        <f aca="false">IFERROR(N9789/K9789,0)</f>
        <v>-0.0294117647058824</v>
      </c>
      <c r="Q9789" s="0" t="str">
        <f aca="false">IF(M9789=0,"No Discount",IF(M9789&lt;0.2,"Low (1-19%)",IF(M9789&lt;0.4,"Medium (20-39%)","High (40%+)")))</f>
        <v>Medium (20-39%)</v>
      </c>
      <c r="R9789" s="0" t="str">
        <f aca="false">INDEX('Lookup Tables'!$B$2:$B$5,MATCH(F9789,'Lookup Tables'!$A$2:$A$5,0))</f>
        <v>Manager A</v>
      </c>
    </row>
    <row r="9790" customFormat="false" ht="15" hidden="false" customHeight="false" outlineLevel="0" collapsed="false">
      <c r="A9790" s="0" t="s">
        <v>6898</v>
      </c>
      <c r="B9790" s="13" t="n">
        <v>43186</v>
      </c>
      <c r="C9790" s="13" t="n">
        <v>43191</v>
      </c>
      <c r="D9790" s="14" t="s">
        <v>69</v>
      </c>
      <c r="E9790" s="14" t="s">
        <v>53</v>
      </c>
      <c r="F9790" s="14" t="s">
        <v>98</v>
      </c>
      <c r="G9790" s="14" t="s">
        <v>99</v>
      </c>
      <c r="H9790" s="14" t="s">
        <v>56</v>
      </c>
      <c r="I9790" s="14" t="s">
        <v>59</v>
      </c>
      <c r="J9790" s="14" t="s">
        <v>284</v>
      </c>
      <c r="K9790" s="15" t="n">
        <v>600.558</v>
      </c>
      <c r="L9790" s="0" t="n">
        <v>3</v>
      </c>
      <c r="M9790" s="16" t="n">
        <v>0.3</v>
      </c>
      <c r="N9790" s="17" t="n">
        <v>-8.5794</v>
      </c>
      <c r="O9790" s="0" t="str">
        <f aca="false">TEXT(B9790,"YYYY-MM")</f>
        <v>2018-03</v>
      </c>
      <c r="P9790" s="18" t="n">
        <f aca="false">IFERROR(N9790/K9790,0)</f>
        <v>-0.0142857142857143</v>
      </c>
      <c r="Q9790" s="0" t="str">
        <f aca="false">IF(M9790=0,"No Discount",IF(M9790&lt;0.2,"Low (1-19%)",IF(M9790&lt;0.4,"Medium (20-39%)","High (40%+)")))</f>
        <v>Medium (20-39%)</v>
      </c>
      <c r="R9790" s="0" t="str">
        <f aca="false">INDEX('Lookup Tables'!$B$2:$B$5,MATCH(F9790,'Lookup Tables'!$A$2:$A$5,0))</f>
        <v>Manager A</v>
      </c>
    </row>
    <row r="9791" customFormat="false" ht="15" hidden="false" customHeight="false" outlineLevel="0" collapsed="false">
      <c r="A9791" s="0" t="s">
        <v>6898</v>
      </c>
      <c r="B9791" s="13" t="n">
        <v>43186</v>
      </c>
      <c r="C9791" s="13" t="n">
        <v>43191</v>
      </c>
      <c r="D9791" s="14" t="s">
        <v>69</v>
      </c>
      <c r="E9791" s="14" t="s">
        <v>53</v>
      </c>
      <c r="F9791" s="14" t="s">
        <v>98</v>
      </c>
      <c r="G9791" s="14" t="s">
        <v>99</v>
      </c>
      <c r="H9791" s="14" t="s">
        <v>80</v>
      </c>
      <c r="I9791" s="14" t="s">
        <v>123</v>
      </c>
      <c r="J9791" s="14" t="s">
        <v>1147</v>
      </c>
      <c r="K9791" s="15" t="n">
        <v>39.992</v>
      </c>
      <c r="L9791" s="0" t="n">
        <v>1</v>
      </c>
      <c r="M9791" s="16" t="n">
        <v>0.2</v>
      </c>
      <c r="N9791" s="17" t="n">
        <v>6.9986</v>
      </c>
      <c r="O9791" s="0" t="str">
        <f aca="false">TEXT(B9791,"YYYY-MM")</f>
        <v>2018-03</v>
      </c>
      <c r="P9791" s="18" t="n">
        <f aca="false">IFERROR(N9791/K9791,0)</f>
        <v>0.175</v>
      </c>
      <c r="Q9791" s="0" t="str">
        <f aca="false">IF(M9791=0,"No Discount",IF(M9791&lt;0.2,"Low (1-19%)",IF(M9791&lt;0.4,"Medium (20-39%)","High (40%+)")))</f>
        <v>Medium (20-39%)</v>
      </c>
      <c r="R9791" s="0" t="str">
        <f aca="false">INDEX('Lookup Tables'!$B$2:$B$5,MATCH(F9791,'Lookup Tables'!$A$2:$A$5,0))</f>
        <v>Manager A</v>
      </c>
    </row>
    <row r="9792" customFormat="false" ht="15" hidden="false" customHeight="false" outlineLevel="0" collapsed="false">
      <c r="A9792" s="0" t="s">
        <v>6898</v>
      </c>
      <c r="B9792" s="13" t="n">
        <v>43186</v>
      </c>
      <c r="C9792" s="13" t="n">
        <v>43191</v>
      </c>
      <c r="D9792" s="14" t="s">
        <v>69</v>
      </c>
      <c r="E9792" s="14" t="s">
        <v>53</v>
      </c>
      <c r="F9792" s="14" t="s">
        <v>98</v>
      </c>
      <c r="G9792" s="14" t="s">
        <v>99</v>
      </c>
      <c r="H9792" s="14" t="s">
        <v>56</v>
      </c>
      <c r="I9792" s="14" t="s">
        <v>59</v>
      </c>
      <c r="J9792" s="14" t="s">
        <v>2593</v>
      </c>
      <c r="K9792" s="15" t="n">
        <v>211.246</v>
      </c>
      <c r="L9792" s="0" t="n">
        <v>2</v>
      </c>
      <c r="M9792" s="16" t="n">
        <v>0.3</v>
      </c>
      <c r="N9792" s="17" t="n">
        <v>-66.3916</v>
      </c>
      <c r="O9792" s="0" t="str">
        <f aca="false">TEXT(B9792,"YYYY-MM")</f>
        <v>2018-03</v>
      </c>
      <c r="P9792" s="18" t="n">
        <f aca="false">IFERROR(N9792/K9792,0)</f>
        <v>-0.314285714285714</v>
      </c>
      <c r="Q9792" s="0" t="str">
        <f aca="false">IF(M9792=0,"No Discount",IF(M9792&lt;0.2,"Low (1-19%)",IF(M9792&lt;0.4,"Medium (20-39%)","High (40%+)")))</f>
        <v>Medium (20-39%)</v>
      </c>
      <c r="R9792" s="0" t="str">
        <f aca="false">INDEX('Lookup Tables'!$B$2:$B$5,MATCH(F9792,'Lookup Tables'!$A$2:$A$5,0))</f>
        <v>Manager A</v>
      </c>
    </row>
    <row r="9793" customFormat="false" ht="15" hidden="false" customHeight="false" outlineLevel="0" collapsed="false">
      <c r="A9793" s="0" t="s">
        <v>6899</v>
      </c>
      <c r="B9793" s="13" t="n">
        <v>42145</v>
      </c>
      <c r="C9793" s="13" t="n">
        <v>42147</v>
      </c>
      <c r="D9793" s="14" t="s">
        <v>52</v>
      </c>
      <c r="E9793" s="14" t="s">
        <v>53</v>
      </c>
      <c r="F9793" s="14" t="s">
        <v>98</v>
      </c>
      <c r="G9793" s="14" t="s">
        <v>99</v>
      </c>
      <c r="H9793" s="14" t="s">
        <v>65</v>
      </c>
      <c r="I9793" s="14" t="s">
        <v>129</v>
      </c>
      <c r="J9793" s="14" t="s">
        <v>340</v>
      </c>
      <c r="K9793" s="15" t="n">
        <v>56.064</v>
      </c>
      <c r="L9793" s="0" t="n">
        <v>6</v>
      </c>
      <c r="M9793" s="16" t="n">
        <v>0.2</v>
      </c>
      <c r="N9793" s="17" t="n">
        <v>21.024</v>
      </c>
      <c r="O9793" s="0" t="str">
        <f aca="false">TEXT(B9793,"YYYY-MM")</f>
        <v>2015-05</v>
      </c>
      <c r="P9793" s="18" t="n">
        <f aca="false">IFERROR(N9793/K9793,0)</f>
        <v>0.375</v>
      </c>
      <c r="Q9793" s="0" t="str">
        <f aca="false">IF(M9793=0,"No Discount",IF(M9793&lt;0.2,"Low (1-19%)",IF(M9793&lt;0.4,"Medium (20-39%)","High (40%+)")))</f>
        <v>Medium (20-39%)</v>
      </c>
      <c r="R9793" s="0" t="str">
        <f aca="false">INDEX('Lookup Tables'!$B$2:$B$5,MATCH(F9793,'Lookup Tables'!$A$2:$A$5,0))</f>
        <v>Manager A</v>
      </c>
    </row>
    <row r="9794" customFormat="false" ht="15" hidden="false" customHeight="false" outlineLevel="0" collapsed="false">
      <c r="A9794" s="0" t="s">
        <v>6899</v>
      </c>
      <c r="B9794" s="13" t="n">
        <v>42145</v>
      </c>
      <c r="C9794" s="13" t="n">
        <v>42147</v>
      </c>
      <c r="D9794" s="14" t="s">
        <v>52</v>
      </c>
      <c r="E9794" s="14" t="s">
        <v>53</v>
      </c>
      <c r="F9794" s="14" t="s">
        <v>98</v>
      </c>
      <c r="G9794" s="14" t="s">
        <v>99</v>
      </c>
      <c r="H9794" s="14" t="s">
        <v>56</v>
      </c>
      <c r="I9794" s="14" t="s">
        <v>59</v>
      </c>
      <c r="J9794" s="14" t="s">
        <v>712</v>
      </c>
      <c r="K9794" s="15" t="n">
        <v>107.772</v>
      </c>
      <c r="L9794" s="0" t="n">
        <v>2</v>
      </c>
      <c r="M9794" s="16" t="n">
        <v>0.3</v>
      </c>
      <c r="N9794" s="17" t="n">
        <v>-29.2524</v>
      </c>
      <c r="O9794" s="0" t="str">
        <f aca="false">TEXT(B9794,"YYYY-MM")</f>
        <v>2015-05</v>
      </c>
      <c r="P9794" s="18" t="n">
        <f aca="false">IFERROR(N9794/K9794,0)</f>
        <v>-0.271428571428571</v>
      </c>
      <c r="Q9794" s="0" t="str">
        <f aca="false">IF(M9794=0,"No Discount",IF(M9794&lt;0.2,"Low (1-19%)",IF(M9794&lt;0.4,"Medium (20-39%)","High (40%+)")))</f>
        <v>Medium (20-39%)</v>
      </c>
      <c r="R9794" s="0" t="str">
        <f aca="false">INDEX('Lookup Tables'!$B$2:$B$5,MATCH(F9794,'Lookup Tables'!$A$2:$A$5,0))</f>
        <v>Manager A</v>
      </c>
    </row>
    <row r="9795" customFormat="false" ht="15" hidden="false" customHeight="false" outlineLevel="0" collapsed="false">
      <c r="A9795" s="0" t="s">
        <v>6899</v>
      </c>
      <c r="B9795" s="13" t="n">
        <v>42145</v>
      </c>
      <c r="C9795" s="13" t="n">
        <v>42147</v>
      </c>
      <c r="D9795" s="14" t="s">
        <v>52</v>
      </c>
      <c r="E9795" s="14" t="s">
        <v>53</v>
      </c>
      <c r="F9795" s="14" t="s">
        <v>98</v>
      </c>
      <c r="G9795" s="14" t="s">
        <v>99</v>
      </c>
      <c r="H9795" s="14" t="s">
        <v>65</v>
      </c>
      <c r="I9795" s="14" t="s">
        <v>91</v>
      </c>
      <c r="J9795" s="14" t="s">
        <v>1181</v>
      </c>
      <c r="K9795" s="15" t="n">
        <v>4.832</v>
      </c>
      <c r="L9795" s="0" t="n">
        <v>1</v>
      </c>
      <c r="M9795" s="16" t="n">
        <v>0.2</v>
      </c>
      <c r="N9795" s="17" t="n">
        <v>1.6308</v>
      </c>
      <c r="O9795" s="0" t="str">
        <f aca="false">TEXT(B9795,"YYYY-MM")</f>
        <v>2015-05</v>
      </c>
      <c r="P9795" s="18" t="n">
        <f aca="false">IFERROR(N9795/K9795,0)</f>
        <v>0.3375</v>
      </c>
      <c r="Q9795" s="0" t="str">
        <f aca="false">IF(M9795=0,"No Discount",IF(M9795&lt;0.2,"Low (1-19%)",IF(M9795&lt;0.4,"Medium (20-39%)","High (40%+)")))</f>
        <v>Medium (20-39%)</v>
      </c>
      <c r="R9795" s="0" t="str">
        <f aca="false">INDEX('Lookup Tables'!$B$2:$B$5,MATCH(F9795,'Lookup Tables'!$A$2:$A$5,0))</f>
        <v>Manager A</v>
      </c>
    </row>
    <row r="9796" customFormat="false" ht="15" hidden="false" customHeight="false" outlineLevel="0" collapsed="false">
      <c r="A9796" s="0" t="s">
        <v>6899</v>
      </c>
      <c r="B9796" s="13" t="n">
        <v>42145</v>
      </c>
      <c r="C9796" s="13" t="n">
        <v>42147</v>
      </c>
      <c r="D9796" s="14" t="s">
        <v>52</v>
      </c>
      <c r="E9796" s="14" t="s">
        <v>53</v>
      </c>
      <c r="F9796" s="14" t="s">
        <v>98</v>
      </c>
      <c r="G9796" s="14" t="s">
        <v>99</v>
      </c>
      <c r="H9796" s="14" t="s">
        <v>65</v>
      </c>
      <c r="I9796" s="14" t="s">
        <v>83</v>
      </c>
      <c r="J9796" s="14" t="s">
        <v>1803</v>
      </c>
      <c r="K9796" s="15" t="n">
        <v>18.24</v>
      </c>
      <c r="L9796" s="0" t="n">
        <v>3</v>
      </c>
      <c r="M9796" s="16" t="n">
        <v>0.8</v>
      </c>
      <c r="N9796" s="17" t="n">
        <v>-31.008</v>
      </c>
      <c r="O9796" s="0" t="str">
        <f aca="false">TEXT(B9796,"YYYY-MM")</f>
        <v>2015-05</v>
      </c>
      <c r="P9796" s="18" t="n">
        <f aca="false">IFERROR(N9796/K9796,0)</f>
        <v>-1.7</v>
      </c>
      <c r="Q9796" s="0" t="str">
        <f aca="false">IF(M9796=0,"No Discount",IF(M9796&lt;0.2,"Low (1-19%)",IF(M9796&lt;0.4,"Medium (20-39%)","High (40%+)")))</f>
        <v>High (40%+)</v>
      </c>
      <c r="R9796" s="0" t="str">
        <f aca="false">INDEX('Lookup Tables'!$B$2:$B$5,MATCH(F9796,'Lookup Tables'!$A$2:$A$5,0))</f>
        <v>Manager A</v>
      </c>
    </row>
    <row r="9797" customFormat="false" ht="15" hidden="false" customHeight="false" outlineLevel="0" collapsed="false">
      <c r="A9797" s="0" t="s">
        <v>6900</v>
      </c>
      <c r="B9797" s="13" t="n">
        <v>42876</v>
      </c>
      <c r="C9797" s="13" t="n">
        <v>42883</v>
      </c>
      <c r="D9797" s="14" t="s">
        <v>69</v>
      </c>
      <c r="E9797" s="14" t="s">
        <v>62</v>
      </c>
      <c r="F9797" s="14" t="s">
        <v>98</v>
      </c>
      <c r="G9797" s="14" t="s">
        <v>146</v>
      </c>
      <c r="H9797" s="14" t="s">
        <v>65</v>
      </c>
      <c r="I9797" s="14" t="s">
        <v>83</v>
      </c>
      <c r="J9797" s="14" t="s">
        <v>1528</v>
      </c>
      <c r="K9797" s="15" t="n">
        <v>3.798</v>
      </c>
      <c r="L9797" s="0" t="n">
        <v>3</v>
      </c>
      <c r="M9797" s="16" t="n">
        <v>0.8</v>
      </c>
      <c r="N9797" s="17" t="n">
        <v>-5.8869</v>
      </c>
      <c r="O9797" s="0" t="str">
        <f aca="false">TEXT(B9797,"YYYY-MM")</f>
        <v>2017-05</v>
      </c>
      <c r="P9797" s="18" t="n">
        <f aca="false">IFERROR(N9797/K9797,0)</f>
        <v>-1.55</v>
      </c>
      <c r="Q9797" s="0" t="str">
        <f aca="false">IF(M9797=0,"No Discount",IF(M9797&lt;0.2,"Low (1-19%)",IF(M9797&lt;0.4,"Medium (20-39%)","High (40%+)")))</f>
        <v>High (40%+)</v>
      </c>
      <c r="R9797" s="0" t="str">
        <f aca="false">INDEX('Lookup Tables'!$B$2:$B$5,MATCH(F9797,'Lookup Tables'!$A$2:$A$5,0))</f>
        <v>Manager A</v>
      </c>
    </row>
    <row r="9798" customFormat="false" ht="15" hidden="false" customHeight="false" outlineLevel="0" collapsed="false">
      <c r="A9798" s="0" t="s">
        <v>6901</v>
      </c>
      <c r="B9798" s="13" t="n">
        <v>42381</v>
      </c>
      <c r="C9798" s="13" t="n">
        <v>42386</v>
      </c>
      <c r="D9798" s="14" t="s">
        <v>69</v>
      </c>
      <c r="E9798" s="14" t="s">
        <v>62</v>
      </c>
      <c r="F9798" s="14" t="s">
        <v>117</v>
      </c>
      <c r="G9798" s="14" t="s">
        <v>269</v>
      </c>
      <c r="H9798" s="14" t="s">
        <v>65</v>
      </c>
      <c r="I9798" s="14" t="s">
        <v>78</v>
      </c>
      <c r="J9798" s="14" t="s">
        <v>585</v>
      </c>
      <c r="K9798" s="15" t="n">
        <v>10.368</v>
      </c>
      <c r="L9798" s="0" t="n">
        <v>2</v>
      </c>
      <c r="M9798" s="16" t="n">
        <v>0.2</v>
      </c>
      <c r="N9798" s="17" t="n">
        <v>1.5552</v>
      </c>
      <c r="O9798" s="0" t="str">
        <f aca="false">TEXT(B9798,"YYYY-MM")</f>
        <v>2016-01</v>
      </c>
      <c r="P9798" s="18" t="n">
        <f aca="false">IFERROR(N9798/K9798,0)</f>
        <v>0.15</v>
      </c>
      <c r="Q9798" s="0" t="str">
        <f aca="false">IF(M9798=0,"No Discount",IF(M9798&lt;0.2,"Low (1-19%)",IF(M9798&lt;0.4,"Medium (20-39%)","High (40%+)")))</f>
        <v>Medium (20-39%)</v>
      </c>
      <c r="R9798" s="0" t="str">
        <f aca="false">INDEX('Lookup Tables'!$B$2:$B$5,MATCH(F9798,'Lookup Tables'!$A$2:$A$5,0))</f>
        <v>Manager B</v>
      </c>
    </row>
    <row r="9799" customFormat="false" ht="15" hidden="false" customHeight="false" outlineLevel="0" collapsed="false">
      <c r="A9799" s="0" t="s">
        <v>6901</v>
      </c>
      <c r="B9799" s="13" t="n">
        <v>42381</v>
      </c>
      <c r="C9799" s="13" t="n">
        <v>42386</v>
      </c>
      <c r="D9799" s="14" t="s">
        <v>69</v>
      </c>
      <c r="E9799" s="14" t="s">
        <v>62</v>
      </c>
      <c r="F9799" s="14" t="s">
        <v>117</v>
      </c>
      <c r="G9799" s="14" t="s">
        <v>269</v>
      </c>
      <c r="H9799" s="14" t="s">
        <v>80</v>
      </c>
      <c r="I9799" s="14" t="s">
        <v>81</v>
      </c>
      <c r="J9799" s="14" t="s">
        <v>138</v>
      </c>
      <c r="K9799" s="15" t="n">
        <v>235.188</v>
      </c>
      <c r="L9799" s="0" t="n">
        <v>2</v>
      </c>
      <c r="M9799" s="16" t="n">
        <v>0.4</v>
      </c>
      <c r="N9799" s="17" t="n">
        <v>-43.1178</v>
      </c>
      <c r="O9799" s="0" t="str">
        <f aca="false">TEXT(B9799,"YYYY-MM")</f>
        <v>2016-01</v>
      </c>
      <c r="P9799" s="18" t="n">
        <f aca="false">IFERROR(N9799/K9799,0)</f>
        <v>-0.183333333333333</v>
      </c>
      <c r="Q9799" s="0" t="str">
        <f aca="false">IF(M9799=0,"No Discount",IF(M9799&lt;0.2,"Low (1-19%)",IF(M9799&lt;0.4,"Medium (20-39%)","High (40%+)")))</f>
        <v>High (40%+)</v>
      </c>
      <c r="R9799" s="0" t="str">
        <f aca="false">INDEX('Lookup Tables'!$B$2:$B$5,MATCH(F9799,'Lookup Tables'!$A$2:$A$5,0))</f>
        <v>Manager B</v>
      </c>
    </row>
    <row r="9800" customFormat="false" ht="15" hidden="false" customHeight="false" outlineLevel="0" collapsed="false">
      <c r="A9800" s="0" t="s">
        <v>6901</v>
      </c>
      <c r="B9800" s="13" t="n">
        <v>42381</v>
      </c>
      <c r="C9800" s="13" t="n">
        <v>42386</v>
      </c>
      <c r="D9800" s="14" t="s">
        <v>69</v>
      </c>
      <c r="E9800" s="14" t="s">
        <v>62</v>
      </c>
      <c r="F9800" s="14" t="s">
        <v>117</v>
      </c>
      <c r="G9800" s="14" t="s">
        <v>269</v>
      </c>
      <c r="H9800" s="14" t="s">
        <v>80</v>
      </c>
      <c r="I9800" s="14" t="s">
        <v>81</v>
      </c>
      <c r="J9800" s="14" t="s">
        <v>2684</v>
      </c>
      <c r="K9800" s="15" t="n">
        <v>26.376</v>
      </c>
      <c r="L9800" s="0" t="n">
        <v>4</v>
      </c>
      <c r="M9800" s="16" t="n">
        <v>0.4</v>
      </c>
      <c r="N9800" s="17" t="n">
        <v>2.6376</v>
      </c>
      <c r="O9800" s="0" t="str">
        <f aca="false">TEXT(B9800,"YYYY-MM")</f>
        <v>2016-01</v>
      </c>
      <c r="P9800" s="18" t="n">
        <f aca="false">IFERROR(N9800/K9800,0)</f>
        <v>0.1</v>
      </c>
      <c r="Q9800" s="0" t="str">
        <f aca="false">IF(M9800=0,"No Discount",IF(M9800&lt;0.2,"Low (1-19%)",IF(M9800&lt;0.4,"Medium (20-39%)","High (40%+)")))</f>
        <v>High (40%+)</v>
      </c>
      <c r="R9800" s="0" t="str">
        <f aca="false">INDEX('Lookup Tables'!$B$2:$B$5,MATCH(F9800,'Lookup Tables'!$A$2:$A$5,0))</f>
        <v>Manager B</v>
      </c>
    </row>
    <row r="9801" customFormat="false" ht="15" hidden="false" customHeight="false" outlineLevel="0" collapsed="false">
      <c r="A9801" s="0" t="s">
        <v>6901</v>
      </c>
      <c r="B9801" s="13" t="n">
        <v>42381</v>
      </c>
      <c r="C9801" s="13" t="n">
        <v>42386</v>
      </c>
      <c r="D9801" s="14" t="s">
        <v>69</v>
      </c>
      <c r="E9801" s="14" t="s">
        <v>62</v>
      </c>
      <c r="F9801" s="14" t="s">
        <v>117</v>
      </c>
      <c r="G9801" s="14" t="s">
        <v>269</v>
      </c>
      <c r="H9801" s="14" t="s">
        <v>80</v>
      </c>
      <c r="I9801" s="14" t="s">
        <v>123</v>
      </c>
      <c r="J9801" s="14" t="s">
        <v>4153</v>
      </c>
      <c r="K9801" s="15" t="n">
        <v>10.384</v>
      </c>
      <c r="L9801" s="0" t="n">
        <v>2</v>
      </c>
      <c r="M9801" s="16" t="n">
        <v>0.2</v>
      </c>
      <c r="N9801" s="17" t="n">
        <v>2.2066</v>
      </c>
      <c r="O9801" s="0" t="str">
        <f aca="false">TEXT(B9801,"YYYY-MM")</f>
        <v>2016-01</v>
      </c>
      <c r="P9801" s="18" t="n">
        <f aca="false">IFERROR(N9801/K9801,0)</f>
        <v>0.2125</v>
      </c>
      <c r="Q9801" s="0" t="str">
        <f aca="false">IF(M9801=0,"No Discount",IF(M9801&lt;0.2,"Low (1-19%)",IF(M9801&lt;0.4,"Medium (20-39%)","High (40%+)")))</f>
        <v>Medium (20-39%)</v>
      </c>
      <c r="R9801" s="0" t="str">
        <f aca="false">INDEX('Lookup Tables'!$B$2:$B$5,MATCH(F9801,'Lookup Tables'!$A$2:$A$5,0))</f>
        <v>Manager B</v>
      </c>
    </row>
    <row r="9802" customFormat="false" ht="15" hidden="false" customHeight="false" outlineLevel="0" collapsed="false">
      <c r="A9802" s="0" t="s">
        <v>6901</v>
      </c>
      <c r="B9802" s="13" t="n">
        <v>42381</v>
      </c>
      <c r="C9802" s="13" t="n">
        <v>42386</v>
      </c>
      <c r="D9802" s="14" t="s">
        <v>69</v>
      </c>
      <c r="E9802" s="14" t="s">
        <v>62</v>
      </c>
      <c r="F9802" s="14" t="s">
        <v>117</v>
      </c>
      <c r="G9802" s="14" t="s">
        <v>269</v>
      </c>
      <c r="H9802" s="14" t="s">
        <v>80</v>
      </c>
      <c r="I9802" s="14" t="s">
        <v>81</v>
      </c>
      <c r="J9802" s="14" t="s">
        <v>850</v>
      </c>
      <c r="K9802" s="15" t="n">
        <v>107.118</v>
      </c>
      <c r="L9802" s="0" t="n">
        <v>3</v>
      </c>
      <c r="M9802" s="16" t="n">
        <v>0.4</v>
      </c>
      <c r="N9802" s="17" t="n">
        <v>-21.4236</v>
      </c>
      <c r="O9802" s="0" t="str">
        <f aca="false">TEXT(B9802,"YYYY-MM")</f>
        <v>2016-01</v>
      </c>
      <c r="P9802" s="18" t="n">
        <f aca="false">IFERROR(N9802/K9802,0)</f>
        <v>-0.2</v>
      </c>
      <c r="Q9802" s="0" t="str">
        <f aca="false">IF(M9802=0,"No Discount",IF(M9802&lt;0.2,"Low (1-19%)",IF(M9802&lt;0.4,"Medium (20-39%)","High (40%+)")))</f>
        <v>High (40%+)</v>
      </c>
      <c r="R9802" s="0" t="str">
        <f aca="false">INDEX('Lookup Tables'!$B$2:$B$5,MATCH(F9802,'Lookup Tables'!$A$2:$A$5,0))</f>
        <v>Manager B</v>
      </c>
    </row>
    <row r="9803" customFormat="false" ht="15" hidden="false" customHeight="false" outlineLevel="0" collapsed="false">
      <c r="A9803" s="0" t="s">
        <v>6902</v>
      </c>
      <c r="B9803" s="13" t="n">
        <v>43372</v>
      </c>
      <c r="C9803" s="13" t="n">
        <v>43379</v>
      </c>
      <c r="D9803" s="14" t="s">
        <v>69</v>
      </c>
      <c r="E9803" s="14" t="s">
        <v>53</v>
      </c>
      <c r="F9803" s="14" t="s">
        <v>63</v>
      </c>
      <c r="G9803" s="14" t="s">
        <v>64</v>
      </c>
      <c r="H9803" s="14" t="s">
        <v>65</v>
      </c>
      <c r="I9803" s="14" t="s">
        <v>303</v>
      </c>
      <c r="J9803" s="14" t="s">
        <v>2276</v>
      </c>
      <c r="K9803" s="15" t="n">
        <v>97.3</v>
      </c>
      <c r="L9803" s="0" t="n">
        <v>7</v>
      </c>
      <c r="M9803" s="16" t="n">
        <v>0</v>
      </c>
      <c r="N9803" s="17" t="n">
        <v>28.217</v>
      </c>
      <c r="O9803" s="0" t="str">
        <f aca="false">TEXT(B9803,"YYYY-MM")</f>
        <v>2018-09</v>
      </c>
      <c r="P9803" s="18" t="n">
        <f aca="false">IFERROR(N9803/K9803,0)</f>
        <v>0.29</v>
      </c>
      <c r="Q9803" s="0" t="str">
        <f aca="false">IF(M9803=0,"No Discount",IF(M9803&lt;0.2,"Low (1-19%)",IF(M9803&lt;0.4,"Medium (20-39%)","High (40%+)")))</f>
        <v>No Discount</v>
      </c>
      <c r="R9803" s="0" t="str">
        <f aca="false">INDEX('Lookup Tables'!$B$2:$B$5,MATCH(F9803,'Lookup Tables'!$A$2:$A$5,0))</f>
        <v>Manager D</v>
      </c>
    </row>
    <row r="9804" customFormat="false" ht="15" hidden="false" customHeight="false" outlineLevel="0" collapsed="false">
      <c r="A9804" s="0" t="s">
        <v>6903</v>
      </c>
      <c r="B9804" s="13" t="n">
        <v>42569</v>
      </c>
      <c r="C9804" s="13" t="n">
        <v>42571</v>
      </c>
      <c r="D9804" s="14" t="s">
        <v>52</v>
      </c>
      <c r="E9804" s="14" t="s">
        <v>53</v>
      </c>
      <c r="F9804" s="14" t="s">
        <v>117</v>
      </c>
      <c r="G9804" s="14" t="s">
        <v>170</v>
      </c>
      <c r="H9804" s="14" t="s">
        <v>65</v>
      </c>
      <c r="I9804" s="14" t="s">
        <v>83</v>
      </c>
      <c r="J9804" s="14" t="s">
        <v>205</v>
      </c>
      <c r="K9804" s="15" t="n">
        <v>3.328</v>
      </c>
      <c r="L9804" s="0" t="n">
        <v>2</v>
      </c>
      <c r="M9804" s="16" t="n">
        <v>0.2</v>
      </c>
      <c r="N9804" s="17" t="n">
        <v>1.2064</v>
      </c>
      <c r="O9804" s="0" t="str">
        <f aca="false">TEXT(B9804,"YYYY-MM")</f>
        <v>2016-07</v>
      </c>
      <c r="P9804" s="18" t="n">
        <f aca="false">IFERROR(N9804/K9804,0)</f>
        <v>0.3625</v>
      </c>
      <c r="Q9804" s="0" t="str">
        <f aca="false">IF(M9804=0,"No Discount",IF(M9804&lt;0.2,"Low (1-19%)",IF(M9804&lt;0.4,"Medium (20-39%)","High (40%+)")))</f>
        <v>Medium (20-39%)</v>
      </c>
      <c r="R9804" s="0" t="str">
        <f aca="false">INDEX('Lookup Tables'!$B$2:$B$5,MATCH(F9804,'Lookup Tables'!$A$2:$A$5,0))</f>
        <v>Manager B</v>
      </c>
    </row>
    <row r="9805" customFormat="false" ht="15" hidden="false" customHeight="false" outlineLevel="0" collapsed="false">
      <c r="A9805" s="0" t="s">
        <v>6903</v>
      </c>
      <c r="B9805" s="13" t="n">
        <v>42569</v>
      </c>
      <c r="C9805" s="13" t="n">
        <v>42571</v>
      </c>
      <c r="D9805" s="14" t="s">
        <v>52</v>
      </c>
      <c r="E9805" s="14" t="s">
        <v>53</v>
      </c>
      <c r="F9805" s="14" t="s">
        <v>117</v>
      </c>
      <c r="G9805" s="14" t="s">
        <v>170</v>
      </c>
      <c r="H9805" s="14" t="s">
        <v>80</v>
      </c>
      <c r="I9805" s="14" t="s">
        <v>81</v>
      </c>
      <c r="J9805" s="14" t="s">
        <v>2351</v>
      </c>
      <c r="K9805" s="15" t="n">
        <v>135.99</v>
      </c>
      <c r="L9805" s="0" t="n">
        <v>1</v>
      </c>
      <c r="M9805" s="16" t="n">
        <v>0</v>
      </c>
      <c r="N9805" s="17" t="n">
        <v>36.7173</v>
      </c>
      <c r="O9805" s="0" t="str">
        <f aca="false">TEXT(B9805,"YYYY-MM")</f>
        <v>2016-07</v>
      </c>
      <c r="P9805" s="18" t="n">
        <f aca="false">IFERROR(N9805/K9805,0)</f>
        <v>0.27</v>
      </c>
      <c r="Q9805" s="0" t="str">
        <f aca="false">IF(M9805=0,"No Discount",IF(M9805&lt;0.2,"Low (1-19%)",IF(M9805&lt;0.4,"Medium (20-39%)","High (40%+)")))</f>
        <v>No Discount</v>
      </c>
      <c r="R9805" s="0" t="str">
        <f aca="false">INDEX('Lookup Tables'!$B$2:$B$5,MATCH(F9805,'Lookup Tables'!$A$2:$A$5,0))</f>
        <v>Manager B</v>
      </c>
    </row>
    <row r="9806" customFormat="false" ht="15" hidden="false" customHeight="false" outlineLevel="0" collapsed="false">
      <c r="A9806" s="0" t="s">
        <v>6903</v>
      </c>
      <c r="B9806" s="13" t="n">
        <v>42569</v>
      </c>
      <c r="C9806" s="13" t="n">
        <v>42571</v>
      </c>
      <c r="D9806" s="14" t="s">
        <v>52</v>
      </c>
      <c r="E9806" s="14" t="s">
        <v>53</v>
      </c>
      <c r="F9806" s="14" t="s">
        <v>117</v>
      </c>
      <c r="G9806" s="14" t="s">
        <v>170</v>
      </c>
      <c r="H9806" s="14" t="s">
        <v>56</v>
      </c>
      <c r="I9806" s="14" t="s">
        <v>76</v>
      </c>
      <c r="J9806" s="14" t="s">
        <v>2404</v>
      </c>
      <c r="K9806" s="15" t="n">
        <v>7.38</v>
      </c>
      <c r="L9806" s="0" t="n">
        <v>1</v>
      </c>
      <c r="M9806" s="16" t="n">
        <v>0</v>
      </c>
      <c r="N9806" s="17" t="n">
        <v>2.1402</v>
      </c>
      <c r="O9806" s="0" t="str">
        <f aca="false">TEXT(B9806,"YYYY-MM")</f>
        <v>2016-07</v>
      </c>
      <c r="P9806" s="18" t="n">
        <f aca="false">IFERROR(N9806/K9806,0)</f>
        <v>0.29</v>
      </c>
      <c r="Q9806" s="0" t="str">
        <f aca="false">IF(M9806=0,"No Discount",IF(M9806&lt;0.2,"Low (1-19%)",IF(M9806&lt;0.4,"Medium (20-39%)","High (40%+)")))</f>
        <v>No Discount</v>
      </c>
      <c r="R9806" s="0" t="str">
        <f aca="false">INDEX('Lookup Tables'!$B$2:$B$5,MATCH(F9806,'Lookup Tables'!$A$2:$A$5,0))</f>
        <v>Manager B</v>
      </c>
    </row>
    <row r="9807" customFormat="false" ht="15" hidden="false" customHeight="false" outlineLevel="0" collapsed="false">
      <c r="A9807" s="0" t="s">
        <v>6904</v>
      </c>
      <c r="B9807" s="13" t="n">
        <v>43029</v>
      </c>
      <c r="C9807" s="13" t="n">
        <v>43034</v>
      </c>
      <c r="D9807" s="14" t="s">
        <v>69</v>
      </c>
      <c r="E9807" s="14" t="s">
        <v>97</v>
      </c>
      <c r="F9807" s="14" t="s">
        <v>54</v>
      </c>
      <c r="G9807" s="14" t="s">
        <v>70</v>
      </c>
      <c r="H9807" s="14" t="s">
        <v>56</v>
      </c>
      <c r="I9807" s="14" t="s">
        <v>76</v>
      </c>
      <c r="J9807" s="14" t="s">
        <v>2144</v>
      </c>
      <c r="K9807" s="15" t="n">
        <v>45.568</v>
      </c>
      <c r="L9807" s="0" t="n">
        <v>2</v>
      </c>
      <c r="M9807" s="16" t="n">
        <v>0.2</v>
      </c>
      <c r="N9807" s="17" t="n">
        <v>9.6832</v>
      </c>
      <c r="O9807" s="0" t="str">
        <f aca="false">TEXT(B9807,"YYYY-MM")</f>
        <v>2017-10</v>
      </c>
      <c r="P9807" s="18" t="n">
        <f aca="false">IFERROR(N9807/K9807,0)</f>
        <v>0.2125</v>
      </c>
      <c r="Q9807" s="0" t="str">
        <f aca="false">IF(M9807=0,"No Discount",IF(M9807&lt;0.2,"Low (1-19%)",IF(M9807&lt;0.4,"Medium (20-39%)","High (40%+)")))</f>
        <v>Medium (20-39%)</v>
      </c>
      <c r="R9807" s="0" t="str">
        <f aca="false">INDEX('Lookup Tables'!$B$2:$B$5,MATCH(F9807,'Lookup Tables'!$A$2:$A$5,0))</f>
        <v>Manager C</v>
      </c>
    </row>
    <row r="9808" customFormat="false" ht="15" hidden="false" customHeight="false" outlineLevel="0" collapsed="false">
      <c r="A9808" s="0" t="s">
        <v>6904</v>
      </c>
      <c r="B9808" s="13" t="n">
        <v>43029</v>
      </c>
      <c r="C9808" s="13" t="n">
        <v>43034</v>
      </c>
      <c r="D9808" s="14" t="s">
        <v>69</v>
      </c>
      <c r="E9808" s="14" t="s">
        <v>97</v>
      </c>
      <c r="F9808" s="14" t="s">
        <v>54</v>
      </c>
      <c r="G9808" s="14" t="s">
        <v>70</v>
      </c>
      <c r="H9808" s="14" t="s">
        <v>65</v>
      </c>
      <c r="I9808" s="14" t="s">
        <v>83</v>
      </c>
      <c r="J9808" s="14" t="s">
        <v>2328</v>
      </c>
      <c r="K9808" s="15" t="n">
        <v>28.752</v>
      </c>
      <c r="L9808" s="0" t="n">
        <v>8</v>
      </c>
      <c r="M9808" s="16" t="n">
        <v>0.7</v>
      </c>
      <c r="N9808" s="17" t="n">
        <v>-21.0848</v>
      </c>
      <c r="O9808" s="0" t="str">
        <f aca="false">TEXT(B9808,"YYYY-MM")</f>
        <v>2017-10</v>
      </c>
      <c r="P9808" s="18" t="n">
        <f aca="false">IFERROR(N9808/K9808,0)</f>
        <v>-0.733333333333333</v>
      </c>
      <c r="Q9808" s="0" t="str">
        <f aca="false">IF(M9808=0,"No Discount",IF(M9808&lt;0.2,"Low (1-19%)",IF(M9808&lt;0.4,"Medium (20-39%)","High (40%+)")))</f>
        <v>High (40%+)</v>
      </c>
      <c r="R9808" s="0" t="str">
        <f aca="false">INDEX('Lookup Tables'!$B$2:$B$5,MATCH(F9808,'Lookup Tables'!$A$2:$A$5,0))</f>
        <v>Manager C</v>
      </c>
    </row>
    <row r="9809" customFormat="false" ht="15" hidden="false" customHeight="false" outlineLevel="0" collapsed="false">
      <c r="A9809" s="0" t="s">
        <v>6905</v>
      </c>
      <c r="B9809" s="13" t="n">
        <v>43308</v>
      </c>
      <c r="C9809" s="13" t="n">
        <v>43313</v>
      </c>
      <c r="D9809" s="14" t="s">
        <v>52</v>
      </c>
      <c r="E9809" s="14" t="s">
        <v>53</v>
      </c>
      <c r="F9809" s="14" t="s">
        <v>54</v>
      </c>
      <c r="G9809" s="14" t="s">
        <v>90</v>
      </c>
      <c r="H9809" s="14" t="s">
        <v>56</v>
      </c>
      <c r="I9809" s="14" t="s">
        <v>59</v>
      </c>
      <c r="J9809" s="14" t="s">
        <v>187</v>
      </c>
      <c r="K9809" s="15" t="n">
        <v>194.848</v>
      </c>
      <c r="L9809" s="0" t="n">
        <v>4</v>
      </c>
      <c r="M9809" s="16" t="n">
        <v>0.2</v>
      </c>
      <c r="N9809" s="17" t="n">
        <v>12.178</v>
      </c>
      <c r="O9809" s="0" t="str">
        <f aca="false">TEXT(B9809,"YYYY-MM")</f>
        <v>2018-07</v>
      </c>
      <c r="P9809" s="18" t="n">
        <f aca="false">IFERROR(N9809/K9809,0)</f>
        <v>0.0625</v>
      </c>
      <c r="Q9809" s="0" t="str">
        <f aca="false">IF(M9809=0,"No Discount",IF(M9809&lt;0.2,"Low (1-19%)",IF(M9809&lt;0.4,"Medium (20-39%)","High (40%+)")))</f>
        <v>Medium (20-39%)</v>
      </c>
      <c r="R9809" s="0" t="str">
        <f aca="false">INDEX('Lookup Tables'!$B$2:$B$5,MATCH(F9809,'Lookup Tables'!$A$2:$A$5,0))</f>
        <v>Manager C</v>
      </c>
    </row>
    <row r="9810" customFormat="false" ht="15" hidden="false" customHeight="false" outlineLevel="0" collapsed="false">
      <c r="A9810" s="0" t="s">
        <v>6906</v>
      </c>
      <c r="B9810" s="13" t="n">
        <v>43302</v>
      </c>
      <c r="C9810" s="13" t="n">
        <v>43307</v>
      </c>
      <c r="D9810" s="14" t="s">
        <v>69</v>
      </c>
      <c r="E9810" s="14" t="s">
        <v>53</v>
      </c>
      <c r="F9810" s="14" t="s">
        <v>98</v>
      </c>
      <c r="G9810" s="14" t="s">
        <v>146</v>
      </c>
      <c r="H9810" s="14" t="s">
        <v>65</v>
      </c>
      <c r="I9810" s="14" t="s">
        <v>83</v>
      </c>
      <c r="J9810" s="14" t="s">
        <v>1999</v>
      </c>
      <c r="K9810" s="15" t="n">
        <v>2.112</v>
      </c>
      <c r="L9810" s="0" t="n">
        <v>2</v>
      </c>
      <c r="M9810" s="16" t="n">
        <v>0.8</v>
      </c>
      <c r="N9810" s="17" t="n">
        <v>-3.3792</v>
      </c>
      <c r="O9810" s="0" t="str">
        <f aca="false">TEXT(B9810,"YYYY-MM")</f>
        <v>2018-07</v>
      </c>
      <c r="P9810" s="18" t="n">
        <f aca="false">IFERROR(N9810/K9810,0)</f>
        <v>-1.6</v>
      </c>
      <c r="Q9810" s="0" t="str">
        <f aca="false">IF(M9810=0,"No Discount",IF(M9810&lt;0.2,"Low (1-19%)",IF(M9810&lt;0.4,"Medium (20-39%)","High (40%+)")))</f>
        <v>High (40%+)</v>
      </c>
      <c r="R9810" s="0" t="str">
        <f aca="false">INDEX('Lookup Tables'!$B$2:$B$5,MATCH(F9810,'Lookup Tables'!$A$2:$A$5,0))</f>
        <v>Manager A</v>
      </c>
    </row>
    <row r="9811" customFormat="false" ht="15" hidden="false" customHeight="false" outlineLevel="0" collapsed="false">
      <c r="A9811" s="0" t="s">
        <v>6907</v>
      </c>
      <c r="B9811" s="13" t="n">
        <v>42315</v>
      </c>
      <c r="C9811" s="13" t="n">
        <v>42319</v>
      </c>
      <c r="D9811" s="14" t="s">
        <v>52</v>
      </c>
      <c r="E9811" s="14" t="s">
        <v>53</v>
      </c>
      <c r="F9811" s="14" t="s">
        <v>63</v>
      </c>
      <c r="G9811" s="14" t="s">
        <v>237</v>
      </c>
      <c r="H9811" s="14" t="s">
        <v>65</v>
      </c>
      <c r="I9811" s="14" t="s">
        <v>91</v>
      </c>
      <c r="J9811" s="14" t="s">
        <v>231</v>
      </c>
      <c r="K9811" s="15" t="n">
        <v>25.92</v>
      </c>
      <c r="L9811" s="0" t="n">
        <v>5</v>
      </c>
      <c r="M9811" s="16" t="n">
        <v>0.2</v>
      </c>
      <c r="N9811" s="17" t="n">
        <v>9.072</v>
      </c>
      <c r="O9811" s="0" t="str">
        <f aca="false">TEXT(B9811,"YYYY-MM")</f>
        <v>2015-11</v>
      </c>
      <c r="P9811" s="18" t="n">
        <f aca="false">IFERROR(N9811/K9811,0)</f>
        <v>0.35</v>
      </c>
      <c r="Q9811" s="0" t="str">
        <f aca="false">IF(M9811=0,"No Discount",IF(M9811&lt;0.2,"Low (1-19%)",IF(M9811&lt;0.4,"Medium (20-39%)","High (40%+)")))</f>
        <v>Medium (20-39%)</v>
      </c>
      <c r="R9811" s="0" t="str">
        <f aca="false">INDEX('Lookup Tables'!$B$2:$B$5,MATCH(F9811,'Lookup Tables'!$A$2:$A$5,0))</f>
        <v>Manager D</v>
      </c>
    </row>
    <row r="9812" customFormat="false" ht="15" hidden="false" customHeight="false" outlineLevel="0" collapsed="false">
      <c r="A9812" s="0" t="s">
        <v>6907</v>
      </c>
      <c r="B9812" s="13" t="n">
        <v>42315</v>
      </c>
      <c r="C9812" s="13" t="n">
        <v>42319</v>
      </c>
      <c r="D9812" s="14" t="s">
        <v>52</v>
      </c>
      <c r="E9812" s="14" t="s">
        <v>53</v>
      </c>
      <c r="F9812" s="14" t="s">
        <v>63</v>
      </c>
      <c r="G9812" s="14" t="s">
        <v>237</v>
      </c>
      <c r="H9812" s="14" t="s">
        <v>65</v>
      </c>
      <c r="I9812" s="14" t="s">
        <v>78</v>
      </c>
      <c r="J9812" s="14" t="s">
        <v>1759</v>
      </c>
      <c r="K9812" s="15" t="n">
        <v>120.768</v>
      </c>
      <c r="L9812" s="0" t="n">
        <v>4</v>
      </c>
      <c r="M9812" s="16" t="n">
        <v>0.2</v>
      </c>
      <c r="N9812" s="17" t="n">
        <v>9.0576</v>
      </c>
      <c r="O9812" s="0" t="str">
        <f aca="false">TEXT(B9812,"YYYY-MM")</f>
        <v>2015-11</v>
      </c>
      <c r="P9812" s="18" t="n">
        <f aca="false">IFERROR(N9812/K9812,0)</f>
        <v>0.075</v>
      </c>
      <c r="Q9812" s="0" t="str">
        <f aca="false">IF(M9812=0,"No Discount",IF(M9812&lt;0.2,"Low (1-19%)",IF(M9812&lt;0.4,"Medium (20-39%)","High (40%+)")))</f>
        <v>Medium (20-39%)</v>
      </c>
      <c r="R9812" s="0" t="str">
        <f aca="false">INDEX('Lookup Tables'!$B$2:$B$5,MATCH(F9812,'Lookup Tables'!$A$2:$A$5,0))</f>
        <v>Manager D</v>
      </c>
    </row>
    <row r="9813" customFormat="false" ht="15" hidden="false" customHeight="false" outlineLevel="0" collapsed="false">
      <c r="A9813" s="0" t="s">
        <v>6908</v>
      </c>
      <c r="B9813" s="13" t="n">
        <v>43066</v>
      </c>
      <c r="C9813" s="13" t="n">
        <v>43069</v>
      </c>
      <c r="D9813" s="14" t="s">
        <v>137</v>
      </c>
      <c r="E9813" s="14" t="s">
        <v>53</v>
      </c>
      <c r="F9813" s="14" t="s">
        <v>117</v>
      </c>
      <c r="G9813" s="14" t="s">
        <v>391</v>
      </c>
      <c r="H9813" s="14" t="s">
        <v>65</v>
      </c>
      <c r="I9813" s="14" t="s">
        <v>91</v>
      </c>
      <c r="J9813" s="14" t="s">
        <v>2853</v>
      </c>
      <c r="K9813" s="15" t="n">
        <v>25.92</v>
      </c>
      <c r="L9813" s="0" t="n">
        <v>4</v>
      </c>
      <c r="M9813" s="16" t="n">
        <v>0</v>
      </c>
      <c r="N9813" s="17" t="n">
        <v>12.4416</v>
      </c>
      <c r="O9813" s="0" t="str">
        <f aca="false">TEXT(B9813,"YYYY-MM")</f>
        <v>2017-11</v>
      </c>
      <c r="P9813" s="18" t="n">
        <f aca="false">IFERROR(N9813/K9813,0)</f>
        <v>0.48</v>
      </c>
      <c r="Q9813" s="0" t="str">
        <f aca="false">IF(M9813=0,"No Discount",IF(M9813&lt;0.2,"Low (1-19%)",IF(M9813&lt;0.4,"Medium (20-39%)","High (40%+)")))</f>
        <v>No Discount</v>
      </c>
      <c r="R9813" s="0" t="str">
        <f aca="false">INDEX('Lookup Tables'!$B$2:$B$5,MATCH(F9813,'Lookup Tables'!$A$2:$A$5,0))</f>
        <v>Manager B</v>
      </c>
    </row>
    <row r="9814" customFormat="false" ht="15" hidden="false" customHeight="false" outlineLevel="0" collapsed="false">
      <c r="A9814" s="0" t="s">
        <v>6908</v>
      </c>
      <c r="B9814" s="13" t="n">
        <v>43066</v>
      </c>
      <c r="C9814" s="13" t="n">
        <v>43069</v>
      </c>
      <c r="D9814" s="14" t="s">
        <v>137</v>
      </c>
      <c r="E9814" s="14" t="s">
        <v>53</v>
      </c>
      <c r="F9814" s="14" t="s">
        <v>117</v>
      </c>
      <c r="G9814" s="14" t="s">
        <v>391</v>
      </c>
      <c r="H9814" s="14" t="s">
        <v>65</v>
      </c>
      <c r="I9814" s="14" t="s">
        <v>78</v>
      </c>
      <c r="J9814" s="14" t="s">
        <v>615</v>
      </c>
      <c r="K9814" s="15" t="n">
        <v>34.65</v>
      </c>
      <c r="L9814" s="0" t="n">
        <v>3</v>
      </c>
      <c r="M9814" s="16" t="n">
        <v>0</v>
      </c>
      <c r="N9814" s="17" t="n">
        <v>9.702</v>
      </c>
      <c r="O9814" s="0" t="str">
        <f aca="false">TEXT(B9814,"YYYY-MM")</f>
        <v>2017-11</v>
      </c>
      <c r="P9814" s="18" t="n">
        <f aca="false">IFERROR(N9814/K9814,0)</f>
        <v>0.28</v>
      </c>
      <c r="Q9814" s="0" t="str">
        <f aca="false">IF(M9814=0,"No Discount",IF(M9814&lt;0.2,"Low (1-19%)",IF(M9814&lt;0.4,"Medium (20-39%)","High (40%+)")))</f>
        <v>No Discount</v>
      </c>
      <c r="R9814" s="0" t="str">
        <f aca="false">INDEX('Lookup Tables'!$B$2:$B$5,MATCH(F9814,'Lookup Tables'!$A$2:$A$5,0))</f>
        <v>Manager B</v>
      </c>
    </row>
    <row r="9815" customFormat="false" ht="15" hidden="false" customHeight="false" outlineLevel="0" collapsed="false">
      <c r="A9815" s="0" t="s">
        <v>6908</v>
      </c>
      <c r="B9815" s="13" t="n">
        <v>43066</v>
      </c>
      <c r="C9815" s="13" t="n">
        <v>43069</v>
      </c>
      <c r="D9815" s="14" t="s">
        <v>137</v>
      </c>
      <c r="E9815" s="14" t="s">
        <v>53</v>
      </c>
      <c r="F9815" s="14" t="s">
        <v>117</v>
      </c>
      <c r="G9815" s="14" t="s">
        <v>391</v>
      </c>
      <c r="H9815" s="14" t="s">
        <v>65</v>
      </c>
      <c r="I9815" s="14" t="s">
        <v>91</v>
      </c>
      <c r="J9815" s="14" t="s">
        <v>1496</v>
      </c>
      <c r="K9815" s="15" t="n">
        <v>204.95</v>
      </c>
      <c r="L9815" s="0" t="n">
        <v>5</v>
      </c>
      <c r="M9815" s="16" t="n">
        <v>0</v>
      </c>
      <c r="N9815" s="17" t="n">
        <v>100.4255</v>
      </c>
      <c r="O9815" s="0" t="str">
        <f aca="false">TEXT(B9815,"YYYY-MM")</f>
        <v>2017-11</v>
      </c>
      <c r="P9815" s="18" t="n">
        <f aca="false">IFERROR(N9815/K9815,0)</f>
        <v>0.49</v>
      </c>
      <c r="Q9815" s="0" t="str">
        <f aca="false">IF(M9815=0,"No Discount",IF(M9815&lt;0.2,"Low (1-19%)",IF(M9815&lt;0.4,"Medium (20-39%)","High (40%+)")))</f>
        <v>No Discount</v>
      </c>
      <c r="R9815" s="0" t="str">
        <f aca="false">INDEX('Lookup Tables'!$B$2:$B$5,MATCH(F9815,'Lookup Tables'!$A$2:$A$5,0))</f>
        <v>Manager B</v>
      </c>
    </row>
    <row r="9816" customFormat="false" ht="15" hidden="false" customHeight="false" outlineLevel="0" collapsed="false">
      <c r="A9816" s="0" t="s">
        <v>6908</v>
      </c>
      <c r="B9816" s="13" t="n">
        <v>43066</v>
      </c>
      <c r="C9816" s="13" t="n">
        <v>43069</v>
      </c>
      <c r="D9816" s="14" t="s">
        <v>137</v>
      </c>
      <c r="E9816" s="14" t="s">
        <v>53</v>
      </c>
      <c r="F9816" s="14" t="s">
        <v>117</v>
      </c>
      <c r="G9816" s="14" t="s">
        <v>391</v>
      </c>
      <c r="H9816" s="14" t="s">
        <v>65</v>
      </c>
      <c r="I9816" s="14" t="s">
        <v>83</v>
      </c>
      <c r="J9816" s="14" t="s">
        <v>2812</v>
      </c>
      <c r="K9816" s="15" t="n">
        <v>79.95</v>
      </c>
      <c r="L9816" s="0" t="n">
        <v>5</v>
      </c>
      <c r="M9816" s="16" t="n">
        <v>0</v>
      </c>
      <c r="N9816" s="17" t="n">
        <v>38.376</v>
      </c>
      <c r="O9816" s="0" t="str">
        <f aca="false">TEXT(B9816,"YYYY-MM")</f>
        <v>2017-11</v>
      </c>
      <c r="P9816" s="18" t="n">
        <f aca="false">IFERROR(N9816/K9816,0)</f>
        <v>0.48</v>
      </c>
      <c r="Q9816" s="0" t="str">
        <f aca="false">IF(M9816=0,"No Discount",IF(M9816&lt;0.2,"Low (1-19%)",IF(M9816&lt;0.4,"Medium (20-39%)","High (40%+)")))</f>
        <v>No Discount</v>
      </c>
      <c r="R9816" s="0" t="str">
        <f aca="false">INDEX('Lookup Tables'!$B$2:$B$5,MATCH(F9816,'Lookup Tables'!$A$2:$A$5,0))</f>
        <v>Manager B</v>
      </c>
    </row>
    <row r="9817" customFormat="false" ht="15" hidden="false" customHeight="false" outlineLevel="0" collapsed="false">
      <c r="A9817" s="0" t="s">
        <v>6909</v>
      </c>
      <c r="B9817" s="13" t="n">
        <v>42529</v>
      </c>
      <c r="C9817" s="13" t="n">
        <v>42533</v>
      </c>
      <c r="D9817" s="14" t="s">
        <v>69</v>
      </c>
      <c r="E9817" s="14" t="s">
        <v>62</v>
      </c>
      <c r="F9817" s="14" t="s">
        <v>54</v>
      </c>
      <c r="G9817" s="14" t="s">
        <v>70</v>
      </c>
      <c r="H9817" s="14" t="s">
        <v>65</v>
      </c>
      <c r="I9817" s="14" t="s">
        <v>91</v>
      </c>
      <c r="J9817" s="14" t="s">
        <v>2606</v>
      </c>
      <c r="K9817" s="15" t="n">
        <v>173.488</v>
      </c>
      <c r="L9817" s="0" t="n">
        <v>7</v>
      </c>
      <c r="M9817" s="16" t="n">
        <v>0.2</v>
      </c>
      <c r="N9817" s="17" t="n">
        <v>54.215</v>
      </c>
      <c r="O9817" s="0" t="str">
        <f aca="false">TEXT(B9817,"YYYY-MM")</f>
        <v>2016-06</v>
      </c>
      <c r="P9817" s="18" t="n">
        <f aca="false">IFERROR(N9817/K9817,0)</f>
        <v>0.3125</v>
      </c>
      <c r="Q9817" s="0" t="str">
        <f aca="false">IF(M9817=0,"No Discount",IF(M9817&lt;0.2,"Low (1-19%)",IF(M9817&lt;0.4,"Medium (20-39%)","High (40%+)")))</f>
        <v>Medium (20-39%)</v>
      </c>
      <c r="R9817" s="0" t="str">
        <f aca="false">INDEX('Lookup Tables'!$B$2:$B$5,MATCH(F9817,'Lookup Tables'!$A$2:$A$5,0))</f>
        <v>Manager C</v>
      </c>
    </row>
    <row r="9818" customFormat="false" ht="15" hidden="false" customHeight="false" outlineLevel="0" collapsed="false">
      <c r="A9818" s="0" t="s">
        <v>6909</v>
      </c>
      <c r="B9818" s="13" t="n">
        <v>42529</v>
      </c>
      <c r="C9818" s="13" t="n">
        <v>42533</v>
      </c>
      <c r="D9818" s="14" t="s">
        <v>69</v>
      </c>
      <c r="E9818" s="14" t="s">
        <v>62</v>
      </c>
      <c r="F9818" s="14" t="s">
        <v>54</v>
      </c>
      <c r="G9818" s="14" t="s">
        <v>70</v>
      </c>
      <c r="H9818" s="14" t="s">
        <v>65</v>
      </c>
      <c r="I9818" s="14" t="s">
        <v>73</v>
      </c>
      <c r="J9818" s="14" t="s">
        <v>1368</v>
      </c>
      <c r="K9818" s="15" t="n">
        <v>516.96</v>
      </c>
      <c r="L9818" s="0" t="n">
        <v>4</v>
      </c>
      <c r="M9818" s="16" t="n">
        <v>0.2</v>
      </c>
      <c r="N9818" s="17" t="n">
        <v>-6.462</v>
      </c>
      <c r="O9818" s="0" t="str">
        <f aca="false">TEXT(B9818,"YYYY-MM")</f>
        <v>2016-06</v>
      </c>
      <c r="P9818" s="18" t="n">
        <f aca="false">IFERROR(N9818/K9818,0)</f>
        <v>-0.0125</v>
      </c>
      <c r="Q9818" s="0" t="str">
        <f aca="false">IF(M9818=0,"No Discount",IF(M9818&lt;0.2,"Low (1-19%)",IF(M9818&lt;0.4,"Medium (20-39%)","High (40%+)")))</f>
        <v>Medium (20-39%)</v>
      </c>
      <c r="R9818" s="0" t="str">
        <f aca="false">INDEX('Lookup Tables'!$B$2:$B$5,MATCH(F9818,'Lookup Tables'!$A$2:$A$5,0))</f>
        <v>Manager C</v>
      </c>
    </row>
    <row r="9819" customFormat="false" ht="15" hidden="false" customHeight="false" outlineLevel="0" collapsed="false">
      <c r="A9819" s="0" t="s">
        <v>6909</v>
      </c>
      <c r="B9819" s="13" t="n">
        <v>42529</v>
      </c>
      <c r="C9819" s="13" t="n">
        <v>42533</v>
      </c>
      <c r="D9819" s="14" t="s">
        <v>69</v>
      </c>
      <c r="E9819" s="14" t="s">
        <v>62</v>
      </c>
      <c r="F9819" s="14" t="s">
        <v>54</v>
      </c>
      <c r="G9819" s="14" t="s">
        <v>70</v>
      </c>
      <c r="H9819" s="14" t="s">
        <v>56</v>
      </c>
      <c r="I9819" s="14" t="s">
        <v>76</v>
      </c>
      <c r="J9819" s="14" t="s">
        <v>2939</v>
      </c>
      <c r="K9819" s="15" t="n">
        <v>173.208</v>
      </c>
      <c r="L9819" s="0" t="n">
        <v>7</v>
      </c>
      <c r="M9819" s="16" t="n">
        <v>0.2</v>
      </c>
      <c r="N9819" s="17" t="n">
        <v>45.4671</v>
      </c>
      <c r="O9819" s="0" t="str">
        <f aca="false">TEXT(B9819,"YYYY-MM")</f>
        <v>2016-06</v>
      </c>
      <c r="P9819" s="18" t="n">
        <f aca="false">IFERROR(N9819/K9819,0)</f>
        <v>0.2625</v>
      </c>
      <c r="Q9819" s="0" t="str">
        <f aca="false">IF(M9819=0,"No Discount",IF(M9819&lt;0.2,"Low (1-19%)",IF(M9819&lt;0.4,"Medium (20-39%)","High (40%+)")))</f>
        <v>Medium (20-39%)</v>
      </c>
      <c r="R9819" s="0" t="str">
        <f aca="false">INDEX('Lookup Tables'!$B$2:$B$5,MATCH(F9819,'Lookup Tables'!$A$2:$A$5,0))</f>
        <v>Manager C</v>
      </c>
    </row>
    <row r="9820" customFormat="false" ht="15" hidden="false" customHeight="false" outlineLevel="0" collapsed="false">
      <c r="A9820" s="0" t="s">
        <v>6909</v>
      </c>
      <c r="B9820" s="13" t="n">
        <v>42529</v>
      </c>
      <c r="C9820" s="13" t="n">
        <v>42533</v>
      </c>
      <c r="D9820" s="14" t="s">
        <v>69</v>
      </c>
      <c r="E9820" s="14" t="s">
        <v>62</v>
      </c>
      <c r="F9820" s="14" t="s">
        <v>54</v>
      </c>
      <c r="G9820" s="14" t="s">
        <v>70</v>
      </c>
      <c r="H9820" s="14" t="s">
        <v>65</v>
      </c>
      <c r="I9820" s="14" t="s">
        <v>78</v>
      </c>
      <c r="J9820" s="14" t="s">
        <v>802</v>
      </c>
      <c r="K9820" s="15" t="n">
        <v>4.448</v>
      </c>
      <c r="L9820" s="0" t="n">
        <v>2</v>
      </c>
      <c r="M9820" s="16" t="n">
        <v>0.2</v>
      </c>
      <c r="N9820" s="17" t="n">
        <v>0.3336</v>
      </c>
      <c r="O9820" s="0" t="str">
        <f aca="false">TEXT(B9820,"YYYY-MM")</f>
        <v>2016-06</v>
      </c>
      <c r="P9820" s="18" t="n">
        <f aca="false">IFERROR(N9820/K9820,0)</f>
        <v>0.075</v>
      </c>
      <c r="Q9820" s="0" t="str">
        <f aca="false">IF(M9820=0,"No Discount",IF(M9820&lt;0.2,"Low (1-19%)",IF(M9820&lt;0.4,"Medium (20-39%)","High (40%+)")))</f>
        <v>Medium (20-39%)</v>
      </c>
      <c r="R9820" s="0" t="str">
        <f aca="false">INDEX('Lookup Tables'!$B$2:$B$5,MATCH(F9820,'Lookup Tables'!$A$2:$A$5,0))</f>
        <v>Manager C</v>
      </c>
    </row>
    <row r="9821" customFormat="false" ht="15" hidden="false" customHeight="false" outlineLevel="0" collapsed="false">
      <c r="A9821" s="0" t="s">
        <v>6909</v>
      </c>
      <c r="B9821" s="13" t="n">
        <v>42529</v>
      </c>
      <c r="C9821" s="13" t="n">
        <v>42533</v>
      </c>
      <c r="D9821" s="14" t="s">
        <v>69</v>
      </c>
      <c r="E9821" s="14" t="s">
        <v>62</v>
      </c>
      <c r="F9821" s="14" t="s">
        <v>54</v>
      </c>
      <c r="G9821" s="14" t="s">
        <v>70</v>
      </c>
      <c r="H9821" s="14" t="s">
        <v>65</v>
      </c>
      <c r="I9821" s="14" t="s">
        <v>66</v>
      </c>
      <c r="J9821" s="14" t="s">
        <v>3426</v>
      </c>
      <c r="K9821" s="15" t="n">
        <v>9</v>
      </c>
      <c r="L9821" s="0" t="n">
        <v>3</v>
      </c>
      <c r="M9821" s="16" t="n">
        <v>0.2</v>
      </c>
      <c r="N9821" s="17" t="n">
        <v>3.15</v>
      </c>
      <c r="O9821" s="0" t="str">
        <f aca="false">TEXT(B9821,"YYYY-MM")</f>
        <v>2016-06</v>
      </c>
      <c r="P9821" s="18" t="n">
        <f aca="false">IFERROR(N9821/K9821,0)</f>
        <v>0.35</v>
      </c>
      <c r="Q9821" s="0" t="str">
        <f aca="false">IF(M9821=0,"No Discount",IF(M9821&lt;0.2,"Low (1-19%)",IF(M9821&lt;0.4,"Medium (20-39%)","High (40%+)")))</f>
        <v>Medium (20-39%)</v>
      </c>
      <c r="R9821" s="0" t="str">
        <f aca="false">INDEX('Lookup Tables'!$B$2:$B$5,MATCH(F9821,'Lookup Tables'!$A$2:$A$5,0))</f>
        <v>Manager C</v>
      </c>
    </row>
    <row r="9822" customFormat="false" ht="15" hidden="false" customHeight="false" outlineLevel="0" collapsed="false">
      <c r="A9822" s="0" t="s">
        <v>6909</v>
      </c>
      <c r="B9822" s="13" t="n">
        <v>42529</v>
      </c>
      <c r="C9822" s="13" t="n">
        <v>42533</v>
      </c>
      <c r="D9822" s="14" t="s">
        <v>69</v>
      </c>
      <c r="E9822" s="14" t="s">
        <v>62</v>
      </c>
      <c r="F9822" s="14" t="s">
        <v>54</v>
      </c>
      <c r="G9822" s="14" t="s">
        <v>70</v>
      </c>
      <c r="H9822" s="14" t="s">
        <v>65</v>
      </c>
      <c r="I9822" s="14" t="s">
        <v>91</v>
      </c>
      <c r="J9822" s="14" t="s">
        <v>4555</v>
      </c>
      <c r="K9822" s="15" t="n">
        <v>42.24</v>
      </c>
      <c r="L9822" s="0" t="n">
        <v>10</v>
      </c>
      <c r="M9822" s="16" t="n">
        <v>0.2</v>
      </c>
      <c r="N9822" s="17" t="n">
        <v>13.2</v>
      </c>
      <c r="O9822" s="0" t="str">
        <f aca="false">TEXT(B9822,"YYYY-MM")</f>
        <v>2016-06</v>
      </c>
      <c r="P9822" s="18" t="n">
        <f aca="false">IFERROR(N9822/K9822,0)</f>
        <v>0.3125</v>
      </c>
      <c r="Q9822" s="0" t="str">
        <f aca="false">IF(M9822=0,"No Discount",IF(M9822&lt;0.2,"Low (1-19%)",IF(M9822&lt;0.4,"Medium (20-39%)","High (40%+)")))</f>
        <v>Medium (20-39%)</v>
      </c>
      <c r="R9822" s="0" t="str">
        <f aca="false">INDEX('Lookup Tables'!$B$2:$B$5,MATCH(F9822,'Lookup Tables'!$A$2:$A$5,0))</f>
        <v>Manager C</v>
      </c>
    </row>
    <row r="9823" customFormat="false" ht="15" hidden="false" customHeight="false" outlineLevel="0" collapsed="false">
      <c r="A9823" s="0" t="s">
        <v>6909</v>
      </c>
      <c r="B9823" s="13" t="n">
        <v>42529</v>
      </c>
      <c r="C9823" s="13" t="n">
        <v>42533</v>
      </c>
      <c r="D9823" s="14" t="s">
        <v>69</v>
      </c>
      <c r="E9823" s="14" t="s">
        <v>62</v>
      </c>
      <c r="F9823" s="14" t="s">
        <v>54</v>
      </c>
      <c r="G9823" s="14" t="s">
        <v>70</v>
      </c>
      <c r="H9823" s="14" t="s">
        <v>65</v>
      </c>
      <c r="I9823" s="14" t="s">
        <v>83</v>
      </c>
      <c r="J9823" s="14" t="s">
        <v>841</v>
      </c>
      <c r="K9823" s="15" t="n">
        <v>18.264</v>
      </c>
      <c r="L9823" s="0" t="n">
        <v>2</v>
      </c>
      <c r="M9823" s="16" t="n">
        <v>0.7</v>
      </c>
      <c r="N9823" s="17" t="n">
        <v>-13.3936</v>
      </c>
      <c r="O9823" s="0" t="str">
        <f aca="false">TEXT(B9823,"YYYY-MM")</f>
        <v>2016-06</v>
      </c>
      <c r="P9823" s="18" t="n">
        <f aca="false">IFERROR(N9823/K9823,0)</f>
        <v>-0.733333333333333</v>
      </c>
      <c r="Q9823" s="0" t="str">
        <f aca="false">IF(M9823=0,"No Discount",IF(M9823&lt;0.2,"Low (1-19%)",IF(M9823&lt;0.4,"Medium (20-39%)","High (40%+)")))</f>
        <v>High (40%+)</v>
      </c>
      <c r="R9823" s="0" t="str">
        <f aca="false">INDEX('Lookup Tables'!$B$2:$B$5,MATCH(F9823,'Lookup Tables'!$A$2:$A$5,0))</f>
        <v>Manager C</v>
      </c>
    </row>
    <row r="9824" customFormat="false" ht="15" hidden="false" customHeight="false" outlineLevel="0" collapsed="false">
      <c r="A9824" s="0" t="s">
        <v>6910</v>
      </c>
      <c r="B9824" s="13" t="n">
        <v>42231</v>
      </c>
      <c r="C9824" s="13" t="n">
        <v>42235</v>
      </c>
      <c r="D9824" s="14" t="s">
        <v>69</v>
      </c>
      <c r="E9824" s="14" t="s">
        <v>53</v>
      </c>
      <c r="F9824" s="14" t="s">
        <v>63</v>
      </c>
      <c r="G9824" s="14" t="s">
        <v>64</v>
      </c>
      <c r="H9824" s="14" t="s">
        <v>65</v>
      </c>
      <c r="I9824" s="14" t="s">
        <v>85</v>
      </c>
      <c r="J9824" s="14" t="s">
        <v>958</v>
      </c>
      <c r="K9824" s="15" t="n">
        <v>152.91</v>
      </c>
      <c r="L9824" s="0" t="n">
        <v>3</v>
      </c>
      <c r="M9824" s="16" t="n">
        <v>0</v>
      </c>
      <c r="N9824" s="17" t="n">
        <v>42.8148</v>
      </c>
      <c r="O9824" s="0" t="str">
        <f aca="false">TEXT(B9824,"YYYY-MM")</f>
        <v>2015-08</v>
      </c>
      <c r="P9824" s="18" t="n">
        <f aca="false">IFERROR(N9824/K9824,0)</f>
        <v>0.28</v>
      </c>
      <c r="Q9824" s="0" t="str">
        <f aca="false">IF(M9824=0,"No Discount",IF(M9824&lt;0.2,"Low (1-19%)",IF(M9824&lt;0.4,"Medium (20-39%)","High (40%+)")))</f>
        <v>No Discount</v>
      </c>
      <c r="R9824" s="0" t="str">
        <f aca="false">INDEX('Lookup Tables'!$B$2:$B$5,MATCH(F9824,'Lookup Tables'!$A$2:$A$5,0))</f>
        <v>Manager D</v>
      </c>
    </row>
    <row r="9825" customFormat="false" ht="15" hidden="false" customHeight="false" outlineLevel="0" collapsed="false">
      <c r="A9825" s="0" t="s">
        <v>6910</v>
      </c>
      <c r="B9825" s="13" t="n">
        <v>42231</v>
      </c>
      <c r="C9825" s="13" t="n">
        <v>42235</v>
      </c>
      <c r="D9825" s="14" t="s">
        <v>69</v>
      </c>
      <c r="E9825" s="14" t="s">
        <v>53</v>
      </c>
      <c r="F9825" s="14" t="s">
        <v>63</v>
      </c>
      <c r="G9825" s="14" t="s">
        <v>64</v>
      </c>
      <c r="H9825" s="14" t="s">
        <v>65</v>
      </c>
      <c r="I9825" s="14" t="s">
        <v>91</v>
      </c>
      <c r="J9825" s="14" t="s">
        <v>2009</v>
      </c>
      <c r="K9825" s="15" t="n">
        <v>92.94</v>
      </c>
      <c r="L9825" s="0" t="n">
        <v>3</v>
      </c>
      <c r="M9825" s="16" t="n">
        <v>0</v>
      </c>
      <c r="N9825" s="17" t="n">
        <v>41.823</v>
      </c>
      <c r="O9825" s="0" t="str">
        <f aca="false">TEXT(B9825,"YYYY-MM")</f>
        <v>2015-08</v>
      </c>
      <c r="P9825" s="18" t="n">
        <f aca="false">IFERROR(N9825/K9825,0)</f>
        <v>0.45</v>
      </c>
      <c r="Q9825" s="0" t="str">
        <f aca="false">IF(M9825=0,"No Discount",IF(M9825&lt;0.2,"Low (1-19%)",IF(M9825&lt;0.4,"Medium (20-39%)","High (40%+)")))</f>
        <v>No Discount</v>
      </c>
      <c r="R9825" s="0" t="str">
        <f aca="false">INDEX('Lookup Tables'!$B$2:$B$5,MATCH(F9825,'Lookup Tables'!$A$2:$A$5,0))</f>
        <v>Manager D</v>
      </c>
    </row>
    <row r="9826" customFormat="false" ht="15" hidden="false" customHeight="false" outlineLevel="0" collapsed="false">
      <c r="A9826" s="0" t="s">
        <v>6910</v>
      </c>
      <c r="B9826" s="13" t="n">
        <v>42231</v>
      </c>
      <c r="C9826" s="13" t="n">
        <v>42235</v>
      </c>
      <c r="D9826" s="14" t="s">
        <v>69</v>
      </c>
      <c r="E9826" s="14" t="s">
        <v>53</v>
      </c>
      <c r="F9826" s="14" t="s">
        <v>63</v>
      </c>
      <c r="G9826" s="14" t="s">
        <v>64</v>
      </c>
      <c r="H9826" s="14" t="s">
        <v>65</v>
      </c>
      <c r="I9826" s="14" t="s">
        <v>83</v>
      </c>
      <c r="J9826" s="14" t="s">
        <v>213</v>
      </c>
      <c r="K9826" s="15" t="n">
        <v>17.856</v>
      </c>
      <c r="L9826" s="0" t="n">
        <v>4</v>
      </c>
      <c r="M9826" s="16" t="n">
        <v>0.2</v>
      </c>
      <c r="N9826" s="17" t="n">
        <v>6.2496</v>
      </c>
      <c r="O9826" s="0" t="str">
        <f aca="false">TEXT(B9826,"YYYY-MM")</f>
        <v>2015-08</v>
      </c>
      <c r="P9826" s="18" t="n">
        <f aca="false">IFERROR(N9826/K9826,0)</f>
        <v>0.35</v>
      </c>
      <c r="Q9826" s="0" t="str">
        <f aca="false">IF(M9826=0,"No Discount",IF(M9826&lt;0.2,"Low (1-19%)",IF(M9826&lt;0.4,"Medium (20-39%)","High (40%+)")))</f>
        <v>Medium (20-39%)</v>
      </c>
      <c r="R9826" s="0" t="str">
        <f aca="false">INDEX('Lookup Tables'!$B$2:$B$5,MATCH(F9826,'Lookup Tables'!$A$2:$A$5,0))</f>
        <v>Manager D</v>
      </c>
    </row>
    <row r="9827" customFormat="false" ht="15" hidden="false" customHeight="false" outlineLevel="0" collapsed="false">
      <c r="A9827" s="0" t="s">
        <v>6910</v>
      </c>
      <c r="B9827" s="13" t="n">
        <v>42231</v>
      </c>
      <c r="C9827" s="13" t="n">
        <v>42235</v>
      </c>
      <c r="D9827" s="14" t="s">
        <v>69</v>
      </c>
      <c r="E9827" s="14" t="s">
        <v>53</v>
      </c>
      <c r="F9827" s="14" t="s">
        <v>63</v>
      </c>
      <c r="G9827" s="14" t="s">
        <v>64</v>
      </c>
      <c r="H9827" s="14" t="s">
        <v>65</v>
      </c>
      <c r="I9827" s="14" t="s">
        <v>83</v>
      </c>
      <c r="J9827" s="14" t="s">
        <v>1080</v>
      </c>
      <c r="K9827" s="15" t="n">
        <v>46.44</v>
      </c>
      <c r="L9827" s="0" t="n">
        <v>3</v>
      </c>
      <c r="M9827" s="16" t="n">
        <v>0.2</v>
      </c>
      <c r="N9827" s="17" t="n">
        <v>15.093</v>
      </c>
      <c r="O9827" s="0" t="str">
        <f aca="false">TEXT(B9827,"YYYY-MM")</f>
        <v>2015-08</v>
      </c>
      <c r="P9827" s="18" t="n">
        <f aca="false">IFERROR(N9827/K9827,0)</f>
        <v>0.325</v>
      </c>
      <c r="Q9827" s="0" t="str">
        <f aca="false">IF(M9827=0,"No Discount",IF(M9827&lt;0.2,"Low (1-19%)",IF(M9827&lt;0.4,"Medium (20-39%)","High (40%+)")))</f>
        <v>Medium (20-39%)</v>
      </c>
      <c r="R9827" s="0" t="str">
        <f aca="false">INDEX('Lookup Tables'!$B$2:$B$5,MATCH(F9827,'Lookup Tables'!$A$2:$A$5,0))</f>
        <v>Manager D</v>
      </c>
    </row>
    <row r="9828" customFormat="false" ht="15" hidden="false" customHeight="false" outlineLevel="0" collapsed="false">
      <c r="A9828" s="0" t="s">
        <v>6910</v>
      </c>
      <c r="B9828" s="13" t="n">
        <v>42231</v>
      </c>
      <c r="C9828" s="13" t="n">
        <v>42235</v>
      </c>
      <c r="D9828" s="14" t="s">
        <v>69</v>
      </c>
      <c r="E9828" s="14" t="s">
        <v>53</v>
      </c>
      <c r="F9828" s="14" t="s">
        <v>63</v>
      </c>
      <c r="G9828" s="14" t="s">
        <v>64</v>
      </c>
      <c r="H9828" s="14" t="s">
        <v>56</v>
      </c>
      <c r="I9828" s="14" t="s">
        <v>59</v>
      </c>
      <c r="J9828" s="14" t="s">
        <v>2333</v>
      </c>
      <c r="K9828" s="15" t="n">
        <v>195.136</v>
      </c>
      <c r="L9828" s="0" t="n">
        <v>4</v>
      </c>
      <c r="M9828" s="16" t="n">
        <v>0.2</v>
      </c>
      <c r="N9828" s="17" t="n">
        <v>-12.196</v>
      </c>
      <c r="O9828" s="0" t="str">
        <f aca="false">TEXT(B9828,"YYYY-MM")</f>
        <v>2015-08</v>
      </c>
      <c r="P9828" s="18" t="n">
        <f aca="false">IFERROR(N9828/K9828,0)</f>
        <v>-0.0625</v>
      </c>
      <c r="Q9828" s="0" t="str">
        <f aca="false">IF(M9828=0,"No Discount",IF(M9828&lt;0.2,"Low (1-19%)",IF(M9828&lt;0.4,"Medium (20-39%)","High (40%+)")))</f>
        <v>Medium (20-39%)</v>
      </c>
      <c r="R9828" s="0" t="str">
        <f aca="false">INDEX('Lookup Tables'!$B$2:$B$5,MATCH(F9828,'Lookup Tables'!$A$2:$A$5,0))</f>
        <v>Manager D</v>
      </c>
    </row>
    <row r="9829" customFormat="false" ht="15" hidden="false" customHeight="false" outlineLevel="0" collapsed="false">
      <c r="A9829" s="0" t="s">
        <v>6911</v>
      </c>
      <c r="B9829" s="13" t="n">
        <v>43270</v>
      </c>
      <c r="C9829" s="13" t="n">
        <v>43277</v>
      </c>
      <c r="D9829" s="14" t="s">
        <v>69</v>
      </c>
      <c r="E9829" s="14" t="s">
        <v>62</v>
      </c>
      <c r="F9829" s="14" t="s">
        <v>117</v>
      </c>
      <c r="G9829" s="14" t="s">
        <v>170</v>
      </c>
      <c r="H9829" s="14" t="s">
        <v>65</v>
      </c>
      <c r="I9829" s="14" t="s">
        <v>73</v>
      </c>
      <c r="J9829" s="14" t="s">
        <v>984</v>
      </c>
      <c r="K9829" s="15" t="n">
        <v>129.3</v>
      </c>
      <c r="L9829" s="0" t="n">
        <v>2</v>
      </c>
      <c r="M9829" s="16" t="n">
        <v>0</v>
      </c>
      <c r="N9829" s="17" t="n">
        <v>6.465</v>
      </c>
      <c r="O9829" s="0" t="str">
        <f aca="false">TEXT(B9829,"YYYY-MM")</f>
        <v>2018-06</v>
      </c>
      <c r="P9829" s="18" t="n">
        <f aca="false">IFERROR(N9829/K9829,0)</f>
        <v>0.05</v>
      </c>
      <c r="Q9829" s="0" t="str">
        <f aca="false">IF(M9829=0,"No Discount",IF(M9829&lt;0.2,"Low (1-19%)",IF(M9829&lt;0.4,"Medium (20-39%)","High (40%+)")))</f>
        <v>No Discount</v>
      </c>
      <c r="R9829" s="0" t="str">
        <f aca="false">INDEX('Lookup Tables'!$B$2:$B$5,MATCH(F9829,'Lookup Tables'!$A$2:$A$5,0))</f>
        <v>Manager B</v>
      </c>
    </row>
    <row r="9830" customFormat="false" ht="15" hidden="false" customHeight="false" outlineLevel="0" collapsed="false">
      <c r="A9830" s="0" t="s">
        <v>6911</v>
      </c>
      <c r="B9830" s="13" t="n">
        <v>43270</v>
      </c>
      <c r="C9830" s="13" t="n">
        <v>43277</v>
      </c>
      <c r="D9830" s="14" t="s">
        <v>69</v>
      </c>
      <c r="E9830" s="14" t="s">
        <v>62</v>
      </c>
      <c r="F9830" s="14" t="s">
        <v>117</v>
      </c>
      <c r="G9830" s="14" t="s">
        <v>170</v>
      </c>
      <c r="H9830" s="14" t="s">
        <v>65</v>
      </c>
      <c r="I9830" s="14" t="s">
        <v>83</v>
      </c>
      <c r="J9830" s="14" t="s">
        <v>960</v>
      </c>
      <c r="K9830" s="15" t="n">
        <v>11.568</v>
      </c>
      <c r="L9830" s="0" t="n">
        <v>3</v>
      </c>
      <c r="M9830" s="16" t="n">
        <v>0.2</v>
      </c>
      <c r="N9830" s="17" t="n">
        <v>3.7596</v>
      </c>
      <c r="O9830" s="0" t="str">
        <f aca="false">TEXT(B9830,"YYYY-MM")</f>
        <v>2018-06</v>
      </c>
      <c r="P9830" s="18" t="n">
        <f aca="false">IFERROR(N9830/K9830,0)</f>
        <v>0.325</v>
      </c>
      <c r="Q9830" s="0" t="str">
        <f aca="false">IF(M9830=0,"No Discount",IF(M9830&lt;0.2,"Low (1-19%)",IF(M9830&lt;0.4,"Medium (20-39%)","High (40%+)")))</f>
        <v>Medium (20-39%)</v>
      </c>
      <c r="R9830" s="0" t="str">
        <f aca="false">INDEX('Lookup Tables'!$B$2:$B$5,MATCH(F9830,'Lookup Tables'!$A$2:$A$5,0))</f>
        <v>Manager B</v>
      </c>
    </row>
    <row r="9831" customFormat="false" ht="15" hidden="false" customHeight="false" outlineLevel="0" collapsed="false">
      <c r="A9831" s="0" t="s">
        <v>6912</v>
      </c>
      <c r="B9831" s="13" t="n">
        <v>43297</v>
      </c>
      <c r="C9831" s="13" t="n">
        <v>43304</v>
      </c>
      <c r="D9831" s="14" t="s">
        <v>69</v>
      </c>
      <c r="E9831" s="14" t="s">
        <v>53</v>
      </c>
      <c r="F9831" s="14" t="s">
        <v>54</v>
      </c>
      <c r="G9831" s="14" t="s">
        <v>90</v>
      </c>
      <c r="H9831" s="14" t="s">
        <v>56</v>
      </c>
      <c r="I9831" s="14" t="s">
        <v>59</v>
      </c>
      <c r="J9831" s="14" t="s">
        <v>143</v>
      </c>
      <c r="K9831" s="15" t="n">
        <v>242.352</v>
      </c>
      <c r="L9831" s="0" t="n">
        <v>3</v>
      </c>
      <c r="M9831" s="16" t="n">
        <v>0.2</v>
      </c>
      <c r="N9831" s="17" t="n">
        <v>15.147</v>
      </c>
      <c r="O9831" s="0" t="str">
        <f aca="false">TEXT(B9831,"YYYY-MM")</f>
        <v>2018-07</v>
      </c>
      <c r="P9831" s="18" t="n">
        <f aca="false">IFERROR(N9831/K9831,0)</f>
        <v>0.0625</v>
      </c>
      <c r="Q9831" s="0" t="str">
        <f aca="false">IF(M9831=0,"No Discount",IF(M9831&lt;0.2,"Low (1-19%)",IF(M9831&lt;0.4,"Medium (20-39%)","High (40%+)")))</f>
        <v>Medium (20-39%)</v>
      </c>
      <c r="R9831" s="0" t="str">
        <f aca="false">INDEX('Lookup Tables'!$B$2:$B$5,MATCH(F9831,'Lookup Tables'!$A$2:$A$5,0))</f>
        <v>Manager C</v>
      </c>
    </row>
    <row r="9832" customFormat="false" ht="15" hidden="false" customHeight="false" outlineLevel="0" collapsed="false">
      <c r="A9832" s="0" t="s">
        <v>6913</v>
      </c>
      <c r="B9832" s="13" t="n">
        <v>42354</v>
      </c>
      <c r="C9832" s="13" t="n">
        <v>42356</v>
      </c>
      <c r="D9832" s="14" t="s">
        <v>52</v>
      </c>
      <c r="E9832" s="14" t="s">
        <v>53</v>
      </c>
      <c r="F9832" s="14" t="s">
        <v>98</v>
      </c>
      <c r="G9832" s="14" t="s">
        <v>99</v>
      </c>
      <c r="H9832" s="14" t="s">
        <v>80</v>
      </c>
      <c r="I9832" s="14" t="s">
        <v>123</v>
      </c>
      <c r="J9832" s="14" t="s">
        <v>2638</v>
      </c>
      <c r="K9832" s="15" t="n">
        <v>319.968</v>
      </c>
      <c r="L9832" s="0" t="n">
        <v>4</v>
      </c>
      <c r="M9832" s="16" t="n">
        <v>0.2</v>
      </c>
      <c r="N9832" s="17" t="n">
        <v>95.9904</v>
      </c>
      <c r="O9832" s="0" t="str">
        <f aca="false">TEXT(B9832,"YYYY-MM")</f>
        <v>2015-12</v>
      </c>
      <c r="P9832" s="18" t="n">
        <f aca="false">IFERROR(N9832/K9832,0)</f>
        <v>0.3</v>
      </c>
      <c r="Q9832" s="0" t="str">
        <f aca="false">IF(M9832=0,"No Discount",IF(M9832&lt;0.2,"Low (1-19%)",IF(M9832&lt;0.4,"Medium (20-39%)","High (40%+)")))</f>
        <v>Medium (20-39%)</v>
      </c>
      <c r="R9832" s="0" t="str">
        <f aca="false">INDEX('Lookup Tables'!$B$2:$B$5,MATCH(F9832,'Lookup Tables'!$A$2:$A$5,0))</f>
        <v>Manager A</v>
      </c>
    </row>
    <row r="9833" customFormat="false" ht="15" hidden="false" customHeight="false" outlineLevel="0" collapsed="false">
      <c r="A9833" s="0" t="s">
        <v>6913</v>
      </c>
      <c r="B9833" s="13" t="n">
        <v>42354</v>
      </c>
      <c r="C9833" s="13" t="n">
        <v>42356</v>
      </c>
      <c r="D9833" s="14" t="s">
        <v>52</v>
      </c>
      <c r="E9833" s="14" t="s">
        <v>53</v>
      </c>
      <c r="F9833" s="14" t="s">
        <v>98</v>
      </c>
      <c r="G9833" s="14" t="s">
        <v>99</v>
      </c>
      <c r="H9833" s="14" t="s">
        <v>56</v>
      </c>
      <c r="I9833" s="14" t="s">
        <v>76</v>
      </c>
      <c r="J9833" s="14" t="s">
        <v>167</v>
      </c>
      <c r="K9833" s="15" t="n">
        <v>8.624</v>
      </c>
      <c r="L9833" s="0" t="n">
        <v>7</v>
      </c>
      <c r="M9833" s="16" t="n">
        <v>0.6</v>
      </c>
      <c r="N9833" s="17" t="n">
        <v>-2.5872</v>
      </c>
      <c r="O9833" s="0" t="str">
        <f aca="false">TEXT(B9833,"YYYY-MM")</f>
        <v>2015-12</v>
      </c>
      <c r="P9833" s="18" t="n">
        <f aca="false">IFERROR(N9833/K9833,0)</f>
        <v>-0.3</v>
      </c>
      <c r="Q9833" s="0" t="str">
        <f aca="false">IF(M9833=0,"No Discount",IF(M9833&lt;0.2,"Low (1-19%)",IF(M9833&lt;0.4,"Medium (20-39%)","High (40%+)")))</f>
        <v>High (40%+)</v>
      </c>
      <c r="R9833" s="0" t="str">
        <f aca="false">INDEX('Lookup Tables'!$B$2:$B$5,MATCH(F9833,'Lookup Tables'!$A$2:$A$5,0))</f>
        <v>Manager A</v>
      </c>
    </row>
    <row r="9834" customFormat="false" ht="15" hidden="false" customHeight="false" outlineLevel="0" collapsed="false">
      <c r="A9834" s="0" t="s">
        <v>6914</v>
      </c>
      <c r="B9834" s="13" t="n">
        <v>42142</v>
      </c>
      <c r="C9834" s="13" t="n">
        <v>42146</v>
      </c>
      <c r="D9834" s="14" t="s">
        <v>52</v>
      </c>
      <c r="E9834" s="14" t="s">
        <v>53</v>
      </c>
      <c r="F9834" s="14" t="s">
        <v>98</v>
      </c>
      <c r="G9834" s="14" t="s">
        <v>99</v>
      </c>
      <c r="H9834" s="14" t="s">
        <v>65</v>
      </c>
      <c r="I9834" s="14" t="s">
        <v>91</v>
      </c>
      <c r="J9834" s="14" t="s">
        <v>1930</v>
      </c>
      <c r="K9834" s="15" t="n">
        <v>3.984</v>
      </c>
      <c r="L9834" s="0" t="n">
        <v>1</v>
      </c>
      <c r="M9834" s="16" t="n">
        <v>0.2</v>
      </c>
      <c r="N9834" s="17" t="n">
        <v>1.4442</v>
      </c>
      <c r="O9834" s="0" t="str">
        <f aca="false">TEXT(B9834,"YYYY-MM")</f>
        <v>2015-05</v>
      </c>
      <c r="P9834" s="18" t="n">
        <f aca="false">IFERROR(N9834/K9834,0)</f>
        <v>0.3625</v>
      </c>
      <c r="Q9834" s="0" t="str">
        <f aca="false">IF(M9834=0,"No Discount",IF(M9834&lt;0.2,"Low (1-19%)",IF(M9834&lt;0.4,"Medium (20-39%)","High (40%+)")))</f>
        <v>Medium (20-39%)</v>
      </c>
      <c r="R9834" s="0" t="str">
        <f aca="false">INDEX('Lookup Tables'!$B$2:$B$5,MATCH(F9834,'Lookup Tables'!$A$2:$A$5,0))</f>
        <v>Manager A</v>
      </c>
    </row>
    <row r="9835" customFormat="false" ht="15" hidden="false" customHeight="false" outlineLevel="0" collapsed="false">
      <c r="A9835" s="0" t="s">
        <v>6915</v>
      </c>
      <c r="B9835" s="13" t="n">
        <v>43357</v>
      </c>
      <c r="C9835" s="13" t="n">
        <v>43362</v>
      </c>
      <c r="D9835" s="14" t="s">
        <v>69</v>
      </c>
      <c r="E9835" s="14" t="s">
        <v>62</v>
      </c>
      <c r="F9835" s="14" t="s">
        <v>117</v>
      </c>
      <c r="G9835" s="14" t="s">
        <v>269</v>
      </c>
      <c r="H9835" s="14" t="s">
        <v>80</v>
      </c>
      <c r="I9835" s="14" t="s">
        <v>123</v>
      </c>
      <c r="J9835" s="14" t="s">
        <v>511</v>
      </c>
      <c r="K9835" s="15" t="n">
        <v>895.944</v>
      </c>
      <c r="L9835" s="0" t="n">
        <v>7</v>
      </c>
      <c r="M9835" s="16" t="n">
        <v>0.2</v>
      </c>
      <c r="N9835" s="17" t="n">
        <v>190.3881</v>
      </c>
      <c r="O9835" s="0" t="str">
        <f aca="false">TEXT(B9835,"YYYY-MM")</f>
        <v>2018-09</v>
      </c>
      <c r="P9835" s="18" t="n">
        <f aca="false">IFERROR(N9835/K9835,0)</f>
        <v>0.2125</v>
      </c>
      <c r="Q9835" s="0" t="str">
        <f aca="false">IF(M9835=0,"No Discount",IF(M9835&lt;0.2,"Low (1-19%)",IF(M9835&lt;0.4,"Medium (20-39%)","High (40%+)")))</f>
        <v>Medium (20-39%)</v>
      </c>
      <c r="R9835" s="0" t="str">
        <f aca="false">INDEX('Lookup Tables'!$B$2:$B$5,MATCH(F9835,'Lookup Tables'!$A$2:$A$5,0))</f>
        <v>Manager B</v>
      </c>
    </row>
    <row r="9836" customFormat="false" ht="15" hidden="false" customHeight="false" outlineLevel="0" collapsed="false">
      <c r="A9836" s="0" t="s">
        <v>6916</v>
      </c>
      <c r="B9836" s="13" t="n">
        <v>43018</v>
      </c>
      <c r="C9836" s="13" t="n">
        <v>43020</v>
      </c>
      <c r="D9836" s="14" t="s">
        <v>137</v>
      </c>
      <c r="E9836" s="14" t="s">
        <v>53</v>
      </c>
      <c r="F9836" s="14" t="s">
        <v>98</v>
      </c>
      <c r="G9836" s="14" t="s">
        <v>99</v>
      </c>
      <c r="H9836" s="14" t="s">
        <v>56</v>
      </c>
      <c r="I9836" s="14" t="s">
        <v>76</v>
      </c>
      <c r="J9836" s="14" t="s">
        <v>3035</v>
      </c>
      <c r="K9836" s="15" t="n">
        <v>14</v>
      </c>
      <c r="L9836" s="0" t="n">
        <v>4</v>
      </c>
      <c r="M9836" s="16" t="n">
        <v>0.6</v>
      </c>
      <c r="N9836" s="17" t="n">
        <v>-6.3</v>
      </c>
      <c r="O9836" s="0" t="str">
        <f aca="false">TEXT(B9836,"YYYY-MM")</f>
        <v>2017-10</v>
      </c>
      <c r="P9836" s="18" t="n">
        <f aca="false">IFERROR(N9836/K9836,0)</f>
        <v>-0.45</v>
      </c>
      <c r="Q9836" s="0" t="str">
        <f aca="false">IF(M9836=0,"No Discount",IF(M9836&lt;0.2,"Low (1-19%)",IF(M9836&lt;0.4,"Medium (20-39%)","High (40%+)")))</f>
        <v>High (40%+)</v>
      </c>
      <c r="R9836" s="0" t="str">
        <f aca="false">INDEX('Lookup Tables'!$B$2:$B$5,MATCH(F9836,'Lookup Tables'!$A$2:$A$5,0))</f>
        <v>Manager A</v>
      </c>
    </row>
    <row r="9837" customFormat="false" ht="15" hidden="false" customHeight="false" outlineLevel="0" collapsed="false">
      <c r="A9837" s="0" t="s">
        <v>6916</v>
      </c>
      <c r="B9837" s="13" t="n">
        <v>43018</v>
      </c>
      <c r="C9837" s="13" t="n">
        <v>43020</v>
      </c>
      <c r="D9837" s="14" t="s">
        <v>137</v>
      </c>
      <c r="E9837" s="14" t="s">
        <v>53</v>
      </c>
      <c r="F9837" s="14" t="s">
        <v>98</v>
      </c>
      <c r="G9837" s="14" t="s">
        <v>99</v>
      </c>
      <c r="H9837" s="14" t="s">
        <v>65</v>
      </c>
      <c r="I9837" s="14" t="s">
        <v>83</v>
      </c>
      <c r="J9837" s="14" t="s">
        <v>1430</v>
      </c>
      <c r="K9837" s="15" t="n">
        <v>16.392</v>
      </c>
      <c r="L9837" s="0" t="n">
        <v>2</v>
      </c>
      <c r="M9837" s="16" t="n">
        <v>0.8</v>
      </c>
      <c r="N9837" s="17" t="n">
        <v>-26.2272</v>
      </c>
      <c r="O9837" s="0" t="str">
        <f aca="false">TEXT(B9837,"YYYY-MM")</f>
        <v>2017-10</v>
      </c>
      <c r="P9837" s="18" t="n">
        <f aca="false">IFERROR(N9837/K9837,0)</f>
        <v>-1.6</v>
      </c>
      <c r="Q9837" s="0" t="str">
        <f aca="false">IF(M9837=0,"No Discount",IF(M9837&lt;0.2,"Low (1-19%)",IF(M9837&lt;0.4,"Medium (20-39%)","High (40%+)")))</f>
        <v>High (40%+)</v>
      </c>
      <c r="R9837" s="0" t="str">
        <f aca="false">INDEX('Lookup Tables'!$B$2:$B$5,MATCH(F9837,'Lookup Tables'!$A$2:$A$5,0))</f>
        <v>Manager A</v>
      </c>
    </row>
    <row r="9838" customFormat="false" ht="15" hidden="false" customHeight="false" outlineLevel="0" collapsed="false">
      <c r="A9838" s="0" t="s">
        <v>6917</v>
      </c>
      <c r="B9838" s="13" t="n">
        <v>43003</v>
      </c>
      <c r="C9838" s="13" t="n">
        <v>43009</v>
      </c>
      <c r="D9838" s="14" t="s">
        <v>69</v>
      </c>
      <c r="E9838" s="14" t="s">
        <v>53</v>
      </c>
      <c r="F9838" s="14" t="s">
        <v>63</v>
      </c>
      <c r="G9838" s="14" t="s">
        <v>64</v>
      </c>
      <c r="H9838" s="14" t="s">
        <v>65</v>
      </c>
      <c r="I9838" s="14" t="s">
        <v>91</v>
      </c>
      <c r="J9838" s="14" t="s">
        <v>1489</v>
      </c>
      <c r="K9838" s="15" t="n">
        <v>10.9</v>
      </c>
      <c r="L9838" s="0" t="n">
        <v>5</v>
      </c>
      <c r="M9838" s="16" t="n">
        <v>0</v>
      </c>
      <c r="N9838" s="17" t="n">
        <v>5.123</v>
      </c>
      <c r="O9838" s="0" t="str">
        <f aca="false">TEXT(B9838,"YYYY-MM")</f>
        <v>2017-09</v>
      </c>
      <c r="P9838" s="18" t="n">
        <f aca="false">IFERROR(N9838/K9838,0)</f>
        <v>0.47</v>
      </c>
      <c r="Q9838" s="0" t="str">
        <f aca="false">IF(M9838=0,"No Discount",IF(M9838&lt;0.2,"Low (1-19%)",IF(M9838&lt;0.4,"Medium (20-39%)","High (40%+)")))</f>
        <v>No Discount</v>
      </c>
      <c r="R9838" s="0" t="str">
        <f aca="false">INDEX('Lookup Tables'!$B$2:$B$5,MATCH(F9838,'Lookup Tables'!$A$2:$A$5,0))</f>
        <v>Manager D</v>
      </c>
    </row>
    <row r="9839" customFormat="false" ht="15" hidden="false" customHeight="false" outlineLevel="0" collapsed="false">
      <c r="A9839" s="0" t="s">
        <v>6917</v>
      </c>
      <c r="B9839" s="13" t="n">
        <v>43003</v>
      </c>
      <c r="C9839" s="13" t="n">
        <v>43009</v>
      </c>
      <c r="D9839" s="14" t="s">
        <v>69</v>
      </c>
      <c r="E9839" s="14" t="s">
        <v>53</v>
      </c>
      <c r="F9839" s="14" t="s">
        <v>63</v>
      </c>
      <c r="G9839" s="14" t="s">
        <v>64</v>
      </c>
      <c r="H9839" s="14" t="s">
        <v>65</v>
      </c>
      <c r="I9839" s="14" t="s">
        <v>66</v>
      </c>
      <c r="J9839" s="14" t="s">
        <v>771</v>
      </c>
      <c r="K9839" s="15" t="n">
        <v>29.6</v>
      </c>
      <c r="L9839" s="0" t="n">
        <v>2</v>
      </c>
      <c r="M9839" s="16" t="n">
        <v>0</v>
      </c>
      <c r="N9839" s="17" t="n">
        <v>14.8</v>
      </c>
      <c r="O9839" s="0" t="str">
        <f aca="false">TEXT(B9839,"YYYY-MM")</f>
        <v>2017-09</v>
      </c>
      <c r="P9839" s="18" t="n">
        <f aca="false">IFERROR(N9839/K9839,0)</f>
        <v>0.5</v>
      </c>
      <c r="Q9839" s="0" t="str">
        <f aca="false">IF(M9839=0,"No Discount",IF(M9839&lt;0.2,"Low (1-19%)",IF(M9839&lt;0.4,"Medium (20-39%)","High (40%+)")))</f>
        <v>No Discount</v>
      </c>
      <c r="R9839" s="0" t="str">
        <f aca="false">INDEX('Lookup Tables'!$B$2:$B$5,MATCH(F9839,'Lookup Tables'!$A$2:$A$5,0))</f>
        <v>Manager D</v>
      </c>
    </row>
    <row r="9840" customFormat="false" ht="15" hidden="false" customHeight="false" outlineLevel="0" collapsed="false">
      <c r="A9840" s="0" t="s">
        <v>6917</v>
      </c>
      <c r="B9840" s="13" t="n">
        <v>43003</v>
      </c>
      <c r="C9840" s="13" t="n">
        <v>43009</v>
      </c>
      <c r="D9840" s="14" t="s">
        <v>69</v>
      </c>
      <c r="E9840" s="14" t="s">
        <v>53</v>
      </c>
      <c r="F9840" s="14" t="s">
        <v>63</v>
      </c>
      <c r="G9840" s="14" t="s">
        <v>64</v>
      </c>
      <c r="H9840" s="14" t="s">
        <v>65</v>
      </c>
      <c r="I9840" s="14" t="s">
        <v>66</v>
      </c>
      <c r="J9840" s="14" t="s">
        <v>2135</v>
      </c>
      <c r="K9840" s="15" t="n">
        <v>4.98</v>
      </c>
      <c r="L9840" s="0" t="n">
        <v>1</v>
      </c>
      <c r="M9840" s="16" t="n">
        <v>0</v>
      </c>
      <c r="N9840" s="17" t="n">
        <v>2.2908</v>
      </c>
      <c r="O9840" s="0" t="str">
        <f aca="false">TEXT(B9840,"YYYY-MM")</f>
        <v>2017-09</v>
      </c>
      <c r="P9840" s="18" t="n">
        <f aca="false">IFERROR(N9840/K9840,0)</f>
        <v>0.46</v>
      </c>
      <c r="Q9840" s="0" t="str">
        <f aca="false">IF(M9840=0,"No Discount",IF(M9840&lt;0.2,"Low (1-19%)",IF(M9840&lt;0.4,"Medium (20-39%)","High (40%+)")))</f>
        <v>No Discount</v>
      </c>
      <c r="R9840" s="0" t="str">
        <f aca="false">INDEX('Lookup Tables'!$B$2:$B$5,MATCH(F9840,'Lookup Tables'!$A$2:$A$5,0))</f>
        <v>Manager D</v>
      </c>
    </row>
    <row r="9841" customFormat="false" ht="15" hidden="false" customHeight="false" outlineLevel="0" collapsed="false">
      <c r="A9841" s="0" t="s">
        <v>6917</v>
      </c>
      <c r="B9841" s="13" t="n">
        <v>43003</v>
      </c>
      <c r="C9841" s="13" t="n">
        <v>43009</v>
      </c>
      <c r="D9841" s="14" t="s">
        <v>69</v>
      </c>
      <c r="E9841" s="14" t="s">
        <v>53</v>
      </c>
      <c r="F9841" s="14" t="s">
        <v>63</v>
      </c>
      <c r="G9841" s="14" t="s">
        <v>64</v>
      </c>
      <c r="H9841" s="14" t="s">
        <v>80</v>
      </c>
      <c r="I9841" s="14" t="s">
        <v>570</v>
      </c>
      <c r="J9841" s="14" t="s">
        <v>4102</v>
      </c>
      <c r="K9841" s="15" t="n">
        <v>479.976</v>
      </c>
      <c r="L9841" s="0" t="n">
        <v>3</v>
      </c>
      <c r="M9841" s="16" t="n">
        <v>0.2</v>
      </c>
      <c r="N9841" s="17" t="n">
        <v>161.9919</v>
      </c>
      <c r="O9841" s="0" t="str">
        <f aca="false">TEXT(B9841,"YYYY-MM")</f>
        <v>2017-09</v>
      </c>
      <c r="P9841" s="18" t="n">
        <f aca="false">IFERROR(N9841/K9841,0)</f>
        <v>0.3375</v>
      </c>
      <c r="Q9841" s="0" t="str">
        <f aca="false">IF(M9841=0,"No Discount",IF(M9841&lt;0.2,"Low (1-19%)",IF(M9841&lt;0.4,"Medium (20-39%)","High (40%+)")))</f>
        <v>Medium (20-39%)</v>
      </c>
      <c r="R9841" s="0" t="str">
        <f aca="false">INDEX('Lookup Tables'!$B$2:$B$5,MATCH(F9841,'Lookup Tables'!$A$2:$A$5,0))</f>
        <v>Manager D</v>
      </c>
    </row>
    <row r="9842" customFormat="false" ht="15" hidden="false" customHeight="false" outlineLevel="0" collapsed="false">
      <c r="A9842" s="0" t="s">
        <v>6917</v>
      </c>
      <c r="B9842" s="13" t="n">
        <v>43003</v>
      </c>
      <c r="C9842" s="13" t="n">
        <v>43009</v>
      </c>
      <c r="D9842" s="14" t="s">
        <v>69</v>
      </c>
      <c r="E9842" s="14" t="s">
        <v>53</v>
      </c>
      <c r="F9842" s="14" t="s">
        <v>63</v>
      </c>
      <c r="G9842" s="14" t="s">
        <v>64</v>
      </c>
      <c r="H9842" s="14" t="s">
        <v>80</v>
      </c>
      <c r="I9842" s="14" t="s">
        <v>81</v>
      </c>
      <c r="J9842" s="14" t="s">
        <v>4268</v>
      </c>
      <c r="K9842" s="15" t="n">
        <v>44.736</v>
      </c>
      <c r="L9842" s="0" t="n">
        <v>8</v>
      </c>
      <c r="M9842" s="16" t="n">
        <v>0.2</v>
      </c>
      <c r="N9842" s="17" t="n">
        <v>4.4736</v>
      </c>
      <c r="O9842" s="0" t="str">
        <f aca="false">TEXT(B9842,"YYYY-MM")</f>
        <v>2017-09</v>
      </c>
      <c r="P9842" s="18" t="n">
        <f aca="false">IFERROR(N9842/K9842,0)</f>
        <v>0.1</v>
      </c>
      <c r="Q9842" s="0" t="str">
        <f aca="false">IF(M9842=0,"No Discount",IF(M9842&lt;0.2,"Low (1-19%)",IF(M9842&lt;0.4,"Medium (20-39%)","High (40%+)")))</f>
        <v>Medium (20-39%)</v>
      </c>
      <c r="R9842" s="0" t="str">
        <f aca="false">INDEX('Lookup Tables'!$B$2:$B$5,MATCH(F9842,'Lookup Tables'!$A$2:$A$5,0))</f>
        <v>Manager D</v>
      </c>
    </row>
    <row r="9843" customFormat="false" ht="15" hidden="false" customHeight="false" outlineLevel="0" collapsed="false">
      <c r="A9843" s="0" t="s">
        <v>6917</v>
      </c>
      <c r="B9843" s="13" t="n">
        <v>43003</v>
      </c>
      <c r="C9843" s="13" t="n">
        <v>43009</v>
      </c>
      <c r="D9843" s="14" t="s">
        <v>69</v>
      </c>
      <c r="E9843" s="14" t="s">
        <v>53</v>
      </c>
      <c r="F9843" s="14" t="s">
        <v>63</v>
      </c>
      <c r="G9843" s="14" t="s">
        <v>64</v>
      </c>
      <c r="H9843" s="14" t="s">
        <v>65</v>
      </c>
      <c r="I9843" s="14" t="s">
        <v>78</v>
      </c>
      <c r="J9843" s="14" t="s">
        <v>1476</v>
      </c>
      <c r="K9843" s="15" t="n">
        <v>5.76</v>
      </c>
      <c r="L9843" s="0" t="n">
        <v>2</v>
      </c>
      <c r="M9843" s="16" t="n">
        <v>0</v>
      </c>
      <c r="N9843" s="17" t="n">
        <v>1.6704</v>
      </c>
      <c r="O9843" s="0" t="str">
        <f aca="false">TEXT(B9843,"YYYY-MM")</f>
        <v>2017-09</v>
      </c>
      <c r="P9843" s="18" t="n">
        <f aca="false">IFERROR(N9843/K9843,0)</f>
        <v>0.29</v>
      </c>
      <c r="Q9843" s="0" t="str">
        <f aca="false">IF(M9843=0,"No Discount",IF(M9843&lt;0.2,"Low (1-19%)",IF(M9843&lt;0.4,"Medium (20-39%)","High (40%+)")))</f>
        <v>No Discount</v>
      </c>
      <c r="R9843" s="0" t="str">
        <f aca="false">INDEX('Lookup Tables'!$B$2:$B$5,MATCH(F9843,'Lookup Tables'!$A$2:$A$5,0))</f>
        <v>Manager D</v>
      </c>
    </row>
    <row r="9844" customFormat="false" ht="15" hidden="false" customHeight="false" outlineLevel="0" collapsed="false">
      <c r="A9844" s="0" t="s">
        <v>6917</v>
      </c>
      <c r="B9844" s="13" t="n">
        <v>43003</v>
      </c>
      <c r="C9844" s="13" t="n">
        <v>43009</v>
      </c>
      <c r="D9844" s="14" t="s">
        <v>69</v>
      </c>
      <c r="E9844" s="14" t="s">
        <v>53</v>
      </c>
      <c r="F9844" s="14" t="s">
        <v>63</v>
      </c>
      <c r="G9844" s="14" t="s">
        <v>64</v>
      </c>
      <c r="H9844" s="14" t="s">
        <v>56</v>
      </c>
      <c r="I9844" s="14" t="s">
        <v>59</v>
      </c>
      <c r="J9844" s="14" t="s">
        <v>1170</v>
      </c>
      <c r="K9844" s="15" t="n">
        <v>483.136</v>
      </c>
      <c r="L9844" s="0" t="n">
        <v>4</v>
      </c>
      <c r="M9844" s="16" t="n">
        <v>0.2</v>
      </c>
      <c r="N9844" s="17" t="n">
        <v>60.392</v>
      </c>
      <c r="O9844" s="0" t="str">
        <f aca="false">TEXT(B9844,"YYYY-MM")</f>
        <v>2017-09</v>
      </c>
      <c r="P9844" s="18" t="n">
        <f aca="false">IFERROR(N9844/K9844,0)</f>
        <v>0.125</v>
      </c>
      <c r="Q9844" s="0" t="str">
        <f aca="false">IF(M9844=0,"No Discount",IF(M9844&lt;0.2,"Low (1-19%)",IF(M9844&lt;0.4,"Medium (20-39%)","High (40%+)")))</f>
        <v>Medium (20-39%)</v>
      </c>
      <c r="R9844" s="0" t="str">
        <f aca="false">INDEX('Lookup Tables'!$B$2:$B$5,MATCH(F9844,'Lookup Tables'!$A$2:$A$5,0))</f>
        <v>Manager D</v>
      </c>
    </row>
    <row r="9845" customFormat="false" ht="15" hidden="false" customHeight="false" outlineLevel="0" collapsed="false">
      <c r="A9845" s="0" t="s">
        <v>6918</v>
      </c>
      <c r="B9845" s="13" t="n">
        <v>42158</v>
      </c>
      <c r="C9845" s="13" t="n">
        <v>42161</v>
      </c>
      <c r="D9845" s="14" t="s">
        <v>137</v>
      </c>
      <c r="E9845" s="14" t="s">
        <v>53</v>
      </c>
      <c r="F9845" s="14" t="s">
        <v>98</v>
      </c>
      <c r="G9845" s="14" t="s">
        <v>146</v>
      </c>
      <c r="H9845" s="14" t="s">
        <v>65</v>
      </c>
      <c r="I9845" s="14" t="s">
        <v>66</v>
      </c>
      <c r="J9845" s="14" t="s">
        <v>2135</v>
      </c>
      <c r="K9845" s="15" t="n">
        <v>15.936</v>
      </c>
      <c r="L9845" s="0" t="n">
        <v>4</v>
      </c>
      <c r="M9845" s="16" t="n">
        <v>0.2</v>
      </c>
      <c r="N9845" s="17" t="n">
        <v>5.1792</v>
      </c>
      <c r="O9845" s="0" t="str">
        <f aca="false">TEXT(B9845,"YYYY-MM")</f>
        <v>2015-06</v>
      </c>
      <c r="P9845" s="18" t="n">
        <f aca="false">IFERROR(N9845/K9845,0)</f>
        <v>0.325</v>
      </c>
      <c r="Q9845" s="0" t="str">
        <f aca="false">IF(M9845=0,"No Discount",IF(M9845&lt;0.2,"Low (1-19%)",IF(M9845&lt;0.4,"Medium (20-39%)","High (40%+)")))</f>
        <v>Medium (20-39%)</v>
      </c>
      <c r="R9845" s="0" t="str">
        <f aca="false">INDEX('Lookup Tables'!$B$2:$B$5,MATCH(F9845,'Lookup Tables'!$A$2:$A$5,0))</f>
        <v>Manager A</v>
      </c>
    </row>
    <row r="9846" customFormat="false" ht="15" hidden="false" customHeight="false" outlineLevel="0" collapsed="false">
      <c r="A9846" s="0" t="s">
        <v>6918</v>
      </c>
      <c r="B9846" s="13" t="n">
        <v>42158</v>
      </c>
      <c r="C9846" s="13" t="n">
        <v>42161</v>
      </c>
      <c r="D9846" s="14" t="s">
        <v>137</v>
      </c>
      <c r="E9846" s="14" t="s">
        <v>53</v>
      </c>
      <c r="F9846" s="14" t="s">
        <v>98</v>
      </c>
      <c r="G9846" s="14" t="s">
        <v>146</v>
      </c>
      <c r="H9846" s="14" t="s">
        <v>56</v>
      </c>
      <c r="I9846" s="14" t="s">
        <v>76</v>
      </c>
      <c r="J9846" s="14" t="s">
        <v>896</v>
      </c>
      <c r="K9846" s="15" t="n">
        <v>61.544</v>
      </c>
      <c r="L9846" s="0" t="n">
        <v>7</v>
      </c>
      <c r="M9846" s="16" t="n">
        <v>0.6</v>
      </c>
      <c r="N9846" s="17" t="n">
        <v>-40.0036</v>
      </c>
      <c r="O9846" s="0" t="str">
        <f aca="false">TEXT(B9846,"YYYY-MM")</f>
        <v>2015-06</v>
      </c>
      <c r="P9846" s="18" t="n">
        <f aca="false">IFERROR(N9846/K9846,0)</f>
        <v>-0.65</v>
      </c>
      <c r="Q9846" s="0" t="str">
        <f aca="false">IF(M9846=0,"No Discount",IF(M9846&lt;0.2,"Low (1-19%)",IF(M9846&lt;0.4,"Medium (20-39%)","High (40%+)")))</f>
        <v>High (40%+)</v>
      </c>
      <c r="R9846" s="0" t="str">
        <f aca="false">INDEX('Lookup Tables'!$B$2:$B$5,MATCH(F9846,'Lookup Tables'!$A$2:$A$5,0))</f>
        <v>Manager A</v>
      </c>
    </row>
    <row r="9847" customFormat="false" ht="15" hidden="false" customHeight="false" outlineLevel="0" collapsed="false">
      <c r="A9847" s="0" t="s">
        <v>6918</v>
      </c>
      <c r="B9847" s="13" t="n">
        <v>42158</v>
      </c>
      <c r="C9847" s="13" t="n">
        <v>42161</v>
      </c>
      <c r="D9847" s="14" t="s">
        <v>137</v>
      </c>
      <c r="E9847" s="14" t="s">
        <v>53</v>
      </c>
      <c r="F9847" s="14" t="s">
        <v>98</v>
      </c>
      <c r="G9847" s="14" t="s">
        <v>146</v>
      </c>
      <c r="H9847" s="14" t="s">
        <v>65</v>
      </c>
      <c r="I9847" s="14" t="s">
        <v>73</v>
      </c>
      <c r="J9847" s="14" t="s">
        <v>2097</v>
      </c>
      <c r="K9847" s="15" t="n">
        <v>132.696</v>
      </c>
      <c r="L9847" s="0" t="n">
        <v>3</v>
      </c>
      <c r="M9847" s="16" t="n">
        <v>0.2</v>
      </c>
      <c r="N9847" s="17" t="n">
        <v>9.9522</v>
      </c>
      <c r="O9847" s="0" t="str">
        <f aca="false">TEXT(B9847,"YYYY-MM")</f>
        <v>2015-06</v>
      </c>
      <c r="P9847" s="18" t="n">
        <f aca="false">IFERROR(N9847/K9847,0)</f>
        <v>0.075</v>
      </c>
      <c r="Q9847" s="0" t="str">
        <f aca="false">IF(M9847=0,"No Discount",IF(M9847&lt;0.2,"Low (1-19%)",IF(M9847&lt;0.4,"Medium (20-39%)","High (40%+)")))</f>
        <v>Medium (20-39%)</v>
      </c>
      <c r="R9847" s="0" t="str">
        <f aca="false">INDEX('Lookup Tables'!$B$2:$B$5,MATCH(F9847,'Lookup Tables'!$A$2:$A$5,0))</f>
        <v>Manager A</v>
      </c>
    </row>
    <row r="9848" customFormat="false" ht="15" hidden="false" customHeight="false" outlineLevel="0" collapsed="false">
      <c r="A9848" s="0" t="s">
        <v>6919</v>
      </c>
      <c r="B9848" s="13" t="n">
        <v>43345</v>
      </c>
      <c r="C9848" s="13" t="n">
        <v>43347</v>
      </c>
      <c r="D9848" s="14" t="s">
        <v>52</v>
      </c>
      <c r="E9848" s="14" t="s">
        <v>97</v>
      </c>
      <c r="F9848" s="14" t="s">
        <v>63</v>
      </c>
      <c r="G9848" s="14" t="s">
        <v>64</v>
      </c>
      <c r="H9848" s="14" t="s">
        <v>65</v>
      </c>
      <c r="I9848" s="14" t="s">
        <v>85</v>
      </c>
      <c r="J9848" s="14" t="s">
        <v>115</v>
      </c>
      <c r="K9848" s="15" t="n">
        <v>43.1</v>
      </c>
      <c r="L9848" s="0" t="n">
        <v>5</v>
      </c>
      <c r="M9848" s="16" t="n">
        <v>0</v>
      </c>
      <c r="N9848" s="17" t="n">
        <v>11.206</v>
      </c>
      <c r="O9848" s="0" t="str">
        <f aca="false">TEXT(B9848,"YYYY-MM")</f>
        <v>2018-09</v>
      </c>
      <c r="P9848" s="18" t="n">
        <f aca="false">IFERROR(N9848/K9848,0)</f>
        <v>0.26</v>
      </c>
      <c r="Q9848" s="0" t="str">
        <f aca="false">IF(M9848=0,"No Discount",IF(M9848&lt;0.2,"Low (1-19%)",IF(M9848&lt;0.4,"Medium (20-39%)","High (40%+)")))</f>
        <v>No Discount</v>
      </c>
      <c r="R9848" s="0" t="str">
        <f aca="false">INDEX('Lookup Tables'!$B$2:$B$5,MATCH(F9848,'Lookup Tables'!$A$2:$A$5,0))</f>
        <v>Manager D</v>
      </c>
    </row>
    <row r="9849" customFormat="false" ht="15" hidden="false" customHeight="false" outlineLevel="0" collapsed="false">
      <c r="A9849" s="0" t="s">
        <v>6919</v>
      </c>
      <c r="B9849" s="13" t="n">
        <v>43345</v>
      </c>
      <c r="C9849" s="13" t="n">
        <v>43347</v>
      </c>
      <c r="D9849" s="14" t="s">
        <v>52</v>
      </c>
      <c r="E9849" s="14" t="s">
        <v>97</v>
      </c>
      <c r="F9849" s="14" t="s">
        <v>63</v>
      </c>
      <c r="G9849" s="14" t="s">
        <v>64</v>
      </c>
      <c r="H9849" s="14" t="s">
        <v>56</v>
      </c>
      <c r="I9849" s="14" t="s">
        <v>76</v>
      </c>
      <c r="J9849" s="14" t="s">
        <v>1321</v>
      </c>
      <c r="K9849" s="15" t="n">
        <v>511.5</v>
      </c>
      <c r="L9849" s="0" t="n">
        <v>5</v>
      </c>
      <c r="M9849" s="16" t="n">
        <v>0</v>
      </c>
      <c r="N9849" s="17" t="n">
        <v>132.99</v>
      </c>
      <c r="O9849" s="0" t="str">
        <f aca="false">TEXT(B9849,"YYYY-MM")</f>
        <v>2018-09</v>
      </c>
      <c r="P9849" s="18" t="n">
        <f aca="false">IFERROR(N9849/K9849,0)</f>
        <v>0.26</v>
      </c>
      <c r="Q9849" s="0" t="str">
        <f aca="false">IF(M9849=0,"No Discount",IF(M9849&lt;0.2,"Low (1-19%)",IF(M9849&lt;0.4,"Medium (20-39%)","High (40%+)")))</f>
        <v>No Discount</v>
      </c>
      <c r="R9849" s="0" t="str">
        <f aca="false">INDEX('Lookup Tables'!$B$2:$B$5,MATCH(F9849,'Lookup Tables'!$A$2:$A$5,0))</f>
        <v>Manager D</v>
      </c>
    </row>
    <row r="9850" customFormat="false" ht="15" hidden="false" customHeight="false" outlineLevel="0" collapsed="false">
      <c r="A9850" s="0" t="s">
        <v>6919</v>
      </c>
      <c r="B9850" s="13" t="n">
        <v>43345</v>
      </c>
      <c r="C9850" s="13" t="n">
        <v>43347</v>
      </c>
      <c r="D9850" s="14" t="s">
        <v>52</v>
      </c>
      <c r="E9850" s="14" t="s">
        <v>97</v>
      </c>
      <c r="F9850" s="14" t="s">
        <v>63</v>
      </c>
      <c r="G9850" s="14" t="s">
        <v>64</v>
      </c>
      <c r="H9850" s="14" t="s">
        <v>65</v>
      </c>
      <c r="I9850" s="14" t="s">
        <v>83</v>
      </c>
      <c r="J9850" s="14" t="s">
        <v>1438</v>
      </c>
      <c r="K9850" s="15" t="n">
        <v>147.92</v>
      </c>
      <c r="L9850" s="0" t="n">
        <v>5</v>
      </c>
      <c r="M9850" s="16" t="n">
        <v>0.2</v>
      </c>
      <c r="N9850" s="17" t="n">
        <v>46.225</v>
      </c>
      <c r="O9850" s="0" t="str">
        <f aca="false">TEXT(B9850,"YYYY-MM")</f>
        <v>2018-09</v>
      </c>
      <c r="P9850" s="18" t="n">
        <f aca="false">IFERROR(N9850/K9850,0)</f>
        <v>0.3125</v>
      </c>
      <c r="Q9850" s="0" t="str">
        <f aca="false">IF(M9850=0,"No Discount",IF(M9850&lt;0.2,"Low (1-19%)",IF(M9850&lt;0.4,"Medium (20-39%)","High (40%+)")))</f>
        <v>Medium (20-39%)</v>
      </c>
      <c r="R9850" s="0" t="str">
        <f aca="false">INDEX('Lookup Tables'!$B$2:$B$5,MATCH(F9850,'Lookup Tables'!$A$2:$A$5,0))</f>
        <v>Manager D</v>
      </c>
    </row>
    <row r="9851" customFormat="false" ht="15" hidden="false" customHeight="false" outlineLevel="0" collapsed="false">
      <c r="A9851" s="0" t="s">
        <v>6920</v>
      </c>
      <c r="B9851" s="13" t="n">
        <v>42106</v>
      </c>
      <c r="C9851" s="13" t="n">
        <v>42112</v>
      </c>
      <c r="D9851" s="14" t="s">
        <v>69</v>
      </c>
      <c r="E9851" s="14" t="s">
        <v>62</v>
      </c>
      <c r="F9851" s="14" t="s">
        <v>63</v>
      </c>
      <c r="G9851" s="14" t="s">
        <v>64</v>
      </c>
      <c r="H9851" s="14" t="s">
        <v>65</v>
      </c>
      <c r="I9851" s="14" t="s">
        <v>78</v>
      </c>
      <c r="J9851" s="14" t="s">
        <v>3510</v>
      </c>
      <c r="K9851" s="15" t="n">
        <v>39.68</v>
      </c>
      <c r="L9851" s="0" t="n">
        <v>2</v>
      </c>
      <c r="M9851" s="16" t="n">
        <v>0</v>
      </c>
      <c r="N9851" s="17" t="n">
        <v>16.2688</v>
      </c>
      <c r="O9851" s="0" t="str">
        <f aca="false">TEXT(B9851,"YYYY-MM")</f>
        <v>2015-04</v>
      </c>
      <c r="P9851" s="18" t="n">
        <f aca="false">IFERROR(N9851/K9851,0)</f>
        <v>0.41</v>
      </c>
      <c r="Q9851" s="0" t="str">
        <f aca="false">IF(M9851=0,"No Discount",IF(M9851&lt;0.2,"Low (1-19%)",IF(M9851&lt;0.4,"Medium (20-39%)","High (40%+)")))</f>
        <v>No Discount</v>
      </c>
      <c r="R9851" s="0" t="str">
        <f aca="false">INDEX('Lookup Tables'!$B$2:$B$5,MATCH(F9851,'Lookup Tables'!$A$2:$A$5,0))</f>
        <v>Manager D</v>
      </c>
    </row>
    <row r="9852" customFormat="false" ht="15" hidden="false" customHeight="false" outlineLevel="0" collapsed="false">
      <c r="A9852" s="0" t="s">
        <v>6921</v>
      </c>
      <c r="B9852" s="13" t="n">
        <v>42857</v>
      </c>
      <c r="C9852" s="13" t="n">
        <v>42861</v>
      </c>
      <c r="D9852" s="14" t="s">
        <v>69</v>
      </c>
      <c r="E9852" s="14" t="s">
        <v>62</v>
      </c>
      <c r="F9852" s="14" t="s">
        <v>117</v>
      </c>
      <c r="G9852" s="14" t="s">
        <v>170</v>
      </c>
      <c r="H9852" s="14" t="s">
        <v>56</v>
      </c>
      <c r="I9852" s="14" t="s">
        <v>76</v>
      </c>
      <c r="J9852" s="14" t="s">
        <v>962</v>
      </c>
      <c r="K9852" s="15" t="n">
        <v>12.56</v>
      </c>
      <c r="L9852" s="0" t="n">
        <v>2</v>
      </c>
      <c r="M9852" s="16" t="n">
        <v>0</v>
      </c>
      <c r="N9852" s="17" t="n">
        <v>4.0192</v>
      </c>
      <c r="O9852" s="0" t="str">
        <f aca="false">TEXT(B9852,"YYYY-MM")</f>
        <v>2017-05</v>
      </c>
      <c r="P9852" s="18" t="n">
        <f aca="false">IFERROR(N9852/K9852,0)</f>
        <v>0.32</v>
      </c>
      <c r="Q9852" s="0" t="str">
        <f aca="false">IF(M9852=0,"No Discount",IF(M9852&lt;0.2,"Low (1-19%)",IF(M9852&lt;0.4,"Medium (20-39%)","High (40%+)")))</f>
        <v>No Discount</v>
      </c>
      <c r="R9852" s="0" t="str">
        <f aca="false">INDEX('Lookup Tables'!$B$2:$B$5,MATCH(F9852,'Lookup Tables'!$A$2:$A$5,0))</f>
        <v>Manager B</v>
      </c>
    </row>
    <row r="9853" customFormat="false" ht="15" hidden="false" customHeight="false" outlineLevel="0" collapsed="false">
      <c r="A9853" s="0" t="s">
        <v>6921</v>
      </c>
      <c r="B9853" s="13" t="n">
        <v>42857</v>
      </c>
      <c r="C9853" s="13" t="n">
        <v>42861</v>
      </c>
      <c r="D9853" s="14" t="s">
        <v>69</v>
      </c>
      <c r="E9853" s="14" t="s">
        <v>62</v>
      </c>
      <c r="F9853" s="14" t="s">
        <v>117</v>
      </c>
      <c r="G9853" s="14" t="s">
        <v>170</v>
      </c>
      <c r="H9853" s="14" t="s">
        <v>65</v>
      </c>
      <c r="I9853" s="14" t="s">
        <v>83</v>
      </c>
      <c r="J9853" s="14" t="s">
        <v>794</v>
      </c>
      <c r="K9853" s="15" t="n">
        <v>90.48</v>
      </c>
      <c r="L9853" s="0" t="n">
        <v>3</v>
      </c>
      <c r="M9853" s="16" t="n">
        <v>0.2</v>
      </c>
      <c r="N9853" s="17" t="n">
        <v>33.93</v>
      </c>
      <c r="O9853" s="0" t="str">
        <f aca="false">TEXT(B9853,"YYYY-MM")</f>
        <v>2017-05</v>
      </c>
      <c r="P9853" s="18" t="n">
        <f aca="false">IFERROR(N9853/K9853,0)</f>
        <v>0.375</v>
      </c>
      <c r="Q9853" s="0" t="str">
        <f aca="false">IF(M9853=0,"No Discount",IF(M9853&lt;0.2,"Low (1-19%)",IF(M9853&lt;0.4,"Medium (20-39%)","High (40%+)")))</f>
        <v>Medium (20-39%)</v>
      </c>
      <c r="R9853" s="0" t="str">
        <f aca="false">INDEX('Lookup Tables'!$B$2:$B$5,MATCH(F9853,'Lookup Tables'!$A$2:$A$5,0))</f>
        <v>Manager B</v>
      </c>
    </row>
    <row r="9854" customFormat="false" ht="15" hidden="false" customHeight="false" outlineLevel="0" collapsed="false">
      <c r="A9854" s="0" t="s">
        <v>6921</v>
      </c>
      <c r="B9854" s="13" t="n">
        <v>42857</v>
      </c>
      <c r="C9854" s="13" t="n">
        <v>42861</v>
      </c>
      <c r="D9854" s="14" t="s">
        <v>69</v>
      </c>
      <c r="E9854" s="14" t="s">
        <v>62</v>
      </c>
      <c r="F9854" s="14" t="s">
        <v>117</v>
      </c>
      <c r="G9854" s="14" t="s">
        <v>170</v>
      </c>
      <c r="H9854" s="14" t="s">
        <v>65</v>
      </c>
      <c r="I9854" s="14" t="s">
        <v>91</v>
      </c>
      <c r="J9854" s="14" t="s">
        <v>2314</v>
      </c>
      <c r="K9854" s="15" t="n">
        <v>13.08</v>
      </c>
      <c r="L9854" s="0" t="n">
        <v>2</v>
      </c>
      <c r="M9854" s="16" t="n">
        <v>0</v>
      </c>
      <c r="N9854" s="17" t="n">
        <v>6.0168</v>
      </c>
      <c r="O9854" s="0" t="str">
        <f aca="false">TEXT(B9854,"YYYY-MM")</f>
        <v>2017-05</v>
      </c>
      <c r="P9854" s="18" t="n">
        <f aca="false">IFERROR(N9854/K9854,0)</f>
        <v>0.46</v>
      </c>
      <c r="Q9854" s="0" t="str">
        <f aca="false">IF(M9854=0,"No Discount",IF(M9854&lt;0.2,"Low (1-19%)",IF(M9854&lt;0.4,"Medium (20-39%)","High (40%+)")))</f>
        <v>No Discount</v>
      </c>
      <c r="R9854" s="0" t="str">
        <f aca="false">INDEX('Lookup Tables'!$B$2:$B$5,MATCH(F9854,'Lookup Tables'!$A$2:$A$5,0))</f>
        <v>Manager B</v>
      </c>
    </row>
    <row r="9855" customFormat="false" ht="15" hidden="false" customHeight="false" outlineLevel="0" collapsed="false">
      <c r="A9855" s="0" t="s">
        <v>6921</v>
      </c>
      <c r="B9855" s="13" t="n">
        <v>42857</v>
      </c>
      <c r="C9855" s="13" t="n">
        <v>42861</v>
      </c>
      <c r="D9855" s="14" t="s">
        <v>69</v>
      </c>
      <c r="E9855" s="14" t="s">
        <v>62</v>
      </c>
      <c r="F9855" s="14" t="s">
        <v>117</v>
      </c>
      <c r="G9855" s="14" t="s">
        <v>170</v>
      </c>
      <c r="H9855" s="14" t="s">
        <v>56</v>
      </c>
      <c r="I9855" s="14" t="s">
        <v>76</v>
      </c>
      <c r="J9855" s="14" t="s">
        <v>1046</v>
      </c>
      <c r="K9855" s="15" t="n">
        <v>214.7</v>
      </c>
      <c r="L9855" s="0" t="n">
        <v>5</v>
      </c>
      <c r="M9855" s="16" t="n">
        <v>0</v>
      </c>
      <c r="N9855" s="17" t="n">
        <v>83.733</v>
      </c>
      <c r="O9855" s="0" t="str">
        <f aca="false">TEXT(B9855,"YYYY-MM")</f>
        <v>2017-05</v>
      </c>
      <c r="P9855" s="18" t="n">
        <f aca="false">IFERROR(N9855/K9855,0)</f>
        <v>0.39</v>
      </c>
      <c r="Q9855" s="0" t="str">
        <f aca="false">IF(M9855=0,"No Discount",IF(M9855&lt;0.2,"Low (1-19%)",IF(M9855&lt;0.4,"Medium (20-39%)","High (40%+)")))</f>
        <v>No Discount</v>
      </c>
      <c r="R9855" s="0" t="str">
        <f aca="false">INDEX('Lookup Tables'!$B$2:$B$5,MATCH(F9855,'Lookup Tables'!$A$2:$A$5,0))</f>
        <v>Manager B</v>
      </c>
    </row>
    <row r="9856" customFormat="false" ht="15" hidden="false" customHeight="false" outlineLevel="0" collapsed="false">
      <c r="A9856" s="0" t="s">
        <v>6922</v>
      </c>
      <c r="B9856" s="13" t="n">
        <v>43270</v>
      </c>
      <c r="C9856" s="13" t="n">
        <v>43274</v>
      </c>
      <c r="D9856" s="14" t="s">
        <v>69</v>
      </c>
      <c r="E9856" s="14" t="s">
        <v>53</v>
      </c>
      <c r="F9856" s="14" t="s">
        <v>63</v>
      </c>
      <c r="G9856" s="14" t="s">
        <v>64</v>
      </c>
      <c r="H9856" s="14" t="s">
        <v>56</v>
      </c>
      <c r="I9856" s="14" t="s">
        <v>76</v>
      </c>
      <c r="J9856" s="14" t="s">
        <v>3636</v>
      </c>
      <c r="K9856" s="15" t="n">
        <v>50.32</v>
      </c>
      <c r="L9856" s="0" t="n">
        <v>4</v>
      </c>
      <c r="M9856" s="16" t="n">
        <v>0</v>
      </c>
      <c r="N9856" s="17" t="n">
        <v>21.1344</v>
      </c>
      <c r="O9856" s="0" t="str">
        <f aca="false">TEXT(B9856,"YYYY-MM")</f>
        <v>2018-06</v>
      </c>
      <c r="P9856" s="18" t="n">
        <f aca="false">IFERROR(N9856/K9856,0)</f>
        <v>0.42</v>
      </c>
      <c r="Q9856" s="0" t="str">
        <f aca="false">IF(M9856=0,"No Discount",IF(M9856&lt;0.2,"Low (1-19%)",IF(M9856&lt;0.4,"Medium (20-39%)","High (40%+)")))</f>
        <v>No Discount</v>
      </c>
      <c r="R9856" s="0" t="str">
        <f aca="false">INDEX('Lookup Tables'!$B$2:$B$5,MATCH(F9856,'Lookup Tables'!$A$2:$A$5,0))</f>
        <v>Manager D</v>
      </c>
    </row>
    <row r="9857" customFormat="false" ht="15" hidden="false" customHeight="false" outlineLevel="0" collapsed="false">
      <c r="A9857" s="0" t="s">
        <v>6922</v>
      </c>
      <c r="B9857" s="13" t="n">
        <v>43270</v>
      </c>
      <c r="C9857" s="13" t="n">
        <v>43274</v>
      </c>
      <c r="D9857" s="14" t="s">
        <v>69</v>
      </c>
      <c r="E9857" s="14" t="s">
        <v>53</v>
      </c>
      <c r="F9857" s="14" t="s">
        <v>63</v>
      </c>
      <c r="G9857" s="14" t="s">
        <v>64</v>
      </c>
      <c r="H9857" s="14" t="s">
        <v>65</v>
      </c>
      <c r="I9857" s="14" t="s">
        <v>91</v>
      </c>
      <c r="J9857" s="14" t="s">
        <v>3160</v>
      </c>
      <c r="K9857" s="15" t="n">
        <v>24.56</v>
      </c>
      <c r="L9857" s="0" t="n">
        <v>2</v>
      </c>
      <c r="M9857" s="16" t="n">
        <v>0</v>
      </c>
      <c r="N9857" s="17" t="n">
        <v>11.5432</v>
      </c>
      <c r="O9857" s="0" t="str">
        <f aca="false">TEXT(B9857,"YYYY-MM")</f>
        <v>2018-06</v>
      </c>
      <c r="P9857" s="18" t="n">
        <f aca="false">IFERROR(N9857/K9857,0)</f>
        <v>0.47</v>
      </c>
      <c r="Q9857" s="0" t="str">
        <f aca="false">IF(M9857=0,"No Discount",IF(M9857&lt;0.2,"Low (1-19%)",IF(M9857&lt;0.4,"Medium (20-39%)","High (40%+)")))</f>
        <v>No Discount</v>
      </c>
      <c r="R9857" s="0" t="str">
        <f aca="false">INDEX('Lookup Tables'!$B$2:$B$5,MATCH(F9857,'Lookup Tables'!$A$2:$A$5,0))</f>
        <v>Manager D</v>
      </c>
    </row>
    <row r="9858" customFormat="false" ht="15" hidden="false" customHeight="false" outlineLevel="0" collapsed="false">
      <c r="A9858" s="0" t="s">
        <v>6923</v>
      </c>
      <c r="B9858" s="13" t="n">
        <v>42314</v>
      </c>
      <c r="C9858" s="13" t="n">
        <v>42319</v>
      </c>
      <c r="D9858" s="14" t="s">
        <v>69</v>
      </c>
      <c r="E9858" s="14" t="s">
        <v>53</v>
      </c>
      <c r="F9858" s="14" t="s">
        <v>54</v>
      </c>
      <c r="G9858" s="14" t="s">
        <v>597</v>
      </c>
      <c r="H9858" s="14" t="s">
        <v>65</v>
      </c>
      <c r="I9858" s="14" t="s">
        <v>91</v>
      </c>
      <c r="J9858" s="14" t="s">
        <v>178</v>
      </c>
      <c r="K9858" s="15" t="n">
        <v>43.68</v>
      </c>
      <c r="L9858" s="0" t="n">
        <v>6</v>
      </c>
      <c r="M9858" s="16" t="n">
        <v>0</v>
      </c>
      <c r="N9858" s="17" t="n">
        <v>20.9664</v>
      </c>
      <c r="O9858" s="0" t="str">
        <f aca="false">TEXT(B9858,"YYYY-MM")</f>
        <v>2015-11</v>
      </c>
      <c r="P9858" s="18" t="n">
        <f aca="false">IFERROR(N9858/K9858,0)</f>
        <v>0.48</v>
      </c>
      <c r="Q9858" s="0" t="str">
        <f aca="false">IF(M9858=0,"No Discount",IF(M9858&lt;0.2,"Low (1-19%)",IF(M9858&lt;0.4,"Medium (20-39%)","High (40%+)")))</f>
        <v>No Discount</v>
      </c>
      <c r="R9858" s="0" t="str">
        <f aca="false">INDEX('Lookup Tables'!$B$2:$B$5,MATCH(F9858,'Lookup Tables'!$A$2:$A$5,0))</f>
        <v>Manager C</v>
      </c>
    </row>
    <row r="9859" customFormat="false" ht="15" hidden="false" customHeight="false" outlineLevel="0" collapsed="false">
      <c r="A9859" s="0" t="s">
        <v>6924</v>
      </c>
      <c r="B9859" s="13" t="n">
        <v>42455</v>
      </c>
      <c r="C9859" s="13" t="n">
        <v>42459</v>
      </c>
      <c r="D9859" s="14" t="s">
        <v>69</v>
      </c>
      <c r="E9859" s="14" t="s">
        <v>62</v>
      </c>
      <c r="F9859" s="14" t="s">
        <v>63</v>
      </c>
      <c r="G9859" s="14" t="s">
        <v>94</v>
      </c>
      <c r="H9859" s="14" t="s">
        <v>56</v>
      </c>
      <c r="I9859" s="14" t="s">
        <v>71</v>
      </c>
      <c r="J9859" s="14" t="s">
        <v>742</v>
      </c>
      <c r="K9859" s="15" t="n">
        <v>3393.68</v>
      </c>
      <c r="L9859" s="0" t="n">
        <v>8</v>
      </c>
      <c r="M9859" s="16" t="n">
        <v>0</v>
      </c>
      <c r="N9859" s="17" t="n">
        <v>610.8624</v>
      </c>
      <c r="O9859" s="0" t="str">
        <f aca="false">TEXT(B9859,"YYYY-MM")</f>
        <v>2016-03</v>
      </c>
      <c r="P9859" s="18" t="n">
        <f aca="false">IFERROR(N9859/K9859,0)</f>
        <v>0.18</v>
      </c>
      <c r="Q9859" s="0" t="str">
        <f aca="false">IF(M9859=0,"No Discount",IF(M9859&lt;0.2,"Low (1-19%)",IF(M9859&lt;0.4,"Medium (20-39%)","High (40%+)")))</f>
        <v>No Discount</v>
      </c>
      <c r="R9859" s="0" t="str">
        <f aca="false">INDEX('Lookup Tables'!$B$2:$B$5,MATCH(F9859,'Lookup Tables'!$A$2:$A$5,0))</f>
        <v>Manager D</v>
      </c>
    </row>
    <row r="9860" customFormat="false" ht="15" hidden="false" customHeight="false" outlineLevel="0" collapsed="false">
      <c r="A9860" s="0" t="s">
        <v>6925</v>
      </c>
      <c r="B9860" s="13" t="n">
        <v>43114</v>
      </c>
      <c r="C9860" s="13" t="n">
        <v>43120</v>
      </c>
      <c r="D9860" s="14" t="s">
        <v>69</v>
      </c>
      <c r="E9860" s="14" t="s">
        <v>97</v>
      </c>
      <c r="F9860" s="14" t="s">
        <v>98</v>
      </c>
      <c r="G9860" s="14" t="s">
        <v>164</v>
      </c>
      <c r="H9860" s="14" t="s">
        <v>65</v>
      </c>
      <c r="I9860" s="14" t="s">
        <v>73</v>
      </c>
      <c r="J9860" s="14" t="s">
        <v>326</v>
      </c>
      <c r="K9860" s="15" t="n">
        <v>67.4</v>
      </c>
      <c r="L9860" s="0" t="n">
        <v>5</v>
      </c>
      <c r="M9860" s="16" t="n">
        <v>0</v>
      </c>
      <c r="N9860" s="17" t="n">
        <v>17.524</v>
      </c>
      <c r="O9860" s="0" t="str">
        <f aca="false">TEXT(B9860,"YYYY-MM")</f>
        <v>2018-01</v>
      </c>
      <c r="P9860" s="18" t="n">
        <f aca="false">IFERROR(N9860/K9860,0)</f>
        <v>0.26</v>
      </c>
      <c r="Q9860" s="0" t="str">
        <f aca="false">IF(M9860=0,"No Discount",IF(M9860&lt;0.2,"Low (1-19%)",IF(M9860&lt;0.4,"Medium (20-39%)","High (40%+)")))</f>
        <v>No Discount</v>
      </c>
      <c r="R9860" s="0" t="str">
        <f aca="false">INDEX('Lookup Tables'!$B$2:$B$5,MATCH(F9860,'Lookup Tables'!$A$2:$A$5,0))</f>
        <v>Manager A</v>
      </c>
    </row>
    <row r="9861" customFormat="false" ht="15" hidden="false" customHeight="false" outlineLevel="0" collapsed="false">
      <c r="A9861" s="0" t="s">
        <v>6925</v>
      </c>
      <c r="B9861" s="13" t="n">
        <v>43114</v>
      </c>
      <c r="C9861" s="13" t="n">
        <v>43120</v>
      </c>
      <c r="D9861" s="14" t="s">
        <v>69</v>
      </c>
      <c r="E9861" s="14" t="s">
        <v>97</v>
      </c>
      <c r="F9861" s="14" t="s">
        <v>98</v>
      </c>
      <c r="G9861" s="14" t="s">
        <v>164</v>
      </c>
      <c r="H9861" s="14" t="s">
        <v>65</v>
      </c>
      <c r="I9861" s="14" t="s">
        <v>171</v>
      </c>
      <c r="J9861" s="14" t="s">
        <v>479</v>
      </c>
      <c r="K9861" s="15" t="n">
        <v>2.52</v>
      </c>
      <c r="L9861" s="0" t="n">
        <v>2</v>
      </c>
      <c r="M9861" s="16" t="n">
        <v>0</v>
      </c>
      <c r="N9861" s="17" t="n">
        <v>0.1008</v>
      </c>
      <c r="O9861" s="0" t="str">
        <f aca="false">TEXT(B9861,"YYYY-MM")</f>
        <v>2018-01</v>
      </c>
      <c r="P9861" s="18" t="n">
        <f aca="false">IFERROR(N9861/K9861,0)</f>
        <v>0.04</v>
      </c>
      <c r="Q9861" s="0" t="str">
        <f aca="false">IF(M9861=0,"No Discount",IF(M9861&lt;0.2,"Low (1-19%)",IF(M9861&lt;0.4,"Medium (20-39%)","High (40%+)")))</f>
        <v>No Discount</v>
      </c>
      <c r="R9861" s="0" t="str">
        <f aca="false">INDEX('Lookup Tables'!$B$2:$B$5,MATCH(F9861,'Lookup Tables'!$A$2:$A$5,0))</f>
        <v>Manager A</v>
      </c>
    </row>
    <row r="9862" customFormat="false" ht="15" hidden="false" customHeight="false" outlineLevel="0" collapsed="false">
      <c r="A9862" s="0" t="s">
        <v>6925</v>
      </c>
      <c r="B9862" s="13" t="n">
        <v>43114</v>
      </c>
      <c r="C9862" s="13" t="n">
        <v>43120</v>
      </c>
      <c r="D9862" s="14" t="s">
        <v>69</v>
      </c>
      <c r="E9862" s="14" t="s">
        <v>97</v>
      </c>
      <c r="F9862" s="14" t="s">
        <v>98</v>
      </c>
      <c r="G9862" s="14" t="s">
        <v>164</v>
      </c>
      <c r="H9862" s="14" t="s">
        <v>80</v>
      </c>
      <c r="I9862" s="14" t="s">
        <v>81</v>
      </c>
      <c r="J9862" s="14" t="s">
        <v>1927</v>
      </c>
      <c r="K9862" s="15" t="n">
        <v>67.8</v>
      </c>
      <c r="L9862" s="0" t="n">
        <v>4</v>
      </c>
      <c r="M9862" s="16" t="n">
        <v>0</v>
      </c>
      <c r="N9862" s="17" t="n">
        <v>1.356</v>
      </c>
      <c r="O9862" s="0" t="str">
        <f aca="false">TEXT(B9862,"YYYY-MM")</f>
        <v>2018-01</v>
      </c>
      <c r="P9862" s="18" t="n">
        <f aca="false">IFERROR(N9862/K9862,0)</f>
        <v>0.02</v>
      </c>
      <c r="Q9862" s="0" t="str">
        <f aca="false">IF(M9862=0,"No Discount",IF(M9862&lt;0.2,"Low (1-19%)",IF(M9862&lt;0.4,"Medium (20-39%)","High (40%+)")))</f>
        <v>No Discount</v>
      </c>
      <c r="R9862" s="0" t="str">
        <f aca="false">INDEX('Lookup Tables'!$B$2:$B$5,MATCH(F9862,'Lookup Tables'!$A$2:$A$5,0))</f>
        <v>Manager A</v>
      </c>
    </row>
    <row r="9863" customFormat="false" ht="15" hidden="false" customHeight="false" outlineLevel="0" collapsed="false">
      <c r="A9863" s="0" t="s">
        <v>6925</v>
      </c>
      <c r="B9863" s="13" t="n">
        <v>43114</v>
      </c>
      <c r="C9863" s="13" t="n">
        <v>43120</v>
      </c>
      <c r="D9863" s="14" t="s">
        <v>69</v>
      </c>
      <c r="E9863" s="14" t="s">
        <v>97</v>
      </c>
      <c r="F9863" s="14" t="s">
        <v>98</v>
      </c>
      <c r="G9863" s="14" t="s">
        <v>164</v>
      </c>
      <c r="H9863" s="14" t="s">
        <v>65</v>
      </c>
      <c r="I9863" s="14" t="s">
        <v>73</v>
      </c>
      <c r="J9863" s="14" t="s">
        <v>1204</v>
      </c>
      <c r="K9863" s="15" t="n">
        <v>18.76</v>
      </c>
      <c r="L9863" s="0" t="n">
        <v>2</v>
      </c>
      <c r="M9863" s="16" t="n">
        <v>0</v>
      </c>
      <c r="N9863" s="17" t="n">
        <v>5.2528</v>
      </c>
      <c r="O9863" s="0" t="str">
        <f aca="false">TEXT(B9863,"YYYY-MM")</f>
        <v>2018-01</v>
      </c>
      <c r="P9863" s="18" t="n">
        <f aca="false">IFERROR(N9863/K9863,0)</f>
        <v>0.28</v>
      </c>
      <c r="Q9863" s="0" t="str">
        <f aca="false">IF(M9863=0,"No Discount",IF(M9863&lt;0.2,"Low (1-19%)",IF(M9863&lt;0.4,"Medium (20-39%)","High (40%+)")))</f>
        <v>No Discount</v>
      </c>
      <c r="R9863" s="0" t="str">
        <f aca="false">INDEX('Lookup Tables'!$B$2:$B$5,MATCH(F9863,'Lookup Tables'!$A$2:$A$5,0))</f>
        <v>Manager A</v>
      </c>
    </row>
    <row r="9864" customFormat="false" ht="15" hidden="false" customHeight="false" outlineLevel="0" collapsed="false">
      <c r="A9864" s="0" t="s">
        <v>6925</v>
      </c>
      <c r="B9864" s="13" t="n">
        <v>43114</v>
      </c>
      <c r="C9864" s="13" t="n">
        <v>43120</v>
      </c>
      <c r="D9864" s="14" t="s">
        <v>69</v>
      </c>
      <c r="E9864" s="14" t="s">
        <v>97</v>
      </c>
      <c r="F9864" s="14" t="s">
        <v>98</v>
      </c>
      <c r="G9864" s="14" t="s">
        <v>164</v>
      </c>
      <c r="H9864" s="14" t="s">
        <v>80</v>
      </c>
      <c r="I9864" s="14" t="s">
        <v>123</v>
      </c>
      <c r="J9864" s="14" t="s">
        <v>767</v>
      </c>
      <c r="K9864" s="15" t="n">
        <v>12.12</v>
      </c>
      <c r="L9864" s="0" t="n">
        <v>4</v>
      </c>
      <c r="M9864" s="16" t="n">
        <v>0</v>
      </c>
      <c r="N9864" s="17" t="n">
        <v>2.5452</v>
      </c>
      <c r="O9864" s="0" t="str">
        <f aca="false">TEXT(B9864,"YYYY-MM")</f>
        <v>2018-01</v>
      </c>
      <c r="P9864" s="18" t="n">
        <f aca="false">IFERROR(N9864/K9864,0)</f>
        <v>0.21</v>
      </c>
      <c r="Q9864" s="0" t="str">
        <f aca="false">IF(M9864=0,"No Discount",IF(M9864&lt;0.2,"Low (1-19%)",IF(M9864&lt;0.4,"Medium (20-39%)","High (40%+)")))</f>
        <v>No Discount</v>
      </c>
      <c r="R9864" s="0" t="str">
        <f aca="false">INDEX('Lookup Tables'!$B$2:$B$5,MATCH(F9864,'Lookup Tables'!$A$2:$A$5,0))</f>
        <v>Manager A</v>
      </c>
    </row>
    <row r="9865" customFormat="false" ht="15" hidden="false" customHeight="false" outlineLevel="0" collapsed="false">
      <c r="A9865" s="0" t="s">
        <v>6925</v>
      </c>
      <c r="B9865" s="13" t="n">
        <v>43114</v>
      </c>
      <c r="C9865" s="13" t="n">
        <v>43120</v>
      </c>
      <c r="D9865" s="14" t="s">
        <v>69</v>
      </c>
      <c r="E9865" s="14" t="s">
        <v>97</v>
      </c>
      <c r="F9865" s="14" t="s">
        <v>98</v>
      </c>
      <c r="G9865" s="14" t="s">
        <v>164</v>
      </c>
      <c r="H9865" s="14" t="s">
        <v>65</v>
      </c>
      <c r="I9865" s="14" t="s">
        <v>91</v>
      </c>
      <c r="J9865" s="14" t="s">
        <v>1341</v>
      </c>
      <c r="K9865" s="15" t="n">
        <v>11.34</v>
      </c>
      <c r="L9865" s="0" t="n">
        <v>1</v>
      </c>
      <c r="M9865" s="16" t="n">
        <v>0</v>
      </c>
      <c r="N9865" s="17" t="n">
        <v>5.5566</v>
      </c>
      <c r="O9865" s="0" t="str">
        <f aca="false">TEXT(B9865,"YYYY-MM")</f>
        <v>2018-01</v>
      </c>
      <c r="P9865" s="18" t="n">
        <f aca="false">IFERROR(N9865/K9865,0)</f>
        <v>0.49</v>
      </c>
      <c r="Q9865" s="0" t="str">
        <f aca="false">IF(M9865=0,"No Discount",IF(M9865&lt;0.2,"Low (1-19%)",IF(M9865&lt;0.4,"Medium (20-39%)","High (40%+)")))</f>
        <v>No Discount</v>
      </c>
      <c r="R9865" s="0" t="str">
        <f aca="false">INDEX('Lookup Tables'!$B$2:$B$5,MATCH(F9865,'Lookup Tables'!$A$2:$A$5,0))</f>
        <v>Manager A</v>
      </c>
    </row>
    <row r="9866" customFormat="false" ht="15" hidden="false" customHeight="false" outlineLevel="0" collapsed="false">
      <c r="A9866" s="0" t="s">
        <v>6925</v>
      </c>
      <c r="B9866" s="13" t="n">
        <v>43114</v>
      </c>
      <c r="C9866" s="13" t="n">
        <v>43120</v>
      </c>
      <c r="D9866" s="14" t="s">
        <v>69</v>
      </c>
      <c r="E9866" s="14" t="s">
        <v>97</v>
      </c>
      <c r="F9866" s="14" t="s">
        <v>98</v>
      </c>
      <c r="G9866" s="14" t="s">
        <v>164</v>
      </c>
      <c r="H9866" s="14" t="s">
        <v>80</v>
      </c>
      <c r="I9866" s="14" t="s">
        <v>123</v>
      </c>
      <c r="J9866" s="14" t="s">
        <v>475</v>
      </c>
      <c r="K9866" s="15" t="n">
        <v>159.8</v>
      </c>
      <c r="L9866" s="0" t="n">
        <v>4</v>
      </c>
      <c r="M9866" s="16" t="n">
        <v>0</v>
      </c>
      <c r="N9866" s="17" t="n">
        <v>70.312</v>
      </c>
      <c r="O9866" s="0" t="str">
        <f aca="false">TEXT(B9866,"YYYY-MM")</f>
        <v>2018-01</v>
      </c>
      <c r="P9866" s="18" t="n">
        <f aca="false">IFERROR(N9866/K9866,0)</f>
        <v>0.44</v>
      </c>
      <c r="Q9866" s="0" t="str">
        <f aca="false">IF(M9866=0,"No Discount",IF(M9866&lt;0.2,"Low (1-19%)",IF(M9866&lt;0.4,"Medium (20-39%)","High (40%+)")))</f>
        <v>No Discount</v>
      </c>
      <c r="R9866" s="0" t="str">
        <f aca="false">INDEX('Lookup Tables'!$B$2:$B$5,MATCH(F9866,'Lookup Tables'!$A$2:$A$5,0))</f>
        <v>Manager A</v>
      </c>
    </row>
    <row r="9867" customFormat="false" ht="15" hidden="false" customHeight="false" outlineLevel="0" collapsed="false">
      <c r="A9867" s="0" t="s">
        <v>6925</v>
      </c>
      <c r="B9867" s="13" t="n">
        <v>43114</v>
      </c>
      <c r="C9867" s="13" t="n">
        <v>43120</v>
      </c>
      <c r="D9867" s="14" t="s">
        <v>69</v>
      </c>
      <c r="E9867" s="14" t="s">
        <v>97</v>
      </c>
      <c r="F9867" s="14" t="s">
        <v>98</v>
      </c>
      <c r="G9867" s="14" t="s">
        <v>164</v>
      </c>
      <c r="H9867" s="14" t="s">
        <v>56</v>
      </c>
      <c r="I9867" s="14" t="s">
        <v>76</v>
      </c>
      <c r="J9867" s="14" t="s">
        <v>2231</v>
      </c>
      <c r="K9867" s="15" t="n">
        <v>18.96</v>
      </c>
      <c r="L9867" s="0" t="n">
        <v>2</v>
      </c>
      <c r="M9867" s="16" t="n">
        <v>0</v>
      </c>
      <c r="N9867" s="17" t="n">
        <v>8.532</v>
      </c>
      <c r="O9867" s="0" t="str">
        <f aca="false">TEXT(B9867,"YYYY-MM")</f>
        <v>2018-01</v>
      </c>
      <c r="P9867" s="18" t="n">
        <f aca="false">IFERROR(N9867/K9867,0)</f>
        <v>0.45</v>
      </c>
      <c r="Q9867" s="0" t="str">
        <f aca="false">IF(M9867=0,"No Discount",IF(M9867&lt;0.2,"Low (1-19%)",IF(M9867&lt;0.4,"Medium (20-39%)","High (40%+)")))</f>
        <v>No Discount</v>
      </c>
      <c r="R9867" s="0" t="str">
        <f aca="false">INDEX('Lookup Tables'!$B$2:$B$5,MATCH(F9867,'Lookup Tables'!$A$2:$A$5,0))</f>
        <v>Manager A</v>
      </c>
    </row>
    <row r="9868" customFormat="false" ht="15" hidden="false" customHeight="false" outlineLevel="0" collapsed="false">
      <c r="A9868" s="0" t="s">
        <v>6926</v>
      </c>
      <c r="B9868" s="13" t="n">
        <v>42455</v>
      </c>
      <c r="C9868" s="13" t="n">
        <v>42457</v>
      </c>
      <c r="D9868" s="14" t="s">
        <v>52</v>
      </c>
      <c r="E9868" s="14" t="s">
        <v>62</v>
      </c>
      <c r="F9868" s="14" t="s">
        <v>117</v>
      </c>
      <c r="G9868" s="14" t="s">
        <v>170</v>
      </c>
      <c r="H9868" s="14" t="s">
        <v>65</v>
      </c>
      <c r="I9868" s="14" t="s">
        <v>73</v>
      </c>
      <c r="J9868" s="14" t="s">
        <v>3007</v>
      </c>
      <c r="K9868" s="15" t="n">
        <v>1085.42</v>
      </c>
      <c r="L9868" s="0" t="n">
        <v>7</v>
      </c>
      <c r="M9868" s="16" t="n">
        <v>0</v>
      </c>
      <c r="N9868" s="17" t="n">
        <v>282.2092</v>
      </c>
      <c r="O9868" s="0" t="str">
        <f aca="false">TEXT(B9868,"YYYY-MM")</f>
        <v>2016-03</v>
      </c>
      <c r="P9868" s="18" t="n">
        <f aca="false">IFERROR(N9868/K9868,0)</f>
        <v>0.26</v>
      </c>
      <c r="Q9868" s="0" t="str">
        <f aca="false">IF(M9868=0,"No Discount",IF(M9868&lt;0.2,"Low (1-19%)",IF(M9868&lt;0.4,"Medium (20-39%)","High (40%+)")))</f>
        <v>No Discount</v>
      </c>
      <c r="R9868" s="0" t="str">
        <f aca="false">INDEX('Lookup Tables'!$B$2:$B$5,MATCH(F9868,'Lookup Tables'!$A$2:$A$5,0))</f>
        <v>Manager B</v>
      </c>
    </row>
    <row r="9869" customFormat="false" ht="15" hidden="false" customHeight="false" outlineLevel="0" collapsed="false">
      <c r="A9869" s="0" t="s">
        <v>6926</v>
      </c>
      <c r="B9869" s="13" t="n">
        <v>42455</v>
      </c>
      <c r="C9869" s="13" t="n">
        <v>42457</v>
      </c>
      <c r="D9869" s="14" t="s">
        <v>52</v>
      </c>
      <c r="E9869" s="14" t="s">
        <v>62</v>
      </c>
      <c r="F9869" s="14" t="s">
        <v>117</v>
      </c>
      <c r="G9869" s="14" t="s">
        <v>170</v>
      </c>
      <c r="H9869" s="14" t="s">
        <v>65</v>
      </c>
      <c r="I9869" s="14" t="s">
        <v>85</v>
      </c>
      <c r="J9869" s="14" t="s">
        <v>3268</v>
      </c>
      <c r="K9869" s="15" t="n">
        <v>13.11</v>
      </c>
      <c r="L9869" s="0" t="n">
        <v>3</v>
      </c>
      <c r="M9869" s="16" t="n">
        <v>0</v>
      </c>
      <c r="N9869" s="17" t="n">
        <v>3.4086</v>
      </c>
      <c r="O9869" s="0" t="str">
        <f aca="false">TEXT(B9869,"YYYY-MM")</f>
        <v>2016-03</v>
      </c>
      <c r="P9869" s="18" t="n">
        <f aca="false">IFERROR(N9869/K9869,0)</f>
        <v>0.26</v>
      </c>
      <c r="Q9869" s="0" t="str">
        <f aca="false">IF(M9869=0,"No Discount",IF(M9869&lt;0.2,"Low (1-19%)",IF(M9869&lt;0.4,"Medium (20-39%)","High (40%+)")))</f>
        <v>No Discount</v>
      </c>
      <c r="R9869" s="0" t="str">
        <f aca="false">INDEX('Lookup Tables'!$B$2:$B$5,MATCH(F9869,'Lookup Tables'!$A$2:$A$5,0))</f>
        <v>Manager B</v>
      </c>
    </row>
    <row r="9870" customFormat="false" ht="15" hidden="false" customHeight="false" outlineLevel="0" collapsed="false">
      <c r="A9870" s="0" t="s">
        <v>6927</v>
      </c>
      <c r="B9870" s="13" t="n">
        <v>42309</v>
      </c>
      <c r="C9870" s="13" t="n">
        <v>42311</v>
      </c>
      <c r="D9870" s="14" t="s">
        <v>137</v>
      </c>
      <c r="E9870" s="14" t="s">
        <v>62</v>
      </c>
      <c r="F9870" s="14" t="s">
        <v>117</v>
      </c>
      <c r="G9870" s="14" t="s">
        <v>269</v>
      </c>
      <c r="H9870" s="14" t="s">
        <v>56</v>
      </c>
      <c r="I9870" s="14" t="s">
        <v>76</v>
      </c>
      <c r="J9870" s="14" t="s">
        <v>1046</v>
      </c>
      <c r="K9870" s="15" t="n">
        <v>68.704</v>
      </c>
      <c r="L9870" s="0" t="n">
        <v>2</v>
      </c>
      <c r="M9870" s="16" t="n">
        <v>0.2</v>
      </c>
      <c r="N9870" s="17" t="n">
        <v>16.3172</v>
      </c>
      <c r="O9870" s="0" t="str">
        <f aca="false">TEXT(B9870,"YYYY-MM")</f>
        <v>2015-11</v>
      </c>
      <c r="P9870" s="18" t="n">
        <f aca="false">IFERROR(N9870/K9870,0)</f>
        <v>0.2375</v>
      </c>
      <c r="Q9870" s="0" t="str">
        <f aca="false">IF(M9870=0,"No Discount",IF(M9870&lt;0.2,"Low (1-19%)",IF(M9870&lt;0.4,"Medium (20-39%)","High (40%+)")))</f>
        <v>Medium (20-39%)</v>
      </c>
      <c r="R9870" s="0" t="str">
        <f aca="false">INDEX('Lookup Tables'!$B$2:$B$5,MATCH(F9870,'Lookup Tables'!$A$2:$A$5,0))</f>
        <v>Manager B</v>
      </c>
    </row>
    <row r="9871" customFormat="false" ht="15" hidden="false" customHeight="false" outlineLevel="0" collapsed="false">
      <c r="A9871" s="0" t="s">
        <v>6927</v>
      </c>
      <c r="B9871" s="13" t="n">
        <v>42309</v>
      </c>
      <c r="C9871" s="13" t="n">
        <v>42311</v>
      </c>
      <c r="D9871" s="14" t="s">
        <v>137</v>
      </c>
      <c r="E9871" s="14" t="s">
        <v>62</v>
      </c>
      <c r="F9871" s="14" t="s">
        <v>117</v>
      </c>
      <c r="G9871" s="14" t="s">
        <v>269</v>
      </c>
      <c r="H9871" s="14" t="s">
        <v>65</v>
      </c>
      <c r="I9871" s="14" t="s">
        <v>83</v>
      </c>
      <c r="J9871" s="14" t="s">
        <v>3574</v>
      </c>
      <c r="K9871" s="15" t="n">
        <v>3.132</v>
      </c>
      <c r="L9871" s="0" t="n">
        <v>2</v>
      </c>
      <c r="M9871" s="16" t="n">
        <v>0.7</v>
      </c>
      <c r="N9871" s="17" t="n">
        <v>-2.61</v>
      </c>
      <c r="O9871" s="0" t="str">
        <f aca="false">TEXT(B9871,"YYYY-MM")</f>
        <v>2015-11</v>
      </c>
      <c r="P9871" s="18" t="n">
        <f aca="false">IFERROR(N9871/K9871,0)</f>
        <v>-0.833333333333333</v>
      </c>
      <c r="Q9871" s="0" t="str">
        <f aca="false">IF(M9871=0,"No Discount",IF(M9871&lt;0.2,"Low (1-19%)",IF(M9871&lt;0.4,"Medium (20-39%)","High (40%+)")))</f>
        <v>High (40%+)</v>
      </c>
      <c r="R9871" s="0" t="str">
        <f aca="false">INDEX('Lookup Tables'!$B$2:$B$5,MATCH(F9871,'Lookup Tables'!$A$2:$A$5,0))</f>
        <v>Manager B</v>
      </c>
    </row>
    <row r="9872" customFormat="false" ht="15" hidden="false" customHeight="false" outlineLevel="0" collapsed="false">
      <c r="A9872" s="0" t="s">
        <v>6927</v>
      </c>
      <c r="B9872" s="13" t="n">
        <v>42309</v>
      </c>
      <c r="C9872" s="13" t="n">
        <v>42311</v>
      </c>
      <c r="D9872" s="14" t="s">
        <v>137</v>
      </c>
      <c r="E9872" s="14" t="s">
        <v>62</v>
      </c>
      <c r="F9872" s="14" t="s">
        <v>117</v>
      </c>
      <c r="G9872" s="14" t="s">
        <v>269</v>
      </c>
      <c r="H9872" s="14" t="s">
        <v>65</v>
      </c>
      <c r="I9872" s="14" t="s">
        <v>83</v>
      </c>
      <c r="J9872" s="14" t="s">
        <v>795</v>
      </c>
      <c r="K9872" s="15" t="n">
        <v>22.428</v>
      </c>
      <c r="L9872" s="0" t="n">
        <v>3</v>
      </c>
      <c r="M9872" s="16" t="n">
        <v>0.7</v>
      </c>
      <c r="N9872" s="17" t="n">
        <v>-17.9424</v>
      </c>
      <c r="O9872" s="0" t="str">
        <f aca="false">TEXT(B9872,"YYYY-MM")</f>
        <v>2015-11</v>
      </c>
      <c r="P9872" s="18" t="n">
        <f aca="false">IFERROR(N9872/K9872,0)</f>
        <v>-0.8</v>
      </c>
      <c r="Q9872" s="0" t="str">
        <f aca="false">IF(M9872=0,"No Discount",IF(M9872&lt;0.2,"Low (1-19%)",IF(M9872&lt;0.4,"Medium (20-39%)","High (40%+)")))</f>
        <v>High (40%+)</v>
      </c>
      <c r="R9872" s="0" t="str">
        <f aca="false">INDEX('Lookup Tables'!$B$2:$B$5,MATCH(F9872,'Lookup Tables'!$A$2:$A$5,0))</f>
        <v>Manager B</v>
      </c>
    </row>
    <row r="9873" customFormat="false" ht="15" hidden="false" customHeight="false" outlineLevel="0" collapsed="false">
      <c r="A9873" s="0" t="s">
        <v>6928</v>
      </c>
      <c r="B9873" s="13" t="n">
        <v>43379</v>
      </c>
      <c r="C9873" s="13" t="n">
        <v>43379</v>
      </c>
      <c r="D9873" s="14" t="s">
        <v>606</v>
      </c>
      <c r="E9873" s="14" t="s">
        <v>53</v>
      </c>
      <c r="F9873" s="14" t="s">
        <v>98</v>
      </c>
      <c r="G9873" s="14" t="s">
        <v>146</v>
      </c>
      <c r="H9873" s="14" t="s">
        <v>65</v>
      </c>
      <c r="I9873" s="14" t="s">
        <v>73</v>
      </c>
      <c r="J9873" s="14" t="s">
        <v>484</v>
      </c>
      <c r="K9873" s="15" t="n">
        <v>290.336</v>
      </c>
      <c r="L9873" s="0" t="n">
        <v>2</v>
      </c>
      <c r="M9873" s="16" t="n">
        <v>0.2</v>
      </c>
      <c r="N9873" s="17" t="n">
        <v>32.6628</v>
      </c>
      <c r="O9873" s="0" t="str">
        <f aca="false">TEXT(B9873,"YYYY-MM")</f>
        <v>2018-10</v>
      </c>
      <c r="P9873" s="18" t="n">
        <f aca="false">IFERROR(N9873/K9873,0)</f>
        <v>0.1125</v>
      </c>
      <c r="Q9873" s="0" t="str">
        <f aca="false">IF(M9873=0,"No Discount",IF(M9873&lt;0.2,"Low (1-19%)",IF(M9873&lt;0.4,"Medium (20-39%)","High (40%+)")))</f>
        <v>Medium (20-39%)</v>
      </c>
      <c r="R9873" s="0" t="str">
        <f aca="false">INDEX('Lookup Tables'!$B$2:$B$5,MATCH(F9873,'Lookup Tables'!$A$2:$A$5,0))</f>
        <v>Manager A</v>
      </c>
    </row>
    <row r="9874" customFormat="false" ht="15" hidden="false" customHeight="false" outlineLevel="0" collapsed="false">
      <c r="A9874" s="0" t="s">
        <v>6928</v>
      </c>
      <c r="B9874" s="13" t="n">
        <v>43379</v>
      </c>
      <c r="C9874" s="13" t="n">
        <v>43379</v>
      </c>
      <c r="D9874" s="14" t="s">
        <v>606</v>
      </c>
      <c r="E9874" s="14" t="s">
        <v>53</v>
      </c>
      <c r="F9874" s="14" t="s">
        <v>98</v>
      </c>
      <c r="G9874" s="14" t="s">
        <v>146</v>
      </c>
      <c r="H9874" s="14" t="s">
        <v>65</v>
      </c>
      <c r="I9874" s="14" t="s">
        <v>78</v>
      </c>
      <c r="J9874" s="14" t="s">
        <v>1387</v>
      </c>
      <c r="K9874" s="15" t="n">
        <v>19.152</v>
      </c>
      <c r="L9874" s="0" t="n">
        <v>2</v>
      </c>
      <c r="M9874" s="16" t="n">
        <v>0.2</v>
      </c>
      <c r="N9874" s="17" t="n">
        <v>1.197</v>
      </c>
      <c r="O9874" s="0" t="str">
        <f aca="false">TEXT(B9874,"YYYY-MM")</f>
        <v>2018-10</v>
      </c>
      <c r="P9874" s="18" t="n">
        <f aca="false">IFERROR(N9874/K9874,0)</f>
        <v>0.0625</v>
      </c>
      <c r="Q9874" s="0" t="str">
        <f aca="false">IF(M9874=0,"No Discount",IF(M9874&lt;0.2,"Low (1-19%)",IF(M9874&lt;0.4,"Medium (20-39%)","High (40%+)")))</f>
        <v>Medium (20-39%)</v>
      </c>
      <c r="R9874" s="0" t="str">
        <f aca="false">INDEX('Lookup Tables'!$B$2:$B$5,MATCH(F9874,'Lookup Tables'!$A$2:$A$5,0))</f>
        <v>Manager A</v>
      </c>
    </row>
    <row r="9875" customFormat="false" ht="15" hidden="false" customHeight="false" outlineLevel="0" collapsed="false">
      <c r="A9875" s="0" t="s">
        <v>6929</v>
      </c>
      <c r="B9875" s="13" t="n">
        <v>43079</v>
      </c>
      <c r="C9875" s="13" t="n">
        <v>43083</v>
      </c>
      <c r="D9875" s="14" t="s">
        <v>69</v>
      </c>
      <c r="E9875" s="14" t="s">
        <v>97</v>
      </c>
      <c r="F9875" s="14" t="s">
        <v>117</v>
      </c>
      <c r="G9875" s="14" t="s">
        <v>170</v>
      </c>
      <c r="H9875" s="14" t="s">
        <v>65</v>
      </c>
      <c r="I9875" s="14" t="s">
        <v>91</v>
      </c>
      <c r="J9875" s="14" t="s">
        <v>3252</v>
      </c>
      <c r="K9875" s="15" t="n">
        <v>6.48</v>
      </c>
      <c r="L9875" s="0" t="n">
        <v>1</v>
      </c>
      <c r="M9875" s="16" t="n">
        <v>0</v>
      </c>
      <c r="N9875" s="17" t="n">
        <v>3.1104</v>
      </c>
      <c r="O9875" s="0" t="str">
        <f aca="false">TEXT(B9875,"YYYY-MM")</f>
        <v>2017-12</v>
      </c>
      <c r="P9875" s="18" t="n">
        <f aca="false">IFERROR(N9875/K9875,0)</f>
        <v>0.48</v>
      </c>
      <c r="Q9875" s="0" t="str">
        <f aca="false">IF(M9875=0,"No Discount",IF(M9875&lt;0.2,"Low (1-19%)",IF(M9875&lt;0.4,"Medium (20-39%)","High (40%+)")))</f>
        <v>No Discount</v>
      </c>
      <c r="R9875" s="0" t="str">
        <f aca="false">INDEX('Lookup Tables'!$B$2:$B$5,MATCH(F9875,'Lookup Tables'!$A$2:$A$5,0))</f>
        <v>Manager B</v>
      </c>
    </row>
    <row r="9876" customFormat="false" ht="15" hidden="false" customHeight="false" outlineLevel="0" collapsed="false">
      <c r="A9876" s="0" t="s">
        <v>6930</v>
      </c>
      <c r="B9876" s="13" t="n">
        <v>43000</v>
      </c>
      <c r="C9876" s="13" t="n">
        <v>43002</v>
      </c>
      <c r="D9876" s="14" t="s">
        <v>52</v>
      </c>
      <c r="E9876" s="14" t="s">
        <v>97</v>
      </c>
      <c r="F9876" s="14" t="s">
        <v>117</v>
      </c>
      <c r="G9876" s="14" t="s">
        <v>269</v>
      </c>
      <c r="H9876" s="14" t="s">
        <v>65</v>
      </c>
      <c r="I9876" s="14" t="s">
        <v>129</v>
      </c>
      <c r="J9876" s="14" t="s">
        <v>1583</v>
      </c>
      <c r="K9876" s="15" t="n">
        <v>63.968</v>
      </c>
      <c r="L9876" s="0" t="n">
        <v>2</v>
      </c>
      <c r="M9876" s="16" t="n">
        <v>0.2</v>
      </c>
      <c r="N9876" s="17" t="n">
        <v>19.99</v>
      </c>
      <c r="O9876" s="0" t="str">
        <f aca="false">TEXT(B9876,"YYYY-MM")</f>
        <v>2017-09</v>
      </c>
      <c r="P9876" s="18" t="n">
        <f aca="false">IFERROR(N9876/K9876,0)</f>
        <v>0.3125</v>
      </c>
      <c r="Q9876" s="0" t="str">
        <f aca="false">IF(M9876=0,"No Discount",IF(M9876&lt;0.2,"Low (1-19%)",IF(M9876&lt;0.4,"Medium (20-39%)","High (40%+)")))</f>
        <v>Medium (20-39%)</v>
      </c>
      <c r="R9876" s="0" t="str">
        <f aca="false">INDEX('Lookup Tables'!$B$2:$B$5,MATCH(F9876,'Lookup Tables'!$A$2:$A$5,0))</f>
        <v>Manager B</v>
      </c>
    </row>
    <row r="9877" customFormat="false" ht="15" hidden="false" customHeight="false" outlineLevel="0" collapsed="false">
      <c r="A9877" s="0" t="s">
        <v>6931</v>
      </c>
      <c r="B9877" s="13" t="n">
        <v>42733</v>
      </c>
      <c r="C9877" s="13" t="n">
        <v>42740</v>
      </c>
      <c r="D9877" s="14" t="s">
        <v>69</v>
      </c>
      <c r="E9877" s="14" t="s">
        <v>53</v>
      </c>
      <c r="F9877" s="14" t="s">
        <v>117</v>
      </c>
      <c r="G9877" s="14" t="s">
        <v>170</v>
      </c>
      <c r="H9877" s="14" t="s">
        <v>65</v>
      </c>
      <c r="I9877" s="14" t="s">
        <v>303</v>
      </c>
      <c r="J9877" s="14" t="s">
        <v>6424</v>
      </c>
      <c r="K9877" s="15" t="n">
        <v>6.36</v>
      </c>
      <c r="L9877" s="0" t="n">
        <v>2</v>
      </c>
      <c r="M9877" s="16" t="n">
        <v>0</v>
      </c>
      <c r="N9877" s="17" t="n">
        <v>0.0636</v>
      </c>
      <c r="O9877" s="0" t="str">
        <f aca="false">TEXT(B9877,"YYYY-MM")</f>
        <v>2016-12</v>
      </c>
      <c r="P9877" s="18" t="n">
        <f aca="false">IFERROR(N9877/K9877,0)</f>
        <v>0.01</v>
      </c>
      <c r="Q9877" s="0" t="str">
        <f aca="false">IF(M9877=0,"No Discount",IF(M9877&lt;0.2,"Low (1-19%)",IF(M9877&lt;0.4,"Medium (20-39%)","High (40%+)")))</f>
        <v>No Discount</v>
      </c>
      <c r="R9877" s="0" t="str">
        <f aca="false">INDEX('Lookup Tables'!$B$2:$B$5,MATCH(F9877,'Lookup Tables'!$A$2:$A$5,0))</f>
        <v>Manager B</v>
      </c>
    </row>
    <row r="9878" customFormat="false" ht="15" hidden="false" customHeight="false" outlineLevel="0" collapsed="false">
      <c r="A9878" s="0" t="s">
        <v>6932</v>
      </c>
      <c r="B9878" s="13" t="n">
        <v>43210</v>
      </c>
      <c r="C9878" s="13" t="n">
        <v>43211</v>
      </c>
      <c r="D9878" s="14" t="s">
        <v>137</v>
      </c>
      <c r="E9878" s="14" t="s">
        <v>97</v>
      </c>
      <c r="F9878" s="14" t="s">
        <v>117</v>
      </c>
      <c r="G9878" s="14" t="s">
        <v>269</v>
      </c>
      <c r="H9878" s="14" t="s">
        <v>65</v>
      </c>
      <c r="I9878" s="14" t="s">
        <v>73</v>
      </c>
      <c r="J9878" s="14" t="s">
        <v>2373</v>
      </c>
      <c r="K9878" s="15" t="n">
        <v>848.544</v>
      </c>
      <c r="L9878" s="0" t="n">
        <v>4</v>
      </c>
      <c r="M9878" s="16" t="n">
        <v>0.2</v>
      </c>
      <c r="N9878" s="17" t="n">
        <v>-21.2136</v>
      </c>
      <c r="O9878" s="0" t="str">
        <f aca="false">TEXT(B9878,"YYYY-MM")</f>
        <v>2018-04</v>
      </c>
      <c r="P9878" s="18" t="n">
        <f aca="false">IFERROR(N9878/K9878,0)</f>
        <v>-0.025</v>
      </c>
      <c r="Q9878" s="0" t="str">
        <f aca="false">IF(M9878=0,"No Discount",IF(M9878&lt;0.2,"Low (1-19%)",IF(M9878&lt;0.4,"Medium (20-39%)","High (40%+)")))</f>
        <v>Medium (20-39%)</v>
      </c>
      <c r="R9878" s="0" t="str">
        <f aca="false">INDEX('Lookup Tables'!$B$2:$B$5,MATCH(F9878,'Lookup Tables'!$A$2:$A$5,0))</f>
        <v>Manager B</v>
      </c>
    </row>
    <row r="9879" customFormat="false" ht="15" hidden="false" customHeight="false" outlineLevel="0" collapsed="false">
      <c r="A9879" s="0" t="s">
        <v>6932</v>
      </c>
      <c r="B9879" s="13" t="n">
        <v>43210</v>
      </c>
      <c r="C9879" s="13" t="n">
        <v>43211</v>
      </c>
      <c r="D9879" s="14" t="s">
        <v>137</v>
      </c>
      <c r="E9879" s="14" t="s">
        <v>97</v>
      </c>
      <c r="F9879" s="14" t="s">
        <v>117</v>
      </c>
      <c r="G9879" s="14" t="s">
        <v>269</v>
      </c>
      <c r="H9879" s="14" t="s">
        <v>65</v>
      </c>
      <c r="I9879" s="14" t="s">
        <v>83</v>
      </c>
      <c r="J9879" s="14" t="s">
        <v>3036</v>
      </c>
      <c r="K9879" s="15" t="n">
        <v>8.7</v>
      </c>
      <c r="L9879" s="0" t="n">
        <v>5</v>
      </c>
      <c r="M9879" s="16" t="n">
        <v>0.7</v>
      </c>
      <c r="N9879" s="17" t="n">
        <v>-6.38</v>
      </c>
      <c r="O9879" s="0" t="str">
        <f aca="false">TEXT(B9879,"YYYY-MM")</f>
        <v>2018-04</v>
      </c>
      <c r="P9879" s="18" t="n">
        <f aca="false">IFERROR(N9879/K9879,0)</f>
        <v>-0.733333333333333</v>
      </c>
      <c r="Q9879" s="0" t="str">
        <f aca="false">IF(M9879=0,"No Discount",IF(M9879&lt;0.2,"Low (1-19%)",IF(M9879&lt;0.4,"Medium (20-39%)","High (40%+)")))</f>
        <v>High (40%+)</v>
      </c>
      <c r="R9879" s="0" t="str">
        <f aca="false">INDEX('Lookup Tables'!$B$2:$B$5,MATCH(F9879,'Lookup Tables'!$A$2:$A$5,0))</f>
        <v>Manager B</v>
      </c>
    </row>
    <row r="9880" customFormat="false" ht="15" hidden="false" customHeight="false" outlineLevel="0" collapsed="false">
      <c r="A9880" s="0" t="s">
        <v>6932</v>
      </c>
      <c r="B9880" s="13" t="n">
        <v>43210</v>
      </c>
      <c r="C9880" s="13" t="n">
        <v>43211</v>
      </c>
      <c r="D9880" s="14" t="s">
        <v>137</v>
      </c>
      <c r="E9880" s="14" t="s">
        <v>97</v>
      </c>
      <c r="F9880" s="14" t="s">
        <v>117</v>
      </c>
      <c r="G9880" s="14" t="s">
        <v>269</v>
      </c>
      <c r="H9880" s="14" t="s">
        <v>80</v>
      </c>
      <c r="I9880" s="14" t="s">
        <v>81</v>
      </c>
      <c r="J9880" s="14" t="s">
        <v>5114</v>
      </c>
      <c r="K9880" s="15" t="n">
        <v>122.382</v>
      </c>
      <c r="L9880" s="0" t="n">
        <v>3</v>
      </c>
      <c r="M9880" s="16" t="n">
        <v>0.4</v>
      </c>
      <c r="N9880" s="17" t="n">
        <v>-24.4764</v>
      </c>
      <c r="O9880" s="0" t="str">
        <f aca="false">TEXT(B9880,"YYYY-MM")</f>
        <v>2018-04</v>
      </c>
      <c r="P9880" s="18" t="n">
        <f aca="false">IFERROR(N9880/K9880,0)</f>
        <v>-0.2</v>
      </c>
      <c r="Q9880" s="0" t="str">
        <f aca="false">IF(M9880=0,"No Discount",IF(M9880&lt;0.2,"Low (1-19%)",IF(M9880&lt;0.4,"Medium (20-39%)","High (40%+)")))</f>
        <v>High (40%+)</v>
      </c>
      <c r="R9880" s="0" t="str">
        <f aca="false">INDEX('Lookup Tables'!$B$2:$B$5,MATCH(F9880,'Lookup Tables'!$A$2:$A$5,0))</f>
        <v>Manager B</v>
      </c>
    </row>
    <row r="9881" customFormat="false" ht="15" hidden="false" customHeight="false" outlineLevel="0" collapsed="false">
      <c r="A9881" s="0" t="s">
        <v>6933</v>
      </c>
      <c r="B9881" s="13" t="n">
        <v>42968</v>
      </c>
      <c r="C9881" s="13" t="n">
        <v>42972</v>
      </c>
      <c r="D9881" s="14" t="s">
        <v>69</v>
      </c>
      <c r="E9881" s="14" t="s">
        <v>53</v>
      </c>
      <c r="F9881" s="14" t="s">
        <v>117</v>
      </c>
      <c r="G9881" s="14" t="s">
        <v>170</v>
      </c>
      <c r="H9881" s="14" t="s">
        <v>56</v>
      </c>
      <c r="I9881" s="14" t="s">
        <v>59</v>
      </c>
      <c r="J9881" s="14" t="s">
        <v>1719</v>
      </c>
      <c r="K9881" s="15" t="n">
        <v>573.174</v>
      </c>
      <c r="L9881" s="0" t="n">
        <v>7</v>
      </c>
      <c r="M9881" s="16" t="n">
        <v>0.1</v>
      </c>
      <c r="N9881" s="17" t="n">
        <v>63.686</v>
      </c>
      <c r="O9881" s="0" t="str">
        <f aca="false">TEXT(B9881,"YYYY-MM")</f>
        <v>2017-08</v>
      </c>
      <c r="P9881" s="18" t="n">
        <f aca="false">IFERROR(N9881/K9881,0)</f>
        <v>0.111111111111111</v>
      </c>
      <c r="Q9881" s="0" t="str">
        <f aca="false">IF(M9881=0,"No Discount",IF(M9881&lt;0.2,"Low (1-19%)",IF(M9881&lt;0.4,"Medium (20-39%)","High (40%+)")))</f>
        <v>Low (1-19%)</v>
      </c>
      <c r="R9881" s="0" t="str">
        <f aca="false">INDEX('Lookup Tables'!$B$2:$B$5,MATCH(F9881,'Lookup Tables'!$A$2:$A$5,0))</f>
        <v>Manager B</v>
      </c>
    </row>
    <row r="9882" customFormat="false" ht="15" hidden="false" customHeight="false" outlineLevel="0" collapsed="false">
      <c r="A9882" s="0" t="s">
        <v>6934</v>
      </c>
      <c r="B9882" s="13" t="n">
        <v>42519</v>
      </c>
      <c r="C9882" s="13" t="n">
        <v>42521</v>
      </c>
      <c r="D9882" s="14" t="s">
        <v>137</v>
      </c>
      <c r="E9882" s="14" t="s">
        <v>97</v>
      </c>
      <c r="F9882" s="14" t="s">
        <v>117</v>
      </c>
      <c r="G9882" s="14" t="s">
        <v>269</v>
      </c>
      <c r="H9882" s="14" t="s">
        <v>65</v>
      </c>
      <c r="I9882" s="14" t="s">
        <v>91</v>
      </c>
      <c r="J9882" s="14" t="s">
        <v>135</v>
      </c>
      <c r="K9882" s="15" t="n">
        <v>85.056</v>
      </c>
      <c r="L9882" s="0" t="n">
        <v>3</v>
      </c>
      <c r="M9882" s="16" t="n">
        <v>0.2</v>
      </c>
      <c r="N9882" s="17" t="n">
        <v>28.7064</v>
      </c>
      <c r="O9882" s="0" t="str">
        <f aca="false">TEXT(B9882,"YYYY-MM")</f>
        <v>2016-05</v>
      </c>
      <c r="P9882" s="18" t="n">
        <f aca="false">IFERROR(N9882/K9882,0)</f>
        <v>0.3375</v>
      </c>
      <c r="Q9882" s="0" t="str">
        <f aca="false">IF(M9882=0,"No Discount",IF(M9882&lt;0.2,"Low (1-19%)",IF(M9882&lt;0.4,"Medium (20-39%)","High (40%+)")))</f>
        <v>Medium (20-39%)</v>
      </c>
      <c r="R9882" s="0" t="str">
        <f aca="false">INDEX('Lookup Tables'!$B$2:$B$5,MATCH(F9882,'Lookup Tables'!$A$2:$A$5,0))</f>
        <v>Manager B</v>
      </c>
    </row>
    <row r="9883" customFormat="false" ht="15" hidden="false" customHeight="false" outlineLevel="0" collapsed="false">
      <c r="A9883" s="0" t="s">
        <v>6935</v>
      </c>
      <c r="B9883" s="13" t="n">
        <v>42228</v>
      </c>
      <c r="C9883" s="13" t="n">
        <v>42229</v>
      </c>
      <c r="D9883" s="14" t="s">
        <v>137</v>
      </c>
      <c r="E9883" s="14" t="s">
        <v>53</v>
      </c>
      <c r="F9883" s="14" t="s">
        <v>54</v>
      </c>
      <c r="G9883" s="14" t="s">
        <v>597</v>
      </c>
      <c r="H9883" s="14" t="s">
        <v>65</v>
      </c>
      <c r="I9883" s="14" t="s">
        <v>83</v>
      </c>
      <c r="J9883" s="14" t="s">
        <v>1067</v>
      </c>
      <c r="K9883" s="15" t="n">
        <v>14.04</v>
      </c>
      <c r="L9883" s="0" t="n">
        <v>3</v>
      </c>
      <c r="M9883" s="16" t="n">
        <v>0</v>
      </c>
      <c r="N9883" s="17" t="n">
        <v>6.7392</v>
      </c>
      <c r="O9883" s="0" t="str">
        <f aca="false">TEXT(B9883,"YYYY-MM")</f>
        <v>2015-08</v>
      </c>
      <c r="P9883" s="18" t="n">
        <f aca="false">IFERROR(N9883/K9883,0)</f>
        <v>0.48</v>
      </c>
      <c r="Q9883" s="0" t="str">
        <f aca="false">IF(M9883=0,"No Discount",IF(M9883&lt;0.2,"Low (1-19%)",IF(M9883&lt;0.4,"Medium (20-39%)","High (40%+)")))</f>
        <v>No Discount</v>
      </c>
      <c r="R9883" s="0" t="str">
        <f aca="false">INDEX('Lookup Tables'!$B$2:$B$5,MATCH(F9883,'Lookup Tables'!$A$2:$A$5,0))</f>
        <v>Manager C</v>
      </c>
    </row>
    <row r="9884" customFormat="false" ht="15" hidden="false" customHeight="false" outlineLevel="0" collapsed="false">
      <c r="A9884" s="0" t="s">
        <v>6935</v>
      </c>
      <c r="B9884" s="13" t="n">
        <v>42228</v>
      </c>
      <c r="C9884" s="13" t="n">
        <v>42229</v>
      </c>
      <c r="D9884" s="14" t="s">
        <v>137</v>
      </c>
      <c r="E9884" s="14" t="s">
        <v>53</v>
      </c>
      <c r="F9884" s="14" t="s">
        <v>54</v>
      </c>
      <c r="G9884" s="14" t="s">
        <v>597</v>
      </c>
      <c r="H9884" s="14" t="s">
        <v>80</v>
      </c>
      <c r="I9884" s="14" t="s">
        <v>123</v>
      </c>
      <c r="J9884" s="14" t="s">
        <v>1633</v>
      </c>
      <c r="K9884" s="15" t="n">
        <v>272.61</v>
      </c>
      <c r="L9884" s="0" t="n">
        <v>13</v>
      </c>
      <c r="M9884" s="16" t="n">
        <v>0</v>
      </c>
      <c r="N9884" s="17" t="n">
        <v>98.1396</v>
      </c>
      <c r="O9884" s="0" t="str">
        <f aca="false">TEXT(B9884,"YYYY-MM")</f>
        <v>2015-08</v>
      </c>
      <c r="P9884" s="18" t="n">
        <f aca="false">IFERROR(N9884/K9884,0)</f>
        <v>0.36</v>
      </c>
      <c r="Q9884" s="0" t="str">
        <f aca="false">IF(M9884=0,"No Discount",IF(M9884&lt;0.2,"Low (1-19%)",IF(M9884&lt;0.4,"Medium (20-39%)","High (40%+)")))</f>
        <v>No Discount</v>
      </c>
      <c r="R9884" s="0" t="str">
        <f aca="false">INDEX('Lookup Tables'!$B$2:$B$5,MATCH(F9884,'Lookup Tables'!$A$2:$A$5,0))</f>
        <v>Manager C</v>
      </c>
    </row>
    <row r="9885" customFormat="false" ht="15" hidden="false" customHeight="false" outlineLevel="0" collapsed="false">
      <c r="A9885" s="0" t="s">
        <v>6936</v>
      </c>
      <c r="B9885" s="13" t="n">
        <v>42097</v>
      </c>
      <c r="C9885" s="13" t="n">
        <v>42102</v>
      </c>
      <c r="D9885" s="14" t="s">
        <v>69</v>
      </c>
      <c r="E9885" s="14" t="s">
        <v>62</v>
      </c>
      <c r="F9885" s="14" t="s">
        <v>63</v>
      </c>
      <c r="G9885" s="14" t="s">
        <v>64</v>
      </c>
      <c r="H9885" s="14" t="s">
        <v>65</v>
      </c>
      <c r="I9885" s="14" t="s">
        <v>129</v>
      </c>
      <c r="J9885" s="14" t="s">
        <v>340</v>
      </c>
      <c r="K9885" s="15" t="n">
        <v>11.16</v>
      </c>
      <c r="L9885" s="0" t="n">
        <v>2</v>
      </c>
      <c r="M9885" s="16" t="n">
        <v>0</v>
      </c>
      <c r="N9885" s="17" t="n">
        <v>5.58</v>
      </c>
      <c r="O9885" s="0" t="str">
        <f aca="false">TEXT(B9885,"YYYY-MM")</f>
        <v>2015-04</v>
      </c>
      <c r="P9885" s="18" t="n">
        <f aca="false">IFERROR(N9885/K9885,0)</f>
        <v>0.5</v>
      </c>
      <c r="Q9885" s="0" t="str">
        <f aca="false">IF(M9885=0,"No Discount",IF(M9885&lt;0.2,"Low (1-19%)",IF(M9885&lt;0.4,"Medium (20-39%)","High (40%+)")))</f>
        <v>No Discount</v>
      </c>
      <c r="R9885" s="0" t="str">
        <f aca="false">INDEX('Lookup Tables'!$B$2:$B$5,MATCH(F9885,'Lookup Tables'!$A$2:$A$5,0))</f>
        <v>Manager D</v>
      </c>
    </row>
    <row r="9886" customFormat="false" ht="15" hidden="false" customHeight="false" outlineLevel="0" collapsed="false">
      <c r="A9886" s="0" t="s">
        <v>6936</v>
      </c>
      <c r="B9886" s="13" t="n">
        <v>42097</v>
      </c>
      <c r="C9886" s="13" t="n">
        <v>42102</v>
      </c>
      <c r="D9886" s="14" t="s">
        <v>69</v>
      </c>
      <c r="E9886" s="14" t="s">
        <v>62</v>
      </c>
      <c r="F9886" s="14" t="s">
        <v>63</v>
      </c>
      <c r="G9886" s="14" t="s">
        <v>64</v>
      </c>
      <c r="H9886" s="14" t="s">
        <v>80</v>
      </c>
      <c r="I9886" s="14" t="s">
        <v>123</v>
      </c>
      <c r="J9886" s="14" t="s">
        <v>2260</v>
      </c>
      <c r="K9886" s="15" t="n">
        <v>62.31</v>
      </c>
      <c r="L9886" s="0" t="n">
        <v>3</v>
      </c>
      <c r="M9886" s="16" t="n">
        <v>0</v>
      </c>
      <c r="N9886" s="17" t="n">
        <v>22.4316</v>
      </c>
      <c r="O9886" s="0" t="str">
        <f aca="false">TEXT(B9886,"YYYY-MM")</f>
        <v>2015-04</v>
      </c>
      <c r="P9886" s="18" t="n">
        <f aca="false">IFERROR(N9886/K9886,0)</f>
        <v>0.36</v>
      </c>
      <c r="Q9886" s="0" t="str">
        <f aca="false">IF(M9886=0,"No Discount",IF(M9886&lt;0.2,"Low (1-19%)",IF(M9886&lt;0.4,"Medium (20-39%)","High (40%+)")))</f>
        <v>No Discount</v>
      </c>
      <c r="R9886" s="0" t="str">
        <f aca="false">INDEX('Lookup Tables'!$B$2:$B$5,MATCH(F9886,'Lookup Tables'!$A$2:$A$5,0))</f>
        <v>Manager D</v>
      </c>
    </row>
    <row r="9887" customFormat="false" ht="15" hidden="false" customHeight="false" outlineLevel="0" collapsed="false">
      <c r="A9887" s="0" t="s">
        <v>6936</v>
      </c>
      <c r="B9887" s="13" t="n">
        <v>42097</v>
      </c>
      <c r="C9887" s="13" t="n">
        <v>42102</v>
      </c>
      <c r="D9887" s="14" t="s">
        <v>69</v>
      </c>
      <c r="E9887" s="14" t="s">
        <v>62</v>
      </c>
      <c r="F9887" s="14" t="s">
        <v>63</v>
      </c>
      <c r="G9887" s="14" t="s">
        <v>64</v>
      </c>
      <c r="H9887" s="14" t="s">
        <v>80</v>
      </c>
      <c r="I9887" s="14" t="s">
        <v>123</v>
      </c>
      <c r="J9887" s="14" t="s">
        <v>2053</v>
      </c>
      <c r="K9887" s="15" t="n">
        <v>159.98</v>
      </c>
      <c r="L9887" s="0" t="n">
        <v>2</v>
      </c>
      <c r="M9887" s="16" t="n">
        <v>0</v>
      </c>
      <c r="N9887" s="17" t="n">
        <v>57.5928</v>
      </c>
      <c r="O9887" s="0" t="str">
        <f aca="false">TEXT(B9887,"YYYY-MM")</f>
        <v>2015-04</v>
      </c>
      <c r="P9887" s="18" t="n">
        <f aca="false">IFERROR(N9887/K9887,0)</f>
        <v>0.36</v>
      </c>
      <c r="Q9887" s="0" t="str">
        <f aca="false">IF(M9887=0,"No Discount",IF(M9887&lt;0.2,"Low (1-19%)",IF(M9887&lt;0.4,"Medium (20-39%)","High (40%+)")))</f>
        <v>No Discount</v>
      </c>
      <c r="R9887" s="0" t="str">
        <f aca="false">INDEX('Lookup Tables'!$B$2:$B$5,MATCH(F9887,'Lookup Tables'!$A$2:$A$5,0))</f>
        <v>Manager D</v>
      </c>
    </row>
    <row r="9888" customFormat="false" ht="15" hidden="false" customHeight="false" outlineLevel="0" collapsed="false">
      <c r="A9888" s="0" t="s">
        <v>6937</v>
      </c>
      <c r="B9888" s="13" t="n">
        <v>42027</v>
      </c>
      <c r="C9888" s="13" t="n">
        <v>42031</v>
      </c>
      <c r="D9888" s="14" t="s">
        <v>69</v>
      </c>
      <c r="E9888" s="14" t="s">
        <v>53</v>
      </c>
      <c r="F9888" s="14" t="s">
        <v>98</v>
      </c>
      <c r="G9888" s="14" t="s">
        <v>164</v>
      </c>
      <c r="H9888" s="14" t="s">
        <v>65</v>
      </c>
      <c r="I9888" s="14" t="s">
        <v>171</v>
      </c>
      <c r="J9888" s="14" t="s">
        <v>880</v>
      </c>
      <c r="K9888" s="15" t="n">
        <v>5.94</v>
      </c>
      <c r="L9888" s="0" t="n">
        <v>3</v>
      </c>
      <c r="M9888" s="16" t="n">
        <v>0</v>
      </c>
      <c r="N9888" s="17" t="n">
        <v>0</v>
      </c>
      <c r="O9888" s="0" t="str">
        <f aca="false">TEXT(B9888,"YYYY-MM")</f>
        <v>2015-01</v>
      </c>
      <c r="P9888" s="18" t="n">
        <f aca="false">IFERROR(N9888/K9888,0)</f>
        <v>0</v>
      </c>
      <c r="Q9888" s="0" t="str">
        <f aca="false">IF(M9888=0,"No Discount",IF(M9888&lt;0.2,"Low (1-19%)",IF(M9888&lt;0.4,"Medium (20-39%)","High (40%+)")))</f>
        <v>No Discount</v>
      </c>
      <c r="R9888" s="0" t="str">
        <f aca="false">INDEX('Lookup Tables'!$B$2:$B$5,MATCH(F9888,'Lookup Tables'!$A$2:$A$5,0))</f>
        <v>Manager A</v>
      </c>
    </row>
    <row r="9889" customFormat="false" ht="15" hidden="false" customHeight="false" outlineLevel="0" collapsed="false">
      <c r="A9889" s="0" t="s">
        <v>6938</v>
      </c>
      <c r="B9889" s="13" t="n">
        <v>43385</v>
      </c>
      <c r="C9889" s="13" t="n">
        <v>43388</v>
      </c>
      <c r="D9889" s="14" t="s">
        <v>137</v>
      </c>
      <c r="E9889" s="14" t="s">
        <v>53</v>
      </c>
      <c r="F9889" s="14" t="s">
        <v>117</v>
      </c>
      <c r="G9889" s="14" t="s">
        <v>170</v>
      </c>
      <c r="H9889" s="14" t="s">
        <v>65</v>
      </c>
      <c r="I9889" s="14" t="s">
        <v>91</v>
      </c>
      <c r="J9889" s="14" t="s">
        <v>2341</v>
      </c>
      <c r="K9889" s="15" t="n">
        <v>9.96</v>
      </c>
      <c r="L9889" s="0" t="n">
        <v>2</v>
      </c>
      <c r="M9889" s="16" t="n">
        <v>0</v>
      </c>
      <c r="N9889" s="17" t="n">
        <v>4.6812</v>
      </c>
      <c r="O9889" s="0" t="str">
        <f aca="false">TEXT(B9889,"YYYY-MM")</f>
        <v>2018-10</v>
      </c>
      <c r="P9889" s="18" t="n">
        <f aca="false">IFERROR(N9889/K9889,0)</f>
        <v>0.47</v>
      </c>
      <c r="Q9889" s="0" t="str">
        <f aca="false">IF(M9889=0,"No Discount",IF(M9889&lt;0.2,"Low (1-19%)",IF(M9889&lt;0.4,"Medium (20-39%)","High (40%+)")))</f>
        <v>No Discount</v>
      </c>
      <c r="R9889" s="0" t="str">
        <f aca="false">INDEX('Lookup Tables'!$B$2:$B$5,MATCH(F9889,'Lookup Tables'!$A$2:$A$5,0))</f>
        <v>Manager B</v>
      </c>
    </row>
    <row r="9890" customFormat="false" ht="15" hidden="false" customHeight="false" outlineLevel="0" collapsed="false">
      <c r="A9890" s="0" t="s">
        <v>6939</v>
      </c>
      <c r="B9890" s="13" t="n">
        <v>42590</v>
      </c>
      <c r="C9890" s="13" t="n">
        <v>42594</v>
      </c>
      <c r="D9890" s="14" t="s">
        <v>69</v>
      </c>
      <c r="E9890" s="14" t="s">
        <v>53</v>
      </c>
      <c r="F9890" s="14" t="s">
        <v>117</v>
      </c>
      <c r="G9890" s="14" t="s">
        <v>170</v>
      </c>
      <c r="H9890" s="14" t="s">
        <v>80</v>
      </c>
      <c r="I9890" s="14" t="s">
        <v>123</v>
      </c>
      <c r="J9890" s="14" t="s">
        <v>2053</v>
      </c>
      <c r="K9890" s="15" t="n">
        <v>79.99</v>
      </c>
      <c r="L9890" s="0" t="n">
        <v>1</v>
      </c>
      <c r="M9890" s="16" t="n">
        <v>0</v>
      </c>
      <c r="N9890" s="17" t="n">
        <v>28.7964</v>
      </c>
      <c r="O9890" s="0" t="str">
        <f aca="false">TEXT(B9890,"YYYY-MM")</f>
        <v>2016-08</v>
      </c>
      <c r="P9890" s="18" t="n">
        <f aca="false">IFERROR(N9890/K9890,0)</f>
        <v>0.36</v>
      </c>
      <c r="Q9890" s="0" t="str">
        <f aca="false">IF(M9890=0,"No Discount",IF(M9890&lt;0.2,"Low (1-19%)",IF(M9890&lt;0.4,"Medium (20-39%)","High (40%+)")))</f>
        <v>No Discount</v>
      </c>
      <c r="R9890" s="0" t="str">
        <f aca="false">INDEX('Lookup Tables'!$B$2:$B$5,MATCH(F9890,'Lookup Tables'!$A$2:$A$5,0))</f>
        <v>Manager B</v>
      </c>
    </row>
    <row r="9891" customFormat="false" ht="15" hidden="false" customHeight="false" outlineLevel="0" collapsed="false">
      <c r="A9891" s="0" t="s">
        <v>6940</v>
      </c>
      <c r="B9891" s="13" t="n">
        <v>43178</v>
      </c>
      <c r="C9891" s="13" t="n">
        <v>43179</v>
      </c>
      <c r="D9891" s="14" t="s">
        <v>137</v>
      </c>
      <c r="E9891" s="14" t="s">
        <v>62</v>
      </c>
      <c r="F9891" s="14" t="s">
        <v>117</v>
      </c>
      <c r="G9891" s="14" t="s">
        <v>391</v>
      </c>
      <c r="H9891" s="14" t="s">
        <v>65</v>
      </c>
      <c r="I9891" s="14" t="s">
        <v>78</v>
      </c>
      <c r="J9891" s="14" t="s">
        <v>4197</v>
      </c>
      <c r="K9891" s="15" t="n">
        <v>8.94</v>
      </c>
      <c r="L9891" s="0" t="n">
        <v>3</v>
      </c>
      <c r="M9891" s="16" t="n">
        <v>0</v>
      </c>
      <c r="N9891" s="17" t="n">
        <v>2.4138</v>
      </c>
      <c r="O9891" s="0" t="str">
        <f aca="false">TEXT(B9891,"YYYY-MM")</f>
        <v>2018-03</v>
      </c>
      <c r="P9891" s="18" t="n">
        <f aca="false">IFERROR(N9891/K9891,0)</f>
        <v>0.27</v>
      </c>
      <c r="Q9891" s="0" t="str">
        <f aca="false">IF(M9891=0,"No Discount",IF(M9891&lt;0.2,"Low (1-19%)",IF(M9891&lt;0.4,"Medium (20-39%)","High (40%+)")))</f>
        <v>No Discount</v>
      </c>
      <c r="R9891" s="0" t="str">
        <f aca="false">INDEX('Lookup Tables'!$B$2:$B$5,MATCH(F9891,'Lookup Tables'!$A$2:$A$5,0))</f>
        <v>Manager B</v>
      </c>
    </row>
    <row r="9892" customFormat="false" ht="15" hidden="false" customHeight="false" outlineLevel="0" collapsed="false">
      <c r="A9892" s="0" t="s">
        <v>6941</v>
      </c>
      <c r="B9892" s="13" t="n">
        <v>42941</v>
      </c>
      <c r="C9892" s="13" t="n">
        <v>42944</v>
      </c>
      <c r="D9892" s="14" t="s">
        <v>52</v>
      </c>
      <c r="E9892" s="14" t="s">
        <v>62</v>
      </c>
      <c r="F9892" s="14" t="s">
        <v>98</v>
      </c>
      <c r="G9892" s="14" t="s">
        <v>103</v>
      </c>
      <c r="H9892" s="14" t="s">
        <v>65</v>
      </c>
      <c r="I9892" s="14" t="s">
        <v>91</v>
      </c>
      <c r="J9892" s="14" t="s">
        <v>3371</v>
      </c>
      <c r="K9892" s="15" t="n">
        <v>20.62</v>
      </c>
      <c r="L9892" s="0" t="n">
        <v>2</v>
      </c>
      <c r="M9892" s="16" t="n">
        <v>0</v>
      </c>
      <c r="N9892" s="17" t="n">
        <v>9.6914</v>
      </c>
      <c r="O9892" s="0" t="str">
        <f aca="false">TEXT(B9892,"YYYY-MM")</f>
        <v>2017-07</v>
      </c>
      <c r="P9892" s="18" t="n">
        <f aca="false">IFERROR(N9892/K9892,0)</f>
        <v>0.47</v>
      </c>
      <c r="Q9892" s="0" t="str">
        <f aca="false">IF(M9892=0,"No Discount",IF(M9892&lt;0.2,"Low (1-19%)",IF(M9892&lt;0.4,"Medium (20-39%)","High (40%+)")))</f>
        <v>No Discount</v>
      </c>
      <c r="R9892" s="0" t="str">
        <f aca="false">INDEX('Lookup Tables'!$B$2:$B$5,MATCH(F9892,'Lookup Tables'!$A$2:$A$5,0))</f>
        <v>Manager A</v>
      </c>
    </row>
    <row r="9893" customFormat="false" ht="15" hidden="false" customHeight="false" outlineLevel="0" collapsed="false">
      <c r="A9893" s="0" t="s">
        <v>6941</v>
      </c>
      <c r="B9893" s="13" t="n">
        <v>42941</v>
      </c>
      <c r="C9893" s="13" t="n">
        <v>42944</v>
      </c>
      <c r="D9893" s="14" t="s">
        <v>52</v>
      </c>
      <c r="E9893" s="14" t="s">
        <v>62</v>
      </c>
      <c r="F9893" s="14" t="s">
        <v>98</v>
      </c>
      <c r="G9893" s="14" t="s">
        <v>103</v>
      </c>
      <c r="H9893" s="14" t="s">
        <v>80</v>
      </c>
      <c r="I9893" s="14" t="s">
        <v>123</v>
      </c>
      <c r="J9893" s="14" t="s">
        <v>1674</v>
      </c>
      <c r="K9893" s="15" t="n">
        <v>124.25</v>
      </c>
      <c r="L9893" s="0" t="n">
        <v>7</v>
      </c>
      <c r="M9893" s="16" t="n">
        <v>0</v>
      </c>
      <c r="N9893" s="17" t="n">
        <v>48.4575</v>
      </c>
      <c r="O9893" s="0" t="str">
        <f aca="false">TEXT(B9893,"YYYY-MM")</f>
        <v>2017-07</v>
      </c>
      <c r="P9893" s="18" t="n">
        <f aca="false">IFERROR(N9893/K9893,0)</f>
        <v>0.39</v>
      </c>
      <c r="Q9893" s="0" t="str">
        <f aca="false">IF(M9893=0,"No Discount",IF(M9893&lt;0.2,"Low (1-19%)",IF(M9893&lt;0.4,"Medium (20-39%)","High (40%+)")))</f>
        <v>No Discount</v>
      </c>
      <c r="R9893" s="0" t="str">
        <f aca="false">INDEX('Lookup Tables'!$B$2:$B$5,MATCH(F9893,'Lookup Tables'!$A$2:$A$5,0))</f>
        <v>Manager A</v>
      </c>
    </row>
    <row r="9894" customFormat="false" ht="15" hidden="false" customHeight="false" outlineLevel="0" collapsed="false">
      <c r="A9894" s="0" t="s">
        <v>6941</v>
      </c>
      <c r="B9894" s="13" t="n">
        <v>42941</v>
      </c>
      <c r="C9894" s="13" t="n">
        <v>42944</v>
      </c>
      <c r="D9894" s="14" t="s">
        <v>52</v>
      </c>
      <c r="E9894" s="14" t="s">
        <v>62</v>
      </c>
      <c r="F9894" s="14" t="s">
        <v>98</v>
      </c>
      <c r="G9894" s="14" t="s">
        <v>103</v>
      </c>
      <c r="H9894" s="14" t="s">
        <v>80</v>
      </c>
      <c r="I9894" s="14" t="s">
        <v>81</v>
      </c>
      <c r="J9894" s="14" t="s">
        <v>850</v>
      </c>
      <c r="K9894" s="15" t="n">
        <v>297.55</v>
      </c>
      <c r="L9894" s="0" t="n">
        <v>5</v>
      </c>
      <c r="M9894" s="16" t="n">
        <v>0</v>
      </c>
      <c r="N9894" s="17" t="n">
        <v>83.314</v>
      </c>
      <c r="O9894" s="0" t="str">
        <f aca="false">TEXT(B9894,"YYYY-MM")</f>
        <v>2017-07</v>
      </c>
      <c r="P9894" s="18" t="n">
        <f aca="false">IFERROR(N9894/K9894,0)</f>
        <v>0.28</v>
      </c>
      <c r="Q9894" s="0" t="str">
        <f aca="false">IF(M9894=0,"No Discount",IF(M9894&lt;0.2,"Low (1-19%)",IF(M9894&lt;0.4,"Medium (20-39%)","High (40%+)")))</f>
        <v>No Discount</v>
      </c>
      <c r="R9894" s="0" t="str">
        <f aca="false">INDEX('Lookup Tables'!$B$2:$B$5,MATCH(F9894,'Lookup Tables'!$A$2:$A$5,0))</f>
        <v>Manager A</v>
      </c>
    </row>
    <row r="9895" customFormat="false" ht="15" hidden="false" customHeight="false" outlineLevel="0" collapsed="false">
      <c r="A9895" s="0" t="s">
        <v>6941</v>
      </c>
      <c r="B9895" s="13" t="n">
        <v>42941</v>
      </c>
      <c r="C9895" s="13" t="n">
        <v>42944</v>
      </c>
      <c r="D9895" s="14" t="s">
        <v>52</v>
      </c>
      <c r="E9895" s="14" t="s">
        <v>62</v>
      </c>
      <c r="F9895" s="14" t="s">
        <v>98</v>
      </c>
      <c r="G9895" s="14" t="s">
        <v>103</v>
      </c>
      <c r="H9895" s="14" t="s">
        <v>56</v>
      </c>
      <c r="I9895" s="14" t="s">
        <v>59</v>
      </c>
      <c r="J9895" s="14" t="s">
        <v>4324</v>
      </c>
      <c r="K9895" s="15" t="n">
        <v>403.56</v>
      </c>
      <c r="L9895" s="0" t="n">
        <v>4</v>
      </c>
      <c r="M9895" s="16" t="n">
        <v>0</v>
      </c>
      <c r="N9895" s="17" t="n">
        <v>96.8544</v>
      </c>
      <c r="O9895" s="0" t="str">
        <f aca="false">TEXT(B9895,"YYYY-MM")</f>
        <v>2017-07</v>
      </c>
      <c r="P9895" s="18" t="n">
        <f aca="false">IFERROR(N9895/K9895,0)</f>
        <v>0.24</v>
      </c>
      <c r="Q9895" s="0" t="str">
        <f aca="false">IF(M9895=0,"No Discount",IF(M9895&lt;0.2,"Low (1-19%)",IF(M9895&lt;0.4,"Medium (20-39%)","High (40%+)")))</f>
        <v>No Discount</v>
      </c>
      <c r="R9895" s="0" t="str">
        <f aca="false">INDEX('Lookup Tables'!$B$2:$B$5,MATCH(F9895,'Lookup Tables'!$A$2:$A$5,0))</f>
        <v>Manager A</v>
      </c>
    </row>
    <row r="9896" customFormat="false" ht="15" hidden="false" customHeight="false" outlineLevel="0" collapsed="false">
      <c r="A9896" s="0" t="s">
        <v>6941</v>
      </c>
      <c r="B9896" s="13" t="n">
        <v>42941</v>
      </c>
      <c r="C9896" s="13" t="n">
        <v>42944</v>
      </c>
      <c r="D9896" s="14" t="s">
        <v>52</v>
      </c>
      <c r="E9896" s="14" t="s">
        <v>62</v>
      </c>
      <c r="F9896" s="14" t="s">
        <v>98</v>
      </c>
      <c r="G9896" s="14" t="s">
        <v>103</v>
      </c>
      <c r="H9896" s="14" t="s">
        <v>56</v>
      </c>
      <c r="I9896" s="14" t="s">
        <v>76</v>
      </c>
      <c r="J9896" s="14" t="s">
        <v>539</v>
      </c>
      <c r="K9896" s="15" t="n">
        <v>95.2</v>
      </c>
      <c r="L9896" s="0" t="n">
        <v>5</v>
      </c>
      <c r="M9896" s="16" t="n">
        <v>0</v>
      </c>
      <c r="N9896" s="17" t="n">
        <v>27.608</v>
      </c>
      <c r="O9896" s="0" t="str">
        <f aca="false">TEXT(B9896,"YYYY-MM")</f>
        <v>2017-07</v>
      </c>
      <c r="P9896" s="18" t="n">
        <f aca="false">IFERROR(N9896/K9896,0)</f>
        <v>0.29</v>
      </c>
      <c r="Q9896" s="0" t="str">
        <f aca="false">IF(M9896=0,"No Discount",IF(M9896&lt;0.2,"Low (1-19%)",IF(M9896&lt;0.4,"Medium (20-39%)","High (40%+)")))</f>
        <v>No Discount</v>
      </c>
      <c r="R9896" s="0" t="str">
        <f aca="false">INDEX('Lookup Tables'!$B$2:$B$5,MATCH(F9896,'Lookup Tables'!$A$2:$A$5,0))</f>
        <v>Manager A</v>
      </c>
    </row>
    <row r="9897" customFormat="false" ht="15" hidden="false" customHeight="false" outlineLevel="0" collapsed="false">
      <c r="A9897" s="0" t="s">
        <v>6942</v>
      </c>
      <c r="B9897" s="13" t="n">
        <v>42273</v>
      </c>
      <c r="C9897" s="13" t="n">
        <v>42278</v>
      </c>
      <c r="D9897" s="14" t="s">
        <v>69</v>
      </c>
      <c r="E9897" s="14" t="s">
        <v>53</v>
      </c>
      <c r="F9897" s="14" t="s">
        <v>98</v>
      </c>
      <c r="G9897" s="14" t="s">
        <v>146</v>
      </c>
      <c r="H9897" s="14" t="s">
        <v>80</v>
      </c>
      <c r="I9897" s="14" t="s">
        <v>123</v>
      </c>
      <c r="J9897" s="14" t="s">
        <v>3490</v>
      </c>
      <c r="K9897" s="15" t="n">
        <v>153.824</v>
      </c>
      <c r="L9897" s="0" t="n">
        <v>11</v>
      </c>
      <c r="M9897" s="16" t="n">
        <v>0.2</v>
      </c>
      <c r="N9897" s="17" t="n">
        <v>38.456</v>
      </c>
      <c r="O9897" s="0" t="str">
        <f aca="false">TEXT(B9897,"YYYY-MM")</f>
        <v>2015-09</v>
      </c>
      <c r="P9897" s="18" t="n">
        <f aca="false">IFERROR(N9897/K9897,0)</f>
        <v>0.25</v>
      </c>
      <c r="Q9897" s="0" t="str">
        <f aca="false">IF(M9897=0,"No Discount",IF(M9897&lt;0.2,"Low (1-19%)",IF(M9897&lt;0.4,"Medium (20-39%)","High (40%+)")))</f>
        <v>Medium (20-39%)</v>
      </c>
      <c r="R9897" s="0" t="str">
        <f aca="false">INDEX('Lookup Tables'!$B$2:$B$5,MATCH(F9897,'Lookup Tables'!$A$2:$A$5,0))</f>
        <v>Manager A</v>
      </c>
    </row>
    <row r="9898" customFormat="false" ht="15" hidden="false" customHeight="false" outlineLevel="0" collapsed="false">
      <c r="A9898" s="0" t="s">
        <v>6943</v>
      </c>
      <c r="B9898" s="13" t="n">
        <v>42172</v>
      </c>
      <c r="C9898" s="13" t="n">
        <v>42175</v>
      </c>
      <c r="D9898" s="14" t="s">
        <v>52</v>
      </c>
      <c r="E9898" s="14" t="s">
        <v>53</v>
      </c>
      <c r="F9898" s="14" t="s">
        <v>98</v>
      </c>
      <c r="G9898" s="14" t="s">
        <v>146</v>
      </c>
      <c r="H9898" s="14" t="s">
        <v>65</v>
      </c>
      <c r="I9898" s="14" t="s">
        <v>91</v>
      </c>
      <c r="J9898" s="14" t="s">
        <v>4005</v>
      </c>
      <c r="K9898" s="15" t="n">
        <v>62.016</v>
      </c>
      <c r="L9898" s="0" t="n">
        <v>2</v>
      </c>
      <c r="M9898" s="16" t="n">
        <v>0.2</v>
      </c>
      <c r="N9898" s="17" t="n">
        <v>22.4808</v>
      </c>
      <c r="O9898" s="0" t="str">
        <f aca="false">TEXT(B9898,"YYYY-MM")</f>
        <v>2015-06</v>
      </c>
      <c r="P9898" s="18" t="n">
        <f aca="false">IFERROR(N9898/K9898,0)</f>
        <v>0.3625</v>
      </c>
      <c r="Q9898" s="0" t="str">
        <f aca="false">IF(M9898=0,"No Discount",IF(M9898&lt;0.2,"Low (1-19%)",IF(M9898&lt;0.4,"Medium (20-39%)","High (40%+)")))</f>
        <v>Medium (20-39%)</v>
      </c>
      <c r="R9898" s="0" t="str">
        <f aca="false">INDEX('Lookup Tables'!$B$2:$B$5,MATCH(F9898,'Lookup Tables'!$A$2:$A$5,0))</f>
        <v>Manager A</v>
      </c>
    </row>
    <row r="9899" customFormat="false" ht="15" hidden="false" customHeight="false" outlineLevel="0" collapsed="false">
      <c r="A9899" s="0" t="s">
        <v>6944</v>
      </c>
      <c r="B9899" s="13" t="n">
        <v>42892</v>
      </c>
      <c r="C9899" s="13" t="n">
        <v>42896</v>
      </c>
      <c r="D9899" s="14" t="s">
        <v>69</v>
      </c>
      <c r="E9899" s="14" t="s">
        <v>53</v>
      </c>
      <c r="F9899" s="14" t="s">
        <v>117</v>
      </c>
      <c r="G9899" s="14" t="s">
        <v>269</v>
      </c>
      <c r="H9899" s="14" t="s">
        <v>56</v>
      </c>
      <c r="I9899" s="14" t="s">
        <v>76</v>
      </c>
      <c r="J9899" s="14" t="s">
        <v>1101</v>
      </c>
      <c r="K9899" s="15" t="n">
        <v>466.32</v>
      </c>
      <c r="L9899" s="0" t="n">
        <v>3</v>
      </c>
      <c r="M9899" s="16" t="n">
        <v>0.2</v>
      </c>
      <c r="N9899" s="17" t="n">
        <v>34.974</v>
      </c>
      <c r="O9899" s="0" t="str">
        <f aca="false">TEXT(B9899,"YYYY-MM")</f>
        <v>2017-06</v>
      </c>
      <c r="P9899" s="18" t="n">
        <f aca="false">IFERROR(N9899/K9899,0)</f>
        <v>0.075</v>
      </c>
      <c r="Q9899" s="0" t="str">
        <f aca="false">IF(M9899=0,"No Discount",IF(M9899&lt;0.2,"Low (1-19%)",IF(M9899&lt;0.4,"Medium (20-39%)","High (40%+)")))</f>
        <v>Medium (20-39%)</v>
      </c>
      <c r="R9899" s="0" t="str">
        <f aca="false">INDEX('Lookup Tables'!$B$2:$B$5,MATCH(F9899,'Lookup Tables'!$A$2:$A$5,0))</f>
        <v>Manager B</v>
      </c>
    </row>
    <row r="9900" customFormat="false" ht="15" hidden="false" customHeight="false" outlineLevel="0" collapsed="false">
      <c r="A9900" s="0" t="s">
        <v>6944</v>
      </c>
      <c r="B9900" s="13" t="n">
        <v>42892</v>
      </c>
      <c r="C9900" s="13" t="n">
        <v>42896</v>
      </c>
      <c r="D9900" s="14" t="s">
        <v>69</v>
      </c>
      <c r="E9900" s="14" t="s">
        <v>53</v>
      </c>
      <c r="F9900" s="14" t="s">
        <v>117</v>
      </c>
      <c r="G9900" s="14" t="s">
        <v>269</v>
      </c>
      <c r="H9900" s="14" t="s">
        <v>56</v>
      </c>
      <c r="I9900" s="14" t="s">
        <v>76</v>
      </c>
      <c r="J9900" s="14" t="s">
        <v>4227</v>
      </c>
      <c r="K9900" s="15" t="n">
        <v>82.64</v>
      </c>
      <c r="L9900" s="0" t="n">
        <v>2</v>
      </c>
      <c r="M9900" s="16" t="n">
        <v>0.2</v>
      </c>
      <c r="N9900" s="17" t="n">
        <v>0</v>
      </c>
      <c r="O9900" s="0" t="str">
        <f aca="false">TEXT(B9900,"YYYY-MM")</f>
        <v>2017-06</v>
      </c>
      <c r="P9900" s="18" t="n">
        <f aca="false">IFERROR(N9900/K9900,0)</f>
        <v>0</v>
      </c>
      <c r="Q9900" s="0" t="str">
        <f aca="false">IF(M9900=0,"No Discount",IF(M9900&lt;0.2,"Low (1-19%)",IF(M9900&lt;0.4,"Medium (20-39%)","High (40%+)")))</f>
        <v>Medium (20-39%)</v>
      </c>
      <c r="R9900" s="0" t="str">
        <f aca="false">INDEX('Lookup Tables'!$B$2:$B$5,MATCH(F9900,'Lookup Tables'!$A$2:$A$5,0))</f>
        <v>Manager B</v>
      </c>
    </row>
    <row r="9901" customFormat="false" ht="15" hidden="false" customHeight="false" outlineLevel="0" collapsed="false">
      <c r="A9901" s="0" t="s">
        <v>6945</v>
      </c>
      <c r="B9901" s="13" t="n">
        <v>42091</v>
      </c>
      <c r="C9901" s="13" t="n">
        <v>42097</v>
      </c>
      <c r="D9901" s="14" t="s">
        <v>69</v>
      </c>
      <c r="E9901" s="14" t="s">
        <v>97</v>
      </c>
      <c r="F9901" s="14" t="s">
        <v>117</v>
      </c>
      <c r="G9901" s="14" t="s">
        <v>269</v>
      </c>
      <c r="H9901" s="14" t="s">
        <v>56</v>
      </c>
      <c r="I9901" s="14" t="s">
        <v>71</v>
      </c>
      <c r="J9901" s="14" t="s">
        <v>1051</v>
      </c>
      <c r="K9901" s="15" t="n">
        <v>330.588</v>
      </c>
      <c r="L9901" s="0" t="n">
        <v>1</v>
      </c>
      <c r="M9901" s="16" t="n">
        <v>0.4</v>
      </c>
      <c r="N9901" s="17" t="n">
        <v>-143.2548</v>
      </c>
      <c r="O9901" s="0" t="str">
        <f aca="false">TEXT(B9901,"YYYY-MM")</f>
        <v>2015-03</v>
      </c>
      <c r="P9901" s="18" t="n">
        <f aca="false">IFERROR(N9901/K9901,0)</f>
        <v>-0.433333333333333</v>
      </c>
      <c r="Q9901" s="0" t="str">
        <f aca="false">IF(M9901=0,"No Discount",IF(M9901&lt;0.2,"Low (1-19%)",IF(M9901&lt;0.4,"Medium (20-39%)","High (40%+)")))</f>
        <v>High (40%+)</v>
      </c>
      <c r="R9901" s="0" t="str">
        <f aca="false">INDEX('Lookup Tables'!$B$2:$B$5,MATCH(F9901,'Lookup Tables'!$A$2:$A$5,0))</f>
        <v>Manager B</v>
      </c>
    </row>
    <row r="9902" customFormat="false" ht="15" hidden="false" customHeight="false" outlineLevel="0" collapsed="false">
      <c r="A9902" s="0" t="s">
        <v>6946</v>
      </c>
      <c r="B9902" s="13" t="n">
        <v>43333</v>
      </c>
      <c r="C9902" s="13" t="n">
        <v>43337</v>
      </c>
      <c r="D9902" s="14" t="s">
        <v>69</v>
      </c>
      <c r="E9902" s="14" t="s">
        <v>53</v>
      </c>
      <c r="F9902" s="14" t="s">
        <v>63</v>
      </c>
      <c r="G9902" s="14" t="s">
        <v>252</v>
      </c>
      <c r="H9902" s="14" t="s">
        <v>65</v>
      </c>
      <c r="I9902" s="14" t="s">
        <v>73</v>
      </c>
      <c r="J9902" s="14" t="s">
        <v>1052</v>
      </c>
      <c r="K9902" s="15" t="n">
        <v>237.096</v>
      </c>
      <c r="L9902" s="0" t="n">
        <v>3</v>
      </c>
      <c r="M9902" s="16" t="n">
        <v>0.2</v>
      </c>
      <c r="N9902" s="17" t="n">
        <v>20.7459</v>
      </c>
      <c r="O9902" s="0" t="str">
        <f aca="false">TEXT(B9902,"YYYY-MM")</f>
        <v>2018-08</v>
      </c>
      <c r="P9902" s="18" t="n">
        <f aca="false">IFERROR(N9902/K9902,0)</f>
        <v>0.0875</v>
      </c>
      <c r="Q9902" s="0" t="str">
        <f aca="false">IF(M9902=0,"No Discount",IF(M9902&lt;0.2,"Low (1-19%)",IF(M9902&lt;0.4,"Medium (20-39%)","High (40%+)")))</f>
        <v>Medium (20-39%)</v>
      </c>
      <c r="R9902" s="0" t="str">
        <f aca="false">INDEX('Lookup Tables'!$B$2:$B$5,MATCH(F9902,'Lookup Tables'!$A$2:$A$5,0))</f>
        <v>Manager D</v>
      </c>
    </row>
    <row r="9903" customFormat="false" ht="15" hidden="false" customHeight="false" outlineLevel="0" collapsed="false">
      <c r="A9903" s="0" t="s">
        <v>6946</v>
      </c>
      <c r="B9903" s="13" t="n">
        <v>43333</v>
      </c>
      <c r="C9903" s="13" t="n">
        <v>43337</v>
      </c>
      <c r="D9903" s="14" t="s">
        <v>69</v>
      </c>
      <c r="E9903" s="14" t="s">
        <v>53</v>
      </c>
      <c r="F9903" s="14" t="s">
        <v>63</v>
      </c>
      <c r="G9903" s="14" t="s">
        <v>252</v>
      </c>
      <c r="H9903" s="14" t="s">
        <v>56</v>
      </c>
      <c r="I9903" s="14" t="s">
        <v>76</v>
      </c>
      <c r="J9903" s="14" t="s">
        <v>2231</v>
      </c>
      <c r="K9903" s="15" t="n">
        <v>22.752</v>
      </c>
      <c r="L9903" s="0" t="n">
        <v>3</v>
      </c>
      <c r="M9903" s="16" t="n">
        <v>0.2</v>
      </c>
      <c r="N9903" s="17" t="n">
        <v>7.11</v>
      </c>
      <c r="O9903" s="0" t="str">
        <f aca="false">TEXT(B9903,"YYYY-MM")</f>
        <v>2018-08</v>
      </c>
      <c r="P9903" s="18" t="n">
        <f aca="false">IFERROR(N9903/K9903,0)</f>
        <v>0.3125</v>
      </c>
      <c r="Q9903" s="0" t="str">
        <f aca="false">IF(M9903=0,"No Discount",IF(M9903&lt;0.2,"Low (1-19%)",IF(M9903&lt;0.4,"Medium (20-39%)","High (40%+)")))</f>
        <v>Medium (20-39%)</v>
      </c>
      <c r="R9903" s="0" t="str">
        <f aca="false">INDEX('Lookup Tables'!$B$2:$B$5,MATCH(F9903,'Lookup Tables'!$A$2:$A$5,0))</f>
        <v>Manager D</v>
      </c>
    </row>
    <row r="9904" customFormat="false" ht="15" hidden="false" customHeight="false" outlineLevel="0" collapsed="false">
      <c r="A9904" s="0" t="s">
        <v>6946</v>
      </c>
      <c r="B9904" s="13" t="n">
        <v>43333</v>
      </c>
      <c r="C9904" s="13" t="n">
        <v>43337</v>
      </c>
      <c r="D9904" s="14" t="s">
        <v>69</v>
      </c>
      <c r="E9904" s="14" t="s">
        <v>53</v>
      </c>
      <c r="F9904" s="14" t="s">
        <v>63</v>
      </c>
      <c r="G9904" s="14" t="s">
        <v>252</v>
      </c>
      <c r="H9904" s="14" t="s">
        <v>65</v>
      </c>
      <c r="I9904" s="14" t="s">
        <v>91</v>
      </c>
      <c r="J9904" s="14" t="s">
        <v>324</v>
      </c>
      <c r="K9904" s="15" t="n">
        <v>6.672</v>
      </c>
      <c r="L9904" s="0" t="n">
        <v>1</v>
      </c>
      <c r="M9904" s="16" t="n">
        <v>0.2</v>
      </c>
      <c r="N9904" s="17" t="n">
        <v>2.085</v>
      </c>
      <c r="O9904" s="0" t="str">
        <f aca="false">TEXT(B9904,"YYYY-MM")</f>
        <v>2018-08</v>
      </c>
      <c r="P9904" s="18" t="n">
        <f aca="false">IFERROR(N9904/K9904,0)</f>
        <v>0.3125</v>
      </c>
      <c r="Q9904" s="0" t="str">
        <f aca="false">IF(M9904=0,"No Discount",IF(M9904&lt;0.2,"Low (1-19%)",IF(M9904&lt;0.4,"Medium (20-39%)","High (40%+)")))</f>
        <v>Medium (20-39%)</v>
      </c>
      <c r="R9904" s="0" t="str">
        <f aca="false">INDEX('Lookup Tables'!$B$2:$B$5,MATCH(F9904,'Lookup Tables'!$A$2:$A$5,0))</f>
        <v>Manager D</v>
      </c>
    </row>
    <row r="9905" customFormat="false" ht="15" hidden="false" customHeight="false" outlineLevel="0" collapsed="false">
      <c r="A9905" s="0" t="s">
        <v>6947</v>
      </c>
      <c r="B9905" s="13" t="n">
        <v>42320</v>
      </c>
      <c r="C9905" s="13" t="n">
        <v>42326</v>
      </c>
      <c r="D9905" s="14" t="s">
        <v>69</v>
      </c>
      <c r="E9905" s="14" t="s">
        <v>53</v>
      </c>
      <c r="F9905" s="14" t="s">
        <v>98</v>
      </c>
      <c r="G9905" s="14" t="s">
        <v>99</v>
      </c>
      <c r="H9905" s="14" t="s">
        <v>56</v>
      </c>
      <c r="I9905" s="14" t="s">
        <v>76</v>
      </c>
      <c r="J9905" s="14" t="s">
        <v>2759</v>
      </c>
      <c r="K9905" s="15" t="n">
        <v>25.128</v>
      </c>
      <c r="L9905" s="0" t="n">
        <v>3</v>
      </c>
      <c r="M9905" s="16" t="n">
        <v>0.6</v>
      </c>
      <c r="N9905" s="17" t="n">
        <v>-6.9102</v>
      </c>
      <c r="O9905" s="0" t="str">
        <f aca="false">TEXT(B9905,"YYYY-MM")</f>
        <v>2015-11</v>
      </c>
      <c r="P9905" s="18" t="n">
        <f aca="false">IFERROR(N9905/K9905,0)</f>
        <v>-0.275</v>
      </c>
      <c r="Q9905" s="0" t="str">
        <f aca="false">IF(M9905=0,"No Discount",IF(M9905&lt;0.2,"Low (1-19%)",IF(M9905&lt;0.4,"Medium (20-39%)","High (40%+)")))</f>
        <v>High (40%+)</v>
      </c>
      <c r="R9905" s="0" t="str">
        <f aca="false">INDEX('Lookup Tables'!$B$2:$B$5,MATCH(F9905,'Lookup Tables'!$A$2:$A$5,0))</f>
        <v>Manager A</v>
      </c>
    </row>
    <row r="9906" customFormat="false" ht="15" hidden="false" customHeight="false" outlineLevel="0" collapsed="false">
      <c r="A9906" s="0" t="s">
        <v>6947</v>
      </c>
      <c r="B9906" s="13" t="n">
        <v>42320</v>
      </c>
      <c r="C9906" s="13" t="n">
        <v>42326</v>
      </c>
      <c r="D9906" s="14" t="s">
        <v>69</v>
      </c>
      <c r="E9906" s="14" t="s">
        <v>53</v>
      </c>
      <c r="F9906" s="14" t="s">
        <v>98</v>
      </c>
      <c r="G9906" s="14" t="s">
        <v>99</v>
      </c>
      <c r="H9906" s="14" t="s">
        <v>80</v>
      </c>
      <c r="I9906" s="14" t="s">
        <v>123</v>
      </c>
      <c r="J9906" s="14" t="s">
        <v>769</v>
      </c>
      <c r="K9906" s="15" t="n">
        <v>127.984</v>
      </c>
      <c r="L9906" s="0" t="n">
        <v>2</v>
      </c>
      <c r="M9906" s="16" t="n">
        <v>0.2</v>
      </c>
      <c r="N9906" s="17" t="n">
        <v>25.5968</v>
      </c>
      <c r="O9906" s="0" t="str">
        <f aca="false">TEXT(B9906,"YYYY-MM")</f>
        <v>2015-11</v>
      </c>
      <c r="P9906" s="18" t="n">
        <f aca="false">IFERROR(N9906/K9906,0)</f>
        <v>0.2</v>
      </c>
      <c r="Q9906" s="0" t="str">
        <f aca="false">IF(M9906=0,"No Discount",IF(M9906&lt;0.2,"Low (1-19%)",IF(M9906&lt;0.4,"Medium (20-39%)","High (40%+)")))</f>
        <v>Medium (20-39%)</v>
      </c>
      <c r="R9906" s="0" t="str">
        <f aca="false">INDEX('Lookup Tables'!$B$2:$B$5,MATCH(F9906,'Lookup Tables'!$A$2:$A$5,0))</f>
        <v>Manager A</v>
      </c>
    </row>
    <row r="9907" customFormat="false" ht="15" hidden="false" customHeight="false" outlineLevel="0" collapsed="false">
      <c r="A9907" s="0" t="s">
        <v>6948</v>
      </c>
      <c r="B9907" s="13" t="n">
        <v>42626</v>
      </c>
      <c r="C9907" s="13" t="n">
        <v>42628</v>
      </c>
      <c r="D9907" s="14" t="s">
        <v>137</v>
      </c>
      <c r="E9907" s="14" t="s">
        <v>62</v>
      </c>
      <c r="F9907" s="14" t="s">
        <v>63</v>
      </c>
      <c r="G9907" s="14" t="s">
        <v>64</v>
      </c>
      <c r="H9907" s="14" t="s">
        <v>56</v>
      </c>
      <c r="I9907" s="14" t="s">
        <v>76</v>
      </c>
      <c r="J9907" s="14" t="s">
        <v>2166</v>
      </c>
      <c r="K9907" s="15" t="n">
        <v>131.88</v>
      </c>
      <c r="L9907" s="0" t="n">
        <v>7</v>
      </c>
      <c r="M9907" s="16" t="n">
        <v>0</v>
      </c>
      <c r="N9907" s="17" t="n">
        <v>55.3896</v>
      </c>
      <c r="O9907" s="0" t="str">
        <f aca="false">TEXT(B9907,"YYYY-MM")</f>
        <v>2016-09</v>
      </c>
      <c r="P9907" s="18" t="n">
        <f aca="false">IFERROR(N9907/K9907,0)</f>
        <v>0.42</v>
      </c>
      <c r="Q9907" s="0" t="str">
        <f aca="false">IF(M9907=0,"No Discount",IF(M9907&lt;0.2,"Low (1-19%)",IF(M9907&lt;0.4,"Medium (20-39%)","High (40%+)")))</f>
        <v>No Discount</v>
      </c>
      <c r="R9907" s="0" t="str">
        <f aca="false">INDEX('Lookup Tables'!$B$2:$B$5,MATCH(F9907,'Lookup Tables'!$A$2:$A$5,0))</f>
        <v>Manager D</v>
      </c>
    </row>
    <row r="9908" customFormat="false" ht="15" hidden="false" customHeight="false" outlineLevel="0" collapsed="false">
      <c r="A9908" s="0" t="s">
        <v>6948</v>
      </c>
      <c r="B9908" s="13" t="n">
        <v>42626</v>
      </c>
      <c r="C9908" s="13" t="n">
        <v>42628</v>
      </c>
      <c r="D9908" s="14" t="s">
        <v>137</v>
      </c>
      <c r="E9908" s="14" t="s">
        <v>62</v>
      </c>
      <c r="F9908" s="14" t="s">
        <v>63</v>
      </c>
      <c r="G9908" s="14" t="s">
        <v>64</v>
      </c>
      <c r="H9908" s="14" t="s">
        <v>65</v>
      </c>
      <c r="I9908" s="14" t="s">
        <v>83</v>
      </c>
      <c r="J9908" s="14" t="s">
        <v>2096</v>
      </c>
      <c r="K9908" s="15" t="n">
        <v>25.032</v>
      </c>
      <c r="L9908" s="0" t="n">
        <v>3</v>
      </c>
      <c r="M9908" s="16" t="n">
        <v>0.2</v>
      </c>
      <c r="N9908" s="17" t="n">
        <v>7.8225</v>
      </c>
      <c r="O9908" s="0" t="str">
        <f aca="false">TEXT(B9908,"YYYY-MM")</f>
        <v>2016-09</v>
      </c>
      <c r="P9908" s="18" t="n">
        <f aca="false">IFERROR(N9908/K9908,0)</f>
        <v>0.3125</v>
      </c>
      <c r="Q9908" s="0" t="str">
        <f aca="false">IF(M9908=0,"No Discount",IF(M9908&lt;0.2,"Low (1-19%)",IF(M9908&lt;0.4,"Medium (20-39%)","High (40%+)")))</f>
        <v>Medium (20-39%)</v>
      </c>
      <c r="R9908" s="0" t="str">
        <f aca="false">INDEX('Lookup Tables'!$B$2:$B$5,MATCH(F9908,'Lookup Tables'!$A$2:$A$5,0))</f>
        <v>Manager D</v>
      </c>
    </row>
    <row r="9909" customFormat="false" ht="15" hidden="false" customHeight="false" outlineLevel="0" collapsed="false">
      <c r="A9909" s="0" t="s">
        <v>6948</v>
      </c>
      <c r="B9909" s="13" t="n">
        <v>42626</v>
      </c>
      <c r="C9909" s="13" t="n">
        <v>42628</v>
      </c>
      <c r="D9909" s="14" t="s">
        <v>137</v>
      </c>
      <c r="E9909" s="14" t="s">
        <v>62</v>
      </c>
      <c r="F9909" s="14" t="s">
        <v>63</v>
      </c>
      <c r="G9909" s="14" t="s">
        <v>64</v>
      </c>
      <c r="H9909" s="14" t="s">
        <v>56</v>
      </c>
      <c r="I9909" s="14" t="s">
        <v>59</v>
      </c>
      <c r="J9909" s="14" t="s">
        <v>2224</v>
      </c>
      <c r="K9909" s="15" t="n">
        <v>717.72</v>
      </c>
      <c r="L9909" s="0" t="n">
        <v>3</v>
      </c>
      <c r="M9909" s="16" t="n">
        <v>0.2</v>
      </c>
      <c r="N9909" s="17" t="n">
        <v>71.772</v>
      </c>
      <c r="O9909" s="0" t="str">
        <f aca="false">TEXT(B9909,"YYYY-MM")</f>
        <v>2016-09</v>
      </c>
      <c r="P9909" s="18" t="n">
        <f aca="false">IFERROR(N9909/K9909,0)</f>
        <v>0.1</v>
      </c>
      <c r="Q9909" s="0" t="str">
        <f aca="false">IF(M9909=0,"No Discount",IF(M9909&lt;0.2,"Low (1-19%)",IF(M9909&lt;0.4,"Medium (20-39%)","High (40%+)")))</f>
        <v>Medium (20-39%)</v>
      </c>
      <c r="R9909" s="0" t="str">
        <f aca="false">INDEX('Lookup Tables'!$B$2:$B$5,MATCH(F9909,'Lookup Tables'!$A$2:$A$5,0))</f>
        <v>Manager D</v>
      </c>
    </row>
    <row r="9910" customFormat="false" ht="15" hidden="false" customHeight="false" outlineLevel="0" collapsed="false">
      <c r="A9910" s="0" t="s">
        <v>6948</v>
      </c>
      <c r="B9910" s="13" t="n">
        <v>42626</v>
      </c>
      <c r="C9910" s="13" t="n">
        <v>42628</v>
      </c>
      <c r="D9910" s="14" t="s">
        <v>137</v>
      </c>
      <c r="E9910" s="14" t="s">
        <v>62</v>
      </c>
      <c r="F9910" s="14" t="s">
        <v>63</v>
      </c>
      <c r="G9910" s="14" t="s">
        <v>64</v>
      </c>
      <c r="H9910" s="14" t="s">
        <v>56</v>
      </c>
      <c r="I9910" s="14" t="s">
        <v>76</v>
      </c>
      <c r="J9910" s="14" t="s">
        <v>3127</v>
      </c>
      <c r="K9910" s="15" t="n">
        <v>207.35</v>
      </c>
      <c r="L9910" s="0" t="n">
        <v>5</v>
      </c>
      <c r="M9910" s="16" t="n">
        <v>0</v>
      </c>
      <c r="N9910" s="17" t="n">
        <v>24.882</v>
      </c>
      <c r="O9910" s="0" t="str">
        <f aca="false">TEXT(B9910,"YYYY-MM")</f>
        <v>2016-09</v>
      </c>
      <c r="P9910" s="18" t="n">
        <f aca="false">IFERROR(N9910/K9910,0)</f>
        <v>0.12</v>
      </c>
      <c r="Q9910" s="0" t="str">
        <f aca="false">IF(M9910=0,"No Discount",IF(M9910&lt;0.2,"Low (1-19%)",IF(M9910&lt;0.4,"Medium (20-39%)","High (40%+)")))</f>
        <v>No Discount</v>
      </c>
      <c r="R9910" s="0" t="str">
        <f aca="false">INDEX('Lookup Tables'!$B$2:$B$5,MATCH(F9910,'Lookup Tables'!$A$2:$A$5,0))</f>
        <v>Manager D</v>
      </c>
    </row>
    <row r="9911" customFormat="false" ht="15" hidden="false" customHeight="false" outlineLevel="0" collapsed="false">
      <c r="A9911" s="0" t="s">
        <v>6948</v>
      </c>
      <c r="B9911" s="13" t="n">
        <v>42626</v>
      </c>
      <c r="C9911" s="13" t="n">
        <v>42628</v>
      </c>
      <c r="D9911" s="14" t="s">
        <v>137</v>
      </c>
      <c r="E9911" s="14" t="s">
        <v>62</v>
      </c>
      <c r="F9911" s="14" t="s">
        <v>63</v>
      </c>
      <c r="G9911" s="14" t="s">
        <v>64</v>
      </c>
      <c r="H9911" s="14" t="s">
        <v>56</v>
      </c>
      <c r="I9911" s="14" t="s">
        <v>76</v>
      </c>
      <c r="J9911" s="14" t="s">
        <v>1697</v>
      </c>
      <c r="K9911" s="15" t="n">
        <v>44.67</v>
      </c>
      <c r="L9911" s="0" t="n">
        <v>3</v>
      </c>
      <c r="M9911" s="16" t="n">
        <v>0</v>
      </c>
      <c r="N9911" s="17" t="n">
        <v>12.0609</v>
      </c>
      <c r="O9911" s="0" t="str">
        <f aca="false">TEXT(B9911,"YYYY-MM")</f>
        <v>2016-09</v>
      </c>
      <c r="P9911" s="18" t="n">
        <f aca="false">IFERROR(N9911/K9911,0)</f>
        <v>0.27</v>
      </c>
      <c r="Q9911" s="0" t="str">
        <f aca="false">IF(M9911=0,"No Discount",IF(M9911&lt;0.2,"Low (1-19%)",IF(M9911&lt;0.4,"Medium (20-39%)","High (40%+)")))</f>
        <v>No Discount</v>
      </c>
      <c r="R9911" s="0" t="str">
        <f aca="false">INDEX('Lookup Tables'!$B$2:$B$5,MATCH(F9911,'Lookup Tables'!$A$2:$A$5,0))</f>
        <v>Manager D</v>
      </c>
    </row>
    <row r="9912" customFormat="false" ht="15" hidden="false" customHeight="false" outlineLevel="0" collapsed="false">
      <c r="A9912" s="0" t="s">
        <v>6948</v>
      </c>
      <c r="B9912" s="13" t="n">
        <v>42626</v>
      </c>
      <c r="C9912" s="13" t="n">
        <v>42628</v>
      </c>
      <c r="D9912" s="14" t="s">
        <v>137</v>
      </c>
      <c r="E9912" s="14" t="s">
        <v>62</v>
      </c>
      <c r="F9912" s="14" t="s">
        <v>63</v>
      </c>
      <c r="G9912" s="14" t="s">
        <v>64</v>
      </c>
      <c r="H9912" s="14" t="s">
        <v>65</v>
      </c>
      <c r="I9912" s="14" t="s">
        <v>91</v>
      </c>
      <c r="J9912" s="14" t="s">
        <v>1639</v>
      </c>
      <c r="K9912" s="15" t="n">
        <v>209.7</v>
      </c>
      <c r="L9912" s="0" t="n">
        <v>2</v>
      </c>
      <c r="M9912" s="16" t="n">
        <v>0</v>
      </c>
      <c r="N9912" s="17" t="n">
        <v>100.656</v>
      </c>
      <c r="O9912" s="0" t="str">
        <f aca="false">TEXT(B9912,"YYYY-MM")</f>
        <v>2016-09</v>
      </c>
      <c r="P9912" s="18" t="n">
        <f aca="false">IFERROR(N9912/K9912,0)</f>
        <v>0.48</v>
      </c>
      <c r="Q9912" s="0" t="str">
        <f aca="false">IF(M9912=0,"No Discount",IF(M9912&lt;0.2,"Low (1-19%)",IF(M9912&lt;0.4,"Medium (20-39%)","High (40%+)")))</f>
        <v>No Discount</v>
      </c>
      <c r="R9912" s="0" t="str">
        <f aca="false">INDEX('Lookup Tables'!$B$2:$B$5,MATCH(F9912,'Lookup Tables'!$A$2:$A$5,0))</f>
        <v>Manager D</v>
      </c>
    </row>
    <row r="9913" customFormat="false" ht="15" hidden="false" customHeight="false" outlineLevel="0" collapsed="false">
      <c r="A9913" s="0" t="s">
        <v>6949</v>
      </c>
      <c r="B9913" s="13" t="n">
        <v>42099</v>
      </c>
      <c r="C9913" s="13" t="n">
        <v>42103</v>
      </c>
      <c r="D9913" s="14" t="s">
        <v>69</v>
      </c>
      <c r="E9913" s="14" t="s">
        <v>62</v>
      </c>
      <c r="F9913" s="14" t="s">
        <v>54</v>
      </c>
      <c r="G9913" s="14" t="s">
        <v>55</v>
      </c>
      <c r="H9913" s="14" t="s">
        <v>65</v>
      </c>
      <c r="I9913" s="14" t="s">
        <v>83</v>
      </c>
      <c r="J9913" s="14" t="s">
        <v>235</v>
      </c>
      <c r="K9913" s="15" t="n">
        <v>115.36</v>
      </c>
      <c r="L9913" s="0" t="n">
        <v>7</v>
      </c>
      <c r="M9913" s="16" t="n">
        <v>0</v>
      </c>
      <c r="N9913" s="17" t="n">
        <v>56.5264</v>
      </c>
      <c r="O9913" s="0" t="str">
        <f aca="false">TEXT(B9913,"YYYY-MM")</f>
        <v>2015-04</v>
      </c>
      <c r="P9913" s="18" t="n">
        <f aca="false">IFERROR(N9913/K9913,0)</f>
        <v>0.49</v>
      </c>
      <c r="Q9913" s="0" t="str">
        <f aca="false">IF(M9913=0,"No Discount",IF(M9913&lt;0.2,"Low (1-19%)",IF(M9913&lt;0.4,"Medium (20-39%)","High (40%+)")))</f>
        <v>No Discount</v>
      </c>
      <c r="R9913" s="0" t="str">
        <f aca="false">INDEX('Lookup Tables'!$B$2:$B$5,MATCH(F9913,'Lookup Tables'!$A$2:$A$5,0))</f>
        <v>Manager C</v>
      </c>
    </row>
    <row r="9914" customFormat="false" ht="15" hidden="false" customHeight="false" outlineLevel="0" collapsed="false">
      <c r="A9914" s="0" t="s">
        <v>6950</v>
      </c>
      <c r="B9914" s="13" t="n">
        <v>42653</v>
      </c>
      <c r="C9914" s="13" t="n">
        <v>42655</v>
      </c>
      <c r="D9914" s="14" t="s">
        <v>137</v>
      </c>
      <c r="E9914" s="14" t="s">
        <v>62</v>
      </c>
      <c r="F9914" s="14" t="s">
        <v>63</v>
      </c>
      <c r="G9914" s="14" t="s">
        <v>64</v>
      </c>
      <c r="H9914" s="14" t="s">
        <v>56</v>
      </c>
      <c r="I9914" s="14" t="s">
        <v>59</v>
      </c>
      <c r="J9914" s="14" t="s">
        <v>2593</v>
      </c>
      <c r="K9914" s="15" t="n">
        <v>362.136</v>
      </c>
      <c r="L9914" s="0" t="n">
        <v>3</v>
      </c>
      <c r="M9914" s="16" t="n">
        <v>0.2</v>
      </c>
      <c r="N9914" s="17" t="n">
        <v>-54.3204</v>
      </c>
      <c r="O9914" s="0" t="str">
        <f aca="false">TEXT(B9914,"YYYY-MM")</f>
        <v>2016-10</v>
      </c>
      <c r="P9914" s="18" t="n">
        <f aca="false">IFERROR(N9914/K9914,0)</f>
        <v>-0.15</v>
      </c>
      <c r="Q9914" s="0" t="str">
        <f aca="false">IF(M9914=0,"No Discount",IF(M9914&lt;0.2,"Low (1-19%)",IF(M9914&lt;0.4,"Medium (20-39%)","High (40%+)")))</f>
        <v>Medium (20-39%)</v>
      </c>
      <c r="R9914" s="0" t="str">
        <f aca="false">INDEX('Lookup Tables'!$B$2:$B$5,MATCH(F9914,'Lookup Tables'!$A$2:$A$5,0))</f>
        <v>Manager D</v>
      </c>
    </row>
    <row r="9915" customFormat="false" ht="15" hidden="false" customHeight="false" outlineLevel="0" collapsed="false">
      <c r="A9915" s="0" t="s">
        <v>6950</v>
      </c>
      <c r="B9915" s="13" t="n">
        <v>42653</v>
      </c>
      <c r="C9915" s="13" t="n">
        <v>42655</v>
      </c>
      <c r="D9915" s="14" t="s">
        <v>137</v>
      </c>
      <c r="E9915" s="14" t="s">
        <v>62</v>
      </c>
      <c r="F9915" s="14" t="s">
        <v>63</v>
      </c>
      <c r="G9915" s="14" t="s">
        <v>64</v>
      </c>
      <c r="H9915" s="14" t="s">
        <v>65</v>
      </c>
      <c r="I9915" s="14" t="s">
        <v>66</v>
      </c>
      <c r="J9915" s="14" t="s">
        <v>3943</v>
      </c>
      <c r="K9915" s="15" t="n">
        <v>31.05</v>
      </c>
      <c r="L9915" s="0" t="n">
        <v>3</v>
      </c>
      <c r="M9915" s="16" t="n">
        <v>0</v>
      </c>
      <c r="N9915" s="17" t="n">
        <v>14.904</v>
      </c>
      <c r="O9915" s="0" t="str">
        <f aca="false">TEXT(B9915,"YYYY-MM")</f>
        <v>2016-10</v>
      </c>
      <c r="P9915" s="18" t="n">
        <f aca="false">IFERROR(N9915/K9915,0)</f>
        <v>0.48</v>
      </c>
      <c r="Q9915" s="0" t="str">
        <f aca="false">IF(M9915=0,"No Discount",IF(M9915&lt;0.2,"Low (1-19%)",IF(M9915&lt;0.4,"Medium (20-39%)","High (40%+)")))</f>
        <v>No Discount</v>
      </c>
      <c r="R9915" s="0" t="str">
        <f aca="false">INDEX('Lookup Tables'!$B$2:$B$5,MATCH(F9915,'Lookup Tables'!$A$2:$A$5,0))</f>
        <v>Manager D</v>
      </c>
    </row>
    <row r="9916" customFormat="false" ht="15" hidden="false" customHeight="false" outlineLevel="0" collapsed="false">
      <c r="A9916" s="0" t="s">
        <v>6951</v>
      </c>
      <c r="B9916" s="13" t="n">
        <v>43129</v>
      </c>
      <c r="C9916" s="13" t="n">
        <v>43131</v>
      </c>
      <c r="D9916" s="14" t="s">
        <v>52</v>
      </c>
      <c r="E9916" s="14" t="s">
        <v>53</v>
      </c>
      <c r="F9916" s="14" t="s">
        <v>98</v>
      </c>
      <c r="G9916" s="14" t="s">
        <v>265</v>
      </c>
      <c r="H9916" s="14" t="s">
        <v>65</v>
      </c>
      <c r="I9916" s="14" t="s">
        <v>91</v>
      </c>
      <c r="J9916" s="14" t="s">
        <v>3058</v>
      </c>
      <c r="K9916" s="15" t="n">
        <v>12.96</v>
      </c>
      <c r="L9916" s="0" t="n">
        <v>2</v>
      </c>
      <c r="M9916" s="16" t="n">
        <v>0</v>
      </c>
      <c r="N9916" s="17" t="n">
        <v>6.2208</v>
      </c>
      <c r="O9916" s="0" t="str">
        <f aca="false">TEXT(B9916,"YYYY-MM")</f>
        <v>2018-01</v>
      </c>
      <c r="P9916" s="18" t="n">
        <f aca="false">IFERROR(N9916/K9916,0)</f>
        <v>0.48</v>
      </c>
      <c r="Q9916" s="0" t="str">
        <f aca="false">IF(M9916=0,"No Discount",IF(M9916&lt;0.2,"Low (1-19%)",IF(M9916&lt;0.4,"Medium (20-39%)","High (40%+)")))</f>
        <v>No Discount</v>
      </c>
      <c r="R9916" s="0" t="str">
        <f aca="false">INDEX('Lookup Tables'!$B$2:$B$5,MATCH(F9916,'Lookup Tables'!$A$2:$A$5,0))</f>
        <v>Manager A</v>
      </c>
    </row>
    <row r="9917" customFormat="false" ht="15" hidden="false" customHeight="false" outlineLevel="0" collapsed="false">
      <c r="A9917" s="0" t="s">
        <v>6951</v>
      </c>
      <c r="B9917" s="13" t="n">
        <v>43129</v>
      </c>
      <c r="C9917" s="13" t="n">
        <v>43131</v>
      </c>
      <c r="D9917" s="14" t="s">
        <v>52</v>
      </c>
      <c r="E9917" s="14" t="s">
        <v>53</v>
      </c>
      <c r="F9917" s="14" t="s">
        <v>98</v>
      </c>
      <c r="G9917" s="14" t="s">
        <v>265</v>
      </c>
      <c r="H9917" s="14" t="s">
        <v>65</v>
      </c>
      <c r="I9917" s="14" t="s">
        <v>91</v>
      </c>
      <c r="J9917" s="14" t="s">
        <v>1132</v>
      </c>
      <c r="K9917" s="15" t="n">
        <v>94.85</v>
      </c>
      <c r="L9917" s="0" t="n">
        <v>5</v>
      </c>
      <c r="M9917" s="16" t="n">
        <v>0</v>
      </c>
      <c r="N9917" s="17" t="n">
        <v>45.528</v>
      </c>
      <c r="O9917" s="0" t="str">
        <f aca="false">TEXT(B9917,"YYYY-MM")</f>
        <v>2018-01</v>
      </c>
      <c r="P9917" s="18" t="n">
        <f aca="false">IFERROR(N9917/K9917,0)</f>
        <v>0.48</v>
      </c>
      <c r="Q9917" s="0" t="str">
        <f aca="false">IF(M9917=0,"No Discount",IF(M9917&lt;0.2,"Low (1-19%)",IF(M9917&lt;0.4,"Medium (20-39%)","High (40%+)")))</f>
        <v>No Discount</v>
      </c>
      <c r="R9917" s="0" t="str">
        <f aca="false">INDEX('Lookup Tables'!$B$2:$B$5,MATCH(F9917,'Lookup Tables'!$A$2:$A$5,0))</f>
        <v>Manager A</v>
      </c>
    </row>
    <row r="9918" customFormat="false" ht="15" hidden="false" customHeight="false" outlineLevel="0" collapsed="false">
      <c r="A9918" s="0" t="s">
        <v>6951</v>
      </c>
      <c r="B9918" s="13" t="n">
        <v>43129</v>
      </c>
      <c r="C9918" s="13" t="n">
        <v>43131</v>
      </c>
      <c r="D9918" s="14" t="s">
        <v>52</v>
      </c>
      <c r="E9918" s="14" t="s">
        <v>53</v>
      </c>
      <c r="F9918" s="14" t="s">
        <v>98</v>
      </c>
      <c r="G9918" s="14" t="s">
        <v>265</v>
      </c>
      <c r="H9918" s="14" t="s">
        <v>65</v>
      </c>
      <c r="I9918" s="14" t="s">
        <v>73</v>
      </c>
      <c r="J9918" s="14" t="s">
        <v>326</v>
      </c>
      <c r="K9918" s="15" t="n">
        <v>13.48</v>
      </c>
      <c r="L9918" s="0" t="n">
        <v>1</v>
      </c>
      <c r="M9918" s="16" t="n">
        <v>0</v>
      </c>
      <c r="N9918" s="17" t="n">
        <v>3.5048</v>
      </c>
      <c r="O9918" s="0" t="str">
        <f aca="false">TEXT(B9918,"YYYY-MM")</f>
        <v>2018-01</v>
      </c>
      <c r="P9918" s="18" t="n">
        <f aca="false">IFERROR(N9918/K9918,0)</f>
        <v>0.26</v>
      </c>
      <c r="Q9918" s="0" t="str">
        <f aca="false">IF(M9918=0,"No Discount",IF(M9918&lt;0.2,"Low (1-19%)",IF(M9918&lt;0.4,"Medium (20-39%)","High (40%+)")))</f>
        <v>No Discount</v>
      </c>
      <c r="R9918" s="0" t="str">
        <f aca="false">INDEX('Lookup Tables'!$B$2:$B$5,MATCH(F9918,'Lookup Tables'!$A$2:$A$5,0))</f>
        <v>Manager A</v>
      </c>
    </row>
    <row r="9919" customFormat="false" ht="15" hidden="false" customHeight="false" outlineLevel="0" collapsed="false">
      <c r="A9919" s="0" t="s">
        <v>6951</v>
      </c>
      <c r="B9919" s="13" t="n">
        <v>43129</v>
      </c>
      <c r="C9919" s="13" t="n">
        <v>43131</v>
      </c>
      <c r="D9919" s="14" t="s">
        <v>52</v>
      </c>
      <c r="E9919" s="14" t="s">
        <v>53</v>
      </c>
      <c r="F9919" s="14" t="s">
        <v>98</v>
      </c>
      <c r="G9919" s="14" t="s">
        <v>265</v>
      </c>
      <c r="H9919" s="14" t="s">
        <v>56</v>
      </c>
      <c r="I9919" s="14" t="s">
        <v>76</v>
      </c>
      <c r="J9919" s="14" t="s">
        <v>933</v>
      </c>
      <c r="K9919" s="15" t="n">
        <v>14.91</v>
      </c>
      <c r="L9919" s="0" t="n">
        <v>3</v>
      </c>
      <c r="M9919" s="16" t="n">
        <v>0</v>
      </c>
      <c r="N9919" s="17" t="n">
        <v>4.6221</v>
      </c>
      <c r="O9919" s="0" t="str">
        <f aca="false">TEXT(B9919,"YYYY-MM")</f>
        <v>2018-01</v>
      </c>
      <c r="P9919" s="18" t="n">
        <f aca="false">IFERROR(N9919/K9919,0)</f>
        <v>0.31</v>
      </c>
      <c r="Q9919" s="0" t="str">
        <f aca="false">IF(M9919=0,"No Discount",IF(M9919&lt;0.2,"Low (1-19%)",IF(M9919&lt;0.4,"Medium (20-39%)","High (40%+)")))</f>
        <v>No Discount</v>
      </c>
      <c r="R9919" s="0" t="str">
        <f aca="false">INDEX('Lookup Tables'!$B$2:$B$5,MATCH(F9919,'Lookup Tables'!$A$2:$A$5,0))</f>
        <v>Manager A</v>
      </c>
    </row>
    <row r="9920" customFormat="false" ht="15" hidden="false" customHeight="false" outlineLevel="0" collapsed="false">
      <c r="A9920" s="0" t="s">
        <v>6952</v>
      </c>
      <c r="B9920" s="13" t="n">
        <v>42637</v>
      </c>
      <c r="C9920" s="13" t="n">
        <v>42642</v>
      </c>
      <c r="D9920" s="14" t="s">
        <v>69</v>
      </c>
      <c r="E9920" s="14" t="s">
        <v>53</v>
      </c>
      <c r="F9920" s="14" t="s">
        <v>117</v>
      </c>
      <c r="G9920" s="14" t="s">
        <v>170</v>
      </c>
      <c r="H9920" s="14" t="s">
        <v>65</v>
      </c>
      <c r="I9920" s="14" t="s">
        <v>129</v>
      </c>
      <c r="J9920" s="14" t="s">
        <v>1583</v>
      </c>
      <c r="K9920" s="15" t="n">
        <v>39.98</v>
      </c>
      <c r="L9920" s="0" t="n">
        <v>1</v>
      </c>
      <c r="M9920" s="16" t="n">
        <v>0</v>
      </c>
      <c r="N9920" s="17" t="n">
        <v>17.991</v>
      </c>
      <c r="O9920" s="0" t="str">
        <f aca="false">TEXT(B9920,"YYYY-MM")</f>
        <v>2016-09</v>
      </c>
      <c r="P9920" s="18" t="n">
        <f aca="false">IFERROR(N9920/K9920,0)</f>
        <v>0.45</v>
      </c>
      <c r="Q9920" s="0" t="str">
        <f aca="false">IF(M9920=0,"No Discount",IF(M9920&lt;0.2,"Low (1-19%)",IF(M9920&lt;0.4,"Medium (20-39%)","High (40%+)")))</f>
        <v>No Discount</v>
      </c>
      <c r="R9920" s="0" t="str">
        <f aca="false">INDEX('Lookup Tables'!$B$2:$B$5,MATCH(F9920,'Lookup Tables'!$A$2:$A$5,0))</f>
        <v>Manager B</v>
      </c>
    </row>
    <row r="9921" customFormat="false" ht="15" hidden="false" customHeight="false" outlineLevel="0" collapsed="false">
      <c r="A9921" s="0" t="s">
        <v>6953</v>
      </c>
      <c r="B9921" s="13" t="n">
        <v>42809</v>
      </c>
      <c r="C9921" s="13" t="n">
        <v>42813</v>
      </c>
      <c r="D9921" s="14" t="s">
        <v>69</v>
      </c>
      <c r="E9921" s="14" t="s">
        <v>62</v>
      </c>
      <c r="F9921" s="14" t="s">
        <v>98</v>
      </c>
      <c r="G9921" s="14" t="s">
        <v>99</v>
      </c>
      <c r="H9921" s="14" t="s">
        <v>56</v>
      </c>
      <c r="I9921" s="14" t="s">
        <v>59</v>
      </c>
      <c r="J9921" s="14" t="s">
        <v>223</v>
      </c>
      <c r="K9921" s="15" t="n">
        <v>528.43</v>
      </c>
      <c r="L9921" s="0" t="n">
        <v>5</v>
      </c>
      <c r="M9921" s="16" t="n">
        <v>0.3</v>
      </c>
      <c r="N9921" s="17" t="n">
        <v>-143.431</v>
      </c>
      <c r="O9921" s="0" t="str">
        <f aca="false">TEXT(B9921,"YYYY-MM")</f>
        <v>2017-03</v>
      </c>
      <c r="P9921" s="18" t="n">
        <f aca="false">IFERROR(N9921/K9921,0)</f>
        <v>-0.271428571428571</v>
      </c>
      <c r="Q9921" s="0" t="str">
        <f aca="false">IF(M9921=0,"No Discount",IF(M9921&lt;0.2,"Low (1-19%)",IF(M9921&lt;0.4,"Medium (20-39%)","High (40%+)")))</f>
        <v>Medium (20-39%)</v>
      </c>
      <c r="R9921" s="0" t="str">
        <f aca="false">INDEX('Lookup Tables'!$B$2:$B$5,MATCH(F9921,'Lookup Tables'!$A$2:$A$5,0))</f>
        <v>Manager A</v>
      </c>
    </row>
    <row r="9922" customFormat="false" ht="15" hidden="false" customHeight="false" outlineLevel="0" collapsed="false">
      <c r="A9922" s="0" t="s">
        <v>6953</v>
      </c>
      <c r="B9922" s="13" t="n">
        <v>42809</v>
      </c>
      <c r="C9922" s="13" t="n">
        <v>42813</v>
      </c>
      <c r="D9922" s="14" t="s">
        <v>69</v>
      </c>
      <c r="E9922" s="14" t="s">
        <v>62</v>
      </c>
      <c r="F9922" s="14" t="s">
        <v>98</v>
      </c>
      <c r="G9922" s="14" t="s">
        <v>99</v>
      </c>
      <c r="H9922" s="14" t="s">
        <v>65</v>
      </c>
      <c r="I9922" s="14" t="s">
        <v>83</v>
      </c>
      <c r="J9922" s="14" t="s">
        <v>2812</v>
      </c>
      <c r="K9922" s="15" t="n">
        <v>22.386</v>
      </c>
      <c r="L9922" s="0" t="n">
        <v>7</v>
      </c>
      <c r="M9922" s="16" t="n">
        <v>0.8</v>
      </c>
      <c r="N9922" s="17" t="n">
        <v>-35.8176</v>
      </c>
      <c r="O9922" s="0" t="str">
        <f aca="false">TEXT(B9922,"YYYY-MM")</f>
        <v>2017-03</v>
      </c>
      <c r="P9922" s="18" t="n">
        <f aca="false">IFERROR(N9922/K9922,0)</f>
        <v>-1.6</v>
      </c>
      <c r="Q9922" s="0" t="str">
        <f aca="false">IF(M9922=0,"No Discount",IF(M9922&lt;0.2,"Low (1-19%)",IF(M9922&lt;0.4,"Medium (20-39%)","High (40%+)")))</f>
        <v>High (40%+)</v>
      </c>
      <c r="R9922" s="0" t="str">
        <f aca="false">INDEX('Lookup Tables'!$B$2:$B$5,MATCH(F9922,'Lookup Tables'!$A$2:$A$5,0))</f>
        <v>Manager A</v>
      </c>
    </row>
    <row r="9923" customFormat="false" ht="15" hidden="false" customHeight="false" outlineLevel="0" collapsed="false">
      <c r="A9923" s="0" t="s">
        <v>6954</v>
      </c>
      <c r="B9923" s="13" t="n">
        <v>42332</v>
      </c>
      <c r="C9923" s="13" t="n">
        <v>42338</v>
      </c>
      <c r="D9923" s="14" t="s">
        <v>69</v>
      </c>
      <c r="E9923" s="14" t="s">
        <v>97</v>
      </c>
      <c r="F9923" s="14" t="s">
        <v>117</v>
      </c>
      <c r="G9923" s="14" t="s">
        <v>269</v>
      </c>
      <c r="H9923" s="14" t="s">
        <v>65</v>
      </c>
      <c r="I9923" s="14" t="s">
        <v>83</v>
      </c>
      <c r="J9923" s="14" t="s">
        <v>1511</v>
      </c>
      <c r="K9923" s="15" t="n">
        <v>5.742</v>
      </c>
      <c r="L9923" s="0" t="n">
        <v>3</v>
      </c>
      <c r="M9923" s="16" t="n">
        <v>0.7</v>
      </c>
      <c r="N9923" s="17" t="n">
        <v>-4.5936</v>
      </c>
      <c r="O9923" s="0" t="str">
        <f aca="false">TEXT(B9923,"YYYY-MM")</f>
        <v>2015-11</v>
      </c>
      <c r="P9923" s="18" t="n">
        <f aca="false">IFERROR(N9923/K9923,0)</f>
        <v>-0.8</v>
      </c>
      <c r="Q9923" s="0" t="str">
        <f aca="false">IF(M9923=0,"No Discount",IF(M9923&lt;0.2,"Low (1-19%)",IF(M9923&lt;0.4,"Medium (20-39%)","High (40%+)")))</f>
        <v>High (40%+)</v>
      </c>
      <c r="R9923" s="0" t="str">
        <f aca="false">INDEX('Lookup Tables'!$B$2:$B$5,MATCH(F9923,'Lookup Tables'!$A$2:$A$5,0))</f>
        <v>Manager B</v>
      </c>
    </row>
    <row r="9924" customFormat="false" ht="15" hidden="false" customHeight="false" outlineLevel="0" collapsed="false">
      <c r="A9924" s="0" t="s">
        <v>6955</v>
      </c>
      <c r="B9924" s="13" t="n">
        <v>43226</v>
      </c>
      <c r="C9924" s="13" t="n">
        <v>43230</v>
      </c>
      <c r="D9924" s="14" t="s">
        <v>69</v>
      </c>
      <c r="E9924" s="14" t="s">
        <v>53</v>
      </c>
      <c r="F9924" s="14" t="s">
        <v>98</v>
      </c>
      <c r="G9924" s="14" t="s">
        <v>146</v>
      </c>
      <c r="H9924" s="14" t="s">
        <v>80</v>
      </c>
      <c r="I9924" s="14" t="s">
        <v>123</v>
      </c>
      <c r="J9924" s="14" t="s">
        <v>1563</v>
      </c>
      <c r="K9924" s="15" t="n">
        <v>191.968</v>
      </c>
      <c r="L9924" s="0" t="n">
        <v>4</v>
      </c>
      <c r="M9924" s="16" t="n">
        <v>0.2</v>
      </c>
      <c r="N9924" s="17" t="n">
        <v>28.7952</v>
      </c>
      <c r="O9924" s="0" t="str">
        <f aca="false">TEXT(B9924,"YYYY-MM")</f>
        <v>2018-05</v>
      </c>
      <c r="P9924" s="18" t="n">
        <f aca="false">IFERROR(N9924/K9924,0)</f>
        <v>0.15</v>
      </c>
      <c r="Q9924" s="0" t="str">
        <f aca="false">IF(M9924=0,"No Discount",IF(M9924&lt;0.2,"Low (1-19%)",IF(M9924&lt;0.4,"Medium (20-39%)","High (40%+)")))</f>
        <v>Medium (20-39%)</v>
      </c>
      <c r="R9924" s="0" t="str">
        <f aca="false">INDEX('Lookup Tables'!$B$2:$B$5,MATCH(F9924,'Lookup Tables'!$A$2:$A$5,0))</f>
        <v>Manager A</v>
      </c>
    </row>
    <row r="9925" customFormat="false" ht="15" hidden="false" customHeight="false" outlineLevel="0" collapsed="false">
      <c r="A9925" s="0" t="s">
        <v>6956</v>
      </c>
      <c r="B9925" s="13" t="n">
        <v>42449</v>
      </c>
      <c r="C9925" s="13" t="n">
        <v>42452</v>
      </c>
      <c r="D9925" s="14" t="s">
        <v>137</v>
      </c>
      <c r="E9925" s="14" t="s">
        <v>62</v>
      </c>
      <c r="F9925" s="14" t="s">
        <v>117</v>
      </c>
      <c r="G9925" s="14" t="s">
        <v>170</v>
      </c>
      <c r="H9925" s="14" t="s">
        <v>65</v>
      </c>
      <c r="I9925" s="14" t="s">
        <v>83</v>
      </c>
      <c r="J9925" s="14" t="s">
        <v>644</v>
      </c>
      <c r="K9925" s="15" t="n">
        <v>49.848</v>
      </c>
      <c r="L9925" s="0" t="n">
        <v>3</v>
      </c>
      <c r="M9925" s="16" t="n">
        <v>0.2</v>
      </c>
      <c r="N9925" s="17" t="n">
        <v>16.8237</v>
      </c>
      <c r="O9925" s="0" t="str">
        <f aca="false">TEXT(B9925,"YYYY-MM")</f>
        <v>2016-03</v>
      </c>
      <c r="P9925" s="18" t="n">
        <f aca="false">IFERROR(N9925/K9925,0)</f>
        <v>0.3375</v>
      </c>
      <c r="Q9925" s="0" t="str">
        <f aca="false">IF(M9925=0,"No Discount",IF(M9925&lt;0.2,"Low (1-19%)",IF(M9925&lt;0.4,"Medium (20-39%)","High (40%+)")))</f>
        <v>Medium (20-39%)</v>
      </c>
      <c r="R9925" s="0" t="str">
        <f aca="false">INDEX('Lookup Tables'!$B$2:$B$5,MATCH(F9925,'Lookup Tables'!$A$2:$A$5,0))</f>
        <v>Manager B</v>
      </c>
    </row>
    <row r="9926" customFormat="false" ht="15" hidden="false" customHeight="false" outlineLevel="0" collapsed="false">
      <c r="A9926" s="0" t="s">
        <v>6956</v>
      </c>
      <c r="B9926" s="13" t="n">
        <v>42449</v>
      </c>
      <c r="C9926" s="13" t="n">
        <v>42452</v>
      </c>
      <c r="D9926" s="14" t="s">
        <v>137</v>
      </c>
      <c r="E9926" s="14" t="s">
        <v>62</v>
      </c>
      <c r="F9926" s="14" t="s">
        <v>117</v>
      </c>
      <c r="G9926" s="14" t="s">
        <v>170</v>
      </c>
      <c r="H9926" s="14" t="s">
        <v>65</v>
      </c>
      <c r="I9926" s="14" t="s">
        <v>129</v>
      </c>
      <c r="J9926" s="14" t="s">
        <v>482</v>
      </c>
      <c r="K9926" s="15" t="n">
        <v>23.99</v>
      </c>
      <c r="L9926" s="0" t="n">
        <v>1</v>
      </c>
      <c r="M9926" s="16" t="n">
        <v>0</v>
      </c>
      <c r="N9926" s="17" t="n">
        <v>11.995</v>
      </c>
      <c r="O9926" s="0" t="str">
        <f aca="false">TEXT(B9926,"YYYY-MM")</f>
        <v>2016-03</v>
      </c>
      <c r="P9926" s="18" t="n">
        <f aca="false">IFERROR(N9926/K9926,0)</f>
        <v>0.5</v>
      </c>
      <c r="Q9926" s="0" t="str">
        <f aca="false">IF(M9926=0,"No Discount",IF(M9926&lt;0.2,"Low (1-19%)",IF(M9926&lt;0.4,"Medium (20-39%)","High (40%+)")))</f>
        <v>No Discount</v>
      </c>
      <c r="R9926" s="0" t="str">
        <f aca="false">INDEX('Lookup Tables'!$B$2:$B$5,MATCH(F9926,'Lookup Tables'!$A$2:$A$5,0))</f>
        <v>Manager B</v>
      </c>
    </row>
    <row r="9927" customFormat="false" ht="15" hidden="false" customHeight="false" outlineLevel="0" collapsed="false">
      <c r="A9927" s="0" t="s">
        <v>6956</v>
      </c>
      <c r="B9927" s="13" t="n">
        <v>42449</v>
      </c>
      <c r="C9927" s="13" t="n">
        <v>42452</v>
      </c>
      <c r="D9927" s="14" t="s">
        <v>137</v>
      </c>
      <c r="E9927" s="14" t="s">
        <v>62</v>
      </c>
      <c r="F9927" s="14" t="s">
        <v>117</v>
      </c>
      <c r="G9927" s="14" t="s">
        <v>170</v>
      </c>
      <c r="H9927" s="14" t="s">
        <v>65</v>
      </c>
      <c r="I9927" s="14" t="s">
        <v>83</v>
      </c>
      <c r="J9927" s="14" t="s">
        <v>95</v>
      </c>
      <c r="K9927" s="15" t="n">
        <v>1087.936</v>
      </c>
      <c r="L9927" s="0" t="n">
        <v>8</v>
      </c>
      <c r="M9927" s="16" t="n">
        <v>0.2</v>
      </c>
      <c r="N9927" s="17" t="n">
        <v>353.5792</v>
      </c>
      <c r="O9927" s="0" t="str">
        <f aca="false">TEXT(B9927,"YYYY-MM")</f>
        <v>2016-03</v>
      </c>
      <c r="P9927" s="18" t="n">
        <f aca="false">IFERROR(N9927/K9927,0)</f>
        <v>0.325</v>
      </c>
      <c r="Q9927" s="0" t="str">
        <f aca="false">IF(M9927=0,"No Discount",IF(M9927&lt;0.2,"Low (1-19%)",IF(M9927&lt;0.4,"Medium (20-39%)","High (40%+)")))</f>
        <v>Medium (20-39%)</v>
      </c>
      <c r="R9927" s="0" t="str">
        <f aca="false">INDEX('Lookup Tables'!$B$2:$B$5,MATCH(F9927,'Lookup Tables'!$A$2:$A$5,0))</f>
        <v>Manager B</v>
      </c>
    </row>
    <row r="9928" customFormat="false" ht="15" hidden="false" customHeight="false" outlineLevel="0" collapsed="false">
      <c r="A9928" s="0" t="s">
        <v>6956</v>
      </c>
      <c r="B9928" s="13" t="n">
        <v>42449</v>
      </c>
      <c r="C9928" s="13" t="n">
        <v>42452</v>
      </c>
      <c r="D9928" s="14" t="s">
        <v>137</v>
      </c>
      <c r="E9928" s="14" t="s">
        <v>62</v>
      </c>
      <c r="F9928" s="14" t="s">
        <v>117</v>
      </c>
      <c r="G9928" s="14" t="s">
        <v>170</v>
      </c>
      <c r="H9928" s="14" t="s">
        <v>80</v>
      </c>
      <c r="I9928" s="14" t="s">
        <v>81</v>
      </c>
      <c r="J9928" s="14" t="s">
        <v>1738</v>
      </c>
      <c r="K9928" s="15" t="n">
        <v>199.98</v>
      </c>
      <c r="L9928" s="0" t="n">
        <v>2</v>
      </c>
      <c r="M9928" s="16" t="n">
        <v>0</v>
      </c>
      <c r="N9928" s="17" t="n">
        <v>53.9946</v>
      </c>
      <c r="O9928" s="0" t="str">
        <f aca="false">TEXT(B9928,"YYYY-MM")</f>
        <v>2016-03</v>
      </c>
      <c r="P9928" s="18" t="n">
        <f aca="false">IFERROR(N9928/K9928,0)</f>
        <v>0.27</v>
      </c>
      <c r="Q9928" s="0" t="str">
        <f aca="false">IF(M9928=0,"No Discount",IF(M9928&lt;0.2,"Low (1-19%)",IF(M9928&lt;0.4,"Medium (20-39%)","High (40%+)")))</f>
        <v>No Discount</v>
      </c>
      <c r="R9928" s="0" t="str">
        <f aca="false">INDEX('Lookup Tables'!$B$2:$B$5,MATCH(F9928,'Lookup Tables'!$A$2:$A$5,0))</f>
        <v>Manager B</v>
      </c>
    </row>
    <row r="9929" customFormat="false" ht="15" hidden="false" customHeight="false" outlineLevel="0" collapsed="false">
      <c r="A9929" s="0" t="s">
        <v>6956</v>
      </c>
      <c r="B9929" s="13" t="n">
        <v>42449</v>
      </c>
      <c r="C9929" s="13" t="n">
        <v>42452</v>
      </c>
      <c r="D9929" s="14" t="s">
        <v>137</v>
      </c>
      <c r="E9929" s="14" t="s">
        <v>62</v>
      </c>
      <c r="F9929" s="14" t="s">
        <v>117</v>
      </c>
      <c r="G9929" s="14" t="s">
        <v>170</v>
      </c>
      <c r="H9929" s="14" t="s">
        <v>65</v>
      </c>
      <c r="I9929" s="14" t="s">
        <v>73</v>
      </c>
      <c r="J9929" s="14" t="s">
        <v>2321</v>
      </c>
      <c r="K9929" s="15" t="n">
        <v>83.92</v>
      </c>
      <c r="L9929" s="0" t="n">
        <v>4</v>
      </c>
      <c r="M9929" s="16" t="n">
        <v>0</v>
      </c>
      <c r="N9929" s="17" t="n">
        <v>20.1408</v>
      </c>
      <c r="O9929" s="0" t="str">
        <f aca="false">TEXT(B9929,"YYYY-MM")</f>
        <v>2016-03</v>
      </c>
      <c r="P9929" s="18" t="n">
        <f aca="false">IFERROR(N9929/K9929,0)</f>
        <v>0.24</v>
      </c>
      <c r="Q9929" s="0" t="str">
        <f aca="false">IF(M9929=0,"No Discount",IF(M9929&lt;0.2,"Low (1-19%)",IF(M9929&lt;0.4,"Medium (20-39%)","High (40%+)")))</f>
        <v>No Discount</v>
      </c>
      <c r="R9929" s="0" t="str">
        <f aca="false">INDEX('Lookup Tables'!$B$2:$B$5,MATCH(F9929,'Lookup Tables'!$A$2:$A$5,0))</f>
        <v>Manager B</v>
      </c>
    </row>
    <row r="9930" customFormat="false" ht="15" hidden="false" customHeight="false" outlineLevel="0" collapsed="false">
      <c r="A9930" s="0" t="s">
        <v>6957</v>
      </c>
      <c r="B9930" s="13" t="n">
        <v>42982</v>
      </c>
      <c r="C9930" s="13" t="n">
        <v>42982</v>
      </c>
      <c r="D9930" s="14" t="s">
        <v>606</v>
      </c>
      <c r="E9930" s="14" t="s">
        <v>53</v>
      </c>
      <c r="F9930" s="14" t="s">
        <v>63</v>
      </c>
      <c r="G9930" s="14" t="s">
        <v>64</v>
      </c>
      <c r="H9930" s="14" t="s">
        <v>56</v>
      </c>
      <c r="I9930" s="14" t="s">
        <v>76</v>
      </c>
      <c r="J9930" s="14" t="s">
        <v>206</v>
      </c>
      <c r="K9930" s="15" t="n">
        <v>24.27</v>
      </c>
      <c r="L9930" s="0" t="n">
        <v>3</v>
      </c>
      <c r="M9930" s="16" t="n">
        <v>0</v>
      </c>
      <c r="N9930" s="17" t="n">
        <v>8.7372</v>
      </c>
      <c r="O9930" s="0" t="str">
        <f aca="false">TEXT(B9930,"YYYY-MM")</f>
        <v>2017-09</v>
      </c>
      <c r="P9930" s="18" t="n">
        <f aca="false">IFERROR(N9930/K9930,0)</f>
        <v>0.36</v>
      </c>
      <c r="Q9930" s="0" t="str">
        <f aca="false">IF(M9930=0,"No Discount",IF(M9930&lt;0.2,"Low (1-19%)",IF(M9930&lt;0.4,"Medium (20-39%)","High (40%+)")))</f>
        <v>No Discount</v>
      </c>
      <c r="R9930" s="0" t="str">
        <f aca="false">INDEX('Lookup Tables'!$B$2:$B$5,MATCH(F9930,'Lookup Tables'!$A$2:$A$5,0))</f>
        <v>Manager D</v>
      </c>
    </row>
    <row r="9931" customFormat="false" ht="15" hidden="false" customHeight="false" outlineLevel="0" collapsed="false">
      <c r="A9931" s="0" t="s">
        <v>6957</v>
      </c>
      <c r="B9931" s="13" t="n">
        <v>42982</v>
      </c>
      <c r="C9931" s="13" t="n">
        <v>42982</v>
      </c>
      <c r="D9931" s="14" t="s">
        <v>606</v>
      </c>
      <c r="E9931" s="14" t="s">
        <v>53</v>
      </c>
      <c r="F9931" s="14" t="s">
        <v>63</v>
      </c>
      <c r="G9931" s="14" t="s">
        <v>64</v>
      </c>
      <c r="H9931" s="14" t="s">
        <v>80</v>
      </c>
      <c r="I9931" s="14" t="s">
        <v>570</v>
      </c>
      <c r="J9931" s="14" t="s">
        <v>2522</v>
      </c>
      <c r="K9931" s="15" t="n">
        <v>2799.96</v>
      </c>
      <c r="L9931" s="0" t="n">
        <v>5</v>
      </c>
      <c r="M9931" s="16" t="n">
        <v>0.2</v>
      </c>
      <c r="N9931" s="17" t="n">
        <v>944.9865</v>
      </c>
      <c r="O9931" s="0" t="str">
        <f aca="false">TEXT(B9931,"YYYY-MM")</f>
        <v>2017-09</v>
      </c>
      <c r="P9931" s="18" t="n">
        <f aca="false">IFERROR(N9931/K9931,0)</f>
        <v>0.3375</v>
      </c>
      <c r="Q9931" s="0" t="str">
        <f aca="false">IF(M9931=0,"No Discount",IF(M9931&lt;0.2,"Low (1-19%)",IF(M9931&lt;0.4,"Medium (20-39%)","High (40%+)")))</f>
        <v>Medium (20-39%)</v>
      </c>
      <c r="R9931" s="0" t="str">
        <f aca="false">INDEX('Lookup Tables'!$B$2:$B$5,MATCH(F9931,'Lookup Tables'!$A$2:$A$5,0))</f>
        <v>Manager D</v>
      </c>
    </row>
    <row r="9932" customFormat="false" ht="15" hidden="false" customHeight="false" outlineLevel="0" collapsed="false">
      <c r="A9932" s="0" t="s">
        <v>6958</v>
      </c>
      <c r="B9932" s="13" t="n">
        <v>42687</v>
      </c>
      <c r="C9932" s="13" t="n">
        <v>42691</v>
      </c>
      <c r="D9932" s="14" t="s">
        <v>69</v>
      </c>
      <c r="E9932" s="14" t="s">
        <v>53</v>
      </c>
      <c r="F9932" s="14" t="s">
        <v>63</v>
      </c>
      <c r="G9932" s="14" t="s">
        <v>64</v>
      </c>
      <c r="H9932" s="14" t="s">
        <v>65</v>
      </c>
      <c r="I9932" s="14" t="s">
        <v>83</v>
      </c>
      <c r="J9932" s="14" t="s">
        <v>3146</v>
      </c>
      <c r="K9932" s="15" t="n">
        <v>9.872</v>
      </c>
      <c r="L9932" s="0" t="n">
        <v>2</v>
      </c>
      <c r="M9932" s="16" t="n">
        <v>0.2</v>
      </c>
      <c r="N9932" s="17" t="n">
        <v>3.4552</v>
      </c>
      <c r="O9932" s="0" t="str">
        <f aca="false">TEXT(B9932,"YYYY-MM")</f>
        <v>2016-11</v>
      </c>
      <c r="P9932" s="18" t="n">
        <f aca="false">IFERROR(N9932/K9932,0)</f>
        <v>0.35</v>
      </c>
      <c r="Q9932" s="0" t="str">
        <f aca="false">IF(M9932=0,"No Discount",IF(M9932&lt;0.2,"Low (1-19%)",IF(M9932&lt;0.4,"Medium (20-39%)","High (40%+)")))</f>
        <v>Medium (20-39%)</v>
      </c>
      <c r="R9932" s="0" t="str">
        <f aca="false">INDEX('Lookup Tables'!$B$2:$B$5,MATCH(F9932,'Lookup Tables'!$A$2:$A$5,0))</f>
        <v>Manager D</v>
      </c>
    </row>
    <row r="9933" customFormat="false" ht="15" hidden="false" customHeight="false" outlineLevel="0" collapsed="false">
      <c r="A9933" s="0" t="s">
        <v>6958</v>
      </c>
      <c r="B9933" s="13" t="n">
        <v>42687</v>
      </c>
      <c r="C9933" s="13" t="n">
        <v>42691</v>
      </c>
      <c r="D9933" s="14" t="s">
        <v>69</v>
      </c>
      <c r="E9933" s="14" t="s">
        <v>53</v>
      </c>
      <c r="F9933" s="14" t="s">
        <v>63</v>
      </c>
      <c r="G9933" s="14" t="s">
        <v>64</v>
      </c>
      <c r="H9933" s="14" t="s">
        <v>56</v>
      </c>
      <c r="I9933" s="14" t="s">
        <v>57</v>
      </c>
      <c r="J9933" s="14" t="s">
        <v>2744</v>
      </c>
      <c r="K9933" s="15" t="n">
        <v>683.332</v>
      </c>
      <c r="L9933" s="0" t="n">
        <v>4</v>
      </c>
      <c r="M9933" s="16" t="n">
        <v>0.15</v>
      </c>
      <c r="N9933" s="17" t="n">
        <v>-40.196</v>
      </c>
      <c r="O9933" s="0" t="str">
        <f aca="false">TEXT(B9933,"YYYY-MM")</f>
        <v>2016-11</v>
      </c>
      <c r="P9933" s="18" t="n">
        <f aca="false">IFERROR(N9933/K9933,0)</f>
        <v>-0.0588235294117647</v>
      </c>
      <c r="Q9933" s="0" t="str">
        <f aca="false">IF(M9933=0,"No Discount",IF(M9933&lt;0.2,"Low (1-19%)",IF(M9933&lt;0.4,"Medium (20-39%)","High (40%+)")))</f>
        <v>Low (1-19%)</v>
      </c>
      <c r="R9933" s="0" t="str">
        <f aca="false">INDEX('Lookup Tables'!$B$2:$B$5,MATCH(F9933,'Lookup Tables'!$A$2:$A$5,0))</f>
        <v>Manager D</v>
      </c>
    </row>
    <row r="9934" customFormat="false" ht="15" hidden="false" customHeight="false" outlineLevel="0" collapsed="false">
      <c r="A9934" s="0" t="s">
        <v>6958</v>
      </c>
      <c r="B9934" s="13" t="n">
        <v>42687</v>
      </c>
      <c r="C9934" s="13" t="n">
        <v>42691</v>
      </c>
      <c r="D9934" s="14" t="s">
        <v>69</v>
      </c>
      <c r="E9934" s="14" t="s">
        <v>53</v>
      </c>
      <c r="F9934" s="14" t="s">
        <v>63</v>
      </c>
      <c r="G9934" s="14" t="s">
        <v>64</v>
      </c>
      <c r="H9934" s="14" t="s">
        <v>65</v>
      </c>
      <c r="I9934" s="14" t="s">
        <v>91</v>
      </c>
      <c r="J9934" s="14" t="s">
        <v>3324</v>
      </c>
      <c r="K9934" s="15" t="n">
        <v>29.96</v>
      </c>
      <c r="L9934" s="0" t="n">
        <v>7</v>
      </c>
      <c r="M9934" s="16" t="n">
        <v>0</v>
      </c>
      <c r="N9934" s="17" t="n">
        <v>13.482</v>
      </c>
      <c r="O9934" s="0" t="str">
        <f aca="false">TEXT(B9934,"YYYY-MM")</f>
        <v>2016-11</v>
      </c>
      <c r="P9934" s="18" t="n">
        <f aca="false">IFERROR(N9934/K9934,0)</f>
        <v>0.45</v>
      </c>
      <c r="Q9934" s="0" t="str">
        <f aca="false">IF(M9934=0,"No Discount",IF(M9934&lt;0.2,"Low (1-19%)",IF(M9934&lt;0.4,"Medium (20-39%)","High (40%+)")))</f>
        <v>No Discount</v>
      </c>
      <c r="R9934" s="0" t="str">
        <f aca="false">INDEX('Lookup Tables'!$B$2:$B$5,MATCH(F9934,'Lookup Tables'!$A$2:$A$5,0))</f>
        <v>Manager D</v>
      </c>
    </row>
    <row r="9935" customFormat="false" ht="15" hidden="false" customHeight="false" outlineLevel="0" collapsed="false">
      <c r="A9935" s="0" t="s">
        <v>6959</v>
      </c>
      <c r="B9935" s="13" t="n">
        <v>42196</v>
      </c>
      <c r="C9935" s="13" t="n">
        <v>42199</v>
      </c>
      <c r="D9935" s="14" t="s">
        <v>137</v>
      </c>
      <c r="E9935" s="14" t="s">
        <v>53</v>
      </c>
      <c r="F9935" s="14" t="s">
        <v>117</v>
      </c>
      <c r="G9935" s="14" t="s">
        <v>170</v>
      </c>
      <c r="H9935" s="14" t="s">
        <v>80</v>
      </c>
      <c r="I9935" s="14" t="s">
        <v>81</v>
      </c>
      <c r="J9935" s="14" t="s">
        <v>3240</v>
      </c>
      <c r="K9935" s="15" t="n">
        <v>164.85</v>
      </c>
      <c r="L9935" s="0" t="n">
        <v>3</v>
      </c>
      <c r="M9935" s="16" t="n">
        <v>0</v>
      </c>
      <c r="N9935" s="17" t="n">
        <v>47.8065</v>
      </c>
      <c r="O9935" s="0" t="str">
        <f aca="false">TEXT(B9935,"YYYY-MM")</f>
        <v>2015-07</v>
      </c>
      <c r="P9935" s="18" t="n">
        <f aca="false">IFERROR(N9935/K9935,0)</f>
        <v>0.29</v>
      </c>
      <c r="Q9935" s="0" t="str">
        <f aca="false">IF(M9935=0,"No Discount",IF(M9935&lt;0.2,"Low (1-19%)",IF(M9935&lt;0.4,"Medium (20-39%)","High (40%+)")))</f>
        <v>No Discount</v>
      </c>
      <c r="R9935" s="0" t="str">
        <f aca="false">INDEX('Lookup Tables'!$B$2:$B$5,MATCH(F9935,'Lookup Tables'!$A$2:$A$5,0))</f>
        <v>Manager B</v>
      </c>
    </row>
    <row r="9936" customFormat="false" ht="15" hidden="false" customHeight="false" outlineLevel="0" collapsed="false">
      <c r="A9936" s="0" t="s">
        <v>6960</v>
      </c>
      <c r="B9936" s="13" t="n">
        <v>42832</v>
      </c>
      <c r="C9936" s="13" t="n">
        <v>42837</v>
      </c>
      <c r="D9936" s="14" t="s">
        <v>69</v>
      </c>
      <c r="E9936" s="14" t="s">
        <v>53</v>
      </c>
      <c r="F9936" s="14" t="s">
        <v>117</v>
      </c>
      <c r="G9936" s="14" t="s">
        <v>118</v>
      </c>
      <c r="H9936" s="14" t="s">
        <v>65</v>
      </c>
      <c r="I9936" s="14" t="s">
        <v>85</v>
      </c>
      <c r="J9936" s="14" t="s">
        <v>5345</v>
      </c>
      <c r="K9936" s="15" t="n">
        <v>33.528</v>
      </c>
      <c r="L9936" s="0" t="n">
        <v>3</v>
      </c>
      <c r="M9936" s="16" t="n">
        <v>0.2</v>
      </c>
      <c r="N9936" s="17" t="n">
        <v>2.5146</v>
      </c>
      <c r="O9936" s="0" t="str">
        <f aca="false">TEXT(B9936,"YYYY-MM")</f>
        <v>2017-04</v>
      </c>
      <c r="P9936" s="18" t="n">
        <f aca="false">IFERROR(N9936/K9936,0)</f>
        <v>0.075</v>
      </c>
      <c r="Q9936" s="0" t="str">
        <f aca="false">IF(M9936=0,"No Discount",IF(M9936&lt;0.2,"Low (1-19%)",IF(M9936&lt;0.4,"Medium (20-39%)","High (40%+)")))</f>
        <v>Medium (20-39%)</v>
      </c>
      <c r="R9936" s="0" t="str">
        <f aca="false">INDEX('Lookup Tables'!$B$2:$B$5,MATCH(F9936,'Lookup Tables'!$A$2:$A$5,0))</f>
        <v>Manager B</v>
      </c>
    </row>
    <row r="9937" customFormat="false" ht="15" hidden="false" customHeight="false" outlineLevel="0" collapsed="false">
      <c r="A9937" s="0" t="s">
        <v>6960</v>
      </c>
      <c r="B9937" s="13" t="n">
        <v>42832</v>
      </c>
      <c r="C9937" s="13" t="n">
        <v>42837</v>
      </c>
      <c r="D9937" s="14" t="s">
        <v>69</v>
      </c>
      <c r="E9937" s="14" t="s">
        <v>53</v>
      </c>
      <c r="F9937" s="14" t="s">
        <v>117</v>
      </c>
      <c r="G9937" s="14" t="s">
        <v>118</v>
      </c>
      <c r="H9937" s="14" t="s">
        <v>65</v>
      </c>
      <c r="I9937" s="14" t="s">
        <v>73</v>
      </c>
      <c r="J9937" s="14" t="s">
        <v>6961</v>
      </c>
      <c r="K9937" s="15" t="n">
        <v>36.744</v>
      </c>
      <c r="L9937" s="0" t="n">
        <v>3</v>
      </c>
      <c r="M9937" s="16" t="n">
        <v>0.2</v>
      </c>
      <c r="N9937" s="17" t="n">
        <v>3.6744</v>
      </c>
      <c r="O9937" s="0" t="str">
        <f aca="false">TEXT(B9937,"YYYY-MM")</f>
        <v>2017-04</v>
      </c>
      <c r="P9937" s="18" t="n">
        <f aca="false">IFERROR(N9937/K9937,0)</f>
        <v>0.1</v>
      </c>
      <c r="Q9937" s="0" t="str">
        <f aca="false">IF(M9937=0,"No Discount",IF(M9937&lt;0.2,"Low (1-19%)",IF(M9937&lt;0.4,"Medium (20-39%)","High (40%+)")))</f>
        <v>Medium (20-39%)</v>
      </c>
      <c r="R9937" s="0" t="str">
        <f aca="false">INDEX('Lookup Tables'!$B$2:$B$5,MATCH(F9937,'Lookup Tables'!$A$2:$A$5,0))</f>
        <v>Manager B</v>
      </c>
    </row>
    <row r="9938" customFormat="false" ht="15" hidden="false" customHeight="false" outlineLevel="0" collapsed="false">
      <c r="A9938" s="0" t="s">
        <v>6962</v>
      </c>
      <c r="B9938" s="13" t="n">
        <v>43275</v>
      </c>
      <c r="C9938" s="13" t="n">
        <v>43279</v>
      </c>
      <c r="D9938" s="14" t="s">
        <v>69</v>
      </c>
      <c r="E9938" s="14" t="s">
        <v>53</v>
      </c>
      <c r="F9938" s="14" t="s">
        <v>117</v>
      </c>
      <c r="G9938" s="14" t="s">
        <v>649</v>
      </c>
      <c r="H9938" s="14" t="s">
        <v>65</v>
      </c>
      <c r="I9938" s="14" t="s">
        <v>83</v>
      </c>
      <c r="J9938" s="14" t="s">
        <v>319</v>
      </c>
      <c r="K9938" s="15" t="n">
        <v>102.93</v>
      </c>
      <c r="L9938" s="0" t="n">
        <v>3</v>
      </c>
      <c r="M9938" s="16" t="n">
        <v>0</v>
      </c>
      <c r="N9938" s="17" t="n">
        <v>48.3771</v>
      </c>
      <c r="O9938" s="0" t="str">
        <f aca="false">TEXT(B9938,"YYYY-MM")</f>
        <v>2018-06</v>
      </c>
      <c r="P9938" s="18" t="n">
        <f aca="false">IFERROR(N9938/K9938,0)</f>
        <v>0.47</v>
      </c>
      <c r="Q9938" s="0" t="str">
        <f aca="false">IF(M9938=0,"No Discount",IF(M9938&lt;0.2,"Low (1-19%)",IF(M9938&lt;0.4,"Medium (20-39%)","High (40%+)")))</f>
        <v>No Discount</v>
      </c>
      <c r="R9938" s="0" t="str">
        <f aca="false">INDEX('Lookup Tables'!$B$2:$B$5,MATCH(F9938,'Lookup Tables'!$A$2:$A$5,0))</f>
        <v>Manager B</v>
      </c>
    </row>
    <row r="9939" customFormat="false" ht="15" hidden="false" customHeight="false" outlineLevel="0" collapsed="false">
      <c r="A9939" s="0" t="s">
        <v>6963</v>
      </c>
      <c r="B9939" s="13" t="n">
        <v>42889</v>
      </c>
      <c r="C9939" s="13" t="n">
        <v>42892</v>
      </c>
      <c r="D9939" s="14" t="s">
        <v>52</v>
      </c>
      <c r="E9939" s="14" t="s">
        <v>62</v>
      </c>
      <c r="F9939" s="14" t="s">
        <v>63</v>
      </c>
      <c r="G9939" s="14" t="s">
        <v>64</v>
      </c>
      <c r="H9939" s="14" t="s">
        <v>56</v>
      </c>
      <c r="I9939" s="14" t="s">
        <v>71</v>
      </c>
      <c r="J9939" s="14" t="s">
        <v>1749</v>
      </c>
      <c r="K9939" s="15" t="n">
        <v>71.088</v>
      </c>
      <c r="L9939" s="0" t="n">
        <v>2</v>
      </c>
      <c r="M9939" s="16" t="n">
        <v>0.2</v>
      </c>
      <c r="N9939" s="17" t="n">
        <v>-1.7772</v>
      </c>
      <c r="O9939" s="0" t="str">
        <f aca="false">TEXT(B9939,"YYYY-MM")</f>
        <v>2017-06</v>
      </c>
      <c r="P9939" s="18" t="n">
        <f aca="false">IFERROR(N9939/K9939,0)</f>
        <v>-0.025</v>
      </c>
      <c r="Q9939" s="0" t="str">
        <f aca="false">IF(M9939=0,"No Discount",IF(M9939&lt;0.2,"Low (1-19%)",IF(M9939&lt;0.4,"Medium (20-39%)","High (40%+)")))</f>
        <v>Medium (20-39%)</v>
      </c>
      <c r="R9939" s="0" t="str">
        <f aca="false">INDEX('Lookup Tables'!$B$2:$B$5,MATCH(F9939,'Lookup Tables'!$A$2:$A$5,0))</f>
        <v>Manager D</v>
      </c>
    </row>
    <row r="9940" customFormat="false" ht="15" hidden="false" customHeight="false" outlineLevel="0" collapsed="false">
      <c r="A9940" s="0" t="s">
        <v>6964</v>
      </c>
      <c r="B9940" s="13" t="n">
        <v>43081</v>
      </c>
      <c r="C9940" s="13" t="n">
        <v>43086</v>
      </c>
      <c r="D9940" s="14" t="s">
        <v>69</v>
      </c>
      <c r="E9940" s="14" t="s">
        <v>62</v>
      </c>
      <c r="F9940" s="14" t="s">
        <v>117</v>
      </c>
      <c r="G9940" s="14" t="s">
        <v>170</v>
      </c>
      <c r="H9940" s="14" t="s">
        <v>56</v>
      </c>
      <c r="I9940" s="14" t="s">
        <v>76</v>
      </c>
      <c r="J9940" s="14" t="s">
        <v>4492</v>
      </c>
      <c r="K9940" s="15" t="n">
        <v>60.35</v>
      </c>
      <c r="L9940" s="0" t="n">
        <v>5</v>
      </c>
      <c r="M9940" s="16" t="n">
        <v>0</v>
      </c>
      <c r="N9940" s="17" t="n">
        <v>19.9155</v>
      </c>
      <c r="O9940" s="0" t="str">
        <f aca="false">TEXT(B9940,"YYYY-MM")</f>
        <v>2017-12</v>
      </c>
      <c r="P9940" s="18" t="n">
        <f aca="false">IFERROR(N9940/K9940,0)</f>
        <v>0.33</v>
      </c>
      <c r="Q9940" s="0" t="str">
        <f aca="false">IF(M9940=0,"No Discount",IF(M9940&lt;0.2,"Low (1-19%)",IF(M9940&lt;0.4,"Medium (20-39%)","High (40%+)")))</f>
        <v>No Discount</v>
      </c>
      <c r="R9940" s="0" t="str">
        <f aca="false">INDEX('Lookup Tables'!$B$2:$B$5,MATCH(F9940,'Lookup Tables'!$A$2:$A$5,0))</f>
        <v>Manager B</v>
      </c>
    </row>
    <row r="9941" customFormat="false" ht="15" hidden="false" customHeight="false" outlineLevel="0" collapsed="false">
      <c r="A9941" s="0" t="s">
        <v>6964</v>
      </c>
      <c r="B9941" s="13" t="n">
        <v>43081</v>
      </c>
      <c r="C9941" s="13" t="n">
        <v>43086</v>
      </c>
      <c r="D9941" s="14" t="s">
        <v>69</v>
      </c>
      <c r="E9941" s="14" t="s">
        <v>62</v>
      </c>
      <c r="F9941" s="14" t="s">
        <v>117</v>
      </c>
      <c r="G9941" s="14" t="s">
        <v>170</v>
      </c>
      <c r="H9941" s="14" t="s">
        <v>65</v>
      </c>
      <c r="I9941" s="14" t="s">
        <v>303</v>
      </c>
      <c r="J9941" s="14" t="s">
        <v>2488</v>
      </c>
      <c r="K9941" s="15" t="n">
        <v>35.52</v>
      </c>
      <c r="L9941" s="0" t="n">
        <v>4</v>
      </c>
      <c r="M9941" s="16" t="n">
        <v>0</v>
      </c>
      <c r="N9941" s="17" t="n">
        <v>9.9456</v>
      </c>
      <c r="O9941" s="0" t="str">
        <f aca="false">TEXT(B9941,"YYYY-MM")</f>
        <v>2017-12</v>
      </c>
      <c r="P9941" s="18" t="n">
        <f aca="false">IFERROR(N9941/K9941,0)</f>
        <v>0.28</v>
      </c>
      <c r="Q9941" s="0" t="str">
        <f aca="false">IF(M9941=0,"No Discount",IF(M9941&lt;0.2,"Low (1-19%)",IF(M9941&lt;0.4,"Medium (20-39%)","High (40%+)")))</f>
        <v>No Discount</v>
      </c>
      <c r="R9941" s="0" t="str">
        <f aca="false">INDEX('Lookup Tables'!$B$2:$B$5,MATCH(F9941,'Lookup Tables'!$A$2:$A$5,0))</f>
        <v>Manager B</v>
      </c>
    </row>
    <row r="9942" customFormat="false" ht="15" hidden="false" customHeight="false" outlineLevel="0" collapsed="false">
      <c r="A9942" s="0" t="s">
        <v>6964</v>
      </c>
      <c r="B9942" s="13" t="n">
        <v>43081</v>
      </c>
      <c r="C9942" s="13" t="n">
        <v>43086</v>
      </c>
      <c r="D9942" s="14" t="s">
        <v>69</v>
      </c>
      <c r="E9942" s="14" t="s">
        <v>62</v>
      </c>
      <c r="F9942" s="14" t="s">
        <v>117</v>
      </c>
      <c r="G9942" s="14" t="s">
        <v>170</v>
      </c>
      <c r="H9942" s="14" t="s">
        <v>65</v>
      </c>
      <c r="I9942" s="14" t="s">
        <v>78</v>
      </c>
      <c r="J9942" s="14" t="s">
        <v>1603</v>
      </c>
      <c r="K9942" s="15" t="n">
        <v>11.2</v>
      </c>
      <c r="L9942" s="0" t="n">
        <v>7</v>
      </c>
      <c r="M9942" s="16" t="n">
        <v>0</v>
      </c>
      <c r="N9942" s="17" t="n">
        <v>4.816</v>
      </c>
      <c r="O9942" s="0" t="str">
        <f aca="false">TEXT(B9942,"YYYY-MM")</f>
        <v>2017-12</v>
      </c>
      <c r="P9942" s="18" t="n">
        <f aca="false">IFERROR(N9942/K9942,0)</f>
        <v>0.43</v>
      </c>
      <c r="Q9942" s="0" t="str">
        <f aca="false">IF(M9942=0,"No Discount",IF(M9942&lt;0.2,"Low (1-19%)",IF(M9942&lt;0.4,"Medium (20-39%)","High (40%+)")))</f>
        <v>No Discount</v>
      </c>
      <c r="R9942" s="0" t="str">
        <f aca="false">INDEX('Lookup Tables'!$B$2:$B$5,MATCH(F9942,'Lookup Tables'!$A$2:$A$5,0))</f>
        <v>Manager B</v>
      </c>
    </row>
    <row r="9943" customFormat="false" ht="15" hidden="false" customHeight="false" outlineLevel="0" collapsed="false">
      <c r="A9943" s="0" t="s">
        <v>6965</v>
      </c>
      <c r="B9943" s="13" t="n">
        <v>43428</v>
      </c>
      <c r="C9943" s="13" t="n">
        <v>43434</v>
      </c>
      <c r="D9943" s="14" t="s">
        <v>69</v>
      </c>
      <c r="E9943" s="14" t="s">
        <v>53</v>
      </c>
      <c r="F9943" s="14" t="s">
        <v>63</v>
      </c>
      <c r="G9943" s="14" t="s">
        <v>64</v>
      </c>
      <c r="H9943" s="14" t="s">
        <v>80</v>
      </c>
      <c r="I9943" s="14" t="s">
        <v>123</v>
      </c>
      <c r="J9943" s="14" t="s">
        <v>732</v>
      </c>
      <c r="K9943" s="15" t="n">
        <v>223.58</v>
      </c>
      <c r="L9943" s="0" t="n">
        <v>14</v>
      </c>
      <c r="M9943" s="16" t="n">
        <v>0</v>
      </c>
      <c r="N9943" s="17" t="n">
        <v>87.1962</v>
      </c>
      <c r="O9943" s="0" t="str">
        <f aca="false">TEXT(B9943,"YYYY-MM")</f>
        <v>2018-11</v>
      </c>
      <c r="P9943" s="18" t="n">
        <f aca="false">IFERROR(N9943/K9943,0)</f>
        <v>0.39</v>
      </c>
      <c r="Q9943" s="0" t="str">
        <f aca="false">IF(M9943=0,"No Discount",IF(M9943&lt;0.2,"Low (1-19%)",IF(M9943&lt;0.4,"Medium (20-39%)","High (40%+)")))</f>
        <v>No Discount</v>
      </c>
      <c r="R9943" s="0" t="str">
        <f aca="false">INDEX('Lookup Tables'!$B$2:$B$5,MATCH(F9943,'Lookup Tables'!$A$2:$A$5,0))</f>
        <v>Manager D</v>
      </c>
    </row>
    <row r="9944" customFormat="false" ht="15" hidden="false" customHeight="false" outlineLevel="0" collapsed="false">
      <c r="A9944" s="0" t="s">
        <v>6966</v>
      </c>
      <c r="B9944" s="13" t="n">
        <v>42366</v>
      </c>
      <c r="C9944" s="13" t="n">
        <v>42372</v>
      </c>
      <c r="D9944" s="14" t="s">
        <v>69</v>
      </c>
      <c r="E9944" s="14" t="s">
        <v>53</v>
      </c>
      <c r="F9944" s="14" t="s">
        <v>63</v>
      </c>
      <c r="G9944" s="14" t="s">
        <v>64</v>
      </c>
      <c r="H9944" s="14" t="s">
        <v>65</v>
      </c>
      <c r="I9944" s="14" t="s">
        <v>73</v>
      </c>
      <c r="J9944" s="14" t="s">
        <v>2950</v>
      </c>
      <c r="K9944" s="15" t="n">
        <v>998.82</v>
      </c>
      <c r="L9944" s="0" t="n">
        <v>9</v>
      </c>
      <c r="M9944" s="16" t="n">
        <v>0</v>
      </c>
      <c r="N9944" s="17" t="n">
        <v>29.9646</v>
      </c>
      <c r="O9944" s="0" t="str">
        <f aca="false">TEXT(B9944,"YYYY-MM")</f>
        <v>2015-12</v>
      </c>
      <c r="P9944" s="18" t="n">
        <f aca="false">IFERROR(N9944/K9944,0)</f>
        <v>0.03</v>
      </c>
      <c r="Q9944" s="0" t="str">
        <f aca="false">IF(M9944=0,"No Discount",IF(M9944&lt;0.2,"Low (1-19%)",IF(M9944&lt;0.4,"Medium (20-39%)","High (40%+)")))</f>
        <v>No Discount</v>
      </c>
      <c r="R9944" s="0" t="str">
        <f aca="false">INDEX('Lookup Tables'!$B$2:$B$5,MATCH(F9944,'Lookup Tables'!$A$2:$A$5,0))</f>
        <v>Manager D</v>
      </c>
    </row>
    <row r="9945" customFormat="false" ht="15" hidden="false" customHeight="false" outlineLevel="0" collapsed="false">
      <c r="A9945" s="0" t="s">
        <v>6966</v>
      </c>
      <c r="B9945" s="13" t="n">
        <v>42366</v>
      </c>
      <c r="C9945" s="13" t="n">
        <v>42372</v>
      </c>
      <c r="D9945" s="14" t="s">
        <v>69</v>
      </c>
      <c r="E9945" s="14" t="s">
        <v>53</v>
      </c>
      <c r="F9945" s="14" t="s">
        <v>63</v>
      </c>
      <c r="G9945" s="14" t="s">
        <v>64</v>
      </c>
      <c r="H9945" s="14" t="s">
        <v>65</v>
      </c>
      <c r="I9945" s="14" t="s">
        <v>303</v>
      </c>
      <c r="J9945" s="14" t="s">
        <v>1203</v>
      </c>
      <c r="K9945" s="15" t="n">
        <v>51.15</v>
      </c>
      <c r="L9945" s="0" t="n">
        <v>5</v>
      </c>
      <c r="M9945" s="16" t="n">
        <v>0</v>
      </c>
      <c r="N9945" s="17" t="n">
        <v>13.299</v>
      </c>
      <c r="O9945" s="0" t="str">
        <f aca="false">TEXT(B9945,"YYYY-MM")</f>
        <v>2015-12</v>
      </c>
      <c r="P9945" s="18" t="n">
        <f aca="false">IFERROR(N9945/K9945,0)</f>
        <v>0.26</v>
      </c>
      <c r="Q9945" s="0" t="str">
        <f aca="false">IF(M9945=0,"No Discount",IF(M9945&lt;0.2,"Low (1-19%)",IF(M9945&lt;0.4,"Medium (20-39%)","High (40%+)")))</f>
        <v>No Discount</v>
      </c>
      <c r="R9945" s="0" t="str">
        <f aca="false">INDEX('Lookup Tables'!$B$2:$B$5,MATCH(F9945,'Lookup Tables'!$A$2:$A$5,0))</f>
        <v>Manager D</v>
      </c>
    </row>
    <row r="9946" customFormat="false" ht="15" hidden="false" customHeight="false" outlineLevel="0" collapsed="false">
      <c r="A9946" s="0" t="s">
        <v>6967</v>
      </c>
      <c r="B9946" s="13" t="n">
        <v>42472</v>
      </c>
      <c r="C9946" s="13" t="n">
        <v>42477</v>
      </c>
      <c r="D9946" s="14" t="s">
        <v>52</v>
      </c>
      <c r="E9946" s="14" t="s">
        <v>97</v>
      </c>
      <c r="F9946" s="14" t="s">
        <v>63</v>
      </c>
      <c r="G9946" s="14" t="s">
        <v>94</v>
      </c>
      <c r="H9946" s="14" t="s">
        <v>65</v>
      </c>
      <c r="I9946" s="14" t="s">
        <v>73</v>
      </c>
      <c r="J9946" s="14" t="s">
        <v>1887</v>
      </c>
      <c r="K9946" s="15" t="n">
        <v>40.74</v>
      </c>
      <c r="L9946" s="0" t="n">
        <v>3</v>
      </c>
      <c r="M9946" s="16" t="n">
        <v>0</v>
      </c>
      <c r="N9946" s="17" t="n">
        <v>0.4074</v>
      </c>
      <c r="O9946" s="0" t="str">
        <f aca="false">TEXT(B9946,"YYYY-MM")</f>
        <v>2016-04</v>
      </c>
      <c r="P9946" s="18" t="n">
        <f aca="false">IFERROR(N9946/K9946,0)</f>
        <v>0.01</v>
      </c>
      <c r="Q9946" s="0" t="str">
        <f aca="false">IF(M9946=0,"No Discount",IF(M9946&lt;0.2,"Low (1-19%)",IF(M9946&lt;0.4,"Medium (20-39%)","High (40%+)")))</f>
        <v>No Discount</v>
      </c>
      <c r="R9946" s="0" t="str">
        <f aca="false">INDEX('Lookup Tables'!$B$2:$B$5,MATCH(F9946,'Lookup Tables'!$A$2:$A$5,0))</f>
        <v>Manager D</v>
      </c>
    </row>
    <row r="9947" customFormat="false" ht="15" hidden="false" customHeight="false" outlineLevel="0" collapsed="false">
      <c r="A9947" s="0" t="s">
        <v>6968</v>
      </c>
      <c r="B9947" s="13" t="n">
        <v>42065</v>
      </c>
      <c r="C9947" s="13" t="n">
        <v>42069</v>
      </c>
      <c r="D9947" s="14" t="s">
        <v>69</v>
      </c>
      <c r="E9947" s="14" t="s">
        <v>62</v>
      </c>
      <c r="F9947" s="14" t="s">
        <v>117</v>
      </c>
      <c r="G9947" s="14" t="s">
        <v>118</v>
      </c>
      <c r="H9947" s="14" t="s">
        <v>65</v>
      </c>
      <c r="I9947" s="14" t="s">
        <v>91</v>
      </c>
      <c r="J9947" s="14" t="s">
        <v>3009</v>
      </c>
      <c r="K9947" s="15" t="n">
        <v>3.424</v>
      </c>
      <c r="L9947" s="0" t="n">
        <v>1</v>
      </c>
      <c r="M9947" s="16" t="n">
        <v>0.2</v>
      </c>
      <c r="N9947" s="17" t="n">
        <v>1.07</v>
      </c>
      <c r="O9947" s="0" t="str">
        <f aca="false">TEXT(B9947,"YYYY-MM")</f>
        <v>2015-03</v>
      </c>
      <c r="P9947" s="18" t="n">
        <f aca="false">IFERROR(N9947/K9947,0)</f>
        <v>0.3125</v>
      </c>
      <c r="Q9947" s="0" t="str">
        <f aca="false">IF(M9947=0,"No Discount",IF(M9947&lt;0.2,"Low (1-19%)",IF(M9947&lt;0.4,"Medium (20-39%)","High (40%+)")))</f>
        <v>Medium (20-39%)</v>
      </c>
      <c r="R9947" s="0" t="str">
        <f aca="false">INDEX('Lookup Tables'!$B$2:$B$5,MATCH(F9947,'Lookup Tables'!$A$2:$A$5,0))</f>
        <v>Manager B</v>
      </c>
    </row>
    <row r="9948" customFormat="false" ht="15" hidden="false" customHeight="false" outlineLevel="0" collapsed="false">
      <c r="A9948" s="0" t="s">
        <v>6968</v>
      </c>
      <c r="B9948" s="13" t="n">
        <v>42065</v>
      </c>
      <c r="C9948" s="13" t="n">
        <v>42069</v>
      </c>
      <c r="D9948" s="14" t="s">
        <v>69</v>
      </c>
      <c r="E9948" s="14" t="s">
        <v>62</v>
      </c>
      <c r="F9948" s="14" t="s">
        <v>117</v>
      </c>
      <c r="G9948" s="14" t="s">
        <v>118</v>
      </c>
      <c r="H9948" s="14" t="s">
        <v>80</v>
      </c>
      <c r="I9948" s="14" t="s">
        <v>123</v>
      </c>
      <c r="J9948" s="14" t="s">
        <v>1288</v>
      </c>
      <c r="K9948" s="15" t="n">
        <v>151.2</v>
      </c>
      <c r="L9948" s="0" t="n">
        <v>3</v>
      </c>
      <c r="M9948" s="16" t="n">
        <v>0.2</v>
      </c>
      <c r="N9948" s="17" t="n">
        <v>32.13</v>
      </c>
      <c r="O9948" s="0" t="str">
        <f aca="false">TEXT(B9948,"YYYY-MM")</f>
        <v>2015-03</v>
      </c>
      <c r="P9948" s="18" t="n">
        <f aca="false">IFERROR(N9948/K9948,0)</f>
        <v>0.2125</v>
      </c>
      <c r="Q9948" s="0" t="str">
        <f aca="false">IF(M9948=0,"No Discount",IF(M9948&lt;0.2,"Low (1-19%)",IF(M9948&lt;0.4,"Medium (20-39%)","High (40%+)")))</f>
        <v>Medium (20-39%)</v>
      </c>
      <c r="R9948" s="0" t="str">
        <f aca="false">INDEX('Lookup Tables'!$B$2:$B$5,MATCH(F9948,'Lookup Tables'!$A$2:$A$5,0))</f>
        <v>Manager B</v>
      </c>
    </row>
    <row r="9949" customFormat="false" ht="15" hidden="false" customHeight="false" outlineLevel="0" collapsed="false">
      <c r="A9949" s="0" t="s">
        <v>6969</v>
      </c>
      <c r="B9949" s="13" t="n">
        <v>43252</v>
      </c>
      <c r="C9949" s="13" t="n">
        <v>43254</v>
      </c>
      <c r="D9949" s="14" t="s">
        <v>52</v>
      </c>
      <c r="E9949" s="14" t="s">
        <v>62</v>
      </c>
      <c r="F9949" s="14" t="s">
        <v>98</v>
      </c>
      <c r="G9949" s="14" t="s">
        <v>164</v>
      </c>
      <c r="H9949" s="14" t="s">
        <v>56</v>
      </c>
      <c r="I9949" s="14" t="s">
        <v>59</v>
      </c>
      <c r="J9949" s="14" t="s">
        <v>1103</v>
      </c>
      <c r="K9949" s="15" t="n">
        <v>1925.88</v>
      </c>
      <c r="L9949" s="0" t="n">
        <v>6</v>
      </c>
      <c r="M9949" s="16" t="n">
        <v>0</v>
      </c>
      <c r="N9949" s="17" t="n">
        <v>539.2464</v>
      </c>
      <c r="O9949" s="0" t="str">
        <f aca="false">TEXT(B9949,"YYYY-MM")</f>
        <v>2018-06</v>
      </c>
      <c r="P9949" s="18" t="n">
        <f aca="false">IFERROR(N9949/K9949,0)</f>
        <v>0.28</v>
      </c>
      <c r="Q9949" s="0" t="str">
        <f aca="false">IF(M9949=0,"No Discount",IF(M9949&lt;0.2,"Low (1-19%)",IF(M9949&lt;0.4,"Medium (20-39%)","High (40%+)")))</f>
        <v>No Discount</v>
      </c>
      <c r="R9949" s="0" t="str">
        <f aca="false">INDEX('Lookup Tables'!$B$2:$B$5,MATCH(F9949,'Lookup Tables'!$A$2:$A$5,0))</f>
        <v>Manager A</v>
      </c>
    </row>
    <row r="9950" customFormat="false" ht="15" hidden="false" customHeight="false" outlineLevel="0" collapsed="false">
      <c r="A9950" s="0" t="s">
        <v>6969</v>
      </c>
      <c r="B9950" s="13" t="n">
        <v>43252</v>
      </c>
      <c r="C9950" s="13" t="n">
        <v>43254</v>
      </c>
      <c r="D9950" s="14" t="s">
        <v>52</v>
      </c>
      <c r="E9950" s="14" t="s">
        <v>62</v>
      </c>
      <c r="F9950" s="14" t="s">
        <v>98</v>
      </c>
      <c r="G9950" s="14" t="s">
        <v>164</v>
      </c>
      <c r="H9950" s="14" t="s">
        <v>65</v>
      </c>
      <c r="I9950" s="14" t="s">
        <v>85</v>
      </c>
      <c r="J9950" s="14" t="s">
        <v>453</v>
      </c>
      <c r="K9950" s="15" t="n">
        <v>2405.2</v>
      </c>
      <c r="L9950" s="0" t="n">
        <v>8</v>
      </c>
      <c r="M9950" s="16" t="n">
        <v>0</v>
      </c>
      <c r="N9950" s="17" t="n">
        <v>793.716</v>
      </c>
      <c r="O9950" s="0" t="str">
        <f aca="false">TEXT(B9950,"YYYY-MM")</f>
        <v>2018-06</v>
      </c>
      <c r="P9950" s="18" t="n">
        <f aca="false">IFERROR(N9950/K9950,0)</f>
        <v>0.33</v>
      </c>
      <c r="Q9950" s="0" t="str">
        <f aca="false">IF(M9950=0,"No Discount",IF(M9950&lt;0.2,"Low (1-19%)",IF(M9950&lt;0.4,"Medium (20-39%)","High (40%+)")))</f>
        <v>No Discount</v>
      </c>
      <c r="R9950" s="0" t="str">
        <f aca="false">INDEX('Lookup Tables'!$B$2:$B$5,MATCH(F9950,'Lookup Tables'!$A$2:$A$5,0))</f>
        <v>Manager A</v>
      </c>
    </row>
    <row r="9951" customFormat="false" ht="15" hidden="false" customHeight="false" outlineLevel="0" collapsed="false">
      <c r="A9951" s="0" t="s">
        <v>6969</v>
      </c>
      <c r="B9951" s="13" t="n">
        <v>43252</v>
      </c>
      <c r="C9951" s="13" t="n">
        <v>43254</v>
      </c>
      <c r="D9951" s="14" t="s">
        <v>52</v>
      </c>
      <c r="E9951" s="14" t="s">
        <v>62</v>
      </c>
      <c r="F9951" s="14" t="s">
        <v>98</v>
      </c>
      <c r="G9951" s="14" t="s">
        <v>164</v>
      </c>
      <c r="H9951" s="14" t="s">
        <v>80</v>
      </c>
      <c r="I9951" s="14" t="s">
        <v>123</v>
      </c>
      <c r="J9951" s="14" t="s">
        <v>2107</v>
      </c>
      <c r="K9951" s="15" t="n">
        <v>83.97</v>
      </c>
      <c r="L9951" s="0" t="n">
        <v>3</v>
      </c>
      <c r="M9951" s="16" t="n">
        <v>0</v>
      </c>
      <c r="N9951" s="17" t="n">
        <v>15.9543</v>
      </c>
      <c r="O9951" s="0" t="str">
        <f aca="false">TEXT(B9951,"YYYY-MM")</f>
        <v>2018-06</v>
      </c>
      <c r="P9951" s="18" t="n">
        <f aca="false">IFERROR(N9951/K9951,0)</f>
        <v>0.19</v>
      </c>
      <c r="Q9951" s="0" t="str">
        <f aca="false">IF(M9951=0,"No Discount",IF(M9951&lt;0.2,"Low (1-19%)",IF(M9951&lt;0.4,"Medium (20-39%)","High (40%+)")))</f>
        <v>No Discount</v>
      </c>
      <c r="R9951" s="0" t="str">
        <f aca="false">INDEX('Lookup Tables'!$B$2:$B$5,MATCH(F9951,'Lookup Tables'!$A$2:$A$5,0))</f>
        <v>Manager A</v>
      </c>
    </row>
    <row r="9952" customFormat="false" ht="15" hidden="false" customHeight="false" outlineLevel="0" collapsed="false">
      <c r="A9952" s="0" t="s">
        <v>6969</v>
      </c>
      <c r="B9952" s="13" t="n">
        <v>43252</v>
      </c>
      <c r="C9952" s="13" t="n">
        <v>43254</v>
      </c>
      <c r="D9952" s="14" t="s">
        <v>52</v>
      </c>
      <c r="E9952" s="14" t="s">
        <v>62</v>
      </c>
      <c r="F9952" s="14" t="s">
        <v>98</v>
      </c>
      <c r="G9952" s="14" t="s">
        <v>164</v>
      </c>
      <c r="H9952" s="14" t="s">
        <v>80</v>
      </c>
      <c r="I9952" s="14" t="s">
        <v>123</v>
      </c>
      <c r="J9952" s="14" t="s">
        <v>1209</v>
      </c>
      <c r="K9952" s="15" t="n">
        <v>39.89</v>
      </c>
      <c r="L9952" s="0" t="n">
        <v>1</v>
      </c>
      <c r="M9952" s="16" t="n">
        <v>0</v>
      </c>
      <c r="N9952" s="17" t="n">
        <v>14.7593</v>
      </c>
      <c r="O9952" s="0" t="str">
        <f aca="false">TEXT(B9952,"YYYY-MM")</f>
        <v>2018-06</v>
      </c>
      <c r="P9952" s="18" t="n">
        <f aca="false">IFERROR(N9952/K9952,0)</f>
        <v>0.37</v>
      </c>
      <c r="Q9952" s="0" t="str">
        <f aca="false">IF(M9952=0,"No Discount",IF(M9952&lt;0.2,"Low (1-19%)",IF(M9952&lt;0.4,"Medium (20-39%)","High (40%+)")))</f>
        <v>No Discount</v>
      </c>
      <c r="R9952" s="0" t="str">
        <f aca="false">INDEX('Lookup Tables'!$B$2:$B$5,MATCH(F9952,'Lookup Tables'!$A$2:$A$5,0))</f>
        <v>Manager A</v>
      </c>
    </row>
    <row r="9953" customFormat="false" ht="15" hidden="false" customHeight="false" outlineLevel="0" collapsed="false">
      <c r="A9953" s="0" t="s">
        <v>6969</v>
      </c>
      <c r="B9953" s="13" t="n">
        <v>43252</v>
      </c>
      <c r="C9953" s="13" t="n">
        <v>43254</v>
      </c>
      <c r="D9953" s="14" t="s">
        <v>52</v>
      </c>
      <c r="E9953" s="14" t="s">
        <v>62</v>
      </c>
      <c r="F9953" s="14" t="s">
        <v>98</v>
      </c>
      <c r="G9953" s="14" t="s">
        <v>164</v>
      </c>
      <c r="H9953" s="14" t="s">
        <v>65</v>
      </c>
      <c r="I9953" s="14" t="s">
        <v>83</v>
      </c>
      <c r="J9953" s="14" t="s">
        <v>1505</v>
      </c>
      <c r="K9953" s="15" t="n">
        <v>17.38</v>
      </c>
      <c r="L9953" s="0" t="n">
        <v>2</v>
      </c>
      <c r="M9953" s="16" t="n">
        <v>0</v>
      </c>
      <c r="N9953" s="17" t="n">
        <v>8.69</v>
      </c>
      <c r="O9953" s="0" t="str">
        <f aca="false">TEXT(B9953,"YYYY-MM")</f>
        <v>2018-06</v>
      </c>
      <c r="P9953" s="18" t="n">
        <f aca="false">IFERROR(N9953/K9953,0)</f>
        <v>0.5</v>
      </c>
      <c r="Q9953" s="0" t="str">
        <f aca="false">IF(M9953=0,"No Discount",IF(M9953&lt;0.2,"Low (1-19%)",IF(M9953&lt;0.4,"Medium (20-39%)","High (40%+)")))</f>
        <v>No Discount</v>
      </c>
      <c r="R9953" s="0" t="str">
        <f aca="false">INDEX('Lookup Tables'!$B$2:$B$5,MATCH(F9953,'Lookup Tables'!$A$2:$A$5,0))</f>
        <v>Manager A</v>
      </c>
    </row>
    <row r="9954" customFormat="false" ht="15" hidden="false" customHeight="false" outlineLevel="0" collapsed="false">
      <c r="A9954" s="0" t="s">
        <v>6970</v>
      </c>
      <c r="B9954" s="13" t="n">
        <v>42718</v>
      </c>
      <c r="C9954" s="13" t="n">
        <v>42720</v>
      </c>
      <c r="D9954" s="14" t="s">
        <v>52</v>
      </c>
      <c r="E9954" s="14" t="s">
        <v>62</v>
      </c>
      <c r="F9954" s="14" t="s">
        <v>63</v>
      </c>
      <c r="G9954" s="14" t="s">
        <v>64</v>
      </c>
      <c r="H9954" s="14" t="s">
        <v>65</v>
      </c>
      <c r="I9954" s="14" t="s">
        <v>83</v>
      </c>
      <c r="J9954" s="14" t="s">
        <v>566</v>
      </c>
      <c r="K9954" s="15" t="n">
        <v>55.264</v>
      </c>
      <c r="L9954" s="0" t="n">
        <v>2</v>
      </c>
      <c r="M9954" s="16" t="n">
        <v>0.2</v>
      </c>
      <c r="N9954" s="17" t="n">
        <v>20.724</v>
      </c>
      <c r="O9954" s="0" t="str">
        <f aca="false">TEXT(B9954,"YYYY-MM")</f>
        <v>2016-12</v>
      </c>
      <c r="P9954" s="18" t="n">
        <f aca="false">IFERROR(N9954/K9954,0)</f>
        <v>0.375</v>
      </c>
      <c r="Q9954" s="0" t="str">
        <f aca="false">IF(M9954=0,"No Discount",IF(M9954&lt;0.2,"Low (1-19%)",IF(M9954&lt;0.4,"Medium (20-39%)","High (40%+)")))</f>
        <v>Medium (20-39%)</v>
      </c>
      <c r="R9954" s="0" t="str">
        <f aca="false">INDEX('Lookup Tables'!$B$2:$B$5,MATCH(F9954,'Lookup Tables'!$A$2:$A$5,0))</f>
        <v>Manager D</v>
      </c>
    </row>
    <row r="9955" customFormat="false" ht="15" hidden="false" customHeight="false" outlineLevel="0" collapsed="false">
      <c r="A9955" s="0" t="s">
        <v>6970</v>
      </c>
      <c r="B9955" s="13" t="n">
        <v>42718</v>
      </c>
      <c r="C9955" s="13" t="n">
        <v>42720</v>
      </c>
      <c r="D9955" s="14" t="s">
        <v>52</v>
      </c>
      <c r="E9955" s="14" t="s">
        <v>62</v>
      </c>
      <c r="F9955" s="14" t="s">
        <v>63</v>
      </c>
      <c r="G9955" s="14" t="s">
        <v>64</v>
      </c>
      <c r="H9955" s="14" t="s">
        <v>65</v>
      </c>
      <c r="I9955" s="14" t="s">
        <v>91</v>
      </c>
      <c r="J9955" s="14" t="s">
        <v>2670</v>
      </c>
      <c r="K9955" s="15" t="n">
        <v>6.48</v>
      </c>
      <c r="L9955" s="0" t="n">
        <v>1</v>
      </c>
      <c r="M9955" s="16" t="n">
        <v>0</v>
      </c>
      <c r="N9955" s="17" t="n">
        <v>3.1104</v>
      </c>
      <c r="O9955" s="0" t="str">
        <f aca="false">TEXT(B9955,"YYYY-MM")</f>
        <v>2016-12</v>
      </c>
      <c r="P9955" s="18" t="n">
        <f aca="false">IFERROR(N9955/K9955,0)</f>
        <v>0.48</v>
      </c>
      <c r="Q9955" s="0" t="str">
        <f aca="false">IF(M9955=0,"No Discount",IF(M9955&lt;0.2,"Low (1-19%)",IF(M9955&lt;0.4,"Medium (20-39%)","High (40%+)")))</f>
        <v>No Discount</v>
      </c>
      <c r="R9955" s="0" t="str">
        <f aca="false">INDEX('Lookup Tables'!$B$2:$B$5,MATCH(F9955,'Lookup Tables'!$A$2:$A$5,0))</f>
        <v>Manager D</v>
      </c>
    </row>
    <row r="9956" customFormat="false" ht="15" hidden="false" customHeight="false" outlineLevel="0" collapsed="false">
      <c r="A9956" s="0" t="s">
        <v>6970</v>
      </c>
      <c r="B9956" s="13" t="n">
        <v>42718</v>
      </c>
      <c r="C9956" s="13" t="n">
        <v>42720</v>
      </c>
      <c r="D9956" s="14" t="s">
        <v>52</v>
      </c>
      <c r="E9956" s="14" t="s">
        <v>62</v>
      </c>
      <c r="F9956" s="14" t="s">
        <v>63</v>
      </c>
      <c r="G9956" s="14" t="s">
        <v>64</v>
      </c>
      <c r="H9956" s="14" t="s">
        <v>65</v>
      </c>
      <c r="I9956" s="14" t="s">
        <v>83</v>
      </c>
      <c r="J9956" s="14" t="s">
        <v>2806</v>
      </c>
      <c r="K9956" s="15" t="n">
        <v>34.248</v>
      </c>
      <c r="L9956" s="0" t="n">
        <v>3</v>
      </c>
      <c r="M9956" s="16" t="n">
        <v>0.2</v>
      </c>
      <c r="N9956" s="17" t="n">
        <v>11.5587</v>
      </c>
      <c r="O9956" s="0" t="str">
        <f aca="false">TEXT(B9956,"YYYY-MM")</f>
        <v>2016-12</v>
      </c>
      <c r="P9956" s="18" t="n">
        <f aca="false">IFERROR(N9956/K9956,0)</f>
        <v>0.3375</v>
      </c>
      <c r="Q9956" s="0" t="str">
        <f aca="false">IF(M9956=0,"No Discount",IF(M9956&lt;0.2,"Low (1-19%)",IF(M9956&lt;0.4,"Medium (20-39%)","High (40%+)")))</f>
        <v>Medium (20-39%)</v>
      </c>
      <c r="R9956" s="0" t="str">
        <f aca="false">INDEX('Lookup Tables'!$B$2:$B$5,MATCH(F9956,'Lookup Tables'!$A$2:$A$5,0))</f>
        <v>Manager D</v>
      </c>
    </row>
    <row r="9957" customFormat="false" ht="15" hidden="false" customHeight="false" outlineLevel="0" collapsed="false">
      <c r="A9957" s="0" t="s">
        <v>6970</v>
      </c>
      <c r="B9957" s="13" t="n">
        <v>42718</v>
      </c>
      <c r="C9957" s="13" t="n">
        <v>42720</v>
      </c>
      <c r="D9957" s="14" t="s">
        <v>52</v>
      </c>
      <c r="E9957" s="14" t="s">
        <v>62</v>
      </c>
      <c r="F9957" s="14" t="s">
        <v>63</v>
      </c>
      <c r="G9957" s="14" t="s">
        <v>64</v>
      </c>
      <c r="H9957" s="14" t="s">
        <v>56</v>
      </c>
      <c r="I9957" s="14" t="s">
        <v>71</v>
      </c>
      <c r="J9957" s="14" t="s">
        <v>1755</v>
      </c>
      <c r="K9957" s="15" t="n">
        <v>273.568</v>
      </c>
      <c r="L9957" s="0" t="n">
        <v>2</v>
      </c>
      <c r="M9957" s="16" t="n">
        <v>0.2</v>
      </c>
      <c r="N9957" s="17" t="n">
        <v>10.2588</v>
      </c>
      <c r="O9957" s="0" t="str">
        <f aca="false">TEXT(B9957,"YYYY-MM")</f>
        <v>2016-12</v>
      </c>
      <c r="P9957" s="18" t="n">
        <f aca="false">IFERROR(N9957/K9957,0)</f>
        <v>0.0375</v>
      </c>
      <c r="Q9957" s="0" t="str">
        <f aca="false">IF(M9957=0,"No Discount",IF(M9957&lt;0.2,"Low (1-19%)",IF(M9957&lt;0.4,"Medium (20-39%)","High (40%+)")))</f>
        <v>Medium (20-39%)</v>
      </c>
      <c r="R9957" s="0" t="str">
        <f aca="false">INDEX('Lookup Tables'!$B$2:$B$5,MATCH(F9957,'Lookup Tables'!$A$2:$A$5,0))</f>
        <v>Manager D</v>
      </c>
    </row>
    <row r="9958" customFormat="false" ht="15" hidden="false" customHeight="false" outlineLevel="0" collapsed="false">
      <c r="A9958" s="0" t="s">
        <v>6971</v>
      </c>
      <c r="B9958" s="13" t="n">
        <v>42319</v>
      </c>
      <c r="C9958" s="13" t="n">
        <v>42325</v>
      </c>
      <c r="D9958" s="14" t="s">
        <v>69</v>
      </c>
      <c r="E9958" s="14" t="s">
        <v>97</v>
      </c>
      <c r="F9958" s="14" t="s">
        <v>117</v>
      </c>
      <c r="G9958" s="14" t="s">
        <v>170</v>
      </c>
      <c r="H9958" s="14" t="s">
        <v>65</v>
      </c>
      <c r="I9958" s="14" t="s">
        <v>91</v>
      </c>
      <c r="J9958" s="14" t="s">
        <v>2505</v>
      </c>
      <c r="K9958" s="15" t="n">
        <v>46.35</v>
      </c>
      <c r="L9958" s="0" t="n">
        <v>5</v>
      </c>
      <c r="M9958" s="16" t="n">
        <v>0</v>
      </c>
      <c r="N9958" s="17" t="n">
        <v>21.7845</v>
      </c>
      <c r="O9958" s="0" t="str">
        <f aca="false">TEXT(B9958,"YYYY-MM")</f>
        <v>2015-11</v>
      </c>
      <c r="P9958" s="18" t="n">
        <f aca="false">IFERROR(N9958/K9958,0)</f>
        <v>0.47</v>
      </c>
      <c r="Q9958" s="0" t="str">
        <f aca="false">IF(M9958=0,"No Discount",IF(M9958&lt;0.2,"Low (1-19%)",IF(M9958&lt;0.4,"Medium (20-39%)","High (40%+)")))</f>
        <v>No Discount</v>
      </c>
      <c r="R9958" s="0" t="str">
        <f aca="false">INDEX('Lookup Tables'!$B$2:$B$5,MATCH(F9958,'Lookup Tables'!$A$2:$A$5,0))</f>
        <v>Manager B</v>
      </c>
    </row>
    <row r="9959" customFormat="false" ht="15" hidden="false" customHeight="false" outlineLevel="0" collapsed="false">
      <c r="A9959" s="0" t="s">
        <v>6971</v>
      </c>
      <c r="B9959" s="13" t="n">
        <v>42319</v>
      </c>
      <c r="C9959" s="13" t="n">
        <v>42325</v>
      </c>
      <c r="D9959" s="14" t="s">
        <v>69</v>
      </c>
      <c r="E9959" s="14" t="s">
        <v>97</v>
      </c>
      <c r="F9959" s="14" t="s">
        <v>117</v>
      </c>
      <c r="G9959" s="14" t="s">
        <v>170</v>
      </c>
      <c r="H9959" s="14" t="s">
        <v>65</v>
      </c>
      <c r="I9959" s="14" t="s">
        <v>91</v>
      </c>
      <c r="J9959" s="14" t="s">
        <v>3479</v>
      </c>
      <c r="K9959" s="15" t="n">
        <v>223.92</v>
      </c>
      <c r="L9959" s="0" t="n">
        <v>4</v>
      </c>
      <c r="M9959" s="16" t="n">
        <v>0</v>
      </c>
      <c r="N9959" s="17" t="n">
        <v>109.7208</v>
      </c>
      <c r="O9959" s="0" t="str">
        <f aca="false">TEXT(B9959,"YYYY-MM")</f>
        <v>2015-11</v>
      </c>
      <c r="P9959" s="18" t="n">
        <f aca="false">IFERROR(N9959/K9959,0)</f>
        <v>0.49</v>
      </c>
      <c r="Q9959" s="0" t="str">
        <f aca="false">IF(M9959=0,"No Discount",IF(M9959&lt;0.2,"Low (1-19%)",IF(M9959&lt;0.4,"Medium (20-39%)","High (40%+)")))</f>
        <v>No Discount</v>
      </c>
      <c r="R9959" s="0" t="str">
        <f aca="false">INDEX('Lookup Tables'!$B$2:$B$5,MATCH(F9959,'Lookup Tables'!$A$2:$A$5,0))</f>
        <v>Manager B</v>
      </c>
    </row>
    <row r="9960" customFormat="false" ht="15" hidden="false" customHeight="false" outlineLevel="0" collapsed="false">
      <c r="A9960" s="0" t="s">
        <v>6971</v>
      </c>
      <c r="B9960" s="13" t="n">
        <v>42319</v>
      </c>
      <c r="C9960" s="13" t="n">
        <v>42325</v>
      </c>
      <c r="D9960" s="14" t="s">
        <v>69</v>
      </c>
      <c r="E9960" s="14" t="s">
        <v>97</v>
      </c>
      <c r="F9960" s="14" t="s">
        <v>117</v>
      </c>
      <c r="G9960" s="14" t="s">
        <v>170</v>
      </c>
      <c r="H9960" s="14" t="s">
        <v>65</v>
      </c>
      <c r="I9960" s="14" t="s">
        <v>303</v>
      </c>
      <c r="J9960" s="14" t="s">
        <v>894</v>
      </c>
      <c r="K9960" s="15" t="n">
        <v>7.3</v>
      </c>
      <c r="L9960" s="0" t="n">
        <v>2</v>
      </c>
      <c r="M9960" s="16" t="n">
        <v>0</v>
      </c>
      <c r="N9960" s="17" t="n">
        <v>2.19</v>
      </c>
      <c r="O9960" s="0" t="str">
        <f aca="false">TEXT(B9960,"YYYY-MM")</f>
        <v>2015-11</v>
      </c>
      <c r="P9960" s="18" t="n">
        <f aca="false">IFERROR(N9960/K9960,0)</f>
        <v>0.3</v>
      </c>
      <c r="Q9960" s="0" t="str">
        <f aca="false">IF(M9960=0,"No Discount",IF(M9960&lt;0.2,"Low (1-19%)",IF(M9960&lt;0.4,"Medium (20-39%)","High (40%+)")))</f>
        <v>No Discount</v>
      </c>
      <c r="R9960" s="0" t="str">
        <f aca="false">INDEX('Lookup Tables'!$B$2:$B$5,MATCH(F9960,'Lookup Tables'!$A$2:$A$5,0))</f>
        <v>Manager B</v>
      </c>
    </row>
    <row r="9961" customFormat="false" ht="15" hidden="false" customHeight="false" outlineLevel="0" collapsed="false">
      <c r="A9961" s="0" t="s">
        <v>6972</v>
      </c>
      <c r="B9961" s="13" t="n">
        <v>43379</v>
      </c>
      <c r="C9961" s="13" t="n">
        <v>43384</v>
      </c>
      <c r="D9961" s="14" t="s">
        <v>69</v>
      </c>
      <c r="E9961" s="14" t="s">
        <v>53</v>
      </c>
      <c r="F9961" s="14" t="s">
        <v>63</v>
      </c>
      <c r="G9961" s="14" t="s">
        <v>189</v>
      </c>
      <c r="H9961" s="14" t="s">
        <v>65</v>
      </c>
      <c r="I9961" s="14" t="s">
        <v>78</v>
      </c>
      <c r="J9961" s="14" t="s">
        <v>3985</v>
      </c>
      <c r="K9961" s="15" t="n">
        <v>9.344</v>
      </c>
      <c r="L9961" s="0" t="n">
        <v>2</v>
      </c>
      <c r="M9961" s="16" t="n">
        <v>0.2</v>
      </c>
      <c r="N9961" s="17" t="n">
        <v>1.8688</v>
      </c>
      <c r="O9961" s="0" t="str">
        <f aca="false">TEXT(B9961,"YYYY-MM")</f>
        <v>2018-10</v>
      </c>
      <c r="P9961" s="18" t="n">
        <f aca="false">IFERROR(N9961/K9961,0)</f>
        <v>0.2</v>
      </c>
      <c r="Q9961" s="0" t="str">
        <f aca="false">IF(M9961=0,"No Discount",IF(M9961&lt;0.2,"Low (1-19%)",IF(M9961&lt;0.4,"Medium (20-39%)","High (40%+)")))</f>
        <v>Medium (20-39%)</v>
      </c>
      <c r="R9961" s="0" t="str">
        <f aca="false">INDEX('Lookup Tables'!$B$2:$B$5,MATCH(F9961,'Lookup Tables'!$A$2:$A$5,0))</f>
        <v>Manager D</v>
      </c>
    </row>
    <row r="9962" customFormat="false" ht="15" hidden="false" customHeight="false" outlineLevel="0" collapsed="false">
      <c r="A9962" s="0" t="s">
        <v>6973</v>
      </c>
      <c r="B9962" s="13" t="n">
        <v>43359</v>
      </c>
      <c r="C9962" s="13" t="n">
        <v>43361</v>
      </c>
      <c r="D9962" s="14" t="s">
        <v>52</v>
      </c>
      <c r="E9962" s="14" t="s">
        <v>97</v>
      </c>
      <c r="F9962" s="14" t="s">
        <v>54</v>
      </c>
      <c r="G9962" s="14" t="s">
        <v>55</v>
      </c>
      <c r="H9962" s="14" t="s">
        <v>80</v>
      </c>
      <c r="I9962" s="14" t="s">
        <v>123</v>
      </c>
      <c r="J9962" s="14" t="s">
        <v>3394</v>
      </c>
      <c r="K9962" s="15" t="n">
        <v>18</v>
      </c>
      <c r="L9962" s="0" t="n">
        <v>1</v>
      </c>
      <c r="M9962" s="16" t="n">
        <v>0</v>
      </c>
      <c r="N9962" s="17" t="n">
        <v>3.24</v>
      </c>
      <c r="O9962" s="0" t="str">
        <f aca="false">TEXT(B9962,"YYYY-MM")</f>
        <v>2018-09</v>
      </c>
      <c r="P9962" s="18" t="n">
        <f aca="false">IFERROR(N9962/K9962,0)</f>
        <v>0.18</v>
      </c>
      <c r="Q9962" s="0" t="str">
        <f aca="false">IF(M9962=0,"No Discount",IF(M9962&lt;0.2,"Low (1-19%)",IF(M9962&lt;0.4,"Medium (20-39%)","High (40%+)")))</f>
        <v>No Discount</v>
      </c>
      <c r="R9962" s="0" t="str">
        <f aca="false">INDEX('Lookup Tables'!$B$2:$B$5,MATCH(F9962,'Lookup Tables'!$A$2:$A$5,0))</f>
        <v>Manager C</v>
      </c>
    </row>
    <row r="9963" customFormat="false" ht="15" hidden="false" customHeight="false" outlineLevel="0" collapsed="false">
      <c r="A9963" s="0" t="s">
        <v>6974</v>
      </c>
      <c r="B9963" s="13" t="n">
        <v>42448</v>
      </c>
      <c r="C9963" s="13" t="n">
        <v>42451</v>
      </c>
      <c r="D9963" s="14" t="s">
        <v>137</v>
      </c>
      <c r="E9963" s="14" t="s">
        <v>97</v>
      </c>
      <c r="F9963" s="14" t="s">
        <v>98</v>
      </c>
      <c r="G9963" s="14" t="s">
        <v>99</v>
      </c>
      <c r="H9963" s="14" t="s">
        <v>65</v>
      </c>
      <c r="I9963" s="14" t="s">
        <v>91</v>
      </c>
      <c r="J9963" s="14" t="s">
        <v>2100</v>
      </c>
      <c r="K9963" s="15" t="n">
        <v>65.584</v>
      </c>
      <c r="L9963" s="0" t="n">
        <v>2</v>
      </c>
      <c r="M9963" s="16" t="n">
        <v>0.2</v>
      </c>
      <c r="N9963" s="17" t="n">
        <v>23.7742</v>
      </c>
      <c r="O9963" s="0" t="str">
        <f aca="false">TEXT(B9963,"YYYY-MM")</f>
        <v>2016-03</v>
      </c>
      <c r="P9963" s="18" t="n">
        <f aca="false">IFERROR(N9963/K9963,0)</f>
        <v>0.3625</v>
      </c>
      <c r="Q9963" s="0" t="str">
        <f aca="false">IF(M9963=0,"No Discount",IF(M9963&lt;0.2,"Low (1-19%)",IF(M9963&lt;0.4,"Medium (20-39%)","High (40%+)")))</f>
        <v>Medium (20-39%)</v>
      </c>
      <c r="R9963" s="0" t="str">
        <f aca="false">INDEX('Lookup Tables'!$B$2:$B$5,MATCH(F9963,'Lookup Tables'!$A$2:$A$5,0))</f>
        <v>Manager A</v>
      </c>
    </row>
    <row r="9964" customFormat="false" ht="15" hidden="false" customHeight="false" outlineLevel="0" collapsed="false">
      <c r="A9964" s="0" t="s">
        <v>6974</v>
      </c>
      <c r="B9964" s="13" t="n">
        <v>42448</v>
      </c>
      <c r="C9964" s="13" t="n">
        <v>42451</v>
      </c>
      <c r="D9964" s="14" t="s">
        <v>137</v>
      </c>
      <c r="E9964" s="14" t="s">
        <v>97</v>
      </c>
      <c r="F9964" s="14" t="s">
        <v>98</v>
      </c>
      <c r="G9964" s="14" t="s">
        <v>99</v>
      </c>
      <c r="H9964" s="14" t="s">
        <v>56</v>
      </c>
      <c r="I9964" s="14" t="s">
        <v>57</v>
      </c>
      <c r="J9964" s="14" t="s">
        <v>3654</v>
      </c>
      <c r="K9964" s="15" t="n">
        <v>383.4656</v>
      </c>
      <c r="L9964" s="0" t="n">
        <v>4</v>
      </c>
      <c r="M9964" s="16" t="n">
        <v>0.32</v>
      </c>
      <c r="N9964" s="17" t="n">
        <v>-67.6704</v>
      </c>
      <c r="O9964" s="0" t="str">
        <f aca="false">TEXT(B9964,"YYYY-MM")</f>
        <v>2016-03</v>
      </c>
      <c r="P9964" s="18" t="n">
        <f aca="false">IFERROR(N9964/K9964,0)</f>
        <v>-0.176470588235294</v>
      </c>
      <c r="Q9964" s="0" t="str">
        <f aca="false">IF(M9964=0,"No Discount",IF(M9964&lt;0.2,"Low (1-19%)",IF(M9964&lt;0.4,"Medium (20-39%)","High (40%+)")))</f>
        <v>Medium (20-39%)</v>
      </c>
      <c r="R9964" s="0" t="str">
        <f aca="false">INDEX('Lookup Tables'!$B$2:$B$5,MATCH(F9964,'Lookup Tables'!$A$2:$A$5,0))</f>
        <v>Manager A</v>
      </c>
    </row>
    <row r="9965" customFormat="false" ht="15" hidden="false" customHeight="false" outlineLevel="0" collapsed="false">
      <c r="A9965" s="0" t="s">
        <v>6975</v>
      </c>
      <c r="B9965" s="13" t="n">
        <v>42577</v>
      </c>
      <c r="C9965" s="13" t="n">
        <v>42577</v>
      </c>
      <c r="D9965" s="14" t="s">
        <v>606</v>
      </c>
      <c r="E9965" s="14" t="s">
        <v>53</v>
      </c>
      <c r="F9965" s="14" t="s">
        <v>117</v>
      </c>
      <c r="G9965" s="14" t="s">
        <v>118</v>
      </c>
      <c r="H9965" s="14" t="s">
        <v>65</v>
      </c>
      <c r="I9965" s="14" t="s">
        <v>91</v>
      </c>
      <c r="J9965" s="14" t="s">
        <v>1671</v>
      </c>
      <c r="K9965" s="15" t="n">
        <v>10.368</v>
      </c>
      <c r="L9965" s="0" t="n">
        <v>2</v>
      </c>
      <c r="M9965" s="16" t="n">
        <v>0.2</v>
      </c>
      <c r="N9965" s="17" t="n">
        <v>3.6288</v>
      </c>
      <c r="O9965" s="0" t="str">
        <f aca="false">TEXT(B9965,"YYYY-MM")</f>
        <v>2016-07</v>
      </c>
      <c r="P9965" s="18" t="n">
        <f aca="false">IFERROR(N9965/K9965,0)</f>
        <v>0.35</v>
      </c>
      <c r="Q9965" s="0" t="str">
        <f aca="false">IF(M9965=0,"No Discount",IF(M9965&lt;0.2,"Low (1-19%)",IF(M9965&lt;0.4,"Medium (20-39%)","High (40%+)")))</f>
        <v>Medium (20-39%)</v>
      </c>
      <c r="R9965" s="0" t="str">
        <f aca="false">INDEX('Lookup Tables'!$B$2:$B$5,MATCH(F9965,'Lookup Tables'!$A$2:$A$5,0))</f>
        <v>Manager B</v>
      </c>
    </row>
    <row r="9966" customFormat="false" ht="15" hidden="false" customHeight="false" outlineLevel="0" collapsed="false">
      <c r="A9966" s="0" t="s">
        <v>6976</v>
      </c>
      <c r="B9966" s="13" t="n">
        <v>43074</v>
      </c>
      <c r="C9966" s="13" t="n">
        <v>43079</v>
      </c>
      <c r="D9966" s="14" t="s">
        <v>52</v>
      </c>
      <c r="E9966" s="14" t="s">
        <v>62</v>
      </c>
      <c r="F9966" s="14" t="s">
        <v>117</v>
      </c>
      <c r="G9966" s="14" t="s">
        <v>160</v>
      </c>
      <c r="H9966" s="14" t="s">
        <v>56</v>
      </c>
      <c r="I9966" s="14" t="s">
        <v>76</v>
      </c>
      <c r="J9966" s="14" t="s">
        <v>528</v>
      </c>
      <c r="K9966" s="15" t="n">
        <v>13.4</v>
      </c>
      <c r="L9966" s="0" t="n">
        <v>1</v>
      </c>
      <c r="M9966" s="16" t="n">
        <v>0</v>
      </c>
      <c r="N9966" s="17" t="n">
        <v>6.432</v>
      </c>
      <c r="O9966" s="0" t="str">
        <f aca="false">TEXT(B9966,"YYYY-MM")</f>
        <v>2017-12</v>
      </c>
      <c r="P9966" s="18" t="n">
        <f aca="false">IFERROR(N9966/K9966,0)</f>
        <v>0.48</v>
      </c>
      <c r="Q9966" s="0" t="str">
        <f aca="false">IF(M9966=0,"No Discount",IF(M9966&lt;0.2,"Low (1-19%)",IF(M9966&lt;0.4,"Medium (20-39%)","High (40%+)")))</f>
        <v>No Discount</v>
      </c>
      <c r="R9966" s="0" t="str">
        <f aca="false">INDEX('Lookup Tables'!$B$2:$B$5,MATCH(F9966,'Lookup Tables'!$A$2:$A$5,0))</f>
        <v>Manager B</v>
      </c>
    </row>
    <row r="9967" customFormat="false" ht="15" hidden="false" customHeight="false" outlineLevel="0" collapsed="false">
      <c r="A9967" s="0" t="s">
        <v>6976</v>
      </c>
      <c r="B9967" s="13" t="n">
        <v>43074</v>
      </c>
      <c r="C9967" s="13" t="n">
        <v>43079</v>
      </c>
      <c r="D9967" s="14" t="s">
        <v>52</v>
      </c>
      <c r="E9967" s="14" t="s">
        <v>62</v>
      </c>
      <c r="F9967" s="14" t="s">
        <v>117</v>
      </c>
      <c r="G9967" s="14" t="s">
        <v>160</v>
      </c>
      <c r="H9967" s="14" t="s">
        <v>65</v>
      </c>
      <c r="I9967" s="14" t="s">
        <v>91</v>
      </c>
      <c r="J9967" s="14" t="s">
        <v>135</v>
      </c>
      <c r="K9967" s="15" t="n">
        <v>4.98</v>
      </c>
      <c r="L9967" s="0" t="n">
        <v>1</v>
      </c>
      <c r="M9967" s="16" t="n">
        <v>0</v>
      </c>
      <c r="N9967" s="17" t="n">
        <v>2.3406</v>
      </c>
      <c r="O9967" s="0" t="str">
        <f aca="false">TEXT(B9967,"YYYY-MM")</f>
        <v>2017-12</v>
      </c>
      <c r="P9967" s="18" t="n">
        <f aca="false">IFERROR(N9967/K9967,0)</f>
        <v>0.47</v>
      </c>
      <c r="Q9967" s="0" t="str">
        <f aca="false">IF(M9967=0,"No Discount",IF(M9967&lt;0.2,"Low (1-19%)",IF(M9967&lt;0.4,"Medium (20-39%)","High (40%+)")))</f>
        <v>No Discount</v>
      </c>
      <c r="R9967" s="0" t="str">
        <f aca="false">INDEX('Lookup Tables'!$B$2:$B$5,MATCH(F9967,'Lookup Tables'!$A$2:$A$5,0))</f>
        <v>Manager B</v>
      </c>
    </row>
    <row r="9968" customFormat="false" ht="15" hidden="false" customHeight="false" outlineLevel="0" collapsed="false">
      <c r="A9968" s="0" t="s">
        <v>6976</v>
      </c>
      <c r="B9968" s="13" t="n">
        <v>43074</v>
      </c>
      <c r="C9968" s="13" t="n">
        <v>43079</v>
      </c>
      <c r="D9968" s="14" t="s">
        <v>52</v>
      </c>
      <c r="E9968" s="14" t="s">
        <v>62</v>
      </c>
      <c r="F9968" s="14" t="s">
        <v>117</v>
      </c>
      <c r="G9968" s="14" t="s">
        <v>160</v>
      </c>
      <c r="H9968" s="14" t="s">
        <v>65</v>
      </c>
      <c r="I9968" s="14" t="s">
        <v>129</v>
      </c>
      <c r="J9968" s="14" t="s">
        <v>2698</v>
      </c>
      <c r="K9968" s="15" t="n">
        <v>109.69</v>
      </c>
      <c r="L9968" s="0" t="n">
        <v>7</v>
      </c>
      <c r="M9968" s="16" t="n">
        <v>0</v>
      </c>
      <c r="N9968" s="17" t="n">
        <v>51.5543</v>
      </c>
      <c r="O9968" s="0" t="str">
        <f aca="false">TEXT(B9968,"YYYY-MM")</f>
        <v>2017-12</v>
      </c>
      <c r="P9968" s="18" t="n">
        <f aca="false">IFERROR(N9968/K9968,0)</f>
        <v>0.47</v>
      </c>
      <c r="Q9968" s="0" t="str">
        <f aca="false">IF(M9968=0,"No Discount",IF(M9968&lt;0.2,"Low (1-19%)",IF(M9968&lt;0.4,"Medium (20-39%)","High (40%+)")))</f>
        <v>No Discount</v>
      </c>
      <c r="R9968" s="0" t="str">
        <f aca="false">INDEX('Lookup Tables'!$B$2:$B$5,MATCH(F9968,'Lookup Tables'!$A$2:$A$5,0))</f>
        <v>Manager B</v>
      </c>
    </row>
    <row r="9969" customFormat="false" ht="15" hidden="false" customHeight="false" outlineLevel="0" collapsed="false">
      <c r="A9969" s="0" t="s">
        <v>6977</v>
      </c>
      <c r="B9969" s="13" t="n">
        <v>43445</v>
      </c>
      <c r="C9969" s="13" t="n">
        <v>43451</v>
      </c>
      <c r="D9969" s="14" t="s">
        <v>69</v>
      </c>
      <c r="E9969" s="14" t="s">
        <v>53</v>
      </c>
      <c r="F9969" s="14" t="s">
        <v>117</v>
      </c>
      <c r="G9969" s="14" t="s">
        <v>391</v>
      </c>
      <c r="H9969" s="14" t="s">
        <v>65</v>
      </c>
      <c r="I9969" s="14" t="s">
        <v>83</v>
      </c>
      <c r="J9969" s="14" t="s">
        <v>2342</v>
      </c>
      <c r="K9969" s="15" t="n">
        <v>40.2</v>
      </c>
      <c r="L9969" s="0" t="n">
        <v>5</v>
      </c>
      <c r="M9969" s="16" t="n">
        <v>0</v>
      </c>
      <c r="N9969" s="17" t="n">
        <v>18.09</v>
      </c>
      <c r="O9969" s="0" t="str">
        <f aca="false">TEXT(B9969,"YYYY-MM")</f>
        <v>2018-12</v>
      </c>
      <c r="P9969" s="18" t="n">
        <f aca="false">IFERROR(N9969/K9969,0)</f>
        <v>0.45</v>
      </c>
      <c r="Q9969" s="0" t="str">
        <f aca="false">IF(M9969=0,"No Discount",IF(M9969&lt;0.2,"Low (1-19%)",IF(M9969&lt;0.4,"Medium (20-39%)","High (40%+)")))</f>
        <v>No Discount</v>
      </c>
      <c r="R9969" s="0" t="str">
        <f aca="false">INDEX('Lookup Tables'!$B$2:$B$5,MATCH(F9969,'Lookup Tables'!$A$2:$A$5,0))</f>
        <v>Manager B</v>
      </c>
    </row>
    <row r="9970" customFormat="false" ht="15" hidden="false" customHeight="false" outlineLevel="0" collapsed="false">
      <c r="A9970" s="0" t="s">
        <v>6977</v>
      </c>
      <c r="B9970" s="13" t="n">
        <v>43445</v>
      </c>
      <c r="C9970" s="13" t="n">
        <v>43451</v>
      </c>
      <c r="D9970" s="14" t="s">
        <v>69</v>
      </c>
      <c r="E9970" s="14" t="s">
        <v>53</v>
      </c>
      <c r="F9970" s="14" t="s">
        <v>117</v>
      </c>
      <c r="G9970" s="14" t="s">
        <v>391</v>
      </c>
      <c r="H9970" s="14" t="s">
        <v>65</v>
      </c>
      <c r="I9970" s="14" t="s">
        <v>83</v>
      </c>
      <c r="J9970" s="14" t="s">
        <v>3178</v>
      </c>
      <c r="K9970" s="15" t="n">
        <v>735.98</v>
      </c>
      <c r="L9970" s="0" t="n">
        <v>2</v>
      </c>
      <c r="M9970" s="16" t="n">
        <v>0</v>
      </c>
      <c r="N9970" s="17" t="n">
        <v>331.191</v>
      </c>
      <c r="O9970" s="0" t="str">
        <f aca="false">TEXT(B9970,"YYYY-MM")</f>
        <v>2018-12</v>
      </c>
      <c r="P9970" s="18" t="n">
        <f aca="false">IFERROR(N9970/K9970,0)</f>
        <v>0.45</v>
      </c>
      <c r="Q9970" s="0" t="str">
        <f aca="false">IF(M9970=0,"No Discount",IF(M9970&lt;0.2,"Low (1-19%)",IF(M9970&lt;0.4,"Medium (20-39%)","High (40%+)")))</f>
        <v>No Discount</v>
      </c>
      <c r="R9970" s="0" t="str">
        <f aca="false">INDEX('Lookup Tables'!$B$2:$B$5,MATCH(F9970,'Lookup Tables'!$A$2:$A$5,0))</f>
        <v>Manager B</v>
      </c>
    </row>
    <row r="9971" customFormat="false" ht="15" hidden="false" customHeight="false" outlineLevel="0" collapsed="false">
      <c r="A9971" s="0" t="s">
        <v>6977</v>
      </c>
      <c r="B9971" s="13" t="n">
        <v>43445</v>
      </c>
      <c r="C9971" s="13" t="n">
        <v>43451</v>
      </c>
      <c r="D9971" s="14" t="s">
        <v>69</v>
      </c>
      <c r="E9971" s="14" t="s">
        <v>53</v>
      </c>
      <c r="F9971" s="14" t="s">
        <v>117</v>
      </c>
      <c r="G9971" s="14" t="s">
        <v>391</v>
      </c>
      <c r="H9971" s="14" t="s">
        <v>65</v>
      </c>
      <c r="I9971" s="14" t="s">
        <v>85</v>
      </c>
      <c r="J9971" s="14" t="s">
        <v>400</v>
      </c>
      <c r="K9971" s="15" t="n">
        <v>22.75</v>
      </c>
      <c r="L9971" s="0" t="n">
        <v>7</v>
      </c>
      <c r="M9971" s="16" t="n">
        <v>0</v>
      </c>
      <c r="N9971" s="17" t="n">
        <v>6.5975</v>
      </c>
      <c r="O9971" s="0" t="str">
        <f aca="false">TEXT(B9971,"YYYY-MM")</f>
        <v>2018-12</v>
      </c>
      <c r="P9971" s="18" t="n">
        <f aca="false">IFERROR(N9971/K9971,0)</f>
        <v>0.29</v>
      </c>
      <c r="Q9971" s="0" t="str">
        <f aca="false">IF(M9971=0,"No Discount",IF(M9971&lt;0.2,"Low (1-19%)",IF(M9971&lt;0.4,"Medium (20-39%)","High (40%+)")))</f>
        <v>No Discount</v>
      </c>
      <c r="R9971" s="0" t="str">
        <f aca="false">INDEX('Lookup Tables'!$B$2:$B$5,MATCH(F9971,'Lookup Tables'!$A$2:$A$5,0))</f>
        <v>Manager B</v>
      </c>
    </row>
    <row r="9972" customFormat="false" ht="15" hidden="false" customHeight="false" outlineLevel="0" collapsed="false">
      <c r="A9972" s="0" t="s">
        <v>6978</v>
      </c>
      <c r="B9972" s="13" t="n">
        <v>42549</v>
      </c>
      <c r="C9972" s="13" t="n">
        <v>42553</v>
      </c>
      <c r="D9972" s="14" t="s">
        <v>69</v>
      </c>
      <c r="E9972" s="14" t="s">
        <v>97</v>
      </c>
      <c r="F9972" s="14" t="s">
        <v>54</v>
      </c>
      <c r="G9972" s="14" t="s">
        <v>597</v>
      </c>
      <c r="H9972" s="14" t="s">
        <v>65</v>
      </c>
      <c r="I9972" s="14" t="s">
        <v>83</v>
      </c>
      <c r="J9972" s="14" t="s">
        <v>1764</v>
      </c>
      <c r="K9972" s="15" t="n">
        <v>119.56</v>
      </c>
      <c r="L9972" s="0" t="n">
        <v>2</v>
      </c>
      <c r="M9972" s="16" t="n">
        <v>0</v>
      </c>
      <c r="N9972" s="17" t="n">
        <v>54.9976</v>
      </c>
      <c r="O9972" s="0" t="str">
        <f aca="false">TEXT(B9972,"YYYY-MM")</f>
        <v>2016-06</v>
      </c>
      <c r="P9972" s="18" t="n">
        <f aca="false">IFERROR(N9972/K9972,0)</f>
        <v>0.46</v>
      </c>
      <c r="Q9972" s="0" t="str">
        <f aca="false">IF(M9972=0,"No Discount",IF(M9972&lt;0.2,"Low (1-19%)",IF(M9972&lt;0.4,"Medium (20-39%)","High (40%+)")))</f>
        <v>No Discount</v>
      </c>
      <c r="R9972" s="0" t="str">
        <f aca="false">INDEX('Lookup Tables'!$B$2:$B$5,MATCH(F9972,'Lookup Tables'!$A$2:$A$5,0))</f>
        <v>Manager C</v>
      </c>
    </row>
    <row r="9973" customFormat="false" ht="15" hidden="false" customHeight="false" outlineLevel="0" collapsed="false">
      <c r="A9973" s="0" t="s">
        <v>6978</v>
      </c>
      <c r="B9973" s="13" t="n">
        <v>42549</v>
      </c>
      <c r="C9973" s="13" t="n">
        <v>42553</v>
      </c>
      <c r="D9973" s="14" t="s">
        <v>69</v>
      </c>
      <c r="E9973" s="14" t="s">
        <v>97</v>
      </c>
      <c r="F9973" s="14" t="s">
        <v>54</v>
      </c>
      <c r="G9973" s="14" t="s">
        <v>597</v>
      </c>
      <c r="H9973" s="14" t="s">
        <v>65</v>
      </c>
      <c r="I9973" s="14" t="s">
        <v>78</v>
      </c>
      <c r="J9973" s="14" t="s">
        <v>2456</v>
      </c>
      <c r="K9973" s="15" t="n">
        <v>140.75</v>
      </c>
      <c r="L9973" s="0" t="n">
        <v>5</v>
      </c>
      <c r="M9973" s="16" t="n">
        <v>0</v>
      </c>
      <c r="N9973" s="17" t="n">
        <v>42.225</v>
      </c>
      <c r="O9973" s="0" t="str">
        <f aca="false">TEXT(B9973,"YYYY-MM")</f>
        <v>2016-06</v>
      </c>
      <c r="P9973" s="18" t="n">
        <f aca="false">IFERROR(N9973/K9973,0)</f>
        <v>0.3</v>
      </c>
      <c r="Q9973" s="0" t="str">
        <f aca="false">IF(M9973=0,"No Discount",IF(M9973&lt;0.2,"Low (1-19%)",IF(M9973&lt;0.4,"Medium (20-39%)","High (40%+)")))</f>
        <v>No Discount</v>
      </c>
      <c r="R9973" s="0" t="str">
        <f aca="false">INDEX('Lookup Tables'!$B$2:$B$5,MATCH(F9973,'Lookup Tables'!$A$2:$A$5,0))</f>
        <v>Manager C</v>
      </c>
    </row>
    <row r="9974" customFormat="false" ht="15" hidden="false" customHeight="false" outlineLevel="0" collapsed="false">
      <c r="A9974" s="0" t="s">
        <v>6979</v>
      </c>
      <c r="B9974" s="13" t="n">
        <v>42989</v>
      </c>
      <c r="C9974" s="13" t="n">
        <v>42995</v>
      </c>
      <c r="D9974" s="14" t="s">
        <v>69</v>
      </c>
      <c r="E9974" s="14" t="s">
        <v>53</v>
      </c>
      <c r="F9974" s="14" t="s">
        <v>98</v>
      </c>
      <c r="G9974" s="14" t="s">
        <v>99</v>
      </c>
      <c r="H9974" s="14" t="s">
        <v>65</v>
      </c>
      <c r="I9974" s="14" t="s">
        <v>129</v>
      </c>
      <c r="J9974" s="14" t="s">
        <v>1118</v>
      </c>
      <c r="K9974" s="15" t="n">
        <v>99.568</v>
      </c>
      <c r="L9974" s="0" t="n">
        <v>2</v>
      </c>
      <c r="M9974" s="16" t="n">
        <v>0.2</v>
      </c>
      <c r="N9974" s="17" t="n">
        <v>33.6042</v>
      </c>
      <c r="O9974" s="0" t="str">
        <f aca="false">TEXT(B9974,"YYYY-MM")</f>
        <v>2017-09</v>
      </c>
      <c r="P9974" s="18" t="n">
        <f aca="false">IFERROR(N9974/K9974,0)</f>
        <v>0.3375</v>
      </c>
      <c r="Q9974" s="0" t="str">
        <f aca="false">IF(M9974=0,"No Discount",IF(M9974&lt;0.2,"Low (1-19%)",IF(M9974&lt;0.4,"Medium (20-39%)","High (40%+)")))</f>
        <v>Medium (20-39%)</v>
      </c>
      <c r="R9974" s="0" t="str">
        <f aca="false">INDEX('Lookup Tables'!$B$2:$B$5,MATCH(F9974,'Lookup Tables'!$A$2:$A$5,0))</f>
        <v>Manager A</v>
      </c>
    </row>
    <row r="9975" customFormat="false" ht="15" hidden="false" customHeight="false" outlineLevel="0" collapsed="false">
      <c r="A9975" s="0" t="s">
        <v>6980</v>
      </c>
      <c r="B9975" s="13" t="n">
        <v>43075</v>
      </c>
      <c r="C9975" s="13" t="n">
        <v>43079</v>
      </c>
      <c r="D9975" s="14" t="s">
        <v>69</v>
      </c>
      <c r="E9975" s="14" t="s">
        <v>97</v>
      </c>
      <c r="F9975" s="14" t="s">
        <v>63</v>
      </c>
      <c r="G9975" s="14" t="s">
        <v>64</v>
      </c>
      <c r="H9975" s="14" t="s">
        <v>80</v>
      </c>
      <c r="I9975" s="14" t="s">
        <v>81</v>
      </c>
      <c r="J9975" s="14" t="s">
        <v>5114</v>
      </c>
      <c r="K9975" s="15" t="n">
        <v>271.96</v>
      </c>
      <c r="L9975" s="0" t="n">
        <v>5</v>
      </c>
      <c r="M9975" s="16" t="n">
        <v>0.2</v>
      </c>
      <c r="N9975" s="17" t="n">
        <v>27.196</v>
      </c>
      <c r="O9975" s="0" t="str">
        <f aca="false">TEXT(B9975,"YYYY-MM")</f>
        <v>2017-12</v>
      </c>
      <c r="P9975" s="18" t="n">
        <f aca="false">IFERROR(N9975/K9975,0)</f>
        <v>0.1</v>
      </c>
      <c r="Q9975" s="0" t="str">
        <f aca="false">IF(M9975=0,"No Discount",IF(M9975&lt;0.2,"Low (1-19%)",IF(M9975&lt;0.4,"Medium (20-39%)","High (40%+)")))</f>
        <v>Medium (20-39%)</v>
      </c>
      <c r="R9975" s="0" t="str">
        <f aca="false">INDEX('Lookup Tables'!$B$2:$B$5,MATCH(F9975,'Lookup Tables'!$A$2:$A$5,0))</f>
        <v>Manager D</v>
      </c>
    </row>
    <row r="9976" customFormat="false" ht="15" hidden="false" customHeight="false" outlineLevel="0" collapsed="false">
      <c r="A9976" s="0" t="s">
        <v>6980</v>
      </c>
      <c r="B9976" s="13" t="n">
        <v>43075</v>
      </c>
      <c r="C9976" s="13" t="n">
        <v>43079</v>
      </c>
      <c r="D9976" s="14" t="s">
        <v>69</v>
      </c>
      <c r="E9976" s="14" t="s">
        <v>97</v>
      </c>
      <c r="F9976" s="14" t="s">
        <v>63</v>
      </c>
      <c r="G9976" s="14" t="s">
        <v>64</v>
      </c>
      <c r="H9976" s="14" t="s">
        <v>65</v>
      </c>
      <c r="I9976" s="14" t="s">
        <v>78</v>
      </c>
      <c r="J9976" s="14" t="s">
        <v>2098</v>
      </c>
      <c r="K9976" s="15" t="n">
        <v>18.69</v>
      </c>
      <c r="L9976" s="0" t="n">
        <v>7</v>
      </c>
      <c r="M9976" s="16" t="n">
        <v>0</v>
      </c>
      <c r="N9976" s="17" t="n">
        <v>5.2332</v>
      </c>
      <c r="O9976" s="0" t="str">
        <f aca="false">TEXT(B9976,"YYYY-MM")</f>
        <v>2017-12</v>
      </c>
      <c r="P9976" s="18" t="n">
        <f aca="false">IFERROR(N9976/K9976,0)</f>
        <v>0.28</v>
      </c>
      <c r="Q9976" s="0" t="str">
        <f aca="false">IF(M9976=0,"No Discount",IF(M9976&lt;0.2,"Low (1-19%)",IF(M9976&lt;0.4,"Medium (20-39%)","High (40%+)")))</f>
        <v>No Discount</v>
      </c>
      <c r="R9976" s="0" t="str">
        <f aca="false">INDEX('Lookup Tables'!$B$2:$B$5,MATCH(F9976,'Lookup Tables'!$A$2:$A$5,0))</f>
        <v>Manager D</v>
      </c>
    </row>
    <row r="9977" customFormat="false" ht="15" hidden="false" customHeight="false" outlineLevel="0" collapsed="false">
      <c r="A9977" s="0" t="s">
        <v>6980</v>
      </c>
      <c r="B9977" s="13" t="n">
        <v>43075</v>
      </c>
      <c r="C9977" s="13" t="n">
        <v>43079</v>
      </c>
      <c r="D9977" s="14" t="s">
        <v>69</v>
      </c>
      <c r="E9977" s="14" t="s">
        <v>97</v>
      </c>
      <c r="F9977" s="14" t="s">
        <v>63</v>
      </c>
      <c r="G9977" s="14" t="s">
        <v>64</v>
      </c>
      <c r="H9977" s="14" t="s">
        <v>65</v>
      </c>
      <c r="I9977" s="14" t="s">
        <v>91</v>
      </c>
      <c r="J9977" s="14" t="s">
        <v>1020</v>
      </c>
      <c r="K9977" s="15" t="n">
        <v>13.36</v>
      </c>
      <c r="L9977" s="0" t="n">
        <v>2</v>
      </c>
      <c r="M9977" s="16" t="n">
        <v>0</v>
      </c>
      <c r="N9977" s="17" t="n">
        <v>6.4128</v>
      </c>
      <c r="O9977" s="0" t="str">
        <f aca="false">TEXT(B9977,"YYYY-MM")</f>
        <v>2017-12</v>
      </c>
      <c r="P9977" s="18" t="n">
        <f aca="false">IFERROR(N9977/K9977,0)</f>
        <v>0.48</v>
      </c>
      <c r="Q9977" s="0" t="str">
        <f aca="false">IF(M9977=0,"No Discount",IF(M9977&lt;0.2,"Low (1-19%)",IF(M9977&lt;0.4,"Medium (20-39%)","High (40%+)")))</f>
        <v>No Discount</v>
      </c>
      <c r="R9977" s="0" t="str">
        <f aca="false">INDEX('Lookup Tables'!$B$2:$B$5,MATCH(F9977,'Lookup Tables'!$A$2:$A$5,0))</f>
        <v>Manager D</v>
      </c>
    </row>
    <row r="9978" customFormat="false" ht="15" hidden="false" customHeight="false" outlineLevel="0" collapsed="false">
      <c r="A9978" s="0" t="s">
        <v>6980</v>
      </c>
      <c r="B9978" s="13" t="n">
        <v>43075</v>
      </c>
      <c r="C9978" s="13" t="n">
        <v>43079</v>
      </c>
      <c r="D9978" s="14" t="s">
        <v>69</v>
      </c>
      <c r="E9978" s="14" t="s">
        <v>97</v>
      </c>
      <c r="F9978" s="14" t="s">
        <v>63</v>
      </c>
      <c r="G9978" s="14" t="s">
        <v>64</v>
      </c>
      <c r="H9978" s="14" t="s">
        <v>80</v>
      </c>
      <c r="I9978" s="14" t="s">
        <v>81</v>
      </c>
      <c r="J9978" s="14" t="s">
        <v>882</v>
      </c>
      <c r="K9978" s="15" t="n">
        <v>249.584</v>
      </c>
      <c r="L9978" s="0" t="n">
        <v>2</v>
      </c>
      <c r="M9978" s="16" t="n">
        <v>0.2</v>
      </c>
      <c r="N9978" s="17" t="n">
        <v>31.198</v>
      </c>
      <c r="O9978" s="0" t="str">
        <f aca="false">TEXT(B9978,"YYYY-MM")</f>
        <v>2017-12</v>
      </c>
      <c r="P9978" s="18" t="n">
        <f aca="false">IFERROR(N9978/K9978,0)</f>
        <v>0.125</v>
      </c>
      <c r="Q9978" s="0" t="str">
        <f aca="false">IF(M9978=0,"No Discount",IF(M9978&lt;0.2,"Low (1-19%)",IF(M9978&lt;0.4,"Medium (20-39%)","High (40%+)")))</f>
        <v>Medium (20-39%)</v>
      </c>
      <c r="R9978" s="0" t="str">
        <f aca="false">INDEX('Lookup Tables'!$B$2:$B$5,MATCH(F9978,'Lookup Tables'!$A$2:$A$5,0))</f>
        <v>Manager D</v>
      </c>
    </row>
    <row r="9979" customFormat="false" ht="15" hidden="false" customHeight="false" outlineLevel="0" collapsed="false">
      <c r="A9979" s="0" t="s">
        <v>6980</v>
      </c>
      <c r="B9979" s="13" t="n">
        <v>43075</v>
      </c>
      <c r="C9979" s="13" t="n">
        <v>43079</v>
      </c>
      <c r="D9979" s="14" t="s">
        <v>69</v>
      </c>
      <c r="E9979" s="14" t="s">
        <v>97</v>
      </c>
      <c r="F9979" s="14" t="s">
        <v>63</v>
      </c>
      <c r="G9979" s="14" t="s">
        <v>64</v>
      </c>
      <c r="H9979" s="14" t="s">
        <v>65</v>
      </c>
      <c r="I9979" s="14" t="s">
        <v>171</v>
      </c>
      <c r="J9979" s="14" t="s">
        <v>880</v>
      </c>
      <c r="K9979" s="15" t="n">
        <v>13.86</v>
      </c>
      <c r="L9979" s="0" t="n">
        <v>7</v>
      </c>
      <c r="M9979" s="16" t="n">
        <v>0</v>
      </c>
      <c r="N9979" s="17" t="n">
        <v>0</v>
      </c>
      <c r="O9979" s="0" t="str">
        <f aca="false">TEXT(B9979,"YYYY-MM")</f>
        <v>2017-12</v>
      </c>
      <c r="P9979" s="18" t="n">
        <f aca="false">IFERROR(N9979/K9979,0)</f>
        <v>0</v>
      </c>
      <c r="Q9979" s="0" t="str">
        <f aca="false">IF(M9979=0,"No Discount",IF(M9979&lt;0.2,"Low (1-19%)",IF(M9979&lt;0.4,"Medium (20-39%)","High (40%+)")))</f>
        <v>No Discount</v>
      </c>
      <c r="R9979" s="0" t="str">
        <f aca="false">INDEX('Lookup Tables'!$B$2:$B$5,MATCH(F9979,'Lookup Tables'!$A$2:$A$5,0))</f>
        <v>Manager D</v>
      </c>
    </row>
    <row r="9980" customFormat="false" ht="15" hidden="false" customHeight="false" outlineLevel="0" collapsed="false">
      <c r="A9980" s="0" t="s">
        <v>6980</v>
      </c>
      <c r="B9980" s="13" t="n">
        <v>43075</v>
      </c>
      <c r="C9980" s="13" t="n">
        <v>43079</v>
      </c>
      <c r="D9980" s="14" t="s">
        <v>69</v>
      </c>
      <c r="E9980" s="14" t="s">
        <v>97</v>
      </c>
      <c r="F9980" s="14" t="s">
        <v>63</v>
      </c>
      <c r="G9980" s="14" t="s">
        <v>64</v>
      </c>
      <c r="H9980" s="14" t="s">
        <v>65</v>
      </c>
      <c r="I9980" s="14" t="s">
        <v>83</v>
      </c>
      <c r="J9980" s="14" t="s">
        <v>1447</v>
      </c>
      <c r="K9980" s="15" t="n">
        <v>13.376</v>
      </c>
      <c r="L9980" s="0" t="n">
        <v>4</v>
      </c>
      <c r="M9980" s="16" t="n">
        <v>0.2</v>
      </c>
      <c r="N9980" s="17" t="n">
        <v>4.6816</v>
      </c>
      <c r="O9980" s="0" t="str">
        <f aca="false">TEXT(B9980,"YYYY-MM")</f>
        <v>2017-12</v>
      </c>
      <c r="P9980" s="18" t="n">
        <f aca="false">IFERROR(N9980/K9980,0)</f>
        <v>0.35</v>
      </c>
      <c r="Q9980" s="0" t="str">
        <f aca="false">IF(M9980=0,"No Discount",IF(M9980&lt;0.2,"Low (1-19%)",IF(M9980&lt;0.4,"Medium (20-39%)","High (40%+)")))</f>
        <v>Medium (20-39%)</v>
      </c>
      <c r="R9980" s="0" t="str">
        <f aca="false">INDEX('Lookup Tables'!$B$2:$B$5,MATCH(F9980,'Lookup Tables'!$A$2:$A$5,0))</f>
        <v>Manager D</v>
      </c>
    </row>
    <row r="9981" customFormat="false" ht="15" hidden="false" customHeight="false" outlineLevel="0" collapsed="false">
      <c r="A9981" s="0" t="s">
        <v>6980</v>
      </c>
      <c r="B9981" s="13" t="n">
        <v>43075</v>
      </c>
      <c r="C9981" s="13" t="n">
        <v>43079</v>
      </c>
      <c r="D9981" s="14" t="s">
        <v>69</v>
      </c>
      <c r="E9981" s="14" t="s">
        <v>97</v>
      </c>
      <c r="F9981" s="14" t="s">
        <v>63</v>
      </c>
      <c r="G9981" s="14" t="s">
        <v>64</v>
      </c>
      <c r="H9981" s="14" t="s">
        <v>65</v>
      </c>
      <c r="I9981" s="14" t="s">
        <v>83</v>
      </c>
      <c r="J9981" s="14" t="s">
        <v>4853</v>
      </c>
      <c r="K9981" s="15" t="n">
        <v>437.472</v>
      </c>
      <c r="L9981" s="0" t="n">
        <v>14</v>
      </c>
      <c r="M9981" s="16" t="n">
        <v>0.2</v>
      </c>
      <c r="N9981" s="17" t="n">
        <v>153.1152</v>
      </c>
      <c r="O9981" s="0" t="str">
        <f aca="false">TEXT(B9981,"YYYY-MM")</f>
        <v>2017-12</v>
      </c>
      <c r="P9981" s="18" t="n">
        <f aca="false">IFERROR(N9981/K9981,0)</f>
        <v>0.35</v>
      </c>
      <c r="Q9981" s="0" t="str">
        <f aca="false">IF(M9981=0,"No Discount",IF(M9981&lt;0.2,"Low (1-19%)",IF(M9981&lt;0.4,"Medium (20-39%)","High (40%+)")))</f>
        <v>Medium (20-39%)</v>
      </c>
      <c r="R9981" s="0" t="str">
        <f aca="false">INDEX('Lookup Tables'!$B$2:$B$5,MATCH(F9981,'Lookup Tables'!$A$2:$A$5,0))</f>
        <v>Manager D</v>
      </c>
    </row>
    <row r="9982" customFormat="false" ht="15" hidden="false" customHeight="false" outlineLevel="0" collapsed="false">
      <c r="A9982" s="0" t="s">
        <v>6981</v>
      </c>
      <c r="B9982" s="13" t="n">
        <v>42619</v>
      </c>
      <c r="C9982" s="13" t="n">
        <v>42622</v>
      </c>
      <c r="D9982" s="14" t="s">
        <v>52</v>
      </c>
      <c r="E9982" s="14" t="s">
        <v>53</v>
      </c>
      <c r="F9982" s="14" t="s">
        <v>54</v>
      </c>
      <c r="G9982" s="14" t="s">
        <v>370</v>
      </c>
      <c r="H9982" s="14" t="s">
        <v>56</v>
      </c>
      <c r="I9982" s="14" t="s">
        <v>71</v>
      </c>
      <c r="J9982" s="14" t="s">
        <v>1495</v>
      </c>
      <c r="K9982" s="15" t="n">
        <v>85.98</v>
      </c>
      <c r="L9982" s="0" t="n">
        <v>1</v>
      </c>
      <c r="M9982" s="16" t="n">
        <v>0</v>
      </c>
      <c r="N9982" s="17" t="n">
        <v>22.3548</v>
      </c>
      <c r="O9982" s="0" t="str">
        <f aca="false">TEXT(B9982,"YYYY-MM")</f>
        <v>2016-09</v>
      </c>
      <c r="P9982" s="18" t="n">
        <f aca="false">IFERROR(N9982/K9982,0)</f>
        <v>0.26</v>
      </c>
      <c r="Q9982" s="0" t="str">
        <f aca="false">IF(M9982=0,"No Discount",IF(M9982&lt;0.2,"Low (1-19%)",IF(M9982&lt;0.4,"Medium (20-39%)","High (40%+)")))</f>
        <v>No Discount</v>
      </c>
      <c r="R9982" s="0" t="str">
        <f aca="false">INDEX('Lookup Tables'!$B$2:$B$5,MATCH(F9982,'Lookup Tables'!$A$2:$A$5,0))</f>
        <v>Manager C</v>
      </c>
    </row>
    <row r="9983" customFormat="false" ht="15" hidden="false" customHeight="false" outlineLevel="0" collapsed="false">
      <c r="A9983" s="0" t="s">
        <v>6982</v>
      </c>
      <c r="B9983" s="13" t="n">
        <v>43315</v>
      </c>
      <c r="C9983" s="13" t="n">
        <v>43318</v>
      </c>
      <c r="D9983" s="14" t="s">
        <v>137</v>
      </c>
      <c r="E9983" s="14" t="s">
        <v>53</v>
      </c>
      <c r="F9983" s="14" t="s">
        <v>117</v>
      </c>
      <c r="G9983" s="14" t="s">
        <v>269</v>
      </c>
      <c r="H9983" s="14" t="s">
        <v>65</v>
      </c>
      <c r="I9983" s="14" t="s">
        <v>66</v>
      </c>
      <c r="J9983" s="14" t="s">
        <v>1093</v>
      </c>
      <c r="K9983" s="15" t="n">
        <v>16.52</v>
      </c>
      <c r="L9983" s="0" t="n">
        <v>5</v>
      </c>
      <c r="M9983" s="16" t="n">
        <v>0.2</v>
      </c>
      <c r="N9983" s="17" t="n">
        <v>5.369</v>
      </c>
      <c r="O9983" s="0" t="str">
        <f aca="false">TEXT(B9983,"YYYY-MM")</f>
        <v>2018-08</v>
      </c>
      <c r="P9983" s="18" t="n">
        <f aca="false">IFERROR(N9983/K9983,0)</f>
        <v>0.325</v>
      </c>
      <c r="Q9983" s="0" t="str">
        <f aca="false">IF(M9983=0,"No Discount",IF(M9983&lt;0.2,"Low (1-19%)",IF(M9983&lt;0.4,"Medium (20-39%)","High (40%+)")))</f>
        <v>Medium (20-39%)</v>
      </c>
      <c r="R9983" s="0" t="str">
        <f aca="false">INDEX('Lookup Tables'!$B$2:$B$5,MATCH(F9983,'Lookup Tables'!$A$2:$A$5,0))</f>
        <v>Manager B</v>
      </c>
    </row>
    <row r="9984" customFormat="false" ht="15" hidden="false" customHeight="false" outlineLevel="0" collapsed="false">
      <c r="A9984" s="0" t="s">
        <v>6983</v>
      </c>
      <c r="B9984" s="13" t="n">
        <v>43000</v>
      </c>
      <c r="C9984" s="13" t="n">
        <v>43006</v>
      </c>
      <c r="D9984" s="14" t="s">
        <v>69</v>
      </c>
      <c r="E9984" s="14" t="s">
        <v>53</v>
      </c>
      <c r="F9984" s="14" t="s">
        <v>98</v>
      </c>
      <c r="G9984" s="14" t="s">
        <v>157</v>
      </c>
      <c r="H9984" s="14" t="s">
        <v>65</v>
      </c>
      <c r="I9984" s="14" t="s">
        <v>91</v>
      </c>
      <c r="J9984" s="14" t="s">
        <v>1293</v>
      </c>
      <c r="K9984" s="15" t="n">
        <v>35.56</v>
      </c>
      <c r="L9984" s="0" t="n">
        <v>7</v>
      </c>
      <c r="M9984" s="16" t="n">
        <v>0</v>
      </c>
      <c r="N9984" s="17" t="n">
        <v>16.7132</v>
      </c>
      <c r="O9984" s="0" t="str">
        <f aca="false">TEXT(B9984,"YYYY-MM")</f>
        <v>2017-09</v>
      </c>
      <c r="P9984" s="18" t="n">
        <f aca="false">IFERROR(N9984/K9984,0)</f>
        <v>0.47</v>
      </c>
      <c r="Q9984" s="0" t="str">
        <f aca="false">IF(M9984=0,"No Discount",IF(M9984&lt;0.2,"Low (1-19%)",IF(M9984&lt;0.4,"Medium (20-39%)","High (40%+)")))</f>
        <v>No Discount</v>
      </c>
      <c r="R9984" s="0" t="str">
        <f aca="false">INDEX('Lookup Tables'!$B$2:$B$5,MATCH(F9984,'Lookup Tables'!$A$2:$A$5,0))</f>
        <v>Manager A</v>
      </c>
    </row>
    <row r="9985" customFormat="false" ht="15" hidden="false" customHeight="false" outlineLevel="0" collapsed="false">
      <c r="A9985" s="0" t="s">
        <v>6983</v>
      </c>
      <c r="B9985" s="13" t="n">
        <v>43000</v>
      </c>
      <c r="C9985" s="13" t="n">
        <v>43006</v>
      </c>
      <c r="D9985" s="14" t="s">
        <v>69</v>
      </c>
      <c r="E9985" s="14" t="s">
        <v>53</v>
      </c>
      <c r="F9985" s="14" t="s">
        <v>98</v>
      </c>
      <c r="G9985" s="14" t="s">
        <v>157</v>
      </c>
      <c r="H9985" s="14" t="s">
        <v>80</v>
      </c>
      <c r="I9985" s="14" t="s">
        <v>81</v>
      </c>
      <c r="J9985" s="14" t="s">
        <v>4129</v>
      </c>
      <c r="K9985" s="15" t="n">
        <v>97.98</v>
      </c>
      <c r="L9985" s="0" t="n">
        <v>2</v>
      </c>
      <c r="M9985" s="16" t="n">
        <v>0</v>
      </c>
      <c r="N9985" s="17" t="n">
        <v>27.4344</v>
      </c>
      <c r="O9985" s="0" t="str">
        <f aca="false">TEXT(B9985,"YYYY-MM")</f>
        <v>2017-09</v>
      </c>
      <c r="P9985" s="18" t="n">
        <f aca="false">IFERROR(N9985/K9985,0)</f>
        <v>0.28</v>
      </c>
      <c r="Q9985" s="0" t="str">
        <f aca="false">IF(M9985=0,"No Discount",IF(M9985&lt;0.2,"Low (1-19%)",IF(M9985&lt;0.4,"Medium (20-39%)","High (40%+)")))</f>
        <v>No Discount</v>
      </c>
      <c r="R9985" s="0" t="str">
        <f aca="false">INDEX('Lookup Tables'!$B$2:$B$5,MATCH(F9985,'Lookup Tables'!$A$2:$A$5,0))</f>
        <v>Manager A</v>
      </c>
    </row>
    <row r="9986" customFormat="false" ht="15" hidden="false" customHeight="false" outlineLevel="0" collapsed="false">
      <c r="A9986" s="0" t="s">
        <v>6984</v>
      </c>
      <c r="B9986" s="13" t="n">
        <v>42507</v>
      </c>
      <c r="C9986" s="13" t="n">
        <v>42513</v>
      </c>
      <c r="D9986" s="14" t="s">
        <v>69</v>
      </c>
      <c r="E9986" s="14" t="s">
        <v>53</v>
      </c>
      <c r="F9986" s="14" t="s">
        <v>117</v>
      </c>
      <c r="G9986" s="14" t="s">
        <v>170</v>
      </c>
      <c r="H9986" s="14" t="s">
        <v>65</v>
      </c>
      <c r="I9986" s="14" t="s">
        <v>66</v>
      </c>
      <c r="J9986" s="14" t="s">
        <v>669</v>
      </c>
      <c r="K9986" s="15" t="n">
        <v>31.5</v>
      </c>
      <c r="L9986" s="0" t="n">
        <v>10</v>
      </c>
      <c r="M9986" s="16" t="n">
        <v>0</v>
      </c>
      <c r="N9986" s="17" t="n">
        <v>15.12</v>
      </c>
      <c r="O9986" s="0" t="str">
        <f aca="false">TEXT(B9986,"YYYY-MM")</f>
        <v>2016-05</v>
      </c>
      <c r="P9986" s="18" t="n">
        <f aca="false">IFERROR(N9986/K9986,0)</f>
        <v>0.48</v>
      </c>
      <c r="Q9986" s="0" t="str">
        <f aca="false">IF(M9986=0,"No Discount",IF(M9986&lt;0.2,"Low (1-19%)",IF(M9986&lt;0.4,"Medium (20-39%)","High (40%+)")))</f>
        <v>No Discount</v>
      </c>
      <c r="R9986" s="0" t="str">
        <f aca="false">INDEX('Lookup Tables'!$B$2:$B$5,MATCH(F9986,'Lookup Tables'!$A$2:$A$5,0))</f>
        <v>Manager B</v>
      </c>
    </row>
    <row r="9987" customFormat="false" ht="15" hidden="false" customHeight="false" outlineLevel="0" collapsed="false">
      <c r="A9987" s="0" t="s">
        <v>6984</v>
      </c>
      <c r="B9987" s="13" t="n">
        <v>42507</v>
      </c>
      <c r="C9987" s="13" t="n">
        <v>42513</v>
      </c>
      <c r="D9987" s="14" t="s">
        <v>69</v>
      </c>
      <c r="E9987" s="14" t="s">
        <v>53</v>
      </c>
      <c r="F9987" s="14" t="s">
        <v>117</v>
      </c>
      <c r="G9987" s="14" t="s">
        <v>170</v>
      </c>
      <c r="H9987" s="14" t="s">
        <v>65</v>
      </c>
      <c r="I9987" s="14" t="s">
        <v>303</v>
      </c>
      <c r="J9987" s="14" t="s">
        <v>2276</v>
      </c>
      <c r="K9987" s="15" t="n">
        <v>55.6</v>
      </c>
      <c r="L9987" s="0" t="n">
        <v>4</v>
      </c>
      <c r="M9987" s="16" t="n">
        <v>0</v>
      </c>
      <c r="N9987" s="17" t="n">
        <v>16.124</v>
      </c>
      <c r="O9987" s="0" t="str">
        <f aca="false">TEXT(B9987,"YYYY-MM")</f>
        <v>2016-05</v>
      </c>
      <c r="P9987" s="18" t="n">
        <f aca="false">IFERROR(N9987/K9987,0)</f>
        <v>0.29</v>
      </c>
      <c r="Q9987" s="0" t="str">
        <f aca="false">IF(M9987=0,"No Discount",IF(M9987&lt;0.2,"Low (1-19%)",IF(M9987&lt;0.4,"Medium (20-39%)","High (40%+)")))</f>
        <v>No Discount</v>
      </c>
      <c r="R9987" s="0" t="str">
        <f aca="false">INDEX('Lookup Tables'!$B$2:$B$5,MATCH(F9987,'Lookup Tables'!$A$2:$A$5,0))</f>
        <v>Manager B</v>
      </c>
    </row>
    <row r="9988" customFormat="false" ht="15" hidden="false" customHeight="false" outlineLevel="0" collapsed="false">
      <c r="A9988" s="0" t="s">
        <v>6985</v>
      </c>
      <c r="B9988" s="13" t="n">
        <v>43007</v>
      </c>
      <c r="C9988" s="13" t="n">
        <v>43011</v>
      </c>
      <c r="D9988" s="14" t="s">
        <v>69</v>
      </c>
      <c r="E9988" s="14" t="s">
        <v>53</v>
      </c>
      <c r="F9988" s="14" t="s">
        <v>63</v>
      </c>
      <c r="G9988" s="14" t="s">
        <v>64</v>
      </c>
      <c r="H9988" s="14" t="s">
        <v>80</v>
      </c>
      <c r="I9988" s="14" t="s">
        <v>123</v>
      </c>
      <c r="J9988" s="14" t="s">
        <v>3270</v>
      </c>
      <c r="K9988" s="15" t="n">
        <v>36.24</v>
      </c>
      <c r="L9988" s="0" t="n">
        <v>1</v>
      </c>
      <c r="M9988" s="16" t="n">
        <v>0</v>
      </c>
      <c r="N9988" s="17" t="n">
        <v>15.2208</v>
      </c>
      <c r="O9988" s="0" t="str">
        <f aca="false">TEXT(B9988,"YYYY-MM")</f>
        <v>2017-09</v>
      </c>
      <c r="P9988" s="18" t="n">
        <f aca="false">IFERROR(N9988/K9988,0)</f>
        <v>0.42</v>
      </c>
      <c r="Q9988" s="0" t="str">
        <f aca="false">IF(M9988=0,"No Discount",IF(M9988&lt;0.2,"Low (1-19%)",IF(M9988&lt;0.4,"Medium (20-39%)","High (40%+)")))</f>
        <v>No Discount</v>
      </c>
      <c r="R9988" s="0" t="str">
        <f aca="false">INDEX('Lookup Tables'!$B$2:$B$5,MATCH(F9988,'Lookup Tables'!$A$2:$A$5,0))</f>
        <v>Manager D</v>
      </c>
    </row>
    <row r="9989" customFormat="false" ht="15" hidden="false" customHeight="false" outlineLevel="0" collapsed="false">
      <c r="A9989" s="0" t="s">
        <v>6986</v>
      </c>
      <c r="B9989" s="13" t="n">
        <v>43421</v>
      </c>
      <c r="C9989" s="13" t="n">
        <v>43425</v>
      </c>
      <c r="D9989" s="14" t="s">
        <v>69</v>
      </c>
      <c r="E9989" s="14" t="s">
        <v>62</v>
      </c>
      <c r="F9989" s="14" t="s">
        <v>54</v>
      </c>
      <c r="G9989" s="14" t="s">
        <v>597</v>
      </c>
      <c r="H9989" s="14" t="s">
        <v>80</v>
      </c>
      <c r="I9989" s="14" t="s">
        <v>123</v>
      </c>
      <c r="J9989" s="14" t="s">
        <v>3620</v>
      </c>
      <c r="K9989" s="15" t="n">
        <v>79.99</v>
      </c>
      <c r="L9989" s="0" t="n">
        <v>1</v>
      </c>
      <c r="M9989" s="16" t="n">
        <v>0</v>
      </c>
      <c r="N9989" s="17" t="n">
        <v>28.7964</v>
      </c>
      <c r="O9989" s="0" t="str">
        <f aca="false">TEXT(B9989,"YYYY-MM")</f>
        <v>2018-11</v>
      </c>
      <c r="P9989" s="18" t="n">
        <f aca="false">IFERROR(N9989/K9989,0)</f>
        <v>0.36</v>
      </c>
      <c r="Q9989" s="0" t="str">
        <f aca="false">IF(M9989=0,"No Discount",IF(M9989&lt;0.2,"Low (1-19%)",IF(M9989&lt;0.4,"Medium (20-39%)","High (40%+)")))</f>
        <v>No Discount</v>
      </c>
      <c r="R9989" s="0" t="str">
        <f aca="false">INDEX('Lookup Tables'!$B$2:$B$5,MATCH(F9989,'Lookup Tables'!$A$2:$A$5,0))</f>
        <v>Manager C</v>
      </c>
    </row>
    <row r="9990" customFormat="false" ht="15" hidden="false" customHeight="false" outlineLevel="0" collapsed="false">
      <c r="A9990" s="0" t="s">
        <v>6986</v>
      </c>
      <c r="B9990" s="13" t="n">
        <v>43421</v>
      </c>
      <c r="C9990" s="13" t="n">
        <v>43425</v>
      </c>
      <c r="D9990" s="14" t="s">
        <v>69</v>
      </c>
      <c r="E9990" s="14" t="s">
        <v>62</v>
      </c>
      <c r="F9990" s="14" t="s">
        <v>54</v>
      </c>
      <c r="G9990" s="14" t="s">
        <v>597</v>
      </c>
      <c r="H9990" s="14" t="s">
        <v>80</v>
      </c>
      <c r="I9990" s="14" t="s">
        <v>81</v>
      </c>
      <c r="J9990" s="14" t="s">
        <v>5081</v>
      </c>
      <c r="K9990" s="15" t="n">
        <v>206.1</v>
      </c>
      <c r="L9990" s="0" t="n">
        <v>5</v>
      </c>
      <c r="M9990" s="16" t="n">
        <v>0</v>
      </c>
      <c r="N9990" s="17" t="n">
        <v>55.647</v>
      </c>
      <c r="O9990" s="0" t="str">
        <f aca="false">TEXT(B9990,"YYYY-MM")</f>
        <v>2018-11</v>
      </c>
      <c r="P9990" s="18" t="n">
        <f aca="false">IFERROR(N9990/K9990,0)</f>
        <v>0.27</v>
      </c>
      <c r="Q9990" s="0" t="str">
        <f aca="false">IF(M9990=0,"No Discount",IF(M9990&lt;0.2,"Low (1-19%)",IF(M9990&lt;0.4,"Medium (20-39%)","High (40%+)")))</f>
        <v>No Discount</v>
      </c>
      <c r="R9990" s="0" t="str">
        <f aca="false">INDEX('Lookup Tables'!$B$2:$B$5,MATCH(F9990,'Lookup Tables'!$A$2:$A$5,0))</f>
        <v>Manager C</v>
      </c>
    </row>
    <row r="9991" customFormat="false" ht="15" hidden="false" customHeight="false" outlineLevel="0" collapsed="false">
      <c r="A9991" s="0" t="s">
        <v>6987</v>
      </c>
      <c r="B9991" s="13" t="n">
        <v>42025</v>
      </c>
      <c r="C9991" s="13" t="n">
        <v>42027</v>
      </c>
      <c r="D9991" s="14" t="s">
        <v>52</v>
      </c>
      <c r="E9991" s="14" t="s">
        <v>53</v>
      </c>
      <c r="F9991" s="14" t="s">
        <v>54</v>
      </c>
      <c r="G9991" s="14" t="s">
        <v>70</v>
      </c>
      <c r="H9991" s="14" t="s">
        <v>56</v>
      </c>
      <c r="I9991" s="14" t="s">
        <v>76</v>
      </c>
      <c r="J9991" s="14" t="s">
        <v>2204</v>
      </c>
      <c r="K9991" s="15" t="n">
        <v>25.248</v>
      </c>
      <c r="L9991" s="0" t="n">
        <v>3</v>
      </c>
      <c r="M9991" s="16" t="n">
        <v>0.2</v>
      </c>
      <c r="N9991" s="17" t="n">
        <v>4.1028</v>
      </c>
      <c r="O9991" s="0" t="str">
        <f aca="false">TEXT(B9991,"YYYY-MM")</f>
        <v>2015-01</v>
      </c>
      <c r="P9991" s="18" t="n">
        <f aca="false">IFERROR(N9991/K9991,0)</f>
        <v>0.1625</v>
      </c>
      <c r="Q9991" s="0" t="str">
        <f aca="false">IF(M9991=0,"No Discount",IF(M9991&lt;0.2,"Low (1-19%)",IF(M9991&lt;0.4,"Medium (20-39%)","High (40%+)")))</f>
        <v>Medium (20-39%)</v>
      </c>
      <c r="R9991" s="0" t="str">
        <f aca="false">INDEX('Lookup Tables'!$B$2:$B$5,MATCH(F9991,'Lookup Tables'!$A$2:$A$5,0))</f>
        <v>Manager C</v>
      </c>
    </row>
    <row r="9992" customFormat="false" ht="15" hidden="false" customHeight="false" outlineLevel="0" collapsed="false">
      <c r="A9992" s="0" t="s">
        <v>6988</v>
      </c>
      <c r="B9992" s="13" t="n">
        <v>43157</v>
      </c>
      <c r="C9992" s="13" t="n">
        <v>43162</v>
      </c>
      <c r="D9992" s="14" t="s">
        <v>69</v>
      </c>
      <c r="E9992" s="14" t="s">
        <v>53</v>
      </c>
      <c r="F9992" s="14" t="s">
        <v>63</v>
      </c>
      <c r="G9992" s="14" t="s">
        <v>64</v>
      </c>
      <c r="H9992" s="14" t="s">
        <v>56</v>
      </c>
      <c r="I9992" s="14" t="s">
        <v>76</v>
      </c>
      <c r="J9992" s="14" t="s">
        <v>4782</v>
      </c>
      <c r="K9992" s="15" t="n">
        <v>91.96</v>
      </c>
      <c r="L9992" s="0" t="n">
        <v>2</v>
      </c>
      <c r="M9992" s="16" t="n">
        <v>0</v>
      </c>
      <c r="N9992" s="17" t="n">
        <v>15.6332</v>
      </c>
      <c r="O9992" s="0" t="str">
        <f aca="false">TEXT(B9992,"YYYY-MM")</f>
        <v>2018-02</v>
      </c>
      <c r="P9992" s="18" t="n">
        <f aca="false">IFERROR(N9992/K9992,0)</f>
        <v>0.17</v>
      </c>
      <c r="Q9992" s="0" t="str">
        <f aca="false">IF(M9992=0,"No Discount",IF(M9992&lt;0.2,"Low (1-19%)",IF(M9992&lt;0.4,"Medium (20-39%)","High (40%+)")))</f>
        <v>No Discount</v>
      </c>
      <c r="R9992" s="0" t="str">
        <f aca="false">INDEX('Lookup Tables'!$B$2:$B$5,MATCH(F9992,'Lookup Tables'!$A$2:$A$5,0))</f>
        <v>Manager D</v>
      </c>
    </row>
    <row r="9993" customFormat="false" ht="15" hidden="false" customHeight="false" outlineLevel="0" collapsed="false">
      <c r="A9993" s="0" t="s">
        <v>6988</v>
      </c>
      <c r="B9993" s="13" t="n">
        <v>43157</v>
      </c>
      <c r="C9993" s="13" t="n">
        <v>43162</v>
      </c>
      <c r="D9993" s="14" t="s">
        <v>69</v>
      </c>
      <c r="E9993" s="14" t="s">
        <v>53</v>
      </c>
      <c r="F9993" s="14" t="s">
        <v>63</v>
      </c>
      <c r="G9993" s="14" t="s">
        <v>64</v>
      </c>
      <c r="H9993" s="14" t="s">
        <v>80</v>
      </c>
      <c r="I9993" s="14" t="s">
        <v>81</v>
      </c>
      <c r="J9993" s="14" t="s">
        <v>559</v>
      </c>
      <c r="K9993" s="15" t="n">
        <v>258.576</v>
      </c>
      <c r="L9993" s="0" t="n">
        <v>2</v>
      </c>
      <c r="M9993" s="16" t="n">
        <v>0.2</v>
      </c>
      <c r="N9993" s="17" t="n">
        <v>19.3932</v>
      </c>
      <c r="O9993" s="0" t="str">
        <f aca="false">TEXT(B9993,"YYYY-MM")</f>
        <v>2018-02</v>
      </c>
      <c r="P9993" s="18" t="n">
        <f aca="false">IFERROR(N9993/K9993,0)</f>
        <v>0.075</v>
      </c>
      <c r="Q9993" s="0" t="str">
        <f aca="false">IF(M9993=0,"No Discount",IF(M9993&lt;0.2,"Low (1-19%)",IF(M9993&lt;0.4,"Medium (20-39%)","High (40%+)")))</f>
        <v>Medium (20-39%)</v>
      </c>
      <c r="R9993" s="0" t="str">
        <f aca="false">INDEX('Lookup Tables'!$B$2:$B$5,MATCH(F9993,'Lookup Tables'!$A$2:$A$5,0))</f>
        <v>Manager D</v>
      </c>
    </row>
    <row r="9994" customFormat="false" ht="15" hidden="false" customHeight="false" outlineLevel="0" collapsed="false">
      <c r="A9994" s="0" t="s">
        <v>6988</v>
      </c>
      <c r="B9994" s="13" t="n">
        <v>43157</v>
      </c>
      <c r="C9994" s="13" t="n">
        <v>43162</v>
      </c>
      <c r="D9994" s="14" t="s">
        <v>69</v>
      </c>
      <c r="E9994" s="14" t="s">
        <v>53</v>
      </c>
      <c r="F9994" s="14" t="s">
        <v>63</v>
      </c>
      <c r="G9994" s="14" t="s">
        <v>64</v>
      </c>
      <c r="H9994" s="14" t="s">
        <v>65</v>
      </c>
      <c r="I9994" s="14" t="s">
        <v>91</v>
      </c>
      <c r="J9994" s="14" t="s">
        <v>1721</v>
      </c>
      <c r="K9994" s="15" t="n">
        <v>29.6</v>
      </c>
      <c r="L9994" s="0" t="n">
        <v>4</v>
      </c>
      <c r="M9994" s="16" t="n">
        <v>0</v>
      </c>
      <c r="N9994" s="17" t="n">
        <v>13.32</v>
      </c>
      <c r="O9994" s="0" t="str">
        <f aca="false">TEXT(B9994,"YYYY-MM")</f>
        <v>2018-02</v>
      </c>
      <c r="P9994" s="18" t="n">
        <f aca="false">IFERROR(N9994/K9994,0)</f>
        <v>0.45</v>
      </c>
      <c r="Q9994" s="0" t="str">
        <f aca="false">IF(M9994=0,"No Discount",IF(M9994&lt;0.2,"Low (1-19%)",IF(M9994&lt;0.4,"Medium (20-39%)","High (40%+)")))</f>
        <v>No Discount</v>
      </c>
      <c r="R9994" s="0" t="str">
        <f aca="false">INDEX('Lookup Tables'!$B$2:$B$5,MATCH(F9994,'Lookup Tables'!$A$2:$A$5,0))</f>
        <v>Manager D</v>
      </c>
    </row>
    <row r="9995" customFormat="false" ht="15" hidden="false" customHeight="false" outlineLevel="0" collapsed="false">
      <c r="A9995" s="0" t="s">
        <v>6989</v>
      </c>
      <c r="B9995" s="13" t="n">
        <v>43224</v>
      </c>
      <c r="C9995" s="13" t="n">
        <v>43229</v>
      </c>
      <c r="D9995" s="14" t="s">
        <v>52</v>
      </c>
      <c r="E9995" s="14" t="s">
        <v>53</v>
      </c>
      <c r="F9995" s="14" t="s">
        <v>63</v>
      </c>
      <c r="G9995" s="14" t="s">
        <v>64</v>
      </c>
      <c r="H9995" s="14" t="s">
        <v>65</v>
      </c>
      <c r="I9995" s="14" t="s">
        <v>85</v>
      </c>
      <c r="J9995" s="14" t="s">
        <v>360</v>
      </c>
      <c r="K9995" s="15" t="n">
        <v>243.16</v>
      </c>
      <c r="L9995" s="0" t="n">
        <v>2</v>
      </c>
      <c r="M9995" s="16" t="n">
        <v>0</v>
      </c>
      <c r="N9995" s="17" t="n">
        <v>72.948</v>
      </c>
      <c r="O9995" s="0" t="str">
        <f aca="false">TEXT(B9995,"YYYY-MM")</f>
        <v>2018-05</v>
      </c>
      <c r="P9995" s="18" t="n">
        <f aca="false">IFERROR(N9995/K9995,0)</f>
        <v>0.3</v>
      </c>
      <c r="Q9995" s="0" t="str">
        <f aca="false">IF(M9995=0,"No Discount",IF(M9995&lt;0.2,"Low (1-19%)",IF(M9995&lt;0.4,"Medium (20-39%)","High (40%+)")))</f>
        <v>No Discount</v>
      </c>
      <c r="R9995" s="0" t="str">
        <f aca="false">INDEX('Lookup Tables'!$B$2:$B$5,MATCH(F9995,'Lookup Tables'!$A$2:$A$5,0))</f>
        <v>Manager D</v>
      </c>
    </row>
  </sheetData>
  <conditionalFormatting sqref="N2:N9995">
    <cfRule type="cellIs" priority="2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4" style="0" width="20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9" t="s">
        <v>38</v>
      </c>
      <c r="B1" s="19" t="s">
        <v>6990</v>
      </c>
      <c r="D1" s="19" t="s">
        <v>49</v>
      </c>
      <c r="E1" s="19" t="s">
        <v>6991</v>
      </c>
    </row>
    <row r="2" customFormat="false" ht="15" hidden="false" customHeight="false" outlineLevel="0" collapsed="false">
      <c r="A2" s="0" t="s">
        <v>98</v>
      </c>
      <c r="B2" s="0" t="s">
        <v>6992</v>
      </c>
      <c r="D2" s="0" t="s">
        <v>6993</v>
      </c>
      <c r="E2" s="0" t="s">
        <v>6994</v>
      </c>
    </row>
    <row r="3" customFormat="false" ht="15" hidden="false" customHeight="false" outlineLevel="0" collapsed="false">
      <c r="A3" s="0" t="s">
        <v>117</v>
      </c>
      <c r="B3" s="0" t="s">
        <v>6995</v>
      </c>
      <c r="D3" s="0" t="s">
        <v>6996</v>
      </c>
      <c r="E3" s="0" t="s">
        <v>6997</v>
      </c>
    </row>
    <row r="4" customFormat="false" ht="15" hidden="false" customHeight="false" outlineLevel="0" collapsed="false">
      <c r="A4" s="0" t="s">
        <v>54</v>
      </c>
      <c r="B4" s="0" t="s">
        <v>6998</v>
      </c>
      <c r="D4" s="0" t="s">
        <v>6999</v>
      </c>
      <c r="E4" s="0" t="s">
        <v>7000</v>
      </c>
    </row>
    <row r="5" customFormat="false" ht="15" hidden="false" customHeight="false" outlineLevel="0" collapsed="false">
      <c r="A5" s="0" t="s">
        <v>63</v>
      </c>
      <c r="B5" s="0" t="s">
        <v>7001</v>
      </c>
      <c r="D5" s="0" t="s">
        <v>7002</v>
      </c>
      <c r="E5" s="0" t="s">
        <v>7003</v>
      </c>
    </row>
    <row r="7" customFormat="false" ht="15" hidden="false" customHeight="false" outlineLevel="0" collapsed="false">
      <c r="A7" s="20" t="s">
        <v>7004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5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21" t="s">
        <v>7005</v>
      </c>
    </row>
    <row r="2" customFormat="false" ht="15" hidden="false" customHeight="false" outlineLevel="0" collapsed="false">
      <c r="A2" s="22" t="s">
        <v>40</v>
      </c>
      <c r="B2" s="22" t="s">
        <v>2</v>
      </c>
      <c r="C2" s="22" t="s">
        <v>3</v>
      </c>
      <c r="D2" s="22" t="s">
        <v>7006</v>
      </c>
      <c r="E2" s="22" t="s">
        <v>5</v>
      </c>
    </row>
    <row r="3" customFormat="false" ht="15" hidden="false" customHeight="false" outlineLevel="0" collapsed="false">
      <c r="A3" s="0" t="s">
        <v>56</v>
      </c>
      <c r="B3" s="23" t="n">
        <f aca="false">SUMIFS(Data!$K$2:$K$9995,Data!$H$2:$H$9995,A3)</f>
        <v>741999.7953</v>
      </c>
      <c r="C3" s="23" t="n">
        <f aca="false">SUMIFS(Data!$N$2:$N$9995,Data!$H$2:$H$9995,A3)</f>
        <v>18451.2728</v>
      </c>
      <c r="D3" s="18" t="n">
        <f aca="false">IFERROR(C3/B3,0)</f>
        <v>0.0248669513345889</v>
      </c>
      <c r="E3" s="14" t="n">
        <f aca="false">COUNTIFS(Data!$H$2:$H$9995,A3)</f>
        <v>2121</v>
      </c>
    </row>
    <row r="4" customFormat="false" ht="15" hidden="false" customHeight="false" outlineLevel="0" collapsed="false">
      <c r="A4" s="0" t="s">
        <v>65</v>
      </c>
      <c r="B4" s="23" t="n">
        <f aca="false">SUMIFS(Data!$K$2:$K$9995,Data!$H$2:$H$9995,A4)</f>
        <v>719047.032</v>
      </c>
      <c r="C4" s="23" t="n">
        <f aca="false">SUMIFS(Data!$N$2:$N$9995,Data!$H$2:$H$9995,A4)</f>
        <v>122490.8008</v>
      </c>
      <c r="D4" s="18" t="n">
        <f aca="false">IFERROR(C4/B4,0)</f>
        <v>0.170351583900287</v>
      </c>
      <c r="E4" s="14" t="n">
        <f aca="false">COUNTIFS(Data!$H$2:$H$9995,A4)</f>
        <v>6026</v>
      </c>
    </row>
    <row r="5" customFormat="false" ht="15" hidden="false" customHeight="false" outlineLevel="0" collapsed="false">
      <c r="A5" s="0" t="s">
        <v>80</v>
      </c>
      <c r="B5" s="23" t="n">
        <f aca="false">SUMIFS(Data!$K$2:$K$9995,Data!$H$2:$H$9995,A5)</f>
        <v>836154.033</v>
      </c>
      <c r="C5" s="23" t="n">
        <f aca="false">SUMIFS(Data!$N$2:$N$9995,Data!$H$2:$H$9995,A5)</f>
        <v>145454.9481</v>
      </c>
      <c r="D5" s="18" t="n">
        <f aca="false">IFERROR(C5/B5,0)</f>
        <v>0.173957120768919</v>
      </c>
      <c r="E5" s="14" t="n">
        <f aca="false">COUNTIFS(Data!$H$2:$H$9995,A5)</f>
        <v>1847</v>
      </c>
    </row>
    <row r="7" customFormat="false" ht="15" hidden="false" customHeight="false" outlineLevel="0" collapsed="false">
      <c r="A7" s="21" t="s">
        <v>7007</v>
      </c>
    </row>
    <row r="8" customFormat="false" ht="15" hidden="false" customHeight="false" outlineLevel="0" collapsed="false">
      <c r="A8" s="22" t="s">
        <v>38</v>
      </c>
      <c r="B8" s="22" t="s">
        <v>2</v>
      </c>
      <c r="C8" s="22" t="s">
        <v>3</v>
      </c>
      <c r="D8" s="22" t="s">
        <v>7006</v>
      </c>
      <c r="E8" s="22" t="s">
        <v>5</v>
      </c>
    </row>
    <row r="9" customFormat="false" ht="15" hidden="false" customHeight="false" outlineLevel="0" collapsed="false">
      <c r="A9" s="0" t="s">
        <v>98</v>
      </c>
      <c r="B9" s="23" t="n">
        <f aca="false">SUMIFS(Data!$K$2:$K$9995,Data!$F$2:$F$9995,A9)</f>
        <v>501239.8908</v>
      </c>
      <c r="C9" s="23" t="n">
        <f aca="false">SUMIFS(Data!$N$2:$N$9995,Data!$F$2:$F$9995,A9)</f>
        <v>39706.3625</v>
      </c>
      <c r="D9" s="18" t="n">
        <f aca="false">IFERROR(C9/B9,0)</f>
        <v>0.0792162859117757</v>
      </c>
      <c r="E9" s="14" t="n">
        <f aca="false">COUNTIFS(Data!$F$2:$F$9995,A9)</f>
        <v>2323</v>
      </c>
    </row>
    <row r="10" customFormat="false" ht="15" hidden="false" customHeight="false" outlineLevel="0" collapsed="false">
      <c r="A10" s="0" t="s">
        <v>117</v>
      </c>
      <c r="B10" s="23" t="n">
        <f aca="false">SUMIFS(Data!$K$2:$K$9995,Data!$F$2:$F$9995,A10)</f>
        <v>678781.24</v>
      </c>
      <c r="C10" s="23" t="n">
        <f aca="false">SUMIFS(Data!$N$2:$N$9995,Data!$F$2:$F$9995,A10)</f>
        <v>91522.78</v>
      </c>
      <c r="D10" s="18" t="n">
        <f aca="false">IFERROR(C10/B10,0)</f>
        <v>0.134833985688821</v>
      </c>
      <c r="E10" s="14" t="n">
        <f aca="false">COUNTIFS(Data!$F$2:$F$9995,A10)</f>
        <v>2848</v>
      </c>
    </row>
    <row r="11" customFormat="false" ht="15" hidden="false" customHeight="false" outlineLevel="0" collapsed="false">
      <c r="A11" s="0" t="s">
        <v>54</v>
      </c>
      <c r="B11" s="23" t="n">
        <f aca="false">SUMIFS(Data!$K$2:$K$9995,Data!$F$2:$F$9995,A11)</f>
        <v>391721.905</v>
      </c>
      <c r="C11" s="23" t="n">
        <f aca="false">SUMIFS(Data!$N$2:$N$9995,Data!$F$2:$F$9995,A11)</f>
        <v>46749.4303</v>
      </c>
      <c r="D11" s="18" t="n">
        <f aca="false">IFERROR(C11/B11,0)</f>
        <v>0.119343416090045</v>
      </c>
      <c r="E11" s="14" t="n">
        <f aca="false">COUNTIFS(Data!$F$2:$F$9995,A11)</f>
        <v>1620</v>
      </c>
    </row>
    <row r="12" customFormat="false" ht="15" hidden="false" customHeight="false" outlineLevel="0" collapsed="false">
      <c r="A12" s="0" t="s">
        <v>63</v>
      </c>
      <c r="B12" s="23" t="n">
        <f aca="false">SUMIFS(Data!$K$2:$K$9995,Data!$F$2:$F$9995,A12)</f>
        <v>725457.8245</v>
      </c>
      <c r="C12" s="23" t="n">
        <f aca="false">SUMIFS(Data!$N$2:$N$9995,Data!$F$2:$F$9995,A12)</f>
        <v>108418.4489</v>
      </c>
      <c r="D12" s="18" t="n">
        <f aca="false">IFERROR(C12/B12,0)</f>
        <v>0.149448314207272</v>
      </c>
      <c r="E12" s="14" t="n">
        <f aca="false">COUNTIFS(Data!$F$2:$F$9995,A12)</f>
        <v>3203</v>
      </c>
    </row>
    <row r="14" customFormat="false" ht="15" hidden="false" customHeight="false" outlineLevel="0" collapsed="false">
      <c r="A14" s="21" t="s">
        <v>7008</v>
      </c>
    </row>
    <row r="15" customFormat="false" ht="15" hidden="false" customHeight="false" outlineLevel="0" collapsed="false">
      <c r="A15" s="22" t="s">
        <v>37</v>
      </c>
      <c r="B15" s="22" t="s">
        <v>2</v>
      </c>
      <c r="C15" s="22" t="s">
        <v>3</v>
      </c>
      <c r="D15" s="22" t="s">
        <v>7006</v>
      </c>
      <c r="E15" s="22" t="s">
        <v>5</v>
      </c>
    </row>
    <row r="16" customFormat="false" ht="15" hidden="false" customHeight="false" outlineLevel="0" collapsed="false">
      <c r="A16" s="0" t="s">
        <v>53</v>
      </c>
      <c r="B16" s="23" t="n">
        <f aca="false">SUMIFS(Data!$K$2:$K$9995,Data!$E$2:$E$9995,A16)</f>
        <v>1161401.345</v>
      </c>
      <c r="C16" s="23" t="n">
        <f aca="false">SUMIFS(Data!$N$2:$N$9995,Data!$E$2:$E$9995,A16)</f>
        <v>134119.2092</v>
      </c>
      <c r="D16" s="18" t="n">
        <f aca="false">IFERROR(C16/B16,0)</f>
        <v>0.115480501014918</v>
      </c>
      <c r="E16" s="14" t="n">
        <f aca="false">COUNTIFS(Data!$E$2:$E$9995,A16)</f>
        <v>5191</v>
      </c>
    </row>
    <row r="17" customFormat="false" ht="15" hidden="false" customHeight="false" outlineLevel="0" collapsed="false">
      <c r="A17" s="0" t="s">
        <v>62</v>
      </c>
      <c r="B17" s="23" t="n">
        <f aca="false">SUMIFS(Data!$K$2:$K$9995,Data!$E$2:$E$9995,A17)</f>
        <v>706146.3668</v>
      </c>
      <c r="C17" s="23" t="n">
        <f aca="false">SUMIFS(Data!$N$2:$N$9995,Data!$E$2:$E$9995,A17)</f>
        <v>91979.134</v>
      </c>
      <c r="D17" s="18" t="n">
        <f aca="false">IFERROR(C17/B17,0)</f>
        <v>0.130255055218674</v>
      </c>
      <c r="E17" s="14" t="n">
        <f aca="false">COUNTIFS(Data!$E$2:$E$9995,A17)</f>
        <v>3020</v>
      </c>
    </row>
    <row r="18" customFormat="false" ht="15" hidden="false" customHeight="false" outlineLevel="0" collapsed="false">
      <c r="A18" s="0" t="s">
        <v>97</v>
      </c>
      <c r="B18" s="23" t="n">
        <f aca="false">SUMIFS(Data!$K$2:$K$9995,Data!$E$2:$E$9995,A18)</f>
        <v>429653.1485</v>
      </c>
      <c r="C18" s="23" t="n">
        <f aca="false">SUMIFS(Data!$N$2:$N$9995,Data!$E$2:$E$9995,A18)</f>
        <v>60298.6785</v>
      </c>
      <c r="D18" s="18" t="n">
        <f aca="false">IFERROR(C18/B18,0)</f>
        <v>0.140342689703343</v>
      </c>
      <c r="E18" s="14" t="n">
        <f aca="false">COUNTIFS(Data!$E$2:$E$9995,A18)</f>
        <v>1783</v>
      </c>
    </row>
    <row r="20" customFormat="false" ht="15" hidden="false" customHeight="false" outlineLevel="0" collapsed="false">
      <c r="A20" s="21" t="s">
        <v>7009</v>
      </c>
    </row>
    <row r="21" customFormat="false" ht="15" hidden="false" customHeight="false" outlineLevel="0" collapsed="false">
      <c r="A21" s="22" t="s">
        <v>49</v>
      </c>
      <c r="B21" s="22" t="s">
        <v>2</v>
      </c>
      <c r="C21" s="22" t="s">
        <v>3</v>
      </c>
      <c r="D21" s="22" t="s">
        <v>7006</v>
      </c>
      <c r="E21" s="22" t="s">
        <v>5</v>
      </c>
    </row>
    <row r="22" customFormat="false" ht="15" hidden="false" customHeight="false" outlineLevel="0" collapsed="false">
      <c r="A22" s="0" t="s">
        <v>6993</v>
      </c>
      <c r="B22" s="23" t="n">
        <f aca="false">SUMIFS(Data!$K$2:$K$9995,Data!$Q$2:$Q$9995,A22)</f>
        <v>1087908.47</v>
      </c>
      <c r="C22" s="23" t="n">
        <f aca="false">SUMIFS(Data!$N$2:$N$9995,Data!$Q$2:$Q$9995,A22)</f>
        <v>320987.6032</v>
      </c>
      <c r="D22" s="18" t="n">
        <f aca="false">IFERROR(C22/B22,0)</f>
        <v>0.295050192228028</v>
      </c>
      <c r="E22" s="14" t="n">
        <f aca="false">COUNTIFS(Data!$Q$2:$Q$9995,A22)</f>
        <v>4798</v>
      </c>
    </row>
    <row r="23" customFormat="false" ht="15" hidden="false" customHeight="false" outlineLevel="0" collapsed="false">
      <c r="A23" s="0" t="s">
        <v>7010</v>
      </c>
      <c r="B23" s="23" t="n">
        <f aca="false">SUMIFS(Data!$K$2:$K$9995,Data!$Q$2:$Q$9995,A23)</f>
        <v>81927.8725</v>
      </c>
      <c r="C23" s="23" t="n">
        <f aca="false">SUMIFS(Data!$N$2:$N$9995,Data!$Q$2:$Q$9995,A23)</f>
        <v>10448.1685</v>
      </c>
      <c r="D23" s="18" t="n">
        <f aca="false">IFERROR(C23/B23,0)</f>
        <v>0.127528863879628</v>
      </c>
      <c r="E23" s="14" t="n">
        <f aca="false">COUNTIFS(Data!$Q$2:$Q$9995,A23)</f>
        <v>146</v>
      </c>
    </row>
    <row r="24" customFormat="false" ht="15" hidden="false" customHeight="false" outlineLevel="0" collapsed="false">
      <c r="A24" s="0" t="s">
        <v>7011</v>
      </c>
      <c r="B24" s="23" t="n">
        <f aca="false">SUMIFS(Data!$K$2:$K$9995,Data!$Q$2:$Q$9995,A24)</f>
        <v>882314.4818</v>
      </c>
      <c r="C24" s="23" t="n">
        <f aca="false">SUMIFS(Data!$N$2:$N$9995,Data!$Q$2:$Q$9995,A24)</f>
        <v>77576.8909</v>
      </c>
      <c r="D24" s="18" t="n">
        <f aca="false">IFERROR(C24/B24,0)</f>
        <v>0.0879243087359694</v>
      </c>
      <c r="E24" s="14" t="n">
        <f aca="false">COUNTIFS(Data!$Q$2:$Q$9995,A24)</f>
        <v>3911</v>
      </c>
    </row>
    <row r="25" customFormat="false" ht="15" hidden="false" customHeight="false" outlineLevel="0" collapsed="false">
      <c r="A25" s="0" t="s">
        <v>7012</v>
      </c>
      <c r="B25" s="23" t="n">
        <f aca="false">SUMIFS(Data!$K$2:$K$9995,Data!$Q$2:$Q$9995,A25)</f>
        <v>245050.036</v>
      </c>
      <c r="C25" s="23" t="n">
        <f aca="false">SUMIFS(Data!$N$2:$N$9995,Data!$Q$2:$Q$9995,A25)</f>
        <v>-122615.6409</v>
      </c>
      <c r="D25" s="18" t="n">
        <f aca="false">IFERROR(C25/B25,0)</f>
        <v>-0.500369813861199</v>
      </c>
      <c r="E25" s="14" t="n">
        <f aca="false">COUNTIFS(Data!$Q$2:$Q$9995,A25)</f>
        <v>1139</v>
      </c>
    </row>
    <row r="27" customFormat="false" ht="15" hidden="false" customHeight="false" outlineLevel="0" collapsed="false">
      <c r="A27" s="11" t="s">
        <v>7013</v>
      </c>
    </row>
    <row r="28" customFormat="false" ht="15" hidden="false" customHeight="false" outlineLevel="0" collapsed="false">
      <c r="A28" s="22" t="s">
        <v>41</v>
      </c>
      <c r="B28" s="22" t="s">
        <v>3</v>
      </c>
    </row>
    <row r="29" customFormat="false" ht="15" hidden="false" customHeight="false" outlineLevel="0" collapsed="false">
      <c r="A29" s="0" t="s">
        <v>123</v>
      </c>
      <c r="B29" s="23" t="n">
        <f aca="false">SUMIFS(Data!$N$2:$N$9995,Data!$I$2:$I$9995,A29)</f>
        <v>41936.6357</v>
      </c>
    </row>
    <row r="30" customFormat="false" ht="15" hidden="false" customHeight="false" outlineLevel="0" collapsed="false">
      <c r="A30" s="0" t="s">
        <v>85</v>
      </c>
      <c r="B30" s="23" t="n">
        <f aca="false">SUMIFS(Data!$N$2:$N$9995,Data!$I$2:$I$9995,A30)</f>
        <v>18138.0054</v>
      </c>
    </row>
    <row r="31" customFormat="false" ht="15" hidden="false" customHeight="false" outlineLevel="0" collapsed="false">
      <c r="A31" s="0" t="s">
        <v>78</v>
      </c>
      <c r="B31" s="23" t="n">
        <f aca="false">SUMIFS(Data!$N$2:$N$9995,Data!$I$2:$I$9995,A31)</f>
        <v>6527.787</v>
      </c>
    </row>
    <row r="32" customFormat="false" ht="15" hidden="false" customHeight="false" outlineLevel="0" collapsed="false">
      <c r="A32" s="0" t="s">
        <v>83</v>
      </c>
      <c r="B32" s="23" t="n">
        <f aca="false">SUMIFS(Data!$N$2:$N$9995,Data!$I$2:$I$9995,A32)</f>
        <v>30221.7633</v>
      </c>
    </row>
    <row r="33" customFormat="false" ht="15" hidden="false" customHeight="false" outlineLevel="0" collapsed="false">
      <c r="A33" s="0" t="s">
        <v>57</v>
      </c>
      <c r="B33" s="23" t="n">
        <f aca="false">SUMIFS(Data!$N$2:$N$9995,Data!$I$2:$I$9995,A33)</f>
        <v>-3472.556</v>
      </c>
    </row>
    <row r="34" customFormat="false" ht="15" hidden="false" customHeight="false" outlineLevel="0" collapsed="false">
      <c r="A34" s="0" t="s">
        <v>59</v>
      </c>
      <c r="B34" s="23" t="n">
        <f aca="false">SUMIFS(Data!$N$2:$N$9995,Data!$I$2:$I$9995,A34)</f>
        <v>26590.1663</v>
      </c>
    </row>
    <row r="35" customFormat="false" ht="15" hidden="false" customHeight="false" outlineLevel="0" collapsed="false">
      <c r="A35" s="0" t="s">
        <v>570</v>
      </c>
      <c r="B35" s="23" t="n">
        <f aca="false">SUMIFS(Data!$N$2:$N$9995,Data!$I$2:$I$9995,A35)</f>
        <v>55617.8249</v>
      </c>
    </row>
    <row r="36" customFormat="false" ht="15" hidden="false" customHeight="false" outlineLevel="0" collapsed="false">
      <c r="A36" s="0" t="s">
        <v>129</v>
      </c>
      <c r="B36" s="23" t="n">
        <f aca="false">SUMIFS(Data!$N$2:$N$9995,Data!$I$2:$I$9995,A36)</f>
        <v>6964.1767</v>
      </c>
    </row>
    <row r="37" customFormat="false" ht="15" hidden="false" customHeight="false" outlineLevel="0" collapsed="false">
      <c r="A37" s="0" t="s">
        <v>171</v>
      </c>
      <c r="B37" s="23" t="n">
        <f aca="false">SUMIFS(Data!$N$2:$N$9995,Data!$I$2:$I$9995,A37)</f>
        <v>949.5182</v>
      </c>
    </row>
    <row r="38" customFormat="false" ht="15" hidden="false" customHeight="false" outlineLevel="0" collapsed="false">
      <c r="A38" s="0" t="s">
        <v>76</v>
      </c>
      <c r="B38" s="23" t="n">
        <f aca="false">SUMIFS(Data!$N$2:$N$9995,Data!$I$2:$I$9995,A38)</f>
        <v>13059.1436</v>
      </c>
    </row>
    <row r="39" customFormat="false" ht="15" hidden="false" customHeight="false" outlineLevel="0" collapsed="false">
      <c r="A39" s="0" t="s">
        <v>66</v>
      </c>
      <c r="B39" s="23" t="n">
        <f aca="false">SUMIFS(Data!$N$2:$N$9995,Data!$I$2:$I$9995,A39)</f>
        <v>5546.254</v>
      </c>
    </row>
    <row r="40" customFormat="false" ht="15" hidden="false" customHeight="false" outlineLevel="0" collapsed="false">
      <c r="A40" s="0" t="s">
        <v>345</v>
      </c>
      <c r="B40" s="23" t="n">
        <f aca="false">SUMIFS(Data!$N$2:$N$9995,Data!$I$2:$I$9995,A40)</f>
        <v>3384.7569</v>
      </c>
    </row>
    <row r="41" customFormat="false" ht="15" hidden="false" customHeight="false" outlineLevel="0" collapsed="false">
      <c r="A41" s="0" t="s">
        <v>91</v>
      </c>
      <c r="B41" s="23" t="n">
        <f aca="false">SUMIFS(Data!$N$2:$N$9995,Data!$I$2:$I$9995,A41)</f>
        <v>34053.5693</v>
      </c>
    </row>
    <row r="42" customFormat="false" ht="15" hidden="false" customHeight="false" outlineLevel="0" collapsed="false">
      <c r="A42" s="0" t="s">
        <v>81</v>
      </c>
      <c r="B42" s="23" t="n">
        <f aca="false">SUMIFS(Data!$N$2:$N$9995,Data!$I$2:$I$9995,A42)</f>
        <v>44515.7306</v>
      </c>
    </row>
    <row r="43" customFormat="false" ht="15" hidden="false" customHeight="false" outlineLevel="0" collapsed="false">
      <c r="A43" s="0" t="s">
        <v>73</v>
      </c>
      <c r="B43" s="23" t="n">
        <f aca="false">SUMIFS(Data!$N$2:$N$9995,Data!$I$2:$I$9995,A43)</f>
        <v>21278.8264</v>
      </c>
    </row>
    <row r="44" customFormat="false" ht="15" hidden="false" customHeight="false" outlineLevel="0" collapsed="false">
      <c r="A44" s="0" t="s">
        <v>303</v>
      </c>
      <c r="B44" s="23" t="n">
        <f aca="false">SUMIFS(Data!$N$2:$N$9995,Data!$I$2:$I$9995,A44)</f>
        <v>-1189.0995</v>
      </c>
    </row>
    <row r="45" customFormat="false" ht="15" hidden="false" customHeight="false" outlineLevel="0" collapsed="false">
      <c r="A45" s="0" t="s">
        <v>71</v>
      </c>
      <c r="B45" s="23" t="n">
        <f aca="false">SUMIFS(Data!$N$2:$N$9995,Data!$I$2:$I$9995,A45)</f>
        <v>-17725.4811</v>
      </c>
    </row>
    <row r="47" customFormat="false" ht="15" hidden="false" customHeight="false" outlineLevel="0" collapsed="false">
      <c r="D47" s="21" t="s">
        <v>7014</v>
      </c>
    </row>
    <row r="48" customFormat="false" ht="15" hidden="false" customHeight="false" outlineLevel="0" collapsed="false">
      <c r="A48" s="22"/>
      <c r="B48" s="22"/>
      <c r="C48" s="22"/>
      <c r="D48" s="22" t="s">
        <v>7015</v>
      </c>
      <c r="E48" s="22" t="s">
        <v>41</v>
      </c>
      <c r="F48" s="22" t="s">
        <v>3</v>
      </c>
    </row>
    <row r="49" customFormat="false" ht="15" hidden="false" customHeight="false" outlineLevel="0" collapsed="false">
      <c r="D49" s="0" t="n">
        <v>1</v>
      </c>
      <c r="E49" s="0" t="str">
        <f aca="false">INDEX($A$29:$A$45,MATCH(F49,$B$29:$B$45,0))</f>
        <v>Copiers</v>
      </c>
      <c r="F49" s="23" t="n">
        <f aca="false">LARGE($B$29:$B$45,D49)</f>
        <v>55617.8249</v>
      </c>
    </row>
    <row r="50" customFormat="false" ht="15" hidden="false" customHeight="false" outlineLevel="0" collapsed="false">
      <c r="D50" s="0" t="n">
        <v>2</v>
      </c>
      <c r="E50" s="0" t="str">
        <f aca="false">INDEX($A$29:$A$45,MATCH(F50,$B$29:$B$45,0))</f>
        <v>Phones</v>
      </c>
      <c r="F50" s="23" t="n">
        <f aca="false">LARGE($B$29:$B$45,D50)</f>
        <v>44515.7306</v>
      </c>
    </row>
    <row r="51" customFormat="false" ht="15" hidden="false" customHeight="false" outlineLevel="0" collapsed="false">
      <c r="D51" s="0" t="n">
        <v>3</v>
      </c>
      <c r="E51" s="0" t="str">
        <f aca="false">INDEX($A$29:$A$45,MATCH(F51,$B$29:$B$45,0))</f>
        <v>Accessories</v>
      </c>
      <c r="F51" s="23" t="n">
        <f aca="false">LARGE($B$29:$B$45,D51)</f>
        <v>41936.6357</v>
      </c>
    </row>
    <row r="52" customFormat="false" ht="15" hidden="false" customHeight="false" outlineLevel="0" collapsed="false">
      <c r="D52" s="0" t="n">
        <v>4</v>
      </c>
      <c r="E52" s="0" t="str">
        <f aca="false">INDEX($A$29:$A$45,MATCH(F52,$B$29:$B$45,0))</f>
        <v>Paper</v>
      </c>
      <c r="F52" s="23" t="n">
        <f aca="false">LARGE($B$29:$B$45,D52)</f>
        <v>34053.5693</v>
      </c>
    </row>
    <row r="53" customFormat="false" ht="15" hidden="false" customHeight="false" outlineLevel="0" collapsed="false">
      <c r="D53" s="0" t="n">
        <v>5</v>
      </c>
      <c r="E53" s="0" t="str">
        <f aca="false">INDEX($A$29:$A$45,MATCH(F53,$B$29:$B$45,0))</f>
        <v>Binders</v>
      </c>
      <c r="F53" s="23" t="n">
        <f aca="false">LARGE($B$29:$B$45,D53)</f>
        <v>30221.7633</v>
      </c>
    </row>
    <row r="54" customFormat="false" ht="15" hidden="false" customHeight="false" outlineLevel="0" collapsed="false">
      <c r="D54" s="0" t="n">
        <v>6</v>
      </c>
      <c r="E54" s="0" t="str">
        <f aca="false">INDEX($A$29:$A$45,MATCH(F54,$B$29:$B$45,0))</f>
        <v>Chairs</v>
      </c>
      <c r="F54" s="23" t="n">
        <f aca="false">LARGE($B$29:$B$45,D54)</f>
        <v>26590.1663</v>
      </c>
    </row>
    <row r="55" customFormat="false" ht="15" hidden="false" customHeight="false" outlineLevel="0" collapsed="false">
      <c r="D55" s="0" t="n">
        <v>7</v>
      </c>
      <c r="E55" s="0" t="str">
        <f aca="false">INDEX($A$29:$A$45,MATCH(F55,$B$29:$B$45,0))</f>
        <v>Storage</v>
      </c>
      <c r="F55" s="23" t="n">
        <f aca="false">LARGE($B$29:$B$45,D55)</f>
        <v>21278.8264</v>
      </c>
    </row>
    <row r="56" customFormat="false" ht="15" hidden="false" customHeight="false" outlineLevel="0" collapsed="false">
      <c r="D56" s="0" t="n">
        <v>8</v>
      </c>
      <c r="E56" s="0" t="str">
        <f aca="false">INDEX($A$29:$A$45,MATCH(F56,$B$29:$B$45,0))</f>
        <v>Appliances</v>
      </c>
      <c r="F56" s="23" t="n">
        <f aca="false">LARGE($B$29:$B$45,D56)</f>
        <v>18138.0054</v>
      </c>
    </row>
    <row r="57" customFormat="false" ht="15" hidden="false" customHeight="false" outlineLevel="0" collapsed="false">
      <c r="D57" s="0" t="n">
        <v>9</v>
      </c>
      <c r="E57" s="0" t="str">
        <f aca="false">INDEX($A$29:$A$45,MATCH(F57,$B$29:$B$45,0))</f>
        <v>Furnishings</v>
      </c>
      <c r="F57" s="23" t="n">
        <f aca="false">LARGE($B$29:$B$45,D57)</f>
        <v>13059.1436</v>
      </c>
    </row>
    <row r="58" customFormat="false" ht="15" hidden="false" customHeight="false" outlineLevel="0" collapsed="false">
      <c r="D58" s="0" t="n">
        <v>10</v>
      </c>
      <c r="E58" s="0" t="str">
        <f aca="false">INDEX($A$29:$A$45,MATCH(F58,$B$29:$B$45,0))</f>
        <v>Envelopes</v>
      </c>
      <c r="F58" s="23" t="n">
        <f aca="false">LARGE($B$29:$B$45,D58)</f>
        <v>6964.1767</v>
      </c>
    </row>
    <row r="60" customFormat="false" ht="15" hidden="false" customHeight="false" outlineLevel="0" collapsed="false">
      <c r="A60" s="21" t="s">
        <v>7016</v>
      </c>
    </row>
    <row r="61" customFormat="false" ht="15" hidden="false" customHeight="false" outlineLevel="0" collapsed="false">
      <c r="A61" s="22" t="s">
        <v>47</v>
      </c>
      <c r="B61" s="22" t="s">
        <v>2</v>
      </c>
      <c r="C61" s="22" t="s">
        <v>3</v>
      </c>
    </row>
    <row r="62" customFormat="false" ht="15" hidden="false" customHeight="false" outlineLevel="0" collapsed="false">
      <c r="A62" s="0" t="s">
        <v>7017</v>
      </c>
      <c r="B62" s="23" t="n">
        <f aca="false">SUMIFS(Data!$K$2:$K$9995,Data!$O$2:$O$9995,A62)</f>
        <v>14236.895</v>
      </c>
      <c r="C62" s="23" t="n">
        <f aca="false">SUMIFS(Data!$N$2:$N$9995,Data!$O$2:$O$9995,A62)</f>
        <v>2450.1907</v>
      </c>
    </row>
    <row r="63" customFormat="false" ht="15" hidden="false" customHeight="false" outlineLevel="0" collapsed="false">
      <c r="A63" s="0" t="s">
        <v>7018</v>
      </c>
      <c r="B63" s="23" t="n">
        <f aca="false">SUMIFS(Data!$K$2:$K$9995,Data!$O$2:$O$9995,A63)</f>
        <v>4519.892</v>
      </c>
      <c r="C63" s="23" t="n">
        <f aca="false">SUMIFS(Data!$N$2:$N$9995,Data!$O$2:$O$9995,A63)</f>
        <v>862.3084</v>
      </c>
    </row>
    <row r="64" customFormat="false" ht="15" hidden="false" customHeight="false" outlineLevel="0" collapsed="false">
      <c r="A64" s="0" t="s">
        <v>7019</v>
      </c>
      <c r="B64" s="23" t="n">
        <f aca="false">SUMIFS(Data!$K$2:$K$9995,Data!$O$2:$O$9995,A64)</f>
        <v>55691.009</v>
      </c>
      <c r="C64" s="23" t="n">
        <f aca="false">SUMIFS(Data!$N$2:$N$9995,Data!$O$2:$O$9995,A64)</f>
        <v>498.7299</v>
      </c>
    </row>
    <row r="65" customFormat="false" ht="15" hidden="false" customHeight="false" outlineLevel="0" collapsed="false">
      <c r="A65" s="0" t="s">
        <v>7020</v>
      </c>
      <c r="B65" s="23" t="n">
        <f aca="false">SUMIFS(Data!$K$2:$K$9995,Data!$O$2:$O$9995,A65)</f>
        <v>28295.345</v>
      </c>
      <c r="C65" s="23" t="n">
        <f aca="false">SUMIFS(Data!$N$2:$N$9995,Data!$O$2:$O$9995,A65)</f>
        <v>3488.8352</v>
      </c>
    </row>
    <row r="66" customFormat="false" ht="15" hidden="false" customHeight="false" outlineLevel="0" collapsed="false">
      <c r="A66" s="0" t="s">
        <v>7021</v>
      </c>
      <c r="B66" s="23" t="n">
        <f aca="false">SUMIFS(Data!$K$2:$K$9995,Data!$O$2:$O$9995,A66)</f>
        <v>23648.287</v>
      </c>
      <c r="C66" s="23" t="n">
        <f aca="false">SUMIFS(Data!$N$2:$N$9995,Data!$O$2:$O$9995,A66)</f>
        <v>2738.7096</v>
      </c>
    </row>
    <row r="67" customFormat="false" ht="15" hidden="false" customHeight="false" outlineLevel="0" collapsed="false">
      <c r="A67" s="0" t="s">
        <v>7022</v>
      </c>
      <c r="B67" s="23" t="n">
        <f aca="false">SUMIFS(Data!$K$2:$K$9995,Data!$O$2:$O$9995,A67)</f>
        <v>34595.1276</v>
      </c>
      <c r="C67" s="23" t="n">
        <f aca="false">SUMIFS(Data!$N$2:$N$9995,Data!$O$2:$O$9995,A67)</f>
        <v>4976.5244</v>
      </c>
    </row>
    <row r="68" customFormat="false" ht="15" hidden="false" customHeight="false" outlineLevel="0" collapsed="false">
      <c r="A68" s="0" t="s">
        <v>7023</v>
      </c>
      <c r="B68" s="23" t="n">
        <f aca="false">SUMIFS(Data!$K$2:$K$9995,Data!$O$2:$O$9995,A68)</f>
        <v>33946.393</v>
      </c>
      <c r="C68" s="23" t="n">
        <f aca="false">SUMIFS(Data!$N$2:$N$9995,Data!$O$2:$O$9995,A68)</f>
        <v>-841.4826</v>
      </c>
    </row>
    <row r="69" customFormat="false" ht="15" hidden="false" customHeight="false" outlineLevel="0" collapsed="false">
      <c r="A69" s="0" t="s">
        <v>7024</v>
      </c>
      <c r="B69" s="23" t="n">
        <f aca="false">SUMIFS(Data!$K$2:$K$9995,Data!$O$2:$O$9995,A69)</f>
        <v>27909.4685</v>
      </c>
      <c r="C69" s="23" t="n">
        <f aca="false">SUMIFS(Data!$N$2:$N$9995,Data!$O$2:$O$9995,A69)</f>
        <v>5318.105</v>
      </c>
    </row>
    <row r="70" customFormat="false" ht="15" hidden="false" customHeight="false" outlineLevel="0" collapsed="false">
      <c r="A70" s="0" t="s">
        <v>7025</v>
      </c>
      <c r="B70" s="23" t="n">
        <f aca="false">SUMIFS(Data!$K$2:$K$9995,Data!$O$2:$O$9995,A70)</f>
        <v>81777.3508</v>
      </c>
      <c r="C70" s="23" t="n">
        <f aca="false">SUMIFS(Data!$N$2:$N$9995,Data!$O$2:$O$9995,A70)</f>
        <v>8328.0994</v>
      </c>
    </row>
    <row r="71" customFormat="false" ht="15" hidden="false" customHeight="false" outlineLevel="0" collapsed="false">
      <c r="A71" s="0" t="s">
        <v>7026</v>
      </c>
      <c r="B71" s="23" t="n">
        <f aca="false">SUMIFS(Data!$K$2:$K$9995,Data!$O$2:$O$9995,A71)</f>
        <v>31453.393</v>
      </c>
      <c r="C71" s="23" t="n">
        <f aca="false">SUMIFS(Data!$N$2:$N$9995,Data!$O$2:$O$9995,A71)</f>
        <v>3448.2573</v>
      </c>
    </row>
    <row r="72" customFormat="false" ht="15" hidden="false" customHeight="false" outlineLevel="0" collapsed="false">
      <c r="A72" s="0" t="s">
        <v>7027</v>
      </c>
      <c r="B72" s="23" t="n">
        <f aca="false">SUMIFS(Data!$K$2:$K$9995,Data!$O$2:$O$9995,A72)</f>
        <v>78628.7167</v>
      </c>
      <c r="C72" s="23" t="n">
        <f aca="false">SUMIFS(Data!$N$2:$N$9995,Data!$O$2:$O$9995,A72)</f>
        <v>9292.1269</v>
      </c>
    </row>
    <row r="73" customFormat="false" ht="15" hidden="false" customHeight="false" outlineLevel="0" collapsed="false">
      <c r="A73" s="0" t="s">
        <v>7028</v>
      </c>
      <c r="B73" s="23" t="n">
        <f aca="false">SUMIFS(Data!$K$2:$K$9995,Data!$O$2:$O$9995,A73)</f>
        <v>69545.6205</v>
      </c>
      <c r="C73" s="23" t="n">
        <f aca="false">SUMIFS(Data!$N$2:$N$9995,Data!$O$2:$O$9995,A73)</f>
        <v>8983.5699</v>
      </c>
    </row>
    <row r="74" customFormat="false" ht="15" hidden="false" customHeight="false" outlineLevel="0" collapsed="false">
      <c r="A74" s="0" t="s">
        <v>7029</v>
      </c>
      <c r="B74" s="23" t="n">
        <f aca="false">SUMIFS(Data!$K$2:$K$9995,Data!$O$2:$O$9995,A74)</f>
        <v>18174.0756</v>
      </c>
      <c r="C74" s="23" t="n">
        <f aca="false">SUMIFS(Data!$N$2:$N$9995,Data!$O$2:$O$9995,A74)</f>
        <v>-3281.007</v>
      </c>
    </row>
    <row r="75" customFormat="false" ht="15" hidden="false" customHeight="false" outlineLevel="0" collapsed="false">
      <c r="A75" s="0" t="s">
        <v>7030</v>
      </c>
      <c r="B75" s="23" t="n">
        <f aca="false">SUMIFS(Data!$K$2:$K$9995,Data!$O$2:$O$9995,A75)</f>
        <v>11951.411</v>
      </c>
      <c r="C75" s="23" t="n">
        <f aca="false">SUMIFS(Data!$N$2:$N$9995,Data!$O$2:$O$9995,A75)</f>
        <v>2813.8508</v>
      </c>
    </row>
    <row r="76" customFormat="false" ht="15" hidden="false" customHeight="false" outlineLevel="0" collapsed="false">
      <c r="A76" s="0" t="s">
        <v>7031</v>
      </c>
      <c r="B76" s="23" t="n">
        <f aca="false">SUMIFS(Data!$K$2:$K$9995,Data!$O$2:$O$9995,A76)</f>
        <v>38726.252</v>
      </c>
      <c r="C76" s="23" t="n">
        <f aca="false">SUMIFS(Data!$N$2:$N$9995,Data!$O$2:$O$9995,A76)</f>
        <v>9732.0978</v>
      </c>
    </row>
    <row r="77" customFormat="false" ht="15" hidden="false" customHeight="false" outlineLevel="0" collapsed="false">
      <c r="A77" s="0" t="s">
        <v>7032</v>
      </c>
      <c r="B77" s="23" t="n">
        <f aca="false">SUMIFS(Data!$K$2:$K$9995,Data!$O$2:$O$9995,A77)</f>
        <v>34195.2085</v>
      </c>
      <c r="C77" s="23" t="n">
        <f aca="false">SUMIFS(Data!$N$2:$N$9995,Data!$O$2:$O$9995,A77)</f>
        <v>4187.4962</v>
      </c>
    </row>
    <row r="78" customFormat="false" ht="15" hidden="false" customHeight="false" outlineLevel="0" collapsed="false">
      <c r="A78" s="0" t="s">
        <v>7033</v>
      </c>
      <c r="B78" s="23" t="n">
        <f aca="false">SUMIFS(Data!$K$2:$K$9995,Data!$O$2:$O$9995,A78)</f>
        <v>30131.6865</v>
      </c>
      <c r="C78" s="23" t="n">
        <f aca="false">SUMIFS(Data!$N$2:$N$9995,Data!$O$2:$O$9995,A78)</f>
        <v>4667.869</v>
      </c>
    </row>
    <row r="79" customFormat="false" ht="15" hidden="false" customHeight="false" outlineLevel="0" collapsed="false">
      <c r="A79" s="0" t="s">
        <v>7034</v>
      </c>
      <c r="B79" s="23" t="n">
        <f aca="false">SUMIFS(Data!$K$2:$K$9995,Data!$O$2:$O$9995,A79)</f>
        <v>24797.292</v>
      </c>
      <c r="C79" s="23" t="n">
        <f aca="false">SUMIFS(Data!$N$2:$N$9995,Data!$O$2:$O$9995,A79)</f>
        <v>3335.5572</v>
      </c>
    </row>
    <row r="80" customFormat="false" ht="15" hidden="false" customHeight="false" outlineLevel="0" collapsed="false">
      <c r="A80" s="0" t="s">
        <v>7035</v>
      </c>
      <c r="B80" s="23" t="n">
        <f aca="false">SUMIFS(Data!$K$2:$K$9995,Data!$O$2:$O$9995,A80)</f>
        <v>28765.325</v>
      </c>
      <c r="C80" s="23" t="n">
        <f aca="false">SUMIFS(Data!$N$2:$N$9995,Data!$O$2:$O$9995,A80)</f>
        <v>3288.6483</v>
      </c>
    </row>
    <row r="81" customFormat="false" ht="15" hidden="false" customHeight="false" outlineLevel="0" collapsed="false">
      <c r="A81" s="0" t="s">
        <v>7036</v>
      </c>
      <c r="B81" s="23" t="n">
        <f aca="false">SUMIFS(Data!$K$2:$K$9995,Data!$O$2:$O$9995,A81)</f>
        <v>36898.3322</v>
      </c>
      <c r="C81" s="23" t="n">
        <f aca="false">SUMIFS(Data!$N$2:$N$9995,Data!$O$2:$O$9995,A81)</f>
        <v>5355.8084</v>
      </c>
    </row>
    <row r="82" customFormat="false" ht="15" hidden="false" customHeight="false" outlineLevel="0" collapsed="false">
      <c r="A82" s="0" t="s">
        <v>7037</v>
      </c>
      <c r="B82" s="23" t="n">
        <f aca="false">SUMIFS(Data!$K$2:$K$9995,Data!$O$2:$O$9995,A82)</f>
        <v>64595.918</v>
      </c>
      <c r="C82" s="23" t="n">
        <f aca="false">SUMIFS(Data!$N$2:$N$9995,Data!$O$2:$O$9995,A82)</f>
        <v>8209.1627</v>
      </c>
    </row>
    <row r="83" customFormat="false" ht="15" hidden="false" customHeight="false" outlineLevel="0" collapsed="false">
      <c r="A83" s="0" t="s">
        <v>7038</v>
      </c>
      <c r="B83" s="23" t="n">
        <f aca="false">SUMIFS(Data!$K$2:$K$9995,Data!$O$2:$O$9995,A83)</f>
        <v>31404.9235</v>
      </c>
      <c r="C83" s="23" t="n">
        <f aca="false">SUMIFS(Data!$N$2:$N$9995,Data!$O$2:$O$9995,A83)</f>
        <v>2817.366</v>
      </c>
    </row>
    <row r="84" customFormat="false" ht="15" hidden="false" customHeight="false" outlineLevel="0" collapsed="false">
      <c r="A84" s="0" t="s">
        <v>7039</v>
      </c>
      <c r="B84" s="23" t="n">
        <f aca="false">SUMIFS(Data!$K$2:$K$9995,Data!$O$2:$O$9995,A84)</f>
        <v>75972.5635</v>
      </c>
      <c r="C84" s="23" t="n">
        <f aca="false">SUMIFS(Data!$N$2:$N$9995,Data!$O$2:$O$9995,A84)</f>
        <v>12474.7884</v>
      </c>
    </row>
    <row r="85" customFormat="false" ht="15" hidden="false" customHeight="false" outlineLevel="0" collapsed="false">
      <c r="A85" s="0" t="s">
        <v>7040</v>
      </c>
      <c r="B85" s="23" t="n">
        <f aca="false">SUMIFS(Data!$K$2:$K$9995,Data!$O$2:$O$9995,A85)</f>
        <v>74919.5212</v>
      </c>
      <c r="C85" s="23" t="n">
        <f aca="false">SUMIFS(Data!$N$2:$N$9995,Data!$O$2:$O$9995,A85)</f>
        <v>8016.9659</v>
      </c>
    </row>
    <row r="86" customFormat="false" ht="15" hidden="false" customHeight="false" outlineLevel="0" collapsed="false">
      <c r="A86" s="0" t="s">
        <v>7041</v>
      </c>
      <c r="B86" s="23" t="n">
        <f aca="false">SUMIFS(Data!$K$2:$K$9995,Data!$O$2:$O$9995,A86)</f>
        <v>18542.491</v>
      </c>
      <c r="C86" s="23" t="n">
        <f aca="false">SUMIFS(Data!$N$2:$N$9995,Data!$O$2:$O$9995,A86)</f>
        <v>2824.8233</v>
      </c>
    </row>
    <row r="87" customFormat="false" ht="15" hidden="false" customHeight="false" outlineLevel="0" collapsed="false">
      <c r="A87" s="0" t="s">
        <v>7042</v>
      </c>
      <c r="B87" s="23" t="n">
        <f aca="false">SUMIFS(Data!$K$2:$K$9995,Data!$O$2:$O$9995,A87)</f>
        <v>22978.815</v>
      </c>
      <c r="C87" s="23" t="n">
        <f aca="false">SUMIFS(Data!$N$2:$N$9995,Data!$O$2:$O$9995,A87)</f>
        <v>5004.5795</v>
      </c>
    </row>
    <row r="88" customFormat="false" ht="15" hidden="false" customHeight="false" outlineLevel="0" collapsed="false">
      <c r="A88" s="0" t="s">
        <v>7043</v>
      </c>
      <c r="B88" s="23" t="n">
        <f aca="false">SUMIFS(Data!$K$2:$K$9995,Data!$O$2:$O$9995,A88)</f>
        <v>51715.875</v>
      </c>
      <c r="C88" s="23" t="n">
        <f aca="false">SUMIFS(Data!$N$2:$N$9995,Data!$O$2:$O$9995,A88)</f>
        <v>3611.968</v>
      </c>
    </row>
    <row r="89" customFormat="false" ht="15" hidden="false" customHeight="false" outlineLevel="0" collapsed="false">
      <c r="A89" s="0" t="s">
        <v>7044</v>
      </c>
      <c r="B89" s="23" t="n">
        <f aca="false">SUMIFS(Data!$K$2:$K$9995,Data!$O$2:$O$9995,A89)</f>
        <v>38750.039</v>
      </c>
      <c r="C89" s="23" t="n">
        <f aca="false">SUMIFS(Data!$N$2:$N$9995,Data!$O$2:$O$9995,A89)</f>
        <v>2977.8149</v>
      </c>
    </row>
    <row r="90" customFormat="false" ht="15" hidden="false" customHeight="false" outlineLevel="0" collapsed="false">
      <c r="A90" s="0" t="s">
        <v>7045</v>
      </c>
      <c r="B90" s="23" t="n">
        <f aca="false">SUMIFS(Data!$K$2:$K$9995,Data!$O$2:$O$9995,A90)</f>
        <v>56987.728</v>
      </c>
      <c r="C90" s="23" t="n">
        <f aca="false">SUMIFS(Data!$N$2:$N$9995,Data!$O$2:$O$9995,A90)</f>
        <v>8662.1464</v>
      </c>
    </row>
    <row r="91" customFormat="false" ht="15" hidden="false" customHeight="false" outlineLevel="0" collapsed="false">
      <c r="A91" s="0" t="s">
        <v>7046</v>
      </c>
      <c r="B91" s="23" t="n">
        <f aca="false">SUMIFS(Data!$K$2:$K$9995,Data!$O$2:$O$9995,A91)</f>
        <v>40344.534</v>
      </c>
      <c r="C91" s="23" t="n">
        <f aca="false">SUMIFS(Data!$N$2:$N$9995,Data!$O$2:$O$9995,A91)</f>
        <v>4750.3781</v>
      </c>
    </row>
    <row r="92" customFormat="false" ht="15" hidden="false" customHeight="false" outlineLevel="0" collapsed="false">
      <c r="A92" s="0" t="s">
        <v>7047</v>
      </c>
      <c r="B92" s="23" t="n">
        <f aca="false">SUMIFS(Data!$K$2:$K$9995,Data!$O$2:$O$9995,A92)</f>
        <v>39261.963</v>
      </c>
      <c r="C92" s="23" t="n">
        <f aca="false">SUMIFS(Data!$N$2:$N$9995,Data!$O$2:$O$9995,A92)</f>
        <v>4432.8779</v>
      </c>
    </row>
    <row r="93" customFormat="false" ht="15" hidden="false" customHeight="false" outlineLevel="0" collapsed="false">
      <c r="A93" s="0" t="s">
        <v>7048</v>
      </c>
      <c r="B93" s="23" t="n">
        <f aca="false">SUMIFS(Data!$K$2:$K$9995,Data!$O$2:$O$9995,A93)</f>
        <v>31115.3743</v>
      </c>
      <c r="C93" s="23" t="n">
        <f aca="false">SUMIFS(Data!$N$2:$N$9995,Data!$O$2:$O$9995,A93)</f>
        <v>2062.0693</v>
      </c>
    </row>
    <row r="94" customFormat="false" ht="15" hidden="false" customHeight="false" outlineLevel="0" collapsed="false">
      <c r="A94" s="0" t="s">
        <v>7049</v>
      </c>
      <c r="B94" s="23" t="n">
        <f aca="false">SUMIFS(Data!$K$2:$K$9995,Data!$O$2:$O$9995,A94)</f>
        <v>73410.0249</v>
      </c>
      <c r="C94" s="23" t="n">
        <f aca="false">SUMIFS(Data!$N$2:$N$9995,Data!$O$2:$O$9995,A94)</f>
        <v>9328.6576</v>
      </c>
    </row>
    <row r="95" customFormat="false" ht="15" hidden="false" customHeight="false" outlineLevel="0" collapsed="false">
      <c r="A95" s="0" t="s">
        <v>7050</v>
      </c>
      <c r="B95" s="23" t="n">
        <f aca="false">SUMIFS(Data!$K$2:$K$9995,Data!$O$2:$O$9995,A95)</f>
        <v>59687.745</v>
      </c>
      <c r="C95" s="23" t="n">
        <f aca="false">SUMIFS(Data!$N$2:$N$9995,Data!$O$2:$O$9995,A95)</f>
        <v>16243.1425</v>
      </c>
    </row>
    <row r="96" customFormat="false" ht="15" hidden="false" customHeight="false" outlineLevel="0" collapsed="false">
      <c r="A96" s="0" t="s">
        <v>7051</v>
      </c>
      <c r="B96" s="23" t="n">
        <f aca="false">SUMIFS(Data!$K$2:$K$9995,Data!$O$2:$O$9995,A96)</f>
        <v>79411.9658</v>
      </c>
      <c r="C96" s="23" t="n">
        <f aca="false">SUMIFS(Data!$N$2:$N$9995,Data!$O$2:$O$9995,A96)</f>
        <v>4011.4075</v>
      </c>
    </row>
    <row r="97" customFormat="false" ht="15" hidden="false" customHeight="false" outlineLevel="0" collapsed="false">
      <c r="A97" s="0" t="s">
        <v>7052</v>
      </c>
      <c r="B97" s="23" t="n">
        <f aca="false">SUMIFS(Data!$K$2:$K$9995,Data!$O$2:$O$9995,A97)</f>
        <v>96999.043</v>
      </c>
      <c r="C97" s="23" t="n">
        <f aca="false">SUMIFS(Data!$N$2:$N$9995,Data!$O$2:$O$9995,A97)</f>
        <v>17885.3093</v>
      </c>
    </row>
    <row r="98" customFormat="false" ht="15" hidden="false" customHeight="false" outlineLevel="0" collapsed="false">
      <c r="A98" s="0" t="s">
        <v>7053</v>
      </c>
      <c r="B98" s="23" t="n">
        <f aca="false">SUMIFS(Data!$K$2:$K$9995,Data!$O$2:$O$9995,A98)</f>
        <v>43971.374</v>
      </c>
      <c r="C98" s="23" t="n">
        <f aca="false">SUMIFS(Data!$N$2:$N$9995,Data!$O$2:$O$9995,A98)</f>
        <v>7140.4391</v>
      </c>
    </row>
    <row r="99" customFormat="false" ht="15" hidden="false" customHeight="false" outlineLevel="0" collapsed="false">
      <c r="A99" s="0" t="s">
        <v>7054</v>
      </c>
      <c r="B99" s="23" t="n">
        <f aca="false">SUMIFS(Data!$K$2:$K$9995,Data!$O$2:$O$9995,A99)</f>
        <v>20301.1334</v>
      </c>
      <c r="C99" s="23" t="n">
        <f aca="false">SUMIFS(Data!$N$2:$N$9995,Data!$O$2:$O$9995,A99)</f>
        <v>1613.872</v>
      </c>
    </row>
    <row r="100" customFormat="false" ht="15" hidden="false" customHeight="false" outlineLevel="0" collapsed="false">
      <c r="A100" s="0" t="s">
        <v>7055</v>
      </c>
      <c r="B100" s="23" t="n">
        <f aca="false">SUMIFS(Data!$K$2:$K$9995,Data!$O$2:$O$9995,A100)</f>
        <v>58872.3528</v>
      </c>
      <c r="C100" s="23" t="n">
        <f aca="false">SUMIFS(Data!$N$2:$N$9995,Data!$O$2:$O$9995,A100)</f>
        <v>14751.8915</v>
      </c>
    </row>
    <row r="101" customFormat="false" ht="15" hidden="false" customHeight="false" outlineLevel="0" collapsed="false">
      <c r="A101" s="0" t="s">
        <v>7056</v>
      </c>
      <c r="B101" s="23" t="n">
        <f aca="false">SUMIFS(Data!$K$2:$K$9995,Data!$O$2:$O$9995,A101)</f>
        <v>36521.5361</v>
      </c>
      <c r="C101" s="23" t="n">
        <f aca="false">SUMIFS(Data!$N$2:$N$9995,Data!$O$2:$O$9995,A101)</f>
        <v>933.29</v>
      </c>
    </row>
    <row r="102" customFormat="false" ht="15" hidden="false" customHeight="false" outlineLevel="0" collapsed="false">
      <c r="A102" s="0" t="s">
        <v>7057</v>
      </c>
      <c r="B102" s="23" t="n">
        <f aca="false">SUMIFS(Data!$K$2:$K$9995,Data!$O$2:$O$9995,A102)</f>
        <v>44261.1102</v>
      </c>
      <c r="C102" s="23" t="n">
        <f aca="false">SUMIFS(Data!$N$2:$N$9995,Data!$O$2:$O$9995,A102)</f>
        <v>6342.5828</v>
      </c>
    </row>
    <row r="103" customFormat="false" ht="15" hidden="false" customHeight="false" outlineLevel="0" collapsed="false">
      <c r="A103" s="0" t="s">
        <v>7058</v>
      </c>
      <c r="B103" s="23" t="n">
        <f aca="false">SUMIFS(Data!$K$2:$K$9995,Data!$O$2:$O$9995,A103)</f>
        <v>52981.7257</v>
      </c>
      <c r="C103" s="23" t="n">
        <f aca="false">SUMIFS(Data!$N$2:$N$9995,Data!$O$2:$O$9995,A103)</f>
        <v>8223.3357</v>
      </c>
    </row>
    <row r="104" customFormat="false" ht="15" hidden="false" customHeight="false" outlineLevel="0" collapsed="false">
      <c r="A104" s="0" t="s">
        <v>7059</v>
      </c>
      <c r="B104" s="23" t="n">
        <f aca="false">SUMIFS(Data!$K$2:$K$9995,Data!$O$2:$O$9995,A104)</f>
        <v>45264.416</v>
      </c>
      <c r="C104" s="23" t="n">
        <f aca="false">SUMIFS(Data!$N$2:$N$9995,Data!$O$2:$O$9995,A104)</f>
        <v>6952.6212</v>
      </c>
    </row>
    <row r="105" customFormat="false" ht="15" hidden="false" customHeight="false" outlineLevel="0" collapsed="false">
      <c r="A105" s="0" t="s">
        <v>7060</v>
      </c>
      <c r="B105" s="23" t="n">
        <f aca="false">SUMIFS(Data!$K$2:$K$9995,Data!$O$2:$O$9995,A105)</f>
        <v>63120.888</v>
      </c>
      <c r="C105" s="23" t="n">
        <f aca="false">SUMIFS(Data!$N$2:$N$9995,Data!$O$2:$O$9995,A105)</f>
        <v>9040.9557</v>
      </c>
    </row>
    <row r="106" customFormat="false" ht="15" hidden="false" customHeight="false" outlineLevel="0" collapsed="false">
      <c r="A106" s="0" t="s">
        <v>7061</v>
      </c>
      <c r="B106" s="23" t="n">
        <f aca="false">SUMIFS(Data!$K$2:$K$9995,Data!$O$2:$O$9995,A106)</f>
        <v>87866.652</v>
      </c>
      <c r="C106" s="23" t="n">
        <f aca="false">SUMIFS(Data!$N$2:$N$9995,Data!$O$2:$O$9995,A106)</f>
        <v>10991.5556</v>
      </c>
    </row>
    <row r="107" customFormat="false" ht="15" hidden="false" customHeight="false" outlineLevel="0" collapsed="false">
      <c r="A107" s="0" t="s">
        <v>7062</v>
      </c>
      <c r="B107" s="23" t="n">
        <f aca="false">SUMIFS(Data!$K$2:$K$9995,Data!$O$2:$O$9995,A107)</f>
        <v>77776.9232</v>
      </c>
      <c r="C107" s="23" t="n">
        <f aca="false">SUMIFS(Data!$N$2:$N$9995,Data!$O$2:$O$9995,A107)</f>
        <v>9275.2755</v>
      </c>
    </row>
    <row r="108" customFormat="false" ht="15" hidden="false" customHeight="false" outlineLevel="0" collapsed="false">
      <c r="A108" s="0" t="s">
        <v>7063</v>
      </c>
      <c r="B108" s="23" t="n">
        <f aca="false">SUMIFS(Data!$K$2:$K$9995,Data!$O$2:$O$9995,A108)</f>
        <v>118447.825</v>
      </c>
      <c r="C108" s="23" t="n">
        <f aca="false">SUMIFS(Data!$N$2:$N$9995,Data!$O$2:$O$9995,A108)</f>
        <v>9690.1037</v>
      </c>
    </row>
    <row r="109" customFormat="false" ht="15" hidden="false" customHeight="false" outlineLevel="0" collapsed="false">
      <c r="A109" s="0" t="s">
        <v>7064</v>
      </c>
      <c r="B109" s="23" t="n">
        <f aca="false">SUMIFS(Data!$K$2:$K$9995,Data!$O$2:$O$9995,A109)</f>
        <v>83829.3188</v>
      </c>
      <c r="C109" s="23" t="n">
        <f aca="false">SUMIFS(Data!$N$2:$N$9995,Data!$O$2:$O$9995,A109)</f>
        <v>8483.3468</v>
      </c>
    </row>
  </sheetData>
  <conditionalFormatting sqref="D22:D25">
    <cfRule type="colorScale" priority="2">
      <colorScale>
        <cfvo type="min" val="0"/>
        <cfvo type="max" val="0"/>
        <color rgb="FFF8696B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2026-08-18T21:42:38Z</dcterms:created>
  <dc:creator>openpyxl</dc:creator>
  <dc:description/>
  <dc:language>en-US</dc:language>
  <cp:lastModifiedBy/>
  <dcterms:modified xsi:type="dcterms:W3CDTF">2026-08-18T21:44:16Z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